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7795" windowHeight="10905" tabRatio="603"/>
  </bookViews>
  <sheets>
    <sheet name="2024_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Titles" localSheetId="0">'2024_2026'!$18:$20</definedName>
    <definedName name="_xlnm.Print_Area" localSheetId="0">'2024_2026'!$A$17:$CK$977</definedName>
  </definedNames>
  <calcPr calcId="145621"/>
</workbook>
</file>

<file path=xl/calcChain.xml><?xml version="1.0" encoding="utf-8"?>
<calcChain xmlns="http://schemas.openxmlformats.org/spreadsheetml/2006/main">
  <c r="T322" i="1" l="1"/>
  <c r="T324" i="1"/>
  <c r="T325" i="1"/>
  <c r="S324" i="1"/>
  <c r="S325" i="1"/>
  <c r="S323" i="1"/>
  <c r="AB322" i="1"/>
  <c r="AB326" i="1"/>
  <c r="AB327" i="1"/>
  <c r="AB328" i="1"/>
  <c r="AB329" i="1"/>
  <c r="AA323" i="1"/>
  <c r="AA321" i="1" s="1"/>
  <c r="AA322" i="1"/>
  <c r="Y323" i="1"/>
  <c r="Y321" i="1" s="1"/>
  <c r="Y322" i="1"/>
  <c r="W324" i="1"/>
  <c r="W323" i="1"/>
  <c r="W321" i="1" s="1"/>
  <c r="U330" i="1"/>
  <c r="U323" i="1" s="1"/>
  <c r="U321" i="1" s="1"/>
  <c r="U329" i="1"/>
  <c r="U324" i="1" s="1"/>
  <c r="U328" i="1"/>
  <c r="U327" i="1"/>
  <c r="U326" i="1" s="1"/>
  <c r="U325" i="1"/>
  <c r="U322" i="1"/>
  <c r="U721" i="1"/>
  <c r="S321" i="1" l="1"/>
  <c r="AE124" i="1" l="1"/>
  <c r="AE120" i="1"/>
  <c r="AE119" i="1" s="1"/>
  <c r="AE118" i="1" s="1"/>
  <c r="AE117" i="1"/>
  <c r="AE116" i="1"/>
  <c r="AE115" i="1" s="1"/>
  <c r="AE99" i="1"/>
  <c r="AE98" i="1" s="1"/>
  <c r="AE95" i="1" s="1"/>
  <c r="AE94" i="1" s="1"/>
  <c r="AE96" i="1"/>
  <c r="AE89" i="1"/>
  <c r="AE88" i="1"/>
  <c r="AE85" i="1"/>
  <c r="AE83" i="1"/>
  <c r="AE82" i="1"/>
  <c r="AE81" i="1"/>
  <c r="AE79" i="1" s="1"/>
  <c r="AE77" i="1"/>
  <c r="AE75" i="1"/>
  <c r="AE74" i="1"/>
  <c r="AE73" i="1" s="1"/>
  <c r="AE70" i="1"/>
  <c r="AE69" i="1" s="1"/>
  <c r="AE67" i="1"/>
  <c r="AE66" i="1"/>
  <c r="U124" i="1"/>
  <c r="U120" i="1"/>
  <c r="U119" i="1" s="1"/>
  <c r="U118" i="1" s="1"/>
  <c r="U117" i="1"/>
  <c r="U116" i="1"/>
  <c r="U115" i="1"/>
  <c r="U99" i="1"/>
  <c r="U98" i="1" s="1"/>
  <c r="U95" i="1" s="1"/>
  <c r="U94" i="1" s="1"/>
  <c r="U96" i="1"/>
  <c r="U89" i="1"/>
  <c r="U88" i="1"/>
  <c r="U85" i="1"/>
  <c r="U83" i="1"/>
  <c r="U82" i="1"/>
  <c r="U81" i="1" s="1"/>
  <c r="U79" i="1" s="1"/>
  <c r="U77" i="1"/>
  <c r="U74" i="1" s="1"/>
  <c r="U73" i="1" s="1"/>
  <c r="U75" i="1"/>
  <c r="U70" i="1"/>
  <c r="U69" i="1" s="1"/>
  <c r="U68" i="1" s="1"/>
  <c r="U67" i="1"/>
  <c r="U66" i="1"/>
  <c r="AE215" i="1"/>
  <c r="AE213" i="1" s="1"/>
  <c r="AE209" i="1" s="1"/>
  <c r="AE212" i="1"/>
  <c r="AE210" i="1"/>
  <c r="U213" i="1"/>
  <c r="U212" i="1"/>
  <c r="U211" i="1"/>
  <c r="U210" i="1"/>
  <c r="V214" i="1"/>
  <c r="V215" i="1"/>
  <c r="V216" i="1"/>
  <c r="V213" i="1"/>
  <c r="AE198" i="1"/>
  <c r="AE68" i="1" l="1"/>
  <c r="AE211" i="1"/>
  <c r="AW953" i="1" l="1"/>
  <c r="AW957" i="1" s="1"/>
  <c r="BA953" i="1"/>
  <c r="BF953" i="1"/>
  <c r="BE953" i="1" s="1"/>
  <c r="BI953" i="1"/>
  <c r="BJ953" i="1"/>
  <c r="BP953" i="1"/>
  <c r="BT953" i="1"/>
  <c r="BU953" i="1"/>
  <c r="BW953" i="1"/>
  <c r="BV953" i="1" s="1"/>
  <c r="CA953" i="1"/>
  <c r="CF953" i="1"/>
  <c r="CE953" i="1" s="1"/>
  <c r="CH953" i="1"/>
  <c r="CI953" i="1"/>
  <c r="CK953" i="1"/>
  <c r="CL953" i="1"/>
  <c r="AY957" i="1"/>
  <c r="BL957" i="1"/>
  <c r="BR957" i="1"/>
  <c r="BY957" i="1"/>
  <c r="BZ957" i="1"/>
  <c r="CN957" i="1"/>
  <c r="AW959" i="1"/>
  <c r="AY959" i="1"/>
  <c r="BL959" i="1"/>
  <c r="BR959" i="1"/>
  <c r="BY959" i="1"/>
  <c r="BZ959" i="1"/>
  <c r="CN959" i="1"/>
  <c r="AV960" i="1"/>
  <c r="AU960" i="1" s="1"/>
  <c r="BI960" i="1"/>
  <c r="BO960" i="1"/>
  <c r="BV960" i="1"/>
  <c r="CK960" i="1"/>
  <c r="AW961" i="1"/>
  <c r="AY961" i="1"/>
  <c r="BL961" i="1"/>
  <c r="BR961" i="1"/>
  <c r="BY961" i="1"/>
  <c r="BZ961" i="1"/>
  <c r="CN961" i="1"/>
  <c r="AW962" i="1"/>
  <c r="AY962" i="1"/>
  <c r="BJ962" i="1"/>
  <c r="BL962" i="1"/>
  <c r="BP962" i="1"/>
  <c r="BR962" i="1"/>
  <c r="BV962" i="1"/>
  <c r="BW962" i="1"/>
  <c r="BY962" i="1"/>
  <c r="BZ962" i="1"/>
  <c r="CL962" i="1"/>
  <c r="CN962" i="1"/>
  <c r="AW965" i="1"/>
  <c r="AV965" i="1" s="1"/>
  <c r="BP965" i="1"/>
  <c r="BO965" i="1" s="1"/>
  <c r="BV965" i="1"/>
  <c r="BW965" i="1"/>
  <c r="CL965" i="1"/>
  <c r="CK965" i="1" s="1"/>
  <c r="AU966" i="1"/>
  <c r="AV966" i="1"/>
  <c r="AW966" i="1"/>
  <c r="BO966" i="1"/>
  <c r="AH840" i="1"/>
  <c r="AH841" i="1"/>
  <c r="AH842" i="1"/>
  <c r="AH843" i="1"/>
  <c r="AH844" i="1"/>
  <c r="AH845" i="1"/>
  <c r="V799" i="1"/>
  <c r="V806" i="1"/>
  <c r="V798" i="1"/>
  <c r="L742" i="1"/>
  <c r="V714" i="1"/>
  <c r="V716" i="1"/>
  <c r="N331" i="1"/>
  <c r="N330" i="1"/>
  <c r="AL330" i="1"/>
  <c r="T257" i="1"/>
  <c r="L124" i="1"/>
  <c r="L66" i="1"/>
  <c r="L67" i="1"/>
  <c r="V954" i="1"/>
  <c r="V955" i="1"/>
  <c r="V956" i="1"/>
  <c r="V958" i="1"/>
  <c r="V960" i="1"/>
  <c r="V963" i="1"/>
  <c r="V964" i="1"/>
  <c r="V965" i="1"/>
  <c r="V966" i="1"/>
  <c r="V786" i="1"/>
  <c r="AC793" i="1"/>
  <c r="AC792" i="1"/>
  <c r="AC794" i="1"/>
  <c r="AC795" i="1"/>
  <c r="AC796" i="1"/>
  <c r="BJ965" i="1" l="1"/>
  <c r="BI965" i="1" s="1"/>
  <c r="AU965" i="1"/>
  <c r="AV953" i="1"/>
  <c r="BO953" i="1"/>
  <c r="AU953" i="1"/>
  <c r="AC747" i="1" l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E745" i="1"/>
  <c r="AC746" i="1"/>
  <c r="AD746" i="1" s="1"/>
  <c r="AE745" i="1"/>
  <c r="AC745" i="1" s="1"/>
  <c r="AE744" i="1"/>
  <c r="AC744" i="1" s="1"/>
  <c r="AE743" i="1"/>
  <c r="AC743" i="1" s="1"/>
  <c r="U757" i="1"/>
  <c r="U744" i="1" s="1"/>
  <c r="U743" i="1"/>
  <c r="AC704" i="1"/>
  <c r="AC705" i="1"/>
  <c r="AC694" i="1"/>
  <c r="AC695" i="1"/>
  <c r="AC687" i="1"/>
  <c r="AC693" i="1" l="1"/>
  <c r="AE742" i="1"/>
  <c r="AC742" i="1" s="1"/>
  <c r="AJ786" i="1"/>
  <c r="Z786" i="1"/>
  <c r="Y771" i="1"/>
  <c r="Z771" i="1" s="1"/>
  <c r="Y770" i="1"/>
  <c r="AI770" i="1" s="1"/>
  <c r="AJ770" i="1" s="1"/>
  <c r="Z769" i="1"/>
  <c r="Z768" i="1"/>
  <c r="AJ768" i="1"/>
  <c r="AJ769" i="1"/>
  <c r="AJ771" i="1"/>
  <c r="AJ772" i="1"/>
  <c r="Z770" i="1" l="1"/>
  <c r="AG845" i="1"/>
  <c r="AG841" i="1" s="1"/>
  <c r="AG840" i="1"/>
  <c r="AG838" i="1" s="1"/>
  <c r="AH838" i="1" s="1"/>
  <c r="AG839" i="1"/>
  <c r="AG800" i="1"/>
  <c r="AG799" i="1"/>
  <c r="AG798" i="1"/>
  <c r="W800" i="1"/>
  <c r="W799" i="1"/>
  <c r="W798" i="1"/>
  <c r="W276" i="1"/>
  <c r="W275" i="1" s="1"/>
  <c r="S275" i="1" s="1"/>
  <c r="W308" i="1" l="1"/>
  <c r="W779" i="1" s="1"/>
  <c r="W804" i="1" s="1"/>
  <c r="W123" i="1"/>
  <c r="W58" i="1" s="1"/>
  <c r="S276" i="1"/>
  <c r="S58" i="1" l="1"/>
  <c r="W33" i="1"/>
  <c r="S33" i="1" s="1"/>
  <c r="S804" i="1"/>
  <c r="S779" i="1"/>
  <c r="S308" i="1"/>
  <c r="S123" i="1"/>
  <c r="AI808" i="1" l="1"/>
  <c r="AI807" i="1"/>
  <c r="Y808" i="1"/>
  <c r="Y807" i="1"/>
  <c r="AG807" i="1"/>
  <c r="AG60" i="1" s="1"/>
  <c r="W807" i="1"/>
  <c r="W60" i="1" s="1"/>
  <c r="AE808" i="1"/>
  <c r="AE807" i="1"/>
  <c r="U807" i="1"/>
  <c r="AG327" i="1"/>
  <c r="W327" i="1"/>
  <c r="M327" i="1"/>
  <c r="W717" i="1"/>
  <c r="W808" i="1" s="1"/>
  <c r="W62" i="1" s="1"/>
  <c r="W716" i="1"/>
  <c r="W806" i="1" s="1"/>
  <c r="AG717" i="1"/>
  <c r="AG808" i="1" s="1"/>
  <c r="AG62" i="1" s="1"/>
  <c r="AG716" i="1"/>
  <c r="AG806" i="1" s="1"/>
  <c r="AG61" i="1" s="1"/>
  <c r="AC764" i="1"/>
  <c r="AC765" i="1"/>
  <c r="AC766" i="1"/>
  <c r="AC767" i="1"/>
  <c r="AC768" i="1"/>
  <c r="AC769" i="1"/>
  <c r="AC770" i="1"/>
  <c r="AC771" i="1"/>
  <c r="AC772" i="1"/>
  <c r="AC773" i="1"/>
  <c r="AC774" i="1"/>
  <c r="AI781" i="1"/>
  <c r="AI780" i="1"/>
  <c r="AI805" i="1" s="1"/>
  <c r="Y781" i="1"/>
  <c r="Y780" i="1"/>
  <c r="Y805" i="1" s="1"/>
  <c r="AE781" i="1"/>
  <c r="U781" i="1"/>
  <c r="AE717" i="1"/>
  <c r="AE716" i="1"/>
  <c r="AE806" i="1" s="1"/>
  <c r="U717" i="1"/>
  <c r="U808" i="1" s="1"/>
  <c r="U716" i="1"/>
  <c r="U806" i="1" s="1"/>
  <c r="U714" i="1"/>
  <c r="AH849" i="1"/>
  <c r="AG848" i="1"/>
  <c r="AG846" i="1" s="1"/>
  <c r="AC849" i="1"/>
  <c r="AC848" i="1" s="1"/>
  <c r="AC846" i="1" s="1"/>
  <c r="AC786" i="1"/>
  <c r="X786" i="1"/>
  <c r="AG739" i="1"/>
  <c r="W724" i="1"/>
  <c r="W723" i="1"/>
  <c r="X723" i="1" s="1"/>
  <c r="AG734" i="1"/>
  <c r="N732" i="1"/>
  <c r="AG731" i="1"/>
  <c r="AC741" i="1"/>
  <c r="AC740" i="1"/>
  <c r="AC738" i="1"/>
  <c r="AC736" i="1"/>
  <c r="AC735" i="1"/>
  <c r="AC733" i="1"/>
  <c r="AC732" i="1"/>
  <c r="AC731" i="1" s="1"/>
  <c r="W731" i="1"/>
  <c r="AG724" i="1"/>
  <c r="AG723" i="1"/>
  <c r="AC729" i="1"/>
  <c r="AG728" i="1"/>
  <c r="W728" i="1"/>
  <c r="AG725" i="1"/>
  <c r="AC727" i="1"/>
  <c r="AC730" i="1"/>
  <c r="AG546" i="1"/>
  <c r="AC546" i="1" s="1"/>
  <c r="AC544" i="1"/>
  <c r="AC545" i="1"/>
  <c r="AC547" i="1"/>
  <c r="AC548" i="1"/>
  <c r="W546" i="1"/>
  <c r="W543" i="1" s="1"/>
  <c r="S543" i="1" s="1"/>
  <c r="S545" i="1"/>
  <c r="S547" i="1"/>
  <c r="S548" i="1"/>
  <c r="S544" i="1"/>
  <c r="X544" i="1"/>
  <c r="X545" i="1"/>
  <c r="X547" i="1"/>
  <c r="X548" i="1"/>
  <c r="W540" i="1"/>
  <c r="S540" i="1" s="1"/>
  <c r="S542" i="1"/>
  <c r="AG540" i="1"/>
  <c r="AG516" i="1" s="1"/>
  <c r="S521" i="1"/>
  <c r="T521" i="1" s="1"/>
  <c r="S522" i="1"/>
  <c r="T522" i="1" s="1"/>
  <c r="S523" i="1"/>
  <c r="T523" i="1" s="1"/>
  <c r="S526" i="1"/>
  <c r="S527" i="1"/>
  <c r="S528" i="1"/>
  <c r="S529" i="1"/>
  <c r="S520" i="1"/>
  <c r="W525" i="1"/>
  <c r="S525" i="1" s="1"/>
  <c r="X523" i="1"/>
  <c r="X522" i="1"/>
  <c r="X521" i="1"/>
  <c r="AG525" i="1"/>
  <c r="AG524" i="1" s="1"/>
  <c r="AG519" i="1" s="1"/>
  <c r="D522" i="1"/>
  <c r="D523" i="1"/>
  <c r="D521" i="1"/>
  <c r="S531" i="1"/>
  <c r="S537" i="1"/>
  <c r="S538" i="1"/>
  <c r="W535" i="1"/>
  <c r="S535" i="1" s="1"/>
  <c r="W538" i="1"/>
  <c r="W536" i="1"/>
  <c r="S536" i="1" s="1"/>
  <c r="AG535" i="1"/>
  <c r="AG530" i="1" s="1"/>
  <c r="AG538" i="1"/>
  <c r="S546" i="1" l="1"/>
  <c r="X546" i="1"/>
  <c r="W61" i="1"/>
  <c r="W524" i="1"/>
  <c r="W516" i="1"/>
  <c r="W722" i="1"/>
  <c r="AC739" i="1"/>
  <c r="AG722" i="1"/>
  <c r="AG721" i="1" s="1"/>
  <c r="AC734" i="1"/>
  <c r="AC728" i="1"/>
  <c r="AC725" i="1"/>
  <c r="AG543" i="1"/>
  <c r="AG517" i="1" s="1"/>
  <c r="W539" i="1"/>
  <c r="S539" i="1" s="1"/>
  <c r="W530" i="1"/>
  <c r="S530" i="1" s="1"/>
  <c r="W721" i="1" l="1"/>
  <c r="AG329" i="1"/>
  <c r="AG515" i="1"/>
  <c r="AG539" i="1"/>
  <c r="W519" i="1"/>
  <c r="W517" i="1"/>
  <c r="S524" i="1"/>
  <c r="AG720" i="1"/>
  <c r="AG719" i="1"/>
  <c r="AG775" i="1" s="1"/>
  <c r="S516" i="1"/>
  <c r="W720" i="1"/>
  <c r="W719" i="1"/>
  <c r="AC737" i="1"/>
  <c r="W775" i="1" l="1"/>
  <c r="W329" i="1"/>
  <c r="S517" i="1"/>
  <c r="S519" i="1"/>
  <c r="W515" i="1"/>
  <c r="S515" i="1" s="1"/>
  <c r="AG324" i="1"/>
  <c r="AG780" i="1" s="1"/>
  <c r="AG715" i="1"/>
  <c r="W715" i="1" l="1"/>
  <c r="W780" i="1"/>
  <c r="AG59" i="1"/>
  <c r="AG805" i="1"/>
  <c r="S438" i="1"/>
  <c r="AG513" i="1"/>
  <c r="AG494" i="1"/>
  <c r="AG493" i="1" s="1"/>
  <c r="AG486" i="1"/>
  <c r="AG485" i="1" s="1"/>
  <c r="AG456" i="1"/>
  <c r="AG454" i="1" s="1"/>
  <c r="AG453" i="1" s="1"/>
  <c r="S458" i="1"/>
  <c r="S459" i="1"/>
  <c r="W454" i="1"/>
  <c r="S454" i="1" s="1"/>
  <c r="S457" i="1"/>
  <c r="AG427" i="1"/>
  <c r="AG426" i="1" s="1"/>
  <c r="AG412" i="1"/>
  <c r="AG409" i="1"/>
  <c r="AG408" i="1" s="1"/>
  <c r="AG354" i="1"/>
  <c r="AG280" i="1"/>
  <c r="AG278" i="1" s="1"/>
  <c r="AG277" i="1" s="1"/>
  <c r="AG250" i="1"/>
  <c r="AG249" i="1"/>
  <c r="AG248" i="1"/>
  <c r="W453" i="1" l="1"/>
  <c r="W331" i="1"/>
  <c r="AG352" i="1"/>
  <c r="AG331" i="1"/>
  <c r="W59" i="1"/>
  <c r="W805" i="1"/>
  <c r="S331" i="1"/>
  <c r="S453" i="1"/>
  <c r="AG330" i="1" l="1"/>
  <c r="AG328" i="1"/>
  <c r="AG326" i="1" s="1"/>
  <c r="W330" i="1"/>
  <c r="W328" i="1"/>
  <c r="W326" i="1" s="1"/>
  <c r="AA781" i="1"/>
  <c r="AA780" i="1"/>
  <c r="AA775" i="1"/>
  <c r="AA716" i="1"/>
  <c r="S716" i="1" s="1"/>
  <c r="AA715" i="1"/>
  <c r="AA714" i="1"/>
  <c r="AA807" i="1"/>
  <c r="AA800" i="1"/>
  <c r="S938" i="1"/>
  <c r="T938" i="1" s="1"/>
  <c r="S939" i="1"/>
  <c r="T939" i="1" s="1"/>
  <c r="S940" i="1"/>
  <c r="T940" i="1" s="1"/>
  <c r="S941" i="1"/>
  <c r="T941" i="1" s="1"/>
  <c r="S945" i="1"/>
  <c r="S946" i="1"/>
  <c r="S947" i="1"/>
  <c r="AB938" i="1"/>
  <c r="AB939" i="1"/>
  <c r="AB940" i="1"/>
  <c r="AB941" i="1"/>
  <c r="AA945" i="1"/>
  <c r="AB945" i="1" s="1"/>
  <c r="AA944" i="1"/>
  <c r="S944" i="1" s="1"/>
  <c r="AA943" i="1"/>
  <c r="AA942" i="1" s="1"/>
  <c r="AB873" i="1"/>
  <c r="AB872" i="1"/>
  <c r="AA839" i="1"/>
  <c r="AA871" i="1"/>
  <c r="AA870" i="1"/>
  <c r="AA869" i="1"/>
  <c r="AA680" i="1"/>
  <c r="AA713" i="1" s="1"/>
  <c r="AA717" i="1" s="1"/>
  <c r="Y969" i="1"/>
  <c r="AI969" i="1" s="1"/>
  <c r="W969" i="1"/>
  <c r="U969" i="1"/>
  <c r="AE969" i="1" s="1"/>
  <c r="AA791" i="1"/>
  <c r="AA799" i="1" s="1"/>
  <c r="AC791" i="1"/>
  <c r="AL791" i="1"/>
  <c r="U953" i="1"/>
  <c r="AE953" i="1" s="1"/>
  <c r="S966" i="1"/>
  <c r="S965" i="1"/>
  <c r="S964" i="1"/>
  <c r="T964" i="1" s="1"/>
  <c r="S963" i="1"/>
  <c r="T963" i="1" s="1"/>
  <c r="S962" i="1"/>
  <c r="S961" i="1"/>
  <c r="S960" i="1"/>
  <c r="S959" i="1"/>
  <c r="S958" i="1"/>
  <c r="T958" i="1" s="1"/>
  <c r="S957" i="1"/>
  <c r="S956" i="1"/>
  <c r="T956" i="1" s="1"/>
  <c r="S955" i="1"/>
  <c r="T955" i="1" s="1"/>
  <c r="S954" i="1"/>
  <c r="T954" i="1" s="1"/>
  <c r="S953" i="1"/>
  <c r="AG914" i="1"/>
  <c r="AG913" i="1"/>
  <c r="AG912" i="1"/>
  <c r="W914" i="1"/>
  <c r="W847" i="1"/>
  <c r="W845" i="1"/>
  <c r="W841" i="1" s="1"/>
  <c r="W840" i="1"/>
  <c r="W848" i="1" s="1"/>
  <c r="W839" i="1"/>
  <c r="T894" i="1"/>
  <c r="T878" i="1"/>
  <c r="T864" i="1"/>
  <c r="S910" i="1"/>
  <c r="S909" i="1"/>
  <c r="S908" i="1"/>
  <c r="T908" i="1" s="1"/>
  <c r="S907" i="1"/>
  <c r="T907" i="1" s="1"/>
  <c r="S906" i="1"/>
  <c r="T906" i="1" s="1"/>
  <c r="S905" i="1"/>
  <c r="S904" i="1"/>
  <c r="S903" i="1"/>
  <c r="S902" i="1"/>
  <c r="S901" i="1"/>
  <c r="S900" i="1"/>
  <c r="T900" i="1" s="1"/>
  <c r="S899" i="1"/>
  <c r="S898" i="1"/>
  <c r="T898" i="1" s="1"/>
  <c r="S897" i="1"/>
  <c r="T897" i="1" s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T882" i="1" s="1"/>
  <c r="S881" i="1"/>
  <c r="T881" i="1" s="1"/>
  <c r="S880" i="1"/>
  <c r="T880" i="1" s="1"/>
  <c r="S879" i="1"/>
  <c r="T879" i="1" s="1"/>
  <c r="S878" i="1"/>
  <c r="S877" i="1"/>
  <c r="T877" i="1" s="1"/>
  <c r="S876" i="1"/>
  <c r="T876" i="1" s="1"/>
  <c r="S875" i="1"/>
  <c r="T875" i="1" s="1"/>
  <c r="S874" i="1"/>
  <c r="T874" i="1" s="1"/>
  <c r="S873" i="1"/>
  <c r="S872" i="1"/>
  <c r="S871" i="1"/>
  <c r="S870" i="1"/>
  <c r="S867" i="1"/>
  <c r="T867" i="1" s="1"/>
  <c r="S866" i="1"/>
  <c r="T866" i="1" s="1"/>
  <c r="S865" i="1"/>
  <c r="T865" i="1" s="1"/>
  <c r="S864" i="1"/>
  <c r="S863" i="1"/>
  <c r="S849" i="1"/>
  <c r="S844" i="1"/>
  <c r="T844" i="1" s="1"/>
  <c r="S843" i="1"/>
  <c r="T843" i="1" s="1"/>
  <c r="S842" i="1"/>
  <c r="T842" i="1" s="1"/>
  <c r="S807" i="1"/>
  <c r="S797" i="1"/>
  <c r="S795" i="1"/>
  <c r="S793" i="1"/>
  <c r="S792" i="1"/>
  <c r="S791" i="1"/>
  <c r="S790" i="1"/>
  <c r="S789" i="1"/>
  <c r="T789" i="1" s="1"/>
  <c r="S788" i="1"/>
  <c r="S787" i="1"/>
  <c r="S786" i="1"/>
  <c r="S771" i="1"/>
  <c r="S772" i="1"/>
  <c r="S773" i="1"/>
  <c r="S774" i="1"/>
  <c r="S781" i="1"/>
  <c r="S767" i="1"/>
  <c r="S768" i="1"/>
  <c r="S769" i="1"/>
  <c r="S770" i="1"/>
  <c r="S766" i="1"/>
  <c r="S765" i="1"/>
  <c r="S764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1" i="1"/>
  <c r="S740" i="1"/>
  <c r="S739" i="1"/>
  <c r="S738" i="1"/>
  <c r="S736" i="1"/>
  <c r="S735" i="1"/>
  <c r="S733" i="1"/>
  <c r="S732" i="1"/>
  <c r="S730" i="1"/>
  <c r="S729" i="1"/>
  <c r="S727" i="1"/>
  <c r="S726" i="1"/>
  <c r="S688" i="1"/>
  <c r="S689" i="1"/>
  <c r="S694" i="1"/>
  <c r="S695" i="1"/>
  <c r="S696" i="1"/>
  <c r="S697" i="1"/>
  <c r="S698" i="1"/>
  <c r="T698" i="1" s="1"/>
  <c r="S699" i="1"/>
  <c r="T699" i="1" s="1"/>
  <c r="S704" i="1"/>
  <c r="S705" i="1"/>
  <c r="V688" i="1"/>
  <c r="V689" i="1"/>
  <c r="V694" i="1"/>
  <c r="V695" i="1"/>
  <c r="V696" i="1"/>
  <c r="V697" i="1"/>
  <c r="V698" i="1"/>
  <c r="V699" i="1"/>
  <c r="V704" i="1"/>
  <c r="V705" i="1"/>
  <c r="S687" i="1"/>
  <c r="S681" i="1"/>
  <c r="S682" i="1"/>
  <c r="S683" i="1"/>
  <c r="T683" i="1" s="1"/>
  <c r="S684" i="1"/>
  <c r="S685" i="1"/>
  <c r="S686" i="1"/>
  <c r="AB681" i="1"/>
  <c r="AB682" i="1"/>
  <c r="AB683" i="1"/>
  <c r="T681" i="1"/>
  <c r="T682" i="1"/>
  <c r="S680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T581" i="1" s="1"/>
  <c r="S582" i="1"/>
  <c r="T582" i="1" s="1"/>
  <c r="S583" i="1"/>
  <c r="S584" i="1"/>
  <c r="S585" i="1"/>
  <c r="S586" i="1"/>
  <c r="T586" i="1" s="1"/>
  <c r="S587" i="1"/>
  <c r="S588" i="1"/>
  <c r="S589" i="1"/>
  <c r="S590" i="1"/>
  <c r="S591" i="1"/>
  <c r="S592" i="1"/>
  <c r="T592" i="1" s="1"/>
  <c r="S593" i="1"/>
  <c r="T593" i="1" s="1"/>
  <c r="S594" i="1"/>
  <c r="S595" i="1"/>
  <c r="S563" i="1"/>
  <c r="X666" i="1"/>
  <c r="X667" i="1"/>
  <c r="X669" i="1"/>
  <c r="W665" i="1"/>
  <c r="V667" i="1"/>
  <c r="V668" i="1"/>
  <c r="V669" i="1"/>
  <c r="S667" i="1"/>
  <c r="S668" i="1"/>
  <c r="S669" i="1"/>
  <c r="X541" i="1"/>
  <c r="X542" i="1"/>
  <c r="X536" i="1"/>
  <c r="X537" i="1"/>
  <c r="X538" i="1"/>
  <c r="X428" i="1"/>
  <c r="X429" i="1"/>
  <c r="X430" i="1"/>
  <c r="X431" i="1"/>
  <c r="X432" i="1"/>
  <c r="X433" i="1"/>
  <c r="X436" i="1"/>
  <c r="X437" i="1"/>
  <c r="X438" i="1"/>
  <c r="X442" i="1"/>
  <c r="X443" i="1"/>
  <c r="X444" i="1"/>
  <c r="X445" i="1"/>
  <c r="X446" i="1"/>
  <c r="X447" i="1"/>
  <c r="X450" i="1"/>
  <c r="X451" i="1"/>
  <c r="X452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514" i="1"/>
  <c r="X533" i="1"/>
  <c r="X534" i="1"/>
  <c r="V514" i="1"/>
  <c r="V455" i="1"/>
  <c r="V456" i="1"/>
  <c r="V457" i="1"/>
  <c r="V458" i="1"/>
  <c r="V459" i="1"/>
  <c r="V460" i="1"/>
  <c r="V463" i="1"/>
  <c r="V465" i="1"/>
  <c r="V466" i="1"/>
  <c r="V469" i="1"/>
  <c r="V470" i="1"/>
  <c r="V471" i="1"/>
  <c r="V472" i="1"/>
  <c r="V473" i="1"/>
  <c r="V474" i="1"/>
  <c r="V476" i="1"/>
  <c r="V477" i="1"/>
  <c r="V478" i="1"/>
  <c r="V481" i="1"/>
  <c r="V484" i="1"/>
  <c r="X322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68" i="1"/>
  <c r="Z269" i="1"/>
  <c r="Z270" i="1"/>
  <c r="Z271" i="1"/>
  <c r="Z272" i="1"/>
  <c r="Z273" i="1"/>
  <c r="Z274" i="1"/>
  <c r="X268" i="1"/>
  <c r="X269" i="1"/>
  <c r="X270" i="1"/>
  <c r="X271" i="1"/>
  <c r="X272" i="1"/>
  <c r="X273" i="1"/>
  <c r="X274" i="1"/>
  <c r="X278" i="1"/>
  <c r="X280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68" i="1"/>
  <c r="V269" i="1"/>
  <c r="V270" i="1"/>
  <c r="V271" i="1"/>
  <c r="V272" i="1"/>
  <c r="V273" i="1"/>
  <c r="V274" i="1"/>
  <c r="AI763" i="1"/>
  <c r="AC763" i="1" s="1"/>
  <c r="AC724" i="1"/>
  <c r="Y763" i="1"/>
  <c r="Y720" i="1" s="1"/>
  <c r="Y724" i="1"/>
  <c r="Y723" i="1"/>
  <c r="Y722" i="1" s="1"/>
  <c r="Y721" i="1" s="1"/>
  <c r="AH792" i="1"/>
  <c r="AH789" i="1"/>
  <c r="AH788" i="1"/>
  <c r="AH787" i="1"/>
  <c r="AH786" i="1"/>
  <c r="X245" i="1"/>
  <c r="X246" i="1"/>
  <c r="X247" i="1"/>
  <c r="X249" i="1"/>
  <c r="X250" i="1"/>
  <c r="X253" i="1"/>
  <c r="X257" i="1"/>
  <c r="X258" i="1"/>
  <c r="X259" i="1"/>
  <c r="X260" i="1"/>
  <c r="X261" i="1"/>
  <c r="X262" i="1"/>
  <c r="X263" i="1"/>
  <c r="X265" i="1"/>
  <c r="X266" i="1"/>
  <c r="X267" i="1"/>
  <c r="X218" i="1"/>
  <c r="X219" i="1"/>
  <c r="X220" i="1"/>
  <c r="X225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214" i="1"/>
  <c r="S215" i="1"/>
  <c r="S216" i="1"/>
  <c r="S218" i="1"/>
  <c r="S219" i="1"/>
  <c r="S220" i="1"/>
  <c r="S231" i="1"/>
  <c r="S232" i="1"/>
  <c r="S233" i="1"/>
  <c r="S234" i="1"/>
  <c r="S235" i="1"/>
  <c r="S237" i="1"/>
  <c r="S238" i="1"/>
  <c r="S245" i="1"/>
  <c r="S246" i="1"/>
  <c r="S247" i="1"/>
  <c r="S249" i="1"/>
  <c r="S250" i="1"/>
  <c r="S252" i="1"/>
  <c r="S253" i="1"/>
  <c r="S254" i="1"/>
  <c r="S255" i="1"/>
  <c r="S256" i="1"/>
  <c r="S257" i="1"/>
  <c r="S258" i="1"/>
  <c r="T258" i="1" s="1"/>
  <c r="S259" i="1"/>
  <c r="T259" i="1" s="1"/>
  <c r="S260" i="1"/>
  <c r="T260" i="1" s="1"/>
  <c r="S261" i="1"/>
  <c r="T261" i="1" s="1"/>
  <c r="S262" i="1"/>
  <c r="T262" i="1" s="1"/>
  <c r="S263" i="1"/>
  <c r="T263" i="1" s="1"/>
  <c r="S265" i="1"/>
  <c r="S266" i="1"/>
  <c r="S267" i="1"/>
  <c r="S268" i="1"/>
  <c r="T268" i="1" s="1"/>
  <c r="S269" i="1"/>
  <c r="T269" i="1" s="1"/>
  <c r="S270" i="1"/>
  <c r="T270" i="1" s="1"/>
  <c r="S271" i="1"/>
  <c r="T271" i="1" s="1"/>
  <c r="S272" i="1"/>
  <c r="T272" i="1" s="1"/>
  <c r="S273" i="1"/>
  <c r="T273" i="1" s="1"/>
  <c r="S27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8" i="1"/>
  <c r="AB119" i="1"/>
  <c r="AB120" i="1"/>
  <c r="AB121" i="1"/>
  <c r="AB122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5" i="1"/>
  <c r="AB176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8" i="1"/>
  <c r="Z119" i="1"/>
  <c r="Z120" i="1"/>
  <c r="Z121" i="1"/>
  <c r="Z122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5" i="1"/>
  <c r="Z176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8" i="1"/>
  <c r="X119" i="1"/>
  <c r="X120" i="1"/>
  <c r="X121" i="1"/>
  <c r="X122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5" i="1"/>
  <c r="X176" i="1"/>
  <c r="X178" i="1"/>
  <c r="X179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V128" i="1"/>
  <c r="V129" i="1"/>
  <c r="V130" i="1"/>
  <c r="V131" i="1"/>
  <c r="V132" i="1"/>
  <c r="V133" i="1"/>
  <c r="V134" i="1"/>
  <c r="V135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5" i="1"/>
  <c r="V176" i="1"/>
  <c r="V178" i="1"/>
  <c r="V179" i="1"/>
  <c r="V181" i="1"/>
  <c r="V182" i="1"/>
  <c r="V183" i="1"/>
  <c r="V184" i="1"/>
  <c r="V186" i="1"/>
  <c r="V190" i="1"/>
  <c r="V191" i="1"/>
  <c r="V195" i="1"/>
  <c r="V196" i="1"/>
  <c r="V201" i="1"/>
  <c r="V199" i="1"/>
  <c r="V198" i="1"/>
  <c r="S199" i="1"/>
  <c r="S203" i="1"/>
  <c r="S208" i="1"/>
  <c r="S198" i="1"/>
  <c r="AH738" i="1"/>
  <c r="AH736" i="1"/>
  <c r="AH732" i="1"/>
  <c r="AH714" i="1"/>
  <c r="AH670" i="1"/>
  <c r="AH671" i="1"/>
  <c r="AH672" i="1"/>
  <c r="AH673" i="1"/>
  <c r="AH674" i="1"/>
  <c r="AH675" i="1"/>
  <c r="AH676" i="1"/>
  <c r="AH677" i="1"/>
  <c r="AH678" i="1"/>
  <c r="AH679" i="1"/>
  <c r="AH688" i="1"/>
  <c r="AH689" i="1"/>
  <c r="AH690" i="1"/>
  <c r="AH691" i="1"/>
  <c r="AH541" i="1"/>
  <c r="AH542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36" i="1"/>
  <c r="AH537" i="1"/>
  <c r="AH538" i="1"/>
  <c r="AH436" i="1"/>
  <c r="AH437" i="1"/>
  <c r="AH438" i="1"/>
  <c r="AH442" i="1"/>
  <c r="AH443" i="1"/>
  <c r="AH444" i="1"/>
  <c r="AH445" i="1"/>
  <c r="AH446" i="1"/>
  <c r="AH447" i="1"/>
  <c r="AH450" i="1"/>
  <c r="AH451" i="1"/>
  <c r="AH452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7" i="1"/>
  <c r="AH488" i="1"/>
  <c r="AH489" i="1"/>
  <c r="AH490" i="1"/>
  <c r="AH491" i="1"/>
  <c r="AH492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4" i="1"/>
  <c r="AH521" i="1"/>
  <c r="AH522" i="1"/>
  <c r="AH523" i="1"/>
  <c r="AH525" i="1"/>
  <c r="AH526" i="1"/>
  <c r="AH527" i="1"/>
  <c r="AH529" i="1"/>
  <c r="AH533" i="1"/>
  <c r="AH534" i="1"/>
  <c r="AH421" i="1"/>
  <c r="AH422" i="1"/>
  <c r="AH423" i="1"/>
  <c r="AH424" i="1"/>
  <c r="AH425" i="1"/>
  <c r="AH428" i="1"/>
  <c r="AH429" i="1"/>
  <c r="AH430" i="1"/>
  <c r="AH431" i="1"/>
  <c r="AH432" i="1"/>
  <c r="AH433" i="1"/>
  <c r="AH410" i="1"/>
  <c r="AH411" i="1"/>
  <c r="AH412" i="1"/>
  <c r="AH413" i="1"/>
  <c r="AH414" i="1"/>
  <c r="AH415" i="1"/>
  <c r="AH416" i="1"/>
  <c r="AH417" i="1"/>
  <c r="AH418" i="1"/>
  <c r="AH419" i="1"/>
  <c r="AH420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3" i="1"/>
  <c r="AH355" i="1"/>
  <c r="AH356" i="1"/>
  <c r="AH357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322" i="1"/>
  <c r="AH278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268" i="1"/>
  <c r="AH269" i="1"/>
  <c r="AH270" i="1"/>
  <c r="AH271" i="1"/>
  <c r="AH272" i="1"/>
  <c r="AH273" i="1"/>
  <c r="AH274" i="1"/>
  <c r="AH255" i="1"/>
  <c r="AH256" i="1"/>
  <c r="AH258" i="1"/>
  <c r="AH259" i="1"/>
  <c r="AH260" i="1"/>
  <c r="AH261" i="1"/>
  <c r="AH262" i="1"/>
  <c r="AH263" i="1"/>
  <c r="AH265" i="1"/>
  <c r="AH266" i="1"/>
  <c r="AH267" i="1"/>
  <c r="AH249" i="1"/>
  <c r="AH250" i="1"/>
  <c r="AH218" i="1"/>
  <c r="AH219" i="1"/>
  <c r="AH220" i="1"/>
  <c r="AH225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5" i="1"/>
  <c r="AH176" i="1"/>
  <c r="AH178" i="1"/>
  <c r="AH179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F864" i="1"/>
  <c r="AF865" i="1"/>
  <c r="AF866" i="1"/>
  <c r="AF867" i="1"/>
  <c r="AF844" i="1"/>
  <c r="AF843" i="1"/>
  <c r="AF842" i="1"/>
  <c r="AF793" i="1"/>
  <c r="AF789" i="1"/>
  <c r="AF788" i="1"/>
  <c r="AF787" i="1"/>
  <c r="AF786" i="1"/>
  <c r="AF732" i="1"/>
  <c r="AF745" i="1"/>
  <c r="AF746" i="1"/>
  <c r="AF747" i="1"/>
  <c r="AF751" i="1"/>
  <c r="AF752" i="1"/>
  <c r="AF758" i="1"/>
  <c r="AF759" i="1"/>
  <c r="AF760" i="1"/>
  <c r="AF761" i="1"/>
  <c r="AF711" i="1"/>
  <c r="AF710" i="1"/>
  <c r="AF709" i="1"/>
  <c r="AF708" i="1"/>
  <c r="AF707" i="1"/>
  <c r="AF706" i="1"/>
  <c r="AF705" i="1"/>
  <c r="AF704" i="1"/>
  <c r="AF699" i="1"/>
  <c r="AF698" i="1"/>
  <c r="AF697" i="1"/>
  <c r="AF696" i="1"/>
  <c r="AF695" i="1"/>
  <c r="AF694" i="1"/>
  <c r="AF689" i="1"/>
  <c r="AF688" i="1"/>
  <c r="AF670" i="1"/>
  <c r="AF671" i="1"/>
  <c r="AF672" i="1"/>
  <c r="AF674" i="1"/>
  <c r="AF675" i="1"/>
  <c r="AF676" i="1"/>
  <c r="AF677" i="1"/>
  <c r="AF678" i="1"/>
  <c r="AF562" i="1"/>
  <c r="AF561" i="1"/>
  <c r="AF560" i="1"/>
  <c r="AF558" i="1"/>
  <c r="AF557" i="1"/>
  <c r="AF556" i="1"/>
  <c r="AF555" i="1"/>
  <c r="AF554" i="1"/>
  <c r="AF553" i="1"/>
  <c r="AF552" i="1"/>
  <c r="AF551" i="1"/>
  <c r="AF550" i="1"/>
  <c r="AF549" i="1"/>
  <c r="AF280" i="1"/>
  <c r="AF274" i="1"/>
  <c r="AF273" i="1"/>
  <c r="AF272" i="1"/>
  <c r="AF271" i="1"/>
  <c r="AF270" i="1"/>
  <c r="AF269" i="1"/>
  <c r="AF268" i="1"/>
  <c r="AF216" i="1"/>
  <c r="AF214" i="1"/>
  <c r="AF201" i="1"/>
  <c r="AF199" i="1"/>
  <c r="AF198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8" i="1"/>
  <c r="AL119" i="1"/>
  <c r="AL120" i="1"/>
  <c r="AL121" i="1"/>
  <c r="AL122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5" i="1"/>
  <c r="AL176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8" i="1"/>
  <c r="AJ119" i="1"/>
  <c r="AJ120" i="1"/>
  <c r="AJ121" i="1"/>
  <c r="AJ122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8" i="1"/>
  <c r="AH119" i="1"/>
  <c r="AH120" i="1"/>
  <c r="AH121" i="1"/>
  <c r="AH122" i="1"/>
  <c r="AF71" i="1"/>
  <c r="AF72" i="1"/>
  <c r="AF76" i="1"/>
  <c r="AF78" i="1"/>
  <c r="AF80" i="1"/>
  <c r="AF84" i="1"/>
  <c r="AF86" i="1"/>
  <c r="AF87" i="1"/>
  <c r="AF90" i="1"/>
  <c r="AF91" i="1"/>
  <c r="AF92" i="1"/>
  <c r="AF93" i="1"/>
  <c r="AF97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21" i="1"/>
  <c r="AF122" i="1"/>
  <c r="AK278" i="1"/>
  <c r="AK229" i="1"/>
  <c r="AK226" i="1" s="1"/>
  <c r="AK223" i="1" s="1"/>
  <c r="AK228" i="1"/>
  <c r="AK212" i="1"/>
  <c r="AK211" i="1"/>
  <c r="AK207" i="1" s="1"/>
  <c r="AK210" i="1"/>
  <c r="AK206" i="1" s="1"/>
  <c r="AK209" i="1"/>
  <c r="AK177" i="1"/>
  <c r="AK174" i="1"/>
  <c r="AK172" i="1"/>
  <c r="AK127" i="1"/>
  <c r="AK126" i="1"/>
  <c r="AK94" i="1"/>
  <c r="AA278" i="1"/>
  <c r="AA225" i="1" s="1"/>
  <c r="AA222" i="1" s="1"/>
  <c r="AA229" i="1"/>
  <c r="AA228" i="1"/>
  <c r="AA172" i="1" s="1"/>
  <c r="AA171" i="1" s="1"/>
  <c r="AA227" i="1"/>
  <c r="AA226" i="1"/>
  <c r="AA212" i="1"/>
  <c r="AA211" i="1"/>
  <c r="AA210" i="1"/>
  <c r="AA209" i="1"/>
  <c r="AA177" i="1"/>
  <c r="AA174" i="1"/>
  <c r="AA173" i="1"/>
  <c r="AA127" i="1"/>
  <c r="AA126" i="1"/>
  <c r="AA116" i="1" s="1"/>
  <c r="AA117" i="1"/>
  <c r="AA94" i="1"/>
  <c r="AI278" i="1"/>
  <c r="AI230" i="1"/>
  <c r="AI229" i="1" s="1"/>
  <c r="AI227" i="1" s="1"/>
  <c r="AI228" i="1"/>
  <c r="AI223" i="1"/>
  <c r="AI221" i="1"/>
  <c r="AI212" i="1"/>
  <c r="AI211" i="1"/>
  <c r="AI207" i="1" s="1"/>
  <c r="AI210" i="1"/>
  <c r="AI206" i="1" s="1"/>
  <c r="AI209" i="1"/>
  <c r="AI201" i="1"/>
  <c r="AI200" i="1"/>
  <c r="AI177" i="1"/>
  <c r="AI174" i="1"/>
  <c r="AI173" i="1"/>
  <c r="AI172" i="1"/>
  <c r="AI171" i="1" s="1"/>
  <c r="AI127" i="1"/>
  <c r="AI117" i="1" s="1"/>
  <c r="AI126" i="1"/>
  <c r="AI116" i="1"/>
  <c r="Y278" i="1"/>
  <c r="Y230" i="1"/>
  <c r="S230" i="1" s="1"/>
  <c r="Y228" i="1"/>
  <c r="Y223" i="1"/>
  <c r="Y221" i="1"/>
  <c r="Y212" i="1"/>
  <c r="Y211" i="1"/>
  <c r="Y210" i="1"/>
  <c r="Y209" i="1"/>
  <c r="Y177" i="1"/>
  <c r="Y174" i="1"/>
  <c r="Y173" i="1"/>
  <c r="Y172" i="1"/>
  <c r="Y171" i="1" s="1"/>
  <c r="Y127" i="1"/>
  <c r="Y117" i="1" s="1"/>
  <c r="Y126" i="1"/>
  <c r="Y125" i="1" s="1"/>
  <c r="AG279" i="1"/>
  <c r="AG264" i="1"/>
  <c r="AG226" i="1"/>
  <c r="AG224" i="1"/>
  <c r="AG222" i="1"/>
  <c r="AG221" i="1"/>
  <c r="AG217" i="1"/>
  <c r="AG203" i="1"/>
  <c r="AG201" i="1"/>
  <c r="AG200" i="1"/>
  <c r="AG180" i="1"/>
  <c r="AG177" i="1"/>
  <c r="AG174" i="1"/>
  <c r="AG173" i="1"/>
  <c r="AG172" i="1"/>
  <c r="AG116" i="1" s="1"/>
  <c r="AG171" i="1"/>
  <c r="AG125" i="1"/>
  <c r="AG117" i="1"/>
  <c r="W279" i="1"/>
  <c r="W277" i="1"/>
  <c r="S264" i="1"/>
  <c r="W251" i="1"/>
  <c r="S251" i="1" s="1"/>
  <c r="W248" i="1"/>
  <c r="W244" i="1"/>
  <c r="S244" i="1" s="1"/>
  <c r="W243" i="1"/>
  <c r="W212" i="1" s="1"/>
  <c r="W66" i="1" s="1"/>
  <c r="W242" i="1"/>
  <c r="W211" i="1" s="1"/>
  <c r="W241" i="1"/>
  <c r="S241" i="1" s="1"/>
  <c r="W226" i="1"/>
  <c r="W223" i="1" s="1"/>
  <c r="W224" i="1"/>
  <c r="W222" i="1"/>
  <c r="W221" i="1"/>
  <c r="W217" i="1"/>
  <c r="W210" i="1"/>
  <c r="W206" i="1" s="1"/>
  <c r="W203" i="1"/>
  <c r="W201" i="1"/>
  <c r="W180" i="1"/>
  <c r="W177" i="1"/>
  <c r="W174" i="1"/>
  <c r="W173" i="1"/>
  <c r="W172" i="1"/>
  <c r="W171" i="1" s="1"/>
  <c r="W125" i="1"/>
  <c r="W117" i="1"/>
  <c r="V71" i="1"/>
  <c r="V72" i="1"/>
  <c r="V76" i="1"/>
  <c r="V78" i="1"/>
  <c r="V80" i="1"/>
  <c r="V84" i="1"/>
  <c r="V86" i="1"/>
  <c r="V87" i="1"/>
  <c r="V90" i="1"/>
  <c r="V91" i="1"/>
  <c r="V92" i="1"/>
  <c r="V93" i="1"/>
  <c r="V97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21" i="1"/>
  <c r="V122" i="1"/>
  <c r="S71" i="1"/>
  <c r="S72" i="1"/>
  <c r="S76" i="1"/>
  <c r="T76" i="1" s="1"/>
  <c r="S78" i="1"/>
  <c r="S80" i="1"/>
  <c r="S84" i="1"/>
  <c r="S86" i="1"/>
  <c r="S87" i="1"/>
  <c r="S90" i="1"/>
  <c r="S91" i="1"/>
  <c r="T91" i="1" s="1"/>
  <c r="S92" i="1"/>
  <c r="T92" i="1" s="1"/>
  <c r="S93" i="1"/>
  <c r="S97" i="1"/>
  <c r="T97" i="1" s="1"/>
  <c r="S100" i="1"/>
  <c r="S101" i="1"/>
  <c r="S102" i="1"/>
  <c r="S103" i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21" i="1"/>
  <c r="S122" i="1"/>
  <c r="T122" i="1" s="1"/>
  <c r="V953" i="1" l="1"/>
  <c r="S943" i="1"/>
  <c r="AG911" i="1"/>
  <c r="AA868" i="1"/>
  <c r="S212" i="1"/>
  <c r="S242" i="1"/>
  <c r="AA798" i="1"/>
  <c r="S942" i="1"/>
  <c r="S248" i="1"/>
  <c r="AG115" i="1"/>
  <c r="Y229" i="1"/>
  <c r="Y719" i="1"/>
  <c r="S969" i="1"/>
  <c r="AA840" i="1"/>
  <c r="AK116" i="1"/>
  <c r="AK66" i="1" s="1"/>
  <c r="AK309" i="1" s="1"/>
  <c r="AB791" i="1"/>
  <c r="W200" i="1"/>
  <c r="AA223" i="1"/>
  <c r="S330" i="1"/>
  <c r="W240" i="1"/>
  <c r="S240" i="1" s="1"/>
  <c r="AG223" i="1"/>
  <c r="S211" i="1"/>
  <c r="AK125" i="1"/>
  <c r="AK227" i="1"/>
  <c r="AK173" i="1" s="1"/>
  <c r="AI125" i="1"/>
  <c r="AA913" i="1"/>
  <c r="W913" i="1"/>
  <c r="S243" i="1"/>
  <c r="S763" i="1"/>
  <c r="Y67" i="1"/>
  <c r="Y307" i="1" s="1"/>
  <c r="Y778" i="1" s="1"/>
  <c r="Y803" i="1" s="1"/>
  <c r="S210" i="1"/>
  <c r="AA712" i="1"/>
  <c r="AI720" i="1"/>
  <c r="AC723" i="1"/>
  <c r="AA808" i="1"/>
  <c r="AA221" i="1"/>
  <c r="S222" i="1"/>
  <c r="S206" i="1"/>
  <c r="AA937" i="1"/>
  <c r="S868" i="1"/>
  <c r="S869" i="1"/>
  <c r="W912" i="1"/>
  <c r="Y775" i="1"/>
  <c r="W838" i="1"/>
  <c r="W846" i="1"/>
  <c r="S846" i="1" s="1"/>
  <c r="W67" i="1"/>
  <c r="W65" i="1" s="1"/>
  <c r="AK205" i="1"/>
  <c r="AK202" i="1"/>
  <c r="AK171" i="1"/>
  <c r="AK117" i="1"/>
  <c r="AA115" i="1"/>
  <c r="AA125" i="1"/>
  <c r="AI202" i="1"/>
  <c r="AI205" i="1"/>
  <c r="AI115" i="1"/>
  <c r="AI67" i="1"/>
  <c r="AI307" i="1" s="1"/>
  <c r="AI778" i="1" s="1"/>
  <c r="AI803" i="1" s="1"/>
  <c r="AI66" i="1"/>
  <c r="Y116" i="1"/>
  <c r="W202" i="1"/>
  <c r="W309" i="1"/>
  <c r="W124" i="1"/>
  <c r="W207" i="1"/>
  <c r="W116" i="1"/>
  <c r="W209" i="1"/>
  <c r="W307" i="1"/>
  <c r="AD125" i="1"/>
  <c r="AD126" i="1"/>
  <c r="AD127" i="1"/>
  <c r="AD128" i="1"/>
  <c r="AD129" i="1"/>
  <c r="AD130" i="1"/>
  <c r="AD131" i="1"/>
  <c r="AD132" i="1"/>
  <c r="AD133" i="1"/>
  <c r="AD134" i="1"/>
  <c r="AD135" i="1"/>
  <c r="AD137" i="1"/>
  <c r="AD138" i="1"/>
  <c r="AD139" i="1"/>
  <c r="AD140" i="1"/>
  <c r="AD141" i="1"/>
  <c r="AD145" i="1"/>
  <c r="AD146" i="1"/>
  <c r="AD147" i="1"/>
  <c r="AD148" i="1"/>
  <c r="AD149" i="1"/>
  <c r="AD150" i="1"/>
  <c r="AD151" i="1"/>
  <c r="AD152" i="1"/>
  <c r="AD153" i="1"/>
  <c r="AD159" i="1"/>
  <c r="AD162" i="1"/>
  <c r="AD165" i="1"/>
  <c r="AD168" i="1"/>
  <c r="AD183" i="1"/>
  <c r="AD184" i="1"/>
  <c r="AD186" i="1"/>
  <c r="AC688" i="1"/>
  <c r="AC689" i="1"/>
  <c r="AC690" i="1"/>
  <c r="AC691" i="1"/>
  <c r="AC696" i="1"/>
  <c r="AC697" i="1"/>
  <c r="AC698" i="1"/>
  <c r="AD698" i="1" s="1"/>
  <c r="AC699" i="1"/>
  <c r="AD699" i="1" s="1"/>
  <c r="AC700" i="1"/>
  <c r="AC701" i="1"/>
  <c r="AC702" i="1"/>
  <c r="AH666" i="1"/>
  <c r="AH667" i="1"/>
  <c r="AH669" i="1"/>
  <c r="AG665" i="1"/>
  <c r="AG323" i="1" s="1"/>
  <c r="AF667" i="1"/>
  <c r="AF668" i="1"/>
  <c r="AF669" i="1"/>
  <c r="AL570" i="1"/>
  <c r="AL573" i="1"/>
  <c r="AL574" i="1"/>
  <c r="AL575" i="1"/>
  <c r="AL576" i="1"/>
  <c r="AL580" i="1"/>
  <c r="AL581" i="1"/>
  <c r="AL582" i="1"/>
  <c r="AL586" i="1"/>
  <c r="AL587" i="1"/>
  <c r="AL588" i="1"/>
  <c r="AL591" i="1"/>
  <c r="AL592" i="1"/>
  <c r="AL593" i="1"/>
  <c r="AL595" i="1"/>
  <c r="AL567" i="1"/>
  <c r="AL568" i="1"/>
  <c r="AC667" i="1"/>
  <c r="AC668" i="1"/>
  <c r="AC669" i="1"/>
  <c r="AD551" i="1"/>
  <c r="AD552" i="1"/>
  <c r="AD553" i="1"/>
  <c r="AD554" i="1"/>
  <c r="AD555" i="1"/>
  <c r="AD556" i="1"/>
  <c r="AD557" i="1"/>
  <c r="AD558" i="1"/>
  <c r="AD561" i="1"/>
  <c r="AD562" i="1"/>
  <c r="AD581" i="1"/>
  <c r="AD582" i="1"/>
  <c r="AD586" i="1"/>
  <c r="AD592" i="1"/>
  <c r="AD593" i="1"/>
  <c r="AC336" i="1"/>
  <c r="AC337" i="1"/>
  <c r="AC338" i="1"/>
  <c r="AC342" i="1"/>
  <c r="AC343" i="1"/>
  <c r="AC344" i="1"/>
  <c r="AC346" i="1"/>
  <c r="AD346" i="1" s="1"/>
  <c r="AC347" i="1"/>
  <c r="AC348" i="1"/>
  <c r="AC349" i="1"/>
  <c r="AD349" i="1" s="1"/>
  <c r="AC350" i="1"/>
  <c r="AD350" i="1" s="1"/>
  <c r="AC351" i="1"/>
  <c r="AC352" i="1"/>
  <c r="AC353" i="1"/>
  <c r="AC354" i="1"/>
  <c r="AC355" i="1"/>
  <c r="AC356" i="1"/>
  <c r="AC357" i="1"/>
  <c r="AC359" i="1"/>
  <c r="AD359" i="1" s="1"/>
  <c r="AC360" i="1"/>
  <c r="AC361" i="1"/>
  <c r="AC362" i="1"/>
  <c r="AD362" i="1" s="1"/>
  <c r="AC363" i="1"/>
  <c r="AD363" i="1" s="1"/>
  <c r="AC364" i="1"/>
  <c r="AD364" i="1" s="1"/>
  <c r="AC365" i="1"/>
  <c r="AD365" i="1" s="1"/>
  <c r="AC366" i="1"/>
  <c r="AD366" i="1" s="1"/>
  <c r="AC367" i="1"/>
  <c r="AD367" i="1" s="1"/>
  <c r="AC368" i="1"/>
  <c r="AD368" i="1" s="1"/>
  <c r="AC369" i="1"/>
  <c r="AD369" i="1" s="1"/>
  <c r="AC370" i="1"/>
  <c r="AD370" i="1" s="1"/>
  <c r="AC371" i="1"/>
  <c r="AD371" i="1" s="1"/>
  <c r="AC372" i="1"/>
  <c r="AD372" i="1" s="1"/>
  <c r="AC373" i="1"/>
  <c r="AD373" i="1" s="1"/>
  <c r="AC374" i="1"/>
  <c r="AD374" i="1" s="1"/>
  <c r="AC375" i="1"/>
  <c r="AD375" i="1" s="1"/>
  <c r="AC376" i="1"/>
  <c r="AD376" i="1" s="1"/>
  <c r="AC377" i="1"/>
  <c r="AD377" i="1" s="1"/>
  <c r="AC378" i="1"/>
  <c r="AD378" i="1" s="1"/>
  <c r="AC379" i="1"/>
  <c r="AD379" i="1" s="1"/>
  <c r="AC381" i="1"/>
  <c r="AC382" i="1"/>
  <c r="AD382" i="1" s="1"/>
  <c r="AC385" i="1"/>
  <c r="AC386" i="1"/>
  <c r="AD386" i="1" s="1"/>
  <c r="AC387" i="1"/>
  <c r="AD387" i="1" s="1"/>
  <c r="AC388" i="1"/>
  <c r="AC389" i="1"/>
  <c r="AD389" i="1" s="1"/>
  <c r="AC390" i="1"/>
  <c r="AD390" i="1" s="1"/>
  <c r="AC391" i="1"/>
  <c r="AD391" i="1" s="1"/>
  <c r="AC392" i="1"/>
  <c r="AD392" i="1" s="1"/>
  <c r="AC393" i="1"/>
  <c r="AD393" i="1" s="1"/>
  <c r="AC396" i="1"/>
  <c r="AC397" i="1"/>
  <c r="AD397" i="1" s="1"/>
  <c r="AC398" i="1"/>
  <c r="AD398" i="1" s="1"/>
  <c r="AC399" i="1"/>
  <c r="AD399" i="1" s="1"/>
  <c r="AC400" i="1"/>
  <c r="AD400" i="1" s="1"/>
  <c r="AC401" i="1"/>
  <c r="AD401" i="1" s="1"/>
  <c r="AC402" i="1"/>
  <c r="AD402" i="1" s="1"/>
  <c r="AC403" i="1"/>
  <c r="AD403" i="1" s="1"/>
  <c r="AC404" i="1"/>
  <c r="AD404" i="1" s="1"/>
  <c r="AC405" i="1"/>
  <c r="AD405" i="1" s="1"/>
  <c r="AC406" i="1"/>
  <c r="AC410" i="1"/>
  <c r="AC411" i="1"/>
  <c r="AC412" i="1"/>
  <c r="AC415" i="1"/>
  <c r="AC416" i="1"/>
  <c r="AD416" i="1" s="1"/>
  <c r="AC419" i="1"/>
  <c r="AC420" i="1"/>
  <c r="AC422" i="1"/>
  <c r="AC423" i="1"/>
  <c r="AC425" i="1"/>
  <c r="AC428" i="1"/>
  <c r="AC429" i="1"/>
  <c r="AD429" i="1" s="1"/>
  <c r="AC430" i="1"/>
  <c r="AD430" i="1" s="1"/>
  <c r="AC431" i="1"/>
  <c r="AC433" i="1"/>
  <c r="AD433" i="1" s="1"/>
  <c r="AC436" i="1"/>
  <c r="AC437" i="1"/>
  <c r="AD437" i="1" s="1"/>
  <c r="AC439" i="1"/>
  <c r="AC442" i="1"/>
  <c r="AC443" i="1"/>
  <c r="AD443" i="1" s="1"/>
  <c r="AC445" i="1"/>
  <c r="AD445" i="1" s="1"/>
  <c r="AC446" i="1"/>
  <c r="AC447" i="1"/>
  <c r="AD447" i="1" s="1"/>
  <c r="AC450" i="1"/>
  <c r="AC451" i="1"/>
  <c r="AD451" i="1" s="1"/>
  <c r="AC452" i="1"/>
  <c r="AD452" i="1" s="1"/>
  <c r="AC455" i="1"/>
  <c r="AC456" i="1"/>
  <c r="AC457" i="1"/>
  <c r="AC458" i="1"/>
  <c r="AC459" i="1"/>
  <c r="AC460" i="1"/>
  <c r="AC463" i="1"/>
  <c r="AD463" i="1" s="1"/>
  <c r="AC465" i="1"/>
  <c r="AC466" i="1"/>
  <c r="AD466" i="1" s="1"/>
  <c r="AC469" i="1"/>
  <c r="AC470" i="1"/>
  <c r="AC471" i="1"/>
  <c r="AC472" i="1"/>
  <c r="AC473" i="1"/>
  <c r="AD473" i="1" s="1"/>
  <c r="AC474" i="1"/>
  <c r="AD474" i="1" s="1"/>
  <c r="AC476" i="1"/>
  <c r="AC477" i="1"/>
  <c r="AD477" i="1" s="1"/>
  <c r="AC478" i="1"/>
  <c r="AD478" i="1" s="1"/>
  <c r="AC481" i="1"/>
  <c r="AC484" i="1"/>
  <c r="AC487" i="1"/>
  <c r="AC488" i="1"/>
  <c r="AC489" i="1"/>
  <c r="AD489" i="1" s="1"/>
  <c r="AC490" i="1"/>
  <c r="AD490" i="1" s="1"/>
  <c r="AC491" i="1"/>
  <c r="AD491" i="1" s="1"/>
  <c r="AC492" i="1"/>
  <c r="AD492" i="1" s="1"/>
  <c r="AC493" i="1"/>
  <c r="AC494" i="1"/>
  <c r="AC495" i="1"/>
  <c r="AC496" i="1"/>
  <c r="AC497" i="1"/>
  <c r="AD497" i="1" s="1"/>
  <c r="AC498" i="1"/>
  <c r="AD498" i="1" s="1"/>
  <c r="AC499" i="1"/>
  <c r="AD499" i="1" s="1"/>
  <c r="AC500" i="1"/>
  <c r="AD500" i="1" s="1"/>
  <c r="AC501" i="1"/>
  <c r="AD501" i="1" s="1"/>
  <c r="AC502" i="1"/>
  <c r="AD502" i="1" s="1"/>
  <c r="AC503" i="1"/>
  <c r="AD503" i="1" s="1"/>
  <c r="AC504" i="1"/>
  <c r="AD504" i="1" s="1"/>
  <c r="AC505" i="1"/>
  <c r="AD505" i="1" s="1"/>
  <c r="AC506" i="1"/>
  <c r="AD506" i="1" s="1"/>
  <c r="AC507" i="1"/>
  <c r="AD507" i="1" s="1"/>
  <c r="AC508" i="1"/>
  <c r="AD508" i="1" s="1"/>
  <c r="AC509" i="1"/>
  <c r="AD509" i="1" s="1"/>
  <c r="AC510" i="1"/>
  <c r="AD510" i="1" s="1"/>
  <c r="AC511" i="1"/>
  <c r="AD511" i="1" s="1"/>
  <c r="AC512" i="1"/>
  <c r="AD512" i="1" s="1"/>
  <c r="AC513" i="1"/>
  <c r="AC514" i="1"/>
  <c r="AC521" i="1"/>
  <c r="AC522" i="1"/>
  <c r="AC523" i="1"/>
  <c r="AC525" i="1"/>
  <c r="AC526" i="1"/>
  <c r="AC527" i="1"/>
  <c r="AC528" i="1"/>
  <c r="AC529" i="1"/>
  <c r="AC532" i="1"/>
  <c r="AC533" i="1"/>
  <c r="AC534" i="1"/>
  <c r="AC536" i="1"/>
  <c r="AC537" i="1"/>
  <c r="AC538" i="1"/>
  <c r="AC541" i="1"/>
  <c r="AC542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D299" i="1" s="1"/>
  <c r="AC300" i="1"/>
  <c r="AD300" i="1" s="1"/>
  <c r="AC301" i="1"/>
  <c r="AD301" i="1" s="1"/>
  <c r="AC302" i="1"/>
  <c r="AD302" i="1" s="1"/>
  <c r="AC303" i="1"/>
  <c r="AD303" i="1" s="1"/>
  <c r="AC304" i="1"/>
  <c r="AD304" i="1" s="1"/>
  <c r="AC305" i="1"/>
  <c r="AD305" i="1" s="1"/>
  <c r="AC248" i="1"/>
  <c r="AC249" i="1"/>
  <c r="AC250" i="1"/>
  <c r="AC255" i="1"/>
  <c r="AC256" i="1"/>
  <c r="AC258" i="1"/>
  <c r="AD258" i="1" s="1"/>
  <c r="AC259" i="1"/>
  <c r="AD259" i="1" s="1"/>
  <c r="AC260" i="1"/>
  <c r="AD260" i="1" s="1"/>
  <c r="AC261" i="1"/>
  <c r="AD261" i="1" s="1"/>
  <c r="AC262" i="1"/>
  <c r="AD262" i="1" s="1"/>
  <c r="AC263" i="1"/>
  <c r="AD263" i="1" s="1"/>
  <c r="AC264" i="1"/>
  <c r="AC265" i="1"/>
  <c r="AC266" i="1"/>
  <c r="AC267" i="1"/>
  <c r="AC268" i="1"/>
  <c r="AD268" i="1" s="1"/>
  <c r="AC269" i="1"/>
  <c r="AD269" i="1" s="1"/>
  <c r="AC270" i="1"/>
  <c r="AD270" i="1" s="1"/>
  <c r="AC271" i="1"/>
  <c r="AD271" i="1" s="1"/>
  <c r="AC272" i="1"/>
  <c r="AD272" i="1" s="1"/>
  <c r="AC273" i="1"/>
  <c r="AD273" i="1" s="1"/>
  <c r="AC274" i="1"/>
  <c r="AC218" i="1"/>
  <c r="AC219" i="1"/>
  <c r="AC220" i="1"/>
  <c r="AC230" i="1"/>
  <c r="AC231" i="1"/>
  <c r="AC232" i="1"/>
  <c r="AC233" i="1"/>
  <c r="AC234" i="1"/>
  <c r="AC235" i="1"/>
  <c r="AC237" i="1"/>
  <c r="AC238" i="1"/>
  <c r="AC214" i="1"/>
  <c r="AC215" i="1"/>
  <c r="AC216" i="1"/>
  <c r="AC198" i="1"/>
  <c r="AC199" i="1"/>
  <c r="AC203" i="1"/>
  <c r="AC208" i="1"/>
  <c r="AC71" i="1"/>
  <c r="AC72" i="1"/>
  <c r="AC76" i="1"/>
  <c r="AD76" i="1" s="1"/>
  <c r="AC78" i="1"/>
  <c r="AC80" i="1"/>
  <c r="AC84" i="1"/>
  <c r="AC86" i="1"/>
  <c r="AC87" i="1"/>
  <c r="AC90" i="1"/>
  <c r="AC91" i="1"/>
  <c r="AD91" i="1" s="1"/>
  <c r="AC92" i="1"/>
  <c r="AD92" i="1" s="1"/>
  <c r="AC93" i="1"/>
  <c r="AC97" i="1"/>
  <c r="AD97" i="1" s="1"/>
  <c r="AC100" i="1"/>
  <c r="AC101" i="1"/>
  <c r="AC102" i="1"/>
  <c r="AC103" i="1"/>
  <c r="AC104" i="1"/>
  <c r="AD104" i="1" s="1"/>
  <c r="AC105" i="1"/>
  <c r="AD105" i="1" s="1"/>
  <c r="AC106" i="1"/>
  <c r="AD106" i="1" s="1"/>
  <c r="AC107" i="1"/>
  <c r="AD107" i="1" s="1"/>
  <c r="AC108" i="1"/>
  <c r="AD108" i="1" s="1"/>
  <c r="AC109" i="1"/>
  <c r="AD109" i="1" s="1"/>
  <c r="AC110" i="1"/>
  <c r="AD110" i="1" s="1"/>
  <c r="AC111" i="1"/>
  <c r="AD111" i="1" s="1"/>
  <c r="AC112" i="1"/>
  <c r="AD112" i="1" s="1"/>
  <c r="AC113" i="1"/>
  <c r="AD113" i="1" s="1"/>
  <c r="AC114" i="1"/>
  <c r="AD114" i="1" s="1"/>
  <c r="AC121" i="1"/>
  <c r="AC122" i="1"/>
  <c r="AD122" i="1" s="1"/>
  <c r="AC969" i="1"/>
  <c r="AI962" i="1"/>
  <c r="AC962" i="1" s="1"/>
  <c r="Y962" i="1"/>
  <c r="AC954" i="1"/>
  <c r="AD954" i="1" s="1"/>
  <c r="AC955" i="1"/>
  <c r="AD955" i="1" s="1"/>
  <c r="AC956" i="1"/>
  <c r="AD956" i="1" s="1"/>
  <c r="AC958" i="1"/>
  <c r="AD958" i="1" s="1"/>
  <c r="AC960" i="1"/>
  <c r="AC963" i="1"/>
  <c r="AD963" i="1" s="1"/>
  <c r="AC964" i="1"/>
  <c r="AD964" i="1" s="1"/>
  <c r="AC965" i="1"/>
  <c r="AC966" i="1"/>
  <c r="AC953" i="1"/>
  <c r="AF954" i="1"/>
  <c r="AF955" i="1"/>
  <c r="AF956" i="1"/>
  <c r="AF958" i="1"/>
  <c r="AF960" i="1"/>
  <c r="AF963" i="1"/>
  <c r="AF964" i="1"/>
  <c r="AF966" i="1"/>
  <c r="AF953" i="1"/>
  <c r="AF915" i="1"/>
  <c r="AF916" i="1"/>
  <c r="AE914" i="1"/>
  <c r="U914" i="1"/>
  <c r="AE845" i="1"/>
  <c r="U848" i="1"/>
  <c r="U840" i="1" s="1"/>
  <c r="S840" i="1" s="1"/>
  <c r="U847" i="1"/>
  <c r="U845" i="1"/>
  <c r="S845" i="1" s="1"/>
  <c r="U839" i="1"/>
  <c r="U913" i="1" s="1"/>
  <c r="AE800" i="1"/>
  <c r="AE799" i="1"/>
  <c r="AE798" i="1"/>
  <c r="AE796" i="1"/>
  <c r="AE794" i="1"/>
  <c r="AE792" i="1"/>
  <c r="AE790" i="1"/>
  <c r="U800" i="1"/>
  <c r="S800" i="1" s="1"/>
  <c r="U799" i="1"/>
  <c r="S799" i="1" s="1"/>
  <c r="U798" i="1"/>
  <c r="U796" i="1"/>
  <c r="S796" i="1" s="1"/>
  <c r="U794" i="1"/>
  <c r="S794" i="1" s="1"/>
  <c r="U737" i="1"/>
  <c r="S737" i="1" s="1"/>
  <c r="S734" i="1"/>
  <c r="S731" i="1"/>
  <c r="S728" i="1"/>
  <c r="S725" i="1"/>
  <c r="S724" i="1"/>
  <c r="S723" i="1"/>
  <c r="AE703" i="1"/>
  <c r="AE702" i="1"/>
  <c r="AE701" i="1"/>
  <c r="AE693" i="1"/>
  <c r="AE685" i="1"/>
  <c r="AE684" i="1" s="1"/>
  <c r="AE679" i="1"/>
  <c r="AE673" i="1"/>
  <c r="AE666" i="1"/>
  <c r="AC666" i="1" s="1"/>
  <c r="AE665" i="1"/>
  <c r="S806" i="1"/>
  <c r="U703" i="1"/>
  <c r="U702" i="1"/>
  <c r="U701" i="1"/>
  <c r="U693" i="1"/>
  <c r="U685" i="1"/>
  <c r="U684" i="1" s="1"/>
  <c r="U679" i="1"/>
  <c r="U673" i="1"/>
  <c r="U666" i="1"/>
  <c r="U665" i="1"/>
  <c r="AE559" i="1"/>
  <c r="AE483" i="1"/>
  <c r="AE482" i="1"/>
  <c r="AE475" i="1"/>
  <c r="AE468" i="1"/>
  <c r="AE464" i="1"/>
  <c r="AE462" i="1"/>
  <c r="AE461" i="1"/>
  <c r="AE449" i="1"/>
  <c r="AE448" i="1"/>
  <c r="AE444" i="1"/>
  <c r="AE441" i="1"/>
  <c r="AE440" i="1"/>
  <c r="AE438" i="1"/>
  <c r="AE435" i="1"/>
  <c r="AE432" i="1"/>
  <c r="AE427" i="1"/>
  <c r="AE426" i="1"/>
  <c r="AE424" i="1"/>
  <c r="AE421" i="1"/>
  <c r="AE418" i="1"/>
  <c r="AE417" i="1"/>
  <c r="AE414" i="1"/>
  <c r="AE413" i="1"/>
  <c r="AE409" i="1"/>
  <c r="AE408" i="1"/>
  <c r="AE407" i="1"/>
  <c r="AE395" i="1"/>
  <c r="AE384" i="1"/>
  <c r="AE383" i="1"/>
  <c r="AE380" i="1"/>
  <c r="AE358" i="1"/>
  <c r="AE345" i="1"/>
  <c r="AE341" i="1"/>
  <c r="AE335" i="1"/>
  <c r="AE334" i="1"/>
  <c r="AE332" i="1"/>
  <c r="AE714" i="1" s="1"/>
  <c r="AE330" i="1"/>
  <c r="AE322" i="1"/>
  <c r="U564" i="1"/>
  <c r="S564" i="1" s="1"/>
  <c r="U559" i="1"/>
  <c r="U483" i="1"/>
  <c r="U482" i="1"/>
  <c r="U475" i="1"/>
  <c r="U468" i="1"/>
  <c r="U464" i="1"/>
  <c r="U462" i="1"/>
  <c r="U454" i="1"/>
  <c r="U449" i="1"/>
  <c r="U448" i="1"/>
  <c r="U444" i="1"/>
  <c r="U441" i="1"/>
  <c r="U438" i="1"/>
  <c r="U435" i="1"/>
  <c r="U432" i="1"/>
  <c r="U427" i="1"/>
  <c r="AE279" i="1"/>
  <c r="AE278" i="1"/>
  <c r="AE197" i="1"/>
  <c r="AE194" i="1"/>
  <c r="AE193" i="1"/>
  <c r="AE192" i="1" s="1"/>
  <c r="AE189" i="1"/>
  <c r="AE188" i="1" s="1"/>
  <c r="AE180" i="1"/>
  <c r="AE177" i="1"/>
  <c r="AE174" i="1"/>
  <c r="AE173" i="1"/>
  <c r="AE171" i="1" s="1"/>
  <c r="AE172" i="1"/>
  <c r="AE156" i="1"/>
  <c r="AE136" i="1"/>
  <c r="AE127" i="1"/>
  <c r="AE126" i="1"/>
  <c r="U279" i="1"/>
  <c r="U278" i="1"/>
  <c r="U197" i="1"/>
  <c r="U194" i="1"/>
  <c r="U193" i="1"/>
  <c r="U189" i="1"/>
  <c r="U180" i="1"/>
  <c r="U177" i="1"/>
  <c r="U174" i="1"/>
  <c r="U173" i="1"/>
  <c r="U172" i="1"/>
  <c r="U171" i="1"/>
  <c r="U156" i="1"/>
  <c r="U136" i="1"/>
  <c r="U127" i="1"/>
  <c r="U126" i="1"/>
  <c r="AK61" i="1"/>
  <c r="AI62" i="1"/>
  <c r="AI61" i="1"/>
  <c r="AI60" i="1"/>
  <c r="AI59" i="1"/>
  <c r="AI57" i="1"/>
  <c r="AE60" i="1"/>
  <c r="AA62" i="1"/>
  <c r="AA61" i="1"/>
  <c r="AA60" i="1"/>
  <c r="AA59" i="1"/>
  <c r="Y62" i="1"/>
  <c r="Y61" i="1"/>
  <c r="Y60" i="1"/>
  <c r="Y59" i="1"/>
  <c r="Y57" i="1"/>
  <c r="S74" i="1" l="1"/>
  <c r="AG321" i="1"/>
  <c r="AG713" i="1"/>
  <c r="AG712" i="1" s="1"/>
  <c r="S119" i="1"/>
  <c r="S85" i="1"/>
  <c r="S228" i="1"/>
  <c r="AC77" i="1"/>
  <c r="AC334" i="1"/>
  <c r="AC421" i="1"/>
  <c r="AC441" i="1"/>
  <c r="Y227" i="1"/>
  <c r="S88" i="1"/>
  <c r="U188" i="1"/>
  <c r="S236" i="1"/>
  <c r="AC120" i="1"/>
  <c r="AC217" i="1"/>
  <c r="AC335" i="1"/>
  <c r="AC407" i="1"/>
  <c r="AC424" i="1"/>
  <c r="AC444" i="1"/>
  <c r="U692" i="1"/>
  <c r="S693" i="1"/>
  <c r="W306" i="1"/>
  <c r="W778" i="1"/>
  <c r="W803" i="1" s="1"/>
  <c r="W57" i="1" s="1"/>
  <c r="W31" i="1" s="1"/>
  <c r="AC83" i="1"/>
  <c r="AC341" i="1"/>
  <c r="AC448" i="1"/>
  <c r="S701" i="1"/>
  <c r="U911" i="1"/>
  <c r="S913" i="1"/>
  <c r="S77" i="1"/>
  <c r="S96" i="1"/>
  <c r="AC85" i="1"/>
  <c r="U461" i="1"/>
  <c r="AC345" i="1"/>
  <c r="AC449" i="1"/>
  <c r="S702" i="1"/>
  <c r="U841" i="1"/>
  <c r="S841" i="1" s="1"/>
  <c r="AA936" i="1"/>
  <c r="AA949" i="1"/>
  <c r="S937" i="1"/>
  <c r="AA912" i="1"/>
  <c r="S912" i="1" s="1"/>
  <c r="S75" i="1"/>
  <c r="S79" i="1"/>
  <c r="S99" i="1"/>
  <c r="S197" i="1"/>
  <c r="AC88" i="1"/>
  <c r="S703" i="1"/>
  <c r="W713" i="1"/>
  <c r="S89" i="1"/>
  <c r="S81" i="1"/>
  <c r="S213" i="1"/>
  <c r="AC70" i="1"/>
  <c r="AC89" i="1"/>
  <c r="AC462" i="1"/>
  <c r="S666" i="1"/>
  <c r="AK67" i="1"/>
  <c r="AK307" i="1" s="1"/>
  <c r="S848" i="1"/>
  <c r="AI775" i="1"/>
  <c r="AA838" i="1"/>
  <c r="S82" i="1"/>
  <c r="S120" i="1"/>
  <c r="S217" i="1"/>
  <c r="AC96" i="1"/>
  <c r="AC438" i="1"/>
  <c r="AC703" i="1"/>
  <c r="U838" i="1"/>
  <c r="S839" i="1"/>
  <c r="S70" i="1"/>
  <c r="S83" i="1"/>
  <c r="AC75" i="1"/>
  <c r="AC99" i="1"/>
  <c r="AC197" i="1"/>
  <c r="AC440" i="1"/>
  <c r="AE913" i="1"/>
  <c r="AE911" i="1" s="1"/>
  <c r="S798" i="1"/>
  <c r="AE700" i="1"/>
  <c r="AE325" i="1"/>
  <c r="AE692" i="1"/>
  <c r="AC692" i="1" s="1"/>
  <c r="S665" i="1"/>
  <c r="AE61" i="1"/>
  <c r="AE35" i="1" s="1"/>
  <c r="AE841" i="1"/>
  <c r="U722" i="1"/>
  <c r="AC722" i="1"/>
  <c r="AC543" i="1"/>
  <c r="S808" i="1"/>
  <c r="S717" i="1"/>
  <c r="AC516" i="1"/>
  <c r="AC519" i="1"/>
  <c r="AC524" i="1"/>
  <c r="AC535" i="1"/>
  <c r="AC531" i="1"/>
  <c r="AC485" i="1"/>
  <c r="AC486" i="1"/>
  <c r="AC483" i="1"/>
  <c r="U453" i="1"/>
  <c r="AC461" i="1"/>
  <c r="AE480" i="1"/>
  <c r="AE479" i="1" s="1"/>
  <c r="U467" i="1"/>
  <c r="AC464" i="1"/>
  <c r="AE467" i="1"/>
  <c r="AC475" i="1"/>
  <c r="AC426" i="1"/>
  <c r="AC427" i="1"/>
  <c r="U434" i="1"/>
  <c r="AE434" i="1"/>
  <c r="AC432" i="1"/>
  <c r="AC413" i="1"/>
  <c r="AC414" i="1"/>
  <c r="AC417" i="1"/>
  <c r="AC418" i="1"/>
  <c r="AC358" i="1"/>
  <c r="AC380" i="1"/>
  <c r="AC383" i="1"/>
  <c r="AE327" i="1"/>
  <c r="AE394" i="1"/>
  <c r="AC384" i="1"/>
  <c r="S714" i="1"/>
  <c r="U277" i="1"/>
  <c r="S278" i="1"/>
  <c r="S279" i="1"/>
  <c r="AC279" i="1"/>
  <c r="S225" i="1"/>
  <c r="S204" i="1"/>
  <c r="W205" i="1"/>
  <c r="S205" i="1" s="1"/>
  <c r="S207" i="1"/>
  <c r="AK306" i="1"/>
  <c r="S202" i="1"/>
  <c r="AA307" i="1"/>
  <c r="AI719" i="1"/>
  <c r="W911" i="1"/>
  <c r="AK65" i="1"/>
  <c r="AK115" i="1"/>
  <c r="AA309" i="1"/>
  <c r="AA65" i="1"/>
  <c r="AI65" i="1"/>
  <c r="AI309" i="1"/>
  <c r="AI306" i="1" s="1"/>
  <c r="Y66" i="1"/>
  <c r="Y115" i="1"/>
  <c r="W115" i="1"/>
  <c r="AE320" i="1"/>
  <c r="AC82" i="1"/>
  <c r="AC119" i="1"/>
  <c r="U209" i="1"/>
  <c r="AC213" i="1"/>
  <c r="U125" i="1"/>
  <c r="AC74" i="1"/>
  <c r="AE187" i="1"/>
  <c r="AE185" i="1" s="1"/>
  <c r="AC236" i="1"/>
  <c r="AC480" i="1"/>
  <c r="U192" i="1"/>
  <c r="AE277" i="1"/>
  <c r="AC540" i="1"/>
  <c r="AC468" i="1"/>
  <c r="AC435" i="1"/>
  <c r="AC395" i="1"/>
  <c r="AC482" i="1"/>
  <c r="AC665" i="1"/>
  <c r="AE340" i="1"/>
  <c r="AC520" i="1"/>
  <c r="AC61" i="1"/>
  <c r="AC454" i="1"/>
  <c r="U480" i="1"/>
  <c r="U700" i="1"/>
  <c r="U309" i="1"/>
  <c r="AE721" i="1"/>
  <c r="AC721" i="1" s="1"/>
  <c r="AE309" i="1"/>
  <c r="U742" i="1"/>
  <c r="AE328" i="1"/>
  <c r="AE323" i="1"/>
  <c r="AE713" i="1" s="1"/>
  <c r="AE125" i="1"/>
  <c r="U187" i="1"/>
  <c r="U62" i="1"/>
  <c r="U61" i="1"/>
  <c r="U35" i="1" s="1"/>
  <c r="U60" i="1"/>
  <c r="AB25" i="1"/>
  <c r="AB32" i="1"/>
  <c r="Z22" i="1"/>
  <c r="Z32" i="1"/>
  <c r="X22" i="1"/>
  <c r="X32" i="1"/>
  <c r="V38" i="1"/>
  <c r="V41" i="1"/>
  <c r="V42" i="1"/>
  <c r="V43" i="1"/>
  <c r="V44" i="1"/>
  <c r="V49" i="1"/>
  <c r="V50" i="1"/>
  <c r="S25" i="1"/>
  <c r="S28" i="1"/>
  <c r="AI37" i="1"/>
  <c r="AI36" i="1"/>
  <c r="AI35" i="1"/>
  <c r="AI34" i="1"/>
  <c r="AI31" i="1"/>
  <c r="AI26" i="1"/>
  <c r="AI24" i="1"/>
  <c r="Y37" i="1"/>
  <c r="Y36" i="1"/>
  <c r="Y35" i="1"/>
  <c r="Y34" i="1"/>
  <c r="Y31" i="1"/>
  <c r="Y26" i="1"/>
  <c r="Y24" i="1"/>
  <c r="AG37" i="1"/>
  <c r="AG36" i="1"/>
  <c r="AG35" i="1"/>
  <c r="AG34" i="1"/>
  <c r="AG26" i="1"/>
  <c r="AG24" i="1"/>
  <c r="W37" i="1"/>
  <c r="W36" i="1"/>
  <c r="W35" i="1"/>
  <c r="W34" i="1"/>
  <c r="W26" i="1"/>
  <c r="W24" i="1"/>
  <c r="AE37" i="1"/>
  <c r="AE32" i="1"/>
  <c r="AE27" i="1"/>
  <c r="AC27" i="1" s="1"/>
  <c r="AE26" i="1"/>
  <c r="AE24" i="1"/>
  <c r="U37" i="1"/>
  <c r="U32" i="1"/>
  <c r="S32" i="1" s="1"/>
  <c r="T32" i="1" s="1"/>
  <c r="U27" i="1"/>
  <c r="S27" i="1" s="1"/>
  <c r="U26" i="1"/>
  <c r="U24" i="1"/>
  <c r="AJ22" i="1"/>
  <c r="AJ32" i="1"/>
  <c r="AH22" i="1"/>
  <c r="AH32" i="1"/>
  <c r="AC25" i="1"/>
  <c r="AK594" i="1"/>
  <c r="AK590" i="1"/>
  <c r="AK589" i="1"/>
  <c r="AK585" i="1"/>
  <c r="AK584" i="1"/>
  <c r="AK583" i="1"/>
  <c r="AC583" i="1" s="1"/>
  <c r="AK579" i="1"/>
  <c r="AK578" i="1"/>
  <c r="AC578" i="1" s="1"/>
  <c r="AK577" i="1"/>
  <c r="AC577" i="1" s="1"/>
  <c r="AK572" i="1"/>
  <c r="AC572" i="1" s="1"/>
  <c r="AK571" i="1"/>
  <c r="AK569" i="1"/>
  <c r="AK566" i="1"/>
  <c r="AK565" i="1"/>
  <c r="AK550" i="1"/>
  <c r="AC515" i="1"/>
  <c r="AK332" i="1"/>
  <c r="AC332" i="1" s="1"/>
  <c r="AK331" i="1"/>
  <c r="AK329" i="1"/>
  <c r="AK324" i="1" s="1"/>
  <c r="AK780" i="1" s="1"/>
  <c r="AK327" i="1"/>
  <c r="AK322" i="1"/>
  <c r="AC278" i="1"/>
  <c r="AC117" i="1"/>
  <c r="AL25" i="1"/>
  <c r="AL32" i="1"/>
  <c r="AK37" i="1"/>
  <c r="AK35" i="1"/>
  <c r="AK26" i="1"/>
  <c r="AA37" i="1"/>
  <c r="AA35" i="1"/>
  <c r="AA34" i="1"/>
  <c r="AA26" i="1"/>
  <c r="AA24" i="1"/>
  <c r="AC873" i="1"/>
  <c r="AC872" i="1"/>
  <c r="AK871" i="1"/>
  <c r="AC871" i="1" s="1"/>
  <c r="AK870" i="1"/>
  <c r="AC870" i="1" s="1"/>
  <c r="AK869" i="1"/>
  <c r="AK868" i="1" s="1"/>
  <c r="AC868" i="1" s="1"/>
  <c r="AC936" i="1"/>
  <c r="AC937" i="1"/>
  <c r="AC938" i="1"/>
  <c r="AD938" i="1" s="1"/>
  <c r="AC939" i="1"/>
  <c r="AD939" i="1" s="1"/>
  <c r="AC940" i="1"/>
  <c r="AD940" i="1" s="1"/>
  <c r="AC941" i="1"/>
  <c r="AD941" i="1" s="1"/>
  <c r="AL938" i="1"/>
  <c r="AL939" i="1"/>
  <c r="AL940" i="1"/>
  <c r="AL941" i="1"/>
  <c r="AC806" i="1"/>
  <c r="AK807" i="1"/>
  <c r="AK60" i="1" s="1"/>
  <c r="AC60" i="1" s="1"/>
  <c r="AK800" i="1"/>
  <c r="AC800" i="1" s="1"/>
  <c r="AK799" i="1"/>
  <c r="AC799" i="1" s="1"/>
  <c r="AK798" i="1"/>
  <c r="AK24" i="1" s="1"/>
  <c r="AC325" i="1"/>
  <c r="AK716" i="1"/>
  <c r="AC716" i="1" s="1"/>
  <c r="AK715" i="1"/>
  <c r="AK781" i="1"/>
  <c r="AC781" i="1" s="1"/>
  <c r="AK775" i="1"/>
  <c r="AC681" i="1"/>
  <c r="AD681" i="1" s="1"/>
  <c r="AC682" i="1"/>
  <c r="AD682" i="1" s="1"/>
  <c r="AC683" i="1"/>
  <c r="AD683" i="1" s="1"/>
  <c r="AC684" i="1"/>
  <c r="AC685" i="1"/>
  <c r="AL681" i="1"/>
  <c r="AL682" i="1"/>
  <c r="AL683" i="1"/>
  <c r="AK686" i="1"/>
  <c r="AC686" i="1" s="1"/>
  <c r="AK680" i="1"/>
  <c r="AC595" i="1"/>
  <c r="AC587" i="1"/>
  <c r="AC571" i="1"/>
  <c r="AC573" i="1"/>
  <c r="AC574" i="1"/>
  <c r="AC575" i="1"/>
  <c r="AC576" i="1"/>
  <c r="AC579" i="1"/>
  <c r="AC580" i="1"/>
  <c r="AC570" i="1"/>
  <c r="AC568" i="1"/>
  <c r="AC567" i="1"/>
  <c r="AC565" i="1"/>
  <c r="S227" i="1" l="1"/>
  <c r="S69" i="1"/>
  <c r="U185" i="1"/>
  <c r="S700" i="1"/>
  <c r="U307" i="1"/>
  <c r="S722" i="1"/>
  <c r="U691" i="1"/>
  <c r="S692" i="1"/>
  <c r="S116" i="1"/>
  <c r="U690" i="1"/>
  <c r="S911" i="1"/>
  <c r="U320" i="1"/>
  <c r="U306" i="1" s="1"/>
  <c r="S117" i="1"/>
  <c r="S118" i="1"/>
  <c r="AK714" i="1"/>
  <c r="AC714" i="1" s="1"/>
  <c r="AK840" i="1"/>
  <c r="AE690" i="1"/>
  <c r="AC118" i="1"/>
  <c r="S838" i="1"/>
  <c r="S73" i="1"/>
  <c r="S115" i="1"/>
  <c r="AE691" i="1"/>
  <c r="AA948" i="1"/>
  <c r="S949" i="1"/>
  <c r="AA911" i="1"/>
  <c r="S98" i="1"/>
  <c r="S67" i="1"/>
  <c r="AA935" i="1"/>
  <c r="S936" i="1"/>
  <c r="S209" i="1"/>
  <c r="S229" i="1"/>
  <c r="AC73" i="1"/>
  <c r="AE65" i="1"/>
  <c r="AC798" i="1"/>
  <c r="S124" i="1"/>
  <c r="W712" i="1"/>
  <c r="W777" i="1"/>
  <c r="S742" i="1"/>
  <c r="AI777" i="1"/>
  <c r="U715" i="1"/>
  <c r="AE720" i="1"/>
  <c r="AE62" i="1"/>
  <c r="AE36" i="1" s="1"/>
  <c r="AC539" i="1"/>
  <c r="AC530" i="1"/>
  <c r="U780" i="1"/>
  <c r="U805" i="1" s="1"/>
  <c r="AC453" i="1"/>
  <c r="U479" i="1"/>
  <c r="AC467" i="1"/>
  <c r="AC479" i="1"/>
  <c r="AC434" i="1"/>
  <c r="AC394" i="1"/>
  <c r="AC277" i="1"/>
  <c r="S277" i="1"/>
  <c r="AA778" i="1"/>
  <c r="S307" i="1"/>
  <c r="AA306" i="1"/>
  <c r="AA777" i="1"/>
  <c r="S201" i="1"/>
  <c r="AC224" i="1"/>
  <c r="S224" i="1"/>
  <c r="AC26" i="1"/>
  <c r="AK225" i="1"/>
  <c r="AC225" i="1" s="1"/>
  <c r="Y309" i="1"/>
  <c r="Y777" i="1" s="1"/>
  <c r="Y65" i="1"/>
  <c r="S66" i="1"/>
  <c r="AK59" i="1"/>
  <c r="AC229" i="1"/>
  <c r="AE307" i="1"/>
  <c r="AE306" i="1" s="1"/>
  <c r="AC32" i="1"/>
  <c r="AD32" i="1" s="1"/>
  <c r="AC98" i="1"/>
  <c r="AC869" i="1"/>
  <c r="AC81" i="1"/>
  <c r="AC227" i="1"/>
  <c r="AE329" i="1"/>
  <c r="AE715" i="1" s="1"/>
  <c r="AE712" i="1" s="1"/>
  <c r="AC517" i="1"/>
  <c r="AC228" i="1"/>
  <c r="AK330" i="1"/>
  <c r="AC330" i="1" s="1"/>
  <c r="AC331" i="1"/>
  <c r="AC680" i="1"/>
  <c r="AK839" i="1"/>
  <c r="AC116" i="1"/>
  <c r="AC807" i="1"/>
  <c r="AK328" i="1"/>
  <c r="AK326" i="1" s="1"/>
  <c r="S26" i="1"/>
  <c r="U65" i="1"/>
  <c r="AE339" i="1"/>
  <c r="AC340" i="1"/>
  <c r="AE326" i="1"/>
  <c r="AC69" i="1"/>
  <c r="S37" i="1"/>
  <c r="S24" i="1"/>
  <c r="S62" i="1"/>
  <c r="U36" i="1"/>
  <c r="S60" i="1"/>
  <c r="S61" i="1"/>
  <c r="U713" i="1"/>
  <c r="AC35" i="1"/>
  <c r="S35" i="1"/>
  <c r="AC24" i="1"/>
  <c r="AC37" i="1"/>
  <c r="AK563" i="1"/>
  <c r="AK805" i="1"/>
  <c r="AK559" i="1"/>
  <c r="AC594" i="1"/>
  <c r="U712" i="1" l="1"/>
  <c r="V712" i="1" s="1"/>
  <c r="V713" i="1"/>
  <c r="S715" i="1"/>
  <c r="U719" i="1"/>
  <c r="S719" i="1" s="1"/>
  <c r="U720" i="1"/>
  <c r="S721" i="1"/>
  <c r="U778" i="1"/>
  <c r="U803" i="1" s="1"/>
  <c r="AC68" i="1"/>
  <c r="W776" i="1"/>
  <c r="W23" i="1" s="1"/>
  <c r="W802" i="1"/>
  <c r="S690" i="1"/>
  <c r="S226" i="1"/>
  <c r="AC115" i="1"/>
  <c r="S68" i="1"/>
  <c r="AC339" i="1"/>
  <c r="AE778" i="1"/>
  <c r="S935" i="1"/>
  <c r="S95" i="1"/>
  <c r="S948" i="1"/>
  <c r="AC79" i="1"/>
  <c r="AC840" i="1"/>
  <c r="AK912" i="1"/>
  <c r="AC912" i="1" s="1"/>
  <c r="S320" i="1"/>
  <c r="AA914" i="1"/>
  <c r="S691" i="1"/>
  <c r="AE775" i="1"/>
  <c r="AE777" i="1" s="1"/>
  <c r="AE802" i="1" s="1"/>
  <c r="AC720" i="1"/>
  <c r="AE719" i="1"/>
  <c r="AC719" i="1" s="1"/>
  <c r="Y776" i="1"/>
  <c r="Y802" i="1"/>
  <c r="AI776" i="1"/>
  <c r="AI23" i="1" s="1"/>
  <c r="AI802" i="1"/>
  <c r="S720" i="1"/>
  <c r="U775" i="1"/>
  <c r="AK713" i="1"/>
  <c r="AK712" i="1" s="1"/>
  <c r="S200" i="1"/>
  <c r="AA776" i="1"/>
  <c r="AA802" i="1"/>
  <c r="S65" i="1"/>
  <c r="Y306" i="1"/>
  <c r="S306" i="1" s="1"/>
  <c r="S309" i="1"/>
  <c r="AA803" i="1"/>
  <c r="S778" i="1"/>
  <c r="AK222" i="1"/>
  <c r="AK204" i="1"/>
  <c r="AK201" i="1" s="1"/>
  <c r="AK200" i="1" s="1"/>
  <c r="AC226" i="1"/>
  <c r="AK564" i="1"/>
  <c r="AC223" i="1"/>
  <c r="AK323" i="1"/>
  <c r="AK321" i="1" s="1"/>
  <c r="AC95" i="1"/>
  <c r="AK838" i="1"/>
  <c r="AK913" i="1"/>
  <c r="AC839" i="1"/>
  <c r="AE324" i="1"/>
  <c r="AE780" i="1" s="1"/>
  <c r="AK34" i="1"/>
  <c r="AK778" i="1"/>
  <c r="AC569" i="1"/>
  <c r="AC563" i="1"/>
  <c r="U57" i="1" l="1"/>
  <c r="U31" i="1" s="1"/>
  <c r="V803" i="1"/>
  <c r="AC775" i="1"/>
  <c r="W801" i="1"/>
  <c r="W55" i="1" s="1"/>
  <c r="W21" i="1" s="1"/>
  <c r="W56" i="1"/>
  <c r="W30" i="1" s="1"/>
  <c r="W29" i="1" s="1"/>
  <c r="AC94" i="1"/>
  <c r="AE803" i="1"/>
  <c r="AE57" i="1" s="1"/>
  <c r="AE31" i="1" s="1"/>
  <c r="S914" i="1"/>
  <c r="AA36" i="1"/>
  <c r="S36" i="1" s="1"/>
  <c r="S223" i="1"/>
  <c r="AC780" i="1"/>
  <c r="S94" i="1"/>
  <c r="AI801" i="1"/>
  <c r="AI56" i="1"/>
  <c r="AI30" i="1" s="1"/>
  <c r="AI29" i="1" s="1"/>
  <c r="Y801" i="1"/>
  <c r="Y56" i="1"/>
  <c r="Y30" i="1" s="1"/>
  <c r="Y29" i="1" s="1"/>
  <c r="U777" i="1"/>
  <c r="S777" i="1" s="1"/>
  <c r="S775" i="1"/>
  <c r="AE776" i="1"/>
  <c r="AE23" i="1" s="1"/>
  <c r="S805" i="1"/>
  <c r="S780" i="1"/>
  <c r="U59" i="1"/>
  <c r="S712" i="1"/>
  <c r="S713" i="1"/>
  <c r="AC715" i="1"/>
  <c r="AC713" i="1"/>
  <c r="AK717" i="1"/>
  <c r="AK808" i="1" s="1"/>
  <c r="AK62" i="1" s="1"/>
  <c r="S803" i="1"/>
  <c r="AA57" i="1"/>
  <c r="AA56" i="1"/>
  <c r="AA30" i="1" s="1"/>
  <c r="AA801" i="1"/>
  <c r="AA23" i="1"/>
  <c r="Y23" i="1"/>
  <c r="AK221" i="1"/>
  <c r="AC221" i="1" s="1"/>
  <c r="AC222" i="1"/>
  <c r="AC838" i="1"/>
  <c r="AC324" i="1"/>
  <c r="AE321" i="1"/>
  <c r="AC913" i="1"/>
  <c r="AK911" i="1"/>
  <c r="AC323" i="1"/>
  <c r="AC204" i="1"/>
  <c r="AK803" i="1"/>
  <c r="AK57" i="1" s="1"/>
  <c r="S221" i="1" l="1"/>
  <c r="AE801" i="1"/>
  <c r="U776" i="1"/>
  <c r="U802" i="1"/>
  <c r="Y961" i="1"/>
  <c r="Y55" i="1"/>
  <c r="Y21" i="1" s="1"/>
  <c r="Y959" i="1"/>
  <c r="Y957" i="1"/>
  <c r="AI961" i="1"/>
  <c r="AI55" i="1"/>
  <c r="AI21" i="1" s="1"/>
  <c r="AI959" i="1"/>
  <c r="AI957" i="1"/>
  <c r="U34" i="1"/>
  <c r="S34" i="1" s="1"/>
  <c r="S59" i="1"/>
  <c r="AC717" i="1"/>
  <c r="AC712" i="1"/>
  <c r="AC321" i="1"/>
  <c r="AA55" i="1"/>
  <c r="AA21" i="1" s="1"/>
  <c r="AA22" i="1" s="1"/>
  <c r="AA31" i="1"/>
  <c r="S31" i="1" s="1"/>
  <c r="S57" i="1"/>
  <c r="AC200" i="1"/>
  <c r="AC201" i="1"/>
  <c r="AK777" i="1"/>
  <c r="AE59" i="1"/>
  <c r="AK914" i="1"/>
  <c r="AC911" i="1"/>
  <c r="AC62" i="1"/>
  <c r="AE56" i="1"/>
  <c r="AC808" i="1"/>
  <c r="U801" i="1" l="1"/>
  <c r="V801" i="1" s="1"/>
  <c r="V802" i="1"/>
  <c r="S802" i="1"/>
  <c r="AC805" i="1"/>
  <c r="U23" i="1"/>
  <c r="S23" i="1" s="1"/>
  <c r="S776" i="1"/>
  <c r="AA29" i="1"/>
  <c r="AK776" i="1"/>
  <c r="AK802" i="1"/>
  <c r="AC914" i="1"/>
  <c r="AC59" i="1"/>
  <c r="AE34" i="1"/>
  <c r="S801" i="1"/>
  <c r="U56" i="1"/>
  <c r="AE55" i="1"/>
  <c r="AE30" i="1"/>
  <c r="AK31" i="1"/>
  <c r="AC34" i="1" l="1"/>
  <c r="AK56" i="1"/>
  <c r="AK801" i="1"/>
  <c r="U55" i="1"/>
  <c r="S56" i="1"/>
  <c r="U30" i="1"/>
  <c r="AE29" i="1"/>
  <c r="AC957" i="1"/>
  <c r="AC959" i="1"/>
  <c r="AC961" i="1"/>
  <c r="AE21" i="1"/>
  <c r="AK55" i="1" l="1"/>
  <c r="U21" i="1"/>
  <c r="S55" i="1"/>
  <c r="U29" i="1"/>
  <c r="S30" i="1"/>
  <c r="S29" i="1" l="1"/>
  <c r="S21" i="1"/>
  <c r="Q26" i="1" l="1"/>
  <c r="Q775" i="1" l="1"/>
  <c r="H28" i="1"/>
  <c r="Q950" i="1"/>
  <c r="I950" i="1" s="1"/>
  <c r="Q800" i="1"/>
  <c r="Q799" i="1"/>
  <c r="Q807" i="1"/>
  <c r="Q870" i="1"/>
  <c r="Q840" i="1" s="1"/>
  <c r="Q869" i="1"/>
  <c r="I873" i="1"/>
  <c r="I872" i="1"/>
  <c r="R873" i="1"/>
  <c r="R872" i="1"/>
  <c r="Q871" i="1"/>
  <c r="I871" i="1" s="1"/>
  <c r="J938" i="1"/>
  <c r="J939" i="1"/>
  <c r="J940" i="1"/>
  <c r="J941" i="1"/>
  <c r="Q945" i="1"/>
  <c r="I945" i="1" s="1"/>
  <c r="Q798" i="1" l="1"/>
  <c r="Q24" i="1" s="1"/>
  <c r="I870" i="1"/>
  <c r="Q868" i="1"/>
  <c r="Q912" i="1"/>
  <c r="I840" i="1"/>
  <c r="I944" i="1"/>
  <c r="Q944" i="1"/>
  <c r="I869" i="1"/>
  <c r="AB28" i="1"/>
  <c r="Q839" i="1"/>
  <c r="I868" i="1"/>
  <c r="Q937" i="1"/>
  <c r="R945" i="1"/>
  <c r="Q943" i="1"/>
  <c r="I791" i="1"/>
  <c r="R791" i="1"/>
  <c r="Q37" i="1"/>
  <c r="O807" i="1"/>
  <c r="O800" i="1"/>
  <c r="O799" i="1"/>
  <c r="O798" i="1"/>
  <c r="O37" i="1"/>
  <c r="O26" i="1"/>
  <c r="I765" i="1"/>
  <c r="I766" i="1"/>
  <c r="I767" i="1"/>
  <c r="I768" i="1"/>
  <c r="I769" i="1"/>
  <c r="I770" i="1"/>
  <c r="I771" i="1"/>
  <c r="I772" i="1"/>
  <c r="I773" i="1"/>
  <c r="I774" i="1"/>
  <c r="I764" i="1"/>
  <c r="P768" i="1"/>
  <c r="P769" i="1"/>
  <c r="P770" i="1"/>
  <c r="P771" i="1"/>
  <c r="P772" i="1"/>
  <c r="G773" i="1"/>
  <c r="G767" i="1"/>
  <c r="G774" i="1"/>
  <c r="G766" i="1"/>
  <c r="G765" i="1"/>
  <c r="G764" i="1"/>
  <c r="P786" i="1"/>
  <c r="M807" i="1"/>
  <c r="M800" i="1"/>
  <c r="M799" i="1"/>
  <c r="M798" i="1"/>
  <c r="M37" i="1"/>
  <c r="M26" i="1"/>
  <c r="D863" i="1"/>
  <c r="T863" i="1" s="1"/>
  <c r="F741" i="1"/>
  <c r="AH741" i="1" s="1"/>
  <c r="F730" i="1"/>
  <c r="F740" i="1"/>
  <c r="AH740" i="1" s="1"/>
  <c r="F729" i="1"/>
  <c r="X729" i="1" s="1"/>
  <c r="F735" i="1"/>
  <c r="F727" i="1"/>
  <c r="F726" i="1"/>
  <c r="F528" i="1"/>
  <c r="AH528" i="1" s="1"/>
  <c r="M665" i="1"/>
  <c r="N669" i="1"/>
  <c r="I668" i="1"/>
  <c r="I669" i="1"/>
  <c r="N438" i="1"/>
  <c r="D496" i="1"/>
  <c r="AD496" i="1" s="1"/>
  <c r="D495" i="1"/>
  <c r="AD495" i="1" s="1"/>
  <c r="F494" i="1"/>
  <c r="D411" i="1"/>
  <c r="AD411" i="1" s="1"/>
  <c r="D514" i="1"/>
  <c r="AD514" i="1" s="1"/>
  <c r="F513" i="1"/>
  <c r="N455" i="1"/>
  <c r="N456" i="1"/>
  <c r="N457" i="1"/>
  <c r="N458" i="1"/>
  <c r="N459" i="1"/>
  <c r="I456" i="1"/>
  <c r="I457" i="1"/>
  <c r="I458" i="1"/>
  <c r="I459" i="1"/>
  <c r="D456" i="1"/>
  <c r="D457" i="1"/>
  <c r="D458" i="1"/>
  <c r="D459" i="1"/>
  <c r="AJ764" i="1" l="1"/>
  <c r="Z764" i="1"/>
  <c r="P765" i="1"/>
  <c r="AJ765" i="1"/>
  <c r="Z766" i="1"/>
  <c r="AJ766" i="1"/>
  <c r="P774" i="1"/>
  <c r="AJ774" i="1"/>
  <c r="Z774" i="1"/>
  <c r="P767" i="1"/>
  <c r="Z767" i="1"/>
  <c r="AJ767" i="1"/>
  <c r="P773" i="1"/>
  <c r="Z773" i="1"/>
  <c r="AJ773" i="1"/>
  <c r="P764" i="1"/>
  <c r="AH735" i="1"/>
  <c r="D735" i="1"/>
  <c r="T735" i="1" s="1"/>
  <c r="AD459" i="1"/>
  <c r="T459" i="1"/>
  <c r="AD458" i="1"/>
  <c r="T458" i="1"/>
  <c r="AD457" i="1"/>
  <c r="T457" i="1"/>
  <c r="AD456" i="1"/>
  <c r="T456" i="1"/>
  <c r="D513" i="1"/>
  <c r="AD513" i="1" s="1"/>
  <c r="AH513" i="1"/>
  <c r="D494" i="1"/>
  <c r="AD494" i="1" s="1"/>
  <c r="AH494" i="1"/>
  <c r="N730" i="1"/>
  <c r="AH730" i="1"/>
  <c r="F733" i="1"/>
  <c r="N726" i="1"/>
  <c r="AH726" i="1"/>
  <c r="N727" i="1"/>
  <c r="AH727" i="1"/>
  <c r="G763" i="1"/>
  <c r="N729" i="1"/>
  <c r="AH729" i="1"/>
  <c r="Q838" i="1"/>
  <c r="Q913" i="1"/>
  <c r="I839" i="1"/>
  <c r="Q942" i="1"/>
  <c r="I943" i="1"/>
  <c r="P766" i="1"/>
  <c r="D773" i="1"/>
  <c r="AD773" i="1" s="1"/>
  <c r="Q936" i="1"/>
  <c r="Q935" i="1" s="1"/>
  <c r="Q949" i="1"/>
  <c r="O24" i="1"/>
  <c r="Q911" i="1"/>
  <c r="I912" i="1"/>
  <c r="J459" i="1"/>
  <c r="J458" i="1"/>
  <c r="J457" i="1"/>
  <c r="M24" i="1"/>
  <c r="F493" i="1"/>
  <c r="AJ763" i="1" l="1"/>
  <c r="Z763" i="1"/>
  <c r="AH733" i="1"/>
  <c r="N733" i="1"/>
  <c r="X733" i="1"/>
  <c r="D493" i="1"/>
  <c r="AD493" i="1" s="1"/>
  <c r="AH493" i="1"/>
  <c r="J773" i="1"/>
  <c r="T773" i="1"/>
  <c r="Q948" i="1"/>
  <c r="I948" i="1" s="1"/>
  <c r="I949" i="1"/>
  <c r="I935" i="1"/>
  <c r="Q914" i="1"/>
  <c r="I911" i="1"/>
  <c r="I913" i="1"/>
  <c r="I838" i="1"/>
  <c r="I942" i="1"/>
  <c r="N218" i="1"/>
  <c r="N219" i="1"/>
  <c r="N220" i="1"/>
  <c r="N225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786" i="1"/>
  <c r="K807" i="1"/>
  <c r="I807" i="1" s="1"/>
  <c r="K800" i="1"/>
  <c r="I800" i="1" s="1"/>
  <c r="K799" i="1"/>
  <c r="I799" i="1" s="1"/>
  <c r="K798" i="1"/>
  <c r="I798" i="1" s="1"/>
  <c r="K60" i="1"/>
  <c r="K37" i="1"/>
  <c r="K32" i="1"/>
  <c r="K27" i="1"/>
  <c r="K26" i="1"/>
  <c r="K757" i="1"/>
  <c r="K743" i="1"/>
  <c r="I743" i="1" s="1"/>
  <c r="E762" i="1"/>
  <c r="D758" i="1"/>
  <c r="D759" i="1"/>
  <c r="D760" i="1"/>
  <c r="D761" i="1"/>
  <c r="E753" i="1"/>
  <c r="AF753" i="1" s="1"/>
  <c r="E757" i="1"/>
  <c r="AF757" i="1" s="1"/>
  <c r="E755" i="1"/>
  <c r="AF755" i="1" s="1"/>
  <c r="E754" i="1"/>
  <c r="AF754" i="1" s="1"/>
  <c r="E750" i="1"/>
  <c r="AF750" i="1" s="1"/>
  <c r="E749" i="1"/>
  <c r="AF749" i="1" s="1"/>
  <c r="E756" i="1"/>
  <c r="AF756" i="1" s="1"/>
  <c r="E748" i="1"/>
  <c r="AF748" i="1" s="1"/>
  <c r="I969" i="1"/>
  <c r="L954" i="1"/>
  <c r="L955" i="1"/>
  <c r="L956" i="1"/>
  <c r="L958" i="1"/>
  <c r="L960" i="1"/>
  <c r="L963" i="1"/>
  <c r="L964" i="1"/>
  <c r="I954" i="1"/>
  <c r="J954" i="1" s="1"/>
  <c r="I955" i="1"/>
  <c r="J955" i="1" s="1"/>
  <c r="I956" i="1"/>
  <c r="J956" i="1" s="1"/>
  <c r="I957" i="1"/>
  <c r="I958" i="1"/>
  <c r="J958" i="1" s="1"/>
  <c r="I959" i="1"/>
  <c r="I960" i="1"/>
  <c r="I961" i="1"/>
  <c r="I962" i="1"/>
  <c r="I963" i="1"/>
  <c r="J963" i="1" s="1"/>
  <c r="I964" i="1"/>
  <c r="J964" i="1" s="1"/>
  <c r="I965" i="1"/>
  <c r="I966" i="1"/>
  <c r="L705" i="1"/>
  <c r="L704" i="1"/>
  <c r="E693" i="1"/>
  <c r="K665" i="1"/>
  <c r="I667" i="1"/>
  <c r="L667" i="1"/>
  <c r="D668" i="1"/>
  <c r="T668" i="1" s="1"/>
  <c r="E665" i="1"/>
  <c r="I793" i="1"/>
  <c r="L216" i="1"/>
  <c r="L214" i="1"/>
  <c r="I953" i="1"/>
  <c r="L953" i="1"/>
  <c r="L786" i="1"/>
  <c r="I786" i="1"/>
  <c r="T758" i="1" l="1"/>
  <c r="AD758" i="1"/>
  <c r="L665" i="1"/>
  <c r="E692" i="1"/>
  <c r="V693" i="1"/>
  <c r="AF693" i="1"/>
  <c r="T761" i="1"/>
  <c r="AD761" i="1"/>
  <c r="AF665" i="1"/>
  <c r="V665" i="1"/>
  <c r="T760" i="1"/>
  <c r="AD760" i="1"/>
  <c r="T759" i="1"/>
  <c r="AD759" i="1"/>
  <c r="D762" i="1"/>
  <c r="AF762" i="1"/>
  <c r="I914" i="1"/>
  <c r="L757" i="1"/>
  <c r="K24" i="1"/>
  <c r="J668" i="1"/>
  <c r="AD668" i="1"/>
  <c r="E744" i="1"/>
  <c r="E743" i="1"/>
  <c r="AF743" i="1" s="1"/>
  <c r="I732" i="1"/>
  <c r="I736" i="1"/>
  <c r="I740" i="1"/>
  <c r="I741" i="1"/>
  <c r="I745" i="1"/>
  <c r="I746" i="1"/>
  <c r="I747" i="1"/>
  <c r="I749" i="1"/>
  <c r="I751" i="1"/>
  <c r="I752" i="1"/>
  <c r="I753" i="1"/>
  <c r="I754" i="1"/>
  <c r="I755" i="1"/>
  <c r="I756" i="1"/>
  <c r="I757" i="1"/>
  <c r="I758" i="1"/>
  <c r="I759" i="1"/>
  <c r="J759" i="1" s="1"/>
  <c r="I760" i="1"/>
  <c r="J760" i="1" s="1"/>
  <c r="I761" i="1"/>
  <c r="J761" i="1" s="1"/>
  <c r="O780" i="1"/>
  <c r="O763" i="1"/>
  <c r="M739" i="1"/>
  <c r="I739" i="1" s="1"/>
  <c r="M737" i="1"/>
  <c r="M734" i="1"/>
  <c r="M731" i="1"/>
  <c r="I730" i="1"/>
  <c r="I729" i="1"/>
  <c r="K781" i="1"/>
  <c r="K750" i="1"/>
  <c r="K744" i="1" s="1"/>
  <c r="Q716" i="1"/>
  <c r="Q781" i="1" s="1"/>
  <c r="O717" i="1"/>
  <c r="O808" i="1" s="1"/>
  <c r="O716" i="1"/>
  <c r="O781" i="1" s="1"/>
  <c r="O715" i="1"/>
  <c r="O714" i="1"/>
  <c r="O713" i="1"/>
  <c r="M717" i="1"/>
  <c r="M808" i="1" s="1"/>
  <c r="M62" i="1" s="1"/>
  <c r="M36" i="1" s="1"/>
  <c r="M716" i="1"/>
  <c r="M806" i="1" s="1"/>
  <c r="K717" i="1"/>
  <c r="K808" i="1" s="1"/>
  <c r="K716" i="1"/>
  <c r="I688" i="1"/>
  <c r="I689" i="1"/>
  <c r="I694" i="1"/>
  <c r="I695" i="1"/>
  <c r="I696" i="1"/>
  <c r="I697" i="1"/>
  <c r="I698" i="1"/>
  <c r="J698" i="1" s="1"/>
  <c r="I699" i="1"/>
  <c r="J699" i="1" s="1"/>
  <c r="I704" i="1"/>
  <c r="I705" i="1"/>
  <c r="K703" i="1"/>
  <c r="K702" i="1"/>
  <c r="I702" i="1" s="1"/>
  <c r="K701" i="1"/>
  <c r="I701" i="1" s="1"/>
  <c r="K693" i="1"/>
  <c r="K692" i="1" s="1"/>
  <c r="I687" i="1"/>
  <c r="I680" i="1"/>
  <c r="I665" i="1"/>
  <c r="I664" i="1"/>
  <c r="I663" i="1"/>
  <c r="I662" i="1"/>
  <c r="I661" i="1"/>
  <c r="I659" i="1"/>
  <c r="I658" i="1"/>
  <c r="I657" i="1"/>
  <c r="I656" i="1"/>
  <c r="I655" i="1"/>
  <c r="I686" i="1"/>
  <c r="Q679" i="1"/>
  <c r="Q678" i="1" s="1"/>
  <c r="I602" i="1"/>
  <c r="I595" i="1"/>
  <c r="I587" i="1"/>
  <c r="I580" i="1"/>
  <c r="I576" i="1"/>
  <c r="I570" i="1"/>
  <c r="I568" i="1"/>
  <c r="I567" i="1"/>
  <c r="Q601" i="1"/>
  <c r="I601" i="1" s="1"/>
  <c r="Q600" i="1"/>
  <c r="Q599" i="1"/>
  <c r="Q594" i="1"/>
  <c r="I594" i="1" s="1"/>
  <c r="Q590" i="1"/>
  <c r="Q589" i="1"/>
  <c r="Q585" i="1"/>
  <c r="Q584" i="1"/>
  <c r="Q583" i="1"/>
  <c r="I583" i="1" s="1"/>
  <c r="Q569" i="1"/>
  <c r="I569" i="1" s="1"/>
  <c r="Q566" i="1"/>
  <c r="Q565" i="1"/>
  <c r="M543" i="1"/>
  <c r="I543" i="1" s="1"/>
  <c r="M540" i="1"/>
  <c r="M535" i="1"/>
  <c r="I535" i="1" s="1"/>
  <c r="M531" i="1"/>
  <c r="M524" i="1"/>
  <c r="M520" i="1"/>
  <c r="J359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2" i="1"/>
  <c r="J386" i="1"/>
  <c r="J387" i="1"/>
  <c r="J389" i="1"/>
  <c r="J390" i="1"/>
  <c r="J391" i="1"/>
  <c r="J392" i="1"/>
  <c r="J393" i="1"/>
  <c r="J397" i="1"/>
  <c r="J398" i="1"/>
  <c r="J399" i="1"/>
  <c r="J400" i="1"/>
  <c r="J401" i="1"/>
  <c r="J402" i="1"/>
  <c r="J403" i="1"/>
  <c r="J404" i="1"/>
  <c r="J405" i="1"/>
  <c r="J416" i="1"/>
  <c r="M486" i="1"/>
  <c r="I485" i="1" s="1"/>
  <c r="M454" i="1"/>
  <c r="M449" i="1"/>
  <c r="I449" i="1" s="1"/>
  <c r="M448" i="1"/>
  <c r="I448" i="1" s="1"/>
  <c r="M441" i="1"/>
  <c r="I441" i="1" s="1"/>
  <c r="M439" i="1"/>
  <c r="I439" i="1" s="1"/>
  <c r="M435" i="1"/>
  <c r="M434" i="1" s="1"/>
  <c r="I434" i="1" s="1"/>
  <c r="M427" i="1"/>
  <c r="I426" i="1" s="1"/>
  <c r="M409" i="1"/>
  <c r="M395" i="1"/>
  <c r="M394" i="1" s="1"/>
  <c r="M359" i="1"/>
  <c r="M358" i="1"/>
  <c r="M354" i="1"/>
  <c r="M335" i="1"/>
  <c r="M334" i="1"/>
  <c r="M332" i="1"/>
  <c r="I436" i="1"/>
  <c r="I437" i="1"/>
  <c r="J437" i="1" s="1"/>
  <c r="I440" i="1"/>
  <c r="I442" i="1"/>
  <c r="I443" i="1"/>
  <c r="J443" i="1" s="1"/>
  <c r="I444" i="1"/>
  <c r="I445" i="1"/>
  <c r="J445" i="1" s="1"/>
  <c r="I446" i="1"/>
  <c r="I447" i="1"/>
  <c r="J447" i="1" s="1"/>
  <c r="I450" i="1"/>
  <c r="I451" i="1"/>
  <c r="J451" i="1" s="1"/>
  <c r="I452" i="1"/>
  <c r="J452" i="1" s="1"/>
  <c r="I455" i="1"/>
  <c r="I460" i="1"/>
  <c r="I461" i="1"/>
  <c r="I462" i="1"/>
  <c r="I463" i="1"/>
  <c r="J463" i="1" s="1"/>
  <c r="I464" i="1"/>
  <c r="I465" i="1"/>
  <c r="I466" i="1"/>
  <c r="J466" i="1" s="1"/>
  <c r="I467" i="1"/>
  <c r="I468" i="1"/>
  <c r="I469" i="1"/>
  <c r="I470" i="1"/>
  <c r="I471" i="1"/>
  <c r="I472" i="1"/>
  <c r="I473" i="1"/>
  <c r="J473" i="1" s="1"/>
  <c r="I474" i="1"/>
  <c r="J474" i="1" s="1"/>
  <c r="I475" i="1"/>
  <c r="I476" i="1"/>
  <c r="I477" i="1"/>
  <c r="J477" i="1" s="1"/>
  <c r="I478" i="1"/>
  <c r="J478" i="1" s="1"/>
  <c r="I479" i="1"/>
  <c r="I480" i="1"/>
  <c r="I481" i="1"/>
  <c r="I482" i="1"/>
  <c r="I483" i="1"/>
  <c r="I484" i="1"/>
  <c r="I487" i="1"/>
  <c r="I488" i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421" i="1"/>
  <c r="I422" i="1"/>
  <c r="I423" i="1"/>
  <c r="I424" i="1"/>
  <c r="I425" i="1"/>
  <c r="I427" i="1"/>
  <c r="I428" i="1"/>
  <c r="I429" i="1"/>
  <c r="J429" i="1" s="1"/>
  <c r="I430" i="1"/>
  <c r="J430" i="1" s="1"/>
  <c r="I431" i="1"/>
  <c r="I432" i="1"/>
  <c r="I433" i="1"/>
  <c r="J433" i="1" s="1"/>
  <c r="I418" i="1"/>
  <c r="I419" i="1"/>
  <c r="I420" i="1"/>
  <c r="I417" i="1"/>
  <c r="I413" i="1"/>
  <c r="Q332" i="1"/>
  <c r="Q714" i="1" s="1"/>
  <c r="Q329" i="1"/>
  <c r="Q324" i="1" s="1"/>
  <c r="Q780" i="1" s="1"/>
  <c r="Q805" i="1" s="1"/>
  <c r="Q327" i="1"/>
  <c r="K408" i="1"/>
  <c r="K407" i="1"/>
  <c r="K395" i="1"/>
  <c r="K394" i="1" s="1"/>
  <c r="K384" i="1"/>
  <c r="K383" i="1"/>
  <c r="K380" i="1"/>
  <c r="K358" i="1"/>
  <c r="K345" i="1"/>
  <c r="K341" i="1"/>
  <c r="K340" i="1" s="1"/>
  <c r="K339" i="1" s="1"/>
  <c r="K335" i="1"/>
  <c r="K334" i="1"/>
  <c r="K332" i="1"/>
  <c r="K327" i="1" s="1"/>
  <c r="K329" i="1"/>
  <c r="K324" i="1" s="1"/>
  <c r="K780" i="1" s="1"/>
  <c r="K328" i="1"/>
  <c r="K325" i="1"/>
  <c r="I325" i="1" s="1"/>
  <c r="I280" i="1"/>
  <c r="I267" i="1"/>
  <c r="I266" i="1"/>
  <c r="I265" i="1"/>
  <c r="I256" i="1"/>
  <c r="I257" i="1"/>
  <c r="I255" i="1"/>
  <c r="I254" i="1"/>
  <c r="I253" i="1"/>
  <c r="I250" i="1"/>
  <c r="I249" i="1"/>
  <c r="I247" i="1"/>
  <c r="I246" i="1"/>
  <c r="I245" i="1"/>
  <c r="I238" i="1"/>
  <c r="I219" i="1"/>
  <c r="I218" i="1"/>
  <c r="I216" i="1"/>
  <c r="I215" i="1"/>
  <c r="I214" i="1"/>
  <c r="I208" i="1"/>
  <c r="I199" i="1"/>
  <c r="I198" i="1"/>
  <c r="J305" i="1"/>
  <c r="J304" i="1"/>
  <c r="J303" i="1"/>
  <c r="J302" i="1"/>
  <c r="J301" i="1"/>
  <c r="J300" i="1"/>
  <c r="J299" i="1"/>
  <c r="J273" i="1"/>
  <c r="J272" i="1"/>
  <c r="J271" i="1"/>
  <c r="J270" i="1"/>
  <c r="J269" i="1"/>
  <c r="J268" i="1"/>
  <c r="J263" i="1"/>
  <c r="J262" i="1"/>
  <c r="J261" i="1"/>
  <c r="J260" i="1"/>
  <c r="J259" i="1"/>
  <c r="J258" i="1"/>
  <c r="J186" i="1"/>
  <c r="J184" i="1"/>
  <c r="J183" i="1"/>
  <c r="J168" i="1"/>
  <c r="J165" i="1"/>
  <c r="J162" i="1"/>
  <c r="J159" i="1"/>
  <c r="J153" i="1"/>
  <c r="J152" i="1"/>
  <c r="J151" i="1"/>
  <c r="J150" i="1"/>
  <c r="J149" i="1"/>
  <c r="J148" i="1"/>
  <c r="J147" i="1"/>
  <c r="J146" i="1"/>
  <c r="J145" i="1"/>
  <c r="J141" i="1"/>
  <c r="J140" i="1"/>
  <c r="J139" i="1"/>
  <c r="J138" i="1"/>
  <c r="J137" i="1"/>
  <c r="J135" i="1"/>
  <c r="J134" i="1"/>
  <c r="J133" i="1"/>
  <c r="J132" i="1"/>
  <c r="J131" i="1"/>
  <c r="J130" i="1"/>
  <c r="J129" i="1"/>
  <c r="J128" i="1"/>
  <c r="J127" i="1"/>
  <c r="J126" i="1"/>
  <c r="J125" i="1"/>
  <c r="J122" i="1"/>
  <c r="J114" i="1"/>
  <c r="J113" i="1"/>
  <c r="J112" i="1"/>
  <c r="J111" i="1"/>
  <c r="J110" i="1"/>
  <c r="J109" i="1"/>
  <c r="J108" i="1"/>
  <c r="J107" i="1"/>
  <c r="J106" i="1"/>
  <c r="J105" i="1"/>
  <c r="J104" i="1"/>
  <c r="J97" i="1"/>
  <c r="J92" i="1"/>
  <c r="J91" i="1"/>
  <c r="J76" i="1"/>
  <c r="Q278" i="1"/>
  <c r="Q225" i="1" s="1"/>
  <c r="Q222" i="1" s="1"/>
  <c r="Q229" i="1"/>
  <c r="Q227" i="1" s="1"/>
  <c r="Q173" i="1" s="1"/>
  <c r="Q228" i="1"/>
  <c r="Q172" i="1" s="1"/>
  <c r="Q207" i="1"/>
  <c r="Q206" i="1"/>
  <c r="Q177" i="1"/>
  <c r="Q174" i="1"/>
  <c r="Q127" i="1"/>
  <c r="Q117" i="1" s="1"/>
  <c r="Q126" i="1"/>
  <c r="Q116" i="1" s="1"/>
  <c r="Q94" i="1"/>
  <c r="O278" i="1"/>
  <c r="I278" i="1" s="1"/>
  <c r="O230" i="1"/>
  <c r="O229" i="1" s="1"/>
  <c r="O227" i="1" s="1"/>
  <c r="O228" i="1"/>
  <c r="O223" i="1"/>
  <c r="O221" i="1"/>
  <c r="O207" i="1"/>
  <c r="O206" i="1"/>
  <c r="O201" i="1"/>
  <c r="O200" i="1" s="1"/>
  <c r="O177" i="1"/>
  <c r="O174" i="1"/>
  <c r="O173" i="1"/>
  <c r="O171" i="1" s="1"/>
  <c r="O172" i="1"/>
  <c r="O127" i="1"/>
  <c r="O117" i="1" s="1"/>
  <c r="O126" i="1"/>
  <c r="M279" i="1"/>
  <c r="M277" i="1"/>
  <c r="M264" i="1"/>
  <c r="I264" i="1" s="1"/>
  <c r="M251" i="1"/>
  <c r="I251" i="1" s="1"/>
  <c r="M248" i="1"/>
  <c r="I248" i="1" s="1"/>
  <c r="M244" i="1"/>
  <c r="I244" i="1" s="1"/>
  <c r="M243" i="1"/>
  <c r="I243" i="1" s="1"/>
  <c r="M242" i="1"/>
  <c r="I242" i="1" s="1"/>
  <c r="M241" i="1"/>
  <c r="M226" i="1"/>
  <c r="M224" i="1"/>
  <c r="M223" i="1"/>
  <c r="M222" i="1"/>
  <c r="M221" i="1" s="1"/>
  <c r="M217" i="1"/>
  <c r="M203" i="1"/>
  <c r="M201" i="1"/>
  <c r="M200" i="1" s="1"/>
  <c r="M180" i="1"/>
  <c r="M177" i="1"/>
  <c r="M174" i="1"/>
  <c r="M173" i="1"/>
  <c r="M172" i="1"/>
  <c r="M171" i="1" s="1"/>
  <c r="M125" i="1"/>
  <c r="M117" i="1"/>
  <c r="K279" i="1"/>
  <c r="K277" i="1"/>
  <c r="K236" i="1"/>
  <c r="K229" i="1" s="1"/>
  <c r="K228" i="1"/>
  <c r="K225" i="1"/>
  <c r="K224" i="1" s="1"/>
  <c r="K217" i="1"/>
  <c r="K213" i="1"/>
  <c r="K212" i="1"/>
  <c r="K66" i="1" s="1"/>
  <c r="K309" i="1" s="1"/>
  <c r="K211" i="1"/>
  <c r="K210" i="1"/>
  <c r="K197" i="1"/>
  <c r="I197" i="1" s="1"/>
  <c r="K194" i="1"/>
  <c r="K193" i="1"/>
  <c r="K189" i="1"/>
  <c r="K188" i="1" s="1"/>
  <c r="K180" i="1"/>
  <c r="K177" i="1"/>
  <c r="K174" i="1"/>
  <c r="K173" i="1"/>
  <c r="K172" i="1"/>
  <c r="K156" i="1"/>
  <c r="K136" i="1"/>
  <c r="K127" i="1"/>
  <c r="K126" i="1"/>
  <c r="K120" i="1"/>
  <c r="K119" i="1" s="1"/>
  <c r="K118" i="1" s="1"/>
  <c r="K99" i="1"/>
  <c r="K98" i="1" s="1"/>
  <c r="K95" i="1" s="1"/>
  <c r="K96" i="1"/>
  <c r="K89" i="1"/>
  <c r="K88" i="1"/>
  <c r="K85" i="1"/>
  <c r="K83" i="1"/>
  <c r="K82" i="1"/>
  <c r="K81" i="1" s="1"/>
  <c r="K79" i="1" s="1"/>
  <c r="K77" i="1"/>
  <c r="K75" i="1"/>
  <c r="K70" i="1"/>
  <c r="K69" i="1" s="1"/>
  <c r="Q61" i="1"/>
  <c r="Q35" i="1" s="1"/>
  <c r="Q60" i="1"/>
  <c r="Q59" i="1"/>
  <c r="Q34" i="1" s="1"/>
  <c r="O62" i="1"/>
  <c r="O36" i="1" s="1"/>
  <c r="O61" i="1"/>
  <c r="O35" i="1" s="1"/>
  <c r="O60" i="1"/>
  <c r="M61" i="1"/>
  <c r="M35" i="1" s="1"/>
  <c r="M60" i="1"/>
  <c r="R25" i="1"/>
  <c r="R28" i="1"/>
  <c r="R32" i="1"/>
  <c r="P22" i="1"/>
  <c r="P32" i="1"/>
  <c r="N22" i="1"/>
  <c r="N32" i="1"/>
  <c r="I25" i="1"/>
  <c r="I28" i="1"/>
  <c r="I32" i="1"/>
  <c r="J32" i="1" s="1"/>
  <c r="I27" i="1"/>
  <c r="I26" i="1"/>
  <c r="AV10" i="1"/>
  <c r="AU32" i="1"/>
  <c r="AU37" i="1"/>
  <c r="AV38" i="1"/>
  <c r="AU46" i="1"/>
  <c r="AU51" i="1"/>
  <c r="AV51" i="1"/>
  <c r="AV71" i="1"/>
  <c r="AV72" i="1"/>
  <c r="AV76" i="1"/>
  <c r="AV78" i="1"/>
  <c r="AV80" i="1"/>
  <c r="AV84" i="1"/>
  <c r="AV86" i="1"/>
  <c r="AV87" i="1"/>
  <c r="AV90" i="1"/>
  <c r="AV91" i="1"/>
  <c r="AV92" i="1"/>
  <c r="AV93" i="1"/>
  <c r="AV97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21" i="1"/>
  <c r="AV122" i="1"/>
  <c r="AU125" i="1"/>
  <c r="AU143" i="1"/>
  <c r="AV143" i="1"/>
  <c r="AU144" i="1"/>
  <c r="AV144" i="1"/>
  <c r="AV154" i="1"/>
  <c r="AV155" i="1"/>
  <c r="AU157" i="1"/>
  <c r="AV157" i="1"/>
  <c r="AU158" i="1"/>
  <c r="AV158" i="1"/>
  <c r="AV160" i="1"/>
  <c r="AV161" i="1"/>
  <c r="AV163" i="1"/>
  <c r="AV164" i="1"/>
  <c r="AV166" i="1"/>
  <c r="AV167" i="1"/>
  <c r="AV169" i="1"/>
  <c r="AV170" i="1"/>
  <c r="AV175" i="1"/>
  <c r="AU175" i="1" s="1"/>
  <c r="AV176" i="1"/>
  <c r="AU176" i="1" s="1"/>
  <c r="AV178" i="1"/>
  <c r="AU178" i="1" s="1"/>
  <c r="AV179" i="1"/>
  <c r="AU179" i="1" s="1"/>
  <c r="AV181" i="1"/>
  <c r="AU181" i="1" s="1"/>
  <c r="AV182" i="1"/>
  <c r="AU182" i="1" s="1"/>
  <c r="AV186" i="1"/>
  <c r="AU186" i="1" s="1"/>
  <c r="AV190" i="1"/>
  <c r="AU190" i="1" s="1"/>
  <c r="AV191" i="1"/>
  <c r="AU191" i="1" s="1"/>
  <c r="AV195" i="1"/>
  <c r="AU195" i="1" s="1"/>
  <c r="AV196" i="1"/>
  <c r="AU198" i="1"/>
  <c r="AV198" i="1"/>
  <c r="AU199" i="1"/>
  <c r="AV199" i="1"/>
  <c r="AU201" i="1"/>
  <c r="AV201" i="1"/>
  <c r="AV208" i="1"/>
  <c r="AU214" i="1"/>
  <c r="AV214" i="1"/>
  <c r="AV215" i="1"/>
  <c r="AU216" i="1"/>
  <c r="AV216" i="1"/>
  <c r="AU218" i="1"/>
  <c r="AV218" i="1"/>
  <c r="AU220" i="1"/>
  <c r="AV220" i="1"/>
  <c r="AU225" i="1"/>
  <c r="AU227" i="1"/>
  <c r="AU45" i="1" s="1"/>
  <c r="AU228" i="1"/>
  <c r="AU229" i="1"/>
  <c r="AU230" i="1"/>
  <c r="AU231" i="1"/>
  <c r="AV231" i="1"/>
  <c r="AU232" i="1"/>
  <c r="AV232" i="1"/>
  <c r="AU233" i="1"/>
  <c r="AV233" i="1"/>
  <c r="AU234" i="1"/>
  <c r="AV234" i="1"/>
  <c r="AU235" i="1"/>
  <c r="AV235" i="1"/>
  <c r="AU236" i="1"/>
  <c r="AU237" i="1"/>
  <c r="AV237" i="1"/>
  <c r="AU238" i="1"/>
  <c r="AV238" i="1"/>
  <c r="AV245" i="1"/>
  <c r="AU247" i="1"/>
  <c r="AV247" i="1"/>
  <c r="AV249" i="1"/>
  <c r="AV250" i="1"/>
  <c r="AV253" i="1"/>
  <c r="AV254" i="1"/>
  <c r="AV255" i="1"/>
  <c r="AV256" i="1"/>
  <c r="AU257" i="1"/>
  <c r="AV257" i="1"/>
  <c r="AU259" i="1"/>
  <c r="AV259" i="1"/>
  <c r="AU260" i="1"/>
  <c r="AV260" i="1"/>
  <c r="AU262" i="1"/>
  <c r="AV262" i="1"/>
  <c r="AU263" i="1"/>
  <c r="AV263" i="1"/>
  <c r="AV265" i="1"/>
  <c r="AU267" i="1"/>
  <c r="AV267" i="1"/>
  <c r="AU269" i="1"/>
  <c r="AV269" i="1"/>
  <c r="AU270" i="1"/>
  <c r="AV270" i="1"/>
  <c r="AV274" i="1"/>
  <c r="AU274" i="1" s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336" i="1"/>
  <c r="AU336" i="1" s="1"/>
  <c r="AV337" i="1"/>
  <c r="AV338" i="1"/>
  <c r="AV342" i="1"/>
  <c r="AV343" i="1"/>
  <c r="AU343" i="1" s="1"/>
  <c r="AV344" i="1"/>
  <c r="AU344" i="1" s="1"/>
  <c r="AV347" i="1"/>
  <c r="AU347" i="1" s="1"/>
  <c r="AV348" i="1"/>
  <c r="AU348" i="1" s="1"/>
  <c r="AV351" i="1"/>
  <c r="AU351" i="1" s="1"/>
  <c r="AU353" i="1"/>
  <c r="AV353" i="1"/>
  <c r="AU355" i="1"/>
  <c r="AV355" i="1"/>
  <c r="AU356" i="1"/>
  <c r="AV356" i="1"/>
  <c r="AU357" i="1"/>
  <c r="AV357" i="1"/>
  <c r="AU360" i="1"/>
  <c r="AV360" i="1"/>
  <c r="AU361" i="1"/>
  <c r="AV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V381" i="1"/>
  <c r="AU382" i="1"/>
  <c r="AU383" i="1"/>
  <c r="AU384" i="1"/>
  <c r="AU385" i="1"/>
  <c r="AV385" i="1"/>
  <c r="AU386" i="1"/>
  <c r="AU387" i="1"/>
  <c r="AU388" i="1"/>
  <c r="AV388" i="1"/>
  <c r="AU389" i="1"/>
  <c r="AU390" i="1"/>
  <c r="AU391" i="1"/>
  <c r="AU392" i="1"/>
  <c r="AU393" i="1"/>
  <c r="AU396" i="1"/>
  <c r="AV396" i="1"/>
  <c r="AU397" i="1"/>
  <c r="AU398" i="1"/>
  <c r="AU399" i="1"/>
  <c r="AU400" i="1"/>
  <c r="AU401" i="1"/>
  <c r="AU402" i="1"/>
  <c r="AU403" i="1"/>
  <c r="AU404" i="1"/>
  <c r="AU405" i="1"/>
  <c r="AU406" i="1"/>
  <c r="AV406" i="1"/>
  <c r="AU407" i="1"/>
  <c r="AU410" i="1"/>
  <c r="AV410" i="1"/>
  <c r="AU412" i="1"/>
  <c r="AV412" i="1"/>
  <c r="AU415" i="1"/>
  <c r="AV415" i="1"/>
  <c r="AU416" i="1"/>
  <c r="AU417" i="1"/>
  <c r="AU418" i="1"/>
  <c r="AU419" i="1"/>
  <c r="AV419" i="1"/>
  <c r="AU420" i="1"/>
  <c r="AV420" i="1"/>
  <c r="AU421" i="1"/>
  <c r="AU422" i="1"/>
  <c r="AV422" i="1"/>
  <c r="AU423" i="1"/>
  <c r="AV423" i="1"/>
  <c r="AU424" i="1"/>
  <c r="AU425" i="1"/>
  <c r="AV425" i="1"/>
  <c r="AU428" i="1"/>
  <c r="AV428" i="1"/>
  <c r="AU429" i="1"/>
  <c r="AU430" i="1"/>
  <c r="AU431" i="1"/>
  <c r="AV431" i="1"/>
  <c r="AU432" i="1"/>
  <c r="AU433" i="1"/>
  <c r="AU436" i="1"/>
  <c r="AV436" i="1"/>
  <c r="AU437" i="1"/>
  <c r="AU438" i="1"/>
  <c r="AU442" i="1"/>
  <c r="AV442" i="1"/>
  <c r="AU443" i="1"/>
  <c r="AU444" i="1"/>
  <c r="AU445" i="1"/>
  <c r="AU446" i="1"/>
  <c r="AV446" i="1"/>
  <c r="AU447" i="1"/>
  <c r="AU450" i="1"/>
  <c r="AV450" i="1"/>
  <c r="AU451" i="1"/>
  <c r="AU452" i="1"/>
  <c r="AU455" i="1"/>
  <c r="AV455" i="1"/>
  <c r="AU456" i="1"/>
  <c r="AV456" i="1"/>
  <c r="AU459" i="1"/>
  <c r="AV459" i="1"/>
  <c r="AU460" i="1"/>
  <c r="AV460" i="1"/>
  <c r="AU461" i="1"/>
  <c r="AU462" i="1"/>
  <c r="AU463" i="1"/>
  <c r="AU464" i="1"/>
  <c r="AU465" i="1"/>
  <c r="AV465" i="1"/>
  <c r="AU466" i="1"/>
  <c r="AU467" i="1"/>
  <c r="AU468" i="1"/>
  <c r="AU469" i="1"/>
  <c r="AV469" i="1"/>
  <c r="AU470" i="1"/>
  <c r="AV470" i="1"/>
  <c r="AU471" i="1"/>
  <c r="AV471" i="1"/>
  <c r="AU472" i="1"/>
  <c r="AV472" i="1"/>
  <c r="AU473" i="1"/>
  <c r="AU474" i="1"/>
  <c r="AU475" i="1"/>
  <c r="AU476" i="1"/>
  <c r="AV476" i="1"/>
  <c r="AU477" i="1"/>
  <c r="AU478" i="1"/>
  <c r="AU479" i="1"/>
  <c r="AU480" i="1"/>
  <c r="AU481" i="1"/>
  <c r="AV481" i="1"/>
  <c r="AU482" i="1"/>
  <c r="AU483" i="1"/>
  <c r="AU484" i="1"/>
  <c r="AV484" i="1"/>
  <c r="AU487" i="1"/>
  <c r="AV487" i="1"/>
  <c r="AU488" i="1"/>
  <c r="AV488" i="1"/>
  <c r="AU491" i="1"/>
  <c r="AV491" i="1"/>
  <c r="AU492" i="1"/>
  <c r="AV492" i="1"/>
  <c r="AU495" i="1"/>
  <c r="AV495" i="1"/>
  <c r="AU496" i="1"/>
  <c r="AV496" i="1"/>
  <c r="AU499" i="1"/>
  <c r="AV499" i="1"/>
  <c r="AU500" i="1"/>
  <c r="AV500" i="1"/>
  <c r="AU503" i="1"/>
  <c r="AV503" i="1"/>
  <c r="AU504" i="1"/>
  <c r="AV504" i="1"/>
  <c r="AU507" i="1"/>
  <c r="AV507" i="1"/>
  <c r="AU508" i="1"/>
  <c r="AV508" i="1"/>
  <c r="AU511" i="1"/>
  <c r="AV511" i="1"/>
  <c r="AU521" i="1"/>
  <c r="AV521" i="1"/>
  <c r="AU522" i="1"/>
  <c r="AV522" i="1"/>
  <c r="AU523" i="1"/>
  <c r="AV523" i="1"/>
  <c r="AU533" i="1"/>
  <c r="AV533" i="1"/>
  <c r="AV534" i="1"/>
  <c r="AU541" i="1"/>
  <c r="AV541" i="1"/>
  <c r="AU550" i="1"/>
  <c r="AU560" i="1"/>
  <c r="AV567" i="1"/>
  <c r="AV568" i="1"/>
  <c r="AV570" i="1"/>
  <c r="AV573" i="1"/>
  <c r="AU573" i="1" s="1"/>
  <c r="AV574" i="1"/>
  <c r="AU574" i="1" s="1"/>
  <c r="AV575" i="1"/>
  <c r="AU575" i="1" s="1"/>
  <c r="AV576" i="1"/>
  <c r="AU576" i="1" s="1"/>
  <c r="AV587" i="1"/>
  <c r="AV588" i="1"/>
  <c r="AV591" i="1"/>
  <c r="AV595" i="1"/>
  <c r="AV596" i="1"/>
  <c r="AU596" i="1" s="1"/>
  <c r="AV597" i="1"/>
  <c r="AU597" i="1" s="1"/>
  <c r="AV602" i="1"/>
  <c r="AU602" i="1" s="1"/>
  <c r="AV604" i="1"/>
  <c r="AU604" i="1" s="1"/>
  <c r="AU607" i="1"/>
  <c r="AV607" i="1"/>
  <c r="AV608" i="1"/>
  <c r="AU608" i="1" s="1"/>
  <c r="AV611" i="1"/>
  <c r="AU611" i="1" s="1"/>
  <c r="AV612" i="1"/>
  <c r="AU612" i="1" s="1"/>
  <c r="AV613" i="1"/>
  <c r="AU613" i="1" s="1"/>
  <c r="AV615" i="1"/>
  <c r="AU615" i="1" s="1"/>
  <c r="AV616" i="1"/>
  <c r="AU616" i="1" s="1"/>
  <c r="AV618" i="1"/>
  <c r="AU618" i="1" s="1"/>
  <c r="AU622" i="1"/>
  <c r="AV622" i="1"/>
  <c r="AV606" i="1" s="1"/>
  <c r="AU606" i="1" s="1"/>
  <c r="AV634" i="1"/>
  <c r="AU634" i="1" s="1"/>
  <c r="AV635" i="1"/>
  <c r="AU635" i="1" s="1"/>
  <c r="AV636" i="1"/>
  <c r="AU636" i="1" s="1"/>
  <c r="AV657" i="1"/>
  <c r="AV659" i="1"/>
  <c r="AV660" i="1"/>
  <c r="AU660" i="1" s="1"/>
  <c r="AV662" i="1"/>
  <c r="AV664" i="1"/>
  <c r="AV669" i="1"/>
  <c r="AV670" i="1"/>
  <c r="AV671" i="1"/>
  <c r="AV672" i="1"/>
  <c r="AV674" i="1"/>
  <c r="AU674" i="1" s="1"/>
  <c r="AV675" i="1"/>
  <c r="AU675" i="1" s="1"/>
  <c r="AV676" i="1"/>
  <c r="AV677" i="1"/>
  <c r="AU677" i="1" s="1"/>
  <c r="AV688" i="1"/>
  <c r="AU688" i="1" s="1"/>
  <c r="AV689" i="1"/>
  <c r="AU689" i="1" s="1"/>
  <c r="AV692" i="1"/>
  <c r="AV694" i="1"/>
  <c r="AU694" i="1" s="1"/>
  <c r="AV695" i="1"/>
  <c r="AV696" i="1"/>
  <c r="AV697" i="1"/>
  <c r="AV729" i="1"/>
  <c r="AV732" i="1"/>
  <c r="AU732" i="1" s="1"/>
  <c r="AV735" i="1"/>
  <c r="AU735" i="1" s="1"/>
  <c r="AV736" i="1"/>
  <c r="AU736" i="1" s="1"/>
  <c r="AV738" i="1"/>
  <c r="AU739" i="1"/>
  <c r="AV745" i="1"/>
  <c r="AU745" i="1" s="1"/>
  <c r="AV746" i="1"/>
  <c r="AV747" i="1"/>
  <c r="AV749" i="1"/>
  <c r="AU749" i="1" s="1"/>
  <c r="AV751" i="1"/>
  <c r="AV752" i="1"/>
  <c r="AV753" i="1"/>
  <c r="AU753" i="1" s="1"/>
  <c r="AV754" i="1"/>
  <c r="AU754" i="1" s="1"/>
  <c r="AV755" i="1"/>
  <c r="AU755" i="1" s="1"/>
  <c r="AV756" i="1"/>
  <c r="AU756" i="1" s="1"/>
  <c r="AV757" i="1"/>
  <c r="AU757" i="1" s="1"/>
  <c r="AV758" i="1"/>
  <c r="AV764" i="1"/>
  <c r="AV765" i="1"/>
  <c r="AV766" i="1"/>
  <c r="AV767" i="1"/>
  <c r="AV768" i="1"/>
  <c r="AV769" i="1"/>
  <c r="AV770" i="1"/>
  <c r="AV771" i="1"/>
  <c r="AV772" i="1"/>
  <c r="AV774" i="1"/>
  <c r="AV787" i="1"/>
  <c r="AU787" i="1" s="1"/>
  <c r="AV788" i="1"/>
  <c r="AU788" i="1" s="1"/>
  <c r="AU794" i="1"/>
  <c r="AU39" i="1" s="1"/>
  <c r="AV795" i="1"/>
  <c r="AU797" i="1"/>
  <c r="AV797" i="1"/>
  <c r="AU812" i="1"/>
  <c r="AU813" i="1"/>
  <c r="AV813" i="1"/>
  <c r="AU814" i="1"/>
  <c r="AV814" i="1"/>
  <c r="AV818" i="1"/>
  <c r="AU818" i="1" s="1"/>
  <c r="AV819" i="1"/>
  <c r="AU819" i="1" s="1"/>
  <c r="AU821" i="1"/>
  <c r="AU822" i="1"/>
  <c r="AU824" i="1"/>
  <c r="AV824" i="1"/>
  <c r="AU825" i="1"/>
  <c r="AV825" i="1"/>
  <c r="AU827" i="1"/>
  <c r="AV827" i="1"/>
  <c r="AU828" i="1"/>
  <c r="AV828" i="1"/>
  <c r="AV830" i="1"/>
  <c r="AV829" i="1" s="1"/>
  <c r="AU831" i="1"/>
  <c r="AV831" i="1"/>
  <c r="AV833" i="1"/>
  <c r="AU833" i="1" s="1"/>
  <c r="AV834" i="1"/>
  <c r="AU834" i="1" s="1"/>
  <c r="AV835" i="1"/>
  <c r="AU835" i="1" s="1"/>
  <c r="AV836" i="1"/>
  <c r="AU836" i="1" s="1"/>
  <c r="AU842" i="1"/>
  <c r="AU849" i="1"/>
  <c r="AV849" i="1"/>
  <c r="AV852" i="1"/>
  <c r="AU852" i="1" s="1"/>
  <c r="AV853" i="1"/>
  <c r="AU853" i="1" s="1"/>
  <c r="AU884" i="1"/>
  <c r="AU883" i="1" s="1"/>
  <c r="AV884" i="1"/>
  <c r="AU885" i="1"/>
  <c r="AV885" i="1"/>
  <c r="AU887" i="1"/>
  <c r="AV887" i="1"/>
  <c r="AU888" i="1"/>
  <c r="AV888" i="1"/>
  <c r="AU890" i="1"/>
  <c r="AU889" i="1" s="1"/>
  <c r="AV890" i="1"/>
  <c r="AU891" i="1"/>
  <c r="AV891" i="1"/>
  <c r="AV892" i="1"/>
  <c r="AU892" i="1" s="1"/>
  <c r="AV893" i="1"/>
  <c r="AU893" i="1" s="1"/>
  <c r="AV895" i="1"/>
  <c r="AU895" i="1" s="1"/>
  <c r="AV896" i="1"/>
  <c r="AU896" i="1" s="1"/>
  <c r="AV901" i="1"/>
  <c r="AU901" i="1" s="1"/>
  <c r="AU909" i="1"/>
  <c r="AV909" i="1"/>
  <c r="AU910" i="1"/>
  <c r="AV910" i="1"/>
  <c r="AU922" i="1"/>
  <c r="AU921" i="1" s="1"/>
  <c r="AU920" i="1" s="1"/>
  <c r="AU53" i="1" s="1"/>
  <c r="AU923" i="1"/>
  <c r="AU924" i="1"/>
  <c r="AV925" i="1"/>
  <c r="AV926" i="1"/>
  <c r="AU927" i="1"/>
  <c r="AV928" i="1"/>
  <c r="AV929" i="1"/>
  <c r="AU930" i="1"/>
  <c r="AV931" i="1"/>
  <c r="AV932" i="1"/>
  <c r="AV945" i="1"/>
  <c r="AV947" i="1"/>
  <c r="AV946" i="1" s="1"/>
  <c r="AV975" i="1"/>
  <c r="AU975" i="1" s="1"/>
  <c r="AV977" i="1"/>
  <c r="AU977" i="1" s="1"/>
  <c r="Q67" i="1" l="1"/>
  <c r="Q307" i="1" s="1"/>
  <c r="Q778" i="1" s="1"/>
  <c r="Q803" i="1" s="1"/>
  <c r="Q57" i="1" s="1"/>
  <c r="Q31" i="1" s="1"/>
  <c r="O67" i="1"/>
  <c r="O307" i="1" s="1"/>
  <c r="O778" i="1" s="1"/>
  <c r="O803" i="1" s="1"/>
  <c r="O57" i="1" s="1"/>
  <c r="O31" i="1" s="1"/>
  <c r="K125" i="1"/>
  <c r="I520" i="1"/>
  <c r="M516" i="1"/>
  <c r="T762" i="1"/>
  <c r="AD762" i="1"/>
  <c r="I524" i="1"/>
  <c r="M517" i="1"/>
  <c r="M329" i="1" s="1"/>
  <c r="AF744" i="1"/>
  <c r="V744" i="1"/>
  <c r="V692" i="1"/>
  <c r="AF692" i="1"/>
  <c r="I60" i="1"/>
  <c r="K74" i="1"/>
  <c r="K73" i="1" s="1"/>
  <c r="I486" i="1"/>
  <c r="L744" i="1"/>
  <c r="AU156" i="1"/>
  <c r="AU886" i="1"/>
  <c r="K94" i="1"/>
  <c r="I750" i="1"/>
  <c r="O59" i="1"/>
  <c r="O34" i="1" s="1"/>
  <c r="O805" i="1"/>
  <c r="K171" i="1"/>
  <c r="Q598" i="1"/>
  <c r="K806" i="1"/>
  <c r="I806" i="1" s="1"/>
  <c r="M211" i="1"/>
  <c r="M124" i="1" s="1"/>
  <c r="I763" i="1"/>
  <c r="P763" i="1"/>
  <c r="K59" i="1"/>
  <c r="K34" i="1" s="1"/>
  <c r="K805" i="1"/>
  <c r="K116" i="1"/>
  <c r="I217" i="1"/>
  <c r="K715" i="1"/>
  <c r="M352" i="1"/>
  <c r="I352" i="1" s="1"/>
  <c r="M331" i="1"/>
  <c r="I731" i="1"/>
  <c r="I781" i="1"/>
  <c r="AU830" i="1"/>
  <c r="AU829" i="1" s="1"/>
  <c r="M116" i="1"/>
  <c r="M115" i="1" s="1"/>
  <c r="K326" i="1"/>
  <c r="Q715" i="1"/>
  <c r="AU142" i="1"/>
  <c r="Q226" i="1"/>
  <c r="Q223" i="1" s="1"/>
  <c r="Q221" i="1" s="1"/>
  <c r="Q563" i="1"/>
  <c r="I703" i="1"/>
  <c r="I737" i="1"/>
  <c r="I24" i="1"/>
  <c r="Q171" i="1"/>
  <c r="M453" i="1"/>
  <c r="O712" i="1"/>
  <c r="I716" i="1"/>
  <c r="K192" i="1"/>
  <c r="K187" i="1" s="1"/>
  <c r="K185" i="1" s="1"/>
  <c r="O125" i="1"/>
  <c r="Q205" i="1"/>
  <c r="I565" i="1"/>
  <c r="I744" i="1"/>
  <c r="K742" i="1"/>
  <c r="I742" i="1" s="1"/>
  <c r="M539" i="1"/>
  <c r="I539" i="1" s="1"/>
  <c r="K62" i="1"/>
  <c r="I540" i="1"/>
  <c r="M519" i="1"/>
  <c r="I519" i="1" s="1"/>
  <c r="M408" i="1"/>
  <c r="I408" i="1" s="1"/>
  <c r="I454" i="1"/>
  <c r="K714" i="1"/>
  <c r="I277" i="1"/>
  <c r="M240" i="1"/>
  <c r="I240" i="1" s="1"/>
  <c r="M212" i="1"/>
  <c r="M66" i="1" s="1"/>
  <c r="M207" i="1"/>
  <c r="M724" i="1"/>
  <c r="I724" i="1" s="1"/>
  <c r="I37" i="1"/>
  <c r="O721" i="1"/>
  <c r="O720" i="1" s="1"/>
  <c r="O775" i="1" s="1"/>
  <c r="I734" i="1"/>
  <c r="K700" i="1"/>
  <c r="I700" i="1" s="1"/>
  <c r="K690" i="1"/>
  <c r="I690" i="1" s="1"/>
  <c r="I692" i="1"/>
  <c r="K691" i="1"/>
  <c r="I691" i="1" s="1"/>
  <c r="K323" i="1"/>
  <c r="K321" i="1" s="1"/>
  <c r="I693" i="1"/>
  <c r="K209" i="1"/>
  <c r="I213" i="1"/>
  <c r="K67" i="1"/>
  <c r="K307" i="1" s="1"/>
  <c r="M723" i="1"/>
  <c r="Q713" i="1"/>
  <c r="M530" i="1"/>
  <c r="I530" i="1" s="1"/>
  <c r="I531" i="1"/>
  <c r="I748" i="1"/>
  <c r="I252" i="1"/>
  <c r="M725" i="1"/>
  <c r="I725" i="1" s="1"/>
  <c r="I738" i="1"/>
  <c r="M728" i="1"/>
  <c r="I728" i="1" s="1"/>
  <c r="I735" i="1"/>
  <c r="I727" i="1"/>
  <c r="I726" i="1"/>
  <c r="I241" i="1"/>
  <c r="I733" i="1"/>
  <c r="Q323" i="1"/>
  <c r="Q321" i="1" s="1"/>
  <c r="I435" i="1"/>
  <c r="I438" i="1"/>
  <c r="Q328" i="1"/>
  <c r="Q326" i="1" s="1"/>
  <c r="Q204" i="1"/>
  <c r="Q201" i="1" s="1"/>
  <c r="Q200" i="1" s="1"/>
  <c r="Q115" i="1"/>
  <c r="Q66" i="1"/>
  <c r="Q125" i="1"/>
  <c r="Q202" i="1"/>
  <c r="O205" i="1"/>
  <c r="O202" i="1"/>
  <c r="O116" i="1"/>
  <c r="M210" i="1"/>
  <c r="I210" i="1" s="1"/>
  <c r="K68" i="1"/>
  <c r="K227" i="1"/>
  <c r="K226" i="1"/>
  <c r="K223" i="1" s="1"/>
  <c r="K221" i="1" s="1"/>
  <c r="K117" i="1"/>
  <c r="K115" i="1" s="1"/>
  <c r="K124" i="1"/>
  <c r="K320" i="1" s="1"/>
  <c r="AV812" i="1"/>
  <c r="AV173" i="1"/>
  <c r="BN425" i="1"/>
  <c r="BN424" i="1" s="1"/>
  <c r="BN423" i="1" s="1"/>
  <c r="BN481" i="1"/>
  <c r="BN480" i="1" s="1"/>
  <c r="BN479" i="1" s="1"/>
  <c r="BN484" i="1"/>
  <c r="BN483" i="1" s="1"/>
  <c r="BN482" i="1" s="1"/>
  <c r="I211" i="1" l="1"/>
  <c r="M309" i="1"/>
  <c r="I309" i="1" s="1"/>
  <c r="N66" i="1"/>
  <c r="M320" i="1"/>
  <c r="K721" i="1"/>
  <c r="K720" i="1" s="1"/>
  <c r="K719" i="1" s="1"/>
  <c r="I331" i="1"/>
  <c r="M328" i="1"/>
  <c r="M326" i="1" s="1"/>
  <c r="I212" i="1"/>
  <c r="M515" i="1"/>
  <c r="I515" i="1" s="1"/>
  <c r="K61" i="1"/>
  <c r="I61" i="1" s="1"/>
  <c r="Q717" i="1"/>
  <c r="I714" i="1"/>
  <c r="I320" i="1"/>
  <c r="I453" i="1"/>
  <c r="K35" i="1"/>
  <c r="Q564" i="1"/>
  <c r="I563" i="1"/>
  <c r="O719" i="1"/>
  <c r="M722" i="1"/>
  <c r="M721" i="1" s="1"/>
  <c r="M720" i="1" s="1"/>
  <c r="K36" i="1"/>
  <c r="M324" i="1"/>
  <c r="M715" i="1"/>
  <c r="I715" i="1" s="1"/>
  <c r="I517" i="1"/>
  <c r="M330" i="1"/>
  <c r="I330" i="1" s="1"/>
  <c r="I723" i="1"/>
  <c r="K713" i="1"/>
  <c r="Q712" i="1"/>
  <c r="K306" i="1"/>
  <c r="K778" i="1"/>
  <c r="K65" i="1"/>
  <c r="I124" i="1"/>
  <c r="I722" i="1"/>
  <c r="I516" i="1"/>
  <c r="Q309" i="1"/>
  <c r="Q306" i="1" s="1"/>
  <c r="Q65" i="1"/>
  <c r="O66" i="1"/>
  <c r="I66" i="1" s="1"/>
  <c r="O115" i="1"/>
  <c r="M209" i="1"/>
  <c r="I209" i="1" s="1"/>
  <c r="M206" i="1"/>
  <c r="M67" i="1"/>
  <c r="AW793" i="1"/>
  <c r="CJ438" i="1"/>
  <c r="CM438" i="1"/>
  <c r="BQ438" i="1"/>
  <c r="CM511" i="1"/>
  <c r="CM510" i="1" s="1"/>
  <c r="CM509" i="1" s="1"/>
  <c r="CK509" i="1" s="1"/>
  <c r="CJ509" i="1" s="1"/>
  <c r="BO511" i="1"/>
  <c r="BN511" i="1"/>
  <c r="BQ510" i="1"/>
  <c r="BO510" i="1" s="1"/>
  <c r="BN510" i="1" s="1"/>
  <c r="BN509" i="1" s="1"/>
  <c r="AX510" i="1"/>
  <c r="I67" i="1" l="1"/>
  <c r="Q777" i="1"/>
  <c r="Q776" i="1" s="1"/>
  <c r="K712" i="1"/>
  <c r="I717" i="1"/>
  <c r="Q808" i="1"/>
  <c r="M323" i="1"/>
  <c r="M713" i="1" s="1"/>
  <c r="M712" i="1" s="1"/>
  <c r="I35" i="1"/>
  <c r="AV510" i="1"/>
  <c r="AU510" i="1"/>
  <c r="AU509" i="1" s="1"/>
  <c r="AV793" i="1"/>
  <c r="AU793" i="1"/>
  <c r="I324" i="1"/>
  <c r="M780" i="1"/>
  <c r="M805" i="1" s="1"/>
  <c r="K803" i="1"/>
  <c r="K775" i="1"/>
  <c r="M719" i="1"/>
  <c r="M775" i="1"/>
  <c r="I721" i="1"/>
  <c r="O309" i="1"/>
  <c r="O65" i="1"/>
  <c r="M307" i="1"/>
  <c r="M65" i="1"/>
  <c r="M205" i="1"/>
  <c r="M202" i="1"/>
  <c r="AX509" i="1"/>
  <c r="AV509" i="1" s="1"/>
  <c r="BQ509" i="1"/>
  <c r="BO509" i="1" s="1"/>
  <c r="CK511" i="1"/>
  <c r="Q802" i="1" l="1"/>
  <c r="I65" i="1"/>
  <c r="I719" i="1"/>
  <c r="M321" i="1"/>
  <c r="I321" i="1" s="1"/>
  <c r="I323" i="1"/>
  <c r="Q801" i="1"/>
  <c r="Q56" i="1"/>
  <c r="Q30" i="1" s="1"/>
  <c r="Q29" i="1" s="1"/>
  <c r="Q23" i="1"/>
  <c r="Q62" i="1"/>
  <c r="I808" i="1"/>
  <c r="I713" i="1"/>
  <c r="I712" i="1"/>
  <c r="O306" i="1"/>
  <c r="O777" i="1"/>
  <c r="I805" i="1"/>
  <c r="M59" i="1"/>
  <c r="M34" i="1" s="1"/>
  <c r="I780" i="1"/>
  <c r="K57" i="1"/>
  <c r="K777" i="1"/>
  <c r="K802" i="1" s="1"/>
  <c r="I775" i="1"/>
  <c r="M777" i="1"/>
  <c r="M802" i="1" s="1"/>
  <c r="M306" i="1"/>
  <c r="I306" i="1" s="1"/>
  <c r="M778" i="1"/>
  <c r="M803" i="1" s="1"/>
  <c r="M57" i="1" s="1"/>
  <c r="M31" i="1" s="1"/>
  <c r="I307" i="1"/>
  <c r="CK510" i="1"/>
  <c r="CJ510" i="1" s="1"/>
  <c r="CJ511" i="1"/>
  <c r="O776" i="1" l="1"/>
  <c r="O23" i="1" s="1"/>
  <c r="O802" i="1"/>
  <c r="Q36" i="1"/>
  <c r="I36" i="1" s="1"/>
  <c r="I62" i="1"/>
  <c r="Q55" i="1"/>
  <c r="Q21" i="1" s="1"/>
  <c r="I803" i="1"/>
  <c r="M801" i="1"/>
  <c r="M55" i="1" s="1"/>
  <c r="M21" i="1" s="1"/>
  <c r="M56" i="1"/>
  <c r="M30" i="1" s="1"/>
  <c r="M29" i="1" s="1"/>
  <c r="I59" i="1"/>
  <c r="I802" i="1"/>
  <c r="K56" i="1"/>
  <c r="K31" i="1"/>
  <c r="I31" i="1" s="1"/>
  <c r="I57" i="1"/>
  <c r="K801" i="1"/>
  <c r="I778" i="1"/>
  <c r="K776" i="1"/>
  <c r="K23" i="1" s="1"/>
  <c r="I777" i="1"/>
  <c r="M776" i="1"/>
  <c r="M23" i="1" s="1"/>
  <c r="O801" i="1" l="1"/>
  <c r="O55" i="1" s="1"/>
  <c r="O21" i="1" s="1"/>
  <c r="O56" i="1"/>
  <c r="O30" i="1" s="1"/>
  <c r="O29" i="1" s="1"/>
  <c r="Q22" i="1"/>
  <c r="I34" i="1"/>
  <c r="K55" i="1"/>
  <c r="K30" i="1"/>
  <c r="I56" i="1"/>
  <c r="I776" i="1"/>
  <c r="AZ791" i="1"/>
  <c r="AV791" i="1" s="1"/>
  <c r="AU791" i="1" s="1"/>
  <c r="I801" i="1" l="1"/>
  <c r="K29" i="1"/>
  <c r="I29" i="1" s="1"/>
  <c r="I30" i="1"/>
  <c r="K21" i="1"/>
  <c r="I55" i="1"/>
  <c r="I23" i="1"/>
  <c r="D274" i="1"/>
  <c r="BQ544" i="1"/>
  <c r="BQ536" i="1"/>
  <c r="J274" i="1" l="1"/>
  <c r="AD274" i="1"/>
  <c r="I21" i="1"/>
  <c r="AX726" i="1"/>
  <c r="AX544" i="1"/>
  <c r="AX536" i="1"/>
  <c r="AU544" i="1" l="1"/>
  <c r="AU543" i="1" s="1"/>
  <c r="AV544" i="1"/>
  <c r="AV536" i="1"/>
  <c r="AU536" i="1"/>
  <c r="AU535" i="1" s="1"/>
  <c r="AV726" i="1"/>
  <c r="AX528" i="1"/>
  <c r="AU528" i="1" l="1"/>
  <c r="AU524" i="1" s="1"/>
  <c r="AV528" i="1"/>
  <c r="CK25" i="1"/>
  <c r="CE25" i="1"/>
  <c r="BO25" i="1"/>
  <c r="BI25" i="1"/>
  <c r="H680" i="1" l="1"/>
  <c r="E215" i="1"/>
  <c r="AW25" i="1"/>
  <c r="AV25" i="1" s="1"/>
  <c r="AU25" i="1" s="1"/>
  <c r="D25" i="1"/>
  <c r="AW60" i="1"/>
  <c r="BO945" i="1"/>
  <c r="BS944" i="1"/>
  <c r="BO944" i="1" s="1"/>
  <c r="BS943" i="1"/>
  <c r="BS942" i="1" s="1"/>
  <c r="BO942" i="1" s="1"/>
  <c r="AZ807" i="1"/>
  <c r="AY807" i="1"/>
  <c r="AX807" i="1"/>
  <c r="AZ28" i="1"/>
  <c r="AV28" i="1" s="1"/>
  <c r="D28" i="1"/>
  <c r="CK977" i="1"/>
  <c r="CA977" i="1"/>
  <c r="BY977" i="1"/>
  <c r="BV977" i="1" s="1"/>
  <c r="BW977" i="1"/>
  <c r="BU977" i="1"/>
  <c r="BO977" i="1"/>
  <c r="BT977" i="1"/>
  <c r="BI977" i="1"/>
  <c r="BF977" i="1"/>
  <c r="BA977" i="1"/>
  <c r="BG977" i="1"/>
  <c r="D977" i="1"/>
  <c r="AK977" i="1" s="1"/>
  <c r="AZ661" i="1"/>
  <c r="AV661" i="1" s="1"/>
  <c r="AZ663" i="1"/>
  <c r="AV663" i="1" s="1"/>
  <c r="AZ658" i="1"/>
  <c r="AV658" i="1" s="1"/>
  <c r="AZ656" i="1"/>
  <c r="AV656" i="1" s="1"/>
  <c r="AK28" i="1" l="1"/>
  <c r="AC977" i="1"/>
  <c r="AD977" i="1" s="1"/>
  <c r="AL977" i="1"/>
  <c r="AF215" i="1"/>
  <c r="T28" i="1"/>
  <c r="J25" i="1"/>
  <c r="T25" i="1"/>
  <c r="AD25" i="1"/>
  <c r="BE977" i="1"/>
  <c r="BS937" i="1"/>
  <c r="BO943" i="1"/>
  <c r="AU28" i="1"/>
  <c r="L215" i="1"/>
  <c r="AU215" i="1"/>
  <c r="AU213" i="1" s="1"/>
  <c r="AZ655" i="1"/>
  <c r="AV655" i="1" s="1"/>
  <c r="AU655" i="1" s="1"/>
  <c r="CE977" i="1"/>
  <c r="AC28" i="1" l="1"/>
  <c r="AD28" i="1" s="1"/>
  <c r="AL28" i="1"/>
  <c r="BS936" i="1"/>
  <c r="BO937" i="1"/>
  <c r="D664" i="1"/>
  <c r="AU664" i="1" s="1"/>
  <c r="D663" i="1"/>
  <c r="AU663" i="1" s="1"/>
  <c r="D662" i="1"/>
  <c r="AU662" i="1" s="1"/>
  <c r="D661" i="1"/>
  <c r="AU661" i="1" s="1"/>
  <c r="D659" i="1"/>
  <c r="AU659" i="1" s="1"/>
  <c r="D658" i="1"/>
  <c r="AU658" i="1" s="1"/>
  <c r="D657" i="1"/>
  <c r="AU657" i="1" s="1"/>
  <c r="D656" i="1"/>
  <c r="AU656" i="1" s="1"/>
  <c r="AZ580" i="1"/>
  <c r="AV580" i="1" s="1"/>
  <c r="AU580" i="1" s="1"/>
  <c r="AU569" i="1" s="1"/>
  <c r="BO936" i="1" l="1"/>
  <c r="BS935" i="1"/>
  <c r="BO935" i="1" s="1"/>
  <c r="AZ943" i="1"/>
  <c r="AV943" i="1" s="1"/>
  <c r="AZ946" i="1"/>
  <c r="H946" i="1"/>
  <c r="CK947" i="1"/>
  <c r="CE947" i="1"/>
  <c r="CD947" i="1"/>
  <c r="CA947" i="1" s="1"/>
  <c r="BV947" i="1"/>
  <c r="BU947" i="1"/>
  <c r="BO947" i="1"/>
  <c r="BN947" i="1"/>
  <c r="BI947" i="1"/>
  <c r="BH947" i="1"/>
  <c r="BE947" i="1" s="1"/>
  <c r="BD947" i="1"/>
  <c r="BA947" i="1" s="1"/>
  <c r="D947" i="1"/>
  <c r="AU947" i="1" s="1"/>
  <c r="D946" i="1" l="1"/>
  <c r="AU946" i="1"/>
  <c r="AZ705" i="1"/>
  <c r="AZ704" i="1"/>
  <c r="AZ703" i="1" l="1"/>
  <c r="AV704" i="1"/>
  <c r="AV705" i="1"/>
  <c r="AZ716" i="1"/>
  <c r="AZ325" i="1"/>
  <c r="F840" i="1"/>
  <c r="AX839" i="1"/>
  <c r="CH913" i="1"/>
  <c r="CG37" i="1"/>
  <c r="CF27" i="1"/>
  <c r="CG26" i="1"/>
  <c r="BK914" i="1"/>
  <c r="BK913" i="1"/>
  <c r="BJ913" i="1"/>
  <c r="BK912" i="1"/>
  <c r="BJ912" i="1"/>
  <c r="BM910" i="1"/>
  <c r="BM870" i="1" s="1"/>
  <c r="BI870" i="1" s="1"/>
  <c r="BM909" i="1"/>
  <c r="BI909" i="1" s="1"/>
  <c r="BI901" i="1"/>
  <c r="BI896" i="1"/>
  <c r="BI895" i="1"/>
  <c r="BI893" i="1"/>
  <c r="BI892" i="1"/>
  <c r="BJ716" i="1"/>
  <c r="BJ717" i="1"/>
  <c r="CE27" i="1"/>
  <c r="CG914" i="1"/>
  <c r="CG913" i="1"/>
  <c r="CF913" i="1"/>
  <c r="CH912" i="1"/>
  <c r="CG912" i="1"/>
  <c r="CF912" i="1"/>
  <c r="CF911" i="1" s="1"/>
  <c r="CI910" i="1"/>
  <c r="CI870" i="1" s="1"/>
  <c r="CI909" i="1"/>
  <c r="CI869" i="1" s="1"/>
  <c r="CI839" i="1" s="1"/>
  <c r="CG807" i="1"/>
  <c r="CG799" i="1"/>
  <c r="CG798" i="1"/>
  <c r="CG24" i="1" s="1"/>
  <c r="CH786" i="1"/>
  <c r="CI786" i="1"/>
  <c r="CF781" i="1"/>
  <c r="CI775" i="1"/>
  <c r="CI61" i="1"/>
  <c r="CI35" i="1" s="1"/>
  <c r="CH61" i="1"/>
  <c r="CH35" i="1" s="1"/>
  <c r="CG60" i="1"/>
  <c r="CG717" i="1"/>
  <c r="CG808" i="1" s="1"/>
  <c r="CG62" i="1" s="1"/>
  <c r="CG36" i="1" s="1"/>
  <c r="CI716" i="1"/>
  <c r="CI781" i="1" s="1"/>
  <c r="CH716" i="1"/>
  <c r="CH781" i="1" s="1"/>
  <c r="CG716" i="1"/>
  <c r="CG806" i="1" s="1"/>
  <c r="CG61" i="1" s="1"/>
  <c r="CG35" i="1" s="1"/>
  <c r="CF716" i="1"/>
  <c r="CF806" i="1" s="1"/>
  <c r="CI715" i="1"/>
  <c r="CH715" i="1"/>
  <c r="CG715" i="1"/>
  <c r="CF715" i="1"/>
  <c r="CI714" i="1"/>
  <c r="CF325" i="1"/>
  <c r="CF324" i="1"/>
  <c r="CF780" i="1" s="1"/>
  <c r="CF805" i="1" s="1"/>
  <c r="CI324" i="1"/>
  <c r="CI780" i="1" s="1"/>
  <c r="CH324" i="1"/>
  <c r="CH780" i="1" s="1"/>
  <c r="CG324" i="1"/>
  <c r="CG780" i="1" s="1"/>
  <c r="CI322" i="1"/>
  <c r="CI778" i="1" s="1"/>
  <c r="CI803" i="1" s="1"/>
  <c r="CI57" i="1" s="1"/>
  <c r="CH322" i="1"/>
  <c r="CH778" i="1" s="1"/>
  <c r="CH803" i="1" s="1"/>
  <c r="CH57" i="1" s="1"/>
  <c r="CF322" i="1"/>
  <c r="CO716" i="1"/>
  <c r="BS716" i="1"/>
  <c r="BM716" i="1"/>
  <c r="CI686" i="1"/>
  <c r="CI680" i="1" s="1"/>
  <c r="BM686" i="1"/>
  <c r="BM680" i="1" s="1"/>
  <c r="H686" i="1"/>
  <c r="CI564" i="1"/>
  <c r="CE564" i="1" s="1"/>
  <c r="AW210" i="1"/>
  <c r="AY209" i="1"/>
  <c r="BJ120" i="1"/>
  <c r="BJ119" i="1" s="1"/>
  <c r="BJ118" i="1" s="1"/>
  <c r="BK117" i="1"/>
  <c r="BI103" i="1"/>
  <c r="BI102" i="1"/>
  <c r="BI101" i="1"/>
  <c r="BI100" i="1"/>
  <c r="BJ99" i="1"/>
  <c r="BI99" i="1" s="1"/>
  <c r="BJ96" i="1"/>
  <c r="BI96" i="1" s="1"/>
  <c r="BI93" i="1"/>
  <c r="BI90" i="1"/>
  <c r="BJ89" i="1"/>
  <c r="BI89" i="1" s="1"/>
  <c r="BJ88" i="1"/>
  <c r="BI88" i="1" s="1"/>
  <c r="BI87" i="1"/>
  <c r="BI86" i="1"/>
  <c r="BJ85" i="1"/>
  <c r="BI85" i="1" s="1"/>
  <c r="BI84" i="1"/>
  <c r="BI80" i="1"/>
  <c r="BI78" i="1"/>
  <c r="BI72" i="1"/>
  <c r="BI71" i="1"/>
  <c r="BJ70" i="1"/>
  <c r="BI70" i="1" s="1"/>
  <c r="BK66" i="1"/>
  <c r="G212" i="1"/>
  <c r="H212" i="1"/>
  <c r="E212" i="1"/>
  <c r="AX243" i="1"/>
  <c r="AV243" i="1" s="1"/>
  <c r="H870" i="1"/>
  <c r="H869" i="1"/>
  <c r="AX867" i="1"/>
  <c r="AX866" i="1"/>
  <c r="AX865" i="1"/>
  <c r="AX864" i="1"/>
  <c r="R869" i="1" l="1"/>
  <c r="AB869" i="1"/>
  <c r="R870" i="1"/>
  <c r="AB870" i="1"/>
  <c r="AF212" i="1"/>
  <c r="V212" i="1"/>
  <c r="BK911" i="1"/>
  <c r="AZ806" i="1"/>
  <c r="AZ61" i="1" s="1"/>
  <c r="AZ35" i="1"/>
  <c r="AU865" i="1"/>
  <c r="AV865" i="1"/>
  <c r="AU864" i="1"/>
  <c r="AV864" i="1"/>
  <c r="AV866" i="1"/>
  <c r="AU866" i="1"/>
  <c r="AU867" i="1"/>
  <c r="AV867" i="1"/>
  <c r="CE839" i="1"/>
  <c r="CE870" i="1"/>
  <c r="CI840" i="1"/>
  <c r="CE840" i="1" s="1"/>
  <c r="CG59" i="1"/>
  <c r="CG34" i="1" s="1"/>
  <c r="CG805" i="1"/>
  <c r="CH59" i="1"/>
  <c r="CH34" i="1" s="1"/>
  <c r="CH805" i="1"/>
  <c r="CI59" i="1"/>
  <c r="CI34" i="1" s="1"/>
  <c r="CI805" i="1"/>
  <c r="CF61" i="1"/>
  <c r="CF35" i="1" s="1"/>
  <c r="CE806" i="1"/>
  <c r="CE322" i="1"/>
  <c r="BJ69" i="1"/>
  <c r="BI69" i="1" s="1"/>
  <c r="CH31" i="1"/>
  <c r="CE686" i="1"/>
  <c r="AX863" i="1"/>
  <c r="CE909" i="1"/>
  <c r="CI868" i="1"/>
  <c r="CE868" i="1" s="1"/>
  <c r="CE869" i="1"/>
  <c r="CI908" i="1"/>
  <c r="CI912" i="1"/>
  <c r="CE912" i="1" s="1"/>
  <c r="BM913" i="1"/>
  <c r="BI913" i="1" s="1"/>
  <c r="D686" i="1"/>
  <c r="CI913" i="1"/>
  <c r="CI31" i="1" s="1"/>
  <c r="BM840" i="1"/>
  <c r="BI686" i="1"/>
  <c r="CE910" i="1"/>
  <c r="BM912" i="1"/>
  <c r="BJ911" i="1"/>
  <c r="BI910" i="1"/>
  <c r="BM869" i="1"/>
  <c r="BM839" i="1" s="1"/>
  <c r="BM908" i="1"/>
  <c r="CG911" i="1"/>
  <c r="CF59" i="1"/>
  <c r="CF34" i="1" s="1"/>
  <c r="CE716" i="1"/>
  <c r="CE715" i="1"/>
  <c r="BJ98" i="1"/>
  <c r="AB686" i="1" l="1"/>
  <c r="T686" i="1"/>
  <c r="AL686" i="1"/>
  <c r="AD686" i="1"/>
  <c r="CE805" i="1"/>
  <c r="AU863" i="1"/>
  <c r="AV863" i="1"/>
  <c r="CI838" i="1"/>
  <c r="CE838" i="1" s="1"/>
  <c r="BM911" i="1"/>
  <c r="AX848" i="1"/>
  <c r="AX840" i="1"/>
  <c r="CI911" i="1"/>
  <c r="CI914" i="1"/>
  <c r="CE908" i="1"/>
  <c r="BM838" i="1"/>
  <c r="BI908" i="1"/>
  <c r="BM914" i="1"/>
  <c r="BI869" i="1"/>
  <c r="BM868" i="1"/>
  <c r="BI868" i="1" s="1"/>
  <c r="BI98" i="1"/>
  <c r="BJ95" i="1"/>
  <c r="AX838" i="1" l="1"/>
  <c r="BI95" i="1"/>
  <c r="BJ94" i="1"/>
  <c r="BI94" i="1" s="1"/>
  <c r="CG724" i="1" l="1"/>
  <c r="CE724" i="1" s="1"/>
  <c r="CG723" i="1"/>
  <c r="CE723" i="1" s="1"/>
  <c r="CE730" i="1"/>
  <c r="CG728" i="1"/>
  <c r="CE728" i="1" s="1"/>
  <c r="CE733" i="1"/>
  <c r="CG731" i="1"/>
  <c r="CE731" i="1" s="1"/>
  <c r="CE741" i="1"/>
  <c r="CE740" i="1"/>
  <c r="CG739" i="1"/>
  <c r="CE739" i="1" s="1"/>
  <c r="BQ724" i="1"/>
  <c r="BK724" i="1"/>
  <c r="BK723" i="1"/>
  <c r="BQ726" i="1"/>
  <c r="BQ723" i="1" s="1"/>
  <c r="AX735" i="1"/>
  <c r="AX730" i="1"/>
  <c r="D729" i="1"/>
  <c r="AD729" i="1" s="1"/>
  <c r="AX727" i="1"/>
  <c r="D726" i="1"/>
  <c r="T726" i="1" s="1"/>
  <c r="AX733" i="1"/>
  <c r="J729" i="1" l="1"/>
  <c r="T729" i="1"/>
  <c r="AU726" i="1"/>
  <c r="J726" i="1"/>
  <c r="AU730" i="1"/>
  <c r="AV730" i="1"/>
  <c r="AV733" i="1"/>
  <c r="AU733" i="1"/>
  <c r="AU731" i="1" s="1"/>
  <c r="AV727" i="1"/>
  <c r="AU727" i="1"/>
  <c r="BN726" i="1"/>
  <c r="BN725" i="1" s="1"/>
  <c r="CG722" i="1"/>
  <c r="CE722" i="1" s="1"/>
  <c r="AX729" i="1"/>
  <c r="AU729" i="1" s="1"/>
  <c r="AU723" i="1" l="1"/>
  <c r="AU724" i="1"/>
  <c r="AU728" i="1"/>
  <c r="CG542" i="1"/>
  <c r="CE542" i="1" s="1"/>
  <c r="CG541" i="1"/>
  <c r="AX542" i="1"/>
  <c r="AV542" i="1" s="1"/>
  <c r="CG531" i="1"/>
  <c r="CG530" i="1" s="1"/>
  <c r="CE530" i="1" s="1"/>
  <c r="CE533" i="1"/>
  <c r="CE532" i="1"/>
  <c r="CM521" i="1"/>
  <c r="CE521" i="1"/>
  <c r="BQ543" i="1"/>
  <c r="BQ539" i="1" s="1"/>
  <c r="AX546" i="1"/>
  <c r="AX547" i="1"/>
  <c r="AX548" i="1"/>
  <c r="AX545" i="1"/>
  <c r="F543" i="1"/>
  <c r="AH543" i="1" l="1"/>
  <c r="X543" i="1"/>
  <c r="J522" i="1"/>
  <c r="AD522" i="1"/>
  <c r="AU722" i="1"/>
  <c r="AU545" i="1"/>
  <c r="AV545" i="1"/>
  <c r="AU548" i="1"/>
  <c r="AV548" i="1"/>
  <c r="AU546" i="1"/>
  <c r="AV546" i="1"/>
  <c r="AV547" i="1"/>
  <c r="AU547" i="1"/>
  <c r="CG540" i="1"/>
  <c r="AX543" i="1"/>
  <c r="CE531" i="1"/>
  <c r="CE541" i="1"/>
  <c r="D545" i="1"/>
  <c r="D546" i="1"/>
  <c r="D547" i="1"/>
  <c r="D548" i="1"/>
  <c r="BO537" i="1"/>
  <c r="BO538" i="1"/>
  <c r="BI537" i="1"/>
  <c r="BI538" i="1"/>
  <c r="AX538" i="1"/>
  <c r="AV538" i="1" s="1"/>
  <c r="AX537" i="1"/>
  <c r="AV537" i="1" s="1"/>
  <c r="F535" i="1"/>
  <c r="D537" i="1"/>
  <c r="BQ524" i="1"/>
  <c r="BO524" i="1" s="1"/>
  <c r="AX526" i="1"/>
  <c r="AV526" i="1" s="1"/>
  <c r="AX527" i="1"/>
  <c r="AV527" i="1" s="1"/>
  <c r="AX529" i="1"/>
  <c r="AV529" i="1" s="1"/>
  <c r="AX525" i="1"/>
  <c r="AV525" i="1" s="1"/>
  <c r="D526" i="1"/>
  <c r="D527" i="1"/>
  <c r="D528" i="1"/>
  <c r="D529" i="1"/>
  <c r="D525" i="1"/>
  <c r="F524" i="1"/>
  <c r="CF665" i="1"/>
  <c r="CG665" i="1"/>
  <c r="CE669" i="1"/>
  <c r="CE487" i="1"/>
  <c r="CE488" i="1"/>
  <c r="CG486" i="1"/>
  <c r="CE486" i="1" s="1"/>
  <c r="CG485" i="1"/>
  <c r="AX494" i="1"/>
  <c r="AD525" i="1" l="1"/>
  <c r="T525" i="1"/>
  <c r="X525" i="1"/>
  <c r="AD537" i="1"/>
  <c r="T537" i="1"/>
  <c r="AD548" i="1"/>
  <c r="T548" i="1"/>
  <c r="AD529" i="1"/>
  <c r="T529" i="1"/>
  <c r="X529" i="1"/>
  <c r="AD527" i="1"/>
  <c r="T527" i="1"/>
  <c r="X527" i="1"/>
  <c r="AD547" i="1"/>
  <c r="T547" i="1"/>
  <c r="AD528" i="1"/>
  <c r="T528" i="1"/>
  <c r="X528" i="1"/>
  <c r="AD526" i="1"/>
  <c r="T526" i="1"/>
  <c r="X526" i="1"/>
  <c r="AD546" i="1"/>
  <c r="T546" i="1"/>
  <c r="AD545" i="1"/>
  <c r="T545" i="1"/>
  <c r="D524" i="1"/>
  <c r="AH524" i="1"/>
  <c r="AH535" i="1"/>
  <c r="X535" i="1"/>
  <c r="J524" i="1"/>
  <c r="AD524" i="1"/>
  <c r="AU494" i="1"/>
  <c r="AV494" i="1"/>
  <c r="BN537" i="1"/>
  <c r="CE540" i="1"/>
  <c r="CG539" i="1"/>
  <c r="CE665" i="1"/>
  <c r="AX535" i="1"/>
  <c r="BN538" i="1"/>
  <c r="BO508" i="1"/>
  <c r="BN508" i="1"/>
  <c r="BO507" i="1"/>
  <c r="BN507" i="1"/>
  <c r="BQ506" i="1"/>
  <c r="BO506" i="1" s="1"/>
  <c r="BN506" i="1" s="1"/>
  <c r="AX506" i="1"/>
  <c r="BO504" i="1"/>
  <c r="BN504" i="1"/>
  <c r="BO503" i="1"/>
  <c r="BN503" i="1"/>
  <c r="BQ502" i="1"/>
  <c r="BQ501" i="1" s="1"/>
  <c r="AX502" i="1"/>
  <c r="BN500" i="1"/>
  <c r="BN499" i="1"/>
  <c r="BQ498" i="1"/>
  <c r="BO498" i="1" s="1"/>
  <c r="BN498" i="1" s="1"/>
  <c r="BO499" i="1"/>
  <c r="AX498" i="1"/>
  <c r="AX490" i="1"/>
  <c r="X524" i="1" l="1"/>
  <c r="T524" i="1"/>
  <c r="AU490" i="1"/>
  <c r="AV490" i="1"/>
  <c r="AU506" i="1"/>
  <c r="AV506" i="1"/>
  <c r="AU502" i="1"/>
  <c r="AV502" i="1"/>
  <c r="AU498" i="1"/>
  <c r="AV498" i="1"/>
  <c r="BQ505" i="1"/>
  <c r="BO505" i="1" s="1"/>
  <c r="AX501" i="1"/>
  <c r="BQ497" i="1"/>
  <c r="AX489" i="1"/>
  <c r="AX505" i="1"/>
  <c r="BO502" i="1"/>
  <c r="BN502" i="1" s="1"/>
  <c r="BO501" i="1"/>
  <c r="BN501" i="1"/>
  <c r="AX497" i="1"/>
  <c r="AX493" i="1"/>
  <c r="AU489" i="1" l="1"/>
  <c r="AV489" i="1"/>
  <c r="BN505" i="1"/>
  <c r="AU497" i="1"/>
  <c r="AV497" i="1"/>
  <c r="AU501" i="1"/>
  <c r="AV501" i="1"/>
  <c r="AU505" i="1"/>
  <c r="AV505" i="1"/>
  <c r="AU493" i="1"/>
  <c r="AV493" i="1"/>
  <c r="BO497" i="1"/>
  <c r="BN497" i="1"/>
  <c r="AX413" i="1" l="1"/>
  <c r="AU413" i="1" s="1"/>
  <c r="AX414" i="1"/>
  <c r="AU414" i="1" s="1"/>
  <c r="BN415" i="1"/>
  <c r="BQ416" i="1"/>
  <c r="BQ414" i="1" s="1"/>
  <c r="BQ413" i="1" s="1"/>
  <c r="BK414" i="1"/>
  <c r="BK413" i="1" s="1"/>
  <c r="BI416" i="1"/>
  <c r="BK449" i="1"/>
  <c r="BK448" i="1" s="1"/>
  <c r="BI451" i="1"/>
  <c r="BI452" i="1"/>
  <c r="BQ449" i="1"/>
  <c r="BQ448" i="1" s="1"/>
  <c r="BO451" i="1"/>
  <c r="BO452" i="1"/>
  <c r="CG450" i="1"/>
  <c r="CE450" i="1" s="1"/>
  <c r="BO416" i="1" l="1"/>
  <c r="BN416" i="1"/>
  <c r="BN414" i="1" s="1"/>
  <c r="BN413" i="1" s="1"/>
  <c r="CG448" i="1"/>
  <c r="CE448" i="1" s="1"/>
  <c r="CG449" i="1"/>
  <c r="CE449" i="1" s="1"/>
  <c r="F354" i="1"/>
  <c r="D357" i="1"/>
  <c r="D356" i="1"/>
  <c r="AX246" i="1"/>
  <c r="AX266" i="1"/>
  <c r="AX786" i="1"/>
  <c r="E120" i="1"/>
  <c r="F117" i="1"/>
  <c r="E99" i="1"/>
  <c r="E96" i="1"/>
  <c r="E89" i="1"/>
  <c r="E88" i="1"/>
  <c r="E85" i="1"/>
  <c r="E83" i="1"/>
  <c r="E82" i="1"/>
  <c r="E77" i="1"/>
  <c r="E75" i="1"/>
  <c r="E70" i="1"/>
  <c r="BK242" i="1"/>
  <c r="BK211" i="1" s="1"/>
  <c r="BK124" i="1" s="1"/>
  <c r="BK320" i="1" s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J280" i="1"/>
  <c r="BI280" i="1" s="1"/>
  <c r="BI260" i="1"/>
  <c r="BK259" i="1"/>
  <c r="BI259" i="1" s="1"/>
  <c r="BJ258" i="1"/>
  <c r="BI256" i="1"/>
  <c r="BK255" i="1"/>
  <c r="BK254" i="1" s="1"/>
  <c r="BI254" i="1" s="1"/>
  <c r="BJ254" i="1"/>
  <c r="BI246" i="1"/>
  <c r="BK245" i="1"/>
  <c r="BI245" i="1" s="1"/>
  <c r="AW212" i="1"/>
  <c r="F243" i="1"/>
  <c r="X243" i="1" s="1"/>
  <c r="F242" i="1"/>
  <c r="X242" i="1" s="1"/>
  <c r="D250" i="1"/>
  <c r="T250" i="1" s="1"/>
  <c r="D249" i="1"/>
  <c r="T249" i="1" s="1"/>
  <c r="D247" i="1"/>
  <c r="D246" i="1"/>
  <c r="D245" i="1"/>
  <c r="F248" i="1"/>
  <c r="F244" i="1"/>
  <c r="D257" i="1"/>
  <c r="D256" i="1"/>
  <c r="D255" i="1"/>
  <c r="D253" i="1"/>
  <c r="F254" i="1"/>
  <c r="X254" i="1" s="1"/>
  <c r="F252" i="1"/>
  <c r="D267" i="1"/>
  <c r="T267" i="1" s="1"/>
  <c r="D266" i="1"/>
  <c r="T266" i="1" s="1"/>
  <c r="D265" i="1"/>
  <c r="T265" i="1" s="1"/>
  <c r="F264" i="1"/>
  <c r="CE219" i="1"/>
  <c r="CE218" i="1"/>
  <c r="CG520" i="1"/>
  <c r="CG516" i="1" s="1"/>
  <c r="CE481" i="1"/>
  <c r="CE484" i="1"/>
  <c r="CE485" i="1"/>
  <c r="CG483" i="1"/>
  <c r="CE483" i="1" s="1"/>
  <c r="CG482" i="1"/>
  <c r="CE482" i="1" s="1"/>
  <c r="CG480" i="1"/>
  <c r="CG479" i="1" s="1"/>
  <c r="CE479" i="1" s="1"/>
  <c r="CE428" i="1"/>
  <c r="CE429" i="1"/>
  <c r="CE430" i="1"/>
  <c r="CE431" i="1"/>
  <c r="CE432" i="1"/>
  <c r="CE433" i="1"/>
  <c r="CE436" i="1"/>
  <c r="CE437" i="1"/>
  <c r="CE438" i="1"/>
  <c r="CG435" i="1"/>
  <c r="CE435" i="1" s="1"/>
  <c r="CG427" i="1"/>
  <c r="CG426" i="1" s="1"/>
  <c r="CF120" i="1"/>
  <c r="CF119" i="1" s="1"/>
  <c r="CG117" i="1"/>
  <c r="CG116" i="1"/>
  <c r="CG115" i="1" s="1"/>
  <c r="CF99" i="1"/>
  <c r="CF98" i="1" s="1"/>
  <c r="CF95" i="1" s="1"/>
  <c r="CF96" i="1"/>
  <c r="CE96" i="1" s="1"/>
  <c r="CF89" i="1"/>
  <c r="CE89" i="1" s="1"/>
  <c r="CF88" i="1"/>
  <c r="CE88" i="1" s="1"/>
  <c r="CF85" i="1"/>
  <c r="CE85" i="1" s="1"/>
  <c r="CF83" i="1"/>
  <c r="CF82" i="1"/>
  <c r="CF81" i="1" s="1"/>
  <c r="CF77" i="1"/>
  <c r="CE77" i="1" s="1"/>
  <c r="CF75" i="1"/>
  <c r="CF70" i="1"/>
  <c r="CE70" i="1" s="1"/>
  <c r="CG66" i="1"/>
  <c r="CF66" i="1"/>
  <c r="CE71" i="1"/>
  <c r="CE72" i="1"/>
  <c r="CE76" i="1"/>
  <c r="CE78" i="1"/>
  <c r="CE80" i="1"/>
  <c r="CE83" i="1"/>
  <c r="CE84" i="1"/>
  <c r="CE86" i="1"/>
  <c r="CE87" i="1"/>
  <c r="CE90" i="1"/>
  <c r="CE91" i="1"/>
  <c r="CE92" i="1"/>
  <c r="CE93" i="1"/>
  <c r="CE97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21" i="1"/>
  <c r="CE122" i="1"/>
  <c r="CJ245" i="1"/>
  <c r="CJ263" i="1"/>
  <c r="CJ262" i="1"/>
  <c r="CE266" i="1"/>
  <c r="CE265" i="1"/>
  <c r="CE263" i="1"/>
  <c r="CE262" i="1"/>
  <c r="CE260" i="1"/>
  <c r="CE259" i="1"/>
  <c r="CE256" i="1"/>
  <c r="CE255" i="1"/>
  <c r="CE253" i="1"/>
  <c r="CE252" i="1"/>
  <c r="CE246" i="1"/>
  <c r="CE245" i="1"/>
  <c r="CG270" i="1"/>
  <c r="CE270" i="1" s="1"/>
  <c r="CG269" i="1"/>
  <c r="CE269" i="1" s="1"/>
  <c r="CG264" i="1"/>
  <c r="CE264" i="1" s="1"/>
  <c r="CG261" i="1"/>
  <c r="CE261" i="1" s="1"/>
  <c r="CG258" i="1"/>
  <c r="CE258" i="1" s="1"/>
  <c r="CG254" i="1"/>
  <c r="CE254" i="1" s="1"/>
  <c r="CG251" i="1"/>
  <c r="CE251" i="1" s="1"/>
  <c r="CG250" i="1"/>
  <c r="CG249" i="1"/>
  <c r="CG244" i="1"/>
  <c r="CE244" i="1" s="1"/>
  <c r="CG217" i="1"/>
  <c r="CE217" i="1" s="1"/>
  <c r="CI211" i="1"/>
  <c r="CH211" i="1"/>
  <c r="CF211" i="1"/>
  <c r="CI210" i="1"/>
  <c r="CH210" i="1"/>
  <c r="CF210" i="1"/>
  <c r="CF67" i="1" s="1"/>
  <c r="CF307" i="1" s="1"/>
  <c r="CF778" i="1" s="1"/>
  <c r="CF803" i="1" s="1"/>
  <c r="CF57" i="1" s="1"/>
  <c r="CF31" i="1" s="1"/>
  <c r="BJ781" i="1"/>
  <c r="AF89" i="1" l="1"/>
  <c r="V89" i="1"/>
  <c r="D264" i="1"/>
  <c r="T264" i="1" s="1"/>
  <c r="X264" i="1"/>
  <c r="AH264" i="1"/>
  <c r="E69" i="1"/>
  <c r="V70" i="1"/>
  <c r="AF70" i="1"/>
  <c r="AF96" i="1"/>
  <c r="V96" i="1"/>
  <c r="E74" i="1"/>
  <c r="AF75" i="1"/>
  <c r="V75" i="1"/>
  <c r="E98" i="1"/>
  <c r="AF99" i="1"/>
  <c r="V99" i="1"/>
  <c r="V88" i="1"/>
  <c r="AF88" i="1"/>
  <c r="D244" i="1"/>
  <c r="T244" i="1" s="1"/>
  <c r="X244" i="1"/>
  <c r="AF77" i="1"/>
  <c r="V77" i="1"/>
  <c r="AH117" i="1"/>
  <c r="X117" i="1"/>
  <c r="D248" i="1"/>
  <c r="T248" i="1" s="1"/>
  <c r="AH248" i="1"/>
  <c r="X248" i="1"/>
  <c r="E81" i="1"/>
  <c r="AF82" i="1"/>
  <c r="V82" i="1"/>
  <c r="E119" i="1"/>
  <c r="AF120" i="1"/>
  <c r="V120" i="1"/>
  <c r="V83" i="1"/>
  <c r="AF83" i="1"/>
  <c r="AF85" i="1"/>
  <c r="V85" i="1"/>
  <c r="AG253" i="1"/>
  <c r="T253" i="1"/>
  <c r="AG247" i="1"/>
  <c r="T247" i="1"/>
  <c r="AG257" i="1"/>
  <c r="AG245" i="1"/>
  <c r="T245" i="1"/>
  <c r="AG246" i="1"/>
  <c r="T246" i="1"/>
  <c r="AH354" i="1"/>
  <c r="F251" i="1"/>
  <c r="X252" i="1"/>
  <c r="J253" i="1"/>
  <c r="J247" i="1"/>
  <c r="J255" i="1"/>
  <c r="AD255" i="1"/>
  <c r="J249" i="1"/>
  <c r="AD249" i="1"/>
  <c r="J356" i="1"/>
  <c r="AD356" i="1"/>
  <c r="J264" i="1"/>
  <c r="AD264" i="1"/>
  <c r="J256" i="1"/>
  <c r="AD256" i="1"/>
  <c r="J250" i="1"/>
  <c r="AD250" i="1"/>
  <c r="J357" i="1"/>
  <c r="AD357" i="1"/>
  <c r="J265" i="1"/>
  <c r="AD265" i="1"/>
  <c r="J257" i="1"/>
  <c r="J266" i="1"/>
  <c r="AD266" i="1"/>
  <c r="J244" i="1"/>
  <c r="J267" i="1"/>
  <c r="AD267" i="1"/>
  <c r="J248" i="1"/>
  <c r="AD248" i="1"/>
  <c r="J245" i="1"/>
  <c r="J246" i="1"/>
  <c r="AU246" i="1"/>
  <c r="AU244" i="1" s="1"/>
  <c r="AV246" i="1"/>
  <c r="AW66" i="1"/>
  <c r="D254" i="1"/>
  <c r="T254" i="1" s="1"/>
  <c r="AU254" i="1"/>
  <c r="AV266" i="1"/>
  <c r="AU266" i="1"/>
  <c r="AU264" i="1" s="1"/>
  <c r="D242" i="1"/>
  <c r="F211" i="1"/>
  <c r="D243" i="1"/>
  <c r="F212" i="1"/>
  <c r="CG515" i="1"/>
  <c r="CE515" i="1" s="1"/>
  <c r="CE516" i="1"/>
  <c r="CF74" i="1"/>
  <c r="CE74" i="1" s="1"/>
  <c r="CG434" i="1"/>
  <c r="CE434" i="1" s="1"/>
  <c r="CF69" i="1"/>
  <c r="CE69" i="1" s="1"/>
  <c r="BI258" i="1"/>
  <c r="CE480" i="1"/>
  <c r="CE75" i="1"/>
  <c r="CE426" i="1"/>
  <c r="CE520" i="1"/>
  <c r="CG519" i="1"/>
  <c r="CE519" i="1" s="1"/>
  <c r="CG248" i="1"/>
  <c r="CE248" i="1" s="1"/>
  <c r="CG242" i="1"/>
  <c r="CG211" i="1" s="1"/>
  <c r="CG124" i="1" s="1"/>
  <c r="CG320" i="1" s="1"/>
  <c r="CE427" i="1"/>
  <c r="CG241" i="1"/>
  <c r="CG210" i="1" s="1"/>
  <c r="CG67" i="1" s="1"/>
  <c r="CE67" i="1" s="1"/>
  <c r="F241" i="1"/>
  <c r="X241" i="1" s="1"/>
  <c r="CE249" i="1"/>
  <c r="CG268" i="1"/>
  <c r="CE268" i="1" s="1"/>
  <c r="CE250" i="1"/>
  <c r="BI255" i="1"/>
  <c r="D252" i="1"/>
  <c r="BK244" i="1"/>
  <c r="BI244" i="1" s="1"/>
  <c r="BK241" i="1"/>
  <c r="BI242" i="1"/>
  <c r="BJ277" i="1"/>
  <c r="BI277" i="1" s="1"/>
  <c r="BJ278" i="1"/>
  <c r="BK258" i="1"/>
  <c r="BJ279" i="1"/>
  <c r="BI279" i="1" s="1"/>
  <c r="CF79" i="1"/>
  <c r="CE79" i="1" s="1"/>
  <c r="CE81" i="1"/>
  <c r="CE119" i="1"/>
  <c r="CF118" i="1"/>
  <c r="CE118" i="1" s="1"/>
  <c r="CF94" i="1"/>
  <c r="CE94" i="1" s="1"/>
  <c r="CE95" i="1"/>
  <c r="CE98" i="1"/>
  <c r="CE120" i="1"/>
  <c r="CE82" i="1"/>
  <c r="BN594" i="1"/>
  <c r="BS583" i="1"/>
  <c r="BS565" i="1"/>
  <c r="BJ212" i="1"/>
  <c r="BP32" i="1"/>
  <c r="BP27" i="1"/>
  <c r="BO27" i="1" s="1"/>
  <c r="BJ32" i="1"/>
  <c r="BJ27" i="1"/>
  <c r="AW32" i="1"/>
  <c r="AW800" i="1"/>
  <c r="AW781" i="1"/>
  <c r="E118" i="1" l="1"/>
  <c r="V119" i="1"/>
  <c r="AF119" i="1"/>
  <c r="E95" i="1"/>
  <c r="AF98" i="1"/>
  <c r="V98" i="1"/>
  <c r="V69" i="1"/>
  <c r="AF69" i="1"/>
  <c r="E79" i="1"/>
  <c r="V81" i="1"/>
  <c r="AF81" i="1"/>
  <c r="E73" i="1"/>
  <c r="V74" i="1"/>
  <c r="AF74" i="1"/>
  <c r="AG244" i="1"/>
  <c r="AH245" i="1"/>
  <c r="AC245" i="1"/>
  <c r="AD245" i="1" s="1"/>
  <c r="T242" i="1"/>
  <c r="AG254" i="1"/>
  <c r="AH257" i="1"/>
  <c r="AC257" i="1"/>
  <c r="AD257" i="1" s="1"/>
  <c r="AG243" i="1"/>
  <c r="AH247" i="1"/>
  <c r="AC247" i="1"/>
  <c r="AD247" i="1" s="1"/>
  <c r="T243" i="1"/>
  <c r="AG242" i="1"/>
  <c r="AH246" i="1"/>
  <c r="AC246" i="1"/>
  <c r="AD246" i="1" s="1"/>
  <c r="AH253" i="1"/>
  <c r="AC253" i="1"/>
  <c r="AD253" i="1" s="1"/>
  <c r="AG252" i="1"/>
  <c r="AG251" i="1" s="1"/>
  <c r="AC251" i="1" s="1"/>
  <c r="T252" i="1"/>
  <c r="D251" i="1"/>
  <c r="X251" i="1"/>
  <c r="F66" i="1"/>
  <c r="X212" i="1"/>
  <c r="X211" i="1"/>
  <c r="J254" i="1"/>
  <c r="J252" i="1"/>
  <c r="AW807" i="1"/>
  <c r="AV807" i="1" s="1"/>
  <c r="J243" i="1"/>
  <c r="AU243" i="1"/>
  <c r="J242" i="1"/>
  <c r="BI212" i="1"/>
  <c r="BJ66" i="1"/>
  <c r="CF73" i="1"/>
  <c r="CE73" i="1" s="1"/>
  <c r="CG331" i="1"/>
  <c r="CG330" i="1" s="1"/>
  <c r="D241" i="1"/>
  <c r="F210" i="1"/>
  <c r="BI241" i="1"/>
  <c r="BK210" i="1"/>
  <c r="CE241" i="1"/>
  <c r="CE211" i="1"/>
  <c r="CE242" i="1"/>
  <c r="F240" i="1"/>
  <c r="X240" i="1" s="1"/>
  <c r="CG65" i="1"/>
  <c r="CG307" i="1"/>
  <c r="CE210" i="1"/>
  <c r="CG240" i="1"/>
  <c r="CE240" i="1" s="1"/>
  <c r="CG209" i="1"/>
  <c r="BK240" i="1"/>
  <c r="BI240" i="1" s="1"/>
  <c r="CF68" i="1"/>
  <c r="CE68" i="1" s="1"/>
  <c r="BJ309" i="1"/>
  <c r="E32" i="1"/>
  <c r="E26" i="1"/>
  <c r="AH251" i="1" l="1"/>
  <c r="V73" i="1"/>
  <c r="AF73" i="1"/>
  <c r="E68" i="1"/>
  <c r="AF95" i="1"/>
  <c r="V95" i="1"/>
  <c r="E94" i="1"/>
  <c r="V79" i="1"/>
  <c r="AF79" i="1"/>
  <c r="V118" i="1"/>
  <c r="AF118" i="1"/>
  <c r="AH242" i="1"/>
  <c r="AG211" i="1"/>
  <c r="AC242" i="1"/>
  <c r="AD242" i="1" s="1"/>
  <c r="AH254" i="1"/>
  <c r="AC254" i="1"/>
  <c r="AD254" i="1" s="1"/>
  <c r="AH243" i="1"/>
  <c r="AC243" i="1"/>
  <c r="AD243" i="1" s="1"/>
  <c r="AG212" i="1"/>
  <c r="AH244" i="1"/>
  <c r="AC244" i="1"/>
  <c r="AD244" i="1" s="1"/>
  <c r="T251" i="1"/>
  <c r="J251" i="1"/>
  <c r="AD251" i="1"/>
  <c r="T241" i="1"/>
  <c r="F209" i="1"/>
  <c r="X209" i="1" s="1"/>
  <c r="X210" i="1"/>
  <c r="AG241" i="1"/>
  <c r="AH252" i="1"/>
  <c r="AC252" i="1"/>
  <c r="AD252" i="1" s="1"/>
  <c r="X66" i="1"/>
  <c r="L26" i="1"/>
  <c r="V26" i="1"/>
  <c r="AF26" i="1"/>
  <c r="L32" i="1"/>
  <c r="V32" i="1"/>
  <c r="AF32" i="1"/>
  <c r="D240" i="1"/>
  <c r="T240" i="1" s="1"/>
  <c r="J241" i="1"/>
  <c r="CE330" i="1"/>
  <c r="CG323" i="1"/>
  <c r="CE331" i="1"/>
  <c r="CG306" i="1"/>
  <c r="CG778" i="1"/>
  <c r="BK67" i="1"/>
  <c r="BK209" i="1"/>
  <c r="CE307" i="1"/>
  <c r="H583" i="1"/>
  <c r="AL583" i="1" s="1"/>
  <c r="AZ583" i="1"/>
  <c r="AV583" i="1" s="1"/>
  <c r="H569" i="1"/>
  <c r="AL569" i="1" s="1"/>
  <c r="AZ569" i="1"/>
  <c r="AV569" i="1" s="1"/>
  <c r="H565" i="1"/>
  <c r="AL565" i="1" s="1"/>
  <c r="AW211" i="1"/>
  <c r="E213" i="1"/>
  <c r="AX226" i="1"/>
  <c r="AX223" i="1" s="1"/>
  <c r="AX224" i="1"/>
  <c r="AX222" i="1"/>
  <c r="AX219" i="1"/>
  <c r="AF94" i="1" l="1"/>
  <c r="V94" i="1"/>
  <c r="L213" i="1"/>
  <c r="AF213" i="1"/>
  <c r="AF68" i="1"/>
  <c r="V68" i="1"/>
  <c r="AG66" i="1"/>
  <c r="AG309" i="1" s="1"/>
  <c r="AC212" i="1"/>
  <c r="AH212" i="1"/>
  <c r="AG124" i="1"/>
  <c r="AC211" i="1"/>
  <c r="AG207" i="1"/>
  <c r="AC207" i="1" s="1"/>
  <c r="AH211" i="1"/>
  <c r="AG210" i="1"/>
  <c r="AC241" i="1"/>
  <c r="AD241" i="1" s="1"/>
  <c r="AG240" i="1"/>
  <c r="AH241" i="1"/>
  <c r="J240" i="1"/>
  <c r="AX221" i="1"/>
  <c r="AU219" i="1"/>
  <c r="AU217" i="1" s="1"/>
  <c r="AV219" i="1"/>
  <c r="CG321" i="1"/>
  <c r="CG713" i="1"/>
  <c r="CG712" i="1" s="1"/>
  <c r="CE778" i="1"/>
  <c r="CG803" i="1"/>
  <c r="F217" i="1"/>
  <c r="AW27" i="1"/>
  <c r="AV27" i="1" s="1"/>
  <c r="AW665" i="1"/>
  <c r="CJ215" i="1"/>
  <c r="CJ214" i="1"/>
  <c r="E208" i="1"/>
  <c r="AW786" i="1"/>
  <c r="AV786" i="1" s="1"/>
  <c r="BT40" i="1"/>
  <c r="BU40" i="1"/>
  <c r="BT46" i="1"/>
  <c r="BU46" i="1"/>
  <c r="BT51" i="1"/>
  <c r="BU51" i="1"/>
  <c r="BU59" i="1"/>
  <c r="BU34" i="1" s="1"/>
  <c r="BT61" i="1"/>
  <c r="BU61" i="1"/>
  <c r="BT227" i="1"/>
  <c r="BT45" i="1" s="1"/>
  <c r="BU227" i="1"/>
  <c r="BU45" i="1" s="1"/>
  <c r="BT228" i="1"/>
  <c r="BU228" i="1"/>
  <c r="BT229" i="1"/>
  <c r="BU229" i="1"/>
  <c r="BT278" i="1"/>
  <c r="BU278" i="1"/>
  <c r="BT311" i="1"/>
  <c r="BT52" i="1" s="1"/>
  <c r="BU311" i="1"/>
  <c r="BU52" i="1" s="1"/>
  <c r="BT312" i="1"/>
  <c r="BU312" i="1"/>
  <c r="BT313" i="1"/>
  <c r="BU313" i="1"/>
  <c r="BT314" i="1"/>
  <c r="BU314" i="1"/>
  <c r="BT315" i="1"/>
  <c r="BU315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2" i="1"/>
  <c r="BT413" i="1"/>
  <c r="BT414" i="1"/>
  <c r="BT415" i="1"/>
  <c r="BT417" i="1"/>
  <c r="BT418" i="1"/>
  <c r="BT419" i="1"/>
  <c r="BT420" i="1"/>
  <c r="BT421" i="1"/>
  <c r="BT422" i="1"/>
  <c r="BT423" i="1"/>
  <c r="BT424" i="1"/>
  <c r="BT425" i="1"/>
  <c r="BT427" i="1"/>
  <c r="BT432" i="1"/>
  <c r="BT435" i="1"/>
  <c r="BT438" i="1"/>
  <c r="BT439" i="1"/>
  <c r="BT440" i="1"/>
  <c r="BT441" i="1"/>
  <c r="BT442" i="1"/>
  <c r="BT443" i="1"/>
  <c r="BT444" i="1"/>
  <c r="BT446" i="1"/>
  <c r="BT447" i="1"/>
  <c r="BT448" i="1"/>
  <c r="BT449" i="1"/>
  <c r="BT450" i="1"/>
  <c r="BT452" i="1"/>
  <c r="BT453" i="1"/>
  <c r="BT454" i="1"/>
  <c r="BT455" i="1"/>
  <c r="BT456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6" i="1"/>
  <c r="BT515" i="1"/>
  <c r="BT516" i="1"/>
  <c r="BT517" i="1"/>
  <c r="BT59" i="1" s="1"/>
  <c r="BT34" i="1" s="1"/>
  <c r="BT519" i="1"/>
  <c r="BT520" i="1"/>
  <c r="BT521" i="1"/>
  <c r="BT522" i="1"/>
  <c r="BT523" i="1"/>
  <c r="BT524" i="1"/>
  <c r="BT525" i="1"/>
  <c r="BT528" i="1"/>
  <c r="BT529" i="1"/>
  <c r="BT530" i="1"/>
  <c r="BT531" i="1"/>
  <c r="BT532" i="1"/>
  <c r="BT533" i="1"/>
  <c r="BT534" i="1"/>
  <c r="BT535" i="1"/>
  <c r="BT536" i="1"/>
  <c r="BT538" i="1"/>
  <c r="BT539" i="1"/>
  <c r="BT540" i="1"/>
  <c r="BT541" i="1"/>
  <c r="BT542" i="1"/>
  <c r="BT543" i="1"/>
  <c r="BT544" i="1"/>
  <c r="BT545" i="1"/>
  <c r="BT548" i="1"/>
  <c r="BU551" i="1"/>
  <c r="BU552" i="1"/>
  <c r="BU553" i="1"/>
  <c r="BU554" i="1"/>
  <c r="BU555" i="1"/>
  <c r="BU556" i="1"/>
  <c r="BU557" i="1"/>
  <c r="BU558" i="1"/>
  <c r="BT559" i="1"/>
  <c r="BT564" i="1"/>
  <c r="BU567" i="1"/>
  <c r="BU568" i="1"/>
  <c r="BU570" i="1"/>
  <c r="BU572" i="1"/>
  <c r="BU573" i="1"/>
  <c r="BU574" i="1"/>
  <c r="BU575" i="1"/>
  <c r="BU578" i="1"/>
  <c r="BU580" i="1"/>
  <c r="BU586" i="1"/>
  <c r="BU587" i="1"/>
  <c r="BU588" i="1"/>
  <c r="BU591" i="1"/>
  <c r="BU592" i="1"/>
  <c r="BU593" i="1"/>
  <c r="BU596" i="1"/>
  <c r="BU597" i="1"/>
  <c r="BU602" i="1"/>
  <c r="BU604" i="1"/>
  <c r="BU607" i="1"/>
  <c r="BU608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T665" i="1"/>
  <c r="BU665" i="1"/>
  <c r="BT666" i="1"/>
  <c r="BU666" i="1"/>
  <c r="BT667" i="1"/>
  <c r="BU667" i="1"/>
  <c r="BT668" i="1"/>
  <c r="BU668" i="1"/>
  <c r="BT669" i="1"/>
  <c r="BU669" i="1"/>
  <c r="BT670" i="1"/>
  <c r="BU670" i="1"/>
  <c r="BT671" i="1"/>
  <c r="BU671" i="1"/>
  <c r="BT672" i="1"/>
  <c r="BU672" i="1"/>
  <c r="BT673" i="1"/>
  <c r="BU673" i="1"/>
  <c r="BT674" i="1"/>
  <c r="BU674" i="1"/>
  <c r="BT675" i="1"/>
  <c r="BU675" i="1"/>
  <c r="BT676" i="1"/>
  <c r="BU676" i="1"/>
  <c r="BT677" i="1"/>
  <c r="BU677" i="1"/>
  <c r="BT680" i="1"/>
  <c r="BT717" i="1" s="1"/>
  <c r="BT62" i="1" s="1"/>
  <c r="BT681" i="1"/>
  <c r="BU681" i="1"/>
  <c r="BT682" i="1"/>
  <c r="BU682" i="1"/>
  <c r="BT683" i="1"/>
  <c r="BU683" i="1"/>
  <c r="BT687" i="1"/>
  <c r="BU687" i="1"/>
  <c r="BT688" i="1"/>
  <c r="BU688" i="1"/>
  <c r="BT689" i="1"/>
  <c r="BU689" i="1"/>
  <c r="BT693" i="1"/>
  <c r="BU693" i="1"/>
  <c r="BT694" i="1"/>
  <c r="BU694" i="1"/>
  <c r="BT695" i="1"/>
  <c r="BU695" i="1"/>
  <c r="BT696" i="1"/>
  <c r="BU696" i="1"/>
  <c r="BT697" i="1"/>
  <c r="BU697" i="1"/>
  <c r="BT698" i="1"/>
  <c r="BU698" i="1"/>
  <c r="BT699" i="1"/>
  <c r="BU699" i="1"/>
  <c r="BU714" i="1"/>
  <c r="BU715" i="1"/>
  <c r="BT725" i="1"/>
  <c r="BU725" i="1"/>
  <c r="BT726" i="1"/>
  <c r="BU726" i="1"/>
  <c r="BT727" i="1"/>
  <c r="BU727" i="1"/>
  <c r="BT728" i="1"/>
  <c r="BU728" i="1"/>
  <c r="BT729" i="1"/>
  <c r="BU729" i="1"/>
  <c r="BT730" i="1"/>
  <c r="BU730" i="1"/>
  <c r="BT731" i="1"/>
  <c r="BU731" i="1"/>
  <c r="BT732" i="1"/>
  <c r="BU732" i="1"/>
  <c r="BT733" i="1"/>
  <c r="BU733" i="1"/>
  <c r="BT734" i="1"/>
  <c r="BU734" i="1"/>
  <c r="BT735" i="1"/>
  <c r="BU735" i="1"/>
  <c r="BT736" i="1"/>
  <c r="BU736" i="1"/>
  <c r="BT737" i="1"/>
  <c r="BU737" i="1"/>
  <c r="BT738" i="1"/>
  <c r="BU738" i="1"/>
  <c r="BT739" i="1"/>
  <c r="BU739" i="1"/>
  <c r="BT741" i="1"/>
  <c r="BU741" i="1"/>
  <c r="BT743" i="1"/>
  <c r="BU743" i="1"/>
  <c r="BT745" i="1"/>
  <c r="BU745" i="1"/>
  <c r="BT748" i="1"/>
  <c r="BU748" i="1"/>
  <c r="BT749" i="1"/>
  <c r="BU749" i="1"/>
  <c r="BT750" i="1"/>
  <c r="BU750" i="1"/>
  <c r="BT753" i="1"/>
  <c r="BU753" i="1"/>
  <c r="BT754" i="1"/>
  <c r="BU754" i="1"/>
  <c r="BT755" i="1"/>
  <c r="BU755" i="1"/>
  <c r="BT756" i="1"/>
  <c r="BU756" i="1"/>
  <c r="BT757" i="1"/>
  <c r="BU757" i="1"/>
  <c r="BU763" i="1"/>
  <c r="BT764" i="1"/>
  <c r="BU764" i="1"/>
  <c r="BU765" i="1"/>
  <c r="BT766" i="1"/>
  <c r="BU766" i="1"/>
  <c r="BT767" i="1"/>
  <c r="BU767" i="1"/>
  <c r="BT768" i="1"/>
  <c r="BU768" i="1"/>
  <c r="BT769" i="1"/>
  <c r="BU769" i="1"/>
  <c r="BT770" i="1"/>
  <c r="BT771" i="1"/>
  <c r="BT772" i="1"/>
  <c r="BU774" i="1"/>
  <c r="BT781" i="1"/>
  <c r="BU781" i="1"/>
  <c r="BU786" i="1"/>
  <c r="BT787" i="1"/>
  <c r="BU787" i="1"/>
  <c r="BT788" i="1"/>
  <c r="BU788" i="1"/>
  <c r="BT789" i="1"/>
  <c r="BU789" i="1"/>
  <c r="BT791" i="1"/>
  <c r="BU791" i="1"/>
  <c r="BU799" i="1" s="1"/>
  <c r="BT793" i="1"/>
  <c r="BU793" i="1"/>
  <c r="BT795" i="1"/>
  <c r="BT800" i="1" s="1"/>
  <c r="BT812" i="1"/>
  <c r="BT813" i="1"/>
  <c r="BU813" i="1"/>
  <c r="BT814" i="1"/>
  <c r="BU814" i="1"/>
  <c r="BT815" i="1"/>
  <c r="BT816" i="1"/>
  <c r="BT817" i="1"/>
  <c r="BT818" i="1"/>
  <c r="BU818" i="1"/>
  <c r="BT819" i="1"/>
  <c r="BU819" i="1"/>
  <c r="BT820" i="1"/>
  <c r="BT821" i="1"/>
  <c r="BT822" i="1"/>
  <c r="BT823" i="1"/>
  <c r="BT824" i="1"/>
  <c r="BU824" i="1"/>
  <c r="BT825" i="1"/>
  <c r="BU825" i="1"/>
  <c r="BT826" i="1"/>
  <c r="BT827" i="1"/>
  <c r="BU827" i="1"/>
  <c r="BT828" i="1"/>
  <c r="BU828" i="1"/>
  <c r="BT829" i="1"/>
  <c r="BT830" i="1"/>
  <c r="BU830" i="1"/>
  <c r="BT831" i="1"/>
  <c r="BU831" i="1"/>
  <c r="BT832" i="1"/>
  <c r="BU832" i="1"/>
  <c r="BT833" i="1"/>
  <c r="BU833" i="1"/>
  <c r="BT834" i="1"/>
  <c r="BU834" i="1"/>
  <c r="BT835" i="1"/>
  <c r="BU835" i="1"/>
  <c r="BT836" i="1"/>
  <c r="BU836" i="1"/>
  <c r="BT841" i="1"/>
  <c r="BU841" i="1"/>
  <c r="BT842" i="1"/>
  <c r="BU842" i="1"/>
  <c r="BT849" i="1"/>
  <c r="BU849" i="1"/>
  <c r="BT854" i="1"/>
  <c r="BU854" i="1"/>
  <c r="BT892" i="1"/>
  <c r="BU892" i="1"/>
  <c r="BT893" i="1"/>
  <c r="BU893" i="1"/>
  <c r="BT894" i="1"/>
  <c r="BU894" i="1"/>
  <c r="BT895" i="1"/>
  <c r="BU895" i="1"/>
  <c r="BT896" i="1"/>
  <c r="BU896" i="1"/>
  <c r="BT897" i="1"/>
  <c r="BU897" i="1"/>
  <c r="BT898" i="1"/>
  <c r="BU898" i="1"/>
  <c r="BT899" i="1"/>
  <c r="BU899" i="1"/>
  <c r="BT900" i="1"/>
  <c r="BU900" i="1"/>
  <c r="BT901" i="1"/>
  <c r="BU901" i="1"/>
  <c r="BT902" i="1"/>
  <c r="BU902" i="1"/>
  <c r="BT903" i="1"/>
  <c r="BU903" i="1"/>
  <c r="BT904" i="1"/>
  <c r="BU904" i="1"/>
  <c r="BT905" i="1"/>
  <c r="BU905" i="1"/>
  <c r="BT906" i="1"/>
  <c r="BU906" i="1"/>
  <c r="BT907" i="1"/>
  <c r="BU907" i="1"/>
  <c r="BT914" i="1"/>
  <c r="BT924" i="1"/>
  <c r="BU943" i="1"/>
  <c r="BU945" i="1"/>
  <c r="BU944" i="1" s="1"/>
  <c r="BU937" i="1" s="1"/>
  <c r="BU935" i="1" s="1"/>
  <c r="BT26" i="1"/>
  <c r="BU26" i="1"/>
  <c r="BU969" i="1"/>
  <c r="BU37" i="1" s="1"/>
  <c r="BT975" i="1"/>
  <c r="BU975" i="1"/>
  <c r="BB26" i="1"/>
  <c r="BC26" i="1"/>
  <c r="BD26" i="1"/>
  <c r="BB37" i="1"/>
  <c r="BC37" i="1"/>
  <c r="BD37" i="1"/>
  <c r="BE38" i="1"/>
  <c r="BE41" i="1"/>
  <c r="BE42" i="1"/>
  <c r="BE43" i="1"/>
  <c r="BE44" i="1"/>
  <c r="BB46" i="1"/>
  <c r="BC46" i="1"/>
  <c r="BD46" i="1"/>
  <c r="BB48" i="1"/>
  <c r="BC48" i="1"/>
  <c r="BD48" i="1"/>
  <c r="BE49" i="1"/>
  <c r="BE50" i="1"/>
  <c r="BB51" i="1"/>
  <c r="BC51" i="1"/>
  <c r="BD51" i="1"/>
  <c r="BB52" i="1"/>
  <c r="BC52" i="1"/>
  <c r="BD52" i="1"/>
  <c r="BB53" i="1"/>
  <c r="BC53" i="1"/>
  <c r="BD53" i="1"/>
  <c r="BB59" i="1"/>
  <c r="BB34" i="1" s="1"/>
  <c r="BC59" i="1"/>
  <c r="BC34" i="1" s="1"/>
  <c r="BD59" i="1"/>
  <c r="BD34" i="1" s="1"/>
  <c r="BD60" i="1"/>
  <c r="BB61" i="1"/>
  <c r="BB35" i="1" s="1"/>
  <c r="BC61" i="1"/>
  <c r="BC35" i="1" s="1"/>
  <c r="BD61" i="1"/>
  <c r="BD35" i="1" s="1"/>
  <c r="BB62" i="1"/>
  <c r="BB36" i="1" s="1"/>
  <c r="BC62" i="1"/>
  <c r="BC36" i="1" s="1"/>
  <c r="BC65" i="1"/>
  <c r="BC40" i="1" s="1"/>
  <c r="BD65" i="1"/>
  <c r="BD40" i="1" s="1"/>
  <c r="BB129" i="1"/>
  <c r="BE129" i="1"/>
  <c r="BB132" i="1"/>
  <c r="BE132" i="1"/>
  <c r="BB133" i="1"/>
  <c r="BE133" i="1"/>
  <c r="BB144" i="1"/>
  <c r="BE144" i="1"/>
  <c r="BE154" i="1"/>
  <c r="BE155" i="1"/>
  <c r="BB157" i="1"/>
  <c r="BE157" i="1"/>
  <c r="BB158" i="1"/>
  <c r="BE158" i="1"/>
  <c r="BB160" i="1"/>
  <c r="BE160" i="1"/>
  <c r="BB161" i="1"/>
  <c r="BE161" i="1"/>
  <c r="BB163" i="1"/>
  <c r="BE163" i="1"/>
  <c r="BB164" i="1"/>
  <c r="BE164" i="1"/>
  <c r="BB166" i="1"/>
  <c r="BE166" i="1"/>
  <c r="BB167" i="1"/>
  <c r="BE167" i="1"/>
  <c r="BB169" i="1"/>
  <c r="BE169" i="1"/>
  <c r="BB170" i="1"/>
  <c r="BE170" i="1"/>
  <c r="BB176" i="1"/>
  <c r="BB172" i="1" s="1"/>
  <c r="BE176" i="1"/>
  <c r="BB179" i="1"/>
  <c r="BE179" i="1"/>
  <c r="BB181" i="1"/>
  <c r="BE181" i="1"/>
  <c r="BB182" i="1"/>
  <c r="BE182" i="1"/>
  <c r="BE186" i="1"/>
  <c r="BE187" i="1"/>
  <c r="BC202" i="1"/>
  <c r="BD202" i="1"/>
  <c r="BB220" i="1"/>
  <c r="BB227" i="1"/>
  <c r="BB45" i="1" s="1"/>
  <c r="BC227" i="1"/>
  <c r="BC45" i="1" s="1"/>
  <c r="BD227" i="1"/>
  <c r="BD45" i="1" s="1"/>
  <c r="BB228" i="1"/>
  <c r="BC228" i="1"/>
  <c r="BD228" i="1"/>
  <c r="BB229" i="1"/>
  <c r="BB226" i="1" s="1"/>
  <c r="BB223" i="1" s="1"/>
  <c r="BC229" i="1"/>
  <c r="BC226" i="1" s="1"/>
  <c r="BC223" i="1" s="1"/>
  <c r="BD229" i="1"/>
  <c r="BD226" i="1" s="1"/>
  <c r="BD223" i="1" s="1"/>
  <c r="BB278" i="1"/>
  <c r="BB222" i="1" s="1"/>
  <c r="BC278" i="1"/>
  <c r="BC309" i="1" s="1"/>
  <c r="BD278" i="1"/>
  <c r="BD309" i="1" s="1"/>
  <c r="BC307" i="1"/>
  <c r="BD307" i="1"/>
  <c r="BB322" i="1"/>
  <c r="BB323" i="1"/>
  <c r="BC326" i="1"/>
  <c r="BD326" i="1"/>
  <c r="BB327" i="1"/>
  <c r="BB328" i="1"/>
  <c r="BE551" i="1"/>
  <c r="BE552" i="1"/>
  <c r="BE553" i="1"/>
  <c r="BE554" i="1"/>
  <c r="BE555" i="1"/>
  <c r="BE556" i="1"/>
  <c r="BE557" i="1"/>
  <c r="BE558" i="1"/>
  <c r="BE566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4" i="1"/>
  <c r="BE585" i="1"/>
  <c r="BE586" i="1"/>
  <c r="BB654" i="1"/>
  <c r="BB677" i="1"/>
  <c r="BE677" i="1"/>
  <c r="BB679" i="1"/>
  <c r="BB685" i="1"/>
  <c r="BB691" i="1"/>
  <c r="BB701" i="1"/>
  <c r="BB703" i="1"/>
  <c r="BE704" i="1"/>
  <c r="BE705" i="1"/>
  <c r="BE61" i="1" s="1"/>
  <c r="BE35" i="1" s="1"/>
  <c r="BC713" i="1"/>
  <c r="BB714" i="1"/>
  <c r="BC714" i="1"/>
  <c r="BD714" i="1"/>
  <c r="BB715" i="1"/>
  <c r="BC715" i="1"/>
  <c r="BD715" i="1"/>
  <c r="BB716" i="1"/>
  <c r="BC716" i="1"/>
  <c r="BC781" i="1" s="1"/>
  <c r="BD716" i="1"/>
  <c r="BB719" i="1"/>
  <c r="BC719" i="1"/>
  <c r="BD719" i="1"/>
  <c r="BB720" i="1"/>
  <c r="BC720" i="1"/>
  <c r="BD720" i="1"/>
  <c r="BD778" i="1"/>
  <c r="BD803" i="1" s="1"/>
  <c r="BD57" i="1" s="1"/>
  <c r="BB780" i="1"/>
  <c r="BC780" i="1"/>
  <c r="BD780" i="1"/>
  <c r="BE780" i="1"/>
  <c r="BB781" i="1"/>
  <c r="BD781" i="1"/>
  <c r="BB794" i="1"/>
  <c r="BB39" i="1" s="1"/>
  <c r="BC794" i="1"/>
  <c r="BC39" i="1" s="1"/>
  <c r="BD794" i="1"/>
  <c r="BD39" i="1" s="1"/>
  <c r="BB798" i="1"/>
  <c r="BB24" i="1" s="1"/>
  <c r="BC798" i="1"/>
  <c r="BC24" i="1" s="1"/>
  <c r="BD798" i="1"/>
  <c r="BD24" i="1" s="1"/>
  <c r="BB799" i="1"/>
  <c r="BC799" i="1"/>
  <c r="BD799" i="1"/>
  <c r="BB800" i="1"/>
  <c r="BC800" i="1"/>
  <c r="BD800" i="1"/>
  <c r="BB805" i="1"/>
  <c r="BC805" i="1"/>
  <c r="BD805" i="1"/>
  <c r="BB806" i="1"/>
  <c r="BB807" i="1"/>
  <c r="BC807" i="1"/>
  <c r="BD807" i="1"/>
  <c r="BB808" i="1"/>
  <c r="BC808" i="1"/>
  <c r="BB839" i="1"/>
  <c r="BD839" i="1"/>
  <c r="BD913" i="1" s="1"/>
  <c r="BB845" i="1"/>
  <c r="BD845" i="1"/>
  <c r="BB847" i="1"/>
  <c r="BD847" i="1"/>
  <c r="BB848" i="1"/>
  <c r="BD848" i="1"/>
  <c r="BB849" i="1"/>
  <c r="BB841" i="1" s="1"/>
  <c r="BC855" i="1"/>
  <c r="BD855" i="1"/>
  <c r="BC856" i="1"/>
  <c r="BD856" i="1"/>
  <c r="BB869" i="1"/>
  <c r="BC869" i="1"/>
  <c r="BD869" i="1"/>
  <c r="BB870" i="1"/>
  <c r="BC870" i="1"/>
  <c r="BC840" i="1" s="1"/>
  <c r="BC912" i="1" s="1"/>
  <c r="BD870" i="1"/>
  <c r="BD871" i="1"/>
  <c r="BE872" i="1"/>
  <c r="BE873" i="1"/>
  <c r="BD883" i="1"/>
  <c r="BE884" i="1"/>
  <c r="BE885" i="1"/>
  <c r="BD886" i="1"/>
  <c r="BE887" i="1"/>
  <c r="BE888" i="1"/>
  <c r="BD889" i="1"/>
  <c r="BE890" i="1"/>
  <c r="BE891" i="1"/>
  <c r="BB892" i="1"/>
  <c r="BB893" i="1"/>
  <c r="BB856" i="1" s="1"/>
  <c r="BE909" i="1"/>
  <c r="BE910" i="1"/>
  <c r="BC913" i="1"/>
  <c r="BD914" i="1"/>
  <c r="BE915" i="1"/>
  <c r="BE916" i="1"/>
  <c r="BE928" i="1"/>
  <c r="BE929" i="1"/>
  <c r="BE931" i="1"/>
  <c r="BE932" i="1"/>
  <c r="BD943" i="1"/>
  <c r="V208" i="1" l="1"/>
  <c r="AF208" i="1"/>
  <c r="BC778" i="1"/>
  <c r="BC803" i="1" s="1"/>
  <c r="BC57" i="1" s="1"/>
  <c r="AC124" i="1"/>
  <c r="AG320" i="1"/>
  <c r="AC66" i="1"/>
  <c r="AH66" i="1"/>
  <c r="AH240" i="1"/>
  <c r="AC240" i="1"/>
  <c r="AD240" i="1" s="1"/>
  <c r="AH210" i="1"/>
  <c r="AG209" i="1"/>
  <c r="AG206" i="1"/>
  <c r="AC210" i="1"/>
  <c r="AG67" i="1"/>
  <c r="N217" i="1"/>
  <c r="X217" i="1"/>
  <c r="AH217" i="1"/>
  <c r="AW26" i="1"/>
  <c r="AU26" i="1"/>
  <c r="E66" i="1"/>
  <c r="AU208" i="1"/>
  <c r="AU197" i="1" s="1"/>
  <c r="AU27" i="1"/>
  <c r="L966" i="1"/>
  <c r="CE803" i="1"/>
  <c r="CG57" i="1"/>
  <c r="CG31" i="1" s="1"/>
  <c r="BC777" i="1"/>
  <c r="BC802" i="1" s="1"/>
  <c r="E197" i="1"/>
  <c r="BB913" i="1"/>
  <c r="AW799" i="1"/>
  <c r="AW798" i="1"/>
  <c r="E27" i="1"/>
  <c r="BT36" i="1"/>
  <c r="BB180" i="1"/>
  <c r="BT715" i="1"/>
  <c r="BB326" i="1"/>
  <c r="BD854" i="1"/>
  <c r="BB854" i="1"/>
  <c r="BB131" i="1"/>
  <c r="BD31" i="1"/>
  <c r="BC712" i="1"/>
  <c r="BC47" i="1" s="1"/>
  <c r="BC31" i="1"/>
  <c r="BC911" i="1"/>
  <c r="BD840" i="1"/>
  <c r="BD912" i="1" s="1"/>
  <c r="BD911" i="1" s="1"/>
  <c r="BB156" i="1"/>
  <c r="BB840" i="1"/>
  <c r="BB912" i="1" s="1"/>
  <c r="BB911" i="1" s="1"/>
  <c r="BB201" i="1"/>
  <c r="BB221" i="1"/>
  <c r="BB855" i="1"/>
  <c r="BB225" i="1"/>
  <c r="BB204" i="1" s="1"/>
  <c r="V66" i="1" l="1"/>
  <c r="AF66" i="1"/>
  <c r="V197" i="1"/>
  <c r="AF197" i="1"/>
  <c r="AC309" i="1"/>
  <c r="AC67" i="1"/>
  <c r="AG65" i="1"/>
  <c r="AC65" i="1" s="1"/>
  <c r="AG307" i="1"/>
  <c r="AG778" i="1" s="1"/>
  <c r="AG205" i="1"/>
  <c r="AC205" i="1" s="1"/>
  <c r="AC206" i="1"/>
  <c r="AG202" i="1"/>
  <c r="AC209" i="1"/>
  <c r="AH209" i="1"/>
  <c r="L27" i="1"/>
  <c r="AF27" i="1"/>
  <c r="V27" i="1"/>
  <c r="AW24" i="1"/>
  <c r="BC776" i="1"/>
  <c r="BC23" i="1" s="1"/>
  <c r="BC801" i="1"/>
  <c r="BC55" i="1" s="1"/>
  <c r="BC56" i="1"/>
  <c r="BC30" i="1" s="1"/>
  <c r="BC29" i="1" s="1"/>
  <c r="BO256" i="1"/>
  <c r="BO260" i="1"/>
  <c r="AC778" i="1" l="1"/>
  <c r="AG803" i="1"/>
  <c r="AC202" i="1"/>
  <c r="AC307" i="1"/>
  <c r="CK219" i="1"/>
  <c r="AG57" i="1" l="1"/>
  <c r="AC803" i="1"/>
  <c r="AX32" i="1"/>
  <c r="CD320" i="1"/>
  <c r="CC320" i="1"/>
  <c r="CC306" i="1" s="1"/>
  <c r="BV320" i="1"/>
  <c r="BQ225" i="1"/>
  <c r="BQ222" i="1" s="1"/>
  <c r="BQ226" i="1"/>
  <c r="BQ223" i="1" s="1"/>
  <c r="BQ217" i="1"/>
  <c r="BQ212" i="1"/>
  <c r="BQ66" i="1" s="1"/>
  <c r="BQ309" i="1" s="1"/>
  <c r="BP212" i="1"/>
  <c r="BP66" i="1" s="1"/>
  <c r="BP211" i="1"/>
  <c r="BP210" i="1"/>
  <c r="BP206" i="1" s="1"/>
  <c r="BP202" i="1" s="1"/>
  <c r="BP201" i="1"/>
  <c r="BP200" i="1" s="1"/>
  <c r="BP207" i="1"/>
  <c r="CK71" i="1"/>
  <c r="CK72" i="1"/>
  <c r="CK76" i="1"/>
  <c r="CK78" i="1"/>
  <c r="CK80" i="1"/>
  <c r="CK84" i="1"/>
  <c r="CK86" i="1"/>
  <c r="CK87" i="1"/>
  <c r="CK90" i="1"/>
  <c r="CK91" i="1"/>
  <c r="CK92" i="1"/>
  <c r="CK93" i="1"/>
  <c r="CK97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21" i="1"/>
  <c r="CK122" i="1"/>
  <c r="CL120" i="1"/>
  <c r="CL99" i="1"/>
  <c r="CL98" i="1" s="1"/>
  <c r="CL95" i="1" s="1"/>
  <c r="CL96" i="1"/>
  <c r="CK96" i="1" s="1"/>
  <c r="CL89" i="1"/>
  <c r="CK89" i="1" s="1"/>
  <c r="CL88" i="1"/>
  <c r="CK88" i="1" s="1"/>
  <c r="CL85" i="1"/>
  <c r="CK85" i="1" s="1"/>
  <c r="CL83" i="1"/>
  <c r="CK83" i="1" s="1"/>
  <c r="CL82" i="1"/>
  <c r="CK82" i="1" s="1"/>
  <c r="CL77" i="1"/>
  <c r="CK77" i="1" s="1"/>
  <c r="CL75" i="1"/>
  <c r="CK75" i="1" s="1"/>
  <c r="CL70" i="1"/>
  <c r="CL69" i="1" s="1"/>
  <c r="CK69" i="1" s="1"/>
  <c r="CM66" i="1"/>
  <c r="CL66" i="1"/>
  <c r="CO94" i="1"/>
  <c r="BP120" i="1"/>
  <c r="BP119" i="1" s="1"/>
  <c r="BP118" i="1" s="1"/>
  <c r="BP99" i="1"/>
  <c r="BP98" i="1" s="1"/>
  <c r="BP95" i="1" s="1"/>
  <c r="BP96" i="1"/>
  <c r="BP89" i="1"/>
  <c r="BP88" i="1"/>
  <c r="BP85" i="1"/>
  <c r="BP83" i="1"/>
  <c r="BP82" i="1"/>
  <c r="BP77" i="1"/>
  <c r="BP75" i="1"/>
  <c r="BP70" i="1"/>
  <c r="BP69" i="1" s="1"/>
  <c r="D212" i="1"/>
  <c r="AY212" i="1"/>
  <c r="AY66" i="1" s="1"/>
  <c r="AZ212" i="1"/>
  <c r="AZ66" i="1" s="1"/>
  <c r="AX217" i="1"/>
  <c r="D220" i="1"/>
  <c r="T220" i="1" s="1"/>
  <c r="D231" i="1"/>
  <c r="T231" i="1" s="1"/>
  <c r="D232" i="1"/>
  <c r="T232" i="1" s="1"/>
  <c r="D233" i="1"/>
  <c r="T233" i="1" s="1"/>
  <c r="D234" i="1"/>
  <c r="T234" i="1" s="1"/>
  <c r="D235" i="1"/>
  <c r="T235" i="1" s="1"/>
  <c r="D237" i="1"/>
  <c r="T237" i="1" s="1"/>
  <c r="D238" i="1"/>
  <c r="T238" i="1" s="1"/>
  <c r="AW213" i="1"/>
  <c r="AV213" i="1" s="1"/>
  <c r="D216" i="1"/>
  <c r="T216" i="1" s="1"/>
  <c r="D201" i="1"/>
  <c r="T201" i="1" s="1"/>
  <c r="D208" i="1"/>
  <c r="T208" i="1" s="1"/>
  <c r="AX242" i="1"/>
  <c r="AX244" i="1"/>
  <c r="AV244" i="1" s="1"/>
  <c r="AX264" i="1"/>
  <c r="AV264" i="1" s="1"/>
  <c r="AG31" i="1" l="1"/>
  <c r="AC31" i="1" s="1"/>
  <c r="AC57" i="1"/>
  <c r="AD212" i="1"/>
  <c r="T212" i="1"/>
  <c r="J238" i="1"/>
  <c r="AD238" i="1"/>
  <c r="J237" i="1"/>
  <c r="AD237" i="1"/>
  <c r="J234" i="1"/>
  <c r="AD234" i="1"/>
  <c r="J233" i="1"/>
  <c r="AD233" i="1"/>
  <c r="J235" i="1"/>
  <c r="AD235" i="1"/>
  <c r="J208" i="1"/>
  <c r="AD208" i="1"/>
  <c r="J201" i="1"/>
  <c r="AD201" i="1"/>
  <c r="J216" i="1"/>
  <c r="AD216" i="1"/>
  <c r="J231" i="1"/>
  <c r="AD231" i="1"/>
  <c r="J232" i="1"/>
  <c r="AD232" i="1"/>
  <c r="J220" i="1"/>
  <c r="AD220" i="1"/>
  <c r="AX211" i="1"/>
  <c r="AV242" i="1"/>
  <c r="AU242" i="1" s="1"/>
  <c r="AU211" i="1" s="1"/>
  <c r="J212" i="1"/>
  <c r="BP94" i="1"/>
  <c r="BQ221" i="1"/>
  <c r="AX212" i="1"/>
  <c r="AV212" i="1" s="1"/>
  <c r="AU212" i="1" s="1"/>
  <c r="BP74" i="1"/>
  <c r="BP73" i="1" s="1"/>
  <c r="BP81" i="1"/>
  <c r="BP79" i="1" s="1"/>
  <c r="AW197" i="1"/>
  <c r="AV197" i="1" s="1"/>
  <c r="CK98" i="1"/>
  <c r="CD306" i="1"/>
  <c r="CL74" i="1"/>
  <c r="CK120" i="1"/>
  <c r="CK70" i="1"/>
  <c r="CL119" i="1"/>
  <c r="CK99" i="1"/>
  <c r="CL94" i="1"/>
  <c r="CK94" i="1" s="1"/>
  <c r="CK95" i="1"/>
  <c r="BP205" i="1"/>
  <c r="CL81" i="1"/>
  <c r="BP68" i="1" l="1"/>
  <c r="AX66" i="1"/>
  <c r="CL79" i="1"/>
  <c r="CK79" i="1" s="1"/>
  <c r="CK81" i="1"/>
  <c r="CL73" i="1"/>
  <c r="CK73" i="1" s="1"/>
  <c r="CK74" i="1"/>
  <c r="CL118" i="1"/>
  <c r="CK118" i="1" s="1"/>
  <c r="CK119" i="1"/>
  <c r="AX309" i="1" l="1"/>
  <c r="AU66" i="1"/>
  <c r="AU309" i="1" s="1"/>
  <c r="AV66" i="1"/>
  <c r="CL68" i="1"/>
  <c r="CK68" i="1" s="1"/>
  <c r="AZ680" i="1" l="1"/>
  <c r="CN839" i="1"/>
  <c r="CL839" i="1"/>
  <c r="CM914" i="1"/>
  <c r="CM913" i="1"/>
  <c r="CL913" i="1"/>
  <c r="CM912" i="1"/>
  <c r="CJ27" i="1"/>
  <c r="CJ61" i="1"/>
  <c r="CJ35" i="1" s="1"/>
  <c r="CJ60" i="1"/>
  <c r="BN61" i="1"/>
  <c r="BN35" i="1" s="1"/>
  <c r="BN60" i="1"/>
  <c r="CJ800" i="1"/>
  <c r="BN800" i="1"/>
  <c r="CJ781" i="1"/>
  <c r="BN781" i="1"/>
  <c r="CJ715" i="1"/>
  <c r="CJ780" i="1" s="1"/>
  <c r="CJ805" i="1" s="1"/>
  <c r="CJ517" i="1"/>
  <c r="CJ213" i="1"/>
  <c r="CL213" i="1"/>
  <c r="BN215" i="1"/>
  <c r="BN214" i="1"/>
  <c r="BN219" i="1"/>
  <c r="BN218" i="1"/>
  <c r="CL793" i="1"/>
  <c r="CJ441" i="1"/>
  <c r="CJ440" i="1" s="1"/>
  <c r="CM541" i="1"/>
  <c r="CM450" i="1"/>
  <c r="BN450" i="1"/>
  <c r="BN449" i="1" s="1"/>
  <c r="BN448" i="1" s="1"/>
  <c r="CO910" i="1"/>
  <c r="CK910" i="1" s="1"/>
  <c r="CO909" i="1"/>
  <c r="CK909" i="1" s="1"/>
  <c r="BS910" i="1"/>
  <c r="BS912" i="1" s="1"/>
  <c r="BS909" i="1"/>
  <c r="BS869" i="1" s="1"/>
  <c r="BA910" i="1"/>
  <c r="D910" i="1"/>
  <c r="T910" i="1" s="1"/>
  <c r="BA909" i="1"/>
  <c r="D909" i="1"/>
  <c r="T909" i="1" s="1"/>
  <c r="AZ873" i="1"/>
  <c r="AV873" i="1" s="1"/>
  <c r="AZ872" i="1"/>
  <c r="AV872" i="1" s="1"/>
  <c r="AX454" i="1"/>
  <c r="CL27" i="1"/>
  <c r="CK27" i="1" s="1"/>
  <c r="BN27" i="1"/>
  <c r="D966" i="1"/>
  <c r="T966" i="1" s="1"/>
  <c r="CO686" i="1"/>
  <c r="CO680" i="1" s="1"/>
  <c r="BS686" i="1"/>
  <c r="BS680" i="1" s="1"/>
  <c r="AZ686" i="1"/>
  <c r="BN199" i="1"/>
  <c r="BN198" i="1"/>
  <c r="AY210" i="1"/>
  <c r="AZ210" i="1"/>
  <c r="BN170" i="1"/>
  <c r="BN169" i="1"/>
  <c r="BN167" i="1"/>
  <c r="BN166" i="1"/>
  <c r="BN164" i="1"/>
  <c r="BN163" i="1"/>
  <c r="BN161" i="1"/>
  <c r="BN160" i="1"/>
  <c r="BN158" i="1"/>
  <c r="AX127" i="1"/>
  <c r="AX126" i="1"/>
  <c r="AW217" i="1"/>
  <c r="AW242" i="1"/>
  <c r="AW241" i="1"/>
  <c r="CA242" i="1"/>
  <c r="BV242" i="1"/>
  <c r="BF242" i="1"/>
  <c r="BE242" i="1" s="1"/>
  <c r="BA242" i="1"/>
  <c r="CA241" i="1"/>
  <c r="BV241" i="1"/>
  <c r="BF241" i="1"/>
  <c r="BE241" i="1" s="1"/>
  <c r="BA241" i="1"/>
  <c r="CM270" i="1"/>
  <c r="CM269" i="1"/>
  <c r="AX268" i="1"/>
  <c r="BN270" i="1"/>
  <c r="BN269" i="1"/>
  <c r="AX261" i="1"/>
  <c r="AX258" i="1"/>
  <c r="CM264" i="1"/>
  <c r="CK264" i="1" s="1"/>
  <c r="CK266" i="1"/>
  <c r="CJ266" i="1"/>
  <c r="BN266" i="1"/>
  <c r="CK265" i="1"/>
  <c r="CJ265" i="1"/>
  <c r="BN265" i="1"/>
  <c r="BP258" i="1"/>
  <c r="CK263" i="1"/>
  <c r="BN263" i="1"/>
  <c r="BN262" i="1"/>
  <c r="CK260" i="1"/>
  <c r="CK259" i="1"/>
  <c r="BQ259" i="1"/>
  <c r="CM251" i="1"/>
  <c r="CK251" i="1" s="1"/>
  <c r="CK256" i="1"/>
  <c r="CK255" i="1"/>
  <c r="BQ255" i="1"/>
  <c r="BP254" i="1"/>
  <c r="AX248" i="1"/>
  <c r="AV248" i="1" s="1"/>
  <c r="AX252" i="1"/>
  <c r="AV252" i="1" s="1"/>
  <c r="CK253" i="1"/>
  <c r="BO253" i="1"/>
  <c r="CJ252" i="1"/>
  <c r="BO252" i="1"/>
  <c r="CM250" i="1"/>
  <c r="CM249" i="1"/>
  <c r="CK249" i="1" s="1"/>
  <c r="BO250" i="1"/>
  <c r="BO249" i="1"/>
  <c r="J966" i="1" l="1"/>
  <c r="AD966" i="1"/>
  <c r="AU258" i="1"/>
  <c r="AV258" i="1"/>
  <c r="AV261" i="1"/>
  <c r="AU261" i="1"/>
  <c r="AW209" i="1"/>
  <c r="AV217" i="1"/>
  <c r="AU268" i="1"/>
  <c r="AV268" i="1"/>
  <c r="AU680" i="1"/>
  <c r="AV680" i="1"/>
  <c r="AU686" i="1"/>
  <c r="AV686" i="1"/>
  <c r="CK270" i="1"/>
  <c r="CJ270" i="1"/>
  <c r="CK269" i="1"/>
  <c r="CJ269" i="1"/>
  <c r="CJ793" i="1"/>
  <c r="CJ799" i="1" s="1"/>
  <c r="CJ798" i="1" s="1"/>
  <c r="CJ24" i="1" s="1"/>
  <c r="BN217" i="1"/>
  <c r="BN159" i="1"/>
  <c r="BO255" i="1"/>
  <c r="BN197" i="1"/>
  <c r="BO259" i="1"/>
  <c r="BO258" i="1" s="1"/>
  <c r="CM217" i="1"/>
  <c r="CK217" i="1" s="1"/>
  <c r="CK218" i="1"/>
  <c r="CM242" i="1"/>
  <c r="CM211" i="1" s="1"/>
  <c r="CM911" i="1"/>
  <c r="BN213" i="1"/>
  <c r="BN909" i="1"/>
  <c r="CJ59" i="1"/>
  <c r="CJ34" i="1" s="1"/>
  <c r="BS908" i="1"/>
  <c r="BO908" i="1" s="1"/>
  <c r="BO909" i="1"/>
  <c r="BN869" i="1"/>
  <c r="BN913" i="1" s="1"/>
  <c r="BO869" i="1"/>
  <c r="BS839" i="1"/>
  <c r="BS913" i="1"/>
  <c r="CO912" i="1"/>
  <c r="BN910" i="1"/>
  <c r="BS870" i="1"/>
  <c r="CO908" i="1"/>
  <c r="CO869" i="1"/>
  <c r="CO913" i="1"/>
  <c r="BO910" i="1"/>
  <c r="CO870" i="1"/>
  <c r="AX125" i="1"/>
  <c r="CK686" i="1"/>
  <c r="BN165" i="1"/>
  <c r="BN168" i="1"/>
  <c r="AW240" i="1"/>
  <c r="BN162" i="1"/>
  <c r="BO686" i="1"/>
  <c r="BN686" i="1"/>
  <c r="CM268" i="1"/>
  <c r="CK268" i="1" s="1"/>
  <c r="CJ264" i="1"/>
  <c r="BQ258" i="1"/>
  <c r="CM261" i="1"/>
  <c r="CK261" i="1" s="1"/>
  <c r="CK262" i="1"/>
  <c r="CM258" i="1"/>
  <c r="CM254" i="1"/>
  <c r="CK254" i="1" s="1"/>
  <c r="CJ251" i="1"/>
  <c r="BQ254" i="1"/>
  <c r="BO254" i="1" s="1"/>
  <c r="AX251" i="1"/>
  <c r="AV251" i="1" s="1"/>
  <c r="CK252" i="1"/>
  <c r="CJ253" i="1"/>
  <c r="CM248" i="1"/>
  <c r="CK248" i="1" s="1"/>
  <c r="CK250" i="1"/>
  <c r="BN908" i="1" l="1"/>
  <c r="BS914" i="1"/>
  <c r="CK870" i="1"/>
  <c r="CO840" i="1"/>
  <c r="BO870" i="1"/>
  <c r="BS840" i="1"/>
  <c r="BN870" i="1"/>
  <c r="BS868" i="1"/>
  <c r="BO868" i="1" s="1"/>
  <c r="CO839" i="1"/>
  <c r="CK869" i="1"/>
  <c r="CO868" i="1"/>
  <c r="CK868" i="1" s="1"/>
  <c r="CO911" i="1"/>
  <c r="CK908" i="1"/>
  <c r="CO914" i="1"/>
  <c r="CK258" i="1"/>
  <c r="CO838" i="1" l="1"/>
  <c r="CK839" i="1"/>
  <c r="BN912" i="1"/>
  <c r="BN911" i="1" s="1"/>
  <c r="BN840" i="1"/>
  <c r="BN868" i="1"/>
  <c r="CJ840" i="1"/>
  <c r="CJ912" i="1"/>
  <c r="CJ868" i="1"/>
  <c r="CJ913" i="1"/>
  <c r="BQ245" i="1"/>
  <c r="BN144" i="1"/>
  <c r="BN143" i="1"/>
  <c r="BQ142" i="1"/>
  <c r="CJ144" i="1"/>
  <c r="CM142" i="1"/>
  <c r="CJ143" i="1"/>
  <c r="CJ911" i="1" l="1"/>
  <c r="AX241" i="1"/>
  <c r="AV241" i="1" s="1"/>
  <c r="CK245" i="1"/>
  <c r="CM241" i="1"/>
  <c r="BQ241" i="1"/>
  <c r="BQ210" i="1" s="1"/>
  <c r="BO246" i="1"/>
  <c r="BQ242" i="1"/>
  <c r="BQ211" i="1" s="1"/>
  <c r="BQ244" i="1"/>
  <c r="BO244" i="1" s="1"/>
  <c r="BO245" i="1"/>
  <c r="CK246" i="1"/>
  <c r="CM244" i="1"/>
  <c r="BN142" i="1"/>
  <c r="CJ142" i="1"/>
  <c r="AV240" i="1" l="1"/>
  <c r="AU240" i="1" s="1"/>
  <c r="AU241" i="1"/>
  <c r="AU210" i="1" s="1"/>
  <c r="AU209" i="1" s="1"/>
  <c r="AX240" i="1"/>
  <c r="AX210" i="1"/>
  <c r="BQ209" i="1"/>
  <c r="CK242" i="1"/>
  <c r="CM240" i="1"/>
  <c r="CK241" i="1"/>
  <c r="CM210" i="1"/>
  <c r="AX124" i="1"/>
  <c r="AX320" i="1" s="1"/>
  <c r="BO242" i="1"/>
  <c r="BO241" i="1"/>
  <c r="BQ240" i="1"/>
  <c r="CK244" i="1"/>
  <c r="AX209" i="1" l="1"/>
  <c r="AV210" i="1"/>
  <c r="AX67" i="1"/>
  <c r="CM209" i="1"/>
  <c r="CK240" i="1"/>
  <c r="BO240" i="1"/>
  <c r="AX65" i="1" l="1"/>
  <c r="AX307" i="1"/>
  <c r="BM576" i="1"/>
  <c r="AX306" i="1" l="1"/>
  <c r="BS576" i="1"/>
  <c r="BS569" i="1" s="1"/>
  <c r="BU576" i="1"/>
  <c r="BK26" i="1"/>
  <c r="BL26" i="1"/>
  <c r="BM26" i="1"/>
  <c r="BI27" i="1"/>
  <c r="BM37" i="1"/>
  <c r="BI38" i="1"/>
  <c r="BL46" i="1"/>
  <c r="BM46" i="1"/>
  <c r="BI51" i="1"/>
  <c r="BJ51" i="1"/>
  <c r="BL51" i="1"/>
  <c r="BM51" i="1"/>
  <c r="BL52" i="1"/>
  <c r="BM52" i="1"/>
  <c r="BL61" i="1"/>
  <c r="BL35" i="1" s="1"/>
  <c r="BM61" i="1"/>
  <c r="BM35" i="1" s="1"/>
  <c r="BM94" i="1"/>
  <c r="BJ126" i="1"/>
  <c r="BL126" i="1"/>
  <c r="BM126" i="1"/>
  <c r="BM116" i="1" s="1"/>
  <c r="BJ127" i="1"/>
  <c r="BL127" i="1"/>
  <c r="BL117" i="1" s="1"/>
  <c r="BM127" i="1"/>
  <c r="BM117" i="1" s="1"/>
  <c r="BM67" i="1" s="1"/>
  <c r="BM307" i="1" s="1"/>
  <c r="BJ128" i="1"/>
  <c r="BI128" i="1" s="1"/>
  <c r="BI129" i="1"/>
  <c r="BJ131" i="1"/>
  <c r="BI131" i="1" s="1"/>
  <c r="BI132" i="1"/>
  <c r="BI133" i="1"/>
  <c r="BJ134" i="1"/>
  <c r="BI134" i="1" s="1"/>
  <c r="BJ136" i="1"/>
  <c r="BI136" i="1" s="1"/>
  <c r="BJ142" i="1"/>
  <c r="BI142" i="1" s="1"/>
  <c r="BI143" i="1"/>
  <c r="BI144" i="1"/>
  <c r="BI154" i="1"/>
  <c r="BI155" i="1"/>
  <c r="BJ156" i="1"/>
  <c r="BL156" i="1"/>
  <c r="BM156" i="1"/>
  <c r="BI158" i="1"/>
  <c r="BJ159" i="1"/>
  <c r="BL159" i="1"/>
  <c r="BM159" i="1"/>
  <c r="BI160" i="1"/>
  <c r="BI161" i="1"/>
  <c r="BJ162" i="1"/>
  <c r="BL162" i="1"/>
  <c r="BM162" i="1"/>
  <c r="BI163" i="1"/>
  <c r="BI164" i="1"/>
  <c r="BJ165" i="1"/>
  <c r="BL165" i="1"/>
  <c r="BM165" i="1"/>
  <c r="BI166" i="1"/>
  <c r="BI167" i="1"/>
  <c r="BJ168" i="1"/>
  <c r="BI169" i="1"/>
  <c r="BI170" i="1"/>
  <c r="BJ172" i="1"/>
  <c r="BK172" i="1"/>
  <c r="BK116" i="1" s="1"/>
  <c r="BK115" i="1" s="1"/>
  <c r="BK65" i="1" s="1"/>
  <c r="BL172" i="1"/>
  <c r="BJ173" i="1"/>
  <c r="BK173" i="1"/>
  <c r="BL173" i="1"/>
  <c r="BJ174" i="1"/>
  <c r="BI174" i="1" s="1"/>
  <c r="BI175" i="1"/>
  <c r="BI176" i="1"/>
  <c r="BJ177" i="1"/>
  <c r="BI177" i="1" s="1"/>
  <c r="BI178" i="1"/>
  <c r="BI179" i="1"/>
  <c r="BJ180" i="1"/>
  <c r="BK180" i="1"/>
  <c r="BL180" i="1"/>
  <c r="BM180" i="1"/>
  <c r="BI181" i="1"/>
  <c r="BI182" i="1"/>
  <c r="BJ186" i="1"/>
  <c r="BI186" i="1" s="1"/>
  <c r="BJ189" i="1"/>
  <c r="BI190" i="1"/>
  <c r="BI191" i="1"/>
  <c r="BJ193" i="1"/>
  <c r="BJ194" i="1"/>
  <c r="BI194" i="1" s="1"/>
  <c r="BI195" i="1"/>
  <c r="BI196" i="1"/>
  <c r="BJ197" i="1"/>
  <c r="BI197" i="1" s="1"/>
  <c r="BI198" i="1"/>
  <c r="BI199" i="1"/>
  <c r="BJ201" i="1"/>
  <c r="BK201" i="1"/>
  <c r="BK200" i="1" s="1"/>
  <c r="BL201" i="1"/>
  <c r="BL200" i="1" s="1"/>
  <c r="BM202" i="1"/>
  <c r="BK203" i="1"/>
  <c r="BI203" i="1" s="1"/>
  <c r="BJ210" i="1"/>
  <c r="BK206" i="1"/>
  <c r="BL210" i="1"/>
  <c r="BL206" i="1" s="1"/>
  <c r="BM210" i="1"/>
  <c r="BJ211" i="1"/>
  <c r="BJ207" i="1" s="1"/>
  <c r="BK207" i="1"/>
  <c r="BL211" i="1"/>
  <c r="BL207" i="1" s="1"/>
  <c r="BM211" i="1"/>
  <c r="BJ213" i="1"/>
  <c r="BI213" i="1" s="1"/>
  <c r="BK213" i="1"/>
  <c r="BL213" i="1"/>
  <c r="BL209" i="1" s="1"/>
  <c r="BM213" i="1"/>
  <c r="BM209" i="1" s="1"/>
  <c r="BI214" i="1"/>
  <c r="BI215" i="1"/>
  <c r="BJ217" i="1"/>
  <c r="BK217" i="1"/>
  <c r="BI217" i="1" s="1"/>
  <c r="BI218" i="1"/>
  <c r="BI219" i="1"/>
  <c r="BI220" i="1"/>
  <c r="BJ225" i="1"/>
  <c r="BK225" i="1"/>
  <c r="BK222" i="1" s="1"/>
  <c r="BK226" i="1"/>
  <c r="BK223" i="1" s="1"/>
  <c r="BJ228" i="1"/>
  <c r="BL228" i="1"/>
  <c r="BM228" i="1"/>
  <c r="BM172" i="1" s="1"/>
  <c r="BJ229" i="1"/>
  <c r="BM229" i="1"/>
  <c r="BL230" i="1"/>
  <c r="BL225" i="1" s="1"/>
  <c r="BL222" i="1" s="1"/>
  <c r="BI231" i="1"/>
  <c r="BI230" i="1" s="1"/>
  <c r="BL278" i="1"/>
  <c r="BI278" i="1" s="1"/>
  <c r="BM278" i="1"/>
  <c r="BJ311" i="1"/>
  <c r="BJ52" i="1" s="1"/>
  <c r="BJ322" i="1"/>
  <c r="BL322" i="1"/>
  <c r="BM322" i="1"/>
  <c r="BK327" i="1"/>
  <c r="BL327" i="1"/>
  <c r="BM327" i="1"/>
  <c r="BL329" i="1"/>
  <c r="BL324" i="1" s="1"/>
  <c r="BL780" i="1" s="1"/>
  <c r="BM329" i="1"/>
  <c r="BL331" i="1"/>
  <c r="BM331" i="1"/>
  <c r="BM328" i="1" s="1"/>
  <c r="BJ332" i="1"/>
  <c r="BK332" i="1"/>
  <c r="BL332" i="1"/>
  <c r="BT332" i="1" s="1"/>
  <c r="BT714" i="1" s="1"/>
  <c r="BM332" i="1"/>
  <c r="BM714" i="1" s="1"/>
  <c r="BJ334" i="1"/>
  <c r="BI334" i="1" s="1"/>
  <c r="BI335" i="1"/>
  <c r="BI336" i="1"/>
  <c r="BI344" i="1"/>
  <c r="BJ345" i="1"/>
  <c r="BI345" i="1" s="1"/>
  <c r="BI347" i="1"/>
  <c r="BI348" i="1"/>
  <c r="BI351" i="1"/>
  <c r="BI353" i="1"/>
  <c r="BI357" i="1"/>
  <c r="BJ358" i="1"/>
  <c r="BI358" i="1" s="1"/>
  <c r="BI360" i="1"/>
  <c r="BI361" i="1"/>
  <c r="BJ362" i="1"/>
  <c r="BJ359" i="1" s="1"/>
  <c r="BI359" i="1" s="1"/>
  <c r="BJ363" i="1"/>
  <c r="BJ364" i="1"/>
  <c r="BJ365" i="1"/>
  <c r="BJ366" i="1"/>
  <c r="BJ367" i="1"/>
  <c r="BJ368" i="1"/>
  <c r="BJ369" i="1"/>
  <c r="BJ370" i="1"/>
  <c r="BI370" i="1" s="1"/>
  <c r="BI371" i="1"/>
  <c r="BJ380" i="1"/>
  <c r="BI380" i="1" s="1"/>
  <c r="BI381" i="1"/>
  <c r="BJ383" i="1"/>
  <c r="BI383" i="1" s="1"/>
  <c r="BJ384" i="1"/>
  <c r="BI384" i="1" s="1"/>
  <c r="BI385" i="1"/>
  <c r="BI388" i="1"/>
  <c r="BJ394" i="1"/>
  <c r="BI394" i="1" s="1"/>
  <c r="BJ395" i="1"/>
  <c r="BI395" i="1" s="1"/>
  <c r="BI396" i="1"/>
  <c r="BJ409" i="1"/>
  <c r="BJ408" i="1" s="1"/>
  <c r="BI408" i="1" s="1"/>
  <c r="BI410" i="1"/>
  <c r="BJ413" i="1"/>
  <c r="BJ414" i="1"/>
  <c r="BI415" i="1"/>
  <c r="BJ417" i="1"/>
  <c r="BK417" i="1"/>
  <c r="BJ418" i="1"/>
  <c r="BK418" i="1"/>
  <c r="BI419" i="1"/>
  <c r="BJ420" i="1"/>
  <c r="BK420" i="1"/>
  <c r="BJ421" i="1"/>
  <c r="BK421" i="1"/>
  <c r="BI422" i="1"/>
  <c r="BJ423" i="1"/>
  <c r="BK423" i="1"/>
  <c r="BJ424" i="1"/>
  <c r="BK424" i="1"/>
  <c r="BI425" i="1"/>
  <c r="BJ427" i="1"/>
  <c r="BK427" i="1"/>
  <c r="BK426" i="1" s="1"/>
  <c r="BI428" i="1"/>
  <c r="BI431" i="1"/>
  <c r="BJ432" i="1"/>
  <c r="BI432" i="1" s="1"/>
  <c r="BJ435" i="1"/>
  <c r="BJ434" i="1" s="1"/>
  <c r="BK435" i="1"/>
  <c r="BK434" i="1" s="1"/>
  <c r="BI436" i="1"/>
  <c r="BJ438" i="1"/>
  <c r="BK439" i="1"/>
  <c r="BK438" i="1" s="1"/>
  <c r="BN438" i="1" s="1"/>
  <c r="BJ440" i="1"/>
  <c r="BK440" i="1"/>
  <c r="BJ441" i="1"/>
  <c r="BK441" i="1"/>
  <c r="BI442" i="1"/>
  <c r="BJ444" i="1"/>
  <c r="BI444" i="1" s="1"/>
  <c r="BI446" i="1"/>
  <c r="BJ448" i="1"/>
  <c r="BJ449" i="1"/>
  <c r="BI450" i="1"/>
  <c r="BJ454" i="1"/>
  <c r="BJ453" i="1" s="1"/>
  <c r="BI453" i="1" s="1"/>
  <c r="BI455" i="1"/>
  <c r="BI456" i="1"/>
  <c r="BI459" i="1"/>
  <c r="BI460" i="1"/>
  <c r="BJ462" i="1"/>
  <c r="BJ461" i="1" s="1"/>
  <c r="BI461" i="1" s="1"/>
  <c r="BJ464" i="1"/>
  <c r="BI464" i="1" s="1"/>
  <c r="BI465" i="1"/>
  <c r="BJ468" i="1"/>
  <c r="BJ467" i="1" s="1"/>
  <c r="BI467" i="1" s="1"/>
  <c r="BI469" i="1"/>
  <c r="BI470" i="1"/>
  <c r="BI471" i="1"/>
  <c r="BI472" i="1"/>
  <c r="BJ475" i="1"/>
  <c r="BI475" i="1" s="1"/>
  <c r="BI476" i="1"/>
  <c r="BJ480" i="1"/>
  <c r="BJ479" i="1" s="1"/>
  <c r="BK480" i="1"/>
  <c r="BK479" i="1" s="1"/>
  <c r="BI481" i="1"/>
  <c r="BJ482" i="1"/>
  <c r="BK482" i="1"/>
  <c r="BJ483" i="1"/>
  <c r="BK483" i="1"/>
  <c r="BI484" i="1"/>
  <c r="BJ485" i="1"/>
  <c r="BK485" i="1"/>
  <c r="BJ486" i="1"/>
  <c r="BK486" i="1"/>
  <c r="BI488" i="1"/>
  <c r="BM515" i="1"/>
  <c r="BJ520" i="1"/>
  <c r="BK521" i="1"/>
  <c r="BK522" i="1"/>
  <c r="BI522" i="1" s="1"/>
  <c r="BI523" i="1"/>
  <c r="BJ524" i="1"/>
  <c r="BI524" i="1" s="1"/>
  <c r="BN524" i="1" s="1"/>
  <c r="BN519" i="1" s="1"/>
  <c r="BI528" i="1"/>
  <c r="BI529" i="1"/>
  <c r="BJ531" i="1"/>
  <c r="BI531" i="1" s="1"/>
  <c r="BI533" i="1"/>
  <c r="BI534" i="1"/>
  <c r="BJ535" i="1"/>
  <c r="BK535" i="1"/>
  <c r="BK517" i="1" s="1"/>
  <c r="BK329" i="1" s="1"/>
  <c r="BI536" i="1"/>
  <c r="BJ540" i="1"/>
  <c r="BI541" i="1"/>
  <c r="BI542" i="1"/>
  <c r="BJ543" i="1"/>
  <c r="BI543" i="1" s="1"/>
  <c r="BI544" i="1"/>
  <c r="BI545" i="1"/>
  <c r="BM550" i="1"/>
  <c r="BJ559" i="1"/>
  <c r="BJ564" i="1"/>
  <c r="BM566" i="1"/>
  <c r="BI567" i="1"/>
  <c r="BI568" i="1"/>
  <c r="BI570" i="1"/>
  <c r="BM571" i="1"/>
  <c r="BU571" i="1" s="1"/>
  <c r="BI572" i="1"/>
  <c r="BI573" i="1"/>
  <c r="BI574" i="1"/>
  <c r="BI575" i="1"/>
  <c r="BI576" i="1"/>
  <c r="BM577" i="1"/>
  <c r="BI578" i="1"/>
  <c r="BM579" i="1"/>
  <c r="BI580" i="1"/>
  <c r="BM584" i="1"/>
  <c r="BM585" i="1"/>
  <c r="BI587" i="1"/>
  <c r="BI588" i="1"/>
  <c r="BM589" i="1"/>
  <c r="BM590" i="1"/>
  <c r="BI591" i="1"/>
  <c r="BM595" i="1"/>
  <c r="BI596" i="1"/>
  <c r="BI597" i="1"/>
  <c r="BM599" i="1"/>
  <c r="BU599" i="1" s="1"/>
  <c r="BM600" i="1"/>
  <c r="BM601" i="1"/>
  <c r="BI602" i="1"/>
  <c r="BM603" i="1"/>
  <c r="BI604" i="1"/>
  <c r="BM605" i="1"/>
  <c r="BM606" i="1"/>
  <c r="BU606" i="1" s="1"/>
  <c r="BI607" i="1"/>
  <c r="BI608" i="1"/>
  <c r="BM609" i="1"/>
  <c r="BU609" i="1" s="1"/>
  <c r="BJ610" i="1"/>
  <c r="BI610" i="1" s="1"/>
  <c r="BI611" i="1"/>
  <c r="BI612" i="1"/>
  <c r="BI613" i="1"/>
  <c r="BJ614" i="1"/>
  <c r="BI614" i="1" s="1"/>
  <c r="BI615" i="1"/>
  <c r="BI616" i="1"/>
  <c r="BJ617" i="1"/>
  <c r="BI617" i="1" s="1"/>
  <c r="BI618" i="1"/>
  <c r="BI622" i="1"/>
  <c r="BI606" i="1" s="1"/>
  <c r="BJ633" i="1"/>
  <c r="BJ632" i="1" s="1"/>
  <c r="BI632" i="1" s="1"/>
  <c r="BI634" i="1"/>
  <c r="BI635" i="1"/>
  <c r="BI636" i="1"/>
  <c r="BJ639" i="1"/>
  <c r="BJ641" i="1"/>
  <c r="BI641" i="1" s="1"/>
  <c r="BL642" i="1"/>
  <c r="BL643" i="1"/>
  <c r="BJ644" i="1"/>
  <c r="BL644" i="1"/>
  <c r="BM644" i="1"/>
  <c r="BJ645" i="1"/>
  <c r="BL645" i="1"/>
  <c r="BM647" i="1"/>
  <c r="BL654" i="1"/>
  <c r="BM654" i="1"/>
  <c r="BJ665" i="1"/>
  <c r="BK665" i="1"/>
  <c r="BK654" i="1" s="1"/>
  <c r="BK653" i="1" s="1"/>
  <c r="BJ666" i="1"/>
  <c r="BI666" i="1" s="1"/>
  <c r="BI667" i="1"/>
  <c r="BI669" i="1"/>
  <c r="BJ670" i="1"/>
  <c r="BI670" i="1" s="1"/>
  <c r="BI671" i="1"/>
  <c r="BI672" i="1"/>
  <c r="BJ673" i="1"/>
  <c r="BI673" i="1" s="1"/>
  <c r="BI674" i="1"/>
  <c r="BI676" i="1"/>
  <c r="BI677" i="1"/>
  <c r="BJ679" i="1"/>
  <c r="BI679" i="1" s="1"/>
  <c r="BL679" i="1"/>
  <c r="BM679" i="1"/>
  <c r="BM678" i="1" s="1"/>
  <c r="BI678" i="1" s="1"/>
  <c r="BJ685" i="1"/>
  <c r="BJ684" i="1" s="1"/>
  <c r="BI684" i="1" s="1"/>
  <c r="BI687" i="1"/>
  <c r="BI688" i="1"/>
  <c r="BI689" i="1"/>
  <c r="BJ692" i="1"/>
  <c r="BJ690" i="1" s="1"/>
  <c r="BI690" i="1" s="1"/>
  <c r="BI693" i="1"/>
  <c r="BI694" i="1"/>
  <c r="BJ701" i="1"/>
  <c r="BJ702" i="1"/>
  <c r="BJ325" i="1" s="1"/>
  <c r="BI325" i="1" s="1"/>
  <c r="BJ703" i="1"/>
  <c r="BI703" i="1" s="1"/>
  <c r="BI704" i="1"/>
  <c r="BI705" i="1"/>
  <c r="BI716" i="1" s="1"/>
  <c r="BJ806" i="1"/>
  <c r="BJ61" i="1" s="1"/>
  <c r="BJ35" i="1" s="1"/>
  <c r="BK716" i="1"/>
  <c r="BK806" i="1" s="1"/>
  <c r="BK61" i="1" s="1"/>
  <c r="BK35" i="1" s="1"/>
  <c r="BL716" i="1"/>
  <c r="BM781" i="1"/>
  <c r="BJ808" i="1"/>
  <c r="BJ62" i="1" s="1"/>
  <c r="BK717" i="1"/>
  <c r="BK808" i="1" s="1"/>
  <c r="BK62" i="1" s="1"/>
  <c r="BL717" i="1"/>
  <c r="BL808" i="1" s="1"/>
  <c r="BJ723" i="1"/>
  <c r="BL723" i="1"/>
  <c r="BT723" i="1" s="1"/>
  <c r="BM723" i="1"/>
  <c r="BU723" i="1" s="1"/>
  <c r="BJ724" i="1"/>
  <c r="BL724" i="1"/>
  <c r="BT724" i="1" s="1"/>
  <c r="BM724" i="1"/>
  <c r="BU724" i="1" s="1"/>
  <c r="BJ725" i="1"/>
  <c r="BK725" i="1"/>
  <c r="BI726" i="1"/>
  <c r="BI727" i="1"/>
  <c r="BJ728" i="1"/>
  <c r="BK728" i="1"/>
  <c r="BI728" i="1" s="1"/>
  <c r="BI729" i="1"/>
  <c r="BI730" i="1"/>
  <c r="BJ731" i="1"/>
  <c r="BI731" i="1" s="1"/>
  <c r="BI732" i="1"/>
  <c r="BI733" i="1"/>
  <c r="BJ734" i="1"/>
  <c r="BK734" i="1"/>
  <c r="BI734" i="1" s="1"/>
  <c r="BI735" i="1"/>
  <c r="BI736" i="1"/>
  <c r="BJ737" i="1"/>
  <c r="BI737" i="1" s="1"/>
  <c r="BI738" i="1"/>
  <c r="BK739" i="1"/>
  <c r="BI740" i="1"/>
  <c r="BI741" i="1"/>
  <c r="BK742" i="1"/>
  <c r="BL742" i="1"/>
  <c r="BT742" i="1" s="1"/>
  <c r="BM742" i="1"/>
  <c r="BU742" i="1" s="1"/>
  <c r="BJ745" i="1"/>
  <c r="BJ748" i="1"/>
  <c r="BI748" i="1" s="1"/>
  <c r="BI749" i="1"/>
  <c r="BI750" i="1"/>
  <c r="BI753" i="1"/>
  <c r="BI754" i="1"/>
  <c r="BI755" i="1"/>
  <c r="BI756" i="1"/>
  <c r="BI757" i="1"/>
  <c r="BI758" i="1"/>
  <c r="BI764" i="1"/>
  <c r="BL765" i="1"/>
  <c r="BT765" i="1" s="1"/>
  <c r="BI766" i="1"/>
  <c r="BI767" i="1"/>
  <c r="BI768" i="1"/>
  <c r="BI769" i="1"/>
  <c r="BI770" i="1"/>
  <c r="BI771" i="1"/>
  <c r="BI772" i="1"/>
  <c r="BL774" i="1"/>
  <c r="BL781" i="1"/>
  <c r="BM785" i="1"/>
  <c r="BL786" i="1"/>
  <c r="BR786" i="1" s="1"/>
  <c r="BI787" i="1"/>
  <c r="BI788" i="1"/>
  <c r="BJ790" i="1"/>
  <c r="BK790" i="1"/>
  <c r="BL790" i="1"/>
  <c r="BM790" i="1"/>
  <c r="BI791" i="1"/>
  <c r="BJ793" i="1"/>
  <c r="BI793" i="1" s="1"/>
  <c r="BJ794" i="1"/>
  <c r="BK794" i="1"/>
  <c r="BL794" i="1"/>
  <c r="BM795" i="1"/>
  <c r="BM800" i="1" s="1"/>
  <c r="BJ796" i="1"/>
  <c r="BK796" i="1"/>
  <c r="BL796" i="1"/>
  <c r="BM796" i="1"/>
  <c r="BI797" i="1"/>
  <c r="BM799" i="1"/>
  <c r="BJ800" i="1"/>
  <c r="BL800" i="1"/>
  <c r="BL805" i="1"/>
  <c r="BT805" i="1" s="1"/>
  <c r="BJ807" i="1"/>
  <c r="BJ60" i="1" s="1"/>
  <c r="BK807" i="1"/>
  <c r="BK60" i="1" s="1"/>
  <c r="BL807" i="1"/>
  <c r="BI813" i="1"/>
  <c r="BI814" i="1"/>
  <c r="BJ815" i="1"/>
  <c r="BJ816" i="1"/>
  <c r="BJ817" i="1"/>
  <c r="BM817" i="1"/>
  <c r="BU817" i="1" s="1"/>
  <c r="BI818" i="1"/>
  <c r="BI819" i="1"/>
  <c r="BM821" i="1"/>
  <c r="BM822" i="1"/>
  <c r="BM823" i="1"/>
  <c r="BI824" i="1"/>
  <c r="BI825" i="1"/>
  <c r="BM826" i="1"/>
  <c r="BI827" i="1"/>
  <c r="BI828" i="1"/>
  <c r="BJ829" i="1"/>
  <c r="BM829" i="1"/>
  <c r="BU829" i="1" s="1"/>
  <c r="BI830" i="1"/>
  <c r="BI831" i="1"/>
  <c r="BI833" i="1"/>
  <c r="BI834" i="1"/>
  <c r="BI835" i="1"/>
  <c r="BI836" i="1"/>
  <c r="BL839" i="1"/>
  <c r="BN839" i="1"/>
  <c r="BJ845" i="1"/>
  <c r="BL845" i="1"/>
  <c r="BL840" i="1" s="1"/>
  <c r="BM845" i="1"/>
  <c r="BJ847" i="1"/>
  <c r="BL847" i="1"/>
  <c r="BM847" i="1"/>
  <c r="BJ848" i="1"/>
  <c r="BL848" i="1"/>
  <c r="BJ851" i="1"/>
  <c r="BL851" i="1"/>
  <c r="BM851" i="1"/>
  <c r="BI852" i="1"/>
  <c r="BI853" i="1"/>
  <c r="BJ854" i="1"/>
  <c r="BU913" i="1"/>
  <c r="BJ922" i="1"/>
  <c r="BJ923" i="1"/>
  <c r="BJ924" i="1"/>
  <c r="BI924" i="1" s="1"/>
  <c r="BI925" i="1"/>
  <c r="BI926" i="1"/>
  <c r="BJ927" i="1"/>
  <c r="BI927" i="1" s="1"/>
  <c r="BI928" i="1"/>
  <c r="BI929" i="1"/>
  <c r="BJ930" i="1"/>
  <c r="BI930" i="1" s="1"/>
  <c r="BI931" i="1"/>
  <c r="BI932" i="1"/>
  <c r="BL932" i="1"/>
  <c r="BM943" i="1"/>
  <c r="BJ949" i="1"/>
  <c r="BK949" i="1"/>
  <c r="BJ950" i="1"/>
  <c r="BK950" i="1"/>
  <c r="BJ969" i="1"/>
  <c r="BJ37" i="1" s="1"/>
  <c r="BK969" i="1"/>
  <c r="BK37" i="1" s="1"/>
  <c r="BL969" i="1"/>
  <c r="BI975" i="1"/>
  <c r="BJ327" i="1" l="1"/>
  <c r="BJ714" i="1"/>
  <c r="BJ117" i="1"/>
  <c r="BI117" i="1" s="1"/>
  <c r="BJ67" i="1"/>
  <c r="BM324" i="1"/>
  <c r="BM780" i="1" s="1"/>
  <c r="BU780" i="1" s="1"/>
  <c r="BM715" i="1"/>
  <c r="BJ124" i="1"/>
  <c r="BI124" i="1" s="1"/>
  <c r="BJ116" i="1"/>
  <c r="BI854" i="1"/>
  <c r="BJ914" i="1"/>
  <c r="BI914" i="1" s="1"/>
  <c r="BL912" i="1"/>
  <c r="BN838" i="1"/>
  <c r="CE913" i="1"/>
  <c r="CH911" i="1"/>
  <c r="CE31" i="1"/>
  <c r="BI434" i="1"/>
  <c r="BI427" i="1"/>
  <c r="BI482" i="1"/>
  <c r="BJ26" i="1"/>
  <c r="BI26" i="1" s="1"/>
  <c r="BI421" i="1"/>
  <c r="BJ320" i="1"/>
  <c r="BJ307" i="1"/>
  <c r="BL714" i="1"/>
  <c r="BI413" i="1"/>
  <c r="BL785" i="1"/>
  <c r="BT786" i="1"/>
  <c r="BT799" i="1" s="1"/>
  <c r="BI566" i="1"/>
  <c r="BU566" i="1"/>
  <c r="BL59" i="1"/>
  <c r="BL34" i="1" s="1"/>
  <c r="BT780" i="1"/>
  <c r="BI585" i="1"/>
  <c r="BU585" i="1"/>
  <c r="BI823" i="1"/>
  <c r="BU823" i="1"/>
  <c r="BI605" i="1"/>
  <c r="BU605" i="1"/>
  <c r="BI584" i="1"/>
  <c r="BU584" i="1"/>
  <c r="BI822" i="1"/>
  <c r="BU822" i="1"/>
  <c r="BM594" i="1"/>
  <c r="BU595" i="1"/>
  <c r="BI550" i="1"/>
  <c r="BU550" i="1"/>
  <c r="BM925" i="1"/>
  <c r="BU925" i="1" s="1"/>
  <c r="BU912" i="1"/>
  <c r="BM815" i="1"/>
  <c r="BU815" i="1" s="1"/>
  <c r="BU821" i="1"/>
  <c r="BM794" i="1"/>
  <c r="BU795" i="1"/>
  <c r="BI774" i="1"/>
  <c r="BT774" i="1"/>
  <c r="BI603" i="1"/>
  <c r="BU603" i="1"/>
  <c r="BI579" i="1"/>
  <c r="BU579" i="1"/>
  <c r="BL62" i="1"/>
  <c r="BT808" i="1"/>
  <c r="BI590" i="1"/>
  <c r="BU590" i="1"/>
  <c r="BI601" i="1"/>
  <c r="BU601" i="1"/>
  <c r="BI589" i="1"/>
  <c r="BU589" i="1"/>
  <c r="BI577" i="1"/>
  <c r="BU577" i="1"/>
  <c r="BL328" i="1"/>
  <c r="BT331" i="1"/>
  <c r="BT713" i="1" s="1"/>
  <c r="BL37" i="1"/>
  <c r="BI37" i="1" s="1"/>
  <c r="BT969" i="1"/>
  <c r="BT37" i="1" s="1"/>
  <c r="BN914" i="1"/>
  <c r="BU914" i="1"/>
  <c r="BI826" i="1"/>
  <c r="BU826" i="1"/>
  <c r="BL60" i="1"/>
  <c r="BT807" i="1"/>
  <c r="BI600" i="1"/>
  <c r="BU600" i="1"/>
  <c r="BM59" i="1"/>
  <c r="BM34" i="1" s="1"/>
  <c r="BM928" i="1"/>
  <c r="BM807" i="1"/>
  <c r="BI807" i="1" s="1"/>
  <c r="BL799" i="1"/>
  <c r="BM798" i="1"/>
  <c r="BM24" i="1" s="1"/>
  <c r="BL798" i="1"/>
  <c r="BJ700" i="1"/>
  <c r="BI700" i="1" s="1"/>
  <c r="BK520" i="1"/>
  <c r="BK519" i="1" s="1"/>
  <c r="BL125" i="1"/>
  <c r="BJ171" i="1"/>
  <c r="BM805" i="1"/>
  <c r="BU805" i="1" s="1"/>
  <c r="BM722" i="1"/>
  <c r="BL722" i="1"/>
  <c r="BK722" i="1"/>
  <c r="BK721" i="1" s="1"/>
  <c r="BI644" i="1"/>
  <c r="BI210" i="1"/>
  <c r="BM932" i="1"/>
  <c r="BI851" i="1"/>
  <c r="BI817" i="1"/>
  <c r="BI725" i="1"/>
  <c r="BI723" i="1"/>
  <c r="BI800" i="1"/>
  <c r="BL715" i="1"/>
  <c r="BI535" i="1"/>
  <c r="BI228" i="1"/>
  <c r="BJ638" i="1"/>
  <c r="BI638" i="1" s="1"/>
  <c r="BI449" i="1"/>
  <c r="BI423" i="1"/>
  <c r="BK221" i="1"/>
  <c r="BJ192" i="1"/>
  <c r="BI192" i="1" s="1"/>
  <c r="BK948" i="1"/>
  <c r="BI839" i="1"/>
  <c r="BI781" i="1"/>
  <c r="BI724" i="1"/>
  <c r="BM598" i="1"/>
  <c r="BI440" i="1"/>
  <c r="BI322" i="1"/>
  <c r="BM225" i="1"/>
  <c r="BI848" i="1"/>
  <c r="BJ39" i="1"/>
  <c r="BJ792" i="1"/>
  <c r="BI792" i="1" s="1"/>
  <c r="BL39" i="1"/>
  <c r="BL763" i="1"/>
  <c r="BI168" i="1"/>
  <c r="BI829" i="1"/>
  <c r="BL171" i="1"/>
  <c r="BI790" i="1"/>
  <c r="BI840" i="1"/>
  <c r="BJ921" i="1"/>
  <c r="BJ920" i="1" s="1"/>
  <c r="BJ53" i="1" s="1"/>
  <c r="BI448" i="1"/>
  <c r="BI180" i="1"/>
  <c r="BI812" i="1"/>
  <c r="BI420" i="1"/>
  <c r="BI414" i="1"/>
  <c r="BI847" i="1"/>
  <c r="BM816" i="1"/>
  <c r="BI485" i="1"/>
  <c r="BI424" i="1"/>
  <c r="BI165" i="1"/>
  <c r="BI441" i="1"/>
  <c r="BM326" i="1"/>
  <c r="BJ516" i="1"/>
  <c r="BI418" i="1"/>
  <c r="BI845" i="1"/>
  <c r="BI821" i="1"/>
  <c r="BI815" i="1"/>
  <c r="BI796" i="1"/>
  <c r="BM565" i="1"/>
  <c r="BU565" i="1" s="1"/>
  <c r="BI483" i="1"/>
  <c r="BJ654" i="1"/>
  <c r="BI654" i="1" s="1"/>
  <c r="BJ539" i="1"/>
  <c r="BI539" i="1" s="1"/>
  <c r="BI417" i="1"/>
  <c r="BI159" i="1"/>
  <c r="BI795" i="1"/>
  <c r="BI609" i="1"/>
  <c r="BM569" i="1"/>
  <c r="BI486" i="1"/>
  <c r="BK331" i="1"/>
  <c r="BK330" i="1" s="1"/>
  <c r="BI162" i="1"/>
  <c r="BI156" i="1"/>
  <c r="BN157" i="1"/>
  <c r="BJ743" i="1"/>
  <c r="BI743" i="1" s="1"/>
  <c r="BI173" i="1"/>
  <c r="BM812" i="1"/>
  <c r="BU812" i="1" s="1"/>
  <c r="BL838" i="1"/>
  <c r="BM942" i="1"/>
  <c r="BI942" i="1" s="1"/>
  <c r="BI943" i="1"/>
  <c r="BL925" i="1"/>
  <c r="BT925" i="1" s="1"/>
  <c r="BL928" i="1"/>
  <c r="BJ841" i="1"/>
  <c r="BI841" i="1" s="1"/>
  <c r="BI806" i="1"/>
  <c r="BL202" i="1"/>
  <c r="BL205" i="1"/>
  <c r="BM778" i="1"/>
  <c r="BJ948" i="1"/>
  <c r="BJ36" i="1" s="1"/>
  <c r="BK202" i="1"/>
  <c r="BK205" i="1"/>
  <c r="BL67" i="1"/>
  <c r="BL307" i="1" s="1"/>
  <c r="BM820" i="1"/>
  <c r="BI438" i="1"/>
  <c r="BL326" i="1"/>
  <c r="BM115" i="1"/>
  <c r="BM66" i="1"/>
  <c r="BI945" i="1"/>
  <c r="BM204" i="1"/>
  <c r="BM222" i="1"/>
  <c r="BM944" i="1"/>
  <c r="BK39" i="1"/>
  <c r="BK715" i="1"/>
  <c r="BK324" i="1"/>
  <c r="BK780" i="1" s="1"/>
  <c r="BI327" i="1"/>
  <c r="BI969" i="1"/>
  <c r="BK36" i="1"/>
  <c r="BI479" i="1"/>
  <c r="BI207" i="1"/>
  <c r="BI61" i="1"/>
  <c r="BI35" i="1" s="1"/>
  <c r="BI794" i="1"/>
  <c r="BI225" i="1"/>
  <c r="BI745" i="1"/>
  <c r="BJ722" i="1"/>
  <c r="BI680" i="1"/>
  <c r="BI633" i="1"/>
  <c r="BI595" i="1"/>
  <c r="BK530" i="1"/>
  <c r="BJ519" i="1"/>
  <c r="BI462" i="1"/>
  <c r="BI454" i="1"/>
  <c r="BJ426" i="1"/>
  <c r="BI426" i="1" s="1"/>
  <c r="BI409" i="1"/>
  <c r="BJ222" i="1"/>
  <c r="BI211" i="1"/>
  <c r="BJ200" i="1"/>
  <c r="BJ125" i="1"/>
  <c r="BL116" i="1"/>
  <c r="BI765" i="1"/>
  <c r="BI639" i="1"/>
  <c r="BJ609" i="1"/>
  <c r="BJ530" i="1"/>
  <c r="BI468" i="1"/>
  <c r="BJ226" i="1"/>
  <c r="BJ223" i="1" s="1"/>
  <c r="BJ209" i="1"/>
  <c r="BI209" i="1" s="1"/>
  <c r="BJ206" i="1"/>
  <c r="BI189" i="1"/>
  <c r="BI665" i="1"/>
  <c r="BI599" i="1"/>
  <c r="BM227" i="1"/>
  <c r="BM45" i="1" s="1"/>
  <c r="BJ188" i="1"/>
  <c r="BI188" i="1" s="1"/>
  <c r="BI172" i="1"/>
  <c r="BI702" i="1"/>
  <c r="BI692" i="1"/>
  <c r="BI521" i="1"/>
  <c r="BJ517" i="1"/>
  <c r="BI311" i="1"/>
  <c r="BI52" i="1" s="1"/>
  <c r="BL229" i="1"/>
  <c r="BI193" i="1"/>
  <c r="BJ691" i="1"/>
  <c r="BI691" i="1" s="1"/>
  <c r="BI685" i="1"/>
  <c r="BJ647" i="1"/>
  <c r="BI647" i="1" s="1"/>
  <c r="BI540" i="1"/>
  <c r="BI435" i="1"/>
  <c r="BM330" i="1"/>
  <c r="BU330" i="1" s="1"/>
  <c r="BJ227" i="1"/>
  <c r="BI157" i="1"/>
  <c r="BI701" i="1"/>
  <c r="BI571" i="1"/>
  <c r="BI480" i="1"/>
  <c r="BI439" i="1"/>
  <c r="BL330" i="1"/>
  <c r="BK307" i="1"/>
  <c r="BM125" i="1"/>
  <c r="BM583" i="1"/>
  <c r="BI565" i="1"/>
  <c r="BI332" i="1"/>
  <c r="BI714" i="1" s="1"/>
  <c r="BJ115" i="1" l="1"/>
  <c r="BI116" i="1"/>
  <c r="BI67" i="1"/>
  <c r="BT330" i="1"/>
  <c r="BT712" i="1" s="1"/>
  <c r="BT47" i="1" s="1"/>
  <c r="BL323" i="1"/>
  <c r="BL713" i="1" s="1"/>
  <c r="BL712" i="1" s="1"/>
  <c r="BL47" i="1" s="1"/>
  <c r="BL911" i="1"/>
  <c r="BI911" i="1" s="1"/>
  <c r="BI912" i="1"/>
  <c r="BT912" i="1"/>
  <c r="CE911" i="1"/>
  <c r="BI307" i="1"/>
  <c r="BJ306" i="1"/>
  <c r="BK516" i="1"/>
  <c r="BK328" i="1" s="1"/>
  <c r="BJ778" i="1"/>
  <c r="BI320" i="1"/>
  <c r="BI39" i="1"/>
  <c r="BI820" i="1"/>
  <c r="BU820" i="1"/>
  <c r="BM929" i="1"/>
  <c r="BM927" i="1" s="1"/>
  <c r="BU911" i="1"/>
  <c r="BI569" i="1"/>
  <c r="BU569" i="1"/>
  <c r="BI763" i="1"/>
  <c r="BT763" i="1"/>
  <c r="BI598" i="1"/>
  <c r="BU598" i="1"/>
  <c r="BL721" i="1"/>
  <c r="BT721" i="1" s="1"/>
  <c r="BT722" i="1"/>
  <c r="BI583" i="1"/>
  <c r="BU583" i="1"/>
  <c r="BM721" i="1"/>
  <c r="BU722" i="1"/>
  <c r="BL24" i="1"/>
  <c r="BT798" i="1"/>
  <c r="BT24" i="1" s="1"/>
  <c r="BU798" i="1"/>
  <c r="BU24" i="1" s="1"/>
  <c r="BM60" i="1"/>
  <c r="BI60" i="1" s="1"/>
  <c r="BU807" i="1"/>
  <c r="BU60" i="1"/>
  <c r="BU800" i="1"/>
  <c r="BM803" i="1"/>
  <c r="BU778" i="1"/>
  <c r="BI816" i="1"/>
  <c r="BU816" i="1"/>
  <c r="BM922" i="1"/>
  <c r="BU922" i="1" s="1"/>
  <c r="BI594" i="1"/>
  <c r="BU594" i="1"/>
  <c r="BI722" i="1"/>
  <c r="BI520" i="1"/>
  <c r="BJ653" i="1"/>
  <c r="BI653" i="1" s="1"/>
  <c r="BL720" i="1"/>
  <c r="BL719" i="1" s="1"/>
  <c r="BT719" i="1" s="1"/>
  <c r="BI838" i="1"/>
  <c r="BI530" i="1"/>
  <c r="BM926" i="1"/>
  <c r="BJ187" i="1"/>
  <c r="BJ742" i="1"/>
  <c r="BI742" i="1" s="1"/>
  <c r="BJ515" i="1"/>
  <c r="BN156" i="1"/>
  <c r="BN125" i="1"/>
  <c r="BM559" i="1"/>
  <c r="BM564" i="1" s="1"/>
  <c r="BI564" i="1" s="1"/>
  <c r="BM173" i="1"/>
  <c r="BM171" i="1" s="1"/>
  <c r="BI171" i="1" s="1"/>
  <c r="BI519" i="1"/>
  <c r="BL226" i="1"/>
  <c r="BL223" i="1" s="1"/>
  <c r="BL221" i="1" s="1"/>
  <c r="BL227" i="1"/>
  <c r="BL45" i="1" s="1"/>
  <c r="BL922" i="1"/>
  <c r="BT922" i="1" s="1"/>
  <c r="BM560" i="1"/>
  <c r="BJ329" i="1"/>
  <c r="BJ715" i="1" s="1"/>
  <c r="BI517" i="1"/>
  <c r="BJ202" i="1"/>
  <c r="BI202" i="1" s="1"/>
  <c r="BJ205" i="1"/>
  <c r="BI205" i="1" s="1"/>
  <c r="BI206" i="1"/>
  <c r="BI944" i="1"/>
  <c r="BM937" i="1"/>
  <c r="BK775" i="1"/>
  <c r="BK720" i="1"/>
  <c r="BK719" i="1" s="1"/>
  <c r="BJ221" i="1"/>
  <c r="BI222" i="1"/>
  <c r="BK59" i="1"/>
  <c r="BK34" i="1" s="1"/>
  <c r="BK805" i="1"/>
  <c r="BL778" i="1"/>
  <c r="BM65" i="1"/>
  <c r="BM40" i="1" s="1"/>
  <c r="BM309" i="1"/>
  <c r="BM306" i="1" s="1"/>
  <c r="BK778" i="1"/>
  <c r="BK803" i="1" s="1"/>
  <c r="BK57" i="1" s="1"/>
  <c r="BK31" i="1" s="1"/>
  <c r="BJ45" i="1"/>
  <c r="BK125" i="1"/>
  <c r="BI125" i="1" s="1"/>
  <c r="BJ642" i="1"/>
  <c r="BJ643" i="1"/>
  <c r="BM549" i="1"/>
  <c r="BI46" i="1"/>
  <c r="BJ46" i="1"/>
  <c r="BL115" i="1"/>
  <c r="BL66" i="1"/>
  <c r="BI66" i="1" s="1"/>
  <c r="BM201" i="1"/>
  <c r="BI204" i="1"/>
  <c r="BI229" i="1"/>
  <c r="BI226" i="1" s="1"/>
  <c r="BL321" i="1" l="1"/>
  <c r="BI516" i="1"/>
  <c r="BL775" i="1"/>
  <c r="BI115" i="1"/>
  <c r="BK515" i="1"/>
  <c r="BI515" i="1" s="1"/>
  <c r="BK323" i="1"/>
  <c r="BL803" i="1"/>
  <c r="BT778" i="1"/>
  <c r="BM720" i="1"/>
  <c r="BU721" i="1"/>
  <c r="BU549" i="1"/>
  <c r="BL48" i="1"/>
  <c r="BT775" i="1"/>
  <c r="BT48" i="1" s="1"/>
  <c r="BM923" i="1"/>
  <c r="BM921" i="1" s="1"/>
  <c r="BU926" i="1"/>
  <c r="BM57" i="1"/>
  <c r="BU803" i="1"/>
  <c r="BU57" i="1" s="1"/>
  <c r="BU31" i="1" s="1"/>
  <c r="BI560" i="1"/>
  <c r="BU560" i="1"/>
  <c r="BM931" i="1"/>
  <c r="BM930" i="1" s="1"/>
  <c r="BJ721" i="1"/>
  <c r="BI721" i="1" s="1"/>
  <c r="BM924" i="1"/>
  <c r="BU924" i="1" s="1"/>
  <c r="BI227" i="1"/>
  <c r="BI45" i="1" s="1"/>
  <c r="BI187" i="1"/>
  <c r="BJ185" i="1"/>
  <c r="BI185" i="1" s="1"/>
  <c r="BI559" i="1"/>
  <c r="BM563" i="1"/>
  <c r="BM323" i="1" s="1"/>
  <c r="BM321" i="1" s="1"/>
  <c r="BM226" i="1" s="1"/>
  <c r="BM223" i="1" s="1"/>
  <c r="BI223" i="1" s="1"/>
  <c r="BK326" i="1"/>
  <c r="BL309" i="1"/>
  <c r="BL777" i="1" s="1"/>
  <c r="BL65" i="1"/>
  <c r="BL40" i="1" s="1"/>
  <c r="BI329" i="1"/>
  <c r="BI715" i="1" s="1"/>
  <c r="BJ324" i="1"/>
  <c r="BJ780" i="1" s="1"/>
  <c r="BJ59" i="1" s="1"/>
  <c r="BJ34" i="1" s="1"/>
  <c r="BM643" i="1"/>
  <c r="BI643" i="1" s="1"/>
  <c r="BM645" i="1"/>
  <c r="BI549" i="1"/>
  <c r="BI717" i="1" s="1"/>
  <c r="BM642" i="1"/>
  <c r="BK309" i="1"/>
  <c r="BK306" i="1" s="1"/>
  <c r="BM936" i="1"/>
  <c r="BI937" i="1"/>
  <c r="BL949" i="1"/>
  <c r="BM200" i="1"/>
  <c r="BI200" i="1" s="1"/>
  <c r="BI201" i="1"/>
  <c r="BI563" i="1" l="1"/>
  <c r="BI980" i="1" s="1"/>
  <c r="BI982" i="1" s="1"/>
  <c r="BM713" i="1"/>
  <c r="BM717" i="1" s="1"/>
  <c r="BM808" i="1" s="1"/>
  <c r="BM962" i="1" s="1"/>
  <c r="BU717" i="1"/>
  <c r="BU713" i="1"/>
  <c r="BU712" i="1"/>
  <c r="BU47" i="1" s="1"/>
  <c r="BM920" i="1"/>
  <c r="BU921" i="1"/>
  <c r="BM719" i="1"/>
  <c r="BU719" i="1" s="1"/>
  <c r="BM775" i="1"/>
  <c r="BM777" i="1" s="1"/>
  <c r="BM31" i="1"/>
  <c r="BU923" i="1"/>
  <c r="BL57" i="1"/>
  <c r="BT803" i="1"/>
  <c r="BT57" i="1" s="1"/>
  <c r="BJ720" i="1"/>
  <c r="BJ719" i="1" s="1"/>
  <c r="BJ775" i="1"/>
  <c r="BM221" i="1"/>
  <c r="BI221" i="1" s="1"/>
  <c r="BI309" i="1"/>
  <c r="BK321" i="1"/>
  <c r="BK713" i="1"/>
  <c r="BK777" i="1" s="1"/>
  <c r="BM712" i="1"/>
  <c r="BM47" i="1" s="1"/>
  <c r="BI642" i="1"/>
  <c r="BI645" i="1"/>
  <c r="BM62" i="1"/>
  <c r="BI808" i="1"/>
  <c r="BI962" i="1" s="1"/>
  <c r="BM935" i="1"/>
  <c r="BI936" i="1"/>
  <c r="BI324" i="1"/>
  <c r="BL306" i="1"/>
  <c r="BI306" i="1" s="1"/>
  <c r="BT777" i="1"/>
  <c r="BI935" i="1" l="1"/>
  <c r="BM949" i="1"/>
  <c r="BI949" i="1" s="1"/>
  <c r="BK712" i="1"/>
  <c r="BM948" i="1"/>
  <c r="BM36" i="1" s="1"/>
  <c r="BI775" i="1"/>
  <c r="BI48" i="1" s="1"/>
  <c r="BJ48" i="1"/>
  <c r="BM48" i="1"/>
  <c r="BU775" i="1"/>
  <c r="BU48" i="1" s="1"/>
  <c r="BI719" i="1"/>
  <c r="BM53" i="1"/>
  <c r="BU920" i="1"/>
  <c r="BU53" i="1" s="1"/>
  <c r="BU777" i="1"/>
  <c r="BU62" i="1"/>
  <c r="BU36" i="1" s="1"/>
  <c r="BU808" i="1"/>
  <c r="BI720" i="1"/>
  <c r="BK776" i="1"/>
  <c r="BK23" i="1" s="1"/>
  <c r="BI62" i="1"/>
  <c r="BM776" i="1"/>
  <c r="BM802" i="1"/>
  <c r="BI778" i="1"/>
  <c r="BJ803" i="1"/>
  <c r="BJ57" i="1" s="1"/>
  <c r="BJ31" i="1" s="1"/>
  <c r="BI780" i="1"/>
  <c r="BJ805" i="1"/>
  <c r="BI805" i="1" s="1"/>
  <c r="BL776" i="1"/>
  <c r="BT776" i="1" s="1"/>
  <c r="BL802" i="1"/>
  <c r="BT802" i="1" s="1"/>
  <c r="BM23" i="1" l="1"/>
  <c r="BT801" i="1"/>
  <c r="BT55" i="1" s="1"/>
  <c r="BT56" i="1"/>
  <c r="BT30" i="1" s="1"/>
  <c r="BU776" i="1"/>
  <c r="BU23" i="1" s="1"/>
  <c r="BU802" i="1"/>
  <c r="BI803" i="1"/>
  <c r="BL56" i="1"/>
  <c r="BL30" i="1" s="1"/>
  <c r="BL801" i="1"/>
  <c r="BM56" i="1"/>
  <c r="BM30" i="1" s="1"/>
  <c r="BM29" i="1" s="1"/>
  <c r="BM801" i="1"/>
  <c r="BI59" i="1"/>
  <c r="BI34" i="1" s="1"/>
  <c r="BM957" i="1" l="1"/>
  <c r="BM959" i="1"/>
  <c r="BM961" i="1"/>
  <c r="BU56" i="1"/>
  <c r="BU30" i="1" s="1"/>
  <c r="BU29" i="1" s="1"/>
  <c r="BU801" i="1"/>
  <c r="BU55" i="1" s="1"/>
  <c r="BU21" i="1" s="1"/>
  <c r="BM55" i="1"/>
  <c r="BM21" i="1" s="1"/>
  <c r="BL55" i="1"/>
  <c r="BI57" i="1"/>
  <c r="CK975" i="1" l="1"/>
  <c r="CK945" i="1"/>
  <c r="CK932" i="1"/>
  <c r="CK931" i="1"/>
  <c r="CK929" i="1"/>
  <c r="CK928" i="1"/>
  <c r="CK926" i="1"/>
  <c r="CK925" i="1"/>
  <c r="CK901" i="1"/>
  <c r="CK896" i="1"/>
  <c r="CK895" i="1"/>
  <c r="CK893" i="1"/>
  <c r="CK892" i="1"/>
  <c r="CK853" i="1"/>
  <c r="CK852" i="1"/>
  <c r="CK836" i="1"/>
  <c r="CK835" i="1"/>
  <c r="CK834" i="1"/>
  <c r="CK833" i="1"/>
  <c r="CK831" i="1"/>
  <c r="CK830" i="1"/>
  <c r="CK828" i="1"/>
  <c r="CK827" i="1"/>
  <c r="CK825" i="1"/>
  <c r="CK824" i="1"/>
  <c r="CK819" i="1"/>
  <c r="CK818" i="1"/>
  <c r="CK814" i="1"/>
  <c r="CK813" i="1"/>
  <c r="CK797" i="1"/>
  <c r="CK793" i="1"/>
  <c r="CK791" i="1"/>
  <c r="CK788" i="1"/>
  <c r="CK787" i="1"/>
  <c r="CK768" i="1"/>
  <c r="CK767" i="1"/>
  <c r="CK758" i="1"/>
  <c r="CK757" i="1"/>
  <c r="CK756" i="1"/>
  <c r="CK755" i="1"/>
  <c r="CK754" i="1"/>
  <c r="CK753" i="1"/>
  <c r="CK750" i="1"/>
  <c r="CK749" i="1"/>
  <c r="CK745" i="1"/>
  <c r="CK741" i="1"/>
  <c r="CK740" i="1"/>
  <c r="CK738" i="1"/>
  <c r="CK736" i="1"/>
  <c r="CK735" i="1"/>
  <c r="CK734" i="1"/>
  <c r="CK733" i="1"/>
  <c r="CK732" i="1"/>
  <c r="CK730" i="1"/>
  <c r="CK729" i="1"/>
  <c r="CK727" i="1"/>
  <c r="CK726" i="1"/>
  <c r="CK705" i="1"/>
  <c r="CK704" i="1"/>
  <c r="CK694" i="1"/>
  <c r="CK693" i="1"/>
  <c r="CK689" i="1"/>
  <c r="CK688" i="1"/>
  <c r="CK687" i="1"/>
  <c r="CK680" i="1"/>
  <c r="CK677" i="1"/>
  <c r="CK676" i="1"/>
  <c r="CK674" i="1"/>
  <c r="CK672" i="1"/>
  <c r="CK671" i="1"/>
  <c r="CK669" i="1"/>
  <c r="CJ669" i="1" s="1"/>
  <c r="CK636" i="1"/>
  <c r="CK635" i="1"/>
  <c r="CK634" i="1"/>
  <c r="CK622" i="1"/>
  <c r="CK606" i="1" s="1"/>
  <c r="CK618" i="1"/>
  <c r="CK616" i="1"/>
  <c r="CK615" i="1"/>
  <c r="CK613" i="1"/>
  <c r="CK612" i="1"/>
  <c r="CK611" i="1"/>
  <c r="CK608" i="1"/>
  <c r="CK607" i="1"/>
  <c r="CK604" i="1"/>
  <c r="CK602" i="1"/>
  <c r="CK597" i="1"/>
  <c r="CK596" i="1"/>
  <c r="CK591" i="1"/>
  <c r="CK588" i="1"/>
  <c r="CK587" i="1"/>
  <c r="CK580" i="1"/>
  <c r="CK578" i="1"/>
  <c r="CK576" i="1"/>
  <c r="CK575" i="1"/>
  <c r="CK574" i="1"/>
  <c r="CK573" i="1"/>
  <c r="CK572" i="1"/>
  <c r="CK570" i="1"/>
  <c r="CK568" i="1"/>
  <c r="CK567" i="1"/>
  <c r="CK545" i="1"/>
  <c r="CK544" i="1"/>
  <c r="CK538" i="1"/>
  <c r="CK536" i="1"/>
  <c r="CK534" i="1"/>
  <c r="CK532" i="1"/>
  <c r="CK529" i="1"/>
  <c r="CK528" i="1"/>
  <c r="CK523" i="1"/>
  <c r="CK488" i="1"/>
  <c r="CK484" i="1"/>
  <c r="CK481" i="1"/>
  <c r="CK476" i="1"/>
  <c r="CK472" i="1"/>
  <c r="CK471" i="1"/>
  <c r="CK470" i="1"/>
  <c r="CK469" i="1"/>
  <c r="CK465" i="1"/>
  <c r="CK460" i="1"/>
  <c r="CK459" i="1"/>
  <c r="CK456" i="1"/>
  <c r="CK455" i="1"/>
  <c r="CK450" i="1"/>
  <c r="CK446" i="1"/>
  <c r="CK442" i="1"/>
  <c r="CK439" i="1"/>
  <c r="CK436" i="1"/>
  <c r="CK431" i="1"/>
  <c r="CK428" i="1"/>
  <c r="CK425" i="1"/>
  <c r="CK422" i="1"/>
  <c r="CK419" i="1"/>
  <c r="CK415" i="1"/>
  <c r="CK410" i="1"/>
  <c r="CK396" i="1"/>
  <c r="CK388" i="1"/>
  <c r="CK385" i="1"/>
  <c r="CK381" i="1"/>
  <c r="CK371" i="1"/>
  <c r="CK361" i="1"/>
  <c r="CK360" i="1"/>
  <c r="CK357" i="1"/>
  <c r="CK353" i="1"/>
  <c r="CK351" i="1"/>
  <c r="CK348" i="1"/>
  <c r="CK347" i="1"/>
  <c r="CK344" i="1"/>
  <c r="CK336" i="1"/>
  <c r="CK335" i="1"/>
  <c r="CK298" i="1"/>
  <c r="CK297" i="1"/>
  <c r="CK296" i="1"/>
  <c r="CK295" i="1"/>
  <c r="CK294" i="1"/>
  <c r="CK293" i="1"/>
  <c r="CK292" i="1"/>
  <c r="CK291" i="1"/>
  <c r="CK290" i="1"/>
  <c r="CK289" i="1"/>
  <c r="CK288" i="1"/>
  <c r="CK287" i="1"/>
  <c r="CK286" i="1"/>
  <c r="CK285" i="1"/>
  <c r="CK284" i="1"/>
  <c r="CK283" i="1"/>
  <c r="CK282" i="1"/>
  <c r="CK281" i="1"/>
  <c r="CK231" i="1"/>
  <c r="CK230" i="1" s="1"/>
  <c r="CK220" i="1"/>
  <c r="CK215" i="1"/>
  <c r="CK214" i="1"/>
  <c r="CK199" i="1"/>
  <c r="CK198" i="1"/>
  <c r="CK196" i="1"/>
  <c r="CK195" i="1"/>
  <c r="CK191" i="1"/>
  <c r="CK190" i="1"/>
  <c r="CK187" i="1"/>
  <c r="CK186" i="1"/>
  <c r="CK182" i="1"/>
  <c r="CK181" i="1"/>
  <c r="CK179" i="1"/>
  <c r="CK178" i="1"/>
  <c r="CK176" i="1"/>
  <c r="CK175" i="1"/>
  <c r="CK170" i="1"/>
  <c r="CK169" i="1"/>
  <c r="CK167" i="1"/>
  <c r="CK166" i="1"/>
  <c r="CK165" i="1"/>
  <c r="CK164" i="1"/>
  <c r="CK163" i="1"/>
  <c r="CK161" i="1"/>
  <c r="CK160" i="1"/>
  <c r="CK158" i="1"/>
  <c r="CK157" i="1"/>
  <c r="CK155" i="1"/>
  <c r="CK154" i="1"/>
  <c r="CK144" i="1"/>
  <c r="CK143" i="1"/>
  <c r="CK133" i="1"/>
  <c r="CK132" i="1"/>
  <c r="CK129" i="1"/>
  <c r="CK51" i="1"/>
  <c r="CK38" i="1"/>
  <c r="CL972" i="1"/>
  <c r="CK972" i="1" s="1"/>
  <c r="CN969" i="1"/>
  <c r="CN37" i="1" s="1"/>
  <c r="CL969" i="1"/>
  <c r="CM950" i="1"/>
  <c r="CM949" i="1"/>
  <c r="CM948" i="1" s="1"/>
  <c r="CO944" i="1"/>
  <c r="CO937" i="1" s="1"/>
  <c r="CK937" i="1" s="1"/>
  <c r="CO943" i="1"/>
  <c r="CK943" i="1" s="1"/>
  <c r="CN932" i="1"/>
  <c r="CL930" i="1"/>
  <c r="CK930" i="1" s="1"/>
  <c r="CL927" i="1"/>
  <c r="CK927" i="1" s="1"/>
  <c r="CL924" i="1"/>
  <c r="CK924" i="1" s="1"/>
  <c r="CL923" i="1"/>
  <c r="CL950" i="1" s="1"/>
  <c r="CL922" i="1"/>
  <c r="CL949" i="1" s="1"/>
  <c r="CO932" i="1"/>
  <c r="CO929" i="1"/>
  <c r="CL905" i="1"/>
  <c r="CK905" i="1" s="1"/>
  <c r="CL904" i="1"/>
  <c r="CK904" i="1" s="1"/>
  <c r="CL903" i="1"/>
  <c r="CK903" i="1" s="1"/>
  <c r="CL902" i="1"/>
  <c r="CL854" i="1"/>
  <c r="CO851" i="1"/>
  <c r="CN851" i="1"/>
  <c r="CL851" i="1"/>
  <c r="CO847" i="1"/>
  <c r="CN847" i="1"/>
  <c r="CL847" i="1"/>
  <c r="CO845" i="1"/>
  <c r="CN845" i="1"/>
  <c r="CN840" i="1" s="1"/>
  <c r="CL845" i="1"/>
  <c r="CL840" i="1" s="1"/>
  <c r="CO829" i="1"/>
  <c r="CL829" i="1"/>
  <c r="CO826" i="1"/>
  <c r="CK826" i="1" s="1"/>
  <c r="CO823" i="1"/>
  <c r="CK823" i="1" s="1"/>
  <c r="CO822" i="1"/>
  <c r="CK822" i="1" s="1"/>
  <c r="CO821" i="1"/>
  <c r="CK821" i="1" s="1"/>
  <c r="CO817" i="1"/>
  <c r="CL817" i="1"/>
  <c r="CL816" i="1"/>
  <c r="CL815" i="1"/>
  <c r="CN807" i="1"/>
  <c r="CN60" i="1" s="1"/>
  <c r="CM807" i="1"/>
  <c r="CL807" i="1"/>
  <c r="CN800" i="1"/>
  <c r="CL800" i="1"/>
  <c r="CO799" i="1"/>
  <c r="CN799" i="1"/>
  <c r="CN798" i="1"/>
  <c r="CO796" i="1"/>
  <c r="CN796" i="1"/>
  <c r="CM796" i="1"/>
  <c r="CL796" i="1"/>
  <c r="CN794" i="1"/>
  <c r="CM794" i="1"/>
  <c r="CL794" i="1"/>
  <c r="CL792" i="1"/>
  <c r="CK792" i="1" s="1"/>
  <c r="CO790" i="1"/>
  <c r="CN790" i="1"/>
  <c r="CM790" i="1"/>
  <c r="CL790" i="1"/>
  <c r="CO785" i="1"/>
  <c r="CN785" i="1"/>
  <c r="CL781" i="1"/>
  <c r="CN772" i="1"/>
  <c r="CK772" i="1" s="1"/>
  <c r="CN771" i="1"/>
  <c r="CK771" i="1" s="1"/>
  <c r="CN770" i="1"/>
  <c r="CK770" i="1" s="1"/>
  <c r="CL748" i="1"/>
  <c r="CL743" i="1" s="1"/>
  <c r="CL742" i="1" s="1"/>
  <c r="CO742" i="1"/>
  <c r="CN742" i="1"/>
  <c r="CN721" i="1" s="1"/>
  <c r="CM742" i="1"/>
  <c r="CM739" i="1"/>
  <c r="CK739" i="1" s="1"/>
  <c r="CL737" i="1"/>
  <c r="CK737" i="1" s="1"/>
  <c r="CL734" i="1"/>
  <c r="CM731" i="1"/>
  <c r="CK731" i="1" s="1"/>
  <c r="CL731" i="1"/>
  <c r="CM728" i="1"/>
  <c r="CK728" i="1" s="1"/>
  <c r="CL728" i="1"/>
  <c r="CL725" i="1"/>
  <c r="CK725" i="1" s="1"/>
  <c r="CO724" i="1"/>
  <c r="CN724" i="1"/>
  <c r="CM724" i="1"/>
  <c r="CL724" i="1"/>
  <c r="CO723" i="1"/>
  <c r="CN723" i="1"/>
  <c r="CM723" i="1"/>
  <c r="CL723" i="1"/>
  <c r="CN717" i="1"/>
  <c r="CN808" i="1" s="1"/>
  <c r="CM717" i="1"/>
  <c r="CM808" i="1" s="1"/>
  <c r="CM62" i="1" s="1"/>
  <c r="CL717" i="1"/>
  <c r="CL808" i="1" s="1"/>
  <c r="CO781" i="1"/>
  <c r="CN716" i="1"/>
  <c r="CN781" i="1" s="1"/>
  <c r="CM716" i="1"/>
  <c r="CL716" i="1"/>
  <c r="CL806" i="1" s="1"/>
  <c r="CL703" i="1"/>
  <c r="CK703" i="1" s="1"/>
  <c r="CL702" i="1"/>
  <c r="CK702" i="1" s="1"/>
  <c r="CL701" i="1"/>
  <c r="CK701" i="1" s="1"/>
  <c r="CL692" i="1"/>
  <c r="CK692" i="1" s="1"/>
  <c r="CL691" i="1"/>
  <c r="CK691" i="1" s="1"/>
  <c r="CL685" i="1"/>
  <c r="CL684" i="1" s="1"/>
  <c r="CK684" i="1" s="1"/>
  <c r="CO679" i="1"/>
  <c r="CO678" i="1" s="1"/>
  <c r="CK678" i="1" s="1"/>
  <c r="CN679" i="1"/>
  <c r="CL679" i="1"/>
  <c r="CK679" i="1" s="1"/>
  <c r="CL675" i="1"/>
  <c r="CK675" i="1" s="1"/>
  <c r="CL673" i="1"/>
  <c r="CK673" i="1" s="1"/>
  <c r="CL668" i="1"/>
  <c r="CK668" i="1" s="1"/>
  <c r="CM665" i="1"/>
  <c r="CO654" i="1"/>
  <c r="CN654" i="1"/>
  <c r="CO647" i="1"/>
  <c r="CN645" i="1"/>
  <c r="CL645" i="1"/>
  <c r="CO644" i="1"/>
  <c r="CN644" i="1"/>
  <c r="CL644" i="1"/>
  <c r="CN643" i="1"/>
  <c r="CN642" i="1"/>
  <c r="CL641" i="1"/>
  <c r="CK641" i="1" s="1"/>
  <c r="CL639" i="1"/>
  <c r="CL633" i="1"/>
  <c r="CL632" i="1" s="1"/>
  <c r="CK632" i="1" s="1"/>
  <c r="CL617" i="1"/>
  <c r="CK617" i="1" s="1"/>
  <c r="CL614" i="1"/>
  <c r="CK614" i="1" s="1"/>
  <c r="CL610" i="1"/>
  <c r="CK610" i="1" s="1"/>
  <c r="CO609" i="1"/>
  <c r="CO606" i="1"/>
  <c r="CO605" i="1"/>
  <c r="CK605" i="1" s="1"/>
  <c r="CO603" i="1"/>
  <c r="CK603" i="1" s="1"/>
  <c r="CO601" i="1"/>
  <c r="CK601" i="1" s="1"/>
  <c r="CO599" i="1"/>
  <c r="CK599" i="1" s="1"/>
  <c r="CO590" i="1"/>
  <c r="CK590" i="1" s="1"/>
  <c r="CO585" i="1"/>
  <c r="CK585" i="1" s="1"/>
  <c r="CO584" i="1"/>
  <c r="CK584" i="1" s="1"/>
  <c r="CO577" i="1"/>
  <c r="CK577" i="1" s="1"/>
  <c r="CO571" i="1"/>
  <c r="CK571" i="1" s="1"/>
  <c r="CO566" i="1"/>
  <c r="CO565" i="1" s="1"/>
  <c r="CK565" i="1" s="1"/>
  <c r="CL564" i="1"/>
  <c r="CL559" i="1"/>
  <c r="CO550" i="1"/>
  <c r="CK550" i="1" s="1"/>
  <c r="CL543" i="1"/>
  <c r="CK543" i="1" s="1"/>
  <c r="CM542" i="1"/>
  <c r="CL540" i="1"/>
  <c r="CL535" i="1"/>
  <c r="CK535" i="1" s="1"/>
  <c r="CK533" i="1"/>
  <c r="CJ533" i="1" s="1"/>
  <c r="CL531" i="1"/>
  <c r="CL524" i="1"/>
  <c r="CK521" i="1"/>
  <c r="CL520" i="1"/>
  <c r="CM517" i="1"/>
  <c r="CM329" i="1" s="1"/>
  <c r="CM715" i="1" s="1"/>
  <c r="CO515" i="1"/>
  <c r="CM486" i="1"/>
  <c r="CL486" i="1"/>
  <c r="CM485" i="1"/>
  <c r="CL485" i="1"/>
  <c r="CM483" i="1"/>
  <c r="CL483" i="1"/>
  <c r="CM482" i="1"/>
  <c r="CL482" i="1"/>
  <c r="CM480" i="1"/>
  <c r="CM479" i="1" s="1"/>
  <c r="CL480" i="1"/>
  <c r="CL479" i="1" s="1"/>
  <c r="CL475" i="1"/>
  <c r="CK475" i="1" s="1"/>
  <c r="CL468" i="1"/>
  <c r="CL467" i="1" s="1"/>
  <c r="CK467" i="1" s="1"/>
  <c r="CL464" i="1"/>
  <c r="CK464" i="1" s="1"/>
  <c r="CL454" i="1"/>
  <c r="CL453" i="1" s="1"/>
  <c r="CK453" i="1" s="1"/>
  <c r="CM449" i="1"/>
  <c r="CL449" i="1"/>
  <c r="CM448" i="1"/>
  <c r="CL448" i="1"/>
  <c r="CK448" i="1" s="1"/>
  <c r="CL444" i="1"/>
  <c r="CK444" i="1" s="1"/>
  <c r="CM441" i="1"/>
  <c r="CL441" i="1"/>
  <c r="CM440" i="1"/>
  <c r="CL440" i="1"/>
  <c r="CK438" i="1"/>
  <c r="CM435" i="1"/>
  <c r="CM434" i="1" s="1"/>
  <c r="CL435" i="1"/>
  <c r="CL434" i="1" s="1"/>
  <c r="CL432" i="1"/>
  <c r="CK432" i="1" s="1"/>
  <c r="CM427" i="1"/>
  <c r="CM426" i="1" s="1"/>
  <c r="CL427" i="1"/>
  <c r="CL424" i="1"/>
  <c r="CK424" i="1" s="1"/>
  <c r="CL423" i="1"/>
  <c r="CK423" i="1" s="1"/>
  <c r="CL421" i="1"/>
  <c r="CK421" i="1" s="1"/>
  <c r="CL420" i="1"/>
  <c r="CK420" i="1" s="1"/>
  <c r="CL418" i="1"/>
  <c r="CK418" i="1" s="1"/>
  <c r="CL417" i="1"/>
  <c r="CK417" i="1" s="1"/>
  <c r="CL414" i="1"/>
  <c r="CK414" i="1" s="1"/>
  <c r="CL413" i="1"/>
  <c r="CK413" i="1" s="1"/>
  <c r="CL409" i="1"/>
  <c r="CL408" i="1" s="1"/>
  <c r="CK408" i="1" s="1"/>
  <c r="CL407" i="1"/>
  <c r="CK407" i="1" s="1"/>
  <c r="CL395" i="1"/>
  <c r="CK395" i="1" s="1"/>
  <c r="CL394" i="1"/>
  <c r="CK394" i="1" s="1"/>
  <c r="CL384" i="1"/>
  <c r="CK384" i="1" s="1"/>
  <c r="CL383" i="1"/>
  <c r="CK383" i="1" s="1"/>
  <c r="CL380" i="1"/>
  <c r="CK380" i="1" s="1"/>
  <c r="CL370" i="1"/>
  <c r="CK370" i="1" s="1"/>
  <c r="CL369" i="1"/>
  <c r="CL368" i="1"/>
  <c r="CL367" i="1"/>
  <c r="CL366" i="1"/>
  <c r="CL365" i="1"/>
  <c r="CL364" i="1"/>
  <c r="CL363" i="1"/>
  <c r="CL362" i="1"/>
  <c r="CL359" i="1" s="1"/>
  <c r="CK359" i="1" s="1"/>
  <c r="CL358" i="1"/>
  <c r="CK358" i="1" s="1"/>
  <c r="CL356" i="1"/>
  <c r="CK356" i="1" s="1"/>
  <c r="CL355" i="1"/>
  <c r="CL345" i="1"/>
  <c r="CK345" i="1" s="1"/>
  <c r="CL343" i="1"/>
  <c r="CK343" i="1" s="1"/>
  <c r="CL341" i="1"/>
  <c r="CL334" i="1"/>
  <c r="CK334" i="1" s="1"/>
  <c r="CO332" i="1"/>
  <c r="CO714" i="1" s="1"/>
  <c r="CN332" i="1"/>
  <c r="CN714" i="1" s="1"/>
  <c r="CM332" i="1"/>
  <c r="CL332" i="1"/>
  <c r="CL714" i="1" s="1"/>
  <c r="CO331" i="1"/>
  <c r="CO330" i="1" s="1"/>
  <c r="CN331" i="1"/>
  <c r="CN330" i="1" s="1"/>
  <c r="CO329" i="1"/>
  <c r="CO715" i="1" s="1"/>
  <c r="CN329" i="1"/>
  <c r="CN715" i="1" s="1"/>
  <c r="CO327" i="1"/>
  <c r="CN327" i="1"/>
  <c r="CM327" i="1"/>
  <c r="CL325" i="1"/>
  <c r="CK325" i="1" s="1"/>
  <c r="CO322" i="1"/>
  <c r="CN322" i="1"/>
  <c r="CL322" i="1"/>
  <c r="CL311" i="1"/>
  <c r="CK311" i="1" s="1"/>
  <c r="CK52" i="1" s="1"/>
  <c r="CL280" i="1"/>
  <c r="CL278" i="1" s="1"/>
  <c r="CO278" i="1"/>
  <c r="CN278" i="1"/>
  <c r="CN230" i="1"/>
  <c r="CN229" i="1" s="1"/>
  <c r="CN227" i="1" s="1"/>
  <c r="CN45" i="1" s="1"/>
  <c r="CO229" i="1"/>
  <c r="CO227" i="1" s="1"/>
  <c r="CL229" i="1"/>
  <c r="CL227" i="1" s="1"/>
  <c r="CO228" i="1"/>
  <c r="CO172" i="1" s="1"/>
  <c r="CN228" i="1"/>
  <c r="CL228" i="1"/>
  <c r="CM226" i="1"/>
  <c r="CM223" i="1" s="1"/>
  <c r="CM225" i="1"/>
  <c r="CM222" i="1" s="1"/>
  <c r="CL225" i="1"/>
  <c r="CL217" i="1"/>
  <c r="CK213" i="1"/>
  <c r="CO211" i="1"/>
  <c r="CN211" i="1"/>
  <c r="CL211" i="1"/>
  <c r="CL207" i="1" s="1"/>
  <c r="CO210" i="1"/>
  <c r="CN210" i="1"/>
  <c r="CN206" i="1" s="1"/>
  <c r="CM206" i="1"/>
  <c r="CL210" i="1"/>
  <c r="CL206" i="1" s="1"/>
  <c r="CO209" i="1"/>
  <c r="CN209" i="1"/>
  <c r="CN207" i="1"/>
  <c r="CM207" i="1"/>
  <c r="CM203" i="1"/>
  <c r="CK203" i="1" s="1"/>
  <c r="CO202" i="1"/>
  <c r="CN201" i="1"/>
  <c r="CN200" i="1" s="1"/>
  <c r="CM201" i="1"/>
  <c r="CM200" i="1" s="1"/>
  <c r="CL201" i="1"/>
  <c r="CL200" i="1" s="1"/>
  <c r="CL197" i="1"/>
  <c r="CK197" i="1" s="1"/>
  <c r="CL194" i="1"/>
  <c r="CK194" i="1" s="1"/>
  <c r="CL189" i="1"/>
  <c r="CL188" i="1" s="1"/>
  <c r="CK188" i="1" s="1"/>
  <c r="CL185" i="1"/>
  <c r="CK185" i="1" s="1"/>
  <c r="CL180" i="1"/>
  <c r="CK180" i="1" s="1"/>
  <c r="CL177" i="1"/>
  <c r="CK177" i="1" s="1"/>
  <c r="CL174" i="1"/>
  <c r="CK174" i="1" s="1"/>
  <c r="CN173" i="1"/>
  <c r="CM173" i="1"/>
  <c r="CL173" i="1"/>
  <c r="CN172" i="1"/>
  <c r="CM172" i="1"/>
  <c r="CL172" i="1"/>
  <c r="CL168" i="1"/>
  <c r="CK168" i="1" s="1"/>
  <c r="CL162" i="1"/>
  <c r="CL159" i="1"/>
  <c r="CL156" i="1"/>
  <c r="CK156" i="1" s="1"/>
  <c r="CL142" i="1"/>
  <c r="CK142" i="1" s="1"/>
  <c r="CL136" i="1"/>
  <c r="CK136" i="1" s="1"/>
  <c r="CL134" i="1"/>
  <c r="CK134" i="1" s="1"/>
  <c r="CL131" i="1"/>
  <c r="CK131" i="1" s="1"/>
  <c r="CL128" i="1"/>
  <c r="CK128" i="1" s="1"/>
  <c r="CO127" i="1"/>
  <c r="CO117" i="1" s="1"/>
  <c r="CO67" i="1" s="1"/>
  <c r="CN127" i="1"/>
  <c r="CN117" i="1" s="1"/>
  <c r="CM127" i="1"/>
  <c r="CL127" i="1"/>
  <c r="CO126" i="1"/>
  <c r="CO116" i="1" s="1"/>
  <c r="CN126" i="1"/>
  <c r="CN116" i="1" s="1"/>
  <c r="CM126" i="1"/>
  <c r="CL126" i="1"/>
  <c r="CO307" i="1"/>
  <c r="CO61" i="1"/>
  <c r="CO35" i="1" s="1"/>
  <c r="CN61" i="1"/>
  <c r="CM60" i="1"/>
  <c r="CL60" i="1"/>
  <c r="CO52" i="1"/>
  <c r="CN52" i="1"/>
  <c r="CO51" i="1"/>
  <c r="CN51" i="1"/>
  <c r="CL51" i="1"/>
  <c r="CO46" i="1"/>
  <c r="CN46" i="1"/>
  <c r="CN39" i="1"/>
  <c r="CM39" i="1"/>
  <c r="CO37" i="1"/>
  <c r="CM37" i="1"/>
  <c r="CL37" i="1"/>
  <c r="CN35" i="1"/>
  <c r="CO26" i="1"/>
  <c r="CN26" i="1"/>
  <c r="CM26" i="1"/>
  <c r="CN24" i="1"/>
  <c r="BO975" i="1"/>
  <c r="BP972" i="1"/>
  <c r="BO972" i="1" s="1"/>
  <c r="BR969" i="1"/>
  <c r="BQ969" i="1"/>
  <c r="BQ37" i="1" s="1"/>
  <c r="BP969" i="1"/>
  <c r="BP37" i="1" s="1"/>
  <c r="BQ950" i="1"/>
  <c r="BQ949" i="1"/>
  <c r="BR932" i="1"/>
  <c r="BO932" i="1"/>
  <c r="BO931" i="1"/>
  <c r="BP930" i="1"/>
  <c r="BO930" i="1" s="1"/>
  <c r="BO929" i="1"/>
  <c r="BO928" i="1"/>
  <c r="BP927" i="1"/>
  <c r="BO927" i="1" s="1"/>
  <c r="BO926" i="1"/>
  <c r="BO925" i="1"/>
  <c r="BP924" i="1"/>
  <c r="BO924" i="1" s="1"/>
  <c r="BP923" i="1"/>
  <c r="BP922" i="1"/>
  <c r="BP949" i="1" s="1"/>
  <c r="BS932" i="1"/>
  <c r="BQ914" i="1"/>
  <c r="BQ913" i="1"/>
  <c r="BP913" i="1"/>
  <c r="BS925" i="1"/>
  <c r="BQ912" i="1"/>
  <c r="BP905" i="1"/>
  <c r="BO905" i="1" s="1"/>
  <c r="BP904" i="1"/>
  <c r="BO904" i="1" s="1"/>
  <c r="BP903" i="1"/>
  <c r="BO903" i="1" s="1"/>
  <c r="BP902" i="1"/>
  <c r="BP899" i="1" s="1"/>
  <c r="BO899" i="1" s="1"/>
  <c r="BO901" i="1"/>
  <c r="BO896" i="1"/>
  <c r="BO895" i="1"/>
  <c r="BO893" i="1"/>
  <c r="BO892" i="1"/>
  <c r="BP854" i="1"/>
  <c r="BP914" i="1" s="1"/>
  <c r="BO853" i="1"/>
  <c r="BO852" i="1"/>
  <c r="BS851" i="1"/>
  <c r="BR851" i="1"/>
  <c r="BP851" i="1"/>
  <c r="BR848" i="1"/>
  <c r="BP848" i="1"/>
  <c r="BS847" i="1"/>
  <c r="BR847" i="1"/>
  <c r="BP847" i="1"/>
  <c r="BS845" i="1"/>
  <c r="BR845" i="1"/>
  <c r="BR840" i="1" s="1"/>
  <c r="BR912" i="1" s="1"/>
  <c r="BP845" i="1"/>
  <c r="BP841" i="1" s="1"/>
  <c r="BO841" i="1" s="1"/>
  <c r="BR839" i="1"/>
  <c r="BP839" i="1"/>
  <c r="BO836" i="1"/>
  <c r="BO835" i="1"/>
  <c r="BO834" i="1"/>
  <c r="BO833" i="1"/>
  <c r="BO831" i="1"/>
  <c r="BO830" i="1"/>
  <c r="BS829" i="1"/>
  <c r="BP829" i="1"/>
  <c r="BO828" i="1"/>
  <c r="BO827" i="1"/>
  <c r="BS826" i="1"/>
  <c r="BO826" i="1" s="1"/>
  <c r="BO825" i="1"/>
  <c r="BO824" i="1"/>
  <c r="BS823" i="1"/>
  <c r="BO823" i="1" s="1"/>
  <c r="BS822" i="1"/>
  <c r="BO822" i="1" s="1"/>
  <c r="BS821" i="1"/>
  <c r="BO821" i="1" s="1"/>
  <c r="BO819" i="1"/>
  <c r="BO818" i="1"/>
  <c r="BS817" i="1"/>
  <c r="BP817" i="1"/>
  <c r="BP816" i="1"/>
  <c r="BP815" i="1"/>
  <c r="BO814" i="1"/>
  <c r="BO813" i="1"/>
  <c r="BR807" i="1"/>
  <c r="BQ807" i="1"/>
  <c r="BQ60" i="1" s="1"/>
  <c r="BP807" i="1"/>
  <c r="BP60" i="1" s="1"/>
  <c r="BR800" i="1"/>
  <c r="BP800" i="1"/>
  <c r="BS799" i="1"/>
  <c r="BO797" i="1"/>
  <c r="BS796" i="1"/>
  <c r="BR796" i="1"/>
  <c r="BQ796" i="1"/>
  <c r="BP796" i="1"/>
  <c r="BS795" i="1"/>
  <c r="BS807" i="1" s="1"/>
  <c r="BS60" i="1" s="1"/>
  <c r="BR794" i="1"/>
  <c r="BQ794" i="1"/>
  <c r="BP794" i="1"/>
  <c r="BP793" i="1"/>
  <c r="BO793" i="1" s="1"/>
  <c r="BO791" i="1"/>
  <c r="BS790" i="1"/>
  <c r="BR790" i="1"/>
  <c r="BQ790" i="1"/>
  <c r="BP790" i="1"/>
  <c r="BO788" i="1"/>
  <c r="BO787" i="1"/>
  <c r="BR799" i="1"/>
  <c r="BS785" i="1"/>
  <c r="BP781" i="1"/>
  <c r="BR774" i="1"/>
  <c r="BO774" i="1" s="1"/>
  <c r="BO772" i="1"/>
  <c r="BO771" i="1"/>
  <c r="BO770" i="1"/>
  <c r="BO769" i="1"/>
  <c r="BO768" i="1"/>
  <c r="BO767" i="1"/>
  <c r="BO766" i="1"/>
  <c r="BR765" i="1"/>
  <c r="BO765" i="1" s="1"/>
  <c r="BO764" i="1"/>
  <c r="BO758" i="1"/>
  <c r="BO757" i="1"/>
  <c r="BO756" i="1"/>
  <c r="BO755" i="1"/>
  <c r="BO754" i="1"/>
  <c r="BO753" i="1"/>
  <c r="BO750" i="1"/>
  <c r="BO749" i="1"/>
  <c r="BP748" i="1"/>
  <c r="BO748" i="1" s="1"/>
  <c r="BP745" i="1"/>
  <c r="BO745" i="1" s="1"/>
  <c r="BS742" i="1"/>
  <c r="BR742" i="1"/>
  <c r="BQ742" i="1"/>
  <c r="BO741" i="1"/>
  <c r="BO740" i="1"/>
  <c r="BQ739" i="1"/>
  <c r="BO738" i="1"/>
  <c r="BP737" i="1"/>
  <c r="BO737" i="1" s="1"/>
  <c r="BO736" i="1"/>
  <c r="BO735" i="1"/>
  <c r="BQ734" i="1"/>
  <c r="BO734" i="1" s="1"/>
  <c r="BP734" i="1"/>
  <c r="BO733" i="1"/>
  <c r="BO732" i="1"/>
  <c r="BP731" i="1"/>
  <c r="BO731" i="1" s="1"/>
  <c r="BO730" i="1"/>
  <c r="BO729" i="1"/>
  <c r="BQ728" i="1"/>
  <c r="BO728" i="1" s="1"/>
  <c r="BP728" i="1"/>
  <c r="BO727" i="1"/>
  <c r="BO726" i="1"/>
  <c r="BQ725" i="1"/>
  <c r="BP725" i="1"/>
  <c r="BS724" i="1"/>
  <c r="BR724" i="1"/>
  <c r="BP724" i="1"/>
  <c r="BS723" i="1"/>
  <c r="BR723" i="1"/>
  <c r="BP723" i="1"/>
  <c r="BR717" i="1"/>
  <c r="BR808" i="1" s="1"/>
  <c r="BQ717" i="1"/>
  <c r="BQ808" i="1" s="1"/>
  <c r="BQ62" i="1" s="1"/>
  <c r="BP717" i="1"/>
  <c r="BP808" i="1" s="1"/>
  <c r="BP62" i="1" s="1"/>
  <c r="BS781" i="1"/>
  <c r="BR716" i="1"/>
  <c r="BR781" i="1" s="1"/>
  <c r="BQ716" i="1"/>
  <c r="BQ806" i="1" s="1"/>
  <c r="BQ61" i="1" s="1"/>
  <c r="BP716" i="1"/>
  <c r="BP806" i="1" s="1"/>
  <c r="BP61" i="1" s="1"/>
  <c r="BP35" i="1" s="1"/>
  <c r="BO705" i="1"/>
  <c r="BO704" i="1"/>
  <c r="BP703" i="1"/>
  <c r="BO703" i="1" s="1"/>
  <c r="BP702" i="1"/>
  <c r="BP701" i="1"/>
  <c r="BO701" i="1" s="1"/>
  <c r="BO694" i="1"/>
  <c r="BO693" i="1"/>
  <c r="BP692" i="1"/>
  <c r="BP691" i="1" s="1"/>
  <c r="BO691" i="1" s="1"/>
  <c r="BO689" i="1"/>
  <c r="BO688" i="1"/>
  <c r="BO687" i="1"/>
  <c r="BP685" i="1"/>
  <c r="BO685" i="1" s="1"/>
  <c r="BO680" i="1"/>
  <c r="BN680" i="1" s="1"/>
  <c r="BR679" i="1"/>
  <c r="BP679" i="1"/>
  <c r="BO679" i="1" s="1"/>
  <c r="BO677" i="1"/>
  <c r="BO676" i="1"/>
  <c r="BP675" i="1"/>
  <c r="BO675" i="1" s="1"/>
  <c r="BO674" i="1"/>
  <c r="BP673" i="1"/>
  <c r="BO673" i="1" s="1"/>
  <c r="BO672" i="1"/>
  <c r="BO671" i="1"/>
  <c r="BP670" i="1"/>
  <c r="BO670" i="1" s="1"/>
  <c r="BO669" i="1"/>
  <c r="BN669" i="1" s="1"/>
  <c r="BP668" i="1"/>
  <c r="BO668" i="1" s="1"/>
  <c r="BO667" i="1"/>
  <c r="BN667" i="1" s="1"/>
  <c r="BP666" i="1"/>
  <c r="BO666" i="1" s="1"/>
  <c r="BQ665" i="1"/>
  <c r="BP665" i="1"/>
  <c r="BP654" i="1" s="1"/>
  <c r="BS654" i="1"/>
  <c r="BR654" i="1"/>
  <c r="BS647" i="1"/>
  <c r="BR645" i="1"/>
  <c r="BP645" i="1"/>
  <c r="BS644" i="1"/>
  <c r="BR644" i="1"/>
  <c r="BP644" i="1"/>
  <c r="BR643" i="1"/>
  <c r="BR642" i="1"/>
  <c r="BP641" i="1"/>
  <c r="BO641" i="1" s="1"/>
  <c r="BP639" i="1"/>
  <c r="BO639" i="1" s="1"/>
  <c r="BO636" i="1"/>
  <c r="BO635" i="1"/>
  <c r="BO634" i="1"/>
  <c r="BP633" i="1"/>
  <c r="BO633" i="1" s="1"/>
  <c r="BO622" i="1"/>
  <c r="BO606" i="1" s="1"/>
  <c r="BO618" i="1"/>
  <c r="BP617" i="1"/>
  <c r="BO617" i="1" s="1"/>
  <c r="BO616" i="1"/>
  <c r="BO615" i="1"/>
  <c r="BP614" i="1"/>
  <c r="BO614" i="1" s="1"/>
  <c r="BO613" i="1"/>
  <c r="BO612" i="1"/>
  <c r="BO611" i="1"/>
  <c r="BP610" i="1"/>
  <c r="BO610" i="1" s="1"/>
  <c r="BS609" i="1"/>
  <c r="BO608" i="1"/>
  <c r="BO607" i="1"/>
  <c r="BS606" i="1"/>
  <c r="BS605" i="1"/>
  <c r="BO605" i="1" s="1"/>
  <c r="BO604" i="1"/>
  <c r="BS603" i="1"/>
  <c r="BO603" i="1" s="1"/>
  <c r="BO602" i="1"/>
  <c r="BS601" i="1"/>
  <c r="BO601" i="1" s="1"/>
  <c r="BS600" i="1"/>
  <c r="BO600" i="1" s="1"/>
  <c r="BS599" i="1"/>
  <c r="BO599" i="1" s="1"/>
  <c r="BO597" i="1"/>
  <c r="BO596" i="1"/>
  <c r="BO591" i="1"/>
  <c r="BS590" i="1"/>
  <c r="BO590" i="1" s="1"/>
  <c r="BS589" i="1"/>
  <c r="BO589" i="1" s="1"/>
  <c r="BO588" i="1"/>
  <c r="BO587" i="1"/>
  <c r="BO583" i="1" s="1"/>
  <c r="BS585" i="1"/>
  <c r="BO585" i="1" s="1"/>
  <c r="BS584" i="1"/>
  <c r="BO584" i="1" s="1"/>
  <c r="BO580" i="1"/>
  <c r="BS579" i="1"/>
  <c r="BO579" i="1" s="1"/>
  <c r="BO578" i="1"/>
  <c r="BS577" i="1"/>
  <c r="BO577" i="1" s="1"/>
  <c r="BO576" i="1"/>
  <c r="BO575" i="1"/>
  <c r="BO574" i="1"/>
  <c r="BO573" i="1"/>
  <c r="BO572" i="1"/>
  <c r="BS571" i="1"/>
  <c r="BO571" i="1" s="1"/>
  <c r="BO570" i="1"/>
  <c r="BO568" i="1"/>
  <c r="BO567" i="1"/>
  <c r="BS566" i="1"/>
  <c r="BO566" i="1" s="1"/>
  <c r="BP564" i="1"/>
  <c r="BP559" i="1"/>
  <c r="BS550" i="1"/>
  <c r="BO550" i="1" s="1"/>
  <c r="BO545" i="1"/>
  <c r="BO544" i="1"/>
  <c r="BP543" i="1"/>
  <c r="BO543" i="1" s="1"/>
  <c r="BO542" i="1"/>
  <c r="BO541" i="1"/>
  <c r="BP540" i="1"/>
  <c r="BO540" i="1" s="1"/>
  <c r="BO536" i="1"/>
  <c r="BN536" i="1" s="1"/>
  <c r="BQ535" i="1"/>
  <c r="BQ530" i="1" s="1"/>
  <c r="BP535" i="1"/>
  <c r="BO534" i="1"/>
  <c r="BO533" i="1"/>
  <c r="BP531" i="1"/>
  <c r="BO529" i="1"/>
  <c r="BO528" i="1"/>
  <c r="BP524" i="1"/>
  <c r="BO523" i="1"/>
  <c r="BQ522" i="1"/>
  <c r="BO522" i="1" s="1"/>
  <c r="BQ521" i="1"/>
  <c r="BP520" i="1"/>
  <c r="BS515" i="1"/>
  <c r="BO488" i="1"/>
  <c r="BQ486" i="1"/>
  <c r="BP486" i="1"/>
  <c r="BQ485" i="1"/>
  <c r="BP485" i="1"/>
  <c r="BO484" i="1"/>
  <c r="BQ483" i="1"/>
  <c r="BP483" i="1"/>
  <c r="BQ482" i="1"/>
  <c r="BP482" i="1"/>
  <c r="BO481" i="1"/>
  <c r="BQ480" i="1"/>
  <c r="BP480" i="1"/>
  <c r="BP479" i="1" s="1"/>
  <c r="BO476" i="1"/>
  <c r="BP475" i="1"/>
  <c r="BO475" i="1" s="1"/>
  <c r="BO472" i="1"/>
  <c r="BO471" i="1"/>
  <c r="BO470" i="1"/>
  <c r="BO469" i="1"/>
  <c r="BP468" i="1"/>
  <c r="BO468" i="1" s="1"/>
  <c r="BO465" i="1"/>
  <c r="BP464" i="1"/>
  <c r="BO464" i="1" s="1"/>
  <c r="BP462" i="1"/>
  <c r="BO462" i="1" s="1"/>
  <c r="BO460" i="1"/>
  <c r="BO459" i="1"/>
  <c r="BO456" i="1"/>
  <c r="BO455" i="1"/>
  <c r="BP454" i="1"/>
  <c r="BO454" i="1" s="1"/>
  <c r="BO450" i="1"/>
  <c r="BP449" i="1"/>
  <c r="BP448" i="1"/>
  <c r="BO446" i="1"/>
  <c r="BP444" i="1"/>
  <c r="BO444" i="1" s="1"/>
  <c r="BO442" i="1"/>
  <c r="BQ441" i="1"/>
  <c r="BP441" i="1"/>
  <c r="BQ440" i="1"/>
  <c r="BP440" i="1"/>
  <c r="BQ439" i="1"/>
  <c r="BP438" i="1"/>
  <c r="BO436" i="1"/>
  <c r="BQ435" i="1"/>
  <c r="BQ434" i="1" s="1"/>
  <c r="BP435" i="1"/>
  <c r="BP432" i="1"/>
  <c r="BO432" i="1" s="1"/>
  <c r="BO431" i="1"/>
  <c r="BO428" i="1"/>
  <c r="BQ427" i="1"/>
  <c r="BQ426" i="1" s="1"/>
  <c r="BP427" i="1"/>
  <c r="BP426" i="1" s="1"/>
  <c r="BO425" i="1"/>
  <c r="BQ424" i="1"/>
  <c r="BP424" i="1"/>
  <c r="BQ423" i="1"/>
  <c r="BP423" i="1"/>
  <c r="BO422" i="1"/>
  <c r="BQ421" i="1"/>
  <c r="BP421" i="1"/>
  <c r="BQ420" i="1"/>
  <c r="BP420" i="1"/>
  <c r="BO419" i="1"/>
  <c r="BQ418" i="1"/>
  <c r="BP418" i="1"/>
  <c r="BQ417" i="1"/>
  <c r="BP417" i="1"/>
  <c r="BO415" i="1"/>
  <c r="BP414" i="1"/>
  <c r="BP413" i="1"/>
  <c r="BO410" i="1"/>
  <c r="BP409" i="1"/>
  <c r="BO409" i="1" s="1"/>
  <c r="BP407" i="1"/>
  <c r="BO407" i="1" s="1"/>
  <c r="BO396" i="1"/>
  <c r="BP395" i="1"/>
  <c r="BO395" i="1" s="1"/>
  <c r="BP394" i="1"/>
  <c r="BO394" i="1" s="1"/>
  <c r="BO388" i="1"/>
  <c r="BO385" i="1"/>
  <c r="BP384" i="1"/>
  <c r="BO384" i="1" s="1"/>
  <c r="BP383" i="1"/>
  <c r="BO383" i="1" s="1"/>
  <c r="BO381" i="1"/>
  <c r="BP380" i="1"/>
  <c r="BO380" i="1" s="1"/>
  <c r="BO371" i="1"/>
  <c r="BP370" i="1"/>
  <c r="BO370" i="1" s="1"/>
  <c r="BP369" i="1"/>
  <c r="BP368" i="1"/>
  <c r="BP367" i="1"/>
  <c r="BP366" i="1"/>
  <c r="BP365" i="1"/>
  <c r="BP364" i="1"/>
  <c r="BP363" i="1"/>
  <c r="BP362" i="1"/>
  <c r="BP359" i="1" s="1"/>
  <c r="BO359" i="1" s="1"/>
  <c r="BO361" i="1"/>
  <c r="BO360" i="1"/>
  <c r="BP358" i="1"/>
  <c r="BO358" i="1" s="1"/>
  <c r="BO357" i="1"/>
  <c r="BO351" i="1"/>
  <c r="BO348" i="1"/>
  <c r="BO347" i="1"/>
  <c r="BP345" i="1"/>
  <c r="BO345" i="1" s="1"/>
  <c r="BO344" i="1"/>
  <c r="BP343" i="1"/>
  <c r="BO343" i="1" s="1"/>
  <c r="BP341" i="1"/>
  <c r="BO341" i="1" s="1"/>
  <c r="BO336" i="1"/>
  <c r="BO335" i="1"/>
  <c r="BP334" i="1"/>
  <c r="BO334" i="1" s="1"/>
  <c r="BS332" i="1"/>
  <c r="BS714" i="1" s="1"/>
  <c r="BR332" i="1"/>
  <c r="BQ332" i="1"/>
  <c r="BP332" i="1"/>
  <c r="BP714" i="1" s="1"/>
  <c r="BS331" i="1"/>
  <c r="BS330" i="1" s="1"/>
  <c r="BR331" i="1"/>
  <c r="BR330" i="1" s="1"/>
  <c r="BR323" i="1" s="1"/>
  <c r="BS329" i="1"/>
  <c r="BR329" i="1"/>
  <c r="BS327" i="1"/>
  <c r="BR327" i="1"/>
  <c r="BQ327" i="1"/>
  <c r="BS322" i="1"/>
  <c r="BR322" i="1"/>
  <c r="BP322" i="1"/>
  <c r="BP311" i="1"/>
  <c r="BO311" i="1" s="1"/>
  <c r="BO52" i="1" s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P280" i="1"/>
  <c r="BP277" i="1" s="1"/>
  <c r="BS278" i="1"/>
  <c r="BR278" i="1"/>
  <c r="BO231" i="1"/>
  <c r="BO230" i="1" s="1"/>
  <c r="BR230" i="1"/>
  <c r="BR229" i="1" s="1"/>
  <c r="BR227" i="1" s="1"/>
  <c r="BR45" i="1" s="1"/>
  <c r="BS229" i="1"/>
  <c r="BS227" i="1" s="1"/>
  <c r="BS45" i="1" s="1"/>
  <c r="BP229" i="1"/>
  <c r="BP227" i="1" s="1"/>
  <c r="BP45" i="1" s="1"/>
  <c r="BS228" i="1"/>
  <c r="BS172" i="1" s="1"/>
  <c r="BR228" i="1"/>
  <c r="BP228" i="1"/>
  <c r="BP225" i="1"/>
  <c r="BP222" i="1" s="1"/>
  <c r="BO220" i="1"/>
  <c r="BO219" i="1"/>
  <c r="BO218" i="1"/>
  <c r="BO217" i="1"/>
  <c r="BP217" i="1"/>
  <c r="BO215" i="1"/>
  <c r="BO214" i="1"/>
  <c r="BS213" i="1"/>
  <c r="BS209" i="1" s="1"/>
  <c r="BR213" i="1"/>
  <c r="BR209" i="1" s="1"/>
  <c r="BQ213" i="1"/>
  <c r="BP213" i="1"/>
  <c r="BO213" i="1" s="1"/>
  <c r="BS211" i="1"/>
  <c r="BR211" i="1"/>
  <c r="BR207" i="1" s="1"/>
  <c r="BQ207" i="1"/>
  <c r="BS210" i="1"/>
  <c r="BR210" i="1"/>
  <c r="BR206" i="1" s="1"/>
  <c r="BQ203" i="1"/>
  <c r="BO203" i="1" s="1"/>
  <c r="BS202" i="1"/>
  <c r="BR201" i="1"/>
  <c r="BR200" i="1" s="1"/>
  <c r="BQ201" i="1"/>
  <c r="BQ200" i="1" s="1"/>
  <c r="BO199" i="1"/>
  <c r="BO198" i="1"/>
  <c r="BP197" i="1"/>
  <c r="BO197" i="1" s="1"/>
  <c r="BO196" i="1"/>
  <c r="BO195" i="1"/>
  <c r="BP194" i="1"/>
  <c r="BO194" i="1" s="1"/>
  <c r="BP193" i="1"/>
  <c r="BO191" i="1"/>
  <c r="BO190" i="1"/>
  <c r="BP189" i="1"/>
  <c r="BO189" i="1" s="1"/>
  <c r="BP186" i="1"/>
  <c r="BO186" i="1" s="1"/>
  <c r="BO182" i="1"/>
  <c r="BO181" i="1"/>
  <c r="BS180" i="1"/>
  <c r="BR180" i="1"/>
  <c r="BQ180" i="1"/>
  <c r="BP180" i="1"/>
  <c r="BO179" i="1"/>
  <c r="BO178" i="1"/>
  <c r="BP177" i="1"/>
  <c r="BO177" i="1" s="1"/>
  <c r="BO176" i="1"/>
  <c r="BO175" i="1"/>
  <c r="BP174" i="1"/>
  <c r="BO174" i="1" s="1"/>
  <c r="BR173" i="1"/>
  <c r="BQ173" i="1"/>
  <c r="BP173" i="1"/>
  <c r="BR172" i="1"/>
  <c r="BQ172" i="1"/>
  <c r="BP172" i="1"/>
  <c r="BO170" i="1"/>
  <c r="BO169" i="1"/>
  <c r="BQ168" i="1"/>
  <c r="BP168" i="1"/>
  <c r="BO167" i="1"/>
  <c r="BO166" i="1"/>
  <c r="BS165" i="1"/>
  <c r="BR165" i="1"/>
  <c r="BQ165" i="1"/>
  <c r="BP165" i="1"/>
  <c r="BO164" i="1"/>
  <c r="BO163" i="1"/>
  <c r="BS162" i="1"/>
  <c r="BR162" i="1"/>
  <c r="BQ162" i="1"/>
  <c r="BP162" i="1"/>
  <c r="BO161" i="1"/>
  <c r="BO160" i="1"/>
  <c r="BS159" i="1"/>
  <c r="BR159" i="1"/>
  <c r="BQ159" i="1"/>
  <c r="BP159" i="1"/>
  <c r="BO158" i="1"/>
  <c r="BQ156" i="1"/>
  <c r="BS156" i="1"/>
  <c r="BR156" i="1"/>
  <c r="BP156" i="1"/>
  <c r="BO155" i="1"/>
  <c r="BO154" i="1"/>
  <c r="BO144" i="1"/>
  <c r="BO143" i="1"/>
  <c r="BP142" i="1"/>
  <c r="BO142" i="1" s="1"/>
  <c r="BP136" i="1"/>
  <c r="BO136" i="1" s="1"/>
  <c r="BP134" i="1"/>
  <c r="BO134" i="1" s="1"/>
  <c r="BO133" i="1"/>
  <c r="BO132" i="1"/>
  <c r="BP131" i="1"/>
  <c r="BO131" i="1" s="1"/>
  <c r="BO129" i="1"/>
  <c r="BP128" i="1"/>
  <c r="BO128" i="1" s="1"/>
  <c r="BS127" i="1"/>
  <c r="BS117" i="1" s="1"/>
  <c r="BS67" i="1" s="1"/>
  <c r="BS307" i="1" s="1"/>
  <c r="BR127" i="1"/>
  <c r="BP127" i="1"/>
  <c r="BS126" i="1"/>
  <c r="BS116" i="1" s="1"/>
  <c r="BR126" i="1"/>
  <c r="BR116" i="1" s="1"/>
  <c r="BQ126" i="1"/>
  <c r="BP126" i="1"/>
  <c r="BP124" i="1" s="1"/>
  <c r="BP320" i="1" s="1"/>
  <c r="BO103" i="1"/>
  <c r="BO102" i="1"/>
  <c r="BO101" i="1"/>
  <c r="BO100" i="1"/>
  <c r="BO96" i="1"/>
  <c r="BS94" i="1"/>
  <c r="BO93" i="1"/>
  <c r="BO90" i="1"/>
  <c r="BO89" i="1"/>
  <c r="BO88" i="1"/>
  <c r="BO87" i="1"/>
  <c r="BO86" i="1"/>
  <c r="BO85" i="1"/>
  <c r="BO84" i="1"/>
  <c r="BO83" i="1"/>
  <c r="BO82" i="1"/>
  <c r="BO80" i="1"/>
  <c r="BO78" i="1"/>
  <c r="BO77" i="1"/>
  <c r="BO72" i="1"/>
  <c r="BO71" i="1"/>
  <c r="BS61" i="1"/>
  <c r="BS35" i="1" s="1"/>
  <c r="BR61" i="1"/>
  <c r="BR35" i="1" s="1"/>
  <c r="BR60" i="1"/>
  <c r="BS52" i="1"/>
  <c r="BR52" i="1"/>
  <c r="BP52" i="1"/>
  <c r="BS51" i="1"/>
  <c r="BR51" i="1"/>
  <c r="BP51" i="1"/>
  <c r="BO51" i="1"/>
  <c r="BS46" i="1"/>
  <c r="BR46" i="1"/>
  <c r="BO38" i="1"/>
  <c r="BS37" i="1"/>
  <c r="BR37" i="1"/>
  <c r="BS26" i="1"/>
  <c r="BR26" i="1"/>
  <c r="BQ26" i="1"/>
  <c r="AW972" i="1"/>
  <c r="AY969" i="1"/>
  <c r="AX969" i="1"/>
  <c r="AW969" i="1"/>
  <c r="AX950" i="1"/>
  <c r="AX949" i="1"/>
  <c r="AZ944" i="1"/>
  <c r="AV944" i="1" s="1"/>
  <c r="AZ942" i="1"/>
  <c r="AV942" i="1" s="1"/>
  <c r="AZ937" i="1"/>
  <c r="AV937" i="1" s="1"/>
  <c r="AZ930" i="1"/>
  <c r="AW930" i="1"/>
  <c r="AV930" i="1" s="1"/>
  <c r="AZ927" i="1"/>
  <c r="AW927" i="1"/>
  <c r="AV927" i="1" s="1"/>
  <c r="AZ924" i="1"/>
  <c r="AW924" i="1"/>
  <c r="AV924" i="1" s="1"/>
  <c r="AZ923" i="1"/>
  <c r="AZ950" i="1" s="1"/>
  <c r="AW923" i="1"/>
  <c r="AW950" i="1" s="1"/>
  <c r="AZ922" i="1"/>
  <c r="AW922" i="1"/>
  <c r="AW949" i="1" s="1"/>
  <c r="AX914" i="1"/>
  <c r="AW905" i="1"/>
  <c r="AW904" i="1"/>
  <c r="AW903" i="1"/>
  <c r="AW902" i="1"/>
  <c r="AZ889" i="1"/>
  <c r="AV889" i="1" s="1"/>
  <c r="AZ886" i="1"/>
  <c r="AV886" i="1" s="1"/>
  <c r="AZ883" i="1"/>
  <c r="AV883" i="1" s="1"/>
  <c r="AZ871" i="1"/>
  <c r="AV871" i="1" s="1"/>
  <c r="AW871" i="1"/>
  <c r="AW869" i="1"/>
  <c r="AW848" i="1" s="1"/>
  <c r="AV848" i="1" s="1"/>
  <c r="AZ856" i="1"/>
  <c r="AW856" i="1"/>
  <c r="AZ855" i="1"/>
  <c r="AW855" i="1"/>
  <c r="AW839" i="1" s="1"/>
  <c r="AW913" i="1" s="1"/>
  <c r="BT913" i="1" s="1"/>
  <c r="BT31" i="1" s="1"/>
  <c r="BT29" i="1" s="1"/>
  <c r="AY854" i="1"/>
  <c r="AW854" i="1"/>
  <c r="AW914" i="1" s="1"/>
  <c r="AZ851" i="1"/>
  <c r="AY851" i="1"/>
  <c r="AW851" i="1"/>
  <c r="AY848" i="1"/>
  <c r="AY847" i="1"/>
  <c r="AX847" i="1"/>
  <c r="AW847" i="1"/>
  <c r="AV847" i="1" s="1"/>
  <c r="AZ845" i="1"/>
  <c r="AY845" i="1"/>
  <c r="AX845" i="1"/>
  <c r="AX841" i="1" s="1"/>
  <c r="AW845" i="1"/>
  <c r="AY840" i="1"/>
  <c r="AY912" i="1" s="1"/>
  <c r="AY839" i="1"/>
  <c r="AY913" i="1" s="1"/>
  <c r="AX913" i="1"/>
  <c r="AZ829" i="1"/>
  <c r="AW829" i="1"/>
  <c r="AZ826" i="1"/>
  <c r="AV826" i="1" s="1"/>
  <c r="AU826" i="1" s="1"/>
  <c r="AZ823" i="1"/>
  <c r="AV823" i="1" s="1"/>
  <c r="AU823" i="1" s="1"/>
  <c r="AZ822" i="1"/>
  <c r="AV822" i="1" s="1"/>
  <c r="AZ821" i="1"/>
  <c r="AV821" i="1" s="1"/>
  <c r="AZ817" i="1"/>
  <c r="AW817" i="1"/>
  <c r="AV817" i="1" s="1"/>
  <c r="AU817" i="1" s="1"/>
  <c r="AW816" i="1"/>
  <c r="AW815" i="1"/>
  <c r="AZ60" i="1"/>
  <c r="AY60" i="1"/>
  <c r="AX60" i="1"/>
  <c r="AZ800" i="1"/>
  <c r="AY800" i="1"/>
  <c r="AX800" i="1"/>
  <c r="AV800" i="1" s="1"/>
  <c r="AZ799" i="1"/>
  <c r="AY799" i="1"/>
  <c r="AY798" i="1"/>
  <c r="AY24" i="1" s="1"/>
  <c r="AZ796" i="1"/>
  <c r="AZ798" i="1" s="1"/>
  <c r="AZ24" i="1" s="1"/>
  <c r="AY796" i="1"/>
  <c r="AX796" i="1"/>
  <c r="AW796" i="1"/>
  <c r="AZ794" i="1"/>
  <c r="AY794" i="1"/>
  <c r="AY39" i="1" s="1"/>
  <c r="AX794" i="1"/>
  <c r="AW794" i="1"/>
  <c r="AW39" i="1" s="1"/>
  <c r="AZ790" i="1"/>
  <c r="AY790" i="1"/>
  <c r="AX790" i="1"/>
  <c r="AW790" i="1"/>
  <c r="AX798" i="1"/>
  <c r="AZ785" i="1"/>
  <c r="AY785" i="1"/>
  <c r="AY763" i="1"/>
  <c r="AV763" i="1" s="1"/>
  <c r="AW750" i="1"/>
  <c r="AV750" i="1" s="1"/>
  <c r="AU750" i="1" s="1"/>
  <c r="AW748" i="1"/>
  <c r="AW744" i="1"/>
  <c r="AV744" i="1" s="1"/>
  <c r="AZ742" i="1"/>
  <c r="AY742" i="1"/>
  <c r="AX742" i="1"/>
  <c r="AX741" i="1"/>
  <c r="AV741" i="1" s="1"/>
  <c r="AX740" i="1"/>
  <c r="AV740" i="1" s="1"/>
  <c r="AX738" i="1"/>
  <c r="AX737" i="1" s="1"/>
  <c r="AV737" i="1" s="1"/>
  <c r="AW737" i="1"/>
  <c r="AX734" i="1"/>
  <c r="AV734" i="1" s="1"/>
  <c r="AU734" i="1" s="1"/>
  <c r="AW734" i="1"/>
  <c r="AX731" i="1"/>
  <c r="AW731" i="1"/>
  <c r="AX728" i="1"/>
  <c r="AW728" i="1"/>
  <c r="AX725" i="1"/>
  <c r="AV725" i="1" s="1"/>
  <c r="AW725" i="1"/>
  <c r="AZ724" i="1"/>
  <c r="AY724" i="1"/>
  <c r="AW724" i="1"/>
  <c r="AZ723" i="1"/>
  <c r="AY723" i="1"/>
  <c r="AW723" i="1"/>
  <c r="AY717" i="1"/>
  <c r="AY808" i="1" s="1"/>
  <c r="AX717" i="1"/>
  <c r="AW717" i="1"/>
  <c r="AW808" i="1" s="1"/>
  <c r="AY716" i="1"/>
  <c r="AX716" i="1"/>
  <c r="AX806" i="1" s="1"/>
  <c r="AX61" i="1" s="1"/>
  <c r="AW716" i="1"/>
  <c r="AW703" i="1"/>
  <c r="AV703" i="1" s="1"/>
  <c r="AW702" i="1"/>
  <c r="AV702" i="1" s="1"/>
  <c r="AW701" i="1"/>
  <c r="AV701" i="1" s="1"/>
  <c r="AU701" i="1" s="1"/>
  <c r="AW693" i="1"/>
  <c r="AV693" i="1" s="1"/>
  <c r="AU693" i="1" s="1"/>
  <c r="AW687" i="1"/>
  <c r="AV687" i="1" s="1"/>
  <c r="AZ679" i="1"/>
  <c r="AY679" i="1"/>
  <c r="AW679" i="1"/>
  <c r="AV679" i="1" s="1"/>
  <c r="AU679" i="1" s="1"/>
  <c r="BJ675" i="1"/>
  <c r="BI675" i="1" s="1"/>
  <c r="AW673" i="1"/>
  <c r="AV673" i="1" s="1"/>
  <c r="AU673" i="1" s="1"/>
  <c r="AX668" i="1"/>
  <c r="AW668" i="1"/>
  <c r="AW667" i="1"/>
  <c r="AV667" i="1" s="1"/>
  <c r="AX665" i="1"/>
  <c r="AV665" i="1" s="1"/>
  <c r="AZ654" i="1"/>
  <c r="AZ653" i="1" s="1"/>
  <c r="AY654" i="1"/>
  <c r="AY653" i="1" s="1"/>
  <c r="AZ647" i="1"/>
  <c r="AY645" i="1"/>
  <c r="AW645" i="1"/>
  <c r="AZ644" i="1"/>
  <c r="AY644" i="1"/>
  <c r="AW644" i="1"/>
  <c r="AY643" i="1"/>
  <c r="AY642" i="1"/>
  <c r="AW641" i="1"/>
  <c r="AV641" i="1" s="1"/>
  <c r="AU641" i="1" s="1"/>
  <c r="AW639" i="1"/>
  <c r="AV639" i="1" s="1"/>
  <c r="AU639" i="1" s="1"/>
  <c r="AW633" i="1"/>
  <c r="AV633" i="1" s="1"/>
  <c r="AU633" i="1" s="1"/>
  <c r="AW617" i="1"/>
  <c r="AV617" i="1" s="1"/>
  <c r="AU617" i="1" s="1"/>
  <c r="AW614" i="1"/>
  <c r="AV614" i="1" s="1"/>
  <c r="AU614" i="1" s="1"/>
  <c r="AW610" i="1"/>
  <c r="AV610" i="1" s="1"/>
  <c r="AZ609" i="1"/>
  <c r="AZ606" i="1"/>
  <c r="AZ603" i="1"/>
  <c r="AV603" i="1" s="1"/>
  <c r="AU603" i="1" s="1"/>
  <c r="AZ601" i="1"/>
  <c r="AV601" i="1" s="1"/>
  <c r="AU601" i="1" s="1"/>
  <c r="AZ599" i="1"/>
  <c r="AV599" i="1" s="1"/>
  <c r="AU599" i="1" s="1"/>
  <c r="AZ594" i="1"/>
  <c r="AV594" i="1" s="1"/>
  <c r="AZ590" i="1"/>
  <c r="AV590" i="1" s="1"/>
  <c r="AZ585" i="1"/>
  <c r="AV585" i="1" s="1"/>
  <c r="AZ584" i="1"/>
  <c r="AV584" i="1" s="1"/>
  <c r="AZ572" i="1"/>
  <c r="AV572" i="1" s="1"/>
  <c r="AU572" i="1" s="1"/>
  <c r="AZ571" i="1"/>
  <c r="AV571" i="1" s="1"/>
  <c r="AU571" i="1" s="1"/>
  <c r="AZ566" i="1"/>
  <c r="AV566" i="1" s="1"/>
  <c r="AW564" i="1"/>
  <c r="AW559" i="1"/>
  <c r="AZ550" i="1"/>
  <c r="AV550" i="1" s="1"/>
  <c r="AW543" i="1"/>
  <c r="AV543" i="1" s="1"/>
  <c r="AX540" i="1"/>
  <c r="AW540" i="1"/>
  <c r="AW535" i="1"/>
  <c r="AV535" i="1" s="1"/>
  <c r="AX532" i="1"/>
  <c r="AV532" i="1" s="1"/>
  <c r="AW531" i="1"/>
  <c r="AW524" i="1"/>
  <c r="AX520" i="1"/>
  <c r="AW520" i="1"/>
  <c r="AZ515" i="1"/>
  <c r="AX486" i="1"/>
  <c r="AW486" i="1"/>
  <c r="AW485" i="1"/>
  <c r="AW483" i="1"/>
  <c r="AV483" i="1" s="1"/>
  <c r="AW482" i="1"/>
  <c r="AV482" i="1" s="1"/>
  <c r="AW475" i="1"/>
  <c r="AV475" i="1" s="1"/>
  <c r="AW468" i="1"/>
  <c r="AW464" i="1"/>
  <c r="AV464" i="1" s="1"/>
  <c r="AX453" i="1"/>
  <c r="AW454" i="1"/>
  <c r="AX449" i="1"/>
  <c r="AW449" i="1"/>
  <c r="AX448" i="1"/>
  <c r="AW448" i="1"/>
  <c r="AV448" i="1" s="1"/>
  <c r="AW444" i="1"/>
  <c r="AV444" i="1" s="1"/>
  <c r="AX441" i="1"/>
  <c r="AW441" i="1"/>
  <c r="AX440" i="1"/>
  <c r="AW440" i="1"/>
  <c r="AX439" i="1"/>
  <c r="AW438" i="1"/>
  <c r="AV438" i="1" s="1"/>
  <c r="AX435" i="1"/>
  <c r="AW435" i="1"/>
  <c r="AW432" i="1"/>
  <c r="AV432" i="1" s="1"/>
  <c r="AX427" i="1"/>
  <c r="AW427" i="1"/>
  <c r="AV427" i="1" s="1"/>
  <c r="AW424" i="1"/>
  <c r="AV424" i="1" s="1"/>
  <c r="AW421" i="1"/>
  <c r="AV421" i="1" s="1"/>
  <c r="AW418" i="1"/>
  <c r="AV418" i="1" s="1"/>
  <c r="AW417" i="1"/>
  <c r="AV417" i="1" s="1"/>
  <c r="AW414" i="1"/>
  <c r="AV414" i="1" s="1"/>
  <c r="AW413" i="1"/>
  <c r="AV413" i="1" s="1"/>
  <c r="AX409" i="1"/>
  <c r="AW409" i="1"/>
  <c r="AW407" i="1"/>
  <c r="AV407" i="1" s="1"/>
  <c r="AX395" i="1"/>
  <c r="AW395" i="1"/>
  <c r="AW384" i="1"/>
  <c r="AV384" i="1" s="1"/>
  <c r="AW383" i="1"/>
  <c r="AV383" i="1" s="1"/>
  <c r="AW380" i="1"/>
  <c r="AV380" i="1" s="1"/>
  <c r="AX359" i="1"/>
  <c r="AX358" i="1"/>
  <c r="AW358" i="1"/>
  <c r="AV358" i="1" s="1"/>
  <c r="BI356" i="1"/>
  <c r="AX354" i="1"/>
  <c r="AW345" i="1"/>
  <c r="AV345" i="1" s="1"/>
  <c r="AU345" i="1" s="1"/>
  <c r="BJ343" i="1"/>
  <c r="BI343" i="1" s="1"/>
  <c r="AW341" i="1"/>
  <c r="AX335" i="1"/>
  <c r="AW335" i="1"/>
  <c r="AV335" i="1" s="1"/>
  <c r="AU335" i="1" s="1"/>
  <c r="AX334" i="1"/>
  <c r="AW334" i="1"/>
  <c r="AZ332" i="1"/>
  <c r="AZ714" i="1" s="1"/>
  <c r="AY332" i="1"/>
  <c r="AY714" i="1" s="1"/>
  <c r="AX332" i="1"/>
  <c r="AW332" i="1"/>
  <c r="AZ331" i="1"/>
  <c r="AZ328" i="1" s="1"/>
  <c r="AY331" i="1"/>
  <c r="AY330" i="1" s="1"/>
  <c r="AY323" i="1" s="1"/>
  <c r="AZ329" i="1"/>
  <c r="AZ715" i="1" s="1"/>
  <c r="AY329" i="1"/>
  <c r="AZ327" i="1"/>
  <c r="AY327" i="1"/>
  <c r="AX327" i="1"/>
  <c r="AZ322" i="1"/>
  <c r="AY322" i="1"/>
  <c r="AW322" i="1"/>
  <c r="AV322" i="1" s="1"/>
  <c r="AW311" i="1"/>
  <c r="AV311" i="1" s="1"/>
  <c r="AX279" i="1"/>
  <c r="AW279" i="1"/>
  <c r="AV279" i="1" s="1"/>
  <c r="AZ278" i="1"/>
  <c r="AY278" i="1"/>
  <c r="AY309" i="1" s="1"/>
  <c r="AW278" i="1"/>
  <c r="AV278" i="1" s="1"/>
  <c r="AX277" i="1"/>
  <c r="AW236" i="1"/>
  <c r="AV236" i="1" s="1"/>
  <c r="AY230" i="1"/>
  <c r="AV230" i="1" s="1"/>
  <c r="AZ229" i="1"/>
  <c r="AZ226" i="1" s="1"/>
  <c r="AZ223" i="1" s="1"/>
  <c r="AZ228" i="1"/>
  <c r="AZ172" i="1" s="1"/>
  <c r="AY228" i="1"/>
  <c r="AW228" i="1"/>
  <c r="AW225" i="1"/>
  <c r="AY223" i="1"/>
  <c r="AY221" i="1" s="1"/>
  <c r="AZ211" i="1"/>
  <c r="AZ207" i="1" s="1"/>
  <c r="AY211" i="1"/>
  <c r="AZ209" i="1"/>
  <c r="AV209" i="1" s="1"/>
  <c r="AX207" i="1"/>
  <c r="AZ206" i="1"/>
  <c r="AZ202" i="1" s="1"/>
  <c r="AY206" i="1"/>
  <c r="AY202" i="1" s="1"/>
  <c r="AX206" i="1"/>
  <c r="AX202" i="1" s="1"/>
  <c r="AW206" i="1"/>
  <c r="AW204" i="1"/>
  <c r="AX203" i="1"/>
  <c r="AY201" i="1"/>
  <c r="AY200" i="1" s="1"/>
  <c r="AX201" i="1"/>
  <c r="AX200" i="1" s="1"/>
  <c r="AW200" i="1"/>
  <c r="AW194" i="1"/>
  <c r="AV194" i="1" s="1"/>
  <c r="AU194" i="1" s="1"/>
  <c r="AW189" i="1"/>
  <c r="AX180" i="1"/>
  <c r="AV180" i="1" s="1"/>
  <c r="AU180" i="1" s="1"/>
  <c r="AW180" i="1"/>
  <c r="AZ177" i="1"/>
  <c r="AY177" i="1"/>
  <c r="AX177" i="1"/>
  <c r="AW177" i="1"/>
  <c r="AZ174" i="1"/>
  <c r="AY174" i="1"/>
  <c r="AX174" i="1"/>
  <c r="AW174" i="1"/>
  <c r="AV174" i="1" s="1"/>
  <c r="AU174" i="1" s="1"/>
  <c r="AY173" i="1"/>
  <c r="AX173" i="1"/>
  <c r="AW173" i="1"/>
  <c r="AU173" i="1" s="1"/>
  <c r="AY172" i="1"/>
  <c r="AX172" i="1"/>
  <c r="AW172" i="1"/>
  <c r="AV172" i="1" s="1"/>
  <c r="AU172" i="1" s="1"/>
  <c r="AW156" i="1"/>
  <c r="AX142" i="1"/>
  <c r="AZ142" i="1"/>
  <c r="AY142" i="1"/>
  <c r="AW142" i="1"/>
  <c r="AW136" i="1"/>
  <c r="AV136" i="1" s="1"/>
  <c r="AW134" i="1"/>
  <c r="AX131" i="1"/>
  <c r="AZ131" i="1"/>
  <c r="AY131" i="1"/>
  <c r="AW131" i="1"/>
  <c r="AW128" i="1"/>
  <c r="AZ127" i="1"/>
  <c r="AY127" i="1"/>
  <c r="AW127" i="1"/>
  <c r="AZ126" i="1"/>
  <c r="AY126" i="1"/>
  <c r="AY124" i="1" s="1"/>
  <c r="AY320" i="1" s="1"/>
  <c r="AX116" i="1"/>
  <c r="AW126" i="1"/>
  <c r="AW120" i="1"/>
  <c r="AV120" i="1" s="1"/>
  <c r="AW99" i="1"/>
  <c r="AV99" i="1" s="1"/>
  <c r="AW96" i="1"/>
  <c r="AV96" i="1" s="1"/>
  <c r="AZ94" i="1"/>
  <c r="AW89" i="1"/>
  <c r="AV89" i="1" s="1"/>
  <c r="AW88" i="1"/>
  <c r="AV88" i="1" s="1"/>
  <c r="AW85" i="1"/>
  <c r="AV85" i="1" s="1"/>
  <c r="AW83" i="1"/>
  <c r="AV83" i="1" s="1"/>
  <c r="AW82" i="1"/>
  <c r="AV82" i="1" s="1"/>
  <c r="AW77" i="1"/>
  <c r="AV77" i="1" s="1"/>
  <c r="AW75" i="1"/>
  <c r="AV75" i="1" s="1"/>
  <c r="AW70" i="1"/>
  <c r="AV70" i="1" s="1"/>
  <c r="AZ52" i="1"/>
  <c r="AY52" i="1"/>
  <c r="AW52" i="1"/>
  <c r="AZ51" i="1"/>
  <c r="AY51" i="1"/>
  <c r="AW51" i="1"/>
  <c r="AZ46" i="1"/>
  <c r="AY46" i="1"/>
  <c r="AZ37" i="1"/>
  <c r="AY37" i="1"/>
  <c r="AX37" i="1"/>
  <c r="AZ26" i="1"/>
  <c r="AY26" i="1"/>
  <c r="AX26" i="1"/>
  <c r="AV26" i="1" s="1"/>
  <c r="AW9" i="1"/>
  <c r="CM722" i="1" l="1"/>
  <c r="AV845" i="1"/>
  <c r="AV177" i="1"/>
  <c r="AU177" i="1" s="1"/>
  <c r="AV731" i="1"/>
  <c r="AV486" i="1"/>
  <c r="AV334" i="1"/>
  <c r="AU334" i="1" s="1"/>
  <c r="AV440" i="1"/>
  <c r="AV441" i="1"/>
  <c r="AV540" i="1"/>
  <c r="AV228" i="1"/>
  <c r="AV520" i="1"/>
  <c r="AV644" i="1"/>
  <c r="AU644" i="1" s="1"/>
  <c r="AV142" i="1"/>
  <c r="AV668" i="1"/>
  <c r="AV60" i="1"/>
  <c r="AV851" i="1"/>
  <c r="AU851" i="1" s="1"/>
  <c r="AV903" i="1"/>
  <c r="AU903" i="1" s="1"/>
  <c r="AV439" i="1"/>
  <c r="AV449" i="1"/>
  <c r="AV904" i="1"/>
  <c r="AU904" i="1" s="1"/>
  <c r="AW124" i="1"/>
  <c r="AV126" i="1"/>
  <c r="AY207" i="1"/>
  <c r="AV211" i="1"/>
  <c r="AU311" i="1"/>
  <c r="AU52" i="1" s="1"/>
  <c r="AV52" i="1"/>
  <c r="AV905" i="1"/>
  <c r="AU905" i="1" s="1"/>
  <c r="AV728" i="1"/>
  <c r="AV794" i="1"/>
  <c r="AV206" i="1"/>
  <c r="AV716" i="1"/>
  <c r="AW806" i="1"/>
  <c r="AW37" i="1"/>
  <c r="AV37" i="1" s="1"/>
  <c r="AV969" i="1"/>
  <c r="AW188" i="1"/>
  <c r="AV188" i="1" s="1"/>
  <c r="AU188" i="1" s="1"/>
  <c r="AV189" i="1"/>
  <c r="AU189" i="1" s="1"/>
  <c r="AV341" i="1"/>
  <c r="AU341" i="1" s="1"/>
  <c r="AX24" i="1"/>
  <c r="AV24" i="1" s="1"/>
  <c r="AV798" i="1"/>
  <c r="AW67" i="1"/>
  <c r="AV127" i="1"/>
  <c r="AW434" i="1"/>
  <c r="AV435" i="1"/>
  <c r="AV609" i="1"/>
  <c r="AU610" i="1"/>
  <c r="AU609" i="1" s="1"/>
  <c r="AY781" i="1"/>
  <c r="AY806" i="1"/>
  <c r="AY61" i="1" s="1"/>
  <c r="AY35" i="1" s="1"/>
  <c r="AV790" i="1"/>
  <c r="AV796" i="1"/>
  <c r="AV200" i="1"/>
  <c r="AV902" i="1"/>
  <c r="AU902" i="1" s="1"/>
  <c r="AV972" i="1"/>
  <c r="AU972" i="1" s="1"/>
  <c r="AV409" i="1"/>
  <c r="AW453" i="1"/>
  <c r="AV453" i="1" s="1"/>
  <c r="AV454" i="1"/>
  <c r="AW467" i="1"/>
  <c r="AV467" i="1" s="1"/>
  <c r="AV468" i="1"/>
  <c r="AW714" i="1"/>
  <c r="AV332" i="1"/>
  <c r="AU354" i="1"/>
  <c r="AV354" i="1"/>
  <c r="AW394" i="1"/>
  <c r="AV395" i="1"/>
  <c r="AX808" i="1"/>
  <c r="AX62" i="1" s="1"/>
  <c r="AV204" i="1"/>
  <c r="AZ869" i="1"/>
  <c r="AV855" i="1"/>
  <c r="AW743" i="1"/>
  <c r="AV743" i="1" s="1"/>
  <c r="AU743" i="1" s="1"/>
  <c r="AV748" i="1"/>
  <c r="AU748" i="1" s="1"/>
  <c r="AZ870" i="1"/>
  <c r="AV856" i="1"/>
  <c r="BR39" i="1"/>
  <c r="CM331" i="1"/>
  <c r="CJ331" i="1" s="1"/>
  <c r="AX35" i="1"/>
  <c r="AW171" i="1"/>
  <c r="BO702" i="1"/>
  <c r="BP325" i="1"/>
  <c r="BO325" i="1" s="1"/>
  <c r="AY715" i="1"/>
  <c r="AY324" i="1"/>
  <c r="AZ324" i="1"/>
  <c r="AZ949" i="1"/>
  <c r="AZ935" i="1"/>
  <c r="AV935" i="1" s="1"/>
  <c r="BR715" i="1"/>
  <c r="BR324" i="1"/>
  <c r="BS324" i="1"/>
  <c r="BS780" i="1" s="1"/>
  <c r="BS715" i="1"/>
  <c r="AW539" i="1"/>
  <c r="AX39" i="1"/>
  <c r="AV39" i="1" s="1"/>
  <c r="AX394" i="1"/>
  <c r="AX434" i="1"/>
  <c r="CM721" i="1"/>
  <c r="BP26" i="1"/>
  <c r="BO26" i="1" s="1"/>
  <c r="CL52" i="1"/>
  <c r="AX485" i="1"/>
  <c r="AX426" i="1"/>
  <c r="AX408" i="1"/>
  <c r="BO37" i="1"/>
  <c r="AX654" i="1"/>
  <c r="AX653" i="1" s="1"/>
  <c r="AX352" i="1"/>
  <c r="BP327" i="1"/>
  <c r="BR171" i="1"/>
  <c r="BP39" i="1"/>
  <c r="BR62" i="1"/>
  <c r="BQ39" i="1"/>
  <c r="AX723" i="1"/>
  <c r="AV723" i="1" s="1"/>
  <c r="CL530" i="1"/>
  <c r="BS225" i="1"/>
  <c r="BS222" i="1" s="1"/>
  <c r="AW98" i="1"/>
  <c r="AV98" i="1" s="1"/>
  <c r="BO725" i="1"/>
  <c r="AW519" i="1"/>
  <c r="CL39" i="1"/>
  <c r="CK39" i="1" s="1"/>
  <c r="AX171" i="1"/>
  <c r="BQ948" i="1"/>
  <c r="BQ36" i="1" s="1"/>
  <c r="CL340" i="1"/>
  <c r="CK340" i="1" s="1"/>
  <c r="CK969" i="1"/>
  <c r="CL26" i="1"/>
  <c r="CK26" i="1" s="1"/>
  <c r="AW327" i="1"/>
  <c r="AV327" i="1" s="1"/>
  <c r="AY116" i="1"/>
  <c r="BQ517" i="1"/>
  <c r="BQ329" i="1" s="1"/>
  <c r="AX948" i="1"/>
  <c r="AW609" i="1"/>
  <c r="AZ722" i="1"/>
  <c r="AZ721" i="1" s="1"/>
  <c r="AZ720" i="1" s="1"/>
  <c r="AW325" i="1"/>
  <c r="AV325" i="1" s="1"/>
  <c r="AZ820" i="1"/>
  <c r="AV820" i="1" s="1"/>
  <c r="AU820" i="1" s="1"/>
  <c r="BO424" i="1"/>
  <c r="AY722" i="1"/>
  <c r="AY721" i="1" s="1"/>
  <c r="AY720" i="1" s="1"/>
  <c r="AY719" i="1" s="1"/>
  <c r="CO324" i="1"/>
  <c r="CO780" i="1" s="1"/>
  <c r="CO805" i="1" s="1"/>
  <c r="CL226" i="1"/>
  <c r="CL223" i="1" s="1"/>
  <c r="CL354" i="1"/>
  <c r="CL352" i="1" s="1"/>
  <c r="CK352" i="1" s="1"/>
  <c r="AW480" i="1"/>
  <c r="AV480" i="1" s="1"/>
  <c r="CK427" i="1"/>
  <c r="BO482" i="1"/>
  <c r="BO439" i="1"/>
  <c r="AW65" i="1"/>
  <c r="BR225" i="1"/>
  <c r="BR222" i="1" s="1"/>
  <c r="BR722" i="1"/>
  <c r="BR721" i="1" s="1"/>
  <c r="CL722" i="1"/>
  <c r="CL721" i="1" s="1"/>
  <c r="BP517" i="1"/>
  <c r="BP329" i="1" s="1"/>
  <c r="BP324" i="1" s="1"/>
  <c r="CK479" i="1"/>
  <c r="AW690" i="1"/>
  <c r="AV690" i="1" s="1"/>
  <c r="CK723" i="1"/>
  <c r="AY171" i="1"/>
  <c r="AW530" i="1"/>
  <c r="AX539" i="1"/>
  <c r="BO418" i="1"/>
  <c r="BO914" i="1"/>
  <c r="CK829" i="1"/>
  <c r="CN67" i="1"/>
  <c r="CN307" i="1" s="1"/>
  <c r="CO722" i="1"/>
  <c r="CO721" i="1" s="1"/>
  <c r="CO720" i="1" s="1"/>
  <c r="CO775" i="1" s="1"/>
  <c r="BO420" i="1"/>
  <c r="BS815" i="1"/>
  <c r="BO815" i="1" s="1"/>
  <c r="BO851" i="1"/>
  <c r="CK742" i="1"/>
  <c r="CK790" i="1"/>
  <c r="CK796" i="1"/>
  <c r="CL899" i="1"/>
  <c r="CK899" i="1" s="1"/>
  <c r="CK485" i="1"/>
  <c r="CO45" i="1"/>
  <c r="CO173" i="1"/>
  <c r="BQ722" i="1"/>
  <c r="BQ721" i="1" s="1"/>
  <c r="BQ775" i="1" s="1"/>
  <c r="BR125" i="1"/>
  <c r="CM806" i="1"/>
  <c r="CM61" i="1" s="1"/>
  <c r="CM35" i="1" s="1"/>
  <c r="BJ407" i="1"/>
  <c r="BI406" i="1" s="1"/>
  <c r="CK434" i="1"/>
  <c r="BO413" i="1"/>
  <c r="BO440" i="1"/>
  <c r="BP530" i="1"/>
  <c r="CM171" i="1"/>
  <c r="CK847" i="1"/>
  <c r="AW95" i="1"/>
  <c r="AV95" i="1" s="1"/>
  <c r="BP67" i="1"/>
  <c r="BP117" i="1"/>
  <c r="CN115" i="1"/>
  <c r="CN66" i="1"/>
  <c r="AY117" i="1"/>
  <c r="AY115" i="1" s="1"/>
  <c r="AY67" i="1"/>
  <c r="AY65" i="1" s="1"/>
  <c r="BO812" i="1"/>
  <c r="CO115" i="1"/>
  <c r="CO66" i="1"/>
  <c r="CK644" i="1"/>
  <c r="AZ117" i="1"/>
  <c r="AZ67" i="1"/>
  <c r="AZ307" i="1" s="1"/>
  <c r="AZ778" i="1" s="1"/>
  <c r="AY229" i="1"/>
  <c r="AY227" i="1" s="1"/>
  <c r="AY45" i="1" s="1"/>
  <c r="CL67" i="1"/>
  <c r="CL117" i="1"/>
  <c r="AW116" i="1"/>
  <c r="AZ948" i="1"/>
  <c r="BO485" i="1"/>
  <c r="CM117" i="1"/>
  <c r="CM67" i="1"/>
  <c r="AW320" i="1"/>
  <c r="BP116" i="1"/>
  <c r="BO426" i="1"/>
  <c r="CL406" i="1"/>
  <c r="CK406" i="1" s="1"/>
  <c r="AW309" i="1"/>
  <c r="BQ116" i="1"/>
  <c r="BQ124" i="1"/>
  <c r="BQ320" i="1" s="1"/>
  <c r="BO320" i="1" s="1"/>
  <c r="BN320" i="1" s="1"/>
  <c r="AW69" i="1"/>
  <c r="AV69" i="1" s="1"/>
  <c r="CL124" i="1"/>
  <c r="CL320" i="1" s="1"/>
  <c r="CL116" i="1"/>
  <c r="AZ116" i="1"/>
  <c r="AZ124" i="1"/>
  <c r="AZ320" i="1" s="1"/>
  <c r="AZ225" i="1"/>
  <c r="AZ222" i="1" s="1"/>
  <c r="AV222" i="1" s="1"/>
  <c r="AZ309" i="1"/>
  <c r="CM116" i="1"/>
  <c r="CM124" i="1"/>
  <c r="CO815" i="1"/>
  <c r="CK815" i="1" s="1"/>
  <c r="AW203" i="1"/>
  <c r="CO225" i="1"/>
  <c r="CO222" i="1" s="1"/>
  <c r="AW202" i="1"/>
  <c r="AZ227" i="1"/>
  <c r="BO723" i="1"/>
  <c r="BQ911" i="1"/>
  <c r="CK37" i="1"/>
  <c r="CL426" i="1"/>
  <c r="CK426" i="1" s="1"/>
  <c r="BO417" i="1"/>
  <c r="BP171" i="1"/>
  <c r="BO848" i="1"/>
  <c r="AW277" i="1"/>
  <c r="AV277" i="1" s="1"/>
  <c r="AV46" i="1" s="1"/>
  <c r="CK228" i="1"/>
  <c r="BP340" i="1"/>
  <c r="BP339" i="1" s="1"/>
  <c r="BO339" i="1" s="1"/>
  <c r="BO441" i="1"/>
  <c r="CN309" i="1"/>
  <c r="CN171" i="1"/>
  <c r="BP192" i="1"/>
  <c r="BP187" i="1" s="1"/>
  <c r="BO187" i="1" s="1"/>
  <c r="BO427" i="1"/>
  <c r="CL690" i="1"/>
  <c r="CK690" i="1" s="1"/>
  <c r="BO60" i="1"/>
  <c r="BR117" i="1"/>
  <c r="BR115" i="1" s="1"/>
  <c r="BO480" i="1"/>
  <c r="BO99" i="1"/>
  <c r="BO486" i="1"/>
  <c r="CK278" i="1"/>
  <c r="CL841" i="1"/>
  <c r="CK841" i="1" s="1"/>
  <c r="CL838" i="1"/>
  <c r="CL912" i="1"/>
  <c r="CK840" i="1"/>
  <c r="BO414" i="1"/>
  <c r="BO845" i="1"/>
  <c r="CM221" i="1"/>
  <c r="CN912" i="1"/>
  <c r="CN925" i="1" s="1"/>
  <c r="CN838" i="1"/>
  <c r="CK854" i="1"/>
  <c r="CL914" i="1"/>
  <c r="CK914" i="1" s="1"/>
  <c r="BO483" i="1"/>
  <c r="BP700" i="1"/>
  <c r="BO700" i="1" s="1"/>
  <c r="CN225" i="1"/>
  <c r="CN222" i="1" s="1"/>
  <c r="CK440" i="1"/>
  <c r="BO724" i="1"/>
  <c r="CK482" i="1"/>
  <c r="CK162" i="1"/>
  <c r="CK542" i="1"/>
  <c r="AW117" i="1"/>
  <c r="CN125" i="1"/>
  <c r="CO125" i="1"/>
  <c r="BO847" i="1"/>
  <c r="BO790" i="1"/>
  <c r="BS794" i="1"/>
  <c r="BO794" i="1" s="1"/>
  <c r="BS798" i="1"/>
  <c r="BS24" i="1" s="1"/>
  <c r="BO795" i="1"/>
  <c r="AZ678" i="1"/>
  <c r="AV678" i="1" s="1"/>
  <c r="BO665" i="1"/>
  <c r="BN665" i="1" s="1"/>
  <c r="BP647" i="1"/>
  <c r="BO647" i="1" s="1"/>
  <c r="CL519" i="1"/>
  <c r="CL516" i="1"/>
  <c r="CK449" i="1"/>
  <c r="BO448" i="1"/>
  <c r="BO449" i="1"/>
  <c r="AZ840" i="1"/>
  <c r="CO204" i="1"/>
  <c r="CO201" i="1" s="1"/>
  <c r="BP226" i="1"/>
  <c r="BP223" i="1" s="1"/>
  <c r="CN324" i="1"/>
  <c r="CN780" i="1" s="1"/>
  <c r="CO816" i="1"/>
  <c r="CK816" i="1" s="1"/>
  <c r="BO438" i="1"/>
  <c r="CK441" i="1"/>
  <c r="CK817" i="1"/>
  <c r="CK851" i="1"/>
  <c r="CK159" i="1"/>
  <c r="CK225" i="1"/>
  <c r="CK483" i="1"/>
  <c r="AW921" i="1"/>
  <c r="BP209" i="1"/>
  <c r="BO209" i="1" s="1"/>
  <c r="BP278" i="1"/>
  <c r="BP519" i="1"/>
  <c r="BO692" i="1"/>
  <c r="CL609" i="1"/>
  <c r="CL642" i="1" s="1"/>
  <c r="CK716" i="1"/>
  <c r="CO820" i="1"/>
  <c r="CK820" i="1" s="1"/>
  <c r="AW426" i="1"/>
  <c r="AV426" i="1" s="1"/>
  <c r="AW792" i="1"/>
  <c r="AV792" i="1" s="1"/>
  <c r="CK227" i="1"/>
  <c r="CK45" i="1" s="1"/>
  <c r="CK322" i="1"/>
  <c r="AW125" i="1"/>
  <c r="BO210" i="1"/>
  <c r="BN210" i="1" s="1"/>
  <c r="BO829" i="1"/>
  <c r="BO435" i="1"/>
  <c r="BO569" i="1"/>
  <c r="CL171" i="1"/>
  <c r="CL222" i="1"/>
  <c r="CL221" i="1" s="1"/>
  <c r="CK480" i="1"/>
  <c r="CK486" i="1"/>
  <c r="CK781" i="1"/>
  <c r="BO806" i="1"/>
  <c r="CL339" i="1"/>
  <c r="CK339" i="1" s="1"/>
  <c r="BO609" i="1"/>
  <c r="BQ35" i="1"/>
  <c r="BO98" i="1"/>
  <c r="BP653" i="1"/>
  <c r="BR838" i="1"/>
  <c r="CK609" i="1"/>
  <c r="BO277" i="1"/>
  <c r="BO46" i="1" s="1"/>
  <c r="BP46" i="1"/>
  <c r="AW516" i="1"/>
  <c r="AW638" i="1"/>
  <c r="AV638" i="1" s="1"/>
  <c r="AU638" i="1" s="1"/>
  <c r="BP690" i="1"/>
  <c r="BO690" i="1" s="1"/>
  <c r="CL279" i="1"/>
  <c r="CK279" i="1" s="1"/>
  <c r="CK409" i="1"/>
  <c r="CK566" i="1"/>
  <c r="CK633" i="1"/>
  <c r="CK845" i="1"/>
  <c r="AW81" i="1"/>
  <c r="AV81" i="1" s="1"/>
  <c r="AX739" i="1"/>
  <c r="AV739" i="1" s="1"/>
  <c r="BS722" i="1"/>
  <c r="BS721" i="1" s="1"/>
  <c r="BS720" i="1" s="1"/>
  <c r="BS719" i="1" s="1"/>
  <c r="BS838" i="1"/>
  <c r="BS812" i="1" s="1"/>
  <c r="CL665" i="1"/>
  <c r="CK454" i="1"/>
  <c r="CK468" i="1"/>
  <c r="CK685" i="1"/>
  <c r="AY205" i="1"/>
  <c r="AW700" i="1"/>
  <c r="AV700" i="1" s="1"/>
  <c r="AX846" i="1"/>
  <c r="BQ171" i="1"/>
  <c r="BO180" i="1"/>
  <c r="BP188" i="1"/>
  <c r="BO188" i="1" s="1"/>
  <c r="BR66" i="1"/>
  <c r="BR309" i="1" s="1"/>
  <c r="BO229" i="1"/>
  <c r="BO226" i="1" s="1"/>
  <c r="BO322" i="1"/>
  <c r="BO423" i="1"/>
  <c r="BS820" i="1"/>
  <c r="BO820" i="1" s="1"/>
  <c r="CL209" i="1"/>
  <c r="CL517" i="1"/>
  <c r="CO925" i="1"/>
  <c r="CK341" i="1"/>
  <c r="CK722" i="1"/>
  <c r="BO165" i="1"/>
  <c r="BP279" i="1"/>
  <c r="BO279" i="1" s="1"/>
  <c r="BO327" i="1"/>
  <c r="BO531" i="1"/>
  <c r="BO644" i="1"/>
  <c r="BR785" i="1"/>
  <c r="BR798" i="1"/>
  <c r="BR24" i="1" s="1"/>
  <c r="CK206" i="1"/>
  <c r="CN226" i="1"/>
  <c r="CN223" i="1" s="1"/>
  <c r="CL539" i="1"/>
  <c r="CK280" i="1"/>
  <c r="CK524" i="1"/>
  <c r="CK812" i="1"/>
  <c r="CK944" i="1"/>
  <c r="AY125" i="1"/>
  <c r="AY838" i="1"/>
  <c r="BO227" i="1"/>
  <c r="BO45" i="1" s="1"/>
  <c r="BO280" i="1"/>
  <c r="BR328" i="1"/>
  <c r="BR713" i="1" s="1"/>
  <c r="BO332" i="1"/>
  <c r="BO714" i="1" s="1"/>
  <c r="BO530" i="1"/>
  <c r="BN530" i="1" s="1"/>
  <c r="BS598" i="1"/>
  <c r="BO598" i="1" s="1"/>
  <c r="BP609" i="1"/>
  <c r="BP642" i="1" s="1"/>
  <c r="BQ654" i="1"/>
  <c r="BQ653" i="1" s="1"/>
  <c r="BP921" i="1"/>
  <c r="BP950" i="1"/>
  <c r="BP948" i="1" s="1"/>
  <c r="BP36" i="1" s="1"/>
  <c r="BO969" i="1"/>
  <c r="CL277" i="1"/>
  <c r="CL638" i="1"/>
  <c r="CK638" i="1" s="1"/>
  <c r="CO928" i="1"/>
  <c r="CO927" i="1" s="1"/>
  <c r="CK332" i="1"/>
  <c r="CK714" i="1" s="1"/>
  <c r="CK355" i="1"/>
  <c r="CK435" i="1"/>
  <c r="CK667" i="1"/>
  <c r="CK724" i="1"/>
  <c r="AW74" i="1"/>
  <c r="AV74" i="1" s="1"/>
  <c r="BT911" i="1"/>
  <c r="BO172" i="1"/>
  <c r="BP467" i="1"/>
  <c r="BO467" i="1" s="1"/>
  <c r="BP638" i="1"/>
  <c r="BO638" i="1" s="1"/>
  <c r="BR763" i="1"/>
  <c r="BO763" i="1" s="1"/>
  <c r="CM540" i="1"/>
  <c r="CM539" i="1" s="1"/>
  <c r="CL700" i="1"/>
  <c r="CK700" i="1" s="1"/>
  <c r="CK189" i="1"/>
  <c r="CK229" i="1"/>
  <c r="CK226" i="1" s="1"/>
  <c r="CK639" i="1"/>
  <c r="CK902" i="1"/>
  <c r="AY780" i="1"/>
  <c r="AY805" i="1" s="1"/>
  <c r="BO228" i="1"/>
  <c r="BP792" i="1"/>
  <c r="BO792" i="1" s="1"/>
  <c r="BO796" i="1"/>
  <c r="BO817" i="1"/>
  <c r="CK207" i="1"/>
  <c r="CM36" i="1"/>
  <c r="CO812" i="1"/>
  <c r="AW229" i="1"/>
  <c r="AZ780" i="1"/>
  <c r="AY328" i="1"/>
  <c r="BO193" i="1"/>
  <c r="BO421" i="1"/>
  <c r="BO535" i="1"/>
  <c r="BN535" i="1" s="1"/>
  <c r="BO839" i="1"/>
  <c r="CL948" i="1"/>
  <c r="CK172" i="1"/>
  <c r="AZ204" i="1"/>
  <c r="AZ201" i="1" s="1"/>
  <c r="CK211" i="1"/>
  <c r="AZ205" i="1"/>
  <c r="CK209" i="1"/>
  <c r="BR202" i="1"/>
  <c r="BR205" i="1"/>
  <c r="BR67" i="1"/>
  <c r="BR307" i="1" s="1"/>
  <c r="BR778" i="1" s="1"/>
  <c r="BR803" i="1" s="1"/>
  <c r="BR57" i="1" s="1"/>
  <c r="AZ125" i="1"/>
  <c r="CK210" i="1"/>
  <c r="BO207" i="1"/>
  <c r="BO168" i="1"/>
  <c r="BO162" i="1"/>
  <c r="AX205" i="1"/>
  <c r="AX524" i="1"/>
  <c r="AV524" i="1" s="1"/>
  <c r="BQ520" i="1"/>
  <c r="BQ519" i="1" s="1"/>
  <c r="CM520" i="1"/>
  <c r="CK520" i="1" s="1"/>
  <c r="CM531" i="1"/>
  <c r="CK531" i="1" s="1"/>
  <c r="BO173" i="1"/>
  <c r="AX128" i="1"/>
  <c r="CK173" i="1"/>
  <c r="CM125" i="1"/>
  <c r="CK126" i="1"/>
  <c r="CL125" i="1"/>
  <c r="CK127" i="1"/>
  <c r="CK743" i="1"/>
  <c r="BO521" i="1"/>
  <c r="CK748" i="1"/>
  <c r="CK541" i="1"/>
  <c r="CJ541" i="1" s="1"/>
  <c r="AW785" i="1"/>
  <c r="CK522" i="1"/>
  <c r="CN805" i="1"/>
  <c r="CN59" i="1"/>
  <c r="CN34" i="1" s="1"/>
  <c r="CO171" i="1"/>
  <c r="CL45" i="1"/>
  <c r="CL62" i="1"/>
  <c r="CL202" i="1"/>
  <c r="CL205" i="1"/>
  <c r="CN62" i="1"/>
  <c r="CM205" i="1"/>
  <c r="CM202" i="1"/>
  <c r="CO778" i="1"/>
  <c r="CO803" i="1" s="1"/>
  <c r="CO57" i="1" s="1"/>
  <c r="CN205" i="1"/>
  <c r="CN202" i="1"/>
  <c r="CM654" i="1"/>
  <c r="CM653" i="1" s="1"/>
  <c r="CM720" i="1"/>
  <c r="CM719" i="1" s="1"/>
  <c r="CM775" i="1"/>
  <c r="CO936" i="1"/>
  <c r="CO328" i="1"/>
  <c r="CM324" i="1"/>
  <c r="CM780" i="1" s="1"/>
  <c r="CM805" i="1" s="1"/>
  <c r="CL327" i="1"/>
  <c r="CK327" i="1" s="1"/>
  <c r="CL331" i="1"/>
  <c r="CO926" i="1"/>
  <c r="CL921" i="1"/>
  <c r="CN328" i="1"/>
  <c r="CN323" i="1" s="1"/>
  <c r="CN713" i="1" s="1"/>
  <c r="BS66" i="1"/>
  <c r="BS115" i="1"/>
  <c r="BO159" i="1"/>
  <c r="BO70" i="1"/>
  <c r="BO95" i="1"/>
  <c r="BO94" i="1"/>
  <c r="BO79" i="1"/>
  <c r="BO81" i="1"/>
  <c r="BO156" i="1"/>
  <c r="BR928" i="1"/>
  <c r="BR925" i="1"/>
  <c r="BS778" i="1"/>
  <c r="BS803" i="1" s="1"/>
  <c r="BS57" i="1" s="1"/>
  <c r="BO126" i="1"/>
  <c r="BP125" i="1"/>
  <c r="BP221" i="1"/>
  <c r="BO781" i="1"/>
  <c r="BO807" i="1"/>
  <c r="BP920" i="1"/>
  <c r="BP53" i="1" s="1"/>
  <c r="BO75" i="1"/>
  <c r="BS125" i="1"/>
  <c r="BO157" i="1"/>
  <c r="BQ127" i="1"/>
  <c r="BS173" i="1"/>
  <c r="BS171" i="1" s="1"/>
  <c r="BR326" i="1"/>
  <c r="BP408" i="1"/>
  <c r="BO408" i="1" s="1"/>
  <c r="BP453" i="1"/>
  <c r="BO453" i="1" s="1"/>
  <c r="BP461" i="1"/>
  <c r="BO461" i="1" s="1"/>
  <c r="BS594" i="1"/>
  <c r="BO594" i="1" s="1"/>
  <c r="BP632" i="1"/>
  <c r="BO632" i="1" s="1"/>
  <c r="BS679" i="1"/>
  <c r="BS678" i="1" s="1"/>
  <c r="BO678" i="1" s="1"/>
  <c r="BR714" i="1"/>
  <c r="BP743" i="1"/>
  <c r="BS800" i="1"/>
  <c r="BO800" i="1" s="1"/>
  <c r="BO854" i="1"/>
  <c r="BS928" i="1"/>
  <c r="BQ206" i="1"/>
  <c r="BO211" i="1"/>
  <c r="BN211" i="1" s="1"/>
  <c r="BN209" i="1" s="1"/>
  <c r="BR780" i="1"/>
  <c r="BP722" i="1"/>
  <c r="BP840" i="1"/>
  <c r="BO902" i="1"/>
  <c r="BR226" i="1"/>
  <c r="BR223" i="1" s="1"/>
  <c r="BS328" i="1"/>
  <c r="BP434" i="1"/>
  <c r="BO434" i="1" s="1"/>
  <c r="BQ479" i="1"/>
  <c r="BO479" i="1" s="1"/>
  <c r="BP516" i="1"/>
  <c r="BS816" i="1"/>
  <c r="BO816" i="1" s="1"/>
  <c r="BP406" i="1"/>
  <c r="BO406" i="1" s="1"/>
  <c r="BP539" i="1"/>
  <c r="BO539" i="1" s="1"/>
  <c r="BN539" i="1" s="1"/>
  <c r="BP684" i="1"/>
  <c r="BO684" i="1" s="1"/>
  <c r="BS911" i="1"/>
  <c r="BO716" i="1"/>
  <c r="AW62" i="1"/>
  <c r="AZ719" i="1"/>
  <c r="AZ775" i="1"/>
  <c r="AW73" i="1"/>
  <c r="AV73" i="1" s="1"/>
  <c r="AZ868" i="1"/>
  <c r="AV868" i="1" s="1"/>
  <c r="AZ839" i="1"/>
  <c r="AY62" i="1"/>
  <c r="AW61" i="1"/>
  <c r="AW94" i="1"/>
  <c r="AV94" i="1" s="1"/>
  <c r="AY40" i="1"/>
  <c r="AZ326" i="1"/>
  <c r="AW742" i="1"/>
  <c r="AV742" i="1" s="1"/>
  <c r="AU742" i="1" s="1"/>
  <c r="AY925" i="1"/>
  <c r="AY928" i="1"/>
  <c r="AY911" i="1"/>
  <c r="AW948" i="1"/>
  <c r="AZ221" i="1"/>
  <c r="AW352" i="1"/>
  <c r="AV352" i="1" s="1"/>
  <c r="AW642" i="1"/>
  <c r="AW643" i="1"/>
  <c r="AW340" i="1"/>
  <c r="AV340" i="1" s="1"/>
  <c r="AU340" i="1" s="1"/>
  <c r="AW632" i="1"/>
  <c r="AV632" i="1" s="1"/>
  <c r="AU632" i="1" s="1"/>
  <c r="AZ815" i="1"/>
  <c r="AV815" i="1" s="1"/>
  <c r="AU815" i="1" s="1"/>
  <c r="AW841" i="1"/>
  <c r="AV841" i="1" s="1"/>
  <c r="AU841" i="1" s="1"/>
  <c r="AW899" i="1"/>
  <c r="AV899" i="1" s="1"/>
  <c r="AU899" i="1" s="1"/>
  <c r="AZ330" i="1"/>
  <c r="AW517" i="1"/>
  <c r="AW685" i="1"/>
  <c r="AV685" i="1" s="1"/>
  <c r="AU685" i="1" s="1"/>
  <c r="AW691" i="1"/>
  <c r="AV691" i="1" s="1"/>
  <c r="AU691" i="1" s="1"/>
  <c r="AW722" i="1"/>
  <c r="AZ781" i="1"/>
  <c r="AX799" i="1"/>
  <c r="AV799" i="1" s="1"/>
  <c r="AX912" i="1"/>
  <c r="AZ936" i="1"/>
  <c r="AV936" i="1" s="1"/>
  <c r="AW119" i="1"/>
  <c r="AV119" i="1" s="1"/>
  <c r="AX117" i="1"/>
  <c r="AW224" i="1"/>
  <c r="AV224" i="1" s="1"/>
  <c r="AW408" i="1"/>
  <c r="AX531" i="1"/>
  <c r="AV531" i="1" s="1"/>
  <c r="AZ816" i="1"/>
  <c r="AV816" i="1" s="1"/>
  <c r="AU816" i="1" s="1"/>
  <c r="AZ854" i="1"/>
  <c r="AV854" i="1" s="1"/>
  <c r="AU854" i="1" s="1"/>
  <c r="AZ565" i="1"/>
  <c r="AX724" i="1"/>
  <c r="AV724" i="1" s="1"/>
  <c r="AX785" i="1"/>
  <c r="AZ921" i="1"/>
  <c r="AZ920" i="1" s="1"/>
  <c r="AZ53" i="1" s="1"/>
  <c r="AX156" i="1"/>
  <c r="AV156" i="1" s="1"/>
  <c r="AV539" i="1" l="1"/>
  <c r="BO39" i="1"/>
  <c r="BJ902" i="1"/>
  <c r="AV320" i="1"/>
  <c r="CK354" i="1"/>
  <c r="AW479" i="1"/>
  <c r="AV479" i="1" s="1"/>
  <c r="BJ972" i="1"/>
  <c r="BI972" i="1" s="1"/>
  <c r="AV408" i="1"/>
  <c r="AV67" i="1"/>
  <c r="AV125" i="1"/>
  <c r="AW35" i="1"/>
  <c r="AV61" i="1"/>
  <c r="AV35" i="1" s="1"/>
  <c r="AZ59" i="1"/>
  <c r="AZ34" i="1" s="1"/>
  <c r="AZ805" i="1"/>
  <c r="AX36" i="1"/>
  <c r="AV781" i="1"/>
  <c r="BJ903" i="1"/>
  <c r="BI903" i="1" s="1"/>
  <c r="AW226" i="1"/>
  <c r="AV226" i="1" s="1"/>
  <c r="AV229" i="1"/>
  <c r="AV117" i="1"/>
  <c r="AZ803" i="1"/>
  <c r="AZ57" i="1" s="1"/>
  <c r="BJ905" i="1"/>
  <c r="BI905" i="1" s="1"/>
  <c r="AV124" i="1"/>
  <c r="AV485" i="1"/>
  <c r="AV785" i="1"/>
  <c r="AW920" i="1"/>
  <c r="AW53" i="1" s="1"/>
  <c r="BJ341" i="1"/>
  <c r="AV806" i="1"/>
  <c r="BA806" i="1" s="1"/>
  <c r="BJ904" i="1"/>
  <c r="BI904" i="1" s="1"/>
  <c r="AV309" i="1"/>
  <c r="AV434" i="1"/>
  <c r="AV225" i="1"/>
  <c r="AZ563" i="1"/>
  <c r="AV563" i="1" s="1"/>
  <c r="AV565" i="1"/>
  <c r="AV202" i="1"/>
  <c r="AV116" i="1"/>
  <c r="AV394" i="1"/>
  <c r="AU332" i="1"/>
  <c r="AV714" i="1"/>
  <c r="AV870" i="1"/>
  <c r="AU870" i="1"/>
  <c r="AV839" i="1"/>
  <c r="AX911" i="1"/>
  <c r="AV203" i="1"/>
  <c r="AU869" i="1"/>
  <c r="AV869" i="1"/>
  <c r="AV846" i="1"/>
  <c r="AZ912" i="1"/>
  <c r="AV980" i="1"/>
  <c r="AV982" i="1" s="1"/>
  <c r="CM330" i="1"/>
  <c r="CJ330" i="1" s="1"/>
  <c r="AX331" i="1"/>
  <c r="AV331" i="1" s="1"/>
  <c r="BQ331" i="1"/>
  <c r="BO331" i="1" s="1"/>
  <c r="AY775" i="1"/>
  <c r="BS805" i="1"/>
  <c r="BS59" i="1"/>
  <c r="BS34" i="1" s="1"/>
  <c r="BQ715" i="1"/>
  <c r="BQ324" i="1"/>
  <c r="BQ780" i="1" s="1"/>
  <c r="AW115" i="1"/>
  <c r="BS775" i="1"/>
  <c r="BS204" i="1"/>
  <c r="BO204" i="1" s="1"/>
  <c r="BO222" i="1"/>
  <c r="BO192" i="1"/>
  <c r="BR221" i="1"/>
  <c r="AX722" i="1"/>
  <c r="BO225" i="1"/>
  <c r="CO719" i="1"/>
  <c r="AW36" i="1"/>
  <c r="BI407" i="1"/>
  <c r="AW515" i="1"/>
  <c r="BO517" i="1"/>
  <c r="BN517" i="1" s="1"/>
  <c r="AX519" i="1"/>
  <c r="AV519" i="1" s="1"/>
  <c r="BO520" i="1"/>
  <c r="BN520" i="1"/>
  <c r="BQ516" i="1"/>
  <c r="BJ668" i="1"/>
  <c r="BI668" i="1" s="1"/>
  <c r="BN668" i="1" s="1"/>
  <c r="CK331" i="1"/>
  <c r="BR65" i="1"/>
  <c r="BR40" i="1" s="1"/>
  <c r="CK721" i="1"/>
  <c r="CN221" i="1"/>
  <c r="BO340" i="1"/>
  <c r="BQ720" i="1"/>
  <c r="BQ719" i="1" s="1"/>
  <c r="CL775" i="1"/>
  <c r="CL48" i="1" s="1"/>
  <c r="CO59" i="1"/>
  <c r="CO34" i="1" s="1"/>
  <c r="CL720" i="1"/>
  <c r="CL719" i="1" s="1"/>
  <c r="BP643" i="1"/>
  <c r="BO722" i="1"/>
  <c r="CL643" i="1"/>
  <c r="BP328" i="1"/>
  <c r="BR306" i="1"/>
  <c r="BR720" i="1"/>
  <c r="BR719" i="1" s="1"/>
  <c r="BO171" i="1"/>
  <c r="AZ115" i="1"/>
  <c r="CL515" i="1"/>
  <c r="CK204" i="1"/>
  <c r="BP115" i="1"/>
  <c r="BP65" i="1" s="1"/>
  <c r="CK171" i="1"/>
  <c r="CN928" i="1"/>
  <c r="BO278" i="1"/>
  <c r="BP309" i="1"/>
  <c r="BP307" i="1"/>
  <c r="BP778" i="1" s="1"/>
  <c r="BP803" i="1" s="1"/>
  <c r="BP57" i="1" s="1"/>
  <c r="BP31" i="1" s="1"/>
  <c r="CK125" i="1"/>
  <c r="CK117" i="1"/>
  <c r="CN712" i="1"/>
  <c r="CN47" i="1" s="1"/>
  <c r="BR712" i="1"/>
  <c r="BR47" i="1" s="1"/>
  <c r="CK124" i="1"/>
  <c r="CM320" i="1"/>
  <c r="CK320" i="1" s="1"/>
  <c r="CM65" i="1"/>
  <c r="CO200" i="1"/>
  <c r="CK200" i="1" s="1"/>
  <c r="CK201" i="1"/>
  <c r="BO124" i="1"/>
  <c r="BN124" i="1" s="1"/>
  <c r="AY307" i="1"/>
  <c r="AW79" i="1"/>
  <c r="AV79" i="1" s="1"/>
  <c r="AZ306" i="1"/>
  <c r="CL65" i="1"/>
  <c r="CL40" i="1" s="1"/>
  <c r="CK67" i="1"/>
  <c r="CO65" i="1"/>
  <c r="CO40" i="1" s="1"/>
  <c r="CO309" i="1"/>
  <c r="CO306" i="1" s="1"/>
  <c r="CM307" i="1"/>
  <c r="BQ117" i="1"/>
  <c r="BQ115" i="1" s="1"/>
  <c r="BQ67" i="1"/>
  <c r="CL115" i="1"/>
  <c r="CK116" i="1"/>
  <c r="CN65" i="1"/>
  <c r="CN40" i="1" s="1"/>
  <c r="CK66" i="1"/>
  <c r="AW223" i="1"/>
  <c r="AV223" i="1" s="1"/>
  <c r="CK838" i="1"/>
  <c r="CM115" i="1"/>
  <c r="AZ65" i="1"/>
  <c r="AZ40" i="1" s="1"/>
  <c r="AZ45" i="1"/>
  <c r="AZ173" i="1"/>
  <c r="AZ171" i="1" s="1"/>
  <c r="AV171" i="1" s="1"/>
  <c r="AU171" i="1" s="1"/>
  <c r="AW46" i="1"/>
  <c r="CK222" i="1"/>
  <c r="CL911" i="1"/>
  <c r="CK912" i="1"/>
  <c r="CM309" i="1"/>
  <c r="CJ309" i="1"/>
  <c r="CO326" i="1"/>
  <c r="AY326" i="1"/>
  <c r="AY713" i="1"/>
  <c r="AY777" i="1" s="1"/>
  <c r="AY802" i="1" s="1"/>
  <c r="CL36" i="1"/>
  <c r="BO519" i="1"/>
  <c r="CM519" i="1"/>
  <c r="CK519" i="1" s="1"/>
  <c r="CK539" i="1"/>
  <c r="CM516" i="1"/>
  <c r="CM328" i="1" s="1"/>
  <c r="BI355" i="1"/>
  <c r="CK540" i="1"/>
  <c r="BO61" i="1"/>
  <c r="BO35" i="1" s="1"/>
  <c r="BR922" i="1"/>
  <c r="BR949" i="1" s="1"/>
  <c r="BR321" i="1"/>
  <c r="AW654" i="1"/>
  <c r="AV654" i="1" s="1"/>
  <c r="AU654" i="1" s="1"/>
  <c r="AW647" i="1"/>
  <c r="AV647" i="1" s="1"/>
  <c r="AU647" i="1" s="1"/>
  <c r="CK806" i="1"/>
  <c r="CL61" i="1"/>
  <c r="BO654" i="1"/>
  <c r="AY922" i="1"/>
  <c r="AY931" i="1" s="1"/>
  <c r="BL931" i="1"/>
  <c r="BL926" i="1"/>
  <c r="BT926" i="1" s="1"/>
  <c r="BL929" i="1"/>
  <c r="CL654" i="1"/>
  <c r="CL647" i="1"/>
  <c r="CK647" i="1" s="1"/>
  <c r="CK665" i="1"/>
  <c r="BO653" i="1"/>
  <c r="AW227" i="1"/>
  <c r="AV227" i="1" s="1"/>
  <c r="AV45" i="1" s="1"/>
  <c r="AY59" i="1"/>
  <c r="AY34" i="1" s="1"/>
  <c r="CO922" i="1"/>
  <c r="AW68" i="1"/>
  <c r="AV68" i="1" s="1"/>
  <c r="CO935" i="1"/>
  <c r="CK935" i="1" s="1"/>
  <c r="CK936" i="1"/>
  <c r="CL329" i="1"/>
  <c r="CK517" i="1"/>
  <c r="BR775" i="1"/>
  <c r="CN326" i="1"/>
  <c r="CK202" i="1"/>
  <c r="AZ200" i="1"/>
  <c r="AW840" i="1"/>
  <c r="AW838" i="1" s="1"/>
  <c r="CL920" i="1"/>
  <c r="CL53" i="1" s="1"/>
  <c r="CK277" i="1"/>
  <c r="CK46" i="1" s="1"/>
  <c r="CL46" i="1"/>
  <c r="BI354" i="1"/>
  <c r="BI352" i="1"/>
  <c r="CM530" i="1"/>
  <c r="CK530" i="1" s="1"/>
  <c r="CK205" i="1"/>
  <c r="CL309" i="1"/>
  <c r="CK309" i="1" s="1"/>
  <c r="CL307" i="1"/>
  <c r="AX517" i="1"/>
  <c r="AW720" i="1"/>
  <c r="CO48" i="1"/>
  <c r="CN778" i="1"/>
  <c r="CN803" i="1" s="1"/>
  <c r="CN57" i="1" s="1"/>
  <c r="CN306" i="1"/>
  <c r="CN922" i="1"/>
  <c r="CO924" i="1"/>
  <c r="CO923" i="1"/>
  <c r="CL330" i="1"/>
  <c r="CL328" i="1"/>
  <c r="CN321" i="1"/>
  <c r="CM59" i="1"/>
  <c r="CM34" i="1" s="1"/>
  <c r="BQ125" i="1"/>
  <c r="BO125" i="1" s="1"/>
  <c r="BO127" i="1"/>
  <c r="BS48" i="1"/>
  <c r="BO329" i="1"/>
  <c r="BP715" i="1"/>
  <c r="BP515" i="1"/>
  <c r="BO743" i="1"/>
  <c r="BP742" i="1"/>
  <c r="BO742" i="1" s="1"/>
  <c r="BS309" i="1"/>
  <c r="BS306" i="1" s="1"/>
  <c r="BS65" i="1"/>
  <c r="BS40" i="1" s="1"/>
  <c r="BP912" i="1"/>
  <c r="BP838" i="1"/>
  <c r="BO838" i="1" s="1"/>
  <c r="BO840" i="1"/>
  <c r="BQ205" i="1"/>
  <c r="BO205" i="1" s="1"/>
  <c r="BQ202" i="1"/>
  <c r="BO202" i="1" s="1"/>
  <c r="BP185" i="1"/>
  <c r="BO185" i="1" s="1"/>
  <c r="BS549" i="1"/>
  <c r="BS560" i="1"/>
  <c r="BO560" i="1" s="1"/>
  <c r="BO565" i="1"/>
  <c r="BS559" i="1"/>
  <c r="BS563" i="1" s="1"/>
  <c r="BN66" i="1"/>
  <c r="BO116" i="1"/>
  <c r="BP326" i="1"/>
  <c r="BS326" i="1"/>
  <c r="BO206" i="1"/>
  <c r="BO69" i="1"/>
  <c r="BS929" i="1"/>
  <c r="BS927" i="1" s="1"/>
  <c r="BS926" i="1"/>
  <c r="BR59" i="1"/>
  <c r="BR34" i="1" s="1"/>
  <c r="BR805" i="1"/>
  <c r="BO74" i="1"/>
  <c r="BO73" i="1"/>
  <c r="BS922" i="1"/>
  <c r="BS931" i="1" s="1"/>
  <c r="BS930" i="1" s="1"/>
  <c r="AZ48" i="1"/>
  <c r="AW339" i="1"/>
  <c r="AV339" i="1" s="1"/>
  <c r="AU339" i="1" s="1"/>
  <c r="AW307" i="1"/>
  <c r="AV307" i="1" s="1"/>
  <c r="AY926" i="1"/>
  <c r="AY923" i="1" s="1"/>
  <c r="AY950" i="1" s="1"/>
  <c r="AV950" i="1" s="1"/>
  <c r="AY48" i="1"/>
  <c r="AX115" i="1"/>
  <c r="AX778" i="1"/>
  <c r="AZ838" i="1"/>
  <c r="AZ913" i="1"/>
  <c r="AW207" i="1"/>
  <c r="AW118" i="1"/>
  <c r="AV118" i="1" s="1"/>
  <c r="AW684" i="1"/>
  <c r="AV684" i="1" s="1"/>
  <c r="AX516" i="1"/>
  <c r="AX530" i="1"/>
  <c r="AW329" i="1"/>
  <c r="E969" i="1"/>
  <c r="F969" i="1"/>
  <c r="X969" i="1" s="1"/>
  <c r="G969" i="1"/>
  <c r="Z969" i="1" s="1"/>
  <c r="BY969" i="1"/>
  <c r="BW969" i="1"/>
  <c r="BZ680" i="1"/>
  <c r="BO715" i="1" l="1"/>
  <c r="BN715" i="1" s="1"/>
  <c r="AF969" i="1"/>
  <c r="V969" i="1"/>
  <c r="BI902" i="1"/>
  <c r="BJ899" i="1"/>
  <c r="BI899" i="1" s="1"/>
  <c r="BS201" i="1"/>
  <c r="N969" i="1"/>
  <c r="AH969" i="1"/>
  <c r="AJ969" i="1"/>
  <c r="P969" i="1"/>
  <c r="AZ713" i="1"/>
  <c r="AZ717" i="1" s="1"/>
  <c r="AZ323" i="1"/>
  <c r="AV115" i="1"/>
  <c r="AV840" i="1"/>
  <c r="BJ340" i="1"/>
  <c r="BI341" i="1"/>
  <c r="AV65" i="1"/>
  <c r="AV40" i="1" s="1"/>
  <c r="AV207" i="1"/>
  <c r="E37" i="1"/>
  <c r="L969" i="1"/>
  <c r="AX330" i="1"/>
  <c r="AX323" i="1" s="1"/>
  <c r="CK330" i="1"/>
  <c r="AX329" i="1"/>
  <c r="AX324" i="1" s="1"/>
  <c r="AV517" i="1"/>
  <c r="AZ31" i="1"/>
  <c r="AV913" i="1"/>
  <c r="AV530" i="1"/>
  <c r="AV516" i="1"/>
  <c r="AX721" i="1"/>
  <c r="AV722" i="1"/>
  <c r="AZ812" i="1"/>
  <c r="AV838" i="1"/>
  <c r="AU868" i="1"/>
  <c r="AU913" i="1"/>
  <c r="BQ805" i="1"/>
  <c r="BQ59" i="1"/>
  <c r="BQ34" i="1" s="1"/>
  <c r="AX803" i="1"/>
  <c r="BN59" i="1"/>
  <c r="BN34" i="1" s="1"/>
  <c r="BN780" i="1"/>
  <c r="BN805" i="1" s="1"/>
  <c r="BR777" i="1"/>
  <c r="BR802" i="1" s="1"/>
  <c r="BS713" i="1"/>
  <c r="BS717" i="1" s="1"/>
  <c r="BS808" i="1" s="1"/>
  <c r="BS323" i="1"/>
  <c r="BS321" i="1" s="1"/>
  <c r="BS226" i="1" s="1"/>
  <c r="BS223" i="1" s="1"/>
  <c r="BQ515" i="1"/>
  <c r="BO515" i="1" s="1"/>
  <c r="BQ330" i="1"/>
  <c r="BQ323" i="1" s="1"/>
  <c r="BN331" i="1"/>
  <c r="BN330" i="1" s="1"/>
  <c r="BO516" i="1"/>
  <c r="BN516" i="1" s="1"/>
  <c r="BN515" i="1" s="1"/>
  <c r="BQ328" i="1"/>
  <c r="BO328" i="1" s="1"/>
  <c r="CM515" i="1"/>
  <c r="CK515" i="1" s="1"/>
  <c r="AW306" i="1"/>
  <c r="AW778" i="1"/>
  <c r="AW803" i="1" s="1"/>
  <c r="BP330" i="1"/>
  <c r="BP323" i="1" s="1"/>
  <c r="BP713" i="1" s="1"/>
  <c r="AW912" i="1"/>
  <c r="AV912" i="1" s="1"/>
  <c r="AY949" i="1"/>
  <c r="AV949" i="1" s="1"/>
  <c r="CK516" i="1"/>
  <c r="CJ516" i="1" s="1"/>
  <c r="CK115" i="1"/>
  <c r="BD680" i="1"/>
  <c r="BP306" i="1"/>
  <c r="CK307" i="1"/>
  <c r="CK306" i="1" s="1"/>
  <c r="CL306" i="1"/>
  <c r="CJ307" i="1"/>
  <c r="AY712" i="1"/>
  <c r="AY47" i="1" s="1"/>
  <c r="CM778" i="1"/>
  <c r="CM306" i="1"/>
  <c r="BQ65" i="1"/>
  <c r="CL778" i="1"/>
  <c r="CL803" i="1" s="1"/>
  <c r="AW221" i="1"/>
  <c r="AV221" i="1" s="1"/>
  <c r="AY306" i="1"/>
  <c r="AY778" i="1"/>
  <c r="CK65" i="1"/>
  <c r="CK40" i="1" s="1"/>
  <c r="BN309" i="1"/>
  <c r="CL323" i="1"/>
  <c r="CL713" i="1" s="1"/>
  <c r="CL777" i="1" s="1"/>
  <c r="AY321" i="1"/>
  <c r="CK61" i="1"/>
  <c r="CK35" i="1" s="1"/>
  <c r="CL35" i="1"/>
  <c r="BO68" i="1"/>
  <c r="AW45" i="1"/>
  <c r="AW653" i="1"/>
  <c r="AV653" i="1" s="1"/>
  <c r="BL923" i="1"/>
  <c r="BT923" i="1" s="1"/>
  <c r="BR48" i="1"/>
  <c r="CK329" i="1"/>
  <c r="CL715" i="1"/>
  <c r="CK715" i="1" s="1"/>
  <c r="CL324" i="1"/>
  <c r="CO931" i="1"/>
  <c r="CO930" i="1" s="1"/>
  <c r="CK654" i="1"/>
  <c r="CL653" i="1"/>
  <c r="CK653" i="1" s="1"/>
  <c r="CK328" i="1"/>
  <c r="BI331" i="1"/>
  <c r="BJ328" i="1"/>
  <c r="BJ330" i="1"/>
  <c r="CO921" i="1"/>
  <c r="CO920" i="1" s="1"/>
  <c r="CO53" i="1" s="1"/>
  <c r="CL326" i="1"/>
  <c r="CM323" i="1"/>
  <c r="CM326" i="1"/>
  <c r="CN949" i="1"/>
  <c r="BS564" i="1"/>
  <c r="BO564" i="1" s="1"/>
  <c r="BO559" i="1"/>
  <c r="BO324" i="1"/>
  <c r="BN324" i="1" s="1"/>
  <c r="BP780" i="1"/>
  <c r="BP59" i="1" s="1"/>
  <c r="BP34" i="1" s="1"/>
  <c r="BS642" i="1"/>
  <c r="BO549" i="1"/>
  <c r="BS645" i="1"/>
  <c r="BS643" i="1"/>
  <c r="BO643" i="1" s="1"/>
  <c r="BS923" i="1"/>
  <c r="BS31" i="1" s="1"/>
  <c r="BS924" i="1"/>
  <c r="BO66" i="1"/>
  <c r="BP721" i="1"/>
  <c r="BO912" i="1"/>
  <c r="BP911" i="1"/>
  <c r="BO117" i="1"/>
  <c r="BO115" i="1"/>
  <c r="BN67" i="1"/>
  <c r="BN65" i="1" s="1"/>
  <c r="AW205" i="1"/>
  <c r="AW911" i="1"/>
  <c r="AW775" i="1"/>
  <c r="AW719" i="1"/>
  <c r="AY921" i="1"/>
  <c r="AV921" i="1" s="1"/>
  <c r="AV920" i="1" s="1"/>
  <c r="AV53" i="1" s="1"/>
  <c r="AZ911" i="1"/>
  <c r="AZ914" i="1" s="1"/>
  <c r="AX328" i="1"/>
  <c r="AX515" i="1"/>
  <c r="AV515" i="1" s="1"/>
  <c r="AY948" i="1"/>
  <c r="AV948" i="1" s="1"/>
  <c r="AW715" i="1"/>
  <c r="AW324" i="1"/>
  <c r="AW780" i="1" s="1"/>
  <c r="AW805" i="1" s="1"/>
  <c r="AW330" i="1"/>
  <c r="AW328" i="1"/>
  <c r="BS62" i="1" l="1"/>
  <c r="BS962" i="1"/>
  <c r="BO330" i="1"/>
  <c r="BS200" i="1"/>
  <c r="BO200" i="1" s="1"/>
  <c r="BO201" i="1"/>
  <c r="L37" i="1"/>
  <c r="AF37" i="1"/>
  <c r="V37" i="1"/>
  <c r="AY803" i="1"/>
  <c r="AY57" i="1" s="1"/>
  <c r="AY31" i="1" s="1"/>
  <c r="BJ339" i="1"/>
  <c r="BI339" i="1" s="1"/>
  <c r="BI340" i="1"/>
  <c r="AV330" i="1"/>
  <c r="AV205" i="1"/>
  <c r="AV306" i="1"/>
  <c r="AV778" i="1"/>
  <c r="AV328" i="1"/>
  <c r="AX780" i="1"/>
  <c r="AX59" i="1" s="1"/>
  <c r="AV324" i="1"/>
  <c r="AX715" i="1"/>
  <c r="AV715" i="1" s="1"/>
  <c r="AV329" i="1"/>
  <c r="AV914" i="1"/>
  <c r="AZ808" i="1"/>
  <c r="AV717" i="1"/>
  <c r="AV911" i="1"/>
  <c r="AX57" i="1"/>
  <c r="AV803" i="1"/>
  <c r="AX720" i="1"/>
  <c r="AV721" i="1"/>
  <c r="BP321" i="1"/>
  <c r="BO717" i="1"/>
  <c r="BQ326" i="1"/>
  <c r="BO326" i="1" s="1"/>
  <c r="BN717" i="1"/>
  <c r="BN808" i="1" s="1"/>
  <c r="BN62" i="1" s="1"/>
  <c r="BN36" i="1" s="1"/>
  <c r="BI330" i="1"/>
  <c r="BJ323" i="1"/>
  <c r="BJ713" i="1" s="1"/>
  <c r="AW323" i="1"/>
  <c r="AV323" i="1" s="1"/>
  <c r="BS777" i="1"/>
  <c r="BS802" i="1" s="1"/>
  <c r="BN323" i="1"/>
  <c r="BN321" i="1" s="1"/>
  <c r="CJ778" i="1"/>
  <c r="CJ803" i="1" s="1"/>
  <c r="CJ57" i="1" s="1"/>
  <c r="CJ31" i="1" s="1"/>
  <c r="CK778" i="1"/>
  <c r="BD717" i="1"/>
  <c r="BD713" i="1"/>
  <c r="CM803" i="1"/>
  <c r="CM57" i="1" s="1"/>
  <c r="CM31" i="1" s="1"/>
  <c r="BS221" i="1"/>
  <c r="BO221" i="1" s="1"/>
  <c r="BO223" i="1"/>
  <c r="BO563" i="1"/>
  <c r="BO980" i="1" s="1"/>
  <c r="BO982" i="1" s="1"/>
  <c r="BN307" i="1"/>
  <c r="BN306" i="1" s="1"/>
  <c r="CK326" i="1"/>
  <c r="BS921" i="1"/>
  <c r="BS920" i="1" s="1"/>
  <c r="BS53" i="1" s="1"/>
  <c r="BL950" i="1"/>
  <c r="BL921" i="1"/>
  <c r="BT921" i="1" s="1"/>
  <c r="CK324" i="1"/>
  <c r="CL780" i="1"/>
  <c r="CL805" i="1" s="1"/>
  <c r="CK949" i="1"/>
  <c r="CL321" i="1"/>
  <c r="BR776" i="1"/>
  <c r="BI328" i="1"/>
  <c r="BJ326" i="1"/>
  <c r="BI326" i="1" s="1"/>
  <c r="CL57" i="1"/>
  <c r="CM713" i="1"/>
  <c r="CM777" i="1" s="1"/>
  <c r="CM321" i="1"/>
  <c r="CL712" i="1"/>
  <c r="CL47" i="1" s="1"/>
  <c r="CO31" i="1"/>
  <c r="BP712" i="1"/>
  <c r="BO642" i="1"/>
  <c r="BO645" i="1"/>
  <c r="BP805" i="1"/>
  <c r="BO805" i="1" s="1"/>
  <c r="BO780" i="1"/>
  <c r="BP40" i="1"/>
  <c r="BQ713" i="1"/>
  <c r="BQ321" i="1"/>
  <c r="BP720" i="1"/>
  <c r="BP775" i="1"/>
  <c r="BP777" i="1" s="1"/>
  <c r="BO721" i="1"/>
  <c r="BN721" i="1" s="1"/>
  <c r="BO808" i="1"/>
  <c r="BO962" i="1" s="1"/>
  <c r="BO323" i="1"/>
  <c r="BO309" i="1"/>
  <c r="BQ307" i="1"/>
  <c r="BQ306" i="1" s="1"/>
  <c r="BO67" i="1"/>
  <c r="BO65" i="1"/>
  <c r="BO40" i="1" s="1"/>
  <c r="AX326" i="1"/>
  <c r="AW48" i="1"/>
  <c r="AY776" i="1"/>
  <c r="AY23" i="1" s="1"/>
  <c r="AY36" i="1"/>
  <c r="AW326" i="1"/>
  <c r="AY920" i="1"/>
  <c r="AY53" i="1" s="1"/>
  <c r="AV808" i="1" l="1"/>
  <c r="AV962" i="1" s="1"/>
  <c r="AZ962" i="1"/>
  <c r="BO321" i="1"/>
  <c r="AV326" i="1"/>
  <c r="AX34" i="1"/>
  <c r="AX805" i="1"/>
  <c r="AV805" i="1" s="1"/>
  <c r="AV780" i="1"/>
  <c r="AX31" i="1"/>
  <c r="AV720" i="1"/>
  <c r="AX719" i="1"/>
  <c r="AV719" i="1" s="1"/>
  <c r="AX775" i="1"/>
  <c r="AV775" i="1" s="1"/>
  <c r="BJ777" i="1"/>
  <c r="BI713" i="1"/>
  <c r="BQ777" i="1"/>
  <c r="CK803" i="1"/>
  <c r="BD712" i="1"/>
  <c r="BD47" i="1" s="1"/>
  <c r="BD777" i="1"/>
  <c r="BD62" i="1"/>
  <c r="BD36" i="1" s="1"/>
  <c r="BD808" i="1"/>
  <c r="BS712" i="1"/>
  <c r="BS47" i="1" s="1"/>
  <c r="BS949" i="1"/>
  <c r="BN778" i="1"/>
  <c r="BN803" i="1" s="1"/>
  <c r="CK780" i="1"/>
  <c r="CK805" i="1"/>
  <c r="CL59" i="1"/>
  <c r="BR801" i="1"/>
  <c r="BR56" i="1"/>
  <c r="BR30" i="1" s="1"/>
  <c r="BL920" i="1"/>
  <c r="BI921" i="1"/>
  <c r="BI920" i="1" s="1"/>
  <c r="BI53" i="1" s="1"/>
  <c r="BI950" i="1"/>
  <c r="BL948" i="1"/>
  <c r="BL31" i="1"/>
  <c r="BI323" i="1"/>
  <c r="BJ321" i="1"/>
  <c r="BI321" i="1" s="1"/>
  <c r="CL31" i="1"/>
  <c r="CK57" i="1"/>
  <c r="CL776" i="1"/>
  <c r="CM712" i="1"/>
  <c r="BO59" i="1"/>
  <c r="BO34" i="1" s="1"/>
  <c r="BO775" i="1"/>
  <c r="BP48" i="1"/>
  <c r="BO720" i="1"/>
  <c r="BP719" i="1"/>
  <c r="BO719" i="1" s="1"/>
  <c r="BN719" i="1" s="1"/>
  <c r="BQ712" i="1"/>
  <c r="BQ778" i="1"/>
  <c r="BO306" i="1"/>
  <c r="BO307" i="1"/>
  <c r="BS776" i="1"/>
  <c r="BO713" i="1"/>
  <c r="BO62" i="1"/>
  <c r="BP47" i="1"/>
  <c r="AW321" i="1"/>
  <c r="AW713" i="1"/>
  <c r="AW777" i="1" s="1"/>
  <c r="AW802" i="1" s="1"/>
  <c r="AY801" i="1"/>
  <c r="AY56" i="1"/>
  <c r="AY30" i="1" s="1"/>
  <c r="AW59" i="1"/>
  <c r="AW34" i="1" s="1"/>
  <c r="AX321" i="1"/>
  <c r="AX713" i="1"/>
  <c r="AW57" i="1"/>
  <c r="AW31" i="1" s="1"/>
  <c r="AV57" i="1" l="1"/>
  <c r="AV59" i="1"/>
  <c r="AV34" i="1" s="1"/>
  <c r="AV31" i="1"/>
  <c r="AV48" i="1"/>
  <c r="AX777" i="1"/>
  <c r="AV713" i="1"/>
  <c r="BN713" i="1"/>
  <c r="BN712" i="1" s="1"/>
  <c r="BO48" i="1"/>
  <c r="BN775" i="1"/>
  <c r="BL53" i="1"/>
  <c r="BT920" i="1"/>
  <c r="BD776" i="1"/>
  <c r="BD802" i="1"/>
  <c r="BO712" i="1"/>
  <c r="BO47" i="1" s="1"/>
  <c r="BS948" i="1"/>
  <c r="BS36" i="1" s="1"/>
  <c r="BO949" i="1"/>
  <c r="BN57" i="1"/>
  <c r="CK59" i="1"/>
  <c r="CK34" i="1" s="1"/>
  <c r="CL34" i="1"/>
  <c r="BL29" i="1"/>
  <c r="BI31" i="1"/>
  <c r="BI948" i="1"/>
  <c r="BL36" i="1"/>
  <c r="BI36" i="1" s="1"/>
  <c r="BL23" i="1"/>
  <c r="BL21" i="1"/>
  <c r="BR55" i="1"/>
  <c r="BJ712" i="1"/>
  <c r="CL23" i="1"/>
  <c r="CM776" i="1"/>
  <c r="CM23" i="1" s="1"/>
  <c r="BS801" i="1"/>
  <c r="BS56" i="1"/>
  <c r="BS30" i="1" s="1"/>
  <c r="BS29" i="1" s="1"/>
  <c r="BQ803" i="1"/>
  <c r="BO778" i="1"/>
  <c r="BQ776" i="1"/>
  <c r="BQ23" i="1" s="1"/>
  <c r="BO777" i="1"/>
  <c r="BP776" i="1"/>
  <c r="BP23" i="1" s="1"/>
  <c r="AX712" i="1"/>
  <c r="AY55" i="1"/>
  <c r="AY21" i="1" s="1"/>
  <c r="AY29" i="1"/>
  <c r="AY6" i="1"/>
  <c r="AW712" i="1"/>
  <c r="BS961" i="1" l="1"/>
  <c r="BS959" i="1"/>
  <c r="BS957" i="1"/>
  <c r="AX802" i="1"/>
  <c r="BN777" i="1"/>
  <c r="BN776" i="1" s="1"/>
  <c r="BT53" i="1"/>
  <c r="BT23" i="1"/>
  <c r="BT21" i="1"/>
  <c r="BD56" i="1"/>
  <c r="BD801" i="1"/>
  <c r="BD55" i="1" s="1"/>
  <c r="BS23" i="1"/>
  <c r="BN31" i="1"/>
  <c r="BI712" i="1"/>
  <c r="BI47" i="1" s="1"/>
  <c r="BJ47" i="1"/>
  <c r="BI777" i="1"/>
  <c r="BJ776" i="1"/>
  <c r="BJ23" i="1" s="1"/>
  <c r="BQ57" i="1"/>
  <c r="BO803" i="1"/>
  <c r="BO776" i="1"/>
  <c r="BS55" i="1"/>
  <c r="BS21" i="1" s="1"/>
  <c r="AW47" i="1"/>
  <c r="AX776" i="1"/>
  <c r="E687" i="1"/>
  <c r="L687" i="1" l="1"/>
  <c r="V687" i="1"/>
  <c r="AF687" i="1"/>
  <c r="AX23" i="1"/>
  <c r="BI776" i="1"/>
  <c r="BI23" i="1"/>
  <c r="BQ31" i="1"/>
  <c r="BO57" i="1"/>
  <c r="AX801" i="1"/>
  <c r="AX56" i="1"/>
  <c r="BX667" i="1"/>
  <c r="BY772" i="1"/>
  <c r="BV772" i="1" s="1"/>
  <c r="BG772" i="1"/>
  <c r="D772" i="1"/>
  <c r="J772" i="1" l="1"/>
  <c r="AD772" i="1"/>
  <c r="T772" i="1"/>
  <c r="AX55" i="1"/>
  <c r="AX30" i="1"/>
  <c r="BJ786" i="1"/>
  <c r="BP786" i="1" s="1"/>
  <c r="AX29" i="1" l="1"/>
  <c r="AX21" i="1"/>
  <c r="BW786" i="1"/>
  <c r="CF786" i="1" s="1"/>
  <c r="CE786" i="1" s="1"/>
  <c r="BP799" i="1"/>
  <c r="BP798" i="1"/>
  <c r="BP785" i="1"/>
  <c r="BJ785" i="1"/>
  <c r="BJ799" i="1"/>
  <c r="BJ798" i="1"/>
  <c r="BJ24" i="1" s="1"/>
  <c r="BK786" i="1"/>
  <c r="BQ786" i="1" s="1"/>
  <c r="BO786" i="1" s="1"/>
  <c r="BQ798" i="1" l="1"/>
  <c r="BQ24" i="1" s="1"/>
  <c r="BQ785" i="1"/>
  <c r="BO785" i="1" s="1"/>
  <c r="BQ799" i="1"/>
  <c r="BQ802" i="1" s="1"/>
  <c r="BP24" i="1"/>
  <c r="BP802" i="1"/>
  <c r="BK785" i="1"/>
  <c r="BI785" i="1" s="1"/>
  <c r="BK799" i="1"/>
  <c r="BK802" i="1" s="1"/>
  <c r="BK798" i="1"/>
  <c r="BK24" i="1" s="1"/>
  <c r="BJ802" i="1"/>
  <c r="BJ56" i="1" s="1"/>
  <c r="BJ30" i="1" s="1"/>
  <c r="BJ29" i="1" s="1"/>
  <c r="BX786" i="1"/>
  <c r="BI786" i="1"/>
  <c r="BN786" i="1" s="1"/>
  <c r="BN799" i="1" s="1"/>
  <c r="H943" i="1"/>
  <c r="AB943" i="1" s="1"/>
  <c r="CI943" i="1"/>
  <c r="CE943" i="1" s="1"/>
  <c r="CD943" i="1"/>
  <c r="CA943" i="1" s="1"/>
  <c r="BZ943" i="1"/>
  <c r="BV943" i="1" s="1"/>
  <c r="BN943" i="1"/>
  <c r="BH943" i="1"/>
  <c r="BE943" i="1" s="1"/>
  <c r="BA943" i="1"/>
  <c r="F912" i="1"/>
  <c r="BZ848" i="1"/>
  <c r="BY848" i="1"/>
  <c r="BW848" i="1"/>
  <c r="BH848" i="1"/>
  <c r="BG848" i="1"/>
  <c r="BG840" i="1" s="1"/>
  <c r="BF848" i="1"/>
  <c r="G848" i="1"/>
  <c r="G840" i="1" s="1"/>
  <c r="G912" i="1" s="1"/>
  <c r="BZ847" i="1"/>
  <c r="BY847" i="1"/>
  <c r="BW847" i="1"/>
  <c r="BH847" i="1"/>
  <c r="BG847" i="1"/>
  <c r="BF847" i="1"/>
  <c r="G847" i="1"/>
  <c r="F847" i="1"/>
  <c r="E847" i="1"/>
  <c r="AU943" i="1" l="1"/>
  <c r="R943" i="1"/>
  <c r="H942" i="1"/>
  <c r="AB942" i="1" s="1"/>
  <c r="BO24" i="1"/>
  <c r="BN802" i="1"/>
  <c r="BN56" i="1" s="1"/>
  <c r="BN55" i="1" s="1"/>
  <c r="BN798" i="1"/>
  <c r="BN24" i="1" s="1"/>
  <c r="BQ801" i="1"/>
  <c r="BQ55" i="1" s="1"/>
  <c r="BQ21" i="1" s="1"/>
  <c r="BQ56" i="1"/>
  <c r="BQ30" i="1" s="1"/>
  <c r="BQ29" i="1" s="1"/>
  <c r="BO799" i="1"/>
  <c r="BO798" i="1"/>
  <c r="D943" i="1"/>
  <c r="T943" i="1" s="1"/>
  <c r="BP56" i="1"/>
  <c r="BP801" i="1"/>
  <c r="BO802" i="1"/>
  <c r="BI799" i="1"/>
  <c r="BE847" i="1"/>
  <c r="BE848" i="1"/>
  <c r="D847" i="1"/>
  <c r="BV786" i="1"/>
  <c r="CM786" i="1"/>
  <c r="BJ801" i="1"/>
  <c r="BI802" i="1"/>
  <c r="BK56" i="1"/>
  <c r="BK30" i="1" s="1"/>
  <c r="BK29" i="1" s="1"/>
  <c r="BK801" i="1"/>
  <c r="BK55" i="1" s="1"/>
  <c r="BK21" i="1" s="1"/>
  <c r="BI798" i="1"/>
  <c r="BI24" i="1"/>
  <c r="BA848" i="1"/>
  <c r="BV848" i="1"/>
  <c r="BA847" i="1"/>
  <c r="BV847" i="1"/>
  <c r="BP959" i="1" l="1"/>
  <c r="BP961" i="1"/>
  <c r="BO961" i="1" s="1"/>
  <c r="BP957" i="1"/>
  <c r="BJ55" i="1"/>
  <c r="BJ21" i="1" s="1"/>
  <c r="BJ957" i="1"/>
  <c r="BJ959" i="1"/>
  <c r="BJ961" i="1"/>
  <c r="BI961" i="1" s="1"/>
  <c r="AK943" i="1"/>
  <c r="J943" i="1"/>
  <c r="AU942" i="1"/>
  <c r="AU935" i="1" s="1"/>
  <c r="R942" i="1"/>
  <c r="BN30" i="1"/>
  <c r="BN29" i="1" s="1"/>
  <c r="D942" i="1"/>
  <c r="BP55" i="1"/>
  <c r="BO801" i="1"/>
  <c r="BP30" i="1"/>
  <c r="BO56" i="1"/>
  <c r="CM798" i="1"/>
  <c r="CM24" i="1" s="1"/>
  <c r="CM799" i="1"/>
  <c r="CM802" i="1" s="1"/>
  <c r="CM785" i="1"/>
  <c r="BI56" i="1"/>
  <c r="BI801" i="1"/>
  <c r="E869" i="1"/>
  <c r="BI957" i="1" l="1"/>
  <c r="BI959" i="1"/>
  <c r="BO959" i="1"/>
  <c r="BO957" i="1"/>
  <c r="E848" i="1"/>
  <c r="J942" i="1"/>
  <c r="T942" i="1"/>
  <c r="AC943" i="1"/>
  <c r="AD943" i="1" s="1"/>
  <c r="AL943" i="1"/>
  <c r="AK942" i="1"/>
  <c r="BN801" i="1"/>
  <c r="BP29" i="1"/>
  <c r="BO30" i="1"/>
  <c r="BO6" i="1" s="1"/>
  <c r="BP21" i="1"/>
  <c r="BO55" i="1"/>
  <c r="BO913" i="1"/>
  <c r="BR911" i="1"/>
  <c r="CM801" i="1"/>
  <c r="CM55" i="1" s="1"/>
  <c r="CM21" i="1" s="1"/>
  <c r="CM56" i="1"/>
  <c r="CM30" i="1" s="1"/>
  <c r="CM29" i="1" s="1"/>
  <c r="BI55" i="1"/>
  <c r="BI29" i="1"/>
  <c r="BI30" i="1"/>
  <c r="BI6" i="1" s="1"/>
  <c r="BA869" i="1"/>
  <c r="BA870" i="1"/>
  <c r="BA840" i="1" s="1"/>
  <c r="AC942" i="1" l="1"/>
  <c r="AD942" i="1" s="1"/>
  <c r="AL942" i="1"/>
  <c r="AK935" i="1"/>
  <c r="BR929" i="1"/>
  <c r="BR926" i="1"/>
  <c r="BR923" i="1" s="1"/>
  <c r="BR931" i="1"/>
  <c r="BO911" i="1"/>
  <c r="BI21" i="1"/>
  <c r="BJ22" i="1" s="1"/>
  <c r="BV738" i="1"/>
  <c r="BV736" i="1"/>
  <c r="BV735" i="1"/>
  <c r="BV734" i="1"/>
  <c r="BV733" i="1"/>
  <c r="BV732" i="1"/>
  <c r="BV730" i="1"/>
  <c r="BV729" i="1"/>
  <c r="BV727" i="1"/>
  <c r="BV726" i="1"/>
  <c r="CH564" i="1"/>
  <c r="CF564" i="1"/>
  <c r="BW564" i="1"/>
  <c r="BN564" i="1"/>
  <c r="BA564" i="1"/>
  <c r="BF564" i="1"/>
  <c r="BE564" i="1" s="1"/>
  <c r="D412" i="1"/>
  <c r="D410" i="1"/>
  <c r="BY771" i="1"/>
  <c r="BV771" i="1" s="1"/>
  <c r="BG771" i="1"/>
  <c r="D771" i="1"/>
  <c r="D774" i="1"/>
  <c r="AD774" i="1" s="1"/>
  <c r="BG770" i="1"/>
  <c r="D770" i="1"/>
  <c r="J770" i="1" l="1"/>
  <c r="AD770" i="1"/>
  <c r="T770" i="1"/>
  <c r="J771" i="1"/>
  <c r="AD771" i="1"/>
  <c r="T771" i="1"/>
  <c r="J774" i="1"/>
  <c r="T774" i="1"/>
  <c r="AC935" i="1"/>
  <c r="J410" i="1"/>
  <c r="AD410" i="1"/>
  <c r="J412" i="1"/>
  <c r="AD412" i="1"/>
  <c r="BR921" i="1"/>
  <c r="BR950" i="1"/>
  <c r="BI2" i="1"/>
  <c r="BM22" i="1"/>
  <c r="CB564" i="1"/>
  <c r="CA564" i="1" s="1"/>
  <c r="BO950" i="1" l="1"/>
  <c r="BR948" i="1"/>
  <c r="BR31" i="1"/>
  <c r="BO31" i="1" s="1"/>
  <c r="BR920" i="1"/>
  <c r="BR53" i="1" s="1"/>
  <c r="BO921" i="1"/>
  <c r="BO920" i="1" s="1"/>
  <c r="BO53" i="1" s="1"/>
  <c r="BR29" i="1" l="1"/>
  <c r="BO29" i="1" s="1"/>
  <c r="BR36" i="1"/>
  <c r="BO36" i="1" s="1"/>
  <c r="BO948" i="1"/>
  <c r="BR21" i="1"/>
  <c r="BO21" i="1" s="1"/>
  <c r="BN21" i="1" s="1"/>
  <c r="BR23" i="1"/>
  <c r="BO23" i="1" s="1"/>
  <c r="D157" i="1"/>
  <c r="AD157" i="1" s="1"/>
  <c r="D158" i="1"/>
  <c r="AD158" i="1" s="1"/>
  <c r="BW798" i="1"/>
  <c r="BX332" i="1"/>
  <c r="J158" i="1" l="1"/>
  <c r="J157" i="1"/>
  <c r="BP22" i="1"/>
  <c r="BU22" i="1"/>
  <c r="BZ724" i="1"/>
  <c r="BY724" i="1"/>
  <c r="BX724" i="1"/>
  <c r="BW724" i="1"/>
  <c r="BZ723" i="1"/>
  <c r="BY723" i="1"/>
  <c r="BX723" i="1"/>
  <c r="BW723" i="1"/>
  <c r="F723" i="1"/>
  <c r="G723" i="1"/>
  <c r="H723" i="1"/>
  <c r="G724" i="1"/>
  <c r="H724" i="1"/>
  <c r="E724" i="1"/>
  <c r="E723" i="1"/>
  <c r="BV741" i="1"/>
  <c r="BV740" i="1"/>
  <c r="BX739" i="1"/>
  <c r="D740" i="1"/>
  <c r="AD740" i="1" s="1"/>
  <c r="F739" i="1"/>
  <c r="AH739" i="1" s="1"/>
  <c r="D741" i="1"/>
  <c r="AD741" i="1" s="1"/>
  <c r="D738" i="1"/>
  <c r="D736" i="1"/>
  <c r="J735" i="1"/>
  <c r="D733" i="1"/>
  <c r="AD733" i="1" s="1"/>
  <c r="D732" i="1"/>
  <c r="J732" i="1" s="1"/>
  <c r="D730" i="1"/>
  <c r="AD730" i="1" s="1"/>
  <c r="F734" i="1"/>
  <c r="AH734" i="1" s="1"/>
  <c r="F737" i="1"/>
  <c r="AH737" i="1" s="1"/>
  <c r="BX731" i="1"/>
  <c r="BV731" i="1" s="1"/>
  <c r="F731" i="1"/>
  <c r="N731" i="1" s="1"/>
  <c r="BX728" i="1"/>
  <c r="BV728" i="1" s="1"/>
  <c r="F728" i="1"/>
  <c r="X728" i="1" s="1"/>
  <c r="D727" i="1"/>
  <c r="AD727" i="1" s="1"/>
  <c r="F725" i="1"/>
  <c r="BW673" i="1"/>
  <c r="E673" i="1"/>
  <c r="AF673" i="1" s="1"/>
  <c r="BX665" i="1"/>
  <c r="F665" i="1"/>
  <c r="X665" i="1" s="1"/>
  <c r="F486" i="1"/>
  <c r="D487" i="1"/>
  <c r="F439" i="1"/>
  <c r="BV436" i="1"/>
  <c r="D436" i="1"/>
  <c r="CH435" i="1"/>
  <c r="CA435" i="1"/>
  <c r="BX435" i="1"/>
  <c r="BX434" i="1" s="1"/>
  <c r="BW435" i="1"/>
  <c r="CF435" i="1" s="1"/>
  <c r="BA435" i="1"/>
  <c r="F435" i="1"/>
  <c r="E435" i="1"/>
  <c r="BX427" i="1"/>
  <c r="BX426" i="1" s="1"/>
  <c r="BV428" i="1"/>
  <c r="D428" i="1"/>
  <c r="F427" i="1"/>
  <c r="F409" i="1"/>
  <c r="D280" i="1"/>
  <c r="F279" i="1"/>
  <c r="E278" i="1"/>
  <c r="F277" i="1"/>
  <c r="AH277" i="1" l="1"/>
  <c r="X277" i="1"/>
  <c r="AU439" i="1"/>
  <c r="X439" i="1"/>
  <c r="AH439" i="1"/>
  <c r="J736" i="1"/>
  <c r="AD736" i="1"/>
  <c r="T736" i="1"/>
  <c r="J738" i="1"/>
  <c r="T738" i="1"/>
  <c r="AH731" i="1"/>
  <c r="X731" i="1"/>
  <c r="AU486" i="1"/>
  <c r="AH486" i="1"/>
  <c r="AU427" i="1"/>
  <c r="X427" i="1"/>
  <c r="AH427" i="1"/>
  <c r="AU435" i="1"/>
  <c r="X435" i="1"/>
  <c r="AH435" i="1"/>
  <c r="V278" i="1"/>
  <c r="AF278" i="1"/>
  <c r="AH279" i="1"/>
  <c r="X279" i="1"/>
  <c r="N725" i="1"/>
  <c r="AH725" i="1"/>
  <c r="J730" i="1"/>
  <c r="T730" i="1"/>
  <c r="J740" i="1"/>
  <c r="T740" i="1"/>
  <c r="J727" i="1"/>
  <c r="T727" i="1"/>
  <c r="N728" i="1"/>
  <c r="AH728" i="1"/>
  <c r="J733" i="1"/>
  <c r="T733" i="1"/>
  <c r="N723" i="1"/>
  <c r="AH723" i="1"/>
  <c r="J741" i="1"/>
  <c r="T741" i="1"/>
  <c r="J487" i="1"/>
  <c r="AD487" i="1"/>
  <c r="N665" i="1"/>
  <c r="AH665" i="1"/>
  <c r="J428" i="1"/>
  <c r="AD428" i="1"/>
  <c r="J436" i="1"/>
  <c r="AD436" i="1"/>
  <c r="J280" i="1"/>
  <c r="AD280" i="1"/>
  <c r="AU409" i="1"/>
  <c r="D278" i="1"/>
  <c r="E309" i="1"/>
  <c r="F434" i="1"/>
  <c r="F485" i="1"/>
  <c r="F426" i="1"/>
  <c r="BS22" i="1"/>
  <c r="BO2" i="1"/>
  <c r="D723" i="1"/>
  <c r="AD723" i="1" s="1"/>
  <c r="BV724" i="1"/>
  <c r="BV723" i="1"/>
  <c r="F724" i="1"/>
  <c r="X724" i="1" s="1"/>
  <c r="BX722" i="1"/>
  <c r="H722" i="1"/>
  <c r="G722" i="1"/>
  <c r="BV435" i="1"/>
  <c r="D435" i="1"/>
  <c r="BW434" i="1"/>
  <c r="BV434" i="1" s="1"/>
  <c r="BF435" i="1"/>
  <c r="BE435" i="1" s="1"/>
  <c r="E434" i="1"/>
  <c r="E277" i="1"/>
  <c r="AU485" i="1" l="1"/>
  <c r="AH485" i="1"/>
  <c r="AU426" i="1"/>
  <c r="AH426" i="1"/>
  <c r="D434" i="1"/>
  <c r="AD434" i="1" s="1"/>
  <c r="AU434" i="1"/>
  <c r="X434" i="1"/>
  <c r="AH434" i="1"/>
  <c r="D277" i="1"/>
  <c r="J277" i="1" s="1"/>
  <c r="V277" i="1"/>
  <c r="AF277" i="1"/>
  <c r="L309" i="1"/>
  <c r="AF309" i="1"/>
  <c r="V309" i="1"/>
  <c r="N724" i="1"/>
  <c r="AH724" i="1"/>
  <c r="J723" i="1"/>
  <c r="T723" i="1"/>
  <c r="AD277" i="1"/>
  <c r="J278" i="1"/>
  <c r="AD278" i="1"/>
  <c r="J435" i="1"/>
  <c r="AD435" i="1"/>
  <c r="D724" i="1"/>
  <c r="AD724" i="1" s="1"/>
  <c r="F722" i="1"/>
  <c r="X722" i="1" s="1"/>
  <c r="BV722" i="1"/>
  <c r="BW692" i="1"/>
  <c r="BV692" i="1" s="1"/>
  <c r="D694" i="1"/>
  <c r="T694" i="1" s="1"/>
  <c r="D695" i="1"/>
  <c r="T695" i="1" s="1"/>
  <c r="D696" i="1"/>
  <c r="T696" i="1" s="1"/>
  <c r="D697" i="1"/>
  <c r="T697" i="1" s="1"/>
  <c r="F203" i="1"/>
  <c r="BX203" i="1"/>
  <c r="BV203" i="1" s="1"/>
  <c r="E204" i="1"/>
  <c r="AU204" i="1" l="1"/>
  <c r="AF204" i="1"/>
  <c r="V204" i="1"/>
  <c r="N722" i="1"/>
  <c r="AH722" i="1"/>
  <c r="J724" i="1"/>
  <c r="T724" i="1"/>
  <c r="J697" i="1"/>
  <c r="AD697" i="1"/>
  <c r="J696" i="1"/>
  <c r="AD696" i="1"/>
  <c r="J694" i="1"/>
  <c r="AD694" i="1"/>
  <c r="J695" i="1"/>
  <c r="AD695" i="1"/>
  <c r="D204" i="1"/>
  <c r="T204" i="1" s="1"/>
  <c r="D722" i="1"/>
  <c r="AD722" i="1" s="1"/>
  <c r="BW690" i="1"/>
  <c r="BV690" i="1" s="1"/>
  <c r="E203" i="1"/>
  <c r="AU203" i="1" l="1"/>
  <c r="V203" i="1"/>
  <c r="AF203" i="1"/>
  <c r="J722" i="1"/>
  <c r="T722" i="1"/>
  <c r="J204" i="1"/>
  <c r="AD204" i="1"/>
  <c r="D203" i="1"/>
  <c r="T203" i="1" s="1"/>
  <c r="BZ799" i="1"/>
  <c r="BZ716" i="1"/>
  <c r="H799" i="1"/>
  <c r="H800" i="1"/>
  <c r="AB800" i="1" s="1"/>
  <c r="R799" i="1" l="1"/>
  <c r="AB799" i="1"/>
  <c r="J203" i="1"/>
  <c r="AD203" i="1"/>
  <c r="BZ781" i="1"/>
  <c r="E225" i="1"/>
  <c r="BZ202" i="1"/>
  <c r="BY201" i="1"/>
  <c r="BY200" i="1" s="1"/>
  <c r="BW201" i="1"/>
  <c r="BW200" i="1" s="1"/>
  <c r="G201" i="1"/>
  <c r="E200" i="1"/>
  <c r="CI202" i="1"/>
  <c r="CH202" i="1"/>
  <c r="CD202" i="1"/>
  <c r="CC202" i="1"/>
  <c r="BH202" i="1"/>
  <c r="BG202" i="1"/>
  <c r="F224" i="1"/>
  <c r="CD223" i="1"/>
  <c r="CB223" i="1"/>
  <c r="G223" i="1"/>
  <c r="BV220" i="1"/>
  <c r="F226" i="1"/>
  <c r="BX226" i="1"/>
  <c r="BX223" i="1" s="1"/>
  <c r="BX225" i="1"/>
  <c r="BX222" i="1" s="1"/>
  <c r="BW225" i="1"/>
  <c r="BW222" i="1" s="1"/>
  <c r="CD220" i="1"/>
  <c r="CC220" i="1"/>
  <c r="CB220" i="1"/>
  <c r="BA220" i="1"/>
  <c r="D182" i="1"/>
  <c r="AD182" i="1" s="1"/>
  <c r="BY173" i="1"/>
  <c r="BX173" i="1"/>
  <c r="BW173" i="1"/>
  <c r="BY172" i="1"/>
  <c r="BX172" i="1"/>
  <c r="BW172" i="1"/>
  <c r="E173" i="1"/>
  <c r="V173" i="1" s="1"/>
  <c r="G173" i="1"/>
  <c r="Z173" i="1" s="1"/>
  <c r="G172" i="1"/>
  <c r="Z172" i="1" s="1"/>
  <c r="E172" i="1"/>
  <c r="V172" i="1" s="1"/>
  <c r="F173" i="1"/>
  <c r="X226" i="1" l="1"/>
  <c r="AH226" i="1"/>
  <c r="G221" i="1"/>
  <c r="AU200" i="1"/>
  <c r="V200" i="1"/>
  <c r="AF200" i="1"/>
  <c r="X173" i="1"/>
  <c r="AH173" i="1"/>
  <c r="X224" i="1"/>
  <c r="AH224" i="1"/>
  <c r="G200" i="1"/>
  <c r="J182" i="1"/>
  <c r="BY171" i="1"/>
  <c r="N224" i="1"/>
  <c r="AU224" i="1"/>
  <c r="AU226" i="1"/>
  <c r="N226" i="1"/>
  <c r="D200" i="1"/>
  <c r="T200" i="1" s="1"/>
  <c r="E224" i="1"/>
  <c r="BX221" i="1"/>
  <c r="F201" i="1"/>
  <c r="CA220" i="1"/>
  <c r="BW171" i="1"/>
  <c r="BX201" i="1"/>
  <c r="BX200" i="1" s="1"/>
  <c r="F222" i="1"/>
  <c r="F223" i="1"/>
  <c r="BX171" i="1"/>
  <c r="F180" i="1"/>
  <c r="F172" i="1"/>
  <c r="AH222" i="1" l="1"/>
  <c r="X222" i="1"/>
  <c r="X223" i="1"/>
  <c r="AH223" i="1"/>
  <c r="D180" i="1"/>
  <c r="AD180" i="1" s="1"/>
  <c r="AH180" i="1"/>
  <c r="X180" i="1"/>
  <c r="F116" i="1"/>
  <c r="X172" i="1"/>
  <c r="AH172" i="1"/>
  <c r="F200" i="1"/>
  <c r="D224" i="1"/>
  <c r="T224" i="1" s="1"/>
  <c r="J200" i="1"/>
  <c r="AD200" i="1"/>
  <c r="J180" i="1"/>
  <c r="AU223" i="1"/>
  <c r="N223" i="1"/>
  <c r="N222" i="1"/>
  <c r="AU222" i="1"/>
  <c r="F221" i="1"/>
  <c r="CE182" i="1"/>
  <c r="CA182" i="1"/>
  <c r="BV182" i="1"/>
  <c r="BA182" i="1"/>
  <c r="CE181" i="1"/>
  <c r="CA181" i="1"/>
  <c r="BV181" i="1"/>
  <c r="BA181" i="1"/>
  <c r="D181" i="1"/>
  <c r="AD181" i="1" s="1"/>
  <c r="CF180" i="1"/>
  <c r="CE180" i="1" s="1"/>
  <c r="CB180" i="1"/>
  <c r="CA180" i="1" s="1"/>
  <c r="BW180" i="1"/>
  <c r="BV180" i="1" s="1"/>
  <c r="BF180" i="1"/>
  <c r="BE180" i="1" s="1"/>
  <c r="E180" i="1"/>
  <c r="V180" i="1" s="1"/>
  <c r="F115" i="1" l="1"/>
  <c r="AH116" i="1"/>
  <c r="X116" i="1"/>
  <c r="AD224" i="1"/>
  <c r="J224" i="1"/>
  <c r="X221" i="1"/>
  <c r="AH221" i="1"/>
  <c r="J181" i="1"/>
  <c r="N221" i="1"/>
  <c r="AU221" i="1"/>
  <c r="BA180" i="1"/>
  <c r="CE179" i="1"/>
  <c r="CA179" i="1"/>
  <c r="BV179" i="1"/>
  <c r="BA179" i="1"/>
  <c r="D179" i="1"/>
  <c r="AD179" i="1" s="1"/>
  <c r="CE178" i="1"/>
  <c r="CA178" i="1"/>
  <c r="BV178" i="1"/>
  <c r="BF178" i="1"/>
  <c r="D178" i="1"/>
  <c r="AD178" i="1" s="1"/>
  <c r="CE177" i="1"/>
  <c r="CA177" i="1"/>
  <c r="BW177" i="1"/>
  <c r="BV177" i="1" s="1"/>
  <c r="H177" i="1"/>
  <c r="G177" i="1"/>
  <c r="Z177" i="1" s="1"/>
  <c r="F177" i="1"/>
  <c r="E177" i="1"/>
  <c r="V177" i="1" s="1"/>
  <c r="CE176" i="1"/>
  <c r="CA176" i="1"/>
  <c r="BV176" i="1"/>
  <c r="BA176" i="1"/>
  <c r="D176" i="1"/>
  <c r="AD176" i="1" s="1"/>
  <c r="CE175" i="1"/>
  <c r="CA175" i="1"/>
  <c r="BV175" i="1"/>
  <c r="BF175" i="1"/>
  <c r="D175" i="1"/>
  <c r="AD175" i="1" s="1"/>
  <c r="CE174" i="1"/>
  <c r="CA174" i="1"/>
  <c r="BW174" i="1"/>
  <c r="BV174" i="1" s="1"/>
  <c r="H174" i="1"/>
  <c r="G174" i="1"/>
  <c r="Z174" i="1" s="1"/>
  <c r="F174" i="1"/>
  <c r="E174" i="1"/>
  <c r="V174" i="1" s="1"/>
  <c r="G171" i="1"/>
  <c r="Z171" i="1" s="1"/>
  <c r="X177" i="1" l="1"/>
  <c r="AH177" i="1"/>
  <c r="AH174" i="1"/>
  <c r="X174" i="1"/>
  <c r="AL177" i="1"/>
  <c r="AB177" i="1"/>
  <c r="AB174" i="1"/>
  <c r="AL174" i="1"/>
  <c r="AH115" i="1"/>
  <c r="X115" i="1"/>
  <c r="J175" i="1"/>
  <c r="J178" i="1"/>
  <c r="J176" i="1"/>
  <c r="J179" i="1"/>
  <c r="BB175" i="1"/>
  <c r="BE175" i="1"/>
  <c r="BB178" i="1"/>
  <c r="BB177" i="1" s="1"/>
  <c r="BA177" i="1" s="1"/>
  <c r="BE178" i="1"/>
  <c r="D173" i="1"/>
  <c r="AD173" i="1" s="1"/>
  <c r="BV173" i="1"/>
  <c r="D174" i="1"/>
  <c r="AD174" i="1" s="1"/>
  <c r="BF177" i="1"/>
  <c r="BE177" i="1" s="1"/>
  <c r="D177" i="1"/>
  <c r="AD177" i="1" s="1"/>
  <c r="E171" i="1"/>
  <c r="V171" i="1" s="1"/>
  <c r="F171" i="1"/>
  <c r="BF174" i="1"/>
  <c r="BE174" i="1" s="1"/>
  <c r="BA172" i="1"/>
  <c r="X171" i="1" l="1"/>
  <c r="AH171" i="1"/>
  <c r="J173" i="1"/>
  <c r="J174" i="1"/>
  <c r="J177" i="1"/>
  <c r="BA178" i="1"/>
  <c r="BB174" i="1"/>
  <c r="BA174" i="1" s="1"/>
  <c r="BA175" i="1"/>
  <c r="BY742" i="1" l="1"/>
  <c r="BX742" i="1"/>
  <c r="BX721" i="1" s="1"/>
  <c r="F742" i="1"/>
  <c r="G742" i="1"/>
  <c r="D744" i="1"/>
  <c r="AD744" i="1" s="1"/>
  <c r="D752" i="1"/>
  <c r="D751" i="1"/>
  <c r="D747" i="1"/>
  <c r="AD747" i="1" s="1"/>
  <c r="D746" i="1"/>
  <c r="T747" i="1" l="1"/>
  <c r="F721" i="1"/>
  <c r="X721" i="1" s="1"/>
  <c r="J752" i="1"/>
  <c r="AD752" i="1"/>
  <c r="T752" i="1"/>
  <c r="J751" i="1"/>
  <c r="AD751" i="1"/>
  <c r="T751" i="1"/>
  <c r="J746" i="1"/>
  <c r="T746" i="1"/>
  <c r="J744" i="1"/>
  <c r="T744" i="1"/>
  <c r="N721" i="1"/>
  <c r="AH721" i="1"/>
  <c r="BX775" i="1"/>
  <c r="CG721" i="1"/>
  <c r="CG775" i="1" s="1"/>
  <c r="CG777" i="1" s="1"/>
  <c r="D342" i="1"/>
  <c r="AD342" i="1" s="1"/>
  <c r="D38" i="1"/>
  <c r="CG802" i="1" l="1"/>
  <c r="CG776" i="1"/>
  <c r="CG23" i="1" s="1"/>
  <c r="BZ329" i="1"/>
  <c r="BZ715" i="1" s="1"/>
  <c r="BY329" i="1"/>
  <c r="BY324" i="1" s="1"/>
  <c r="BY780" i="1" s="1"/>
  <c r="BZ327" i="1"/>
  <c r="BY327" i="1"/>
  <c r="BX327" i="1"/>
  <c r="BZ332" i="1"/>
  <c r="BZ714" i="1" s="1"/>
  <c r="BY332" i="1"/>
  <c r="BW332" i="1"/>
  <c r="BW327" i="1" s="1"/>
  <c r="BZ331" i="1"/>
  <c r="BZ330" i="1" s="1"/>
  <c r="BY331" i="1"/>
  <c r="BY330" i="1" s="1"/>
  <c r="F332" i="1"/>
  <c r="G332" i="1"/>
  <c r="H332" i="1"/>
  <c r="G331" i="1"/>
  <c r="H331" i="1"/>
  <c r="F327" i="1"/>
  <c r="F449" i="1"/>
  <c r="F448" i="1"/>
  <c r="BW701" i="1"/>
  <c r="BW702" i="1"/>
  <c r="BW325" i="1" s="1"/>
  <c r="BV325" i="1" s="1"/>
  <c r="BW781" i="1"/>
  <c r="BY807" i="1"/>
  <c r="BX807" i="1"/>
  <c r="BW807" i="1"/>
  <c r="BZ324" i="1"/>
  <c r="BZ780" i="1" s="1"/>
  <c r="BZ805" i="1" s="1"/>
  <c r="BZ322" i="1"/>
  <c r="BY322" i="1"/>
  <c r="BW322" i="1"/>
  <c r="BA780" i="1"/>
  <c r="BA805" i="1" s="1"/>
  <c r="BF780" i="1"/>
  <c r="BG780" i="1"/>
  <c r="BH780" i="1"/>
  <c r="BH326" i="1"/>
  <c r="G329" i="1"/>
  <c r="H329" i="1"/>
  <c r="AU448" i="1" l="1"/>
  <c r="AH448" i="1"/>
  <c r="X448" i="1"/>
  <c r="AU449" i="1"/>
  <c r="AH449" i="1"/>
  <c r="X449" i="1"/>
  <c r="X327" i="1"/>
  <c r="AH327" i="1"/>
  <c r="AH332" i="1"/>
  <c r="X332" i="1"/>
  <c r="H715" i="1"/>
  <c r="H324" i="1"/>
  <c r="G715" i="1"/>
  <c r="G324" i="1"/>
  <c r="CG56" i="1"/>
  <c r="CG30" i="1" s="1"/>
  <c r="CG29" i="1" s="1"/>
  <c r="CG801" i="1"/>
  <c r="CG55" i="1" s="1"/>
  <c r="CG21" i="1" s="1"/>
  <c r="BV322" i="1"/>
  <c r="H330" i="1"/>
  <c r="H328" i="1"/>
  <c r="G330" i="1"/>
  <c r="G328" i="1"/>
  <c r="BV332" i="1"/>
  <c r="H780" i="1"/>
  <c r="BY328" i="1"/>
  <c r="BZ328" i="1"/>
  <c r="BV327" i="1"/>
  <c r="BY805" i="1"/>
  <c r="G780" i="1" l="1"/>
  <c r="G323" i="1"/>
  <c r="BY326" i="1"/>
  <c r="BZ326" i="1"/>
  <c r="BZ914" i="1"/>
  <c r="BX914" i="1"/>
  <c r="BZ913" i="1"/>
  <c r="BX913" i="1"/>
  <c r="BW913" i="1"/>
  <c r="BZ912" i="1"/>
  <c r="BX912" i="1"/>
  <c r="F914" i="1"/>
  <c r="F839" i="1"/>
  <c r="F913" i="1" s="1"/>
  <c r="D849" i="1"/>
  <c r="F845" i="1"/>
  <c r="BX654" i="1"/>
  <c r="BX653" i="1" s="1"/>
  <c r="F654" i="1"/>
  <c r="F653" i="1" s="1"/>
  <c r="G654" i="1"/>
  <c r="G653" i="1" s="1"/>
  <c r="H654" i="1"/>
  <c r="H653" i="1" s="1"/>
  <c r="AD849" i="1" l="1"/>
  <c r="T849" i="1"/>
  <c r="BX911" i="1"/>
  <c r="BZ911" i="1"/>
  <c r="BV913" i="1"/>
  <c r="F841" i="1"/>
  <c r="BX533" i="1" l="1"/>
  <c r="BV534" i="1"/>
  <c r="BX517" i="1"/>
  <c r="BX329" i="1" s="1"/>
  <c r="BZ515" i="1"/>
  <c r="BX541" i="1"/>
  <c r="CJ540" i="1" s="1"/>
  <c r="CJ539" i="1" s="1"/>
  <c r="BX542" i="1"/>
  <c r="D544" i="1"/>
  <c r="AD544" i="1" l="1"/>
  <c r="T544" i="1"/>
  <c r="BV542" i="1"/>
  <c r="CJ542" i="1"/>
  <c r="BV533" i="1"/>
  <c r="CJ531" i="1"/>
  <c r="CJ530" i="1" s="1"/>
  <c r="BX324" i="1"/>
  <c r="BX780" i="1" s="1"/>
  <c r="BX805" i="1" s="1"/>
  <c r="F540" i="1"/>
  <c r="BX531" i="1"/>
  <c r="BX530" i="1" s="1"/>
  <c r="BX540" i="1"/>
  <c r="BX539" i="1" s="1"/>
  <c r="BV541" i="1"/>
  <c r="BV532" i="1"/>
  <c r="F532" i="1"/>
  <c r="BX522" i="1"/>
  <c r="BX521" i="1"/>
  <c r="BV521" i="1" s="1"/>
  <c r="BX485" i="1"/>
  <c r="BX486" i="1"/>
  <c r="BV488" i="1"/>
  <c r="D488" i="1"/>
  <c r="BV484" i="1"/>
  <c r="BX482" i="1"/>
  <c r="BX483" i="1"/>
  <c r="BV481" i="1"/>
  <c r="BX480" i="1"/>
  <c r="BX479" i="1" s="1"/>
  <c r="J456" i="1"/>
  <c r="D455" i="1"/>
  <c r="T455" i="1" s="1"/>
  <c r="F454" i="1"/>
  <c r="BV450" i="1"/>
  <c r="BX449" i="1"/>
  <c r="BW449" i="1"/>
  <c r="BX448" i="1"/>
  <c r="BW448" i="1"/>
  <c r="BV442" i="1"/>
  <c r="D442" i="1"/>
  <c r="BX440" i="1"/>
  <c r="BX441" i="1"/>
  <c r="F440" i="1"/>
  <c r="F441" i="1"/>
  <c r="BX438" i="1"/>
  <c r="F408" i="1"/>
  <c r="F395" i="1"/>
  <c r="F358" i="1"/>
  <c r="F359" i="1"/>
  <c r="F334" i="1"/>
  <c r="F335" i="1"/>
  <c r="BZ211" i="1"/>
  <c r="BY211" i="1"/>
  <c r="BY207" i="1" s="1"/>
  <c r="BX211" i="1"/>
  <c r="BX207" i="1" s="1"/>
  <c r="BW211" i="1"/>
  <c r="BW207" i="1" s="1"/>
  <c r="BZ210" i="1"/>
  <c r="BY210" i="1"/>
  <c r="BY206" i="1" s="1"/>
  <c r="BX210" i="1"/>
  <c r="BX206" i="1" s="1"/>
  <c r="BW210" i="1"/>
  <c r="BZ209" i="1"/>
  <c r="BY209" i="1"/>
  <c r="BX209" i="1"/>
  <c r="G211" i="1"/>
  <c r="H211" i="1"/>
  <c r="G210" i="1"/>
  <c r="H210" i="1"/>
  <c r="G209" i="1"/>
  <c r="H209" i="1"/>
  <c r="D218" i="1"/>
  <c r="T218" i="1" s="1"/>
  <c r="D219" i="1"/>
  <c r="T219" i="1" s="1"/>
  <c r="AU441" i="1" l="1"/>
  <c r="AH441" i="1"/>
  <c r="X441" i="1"/>
  <c r="X335" i="1"/>
  <c r="AH335" i="1"/>
  <c r="AH440" i="1"/>
  <c r="H206" i="1"/>
  <c r="X334" i="1"/>
  <c r="AH334" i="1"/>
  <c r="G206" i="1"/>
  <c r="H207" i="1"/>
  <c r="G207" i="1"/>
  <c r="X540" i="1"/>
  <c r="AH540" i="1"/>
  <c r="AH454" i="1"/>
  <c r="AU408" i="1"/>
  <c r="AU395" i="1"/>
  <c r="AH395" i="1"/>
  <c r="AU358" i="1"/>
  <c r="AH358" i="1"/>
  <c r="AU359" i="1"/>
  <c r="AH359" i="1"/>
  <c r="F531" i="1"/>
  <c r="F530" i="1" s="1"/>
  <c r="AH532" i="1"/>
  <c r="X532" i="1"/>
  <c r="J442" i="1"/>
  <c r="AD442" i="1"/>
  <c r="J455" i="1"/>
  <c r="AD455" i="1"/>
  <c r="J219" i="1"/>
  <c r="AD219" i="1"/>
  <c r="J218" i="1"/>
  <c r="AD218" i="1"/>
  <c r="J488" i="1"/>
  <c r="AD488" i="1"/>
  <c r="AU440" i="1"/>
  <c r="F331" i="1"/>
  <c r="AU454" i="1"/>
  <c r="N454" i="1"/>
  <c r="F206" i="1"/>
  <c r="F67" i="1"/>
  <c r="N67" i="1" s="1"/>
  <c r="F453" i="1"/>
  <c r="F207" i="1"/>
  <c r="F124" i="1"/>
  <c r="N124" i="1" s="1"/>
  <c r="F394" i="1"/>
  <c r="F352" i="1"/>
  <c r="D354" i="1"/>
  <c r="BV522" i="1"/>
  <c r="CJ520" i="1"/>
  <c r="CJ519" i="1" s="1"/>
  <c r="BX331" i="1"/>
  <c r="BX330" i="1" s="1"/>
  <c r="F539" i="1"/>
  <c r="BY202" i="1"/>
  <c r="BY205" i="1"/>
  <c r="H205" i="1"/>
  <c r="G202" i="1"/>
  <c r="BX205" i="1"/>
  <c r="BX202" i="1"/>
  <c r="BV210" i="1"/>
  <c r="BX520" i="1"/>
  <c r="BX519" i="1" s="1"/>
  <c r="BV211" i="1"/>
  <c r="F520" i="1"/>
  <c r="BV449" i="1"/>
  <c r="BV448" i="1"/>
  <c r="BW206" i="1"/>
  <c r="BV207" i="1"/>
  <c r="BX720" i="1"/>
  <c r="BX719" i="1" s="1"/>
  <c r="F720" i="1"/>
  <c r="X720" i="1" s="1"/>
  <c r="E654" i="1"/>
  <c r="BY799" i="1"/>
  <c r="BX799" i="1"/>
  <c r="BW799" i="1"/>
  <c r="F799" i="1"/>
  <c r="G799" i="1"/>
  <c r="P799" i="1" s="1"/>
  <c r="E799" i="1"/>
  <c r="BY798" i="1"/>
  <c r="BX798" i="1"/>
  <c r="F798" i="1"/>
  <c r="G798" i="1"/>
  <c r="P798" i="1" s="1"/>
  <c r="E798" i="1"/>
  <c r="BW792" i="1"/>
  <c r="BV792" i="1" s="1"/>
  <c r="E792" i="1"/>
  <c r="CI793" i="1"/>
  <c r="CH793" i="1"/>
  <c r="BV793" i="1"/>
  <c r="BF793" i="1"/>
  <c r="BE793" i="1" s="1"/>
  <c r="BA793" i="1"/>
  <c r="D793" i="1"/>
  <c r="T793" i="1" l="1"/>
  <c r="V793" i="1"/>
  <c r="AD793" i="1"/>
  <c r="H202" i="1"/>
  <c r="L799" i="1"/>
  <c r="AF799" i="1"/>
  <c r="D792" i="1"/>
  <c r="T792" i="1" s="1"/>
  <c r="AF792" i="1"/>
  <c r="N798" i="1"/>
  <c r="X798" i="1"/>
  <c r="AH798" i="1"/>
  <c r="N799" i="1"/>
  <c r="X799" i="1"/>
  <c r="AH799" i="1"/>
  <c r="E24" i="1"/>
  <c r="AF798" i="1"/>
  <c r="G205" i="1"/>
  <c r="X539" i="1"/>
  <c r="AH539" i="1"/>
  <c r="AU520" i="1"/>
  <c r="AU519" i="1" s="1"/>
  <c r="AH520" i="1"/>
  <c r="X453" i="1"/>
  <c r="AH453" i="1"/>
  <c r="F330" i="1"/>
  <c r="T330" i="1" s="1"/>
  <c r="AH331" i="1"/>
  <c r="X331" i="1"/>
  <c r="AU394" i="1"/>
  <c r="AH394" i="1"/>
  <c r="AU352" i="1"/>
  <c r="AH352" i="1"/>
  <c r="X67" i="1"/>
  <c r="AH67" i="1"/>
  <c r="F719" i="1"/>
  <c r="X719" i="1" s="1"/>
  <c r="AH720" i="1"/>
  <c r="F202" i="1"/>
  <c r="X530" i="1"/>
  <c r="AH530" i="1"/>
  <c r="X531" i="1"/>
  <c r="AH531" i="1"/>
  <c r="F320" i="1"/>
  <c r="X124" i="1"/>
  <c r="AH124" i="1"/>
  <c r="J354" i="1"/>
  <c r="AD354" i="1"/>
  <c r="L24" i="1"/>
  <c r="V24" i="1"/>
  <c r="AF24" i="1"/>
  <c r="F205" i="1"/>
  <c r="AU453" i="1"/>
  <c r="AU331" i="1" s="1"/>
  <c r="AU330" i="1" s="1"/>
  <c r="N453" i="1"/>
  <c r="J793" i="1"/>
  <c r="L793" i="1"/>
  <c r="F65" i="1"/>
  <c r="N65" i="1" s="1"/>
  <c r="D352" i="1"/>
  <c r="F516" i="1"/>
  <c r="BV206" i="1"/>
  <c r="BW205" i="1"/>
  <c r="BV205" i="1" s="1"/>
  <c r="BW202" i="1"/>
  <c r="BV202" i="1" s="1"/>
  <c r="F519" i="1"/>
  <c r="BX516" i="1"/>
  <c r="BX328" i="1" s="1"/>
  <c r="F517" i="1"/>
  <c r="F775" i="1"/>
  <c r="BV38" i="1"/>
  <c r="BZ37" i="1"/>
  <c r="BY37" i="1"/>
  <c r="BX37" i="1"/>
  <c r="BW37" i="1"/>
  <c r="BV27" i="1"/>
  <c r="BZ26" i="1"/>
  <c r="BY26" i="1"/>
  <c r="BX26" i="1"/>
  <c r="BY24" i="1"/>
  <c r="BX24" i="1"/>
  <c r="BW24" i="1"/>
  <c r="F807" i="1"/>
  <c r="F800" i="1"/>
  <c r="AH800" i="1" s="1"/>
  <c r="BX950" i="1"/>
  <c r="BX949" i="1"/>
  <c r="F37" i="1"/>
  <c r="G37" i="1"/>
  <c r="H37" i="1"/>
  <c r="D27" i="1"/>
  <c r="F26" i="1"/>
  <c r="G26" i="1"/>
  <c r="H26" i="1"/>
  <c r="F24" i="1"/>
  <c r="F950" i="1"/>
  <c r="F949" i="1"/>
  <c r="BZ61" i="1"/>
  <c r="BZ35" i="1" s="1"/>
  <c r="BY61" i="1"/>
  <c r="BY35" i="1" s="1"/>
  <c r="BX60" i="1"/>
  <c r="BX59" i="1"/>
  <c r="BX34" i="1" s="1"/>
  <c r="G61" i="1"/>
  <c r="H61" i="1"/>
  <c r="BV969" i="1"/>
  <c r="D969" i="1"/>
  <c r="T969" i="1" s="1"/>
  <c r="D953" i="1"/>
  <c r="T953" i="1" s="1"/>
  <c r="F60" i="1" l="1"/>
  <c r="AH519" i="1"/>
  <c r="F329" i="1"/>
  <c r="F715" i="1" s="1"/>
  <c r="AH715" i="1" s="1"/>
  <c r="X517" i="1"/>
  <c r="AH517" i="1"/>
  <c r="AH330" i="1"/>
  <c r="X330" i="1"/>
  <c r="AH516" i="1"/>
  <c r="X516" i="1"/>
  <c r="N775" i="1"/>
  <c r="AH775" i="1"/>
  <c r="N719" i="1"/>
  <c r="AH719" i="1"/>
  <c r="X65" i="1"/>
  <c r="AH65" i="1"/>
  <c r="X320" i="1"/>
  <c r="J352" i="1"/>
  <c r="AD352" i="1"/>
  <c r="P37" i="1"/>
  <c r="Z37" i="1"/>
  <c r="AJ37" i="1"/>
  <c r="J953" i="1"/>
  <c r="AD953" i="1"/>
  <c r="N24" i="1"/>
  <c r="AH24" i="1"/>
  <c r="X24" i="1"/>
  <c r="P26" i="1"/>
  <c r="AJ26" i="1"/>
  <c r="Z26" i="1"/>
  <c r="J969" i="1"/>
  <c r="AD969" i="1"/>
  <c r="N37" i="1"/>
  <c r="X37" i="1"/>
  <c r="AH37" i="1"/>
  <c r="J27" i="1"/>
  <c r="AD27" i="1"/>
  <c r="T27" i="1"/>
  <c r="G35" i="1"/>
  <c r="H35" i="1"/>
  <c r="BX948" i="1"/>
  <c r="F328" i="1"/>
  <c r="F323" i="1"/>
  <c r="D37" i="1"/>
  <c r="BX515" i="1"/>
  <c r="F515" i="1"/>
  <c r="BV37" i="1"/>
  <c r="F948" i="1"/>
  <c r="F324" i="1" l="1"/>
  <c r="X329" i="1"/>
  <c r="AH329" i="1"/>
  <c r="F321" i="1"/>
  <c r="X323" i="1"/>
  <c r="AH323" i="1"/>
  <c r="F326" i="1"/>
  <c r="AH328" i="1"/>
  <c r="X328" i="1"/>
  <c r="AH515" i="1"/>
  <c r="X515" i="1"/>
  <c r="J37" i="1"/>
  <c r="T37" i="1"/>
  <c r="AD37" i="1"/>
  <c r="F713" i="1"/>
  <c r="BX323" i="1"/>
  <c r="BX321" i="1" s="1"/>
  <c r="BX326" i="1"/>
  <c r="BV797" i="1"/>
  <c r="D797" i="1"/>
  <c r="BZ796" i="1"/>
  <c r="BY796" i="1"/>
  <c r="BX796" i="1"/>
  <c r="BW796" i="1"/>
  <c r="BY794" i="1"/>
  <c r="BX794" i="1"/>
  <c r="BW794" i="1"/>
  <c r="BZ790" i="1"/>
  <c r="BY790" i="1"/>
  <c r="BX790" i="1"/>
  <c r="BW790" i="1"/>
  <c r="H796" i="1"/>
  <c r="H798" i="1" s="1"/>
  <c r="AB798" i="1" s="1"/>
  <c r="G796" i="1"/>
  <c r="F796" i="1"/>
  <c r="E796" i="1"/>
  <c r="F794" i="1"/>
  <c r="AH794" i="1" s="1"/>
  <c r="G794" i="1"/>
  <c r="H794" i="1"/>
  <c r="E794" i="1"/>
  <c r="AF794" i="1" s="1"/>
  <c r="G790" i="1"/>
  <c r="F790" i="1"/>
  <c r="AH790" i="1" s="1"/>
  <c r="E790" i="1"/>
  <c r="AF790" i="1" s="1"/>
  <c r="BZ785" i="1"/>
  <c r="BY785" i="1"/>
  <c r="BX785" i="1"/>
  <c r="BW785" i="1"/>
  <c r="F785" i="1"/>
  <c r="G785" i="1"/>
  <c r="H785" i="1"/>
  <c r="E785" i="1"/>
  <c r="D786" i="1"/>
  <c r="BV705" i="1"/>
  <c r="BV704" i="1"/>
  <c r="D705" i="1"/>
  <c r="D704" i="1"/>
  <c r="BV693" i="1"/>
  <c r="BV672" i="1"/>
  <c r="BV671" i="1"/>
  <c r="BV669" i="1"/>
  <c r="BV667" i="1"/>
  <c r="D665" i="1"/>
  <c r="D669" i="1"/>
  <c r="D671" i="1"/>
  <c r="D672" i="1"/>
  <c r="D673" i="1"/>
  <c r="T673" i="1" s="1"/>
  <c r="D534" i="1"/>
  <c r="D533" i="1"/>
  <c r="BV439" i="1"/>
  <c r="BV431" i="1"/>
  <c r="D431" i="1"/>
  <c r="D423" i="1"/>
  <c r="AD423" i="1" s="1"/>
  <c r="D420" i="1"/>
  <c r="AD420" i="1" s="1"/>
  <c r="BV353" i="1"/>
  <c r="D353" i="1"/>
  <c r="BV335" i="1"/>
  <c r="BV186" i="1"/>
  <c r="D144" i="1"/>
  <c r="AD144" i="1" s="1"/>
  <c r="D143" i="1"/>
  <c r="AD143" i="1" s="1"/>
  <c r="BW128" i="1"/>
  <c r="BV128" i="1" s="1"/>
  <c r="BZ127" i="1"/>
  <c r="BZ117" i="1" s="1"/>
  <c r="BY127" i="1"/>
  <c r="BY117" i="1" s="1"/>
  <c r="BX127" i="1"/>
  <c r="BX117" i="1" s="1"/>
  <c r="BW127" i="1"/>
  <c r="BW117" i="1" s="1"/>
  <c r="BZ126" i="1"/>
  <c r="BZ116" i="1" s="1"/>
  <c r="BY126" i="1"/>
  <c r="BY116" i="1" s="1"/>
  <c r="BX126" i="1"/>
  <c r="BW126" i="1"/>
  <c r="G127" i="1"/>
  <c r="H127" i="1"/>
  <c r="G126" i="1"/>
  <c r="H126" i="1"/>
  <c r="BG65" i="1"/>
  <c r="BH65" i="1"/>
  <c r="BY717" i="1"/>
  <c r="BY808" i="1" s="1"/>
  <c r="BX717" i="1"/>
  <c r="BW717" i="1"/>
  <c r="BW808" i="1" s="1"/>
  <c r="BY716" i="1"/>
  <c r="BY781" i="1" s="1"/>
  <c r="BV781" i="1" s="1"/>
  <c r="BX716" i="1"/>
  <c r="BW716" i="1"/>
  <c r="BW806" i="1" s="1"/>
  <c r="BY715" i="1"/>
  <c r="BX715" i="1"/>
  <c r="BY714" i="1"/>
  <c r="F717" i="1"/>
  <c r="G717" i="1"/>
  <c r="F716" i="1"/>
  <c r="G716" i="1"/>
  <c r="H716" i="1"/>
  <c r="BV758" i="1"/>
  <c r="J758" i="1"/>
  <c r="E781" i="1"/>
  <c r="G117" i="1" l="1"/>
  <c r="Z127" i="1"/>
  <c r="L781" i="1"/>
  <c r="AF781" i="1"/>
  <c r="H117" i="1"/>
  <c r="AL127" i="1"/>
  <c r="AB127" i="1"/>
  <c r="AL126" i="1"/>
  <c r="AB126" i="1"/>
  <c r="AD786" i="1"/>
  <c r="T786" i="1"/>
  <c r="G116" i="1"/>
  <c r="Z126" i="1"/>
  <c r="AU672" i="1"/>
  <c r="T672" i="1"/>
  <c r="AU671" i="1"/>
  <c r="T671" i="1"/>
  <c r="AD704" i="1"/>
  <c r="T704" i="1"/>
  <c r="AD669" i="1"/>
  <c r="T669" i="1"/>
  <c r="AD705" i="1"/>
  <c r="T705" i="1"/>
  <c r="AD665" i="1"/>
  <c r="T665" i="1"/>
  <c r="F808" i="1"/>
  <c r="X324" i="1"/>
  <c r="AH324" i="1"/>
  <c r="F780" i="1"/>
  <c r="X780" i="1" s="1"/>
  <c r="N713" i="1"/>
  <c r="AH713" i="1"/>
  <c r="X326" i="1"/>
  <c r="AH326" i="1"/>
  <c r="AH321" i="1"/>
  <c r="X321" i="1"/>
  <c r="J143" i="1"/>
  <c r="J431" i="1"/>
  <c r="AD431" i="1"/>
  <c r="J144" i="1"/>
  <c r="J533" i="1"/>
  <c r="AD533" i="1"/>
  <c r="J353" i="1"/>
  <c r="AD353" i="1"/>
  <c r="J534" i="1"/>
  <c r="AD534" i="1"/>
  <c r="H24" i="1"/>
  <c r="R798" i="1"/>
  <c r="AU669" i="1"/>
  <c r="J669" i="1"/>
  <c r="AU786" i="1"/>
  <c r="AU799" i="1" s="1"/>
  <c r="J786" i="1"/>
  <c r="AU665" i="1"/>
  <c r="J665" i="1"/>
  <c r="J704" i="1"/>
  <c r="AU704" i="1"/>
  <c r="J705" i="1"/>
  <c r="AU705" i="1"/>
  <c r="BY39" i="1"/>
  <c r="BX125" i="1"/>
  <c r="BY125" i="1"/>
  <c r="E39" i="1"/>
  <c r="V39" i="1" s="1"/>
  <c r="BX713" i="1"/>
  <c r="BX712" i="1" s="1"/>
  <c r="BZ125" i="1"/>
  <c r="BV117" i="1"/>
  <c r="BX39" i="1"/>
  <c r="BX808" i="1"/>
  <c r="BX62" i="1" s="1"/>
  <c r="BX36" i="1" s="1"/>
  <c r="BX806" i="1"/>
  <c r="BV806" i="1" s="1"/>
  <c r="F806" i="1"/>
  <c r="F712" i="1"/>
  <c r="G39" i="1"/>
  <c r="BV796" i="1"/>
  <c r="F39" i="1"/>
  <c r="BW39" i="1"/>
  <c r="BV716" i="1"/>
  <c r="D796" i="1"/>
  <c r="T796" i="1" s="1"/>
  <c r="G67" i="1"/>
  <c r="BY115" i="1"/>
  <c r="BY66" i="1"/>
  <c r="BZ115" i="1"/>
  <c r="BZ66" i="1"/>
  <c r="H67" i="1"/>
  <c r="BV790" i="1"/>
  <c r="BX67" i="1"/>
  <c r="BX307" i="1" s="1"/>
  <c r="BV785" i="1"/>
  <c r="BY67" i="1"/>
  <c r="BY307" i="1" s="1"/>
  <c r="BZ67" i="1"/>
  <c r="BZ307" i="1" s="1"/>
  <c r="BV126" i="1"/>
  <c r="BZ59" i="1"/>
  <c r="BZ34" i="1" s="1"/>
  <c r="BY59" i="1"/>
  <c r="BY34" i="1" s="1"/>
  <c r="D794" i="1"/>
  <c r="T794" i="1" s="1"/>
  <c r="H125" i="1"/>
  <c r="BV127" i="1"/>
  <c r="BW116" i="1"/>
  <c r="BW125" i="1"/>
  <c r="BX116" i="1"/>
  <c r="G125" i="1"/>
  <c r="Z125" i="1" s="1"/>
  <c r="D785" i="1"/>
  <c r="F125" i="1"/>
  <c r="G115" i="1"/>
  <c r="BZ679" i="1"/>
  <c r="BZ678" i="1" s="1"/>
  <c r="BV678" i="1" s="1"/>
  <c r="H679" i="1"/>
  <c r="H678" i="1" s="1"/>
  <c r="D678" i="1" s="1"/>
  <c r="T678" i="1" s="1"/>
  <c r="CB679" i="1"/>
  <c r="CA679" i="1" s="1"/>
  <c r="BY679" i="1"/>
  <c r="BW679" i="1"/>
  <c r="BV679" i="1" s="1"/>
  <c r="BA679" i="1"/>
  <c r="G679" i="1"/>
  <c r="E679" i="1"/>
  <c r="BG307" i="1"/>
  <c r="BH307" i="1"/>
  <c r="BZ839" i="1"/>
  <c r="BY839" i="1"/>
  <c r="BW839" i="1"/>
  <c r="BZ845" i="1"/>
  <c r="BZ840" i="1" s="1"/>
  <c r="BY845" i="1"/>
  <c r="BY840" i="1" s="1"/>
  <c r="BY912" i="1" s="1"/>
  <c r="BW845" i="1"/>
  <c r="G839" i="1"/>
  <c r="G913" i="1" s="1"/>
  <c r="E845" i="1"/>
  <c r="AF845" i="1" s="1"/>
  <c r="BH845" i="1"/>
  <c r="BG845" i="1"/>
  <c r="BF845" i="1"/>
  <c r="H845" i="1"/>
  <c r="G845" i="1"/>
  <c r="BG912" i="1"/>
  <c r="G307" i="1" l="1"/>
  <c r="F61" i="1"/>
  <c r="AB117" i="1"/>
  <c r="AL117" i="1"/>
  <c r="D679" i="1"/>
  <c r="T679" i="1" s="1"/>
  <c r="AF679" i="1"/>
  <c r="AJ115" i="1"/>
  <c r="Z115" i="1"/>
  <c r="AB125" i="1"/>
  <c r="AL125" i="1"/>
  <c r="G66" i="1"/>
  <c r="AJ116" i="1"/>
  <c r="Z116" i="1"/>
  <c r="X125" i="1"/>
  <c r="AH125" i="1"/>
  <c r="H307" i="1"/>
  <c r="AJ117" i="1"/>
  <c r="Z117" i="1"/>
  <c r="F62" i="1"/>
  <c r="F36" i="1" s="1"/>
  <c r="N780" i="1"/>
  <c r="AH780" i="1"/>
  <c r="F59" i="1"/>
  <c r="F805" i="1"/>
  <c r="X805" i="1" s="1"/>
  <c r="N712" i="1"/>
  <c r="AH712" i="1"/>
  <c r="R24" i="1"/>
  <c r="AB24" i="1"/>
  <c r="AL24" i="1"/>
  <c r="N61" i="1"/>
  <c r="AU703" i="1"/>
  <c r="BE845" i="1"/>
  <c r="BZ778" i="1"/>
  <c r="BZ803" i="1" s="1"/>
  <c r="BY778" i="1"/>
  <c r="BY803" i="1" s="1"/>
  <c r="F309" i="1"/>
  <c r="BA839" i="1"/>
  <c r="BA913" i="1" s="1"/>
  <c r="BV125" i="1"/>
  <c r="BG679" i="1"/>
  <c r="D39" i="1"/>
  <c r="BX61" i="1"/>
  <c r="BX35" i="1" s="1"/>
  <c r="E841" i="1"/>
  <c r="D845" i="1"/>
  <c r="T845" i="1" s="1"/>
  <c r="BX778" i="1"/>
  <c r="BX803" i="1" s="1"/>
  <c r="BX57" i="1" s="1"/>
  <c r="BX31" i="1" s="1"/>
  <c r="BY911" i="1"/>
  <c r="BY65" i="1"/>
  <c r="BX115" i="1"/>
  <c r="BX66" i="1"/>
  <c r="BX65" i="1" s="1"/>
  <c r="BZ65" i="1"/>
  <c r="F307" i="1"/>
  <c r="BV839" i="1"/>
  <c r="BV845" i="1"/>
  <c r="F35" i="1"/>
  <c r="G65" i="1"/>
  <c r="BW115" i="1"/>
  <c r="BV116" i="1"/>
  <c r="BY838" i="1"/>
  <c r="BZ838" i="1"/>
  <c r="G838" i="1"/>
  <c r="BW840" i="1"/>
  <c r="BW841" i="1"/>
  <c r="BV841" i="1" s="1"/>
  <c r="BA912" i="1"/>
  <c r="BA845" i="1"/>
  <c r="D841" i="1" l="1"/>
  <c r="T841" i="1" s="1"/>
  <c r="AF841" i="1"/>
  <c r="N805" i="1"/>
  <c r="AH805" i="1"/>
  <c r="F34" i="1"/>
  <c r="N59" i="1"/>
  <c r="X59" i="1"/>
  <c r="AH59" i="1"/>
  <c r="X307" i="1"/>
  <c r="AH307" i="1"/>
  <c r="X309" i="1"/>
  <c r="AH309" i="1"/>
  <c r="F777" i="1"/>
  <c r="F306" i="1"/>
  <c r="BV840" i="1"/>
  <c r="BW912" i="1"/>
  <c r="BV115" i="1"/>
  <c r="F778" i="1"/>
  <c r="BX309" i="1"/>
  <c r="BW838" i="1"/>
  <c r="BV838" i="1" s="1"/>
  <c r="X777" i="1" l="1"/>
  <c r="AH778" i="1"/>
  <c r="X778" i="1"/>
  <c r="N34" i="1"/>
  <c r="AH34" i="1"/>
  <c r="X34" i="1"/>
  <c r="X306" i="1"/>
  <c r="F803" i="1"/>
  <c r="N778" i="1"/>
  <c r="F802" i="1"/>
  <c r="N777" i="1"/>
  <c r="BX777" i="1"/>
  <c r="BX802" i="1" s="1"/>
  <c r="BX801" i="1" s="1"/>
  <c r="BX306" i="1"/>
  <c r="BW911" i="1"/>
  <c r="BV911" i="1" s="1"/>
  <c r="BV912" i="1"/>
  <c r="F776" i="1"/>
  <c r="X776" i="1" s="1"/>
  <c r="CH559" i="1"/>
  <c r="CF559" i="1"/>
  <c r="BW559" i="1"/>
  <c r="BA559" i="1"/>
  <c r="AF559" i="1"/>
  <c r="AH803" i="1" l="1"/>
  <c r="X803" i="1"/>
  <c r="X802" i="1"/>
  <c r="N776" i="1"/>
  <c r="F57" i="1"/>
  <c r="F31" i="1" s="1"/>
  <c r="N803" i="1"/>
  <c r="F56" i="1"/>
  <c r="N802" i="1"/>
  <c r="F801" i="1"/>
  <c r="BX776" i="1"/>
  <c r="BX23" i="1" s="1"/>
  <c r="CE559" i="1"/>
  <c r="BF559" i="1"/>
  <c r="BE559" i="1" s="1"/>
  <c r="BN559" i="1"/>
  <c r="CB559" i="1"/>
  <c r="CA559" i="1" s="1"/>
  <c r="BV701" i="1"/>
  <c r="E701" i="1"/>
  <c r="E702" i="1"/>
  <c r="BG701" i="1"/>
  <c r="BA701" i="1"/>
  <c r="BW691" i="1"/>
  <c r="CB691" i="1"/>
  <c r="CA691" i="1" s="1"/>
  <c r="BN691" i="1"/>
  <c r="BG691" i="1"/>
  <c r="BA691" i="1"/>
  <c r="BW685" i="1"/>
  <c r="BW684" i="1" s="1"/>
  <c r="BV684" i="1" s="1"/>
  <c r="E685" i="1"/>
  <c r="D685" i="1" s="1"/>
  <c r="BG685" i="1"/>
  <c r="BA685" i="1"/>
  <c r="CF654" i="1"/>
  <c r="CE654" i="1" s="1"/>
  <c r="CB654" i="1"/>
  <c r="CA654" i="1" s="1"/>
  <c r="BZ654" i="1"/>
  <c r="BY654" i="1"/>
  <c r="BY323" i="1" s="1"/>
  <c r="BN654" i="1"/>
  <c r="BA654" i="1"/>
  <c r="BG654" i="1"/>
  <c r="E395" i="1"/>
  <c r="CH395" i="1"/>
  <c r="CA395" i="1"/>
  <c r="BW395" i="1"/>
  <c r="BN395" i="1"/>
  <c r="BA395" i="1"/>
  <c r="D439" i="1"/>
  <c r="BW486" i="1"/>
  <c r="BV486" i="1" s="1"/>
  <c r="E486" i="1"/>
  <c r="BW483" i="1"/>
  <c r="BV483" i="1" s="1"/>
  <c r="E483" i="1"/>
  <c r="CH486" i="1"/>
  <c r="CA486" i="1"/>
  <c r="BN486" i="1"/>
  <c r="BA486" i="1"/>
  <c r="CH483" i="1"/>
  <c r="CA483" i="1"/>
  <c r="BA483" i="1"/>
  <c r="BW480" i="1"/>
  <c r="CH480" i="1"/>
  <c r="CA480" i="1"/>
  <c r="BA480" i="1"/>
  <c r="BW441" i="1"/>
  <c r="BV441" i="1" s="1"/>
  <c r="E441" i="1"/>
  <c r="CH441" i="1"/>
  <c r="CA441" i="1"/>
  <c r="BN441" i="1"/>
  <c r="BA441" i="1"/>
  <c r="E449" i="1"/>
  <c r="CH449" i="1"/>
  <c r="CA449" i="1"/>
  <c r="BA449" i="1"/>
  <c r="BV438" i="1"/>
  <c r="CH439" i="1"/>
  <c r="CF439" i="1"/>
  <c r="CA439" i="1"/>
  <c r="BA439" i="1"/>
  <c r="CH432" i="1"/>
  <c r="CA432" i="1"/>
  <c r="BW432" i="1"/>
  <c r="BN432" i="1"/>
  <c r="BA432" i="1"/>
  <c r="E432" i="1"/>
  <c r="CH427" i="1"/>
  <c r="CA427" i="1"/>
  <c r="BW427" i="1"/>
  <c r="BA427" i="1"/>
  <c r="E427" i="1"/>
  <c r="CH424" i="1"/>
  <c r="CA424" i="1"/>
  <c r="BW424" i="1"/>
  <c r="BA424" i="1"/>
  <c r="E424" i="1"/>
  <c r="CH421" i="1"/>
  <c r="CA421" i="1"/>
  <c r="BW421" i="1"/>
  <c r="BA421" i="1"/>
  <c r="E421" i="1"/>
  <c r="CH418" i="1"/>
  <c r="CA418" i="1"/>
  <c r="BW418" i="1"/>
  <c r="BV418" i="1" s="1"/>
  <c r="BN418" i="1"/>
  <c r="BA418" i="1"/>
  <c r="E418" i="1"/>
  <c r="CH414" i="1"/>
  <c r="CA414" i="1"/>
  <c r="BW414" i="1"/>
  <c r="BV414" i="1" s="1"/>
  <c r="BA414" i="1"/>
  <c r="E414" i="1"/>
  <c r="BW409" i="1"/>
  <c r="E409" i="1"/>
  <c r="CH409" i="1"/>
  <c r="CA409" i="1"/>
  <c r="BA409" i="1"/>
  <c r="CE328" i="1"/>
  <c r="CB328" i="1"/>
  <c r="CA328" i="1" s="1"/>
  <c r="BA328" i="1"/>
  <c r="BG328" i="1"/>
  <c r="CE327" i="1"/>
  <c r="CB327" i="1"/>
  <c r="CA327" i="1" s="1"/>
  <c r="H327" i="1"/>
  <c r="H326" i="1" s="1"/>
  <c r="G327" i="1"/>
  <c r="CB323" i="1"/>
  <c r="CA323" i="1" s="1"/>
  <c r="BA323" i="1"/>
  <c r="G713" i="1"/>
  <c r="G712" i="1" s="1"/>
  <c r="CB322" i="1"/>
  <c r="CA322" i="1" s="1"/>
  <c r="BA322" i="1"/>
  <c r="H322" i="1"/>
  <c r="G322" i="1"/>
  <c r="E322" i="1"/>
  <c r="BW280" i="1"/>
  <c r="BW279" i="1" s="1"/>
  <c r="BV279" i="1" s="1"/>
  <c r="CI278" i="1"/>
  <c r="CH278" i="1"/>
  <c r="CF278" i="1"/>
  <c r="CF309" i="1" s="1"/>
  <c r="CD278" i="1"/>
  <c r="CC278" i="1"/>
  <c r="CC222" i="1" s="1"/>
  <c r="CC201" i="1" s="1"/>
  <c r="CB278" i="1"/>
  <c r="BZ278" i="1"/>
  <c r="BZ225" i="1" s="1"/>
  <c r="BZ204" i="1" s="1"/>
  <c r="BV204" i="1" s="1"/>
  <c r="BY278" i="1"/>
  <c r="BH278" i="1"/>
  <c r="BH309" i="1" s="1"/>
  <c r="H278" i="1"/>
  <c r="G278" i="1"/>
  <c r="CH230" i="1"/>
  <c r="CC230" i="1"/>
  <c r="BY230" i="1"/>
  <c r="CI229" i="1"/>
  <c r="CF229" i="1"/>
  <c r="CI228" i="1"/>
  <c r="CI172" i="1" s="1"/>
  <c r="CH228" i="1"/>
  <c r="CH172" i="1" s="1"/>
  <c r="CF228" i="1"/>
  <c r="CD229" i="1"/>
  <c r="CC229" i="1"/>
  <c r="CB229" i="1"/>
  <c r="CB226" i="1" s="1"/>
  <c r="CD228" i="1"/>
  <c r="CD172" i="1" s="1"/>
  <c r="CC228" i="1"/>
  <c r="CC172" i="1" s="1"/>
  <c r="CB228" i="1"/>
  <c r="BZ229" i="1"/>
  <c r="BW229" i="1"/>
  <c r="BZ228" i="1"/>
  <c r="BZ172" i="1" s="1"/>
  <c r="BV172" i="1" s="1"/>
  <c r="BY228" i="1"/>
  <c r="BW228" i="1"/>
  <c r="E236" i="1"/>
  <c r="G230" i="1"/>
  <c r="CB206" i="1"/>
  <c r="BA207" i="1"/>
  <c r="CF186" i="1"/>
  <c r="CE186" i="1" s="1"/>
  <c r="CB186" i="1"/>
  <c r="CA186" i="1" s="1"/>
  <c r="BB186" i="1"/>
  <c r="CI127" i="1"/>
  <c r="CH127" i="1"/>
  <c r="CF117" i="1"/>
  <c r="CE117" i="1" s="1"/>
  <c r="CI126" i="1"/>
  <c r="CI116" i="1" s="1"/>
  <c r="CH126" i="1"/>
  <c r="CH116" i="1" s="1"/>
  <c r="CD127" i="1"/>
  <c r="CC127" i="1"/>
  <c r="CB127" i="1"/>
  <c r="CD126" i="1"/>
  <c r="CD116" i="1" s="1"/>
  <c r="CC126" i="1"/>
  <c r="CC116" i="1" s="1"/>
  <c r="CB126" i="1"/>
  <c r="H116" i="1"/>
  <c r="E127" i="1"/>
  <c r="V127" i="1" s="1"/>
  <c r="D230" i="1" l="1"/>
  <c r="T230" i="1" s="1"/>
  <c r="H66" i="1"/>
  <c r="AB116" i="1"/>
  <c r="AL116" i="1"/>
  <c r="AF322" i="1"/>
  <c r="V322" i="1"/>
  <c r="D701" i="1"/>
  <c r="T701" i="1" s="1"/>
  <c r="AF701" i="1"/>
  <c r="V701" i="1"/>
  <c r="D236" i="1"/>
  <c r="T236" i="1" s="1"/>
  <c r="V702" i="1"/>
  <c r="AF702" i="1"/>
  <c r="X801" i="1"/>
  <c r="AB685" i="1"/>
  <c r="T685" i="1"/>
  <c r="D486" i="1"/>
  <c r="J486" i="1" s="1"/>
  <c r="D483" i="1"/>
  <c r="V483" i="1"/>
  <c r="D432" i="1"/>
  <c r="J432" i="1" s="1"/>
  <c r="D409" i="1"/>
  <c r="J409" i="1" s="1"/>
  <c r="N57" i="1"/>
  <c r="J439" i="1"/>
  <c r="AD439" i="1"/>
  <c r="N31" i="1"/>
  <c r="AH31" i="1"/>
  <c r="X31" i="1"/>
  <c r="AD701" i="1"/>
  <c r="J230" i="1"/>
  <c r="AD230" i="1"/>
  <c r="J483" i="1"/>
  <c r="AD483" i="1"/>
  <c r="J236" i="1"/>
  <c r="AD236" i="1"/>
  <c r="AD486" i="1"/>
  <c r="AH57" i="1"/>
  <c r="X57" i="1"/>
  <c r="AD685" i="1"/>
  <c r="AL685" i="1"/>
  <c r="N56" i="1"/>
  <c r="X56" i="1"/>
  <c r="F55" i="1"/>
  <c r="N801" i="1"/>
  <c r="D702" i="1"/>
  <c r="T702" i="1" s="1"/>
  <c r="E325" i="1"/>
  <c r="E117" i="1"/>
  <c r="CF124" i="1"/>
  <c r="CF116" i="1"/>
  <c r="BY321" i="1"/>
  <c r="BY713" i="1"/>
  <c r="BY712" i="1" s="1"/>
  <c r="H225" i="1"/>
  <c r="BZ222" i="1"/>
  <c r="CB225" i="1"/>
  <c r="CB222" i="1"/>
  <c r="CA206" i="1"/>
  <c r="BA204" i="1"/>
  <c r="CD225" i="1"/>
  <c r="CD204" i="1" s="1"/>
  <c r="CD222" i="1"/>
  <c r="CD201" i="1" s="1"/>
  <c r="CC225" i="1"/>
  <c r="CC204" i="1" s="1"/>
  <c r="CC223" i="1"/>
  <c r="CA223" i="1" s="1"/>
  <c r="BW226" i="1"/>
  <c r="CH229" i="1"/>
  <c r="CE229" i="1" s="1"/>
  <c r="CF227" i="1"/>
  <c r="CI227" i="1"/>
  <c r="G229" i="1"/>
  <c r="CC227" i="1"/>
  <c r="CC226" i="1"/>
  <c r="BY229" i="1"/>
  <c r="BY309" i="1" s="1"/>
  <c r="BY306" i="1" s="1"/>
  <c r="BY225" i="1"/>
  <c r="BY222" i="1" s="1"/>
  <c r="CD227" i="1"/>
  <c r="CD226" i="1"/>
  <c r="BG322" i="1"/>
  <c r="G321" i="1"/>
  <c r="BG327" i="1"/>
  <c r="BG326" i="1" s="1"/>
  <c r="G326" i="1"/>
  <c r="BA327" i="1"/>
  <c r="BA326" i="1" s="1"/>
  <c r="BV691" i="1"/>
  <c r="CA126" i="1"/>
  <c r="CA228" i="1"/>
  <c r="BF439" i="1"/>
  <c r="BE439" i="1" s="1"/>
  <c r="BX55" i="1"/>
  <c r="BX21" i="1" s="1"/>
  <c r="BX56" i="1"/>
  <c r="BX30" i="1" s="1"/>
  <c r="BX29" i="1" s="1"/>
  <c r="BA186" i="1"/>
  <c r="BW408" i="1"/>
  <c r="BV408" i="1" s="1"/>
  <c r="BV409" i="1"/>
  <c r="BF418" i="1"/>
  <c r="BE418" i="1" s="1"/>
  <c r="D418" i="1"/>
  <c r="BF424" i="1"/>
  <c r="BE424" i="1" s="1"/>
  <c r="D424" i="1"/>
  <c r="CF427" i="1"/>
  <c r="BV427" i="1"/>
  <c r="CF421" i="1"/>
  <c r="CE421" i="1" s="1"/>
  <c r="BV421" i="1"/>
  <c r="BF395" i="1"/>
  <c r="BE395" i="1" s="1"/>
  <c r="D395" i="1"/>
  <c r="CF432" i="1"/>
  <c r="BV432" i="1"/>
  <c r="BF441" i="1"/>
  <c r="BE441" i="1" s="1"/>
  <c r="D441" i="1"/>
  <c r="E426" i="1"/>
  <c r="D427" i="1"/>
  <c r="BV702" i="1"/>
  <c r="BW227" i="1"/>
  <c r="BF414" i="1"/>
  <c r="BE414" i="1" s="1"/>
  <c r="D414" i="1"/>
  <c r="BF421" i="1"/>
  <c r="BE421" i="1" s="1"/>
  <c r="D421" i="1"/>
  <c r="BZ227" i="1"/>
  <c r="BZ309" i="1"/>
  <c r="BZ306" i="1" s="1"/>
  <c r="CF424" i="1"/>
  <c r="CE424" i="1" s="1"/>
  <c r="BV424" i="1"/>
  <c r="CF480" i="1"/>
  <c r="BV480" i="1"/>
  <c r="BF449" i="1"/>
  <c r="BE449" i="1" s="1"/>
  <c r="D449" i="1"/>
  <c r="CF395" i="1"/>
  <c r="CE395" i="1" s="1"/>
  <c r="BV395" i="1"/>
  <c r="H115" i="1"/>
  <c r="BG323" i="1"/>
  <c r="E438" i="1"/>
  <c r="D325" i="1"/>
  <c r="AD325" i="1" s="1"/>
  <c r="E684" i="1"/>
  <c r="D684" i="1" s="1"/>
  <c r="CA278" i="1"/>
  <c r="E229" i="1"/>
  <c r="D322" i="1"/>
  <c r="AD322" i="1" s="1"/>
  <c r="BW479" i="1"/>
  <c r="BV479" i="1" s="1"/>
  <c r="CF418" i="1"/>
  <c r="CE418" i="1" s="1"/>
  <c r="BV685" i="1"/>
  <c r="E700" i="1"/>
  <c r="BW700" i="1"/>
  <c r="BV700" i="1" s="1"/>
  <c r="CF449" i="1"/>
  <c r="CF441" i="1"/>
  <c r="CE441" i="1" s="1"/>
  <c r="E394" i="1"/>
  <c r="BA278" i="1"/>
  <c r="CF414" i="1"/>
  <c r="CE414" i="1" s="1"/>
  <c r="BF432" i="1"/>
  <c r="BE432" i="1" s="1"/>
  <c r="CA127" i="1"/>
  <c r="CE228" i="1"/>
  <c r="BW426" i="1"/>
  <c r="BV426" i="1" s="1"/>
  <c r="E408" i="1"/>
  <c r="CF483" i="1"/>
  <c r="CF486" i="1"/>
  <c r="BF483" i="1"/>
  <c r="BE483" i="1" s="1"/>
  <c r="BF486" i="1"/>
  <c r="BE486" i="1" s="1"/>
  <c r="CE439" i="1"/>
  <c r="CE66" i="1"/>
  <c r="CB116" i="1"/>
  <c r="CB117" i="1"/>
  <c r="BV228" i="1"/>
  <c r="CE278" i="1"/>
  <c r="BV280" i="1"/>
  <c r="CE127" i="1"/>
  <c r="BF427" i="1"/>
  <c r="BE427" i="1" s="1"/>
  <c r="CF409" i="1"/>
  <c r="CE409" i="1" s="1"/>
  <c r="BF409" i="1"/>
  <c r="BE409" i="1" s="1"/>
  <c r="BW278" i="1"/>
  <c r="BV278" i="1" s="1"/>
  <c r="CA229" i="1"/>
  <c r="CB227" i="1"/>
  <c r="CE126" i="1"/>
  <c r="D438" i="1" l="1"/>
  <c r="T438" i="1" s="1"/>
  <c r="J701" i="1"/>
  <c r="AB115" i="1"/>
  <c r="AL115" i="1"/>
  <c r="AF117" i="1"/>
  <c r="V117" i="1"/>
  <c r="V325" i="1"/>
  <c r="AF325" i="1"/>
  <c r="AD432" i="1"/>
  <c r="D700" i="1"/>
  <c r="T700" i="1" s="1"/>
  <c r="AF700" i="1"/>
  <c r="V700" i="1"/>
  <c r="G227" i="1"/>
  <c r="AB684" i="1"/>
  <c r="T684" i="1"/>
  <c r="D426" i="1"/>
  <c r="D408" i="1"/>
  <c r="D394" i="1"/>
  <c r="AD394" i="1" s="1"/>
  <c r="D225" i="1"/>
  <c r="T225" i="1" s="1"/>
  <c r="J395" i="1"/>
  <c r="AD395" i="1"/>
  <c r="J418" i="1"/>
  <c r="AD418" i="1"/>
  <c r="J427" i="1"/>
  <c r="AD427" i="1"/>
  <c r="J426" i="1"/>
  <c r="AD426" i="1"/>
  <c r="J702" i="1"/>
  <c r="AD702" i="1"/>
  <c r="J449" i="1"/>
  <c r="AD449" i="1"/>
  <c r="J421" i="1"/>
  <c r="AD421" i="1"/>
  <c r="J441" i="1"/>
  <c r="AD441" i="1"/>
  <c r="J408" i="1"/>
  <c r="J700" i="1"/>
  <c r="AD700" i="1"/>
  <c r="J414" i="1"/>
  <c r="AD414" i="1"/>
  <c r="J424" i="1"/>
  <c r="AD424" i="1"/>
  <c r="J438" i="1"/>
  <c r="AD438" i="1"/>
  <c r="AD684" i="1"/>
  <c r="AL684" i="1"/>
  <c r="N55" i="1"/>
  <c r="X55" i="1"/>
  <c r="J325" i="1"/>
  <c r="AU325" i="1"/>
  <c r="CF115" i="1"/>
  <c r="CE115" i="1" s="1"/>
  <c r="CE116" i="1"/>
  <c r="CF320" i="1"/>
  <c r="CF65" i="1"/>
  <c r="CE65" i="1" s="1"/>
  <c r="CE124" i="1"/>
  <c r="BY227" i="1"/>
  <c r="BV229" i="1"/>
  <c r="BV226" i="1" s="1"/>
  <c r="H222" i="1"/>
  <c r="H204" i="1"/>
  <c r="BA225" i="1"/>
  <c r="BZ201" i="1"/>
  <c r="BZ200" i="1" s="1"/>
  <c r="BV200" i="1" s="1"/>
  <c r="BV222" i="1"/>
  <c r="BW223" i="1"/>
  <c r="CA222" i="1"/>
  <c r="CB221" i="1"/>
  <c r="CA226" i="1"/>
  <c r="CA225" i="1"/>
  <c r="BA222" i="1"/>
  <c r="BA201" i="1"/>
  <c r="BZ173" i="1"/>
  <c r="BZ171" i="1" s="1"/>
  <c r="BV171" i="1" s="1"/>
  <c r="CC173" i="1"/>
  <c r="BV227" i="1"/>
  <c r="CA227" i="1"/>
  <c r="CD173" i="1"/>
  <c r="CH227" i="1"/>
  <c r="BV225" i="1"/>
  <c r="E227" i="1"/>
  <c r="E226" i="1"/>
  <c r="BY226" i="1"/>
  <c r="CI173" i="1"/>
  <c r="G309" i="1"/>
  <c r="D117" i="1"/>
  <c r="T117" i="1" s="1"/>
  <c r="H65" i="1"/>
  <c r="CB115" i="1"/>
  <c r="CA115" i="1" s="1"/>
  <c r="CA116" i="1"/>
  <c r="CB66" i="1"/>
  <c r="CA117" i="1"/>
  <c r="CB67" i="1"/>
  <c r="CA67" i="1" s="1"/>
  <c r="BW485" i="1"/>
  <c r="BV485" i="1" s="1"/>
  <c r="E485" i="1"/>
  <c r="D484" i="1"/>
  <c r="J394" i="1" l="1"/>
  <c r="AD225" i="1"/>
  <c r="J225" i="1"/>
  <c r="D485" i="1"/>
  <c r="AD485" i="1" s="1"/>
  <c r="D222" i="1"/>
  <c r="T222" i="1" s="1"/>
  <c r="G306" i="1"/>
  <c r="J484" i="1"/>
  <c r="AD484" i="1"/>
  <c r="J117" i="1"/>
  <c r="AD117" i="1"/>
  <c r="CE320" i="1"/>
  <c r="H201" i="1"/>
  <c r="E223" i="1"/>
  <c r="CA221" i="1"/>
  <c r="CB202" i="1"/>
  <c r="CA202" i="1" s="1"/>
  <c r="BW221" i="1"/>
  <c r="BY223" i="1"/>
  <c r="BY221" i="1" s="1"/>
  <c r="BV201" i="1"/>
  <c r="CH173" i="1"/>
  <c r="CE227" i="1"/>
  <c r="CA66" i="1"/>
  <c r="CB65" i="1"/>
  <c r="CA65" i="1" s="1"/>
  <c r="D532" i="1"/>
  <c r="AD532" i="1" s="1"/>
  <c r="D538" i="1"/>
  <c r="D536" i="1"/>
  <c r="D542" i="1"/>
  <c r="T542" i="1" s="1"/>
  <c r="D541" i="1"/>
  <c r="J485" i="1" l="1"/>
  <c r="AD541" i="1"/>
  <c r="T541" i="1"/>
  <c r="AD536" i="1"/>
  <c r="T536" i="1"/>
  <c r="AD538" i="1"/>
  <c r="T538" i="1"/>
  <c r="AD222" i="1"/>
  <c r="J222" i="1"/>
  <c r="H200" i="1"/>
  <c r="AU542" i="1"/>
  <c r="AD542" i="1"/>
  <c r="AU532" i="1"/>
  <c r="J532" i="1"/>
  <c r="CB320" i="1"/>
  <c r="CA320" i="1" s="1"/>
  <c r="E221" i="1"/>
  <c r="BW520" i="1"/>
  <c r="BV520" i="1" s="1"/>
  <c r="BW540" i="1"/>
  <c r="BV540" i="1" s="1"/>
  <c r="D543" i="1" l="1"/>
  <c r="BY769" i="1"/>
  <c r="BY770" i="1"/>
  <c r="BV770" i="1" s="1"/>
  <c r="CF729" i="1"/>
  <c r="E666" i="1"/>
  <c r="V666" i="1" s="1"/>
  <c r="D667" i="1"/>
  <c r="AU668" i="1"/>
  <c r="D670" i="1"/>
  <c r="BF687" i="1"/>
  <c r="BE687" i="1" s="1"/>
  <c r="BF522" i="1"/>
  <c r="BE522" i="1" s="1"/>
  <c r="BF523" i="1"/>
  <c r="BF521" i="1"/>
  <c r="BE521" i="1" s="1"/>
  <c r="BF410" i="1"/>
  <c r="AU670" i="1" l="1"/>
  <c r="T670" i="1"/>
  <c r="AD667" i="1"/>
  <c r="T667" i="1"/>
  <c r="AD543" i="1"/>
  <c r="T543" i="1"/>
  <c r="D666" i="1"/>
  <c r="AF666" i="1"/>
  <c r="AU667" i="1"/>
  <c r="J667" i="1"/>
  <c r="BB410" i="1"/>
  <c r="BB408" i="1" s="1"/>
  <c r="BB331" i="1" s="1"/>
  <c r="BE410" i="1"/>
  <c r="BB523" i="1"/>
  <c r="BB520" i="1" s="1"/>
  <c r="BE523" i="1"/>
  <c r="BV673" i="1"/>
  <c r="CI975" i="1"/>
  <c r="CH975" i="1"/>
  <c r="CF975" i="1"/>
  <c r="CA975" i="1"/>
  <c r="BV975" i="1"/>
  <c r="BW972" i="1"/>
  <c r="BV972" i="1" s="1"/>
  <c r="CI969" i="1"/>
  <c r="CI37" i="1" s="1"/>
  <c r="CH969" i="1"/>
  <c r="CH37" i="1" s="1"/>
  <c r="CF969" i="1"/>
  <c r="CF37" i="1" s="1"/>
  <c r="CA969" i="1"/>
  <c r="CI26" i="1"/>
  <c r="CH26" i="1"/>
  <c r="BW26" i="1"/>
  <c r="BV26" i="1" s="1"/>
  <c r="CD945" i="1"/>
  <c r="BV945" i="1"/>
  <c r="BZ944" i="1"/>
  <c r="CE933" i="1"/>
  <c r="CE932" i="1"/>
  <c r="BV932" i="1"/>
  <c r="CE931" i="1"/>
  <c r="BV931" i="1"/>
  <c r="CE930" i="1"/>
  <c r="BW930" i="1"/>
  <c r="BV930" i="1" s="1"/>
  <c r="CE929" i="1"/>
  <c r="BV929" i="1"/>
  <c r="CE928" i="1"/>
  <c r="BV928" i="1"/>
  <c r="CE927" i="1"/>
  <c r="BW927" i="1"/>
  <c r="BV927" i="1" s="1"/>
  <c r="CF926" i="1"/>
  <c r="CA926" i="1"/>
  <c r="BV926" i="1"/>
  <c r="CF925" i="1"/>
  <c r="CA925" i="1"/>
  <c r="BV925" i="1"/>
  <c r="CH924" i="1"/>
  <c r="CA924" i="1"/>
  <c r="BW924" i="1"/>
  <c r="CF924" i="1" s="1"/>
  <c r="CA923" i="1"/>
  <c r="BW923" i="1"/>
  <c r="CA922" i="1"/>
  <c r="BW922" i="1"/>
  <c r="CA921" i="1"/>
  <c r="CA920" i="1"/>
  <c r="CA914" i="1"/>
  <c r="CA913" i="1"/>
  <c r="CN913" i="1" s="1"/>
  <c r="CA912" i="1"/>
  <c r="CA911" i="1"/>
  <c r="CI907" i="1"/>
  <c r="CH907" i="1"/>
  <c r="CF907" i="1"/>
  <c r="CA907" i="1"/>
  <c r="CI906" i="1"/>
  <c r="CH906" i="1"/>
  <c r="CF906" i="1"/>
  <c r="CA906" i="1"/>
  <c r="CI905" i="1"/>
  <c r="CH905" i="1"/>
  <c r="CA905" i="1"/>
  <c r="BW905" i="1"/>
  <c r="BV905" i="1" s="1"/>
  <c r="CI904" i="1"/>
  <c r="CH904" i="1"/>
  <c r="CA904" i="1"/>
  <c r="BW904" i="1"/>
  <c r="BV904" i="1" s="1"/>
  <c r="CI903" i="1"/>
  <c r="CH903" i="1"/>
  <c r="CA903" i="1"/>
  <c r="BW903" i="1"/>
  <c r="BV903" i="1" s="1"/>
  <c r="CI902" i="1"/>
  <c r="CH902" i="1"/>
  <c r="CA902" i="1"/>
  <c r="BW902" i="1"/>
  <c r="CI901" i="1"/>
  <c r="CH901" i="1"/>
  <c r="CF901" i="1"/>
  <c r="CA901" i="1"/>
  <c r="BV901" i="1"/>
  <c r="CI900" i="1"/>
  <c r="CH900" i="1"/>
  <c r="CF900" i="1"/>
  <c r="CA900" i="1"/>
  <c r="CI899" i="1"/>
  <c r="CH899" i="1"/>
  <c r="CA899" i="1"/>
  <c r="CI898" i="1"/>
  <c r="CH898" i="1"/>
  <c r="CF898" i="1"/>
  <c r="CA898" i="1"/>
  <c r="CI897" i="1"/>
  <c r="CH897" i="1"/>
  <c r="CF897" i="1"/>
  <c r="CA897" i="1"/>
  <c r="CI896" i="1"/>
  <c r="CH896" i="1"/>
  <c r="CF896" i="1"/>
  <c r="CA896" i="1"/>
  <c r="BV896" i="1"/>
  <c r="CI895" i="1"/>
  <c r="CH895" i="1"/>
  <c r="CF895" i="1"/>
  <c r="CA895" i="1"/>
  <c r="BV895" i="1"/>
  <c r="CI894" i="1"/>
  <c r="CH894" i="1"/>
  <c r="CF894" i="1"/>
  <c r="CA894" i="1"/>
  <c r="CI893" i="1"/>
  <c r="CH893" i="1"/>
  <c r="CF893" i="1"/>
  <c r="CA893" i="1"/>
  <c r="BV893" i="1"/>
  <c r="CI892" i="1"/>
  <c r="CH892" i="1"/>
  <c r="CF892" i="1"/>
  <c r="CA892" i="1"/>
  <c r="BV892" i="1"/>
  <c r="CI854" i="1"/>
  <c r="CH854" i="1"/>
  <c r="CA854" i="1"/>
  <c r="BW854" i="1"/>
  <c r="CI51" i="1"/>
  <c r="BV853" i="1"/>
  <c r="BV852" i="1"/>
  <c r="BZ851" i="1"/>
  <c r="BY851" i="1"/>
  <c r="BW851" i="1"/>
  <c r="CI849" i="1"/>
  <c r="CH849" i="1"/>
  <c r="CF849" i="1"/>
  <c r="CA849" i="1"/>
  <c r="CI842" i="1"/>
  <c r="CH842" i="1"/>
  <c r="CF842" i="1"/>
  <c r="CA842" i="1"/>
  <c r="CI841" i="1"/>
  <c r="CH841" i="1"/>
  <c r="CF841" i="1"/>
  <c r="CA841" i="1"/>
  <c r="CI836" i="1"/>
  <c r="CH836" i="1"/>
  <c r="CF836" i="1"/>
  <c r="CA836" i="1"/>
  <c r="BV836" i="1"/>
  <c r="CI835" i="1"/>
  <c r="CH835" i="1"/>
  <c r="CF835" i="1"/>
  <c r="CA835" i="1"/>
  <c r="BV835" i="1"/>
  <c r="CI834" i="1"/>
  <c r="CH834" i="1"/>
  <c r="CF834" i="1"/>
  <c r="CA834" i="1"/>
  <c r="BV834" i="1"/>
  <c r="CI833" i="1"/>
  <c r="CH833" i="1"/>
  <c r="CF833" i="1"/>
  <c r="CA833" i="1"/>
  <c r="BV833" i="1"/>
  <c r="CI832" i="1"/>
  <c r="CH832" i="1"/>
  <c r="CF832" i="1"/>
  <c r="CA832" i="1"/>
  <c r="CI831" i="1"/>
  <c r="CH831" i="1"/>
  <c r="CF831" i="1"/>
  <c r="CA831" i="1"/>
  <c r="BV831" i="1"/>
  <c r="CI830" i="1"/>
  <c r="CH830" i="1"/>
  <c r="CF830" i="1"/>
  <c r="CA830" i="1"/>
  <c r="BV830" i="1"/>
  <c r="CH829" i="1"/>
  <c r="CA829" i="1"/>
  <c r="BZ829" i="1"/>
  <c r="CI829" i="1" s="1"/>
  <c r="BW829" i="1"/>
  <c r="CF829" i="1" s="1"/>
  <c r="CI828" i="1"/>
  <c r="CH828" i="1"/>
  <c r="CF828" i="1"/>
  <c r="CA828" i="1"/>
  <c r="BV828" i="1"/>
  <c r="CI827" i="1"/>
  <c r="CH827" i="1"/>
  <c r="CF827" i="1"/>
  <c r="CA827" i="1"/>
  <c r="BV827" i="1"/>
  <c r="CH826" i="1"/>
  <c r="CF826" i="1"/>
  <c r="CA826" i="1"/>
  <c r="BZ826" i="1"/>
  <c r="CI826" i="1" s="1"/>
  <c r="CI825" i="1"/>
  <c r="CH825" i="1"/>
  <c r="CF825" i="1"/>
  <c r="CA825" i="1"/>
  <c r="BV825" i="1"/>
  <c r="CI824" i="1"/>
  <c r="CH824" i="1"/>
  <c r="CF824" i="1"/>
  <c r="CA824" i="1"/>
  <c r="BV824" i="1"/>
  <c r="CH823" i="1"/>
  <c r="CF823" i="1"/>
  <c r="CA823" i="1"/>
  <c r="BZ823" i="1"/>
  <c r="CI823" i="1" s="1"/>
  <c r="CH822" i="1"/>
  <c r="CF822" i="1"/>
  <c r="CA822" i="1"/>
  <c r="BZ822" i="1"/>
  <c r="BV822" i="1" s="1"/>
  <c r="CH821" i="1"/>
  <c r="CF821" i="1"/>
  <c r="CA821" i="1"/>
  <c r="BZ821" i="1"/>
  <c r="CI821" i="1" s="1"/>
  <c r="CH820" i="1"/>
  <c r="CF820" i="1"/>
  <c r="CA820" i="1"/>
  <c r="CI819" i="1"/>
  <c r="CH819" i="1"/>
  <c r="CF819" i="1"/>
  <c r="CA819" i="1"/>
  <c r="BV819" i="1"/>
  <c r="CI818" i="1"/>
  <c r="CH818" i="1"/>
  <c r="CF818" i="1"/>
  <c r="CA818" i="1"/>
  <c r="BV818" i="1"/>
  <c r="CH817" i="1"/>
  <c r="CA817" i="1"/>
  <c r="BZ817" i="1"/>
  <c r="CI817" i="1" s="1"/>
  <c r="BW817" i="1"/>
  <c r="CF817" i="1" s="1"/>
  <c r="CH816" i="1"/>
  <c r="CA816" i="1"/>
  <c r="BZ816" i="1"/>
  <c r="CI816" i="1" s="1"/>
  <c r="BW816" i="1"/>
  <c r="CF816" i="1" s="1"/>
  <c r="CH815" i="1"/>
  <c r="CA815" i="1"/>
  <c r="BW815" i="1"/>
  <c r="CF815" i="1" s="1"/>
  <c r="CI814" i="1"/>
  <c r="CH814" i="1"/>
  <c r="CF814" i="1"/>
  <c r="CA814" i="1"/>
  <c r="BV814" i="1"/>
  <c r="CI813" i="1"/>
  <c r="CH813" i="1"/>
  <c r="CF813" i="1"/>
  <c r="CA813" i="1"/>
  <c r="BV813" i="1"/>
  <c r="CH812" i="1"/>
  <c r="CF812" i="1"/>
  <c r="CA812" i="1"/>
  <c r="BZ812" i="1"/>
  <c r="CD807" i="1"/>
  <c r="CC807" i="1"/>
  <c r="CD800" i="1"/>
  <c r="CC800" i="1"/>
  <c r="CB800" i="1"/>
  <c r="BY800" i="1"/>
  <c r="BW800" i="1"/>
  <c r="CD799" i="1"/>
  <c r="CC799" i="1"/>
  <c r="CB799" i="1"/>
  <c r="CD798" i="1"/>
  <c r="CD24" i="1" s="1"/>
  <c r="CC798" i="1"/>
  <c r="CC24" i="1" s="1"/>
  <c r="CB798" i="1"/>
  <c r="CH795" i="1"/>
  <c r="CF795" i="1"/>
  <c r="CA795" i="1"/>
  <c r="CI791" i="1"/>
  <c r="CH791" i="1"/>
  <c r="CF791" i="1"/>
  <c r="CA791" i="1"/>
  <c r="BV791" i="1"/>
  <c r="CI789" i="1"/>
  <c r="CH789" i="1"/>
  <c r="CF789" i="1"/>
  <c r="CA789" i="1"/>
  <c r="CI788" i="1"/>
  <c r="CH788" i="1"/>
  <c r="CF788" i="1"/>
  <c r="CA788" i="1"/>
  <c r="BV788" i="1"/>
  <c r="CI787" i="1"/>
  <c r="CH787" i="1"/>
  <c r="CF787" i="1"/>
  <c r="CA787" i="1"/>
  <c r="BV787" i="1"/>
  <c r="CL786" i="1"/>
  <c r="CA786" i="1"/>
  <c r="CD781" i="1"/>
  <c r="CC781" i="1"/>
  <c r="CD775" i="1"/>
  <c r="CC775" i="1"/>
  <c r="CB775" i="1"/>
  <c r="CI774" i="1"/>
  <c r="CN774" i="1" s="1"/>
  <c r="CK774" i="1" s="1"/>
  <c r="CF774" i="1"/>
  <c r="CA774" i="1"/>
  <c r="CI769" i="1"/>
  <c r="CN769" i="1" s="1"/>
  <c r="CK769" i="1" s="1"/>
  <c r="CH769" i="1"/>
  <c r="CF769" i="1"/>
  <c r="CA769" i="1"/>
  <c r="BV769" i="1"/>
  <c r="CI768" i="1"/>
  <c r="CF768" i="1"/>
  <c r="CA768" i="1"/>
  <c r="CI767" i="1"/>
  <c r="CH767" i="1"/>
  <c r="CF767" i="1"/>
  <c r="CA767" i="1"/>
  <c r="BV767" i="1"/>
  <c r="CI766" i="1"/>
  <c r="CN766" i="1" s="1"/>
  <c r="CK766" i="1" s="1"/>
  <c r="CF766" i="1"/>
  <c r="CA766" i="1"/>
  <c r="CI765" i="1"/>
  <c r="CN765" i="1" s="1"/>
  <c r="CK765" i="1" s="1"/>
  <c r="CF765" i="1"/>
  <c r="CA765" i="1"/>
  <c r="CI764" i="1"/>
  <c r="CN764" i="1" s="1"/>
  <c r="CK764" i="1" s="1"/>
  <c r="CF764" i="1"/>
  <c r="CA764" i="1"/>
  <c r="CI763" i="1"/>
  <c r="CF763" i="1"/>
  <c r="CA763" i="1"/>
  <c r="CI757" i="1"/>
  <c r="CH757" i="1"/>
  <c r="CA757" i="1"/>
  <c r="BV757" i="1"/>
  <c r="CI756" i="1"/>
  <c r="CH756" i="1"/>
  <c r="CF756" i="1"/>
  <c r="CA756" i="1"/>
  <c r="BV756" i="1"/>
  <c r="CI755" i="1"/>
  <c r="CH755" i="1"/>
  <c r="CF755" i="1"/>
  <c r="CA755" i="1"/>
  <c r="BV755" i="1"/>
  <c r="CI754" i="1"/>
  <c r="CH754" i="1"/>
  <c r="CF754" i="1"/>
  <c r="CA754" i="1"/>
  <c r="BV754" i="1"/>
  <c r="CI753" i="1"/>
  <c r="CH753" i="1"/>
  <c r="CF753" i="1"/>
  <c r="CA753" i="1"/>
  <c r="BV753" i="1"/>
  <c r="CI750" i="1"/>
  <c r="CH750" i="1"/>
  <c r="CF750" i="1"/>
  <c r="CA750" i="1"/>
  <c r="BV750" i="1"/>
  <c r="CI749" i="1"/>
  <c r="CH749" i="1"/>
  <c r="CF749" i="1"/>
  <c r="CA749" i="1"/>
  <c r="BV749" i="1"/>
  <c r="CI748" i="1"/>
  <c r="CH748" i="1"/>
  <c r="CA748" i="1"/>
  <c r="BW748" i="1"/>
  <c r="CI745" i="1"/>
  <c r="CH745" i="1"/>
  <c r="CA745" i="1"/>
  <c r="CH743" i="1"/>
  <c r="CA743" i="1"/>
  <c r="CH742" i="1"/>
  <c r="CA742" i="1"/>
  <c r="CI741" i="1"/>
  <c r="CH741" i="1"/>
  <c r="CF741" i="1"/>
  <c r="CA741" i="1"/>
  <c r="CI739" i="1"/>
  <c r="CH739" i="1"/>
  <c r="CA739" i="1"/>
  <c r="CI738" i="1"/>
  <c r="CH738" i="1"/>
  <c r="CF738" i="1"/>
  <c r="CA738" i="1"/>
  <c r="CI737" i="1"/>
  <c r="CH737" i="1"/>
  <c r="CA737" i="1"/>
  <c r="BW737" i="1"/>
  <c r="CI736" i="1"/>
  <c r="CH736" i="1"/>
  <c r="CF736" i="1"/>
  <c r="CA736" i="1"/>
  <c r="CI735" i="1"/>
  <c r="CH735" i="1"/>
  <c r="CF735" i="1"/>
  <c r="CA735" i="1"/>
  <c r="CI734" i="1"/>
  <c r="CH734" i="1"/>
  <c r="CA734" i="1"/>
  <c r="BW734" i="1"/>
  <c r="CI733" i="1"/>
  <c r="CH733" i="1"/>
  <c r="CF733" i="1"/>
  <c r="CA733" i="1"/>
  <c r="CI732" i="1"/>
  <c r="CH732" i="1"/>
  <c r="CF732" i="1"/>
  <c r="CA732" i="1"/>
  <c r="CI731" i="1"/>
  <c r="CH731" i="1"/>
  <c r="CA731" i="1"/>
  <c r="BW731" i="1"/>
  <c r="CI730" i="1"/>
  <c r="CH730" i="1"/>
  <c r="CF730" i="1"/>
  <c r="CA730" i="1"/>
  <c r="CI729" i="1"/>
  <c r="CH729" i="1"/>
  <c r="CI728" i="1"/>
  <c r="CH728" i="1"/>
  <c r="CI727" i="1"/>
  <c r="CH727" i="1"/>
  <c r="CF727" i="1"/>
  <c r="CA727" i="1"/>
  <c r="CI726" i="1"/>
  <c r="CH726" i="1"/>
  <c r="CA726" i="1"/>
  <c r="BW725" i="1"/>
  <c r="BV725" i="1" s="1"/>
  <c r="CI725" i="1"/>
  <c r="CH725" i="1"/>
  <c r="CA725" i="1"/>
  <c r="CI724" i="1"/>
  <c r="CH724" i="1"/>
  <c r="CB724" i="1"/>
  <c r="CA724" i="1" s="1"/>
  <c r="CF724" i="1"/>
  <c r="CI723" i="1"/>
  <c r="CH723" i="1"/>
  <c r="CH722" i="1"/>
  <c r="BZ722" i="1"/>
  <c r="CI722" i="1" s="1"/>
  <c r="CA721" i="1"/>
  <c r="BY721" i="1"/>
  <c r="CB719" i="1"/>
  <c r="CA719" i="1" s="1"/>
  <c r="CC717" i="1"/>
  <c r="CC62" i="1" s="1"/>
  <c r="CC36" i="1" s="1"/>
  <c r="CB717" i="1"/>
  <c r="BY62" i="1"/>
  <c r="CB716" i="1"/>
  <c r="CB806" i="1" s="1"/>
  <c r="CA806" i="1" s="1"/>
  <c r="CD715" i="1"/>
  <c r="CD780" i="1" s="1"/>
  <c r="CD805" i="1" s="1"/>
  <c r="CC715" i="1"/>
  <c r="CC780" i="1" s="1"/>
  <c r="CC805" i="1" s="1"/>
  <c r="CD714" i="1"/>
  <c r="CD778" i="1" s="1"/>
  <c r="CD803" i="1" s="1"/>
  <c r="CC714" i="1"/>
  <c r="CC778" i="1" s="1"/>
  <c r="CC803" i="1" s="1"/>
  <c r="CC57" i="1" s="1"/>
  <c r="CC31" i="1" s="1"/>
  <c r="CB714" i="1"/>
  <c r="CC713" i="1"/>
  <c r="CC777" i="1" s="1"/>
  <c r="CC802" i="1" s="1"/>
  <c r="CC56" i="1" s="1"/>
  <c r="CC30" i="1" s="1"/>
  <c r="CC712" i="1"/>
  <c r="CC47" i="1" s="1"/>
  <c r="CE705" i="1"/>
  <c r="CE61" i="1" s="1"/>
  <c r="CE35" i="1" s="1"/>
  <c r="CA705" i="1"/>
  <c r="CE704" i="1"/>
  <c r="CA704" i="1"/>
  <c r="CF703" i="1"/>
  <c r="CE703" i="1" s="1"/>
  <c r="CB703" i="1"/>
  <c r="CA703" i="1" s="1"/>
  <c r="BW703" i="1"/>
  <c r="BV703" i="1" s="1"/>
  <c r="CI699" i="1"/>
  <c r="CH699" i="1"/>
  <c r="CF699" i="1"/>
  <c r="CA699" i="1"/>
  <c r="CI698" i="1"/>
  <c r="CH698" i="1"/>
  <c r="CF698" i="1"/>
  <c r="CA698" i="1"/>
  <c r="CI697" i="1"/>
  <c r="CH697" i="1"/>
  <c r="CF697" i="1"/>
  <c r="CA697" i="1"/>
  <c r="CI696" i="1"/>
  <c r="CH696" i="1"/>
  <c r="CF696" i="1"/>
  <c r="CA696" i="1"/>
  <c r="CI695" i="1"/>
  <c r="CH695" i="1"/>
  <c r="CF695" i="1"/>
  <c r="CA695" i="1"/>
  <c r="CI694" i="1"/>
  <c r="CH694" i="1"/>
  <c r="CF694" i="1"/>
  <c r="CB694" i="1" s="1"/>
  <c r="CA694" i="1" s="1"/>
  <c r="BV694" i="1"/>
  <c r="CI693" i="1"/>
  <c r="CH693" i="1"/>
  <c r="CF693" i="1"/>
  <c r="CA693" i="1"/>
  <c r="CI689" i="1"/>
  <c r="CH689" i="1"/>
  <c r="CF689" i="1"/>
  <c r="CA689" i="1"/>
  <c r="BV689" i="1"/>
  <c r="CI688" i="1"/>
  <c r="CH688" i="1"/>
  <c r="CF688" i="1"/>
  <c r="CA688" i="1"/>
  <c r="BV688" i="1"/>
  <c r="CI687" i="1"/>
  <c r="CH687" i="1"/>
  <c r="CF687" i="1"/>
  <c r="CA687" i="1"/>
  <c r="BV687" i="1"/>
  <c r="CH683" i="1"/>
  <c r="CF683" i="1"/>
  <c r="CA683" i="1"/>
  <c r="CH682" i="1"/>
  <c r="CF682" i="1"/>
  <c r="CA682" i="1"/>
  <c r="CH681" i="1"/>
  <c r="CF681" i="1"/>
  <c r="CA681" i="1"/>
  <c r="CH680" i="1"/>
  <c r="CH717" i="1" s="1"/>
  <c r="CH808" i="1" s="1"/>
  <c r="CH62" i="1" s="1"/>
  <c r="CH36" i="1" s="1"/>
  <c r="CF680" i="1"/>
  <c r="CF717" i="1" s="1"/>
  <c r="CF808" i="1" s="1"/>
  <c r="CD680" i="1"/>
  <c r="CA680" i="1" s="1"/>
  <c r="BV680" i="1"/>
  <c r="CI677" i="1"/>
  <c r="CH677" i="1"/>
  <c r="CB673" i="1"/>
  <c r="CA673" i="1" s="1"/>
  <c r="BV677" i="1"/>
  <c r="CI676" i="1"/>
  <c r="CH676" i="1"/>
  <c r="CF676" i="1"/>
  <c r="CA676" i="1"/>
  <c r="BV676" i="1"/>
  <c r="CI675" i="1"/>
  <c r="CH675" i="1"/>
  <c r="CA675" i="1"/>
  <c r="BW675" i="1"/>
  <c r="BV675" i="1" s="1"/>
  <c r="CI674" i="1"/>
  <c r="CH674" i="1"/>
  <c r="CF674" i="1"/>
  <c r="CA674" i="1"/>
  <c r="BV674" i="1"/>
  <c r="CI673" i="1"/>
  <c r="CH673" i="1"/>
  <c r="CF673" i="1"/>
  <c r="CI672" i="1"/>
  <c r="CH672" i="1"/>
  <c r="CF672" i="1"/>
  <c r="CA672" i="1"/>
  <c r="CI671" i="1"/>
  <c r="CH671" i="1"/>
  <c r="CF671" i="1"/>
  <c r="CA671" i="1"/>
  <c r="CI670" i="1"/>
  <c r="CH670" i="1"/>
  <c r="CA670" i="1"/>
  <c r="CA668" i="1"/>
  <c r="BW668" i="1"/>
  <c r="CA667" i="1"/>
  <c r="CI666" i="1"/>
  <c r="CH666" i="1"/>
  <c r="CA666" i="1"/>
  <c r="CI665" i="1"/>
  <c r="CH665" i="1"/>
  <c r="BZ647" i="1"/>
  <c r="BY645" i="1"/>
  <c r="BW645" i="1"/>
  <c r="BZ644" i="1"/>
  <c r="BY644" i="1"/>
  <c r="BW644" i="1"/>
  <c r="BY643" i="1"/>
  <c r="BY642" i="1"/>
  <c r="BV636" i="1"/>
  <c r="BV635" i="1"/>
  <c r="BV634" i="1"/>
  <c r="BW633" i="1"/>
  <c r="BW632" i="1" s="1"/>
  <c r="BV632" i="1" s="1"/>
  <c r="CI622" i="1"/>
  <c r="CE622" i="1" s="1"/>
  <c r="CA622" i="1"/>
  <c r="BV622" i="1"/>
  <c r="BV606" i="1" s="1"/>
  <c r="CI621" i="1"/>
  <c r="CI620" i="1"/>
  <c r="CI619" i="1"/>
  <c r="CI618" i="1"/>
  <c r="BV618" i="1"/>
  <c r="CI617" i="1"/>
  <c r="BW617" i="1"/>
  <c r="BV617" i="1" s="1"/>
  <c r="CI616" i="1"/>
  <c r="BV616" i="1"/>
  <c r="CI615" i="1"/>
  <c r="BV615" i="1"/>
  <c r="CI614" i="1"/>
  <c r="BW614" i="1"/>
  <c r="BV614" i="1" s="1"/>
  <c r="CI613" i="1"/>
  <c r="BV613" i="1"/>
  <c r="CI612" i="1"/>
  <c r="BV612" i="1"/>
  <c r="CI611" i="1"/>
  <c r="BV611" i="1"/>
  <c r="CI610" i="1"/>
  <c r="BW610" i="1"/>
  <c r="BV610" i="1" s="1"/>
  <c r="BZ609" i="1"/>
  <c r="CI609" i="1" s="1"/>
  <c r="CI608" i="1"/>
  <c r="BV608" i="1"/>
  <c r="CI607" i="1"/>
  <c r="BV607" i="1"/>
  <c r="CA606" i="1"/>
  <c r="BZ606" i="1"/>
  <c r="CI606" i="1" s="1"/>
  <c r="CE606" i="1" s="1"/>
  <c r="CI604" i="1"/>
  <c r="BV604" i="1"/>
  <c r="CI602" i="1"/>
  <c r="CE602" i="1" s="1"/>
  <c r="CA602" i="1"/>
  <c r="BV602" i="1"/>
  <c r="CA601" i="1"/>
  <c r="BZ601" i="1"/>
  <c r="BV601" i="1" s="1"/>
  <c r="CA600" i="1"/>
  <c r="CO600" i="1" s="1"/>
  <c r="CA599" i="1"/>
  <c r="CA598" i="1"/>
  <c r="CI597" i="1"/>
  <c r="CE597" i="1" s="1"/>
  <c r="CA597" i="1"/>
  <c r="BV597" i="1"/>
  <c r="CI596" i="1"/>
  <c r="CE596" i="1" s="1"/>
  <c r="CA596" i="1"/>
  <c r="BV596" i="1"/>
  <c r="CA595" i="1"/>
  <c r="CO595" i="1" s="1"/>
  <c r="CA594" i="1"/>
  <c r="CI593" i="1"/>
  <c r="CE593" i="1" s="1"/>
  <c r="CA593" i="1"/>
  <c r="CI592" i="1"/>
  <c r="CE592" i="1" s="1"/>
  <c r="CA592" i="1"/>
  <c r="CI591" i="1"/>
  <c r="CE591" i="1" s="1"/>
  <c r="CA591" i="1"/>
  <c r="BV591" i="1"/>
  <c r="CA590" i="1"/>
  <c r="BZ590" i="1"/>
  <c r="BV590" i="1" s="1"/>
  <c r="CA589" i="1"/>
  <c r="CO589" i="1" s="1"/>
  <c r="CI588" i="1"/>
  <c r="CE588" i="1" s="1"/>
  <c r="CA588" i="1"/>
  <c r="BV588" i="1"/>
  <c r="CI587" i="1"/>
  <c r="CE587" i="1" s="1"/>
  <c r="CA587" i="1"/>
  <c r="BV587" i="1"/>
  <c r="CI586" i="1"/>
  <c r="CE586" i="1" s="1"/>
  <c r="CA586" i="1"/>
  <c r="CA585" i="1"/>
  <c r="BZ585" i="1"/>
  <c r="CI585" i="1" s="1"/>
  <c r="CE585" i="1" s="1"/>
  <c r="CA584" i="1"/>
  <c r="BZ584" i="1"/>
  <c r="CI584" i="1" s="1"/>
  <c r="CE584" i="1" s="1"/>
  <c r="CA583" i="1"/>
  <c r="CI580" i="1"/>
  <c r="CE580" i="1" s="1"/>
  <c r="CA580" i="1"/>
  <c r="BV580" i="1"/>
  <c r="CA579" i="1"/>
  <c r="CO579" i="1" s="1"/>
  <c r="CI578" i="1"/>
  <c r="CE578" i="1" s="1"/>
  <c r="CA578" i="1"/>
  <c r="BV578" i="1"/>
  <c r="CA577" i="1"/>
  <c r="BZ577" i="1"/>
  <c r="BV577" i="1" s="1"/>
  <c r="CA576" i="1"/>
  <c r="CI575" i="1"/>
  <c r="CE575" i="1" s="1"/>
  <c r="CA575" i="1"/>
  <c r="BV575" i="1"/>
  <c r="CI574" i="1"/>
  <c r="CE574" i="1" s="1"/>
  <c r="CA574" i="1"/>
  <c r="BV574" i="1"/>
  <c r="CI573" i="1"/>
  <c r="CE573" i="1" s="1"/>
  <c r="CA573" i="1"/>
  <c r="BV573" i="1"/>
  <c r="CI572" i="1"/>
  <c r="CE572" i="1" s="1"/>
  <c r="CA572" i="1"/>
  <c r="BV572" i="1"/>
  <c r="CA571" i="1"/>
  <c r="BZ571" i="1"/>
  <c r="CI571" i="1" s="1"/>
  <c r="CE571" i="1" s="1"/>
  <c r="CI570" i="1"/>
  <c r="CE570" i="1" s="1"/>
  <c r="CA570" i="1"/>
  <c r="BV570" i="1"/>
  <c r="CA569" i="1"/>
  <c r="CI568" i="1"/>
  <c r="CE568" i="1" s="1"/>
  <c r="CA568" i="1"/>
  <c r="BV568" i="1"/>
  <c r="CI567" i="1"/>
  <c r="CE567" i="1" s="1"/>
  <c r="CA567" i="1"/>
  <c r="BV567" i="1"/>
  <c r="CA566" i="1"/>
  <c r="BZ566" i="1"/>
  <c r="BV566" i="1" s="1"/>
  <c r="CA565" i="1"/>
  <c r="CA560" i="1"/>
  <c r="CI558" i="1"/>
  <c r="CE558" i="1" s="1"/>
  <c r="CA558" i="1"/>
  <c r="CI557" i="1"/>
  <c r="CE557" i="1" s="1"/>
  <c r="CA557" i="1"/>
  <c r="CI556" i="1"/>
  <c r="CE556" i="1" s="1"/>
  <c r="CA556" i="1"/>
  <c r="CI555" i="1"/>
  <c r="CE555" i="1" s="1"/>
  <c r="CA555" i="1"/>
  <c r="CI554" i="1"/>
  <c r="CE554" i="1" s="1"/>
  <c r="CA554" i="1"/>
  <c r="CI553" i="1"/>
  <c r="CE553" i="1" s="1"/>
  <c r="CA553" i="1"/>
  <c r="CI552" i="1"/>
  <c r="CE552" i="1" s="1"/>
  <c r="CA552" i="1"/>
  <c r="CI551" i="1"/>
  <c r="CE551" i="1" s="1"/>
  <c r="CA551" i="1"/>
  <c r="CA550" i="1"/>
  <c r="BZ550" i="1"/>
  <c r="BV550" i="1" s="1"/>
  <c r="CA549" i="1"/>
  <c r="CH548" i="1"/>
  <c r="CF548" i="1"/>
  <c r="CA548" i="1"/>
  <c r="CH545" i="1"/>
  <c r="CF545" i="1"/>
  <c r="CA545" i="1"/>
  <c r="BV545" i="1"/>
  <c r="CH544" i="1"/>
  <c r="CF544" i="1"/>
  <c r="CA544" i="1"/>
  <c r="BV544" i="1"/>
  <c r="CH543" i="1"/>
  <c r="CA543" i="1"/>
  <c r="BW543" i="1"/>
  <c r="BW539" i="1" s="1"/>
  <c r="BV539" i="1" s="1"/>
  <c r="CH542" i="1"/>
  <c r="CF542" i="1"/>
  <c r="CA542" i="1"/>
  <c r="CH541" i="1"/>
  <c r="CF541" i="1"/>
  <c r="CA541" i="1"/>
  <c r="CH540" i="1"/>
  <c r="CH539" i="1"/>
  <c r="CH538" i="1"/>
  <c r="CF538" i="1"/>
  <c r="CA538" i="1"/>
  <c r="BV538" i="1"/>
  <c r="CH536" i="1"/>
  <c r="CF536" i="1"/>
  <c r="CA536" i="1"/>
  <c r="BV536" i="1"/>
  <c r="CH535" i="1"/>
  <c r="CA535" i="1"/>
  <c r="BW535" i="1"/>
  <c r="BV535" i="1" s="1"/>
  <c r="CH534" i="1"/>
  <c r="CF534" i="1"/>
  <c r="CA534" i="1"/>
  <c r="CH533" i="1"/>
  <c r="CF533" i="1"/>
  <c r="CA533" i="1"/>
  <c r="CH532" i="1"/>
  <c r="CF532" i="1"/>
  <c r="CA532" i="1"/>
  <c r="CH531" i="1"/>
  <c r="CA531" i="1"/>
  <c r="BW531" i="1"/>
  <c r="BV531" i="1" s="1"/>
  <c r="CH530" i="1"/>
  <c r="CA530" i="1"/>
  <c r="CH529" i="1"/>
  <c r="CF529" i="1"/>
  <c r="CA529" i="1"/>
  <c r="BV529" i="1"/>
  <c r="CH528" i="1"/>
  <c r="CF528" i="1"/>
  <c r="CA528" i="1"/>
  <c r="BV528" i="1"/>
  <c r="CH525" i="1"/>
  <c r="CF525" i="1"/>
  <c r="CA525" i="1"/>
  <c r="CH524" i="1"/>
  <c r="CA524" i="1"/>
  <c r="BW524" i="1"/>
  <c r="BW519" i="1" s="1"/>
  <c r="BV519" i="1" s="1"/>
  <c r="CH523" i="1"/>
  <c r="CF523" i="1"/>
  <c r="CA523" i="1"/>
  <c r="BV523" i="1"/>
  <c r="CH522" i="1"/>
  <c r="CF522" i="1"/>
  <c r="CA522" i="1"/>
  <c r="CH521" i="1"/>
  <c r="CF521" i="1"/>
  <c r="CA521" i="1"/>
  <c r="CH520" i="1"/>
  <c r="CF520" i="1"/>
  <c r="CF519" i="1" s="1"/>
  <c r="CH519" i="1"/>
  <c r="CH517" i="1"/>
  <c r="CB517" i="1"/>
  <c r="CB715" i="1" s="1"/>
  <c r="CH516" i="1"/>
  <c r="CH515" i="1"/>
  <c r="CH484" i="1"/>
  <c r="CF484" i="1"/>
  <c r="CA484" i="1"/>
  <c r="CH482" i="1"/>
  <c r="CA482" i="1"/>
  <c r="BW482" i="1"/>
  <c r="BV482" i="1" s="1"/>
  <c r="CH481" i="1"/>
  <c r="CF481" i="1"/>
  <c r="CA481" i="1"/>
  <c r="CH479" i="1"/>
  <c r="CA479" i="1"/>
  <c r="CH478" i="1"/>
  <c r="CF478" i="1"/>
  <c r="CA478" i="1"/>
  <c r="CH477" i="1"/>
  <c r="CF477" i="1"/>
  <c r="CA477" i="1"/>
  <c r="CH476" i="1"/>
  <c r="CF476" i="1"/>
  <c r="CA476" i="1"/>
  <c r="BV476" i="1"/>
  <c r="CH475" i="1"/>
  <c r="CA475" i="1"/>
  <c r="BW475" i="1"/>
  <c r="CF475" i="1" s="1"/>
  <c r="CH474" i="1"/>
  <c r="CF474" i="1"/>
  <c r="CA474" i="1"/>
  <c r="CH473" i="1"/>
  <c r="CF473" i="1"/>
  <c r="CA473" i="1"/>
  <c r="CH472" i="1"/>
  <c r="CF472" i="1"/>
  <c r="CF679" i="1" s="1"/>
  <c r="CA472" i="1"/>
  <c r="BV472" i="1"/>
  <c r="CH471" i="1"/>
  <c r="CF471" i="1"/>
  <c r="CA471" i="1"/>
  <c r="BV471" i="1"/>
  <c r="CH470" i="1"/>
  <c r="CF470" i="1"/>
  <c r="CA470" i="1"/>
  <c r="BV470" i="1"/>
  <c r="CH469" i="1"/>
  <c r="CF469" i="1"/>
  <c r="CA469" i="1"/>
  <c r="BV469" i="1"/>
  <c r="CH468" i="1"/>
  <c r="CA468" i="1"/>
  <c r="BW468" i="1"/>
  <c r="BW467" i="1" s="1"/>
  <c r="CH467" i="1"/>
  <c r="CA467" i="1"/>
  <c r="CH466" i="1"/>
  <c r="CF466" i="1"/>
  <c r="CA466" i="1"/>
  <c r="CH465" i="1"/>
  <c r="CF465" i="1"/>
  <c r="CA465" i="1"/>
  <c r="BV465" i="1"/>
  <c r="CH464" i="1"/>
  <c r="CA464" i="1"/>
  <c r="BW464" i="1"/>
  <c r="BV464" i="1" s="1"/>
  <c r="CH463" i="1"/>
  <c r="CF463" i="1"/>
  <c r="CA463" i="1"/>
  <c r="CH462" i="1"/>
  <c r="CA462" i="1"/>
  <c r="CH461" i="1"/>
  <c r="CA461" i="1"/>
  <c r="CH460" i="1"/>
  <c r="CF460" i="1"/>
  <c r="CA460" i="1"/>
  <c r="BV460" i="1"/>
  <c r="CH459" i="1"/>
  <c r="CF459" i="1"/>
  <c r="CA459" i="1"/>
  <c r="BV459" i="1"/>
  <c r="CH456" i="1"/>
  <c r="CF456" i="1"/>
  <c r="CA456" i="1"/>
  <c r="BV456" i="1"/>
  <c r="CH455" i="1"/>
  <c r="CF455" i="1"/>
  <c r="CA455" i="1"/>
  <c r="BV455" i="1"/>
  <c r="CH454" i="1"/>
  <c r="CA454" i="1"/>
  <c r="BW454" i="1"/>
  <c r="CH453" i="1"/>
  <c r="CA453" i="1"/>
  <c r="CH452" i="1"/>
  <c r="CF452" i="1"/>
  <c r="CA452" i="1"/>
  <c r="CH450" i="1"/>
  <c r="CF450" i="1"/>
  <c r="CA450" i="1"/>
  <c r="CH448" i="1"/>
  <c r="CA448" i="1"/>
  <c r="CH447" i="1"/>
  <c r="CF447" i="1"/>
  <c r="CA447" i="1"/>
  <c r="CH446" i="1"/>
  <c r="CF446" i="1"/>
  <c r="CA446" i="1"/>
  <c r="BV446" i="1"/>
  <c r="CH444" i="1"/>
  <c r="CA444" i="1"/>
  <c r="BW444" i="1"/>
  <c r="BV444" i="1" s="1"/>
  <c r="CH443" i="1"/>
  <c r="CF443" i="1"/>
  <c r="CA443" i="1"/>
  <c r="CH442" i="1"/>
  <c r="CF442" i="1"/>
  <c r="CA442" i="1"/>
  <c r="CH440" i="1"/>
  <c r="CA440" i="1"/>
  <c r="BW440" i="1"/>
  <c r="BV440" i="1" s="1"/>
  <c r="CH438" i="1"/>
  <c r="CF438" i="1"/>
  <c r="CA438" i="1"/>
  <c r="CH425" i="1"/>
  <c r="CF425" i="1"/>
  <c r="CA425" i="1"/>
  <c r="BV425" i="1"/>
  <c r="CH423" i="1"/>
  <c r="CA423" i="1"/>
  <c r="BW423" i="1"/>
  <c r="CH422" i="1"/>
  <c r="CF422" i="1"/>
  <c r="CA422" i="1"/>
  <c r="BV422" i="1"/>
  <c r="CH420" i="1"/>
  <c r="CA420" i="1"/>
  <c r="BW420" i="1"/>
  <c r="BV420" i="1" s="1"/>
  <c r="CH419" i="1"/>
  <c r="CF419" i="1"/>
  <c r="CA419" i="1"/>
  <c r="BV419" i="1"/>
  <c r="CH417" i="1"/>
  <c r="CA417" i="1"/>
  <c r="BW417" i="1"/>
  <c r="BV417" i="1" s="1"/>
  <c r="CH415" i="1"/>
  <c r="CF415" i="1"/>
  <c r="CA415" i="1"/>
  <c r="BV415" i="1"/>
  <c r="CH413" i="1"/>
  <c r="CA413" i="1"/>
  <c r="BW413" i="1"/>
  <c r="CH412" i="1"/>
  <c r="CF412" i="1"/>
  <c r="CA412" i="1"/>
  <c r="CH410" i="1"/>
  <c r="CF410" i="1"/>
  <c r="CA410" i="1"/>
  <c r="BV410" i="1"/>
  <c r="CH408" i="1"/>
  <c r="CA408" i="1"/>
  <c r="CF408" i="1"/>
  <c r="CH407" i="1"/>
  <c r="CA407" i="1"/>
  <c r="BW407" i="1"/>
  <c r="BW406" i="1" s="1"/>
  <c r="CH406" i="1"/>
  <c r="CA406" i="1"/>
  <c r="CH405" i="1"/>
  <c r="CF405" i="1"/>
  <c r="CA405" i="1"/>
  <c r="CH404" i="1"/>
  <c r="CF404" i="1"/>
  <c r="CA404" i="1"/>
  <c r="CH403" i="1"/>
  <c r="CF403" i="1"/>
  <c r="CA403" i="1"/>
  <c r="CH402" i="1"/>
  <c r="CF402" i="1"/>
  <c r="CA402" i="1"/>
  <c r="CH401" i="1"/>
  <c r="CF401" i="1"/>
  <c r="CA401" i="1"/>
  <c r="CH400" i="1"/>
  <c r="CF400" i="1"/>
  <c r="CA400" i="1"/>
  <c r="CH399" i="1"/>
  <c r="CF399" i="1"/>
  <c r="CA399" i="1"/>
  <c r="CH398" i="1"/>
  <c r="CF398" i="1"/>
  <c r="CA398" i="1"/>
  <c r="CH397" i="1"/>
  <c r="CF397" i="1"/>
  <c r="CA397" i="1"/>
  <c r="CH396" i="1"/>
  <c r="CF396" i="1"/>
  <c r="CA396" i="1"/>
  <c r="BV396" i="1"/>
  <c r="CH394" i="1"/>
  <c r="CA394" i="1"/>
  <c r="BW394" i="1"/>
  <c r="BV394" i="1" s="1"/>
  <c r="CH393" i="1"/>
  <c r="CF393" i="1"/>
  <c r="CA393" i="1"/>
  <c r="CH392" i="1"/>
  <c r="CF392" i="1"/>
  <c r="CA392" i="1"/>
  <c r="CH391" i="1"/>
  <c r="CF391" i="1"/>
  <c r="CA391" i="1"/>
  <c r="CH390" i="1"/>
  <c r="CF390" i="1"/>
  <c r="CA390" i="1"/>
  <c r="CH389" i="1"/>
  <c r="CF389" i="1"/>
  <c r="CA389" i="1"/>
  <c r="CH388" i="1"/>
  <c r="CF388" i="1"/>
  <c r="CA388" i="1"/>
  <c r="BV388" i="1"/>
  <c r="CH387" i="1"/>
  <c r="CF387" i="1"/>
  <c r="CA387" i="1"/>
  <c r="CH386" i="1"/>
  <c r="CF386" i="1"/>
  <c r="CA386" i="1"/>
  <c r="CH385" i="1"/>
  <c r="CF385" i="1"/>
  <c r="CA385" i="1"/>
  <c r="BV385" i="1"/>
  <c r="CH384" i="1"/>
  <c r="CA384" i="1"/>
  <c r="BW384" i="1"/>
  <c r="CF384" i="1" s="1"/>
  <c r="CH383" i="1"/>
  <c r="CA383" i="1"/>
  <c r="BW383" i="1"/>
  <c r="BV383" i="1" s="1"/>
  <c r="CH382" i="1"/>
  <c r="CF382" i="1"/>
  <c r="CA382" i="1"/>
  <c r="CH381" i="1"/>
  <c r="CF381" i="1"/>
  <c r="CA381" i="1"/>
  <c r="BV381" i="1"/>
  <c r="CH380" i="1"/>
  <c r="CA380" i="1"/>
  <c r="BW380" i="1"/>
  <c r="CF380" i="1" s="1"/>
  <c r="CH379" i="1"/>
  <c r="CF379" i="1"/>
  <c r="CA379" i="1"/>
  <c r="CH378" i="1"/>
  <c r="CF378" i="1"/>
  <c r="CA378" i="1"/>
  <c r="CH377" i="1"/>
  <c r="CF377" i="1"/>
  <c r="CA377" i="1"/>
  <c r="CH376" i="1"/>
  <c r="CF376" i="1"/>
  <c r="CA376" i="1"/>
  <c r="CH375" i="1"/>
  <c r="CF375" i="1"/>
  <c r="CA375" i="1"/>
  <c r="CH374" i="1"/>
  <c r="CF374" i="1"/>
  <c r="CA374" i="1"/>
  <c r="CH373" i="1"/>
  <c r="CF373" i="1"/>
  <c r="CA373" i="1"/>
  <c r="CH372" i="1"/>
  <c r="CF372" i="1"/>
  <c r="CA372" i="1"/>
  <c r="CH371" i="1"/>
  <c r="CF371" i="1"/>
  <c r="CA371" i="1"/>
  <c r="BV371" i="1"/>
  <c r="CH370" i="1"/>
  <c r="CA370" i="1"/>
  <c r="BW370" i="1"/>
  <c r="CF370" i="1" s="1"/>
  <c r="CH369" i="1"/>
  <c r="CA369" i="1"/>
  <c r="BW369" i="1"/>
  <c r="CF369" i="1" s="1"/>
  <c r="CH368" i="1"/>
  <c r="CA368" i="1"/>
  <c r="BW368" i="1"/>
  <c r="CF368" i="1" s="1"/>
  <c r="CH367" i="1"/>
  <c r="CA367" i="1"/>
  <c r="BW367" i="1"/>
  <c r="CF367" i="1" s="1"/>
  <c r="CH366" i="1"/>
  <c r="CA366" i="1"/>
  <c r="BW366" i="1"/>
  <c r="CF366" i="1" s="1"/>
  <c r="CH365" i="1"/>
  <c r="CA365" i="1"/>
  <c r="BW365" i="1"/>
  <c r="CF365" i="1" s="1"/>
  <c r="CH364" i="1"/>
  <c r="CA364" i="1"/>
  <c r="BW364" i="1"/>
  <c r="CF364" i="1" s="1"/>
  <c r="CH363" i="1"/>
  <c r="CA363" i="1"/>
  <c r="BW363" i="1"/>
  <c r="CF363" i="1" s="1"/>
  <c r="CH362" i="1"/>
  <c r="CA362" i="1"/>
  <c r="BW362" i="1"/>
  <c r="CF362" i="1" s="1"/>
  <c r="CH361" i="1"/>
  <c r="CF361" i="1"/>
  <c r="CA361" i="1"/>
  <c r="BV361" i="1"/>
  <c r="CH360" i="1"/>
  <c r="CF360" i="1"/>
  <c r="CA360" i="1"/>
  <c r="BV360" i="1"/>
  <c r="CH359" i="1"/>
  <c r="CA359" i="1"/>
  <c r="CH358" i="1"/>
  <c r="CA358" i="1"/>
  <c r="BW358" i="1"/>
  <c r="BV358" i="1" s="1"/>
  <c r="CH357" i="1"/>
  <c r="CF357" i="1"/>
  <c r="CA357" i="1"/>
  <c r="BV357" i="1"/>
  <c r="CH356" i="1"/>
  <c r="CA356" i="1"/>
  <c r="BW356" i="1"/>
  <c r="CF356" i="1" s="1"/>
  <c r="CH355" i="1"/>
  <c r="CA355" i="1"/>
  <c r="BW355" i="1"/>
  <c r="CH354" i="1"/>
  <c r="CA354" i="1"/>
  <c r="CH353" i="1"/>
  <c r="CF353" i="1"/>
  <c r="CA353" i="1"/>
  <c r="CH352" i="1"/>
  <c r="CA352" i="1"/>
  <c r="CH351" i="1"/>
  <c r="CF351" i="1"/>
  <c r="CA351" i="1"/>
  <c r="BV351" i="1"/>
  <c r="CH350" i="1"/>
  <c r="CF350" i="1"/>
  <c r="CA350" i="1"/>
  <c r="CH349" i="1"/>
  <c r="CF349" i="1"/>
  <c r="CA349" i="1"/>
  <c r="CH348" i="1"/>
  <c r="CF348" i="1"/>
  <c r="CA348" i="1"/>
  <c r="BV348" i="1"/>
  <c r="CH347" i="1"/>
  <c r="CF347" i="1"/>
  <c r="CA347" i="1"/>
  <c r="BV347" i="1"/>
  <c r="CH346" i="1"/>
  <c r="CF346" i="1"/>
  <c r="CA346" i="1"/>
  <c r="CH345" i="1"/>
  <c r="CA345" i="1"/>
  <c r="BW345" i="1"/>
  <c r="CF345" i="1" s="1"/>
  <c r="CH344" i="1"/>
  <c r="CF344" i="1"/>
  <c r="CA344" i="1"/>
  <c r="BV344" i="1"/>
  <c r="CH343" i="1"/>
  <c r="CA343" i="1"/>
  <c r="BW343" i="1"/>
  <c r="CH342" i="1"/>
  <c r="CF342" i="1"/>
  <c r="CA342" i="1"/>
  <c r="CH341" i="1"/>
  <c r="CA341" i="1"/>
  <c r="BW341" i="1"/>
  <c r="BV341" i="1" s="1"/>
  <c r="CH340" i="1"/>
  <c r="CA340" i="1"/>
  <c r="CH339" i="1"/>
  <c r="CA339" i="1"/>
  <c r="CH338" i="1"/>
  <c r="CF338" i="1"/>
  <c r="CA338" i="1"/>
  <c r="CH337" i="1"/>
  <c r="CF337" i="1"/>
  <c r="CA337" i="1"/>
  <c r="CH336" i="1"/>
  <c r="CF336" i="1"/>
  <c r="CA336" i="1"/>
  <c r="BV336" i="1"/>
  <c r="CH335" i="1"/>
  <c r="CE335" i="1" s="1"/>
  <c r="CB335" i="1"/>
  <c r="CA335" i="1" s="1"/>
  <c r="CH334" i="1"/>
  <c r="CF334" i="1"/>
  <c r="BW334" i="1"/>
  <c r="BV334" i="1" s="1"/>
  <c r="CH332" i="1"/>
  <c r="CH714" i="1" s="1"/>
  <c r="CA332" i="1"/>
  <c r="CH331" i="1"/>
  <c r="CH330" i="1"/>
  <c r="CH323" i="1" s="1"/>
  <c r="CI330" i="1"/>
  <c r="CA318" i="1"/>
  <c r="CA317" i="1"/>
  <c r="CA316" i="1"/>
  <c r="CI315" i="1"/>
  <c r="CH315" i="1"/>
  <c r="CF315" i="1"/>
  <c r="CA315" i="1"/>
  <c r="CI314" i="1"/>
  <c r="CH314" i="1"/>
  <c r="CF314" i="1"/>
  <c r="CA314" i="1"/>
  <c r="CI313" i="1"/>
  <c r="CH313" i="1"/>
  <c r="CF313" i="1"/>
  <c r="CA313" i="1"/>
  <c r="CI312" i="1"/>
  <c r="CH312" i="1"/>
  <c r="CF312" i="1"/>
  <c r="CA312" i="1"/>
  <c r="CI311" i="1"/>
  <c r="CH311" i="1"/>
  <c r="CA311" i="1"/>
  <c r="BW311" i="1"/>
  <c r="BV311" i="1" s="1"/>
  <c r="BV52" i="1" s="1"/>
  <c r="CE305" i="1"/>
  <c r="CA305" i="1"/>
  <c r="CE304" i="1"/>
  <c r="CA304" i="1"/>
  <c r="CE303" i="1"/>
  <c r="CA303" i="1"/>
  <c r="CE302" i="1"/>
  <c r="CA302" i="1"/>
  <c r="CE301" i="1"/>
  <c r="CA301" i="1"/>
  <c r="CE300" i="1"/>
  <c r="CA300" i="1"/>
  <c r="CE299" i="1"/>
  <c r="CA299" i="1"/>
  <c r="CE298" i="1"/>
  <c r="CA298" i="1"/>
  <c r="BV298" i="1"/>
  <c r="CE297" i="1"/>
  <c r="CA297" i="1"/>
  <c r="BV297" i="1"/>
  <c r="CE296" i="1"/>
  <c r="CA296" i="1"/>
  <c r="BV296" i="1"/>
  <c r="CE295" i="1"/>
  <c r="CA295" i="1"/>
  <c r="BV295" i="1"/>
  <c r="CE294" i="1"/>
  <c r="CA294" i="1"/>
  <c r="BV294" i="1"/>
  <c r="CE293" i="1"/>
  <c r="CA293" i="1"/>
  <c r="BV293" i="1"/>
  <c r="CE292" i="1"/>
  <c r="CA292" i="1"/>
  <c r="BV292" i="1"/>
  <c r="CE291" i="1"/>
  <c r="CA291" i="1"/>
  <c r="BV291" i="1"/>
  <c r="CE290" i="1"/>
  <c r="CA290" i="1"/>
  <c r="BV290" i="1"/>
  <c r="CE289" i="1"/>
  <c r="CA289" i="1"/>
  <c r="BV289" i="1"/>
  <c r="CE288" i="1"/>
  <c r="CA288" i="1"/>
  <c r="BV288" i="1"/>
  <c r="CE287" i="1"/>
  <c r="CA287" i="1"/>
  <c r="BV287" i="1"/>
  <c r="CE286" i="1"/>
  <c r="CA286" i="1"/>
  <c r="BV286" i="1"/>
  <c r="CE285" i="1"/>
  <c r="CA285" i="1"/>
  <c r="BV285" i="1"/>
  <c r="CE284" i="1"/>
  <c r="CA284" i="1"/>
  <c r="BV284" i="1"/>
  <c r="CE283" i="1"/>
  <c r="CA283" i="1"/>
  <c r="BV283" i="1"/>
  <c r="CE282" i="1"/>
  <c r="CA282" i="1"/>
  <c r="BV282" i="1"/>
  <c r="CE281" i="1"/>
  <c r="CA281" i="1"/>
  <c r="BV281" i="1"/>
  <c r="CE280" i="1"/>
  <c r="CA280" i="1"/>
  <c r="CE277" i="1"/>
  <c r="CA277" i="1"/>
  <c r="BW277" i="1"/>
  <c r="BV277" i="1" s="1"/>
  <c r="BV46" i="1" s="1"/>
  <c r="CE231" i="1"/>
  <c r="CE230" i="1" s="1"/>
  <c r="CA231" i="1"/>
  <c r="CA230" i="1" s="1"/>
  <c r="BV231" i="1"/>
  <c r="BV230" i="1" s="1"/>
  <c r="CA219" i="1"/>
  <c r="BV219" i="1"/>
  <c r="CA218" i="1"/>
  <c r="BV218" i="1"/>
  <c r="CA217" i="1"/>
  <c r="BW217" i="1"/>
  <c r="BV217" i="1" s="1"/>
  <c r="CE214" i="1"/>
  <c r="CA214" i="1"/>
  <c r="BV214" i="1"/>
  <c r="CA213" i="1"/>
  <c r="BW213" i="1"/>
  <c r="CF206" i="1"/>
  <c r="CA210" i="1"/>
  <c r="BW67" i="1"/>
  <c r="CF187" i="1"/>
  <c r="CB199" i="1"/>
  <c r="CB197" i="1" s="1"/>
  <c r="CA197" i="1" s="1"/>
  <c r="BV199" i="1"/>
  <c r="CE198" i="1"/>
  <c r="CA198" i="1"/>
  <c r="BV198" i="1"/>
  <c r="BW197" i="1"/>
  <c r="BV197" i="1" s="1"/>
  <c r="CE196" i="1"/>
  <c r="CA196" i="1"/>
  <c r="BV196" i="1"/>
  <c r="CE195" i="1"/>
  <c r="CA195" i="1"/>
  <c r="BV195" i="1"/>
  <c r="CE194" i="1"/>
  <c r="CA194" i="1"/>
  <c r="BW194" i="1"/>
  <c r="CE193" i="1"/>
  <c r="CA193" i="1"/>
  <c r="CE192" i="1"/>
  <c r="CA192" i="1"/>
  <c r="CE191" i="1"/>
  <c r="CA191" i="1"/>
  <c r="BV191" i="1"/>
  <c r="CE190" i="1"/>
  <c r="CA190" i="1"/>
  <c r="BV190" i="1"/>
  <c r="CE189" i="1"/>
  <c r="CA189" i="1"/>
  <c r="BW189" i="1"/>
  <c r="BV189" i="1" s="1"/>
  <c r="CE188" i="1"/>
  <c r="CA188" i="1"/>
  <c r="CE170" i="1"/>
  <c r="CA170" i="1"/>
  <c r="BV170" i="1"/>
  <c r="CE169" i="1"/>
  <c r="CA169" i="1"/>
  <c r="BV169" i="1"/>
  <c r="CF168" i="1"/>
  <c r="CE168" i="1" s="1"/>
  <c r="CB168" i="1"/>
  <c r="CA168" i="1" s="1"/>
  <c r="BW168" i="1"/>
  <c r="BV168" i="1" s="1"/>
  <c r="CE167" i="1"/>
  <c r="CA167" i="1"/>
  <c r="BV167" i="1"/>
  <c r="CE166" i="1"/>
  <c r="CA166" i="1"/>
  <c r="BV166" i="1"/>
  <c r="CE165" i="1"/>
  <c r="CB165" i="1"/>
  <c r="CA165" i="1" s="1"/>
  <c r="BV165" i="1"/>
  <c r="CE164" i="1"/>
  <c r="CA164" i="1"/>
  <c r="BV164" i="1"/>
  <c r="CE163" i="1"/>
  <c r="CA163" i="1"/>
  <c r="BV163" i="1"/>
  <c r="CF162" i="1"/>
  <c r="CE162" i="1" s="1"/>
  <c r="CB162" i="1"/>
  <c r="CA162" i="1" s="1"/>
  <c r="BW162" i="1"/>
  <c r="CE161" i="1"/>
  <c r="CA161" i="1"/>
  <c r="BV161" i="1"/>
  <c r="CE160" i="1"/>
  <c r="CA160" i="1"/>
  <c r="BV160" i="1"/>
  <c r="CF159" i="1"/>
  <c r="CE159" i="1" s="1"/>
  <c r="CB159" i="1"/>
  <c r="CA159" i="1" s="1"/>
  <c r="BW159" i="1"/>
  <c r="CE158" i="1"/>
  <c r="CA158" i="1"/>
  <c r="BV158" i="1"/>
  <c r="CA157" i="1"/>
  <c r="BW156" i="1"/>
  <c r="BV156" i="1" s="1"/>
  <c r="BV157" i="1"/>
  <c r="CB156" i="1"/>
  <c r="CA156" i="1" s="1"/>
  <c r="CE155" i="1"/>
  <c r="CA155" i="1"/>
  <c r="BV155" i="1"/>
  <c r="CE154" i="1"/>
  <c r="CA154" i="1"/>
  <c r="BV154" i="1"/>
  <c r="CE152" i="1"/>
  <c r="CA152" i="1"/>
  <c r="CE151" i="1"/>
  <c r="CA151" i="1"/>
  <c r="CE150" i="1"/>
  <c r="CA150" i="1"/>
  <c r="CE149" i="1"/>
  <c r="CA149" i="1"/>
  <c r="CE148" i="1"/>
  <c r="CA148" i="1"/>
  <c r="CE147" i="1"/>
  <c r="CA147" i="1"/>
  <c r="CE146" i="1"/>
  <c r="CA146" i="1"/>
  <c r="CE145" i="1"/>
  <c r="CA145" i="1"/>
  <c r="CE144" i="1"/>
  <c r="CA144" i="1"/>
  <c r="BV144" i="1"/>
  <c r="CE143" i="1"/>
  <c r="CA143" i="1"/>
  <c r="BV143" i="1"/>
  <c r="CE142" i="1"/>
  <c r="CA142" i="1"/>
  <c r="BW142" i="1"/>
  <c r="BV142" i="1" s="1"/>
  <c r="CE141" i="1"/>
  <c r="CA141" i="1"/>
  <c r="CE140" i="1"/>
  <c r="CA140" i="1"/>
  <c r="CE139" i="1"/>
  <c r="CA139" i="1"/>
  <c r="CE138" i="1"/>
  <c r="CA138" i="1"/>
  <c r="CE137" i="1"/>
  <c r="CA137" i="1"/>
  <c r="CE136" i="1"/>
  <c r="CA136" i="1"/>
  <c r="BW136" i="1"/>
  <c r="BV136" i="1" s="1"/>
  <c r="CE135" i="1"/>
  <c r="CA135" i="1"/>
  <c r="CE134" i="1"/>
  <c r="CA134" i="1"/>
  <c r="BW134" i="1"/>
  <c r="BV134" i="1" s="1"/>
  <c r="CE133" i="1"/>
  <c r="CA133" i="1"/>
  <c r="BV133" i="1"/>
  <c r="CE132" i="1"/>
  <c r="CA132" i="1"/>
  <c r="BV132" i="1"/>
  <c r="CE131" i="1"/>
  <c r="CA131" i="1"/>
  <c r="BW131" i="1"/>
  <c r="BV131" i="1" s="1"/>
  <c r="CE130" i="1"/>
  <c r="CA130" i="1"/>
  <c r="CE129" i="1"/>
  <c r="CA129" i="1"/>
  <c r="BV129" i="1"/>
  <c r="CE128" i="1"/>
  <c r="CA128" i="1"/>
  <c r="CB125" i="1"/>
  <c r="CA125" i="1" s="1"/>
  <c r="CA122" i="1"/>
  <c r="CA121" i="1"/>
  <c r="CA120" i="1"/>
  <c r="CA119" i="1"/>
  <c r="CA118" i="1"/>
  <c r="CA114" i="1"/>
  <c r="CA113" i="1"/>
  <c r="CA112" i="1"/>
  <c r="CA111" i="1"/>
  <c r="CA110" i="1"/>
  <c r="CA109" i="1"/>
  <c r="CA108" i="1"/>
  <c r="CA107" i="1"/>
  <c r="CA106" i="1"/>
  <c r="CA105" i="1"/>
  <c r="CA104" i="1"/>
  <c r="CA103" i="1"/>
  <c r="BV103" i="1"/>
  <c r="CA102" i="1"/>
  <c r="BV102" i="1"/>
  <c r="CA101" i="1"/>
  <c r="BV101" i="1"/>
  <c r="CA100" i="1"/>
  <c r="BV100" i="1"/>
  <c r="CA99" i="1"/>
  <c r="BW99" i="1"/>
  <c r="BV99" i="1" s="1"/>
  <c r="CA98" i="1"/>
  <c r="CA97" i="1"/>
  <c r="CA96" i="1"/>
  <c r="BW96" i="1"/>
  <c r="BV96" i="1" s="1"/>
  <c r="CA95" i="1"/>
  <c r="CA94" i="1"/>
  <c r="BZ94" i="1"/>
  <c r="CA93" i="1"/>
  <c r="BV93" i="1"/>
  <c r="CA92" i="1"/>
  <c r="CA91" i="1"/>
  <c r="CA90" i="1"/>
  <c r="BV90" i="1"/>
  <c r="CA89" i="1"/>
  <c r="BW89" i="1"/>
  <c r="BV89" i="1" s="1"/>
  <c r="CA88" i="1"/>
  <c r="BW88" i="1"/>
  <c r="BV88" i="1" s="1"/>
  <c r="CA87" i="1"/>
  <c r="BV87" i="1"/>
  <c r="CA86" i="1"/>
  <c r="BV86" i="1"/>
  <c r="CA85" i="1"/>
  <c r="BW85" i="1"/>
  <c r="BV85" i="1" s="1"/>
  <c r="CA84" i="1"/>
  <c r="BV84" i="1"/>
  <c r="CA83" i="1"/>
  <c r="BW83" i="1"/>
  <c r="CA82" i="1"/>
  <c r="BW82" i="1"/>
  <c r="CA81" i="1"/>
  <c r="CA80" i="1"/>
  <c r="BV80" i="1"/>
  <c r="CA79" i="1"/>
  <c r="CA78" i="1"/>
  <c r="BV78" i="1"/>
  <c r="CA77" i="1"/>
  <c r="BW77" i="1"/>
  <c r="BV77" i="1" s="1"/>
  <c r="CA76" i="1"/>
  <c r="CA75" i="1"/>
  <c r="BW75" i="1"/>
  <c r="BV75" i="1" s="1"/>
  <c r="CA74" i="1"/>
  <c r="CA73" i="1"/>
  <c r="CA72" i="1"/>
  <c r="BV72" i="1"/>
  <c r="CA71" i="1"/>
  <c r="BV71" i="1"/>
  <c r="CA70" i="1"/>
  <c r="BW70" i="1"/>
  <c r="BV70" i="1" s="1"/>
  <c r="CA69" i="1"/>
  <c r="CA68" i="1"/>
  <c r="CB307" i="1"/>
  <c r="CB62" i="1"/>
  <c r="CB36" i="1" s="1"/>
  <c r="CD61" i="1"/>
  <c r="CD35" i="1" s="1"/>
  <c r="CC61" i="1"/>
  <c r="CC35" i="1" s="1"/>
  <c r="CB61" i="1"/>
  <c r="CB35" i="1" s="1"/>
  <c r="CA61" i="1"/>
  <c r="CD60" i="1"/>
  <c r="CD59" i="1"/>
  <c r="CC59" i="1"/>
  <c r="CB59" i="1"/>
  <c r="CB34" i="1" s="1"/>
  <c r="CD57" i="1"/>
  <c r="CD31" i="1" s="1"/>
  <c r="CD53" i="1"/>
  <c r="CC53" i="1"/>
  <c r="CB53" i="1"/>
  <c r="CD52" i="1"/>
  <c r="CC52" i="1"/>
  <c r="CB52" i="1"/>
  <c r="BZ52" i="1"/>
  <c r="BY52" i="1"/>
  <c r="BW52" i="1"/>
  <c r="CF51" i="1"/>
  <c r="CD51" i="1"/>
  <c r="CC51" i="1"/>
  <c r="CB51" i="1"/>
  <c r="BZ51" i="1"/>
  <c r="BY51" i="1"/>
  <c r="BW51" i="1"/>
  <c r="CE50" i="1"/>
  <c r="CA50" i="1"/>
  <c r="CE49" i="1"/>
  <c r="CA49" i="1"/>
  <c r="CD48" i="1"/>
  <c r="CC48" i="1"/>
  <c r="BY47" i="1"/>
  <c r="CI46" i="1"/>
  <c r="CH46" i="1"/>
  <c r="CF46" i="1"/>
  <c r="CD46" i="1"/>
  <c r="CC46" i="1"/>
  <c r="CB46" i="1"/>
  <c r="BZ46" i="1"/>
  <c r="BY46" i="1"/>
  <c r="CI45" i="1"/>
  <c r="CH45" i="1"/>
  <c r="CF45" i="1"/>
  <c r="CD45" i="1"/>
  <c r="CC45" i="1"/>
  <c r="CB45" i="1"/>
  <c r="BZ45" i="1"/>
  <c r="BY45" i="1"/>
  <c r="BW45" i="1"/>
  <c r="BV45" i="1"/>
  <c r="CE44" i="1"/>
  <c r="CA44" i="1"/>
  <c r="CE43" i="1"/>
  <c r="CA43" i="1"/>
  <c r="CE42" i="1"/>
  <c r="CA42" i="1"/>
  <c r="CE41" i="1"/>
  <c r="CA41" i="1"/>
  <c r="CI40" i="1"/>
  <c r="CH40" i="1"/>
  <c r="CD40" i="1"/>
  <c r="CC40" i="1"/>
  <c r="BZ40" i="1"/>
  <c r="BY40" i="1"/>
  <c r="CE39" i="1"/>
  <c r="CA39" i="1"/>
  <c r="CE38" i="1"/>
  <c r="CA38" i="1"/>
  <c r="CD37" i="1"/>
  <c r="CC37" i="1"/>
  <c r="CB37" i="1"/>
  <c r="CD34" i="1"/>
  <c r="CC34" i="1"/>
  <c r="CD26" i="1"/>
  <c r="CC26" i="1"/>
  <c r="CB26" i="1"/>
  <c r="CB24" i="1"/>
  <c r="CA26" i="1" l="1"/>
  <c r="AD666" i="1"/>
  <c r="T666" i="1"/>
  <c r="CE37" i="1"/>
  <c r="CH800" i="1"/>
  <c r="CH807" i="1"/>
  <c r="CH60" i="1" s="1"/>
  <c r="CF798" i="1"/>
  <c r="CF24" i="1" s="1"/>
  <c r="CF799" i="1"/>
  <c r="CH799" i="1"/>
  <c r="CH798" i="1"/>
  <c r="CH24" i="1" s="1"/>
  <c r="CH713" i="1"/>
  <c r="CH712" i="1" s="1"/>
  <c r="CH47" i="1" s="1"/>
  <c r="CH321" i="1"/>
  <c r="CH226" i="1" s="1"/>
  <c r="CI799" i="1"/>
  <c r="CF62" i="1"/>
  <c r="CF36" i="1" s="1"/>
  <c r="CF800" i="1"/>
  <c r="CF807" i="1"/>
  <c r="BW899" i="1"/>
  <c r="CF692" i="1"/>
  <c r="CE692" i="1" s="1"/>
  <c r="CE831" i="1"/>
  <c r="CE679" i="1"/>
  <c r="BW354" i="1"/>
  <c r="CE388" i="1"/>
  <c r="CF197" i="1"/>
  <c r="CE197" i="1" s="1"/>
  <c r="BB519" i="1"/>
  <c r="BB516" i="1"/>
  <c r="BB515" i="1" s="1"/>
  <c r="BB330" i="1"/>
  <c r="BB117" i="1" s="1"/>
  <c r="CK913" i="1"/>
  <c r="CN911" i="1"/>
  <c r="CK600" i="1"/>
  <c r="CO598" i="1"/>
  <c r="CK598" i="1" s="1"/>
  <c r="CK579" i="1"/>
  <c r="CO569" i="1"/>
  <c r="CO583" i="1"/>
  <c r="CK583" i="1" s="1"/>
  <c r="CK589" i="1"/>
  <c r="CO594" i="1"/>
  <c r="CK594" i="1" s="1"/>
  <c r="CK595" i="1"/>
  <c r="CL799" i="1"/>
  <c r="CL802" i="1" s="1"/>
  <c r="CK786" i="1"/>
  <c r="CL785" i="1"/>
  <c r="CK785" i="1" s="1"/>
  <c r="CL798" i="1"/>
  <c r="CE836" i="1"/>
  <c r="BV668" i="1"/>
  <c r="BW665" i="1"/>
  <c r="CF731" i="1"/>
  <c r="CF737" i="1"/>
  <c r="BV737" i="1"/>
  <c r="CE824" i="1"/>
  <c r="CF748" i="1"/>
  <c r="CE748" i="1" s="1"/>
  <c r="BW743" i="1"/>
  <c r="BW742" i="1" s="1"/>
  <c r="BV812" i="1"/>
  <c r="CE348" i="1"/>
  <c r="CI225" i="1"/>
  <c r="CI204" i="1" s="1"/>
  <c r="CI222" i="1"/>
  <c r="CI201" i="1" s="1"/>
  <c r="CE206" i="1"/>
  <c r="CF225" i="1"/>
  <c r="CF222" i="1"/>
  <c r="CH225" i="1"/>
  <c r="CH204" i="1" s="1"/>
  <c r="CH222" i="1"/>
  <c r="CH201" i="1" s="1"/>
  <c r="CI52" i="1"/>
  <c r="CI743" i="1"/>
  <c r="BZ742" i="1"/>
  <c r="BZ721" i="1" s="1"/>
  <c r="CH52" i="1"/>
  <c r="CF524" i="1"/>
  <c r="CE524" i="1" s="1"/>
  <c r="BW517" i="1"/>
  <c r="CF745" i="1"/>
  <c r="CE745" i="1" s="1"/>
  <c r="CF854" i="1"/>
  <c r="BW914" i="1"/>
  <c r="CE366" i="1"/>
  <c r="CE371" i="1"/>
  <c r="BW516" i="1"/>
  <c r="BV213" i="1"/>
  <c r="BW209" i="1"/>
  <c r="BV209" i="1" s="1"/>
  <c r="BV67" i="1"/>
  <c r="BW307" i="1"/>
  <c r="CF26" i="1"/>
  <c r="CE26" i="1" s="1"/>
  <c r="CF423" i="1"/>
  <c r="CE423" i="1" s="1"/>
  <c r="BV423" i="1"/>
  <c r="BY60" i="1"/>
  <c r="CF922" i="1"/>
  <c r="BW949" i="1"/>
  <c r="CF454" i="1"/>
  <c r="CE454" i="1" s="1"/>
  <c r="BV454" i="1"/>
  <c r="BW61" i="1"/>
  <c r="BW35" i="1" s="1"/>
  <c r="CF923" i="1"/>
  <c r="BW950" i="1"/>
  <c r="BW714" i="1"/>
  <c r="BV714" i="1"/>
  <c r="CF413" i="1"/>
  <c r="CE413" i="1" s="1"/>
  <c r="BV413" i="1"/>
  <c r="CE346" i="1"/>
  <c r="CE735" i="1"/>
  <c r="BW921" i="1"/>
  <c r="CF921" i="1" s="1"/>
  <c r="CA798" i="1"/>
  <c r="BV215" i="1"/>
  <c r="CF332" i="1"/>
  <c r="CA775" i="1"/>
  <c r="CA24" i="1"/>
  <c r="BV384" i="1"/>
  <c r="CA53" i="1"/>
  <c r="BV380" i="1"/>
  <c r="CE412" i="1"/>
  <c r="BW188" i="1"/>
  <c r="BV188" i="1" s="1"/>
  <c r="CB701" i="1"/>
  <c r="CA701" i="1" s="1"/>
  <c r="CB48" i="1"/>
  <c r="CA48" i="1" s="1"/>
  <c r="CC29" i="1"/>
  <c r="CE363" i="1"/>
  <c r="CE819" i="1"/>
  <c r="CE835" i="1"/>
  <c r="CE975" i="1"/>
  <c r="CA37" i="1"/>
  <c r="CE399" i="1"/>
  <c r="CE896" i="1"/>
  <c r="CE898" i="1"/>
  <c r="CE825" i="1"/>
  <c r="CE738" i="1"/>
  <c r="CE813" i="1"/>
  <c r="CE816" i="1"/>
  <c r="CE814" i="1"/>
  <c r="CE376" i="1"/>
  <c r="CE832" i="1"/>
  <c r="CE789" i="1"/>
  <c r="CE379" i="1"/>
  <c r="CE893" i="1"/>
  <c r="CE384" i="1"/>
  <c r="CE351" i="1"/>
  <c r="CE377" i="1"/>
  <c r="CE312" i="1"/>
  <c r="CE314" i="1"/>
  <c r="BV162" i="1"/>
  <c r="CE681" i="1"/>
  <c r="CE696" i="1"/>
  <c r="CE474" i="1"/>
  <c r="CE667" i="1"/>
  <c r="CJ667" i="1" s="1"/>
  <c r="CE446" i="1"/>
  <c r="CE478" i="1"/>
  <c r="CE548" i="1"/>
  <c r="CE687" i="1"/>
  <c r="CE737" i="1"/>
  <c r="CE749" i="1"/>
  <c r="CE769" i="1"/>
  <c r="CE787" i="1"/>
  <c r="CE823" i="1"/>
  <c r="CE833" i="1"/>
  <c r="CE842" i="1"/>
  <c r="BV609" i="1"/>
  <c r="CE682" i="1"/>
  <c r="CA714" i="1"/>
  <c r="CA800" i="1"/>
  <c r="CE828" i="1"/>
  <c r="CE698" i="1"/>
  <c r="CE755" i="1"/>
  <c r="CA799" i="1"/>
  <c r="CE818" i="1"/>
  <c r="CE829" i="1"/>
  <c r="CE830" i="1"/>
  <c r="CE841" i="1"/>
  <c r="CE849" i="1"/>
  <c r="BV851" i="1"/>
  <c r="CE901" i="1"/>
  <c r="CE199" i="1"/>
  <c r="CE736" i="1"/>
  <c r="CE834" i="1"/>
  <c r="CE894" i="1"/>
  <c r="CE337" i="1"/>
  <c r="CE350" i="1"/>
  <c r="CE385" i="1"/>
  <c r="CE390" i="1"/>
  <c r="BW609" i="1"/>
  <c r="BW642" i="1" s="1"/>
  <c r="CE732" i="1"/>
  <c r="CE753" i="1"/>
  <c r="BV816" i="1"/>
  <c r="CE892" i="1"/>
  <c r="CE907" i="1"/>
  <c r="CE969" i="1"/>
  <c r="CE756" i="1"/>
  <c r="CA45" i="1"/>
  <c r="CE697" i="1"/>
  <c r="CE689" i="1"/>
  <c r="CE767" i="1"/>
  <c r="CI944" i="1"/>
  <c r="CI937" i="1" s="1"/>
  <c r="CA52" i="1"/>
  <c r="CE750" i="1"/>
  <c r="CE791" i="1"/>
  <c r="BV817" i="1"/>
  <c r="CE895" i="1"/>
  <c r="CE945" i="1"/>
  <c r="CA716" i="1"/>
  <c r="CA781" i="1" s="1"/>
  <c r="BV826" i="1"/>
  <c r="CE369" i="1"/>
  <c r="CE361" i="1"/>
  <c r="CE391" i="1"/>
  <c r="CE397" i="1"/>
  <c r="CE443" i="1"/>
  <c r="CE463" i="1"/>
  <c r="CE345" i="1"/>
  <c r="CE365" i="1"/>
  <c r="CE347" i="1"/>
  <c r="CE360" i="1"/>
  <c r="CE401" i="1"/>
  <c r="CE452" i="1"/>
  <c r="CE386" i="1"/>
  <c r="CE367" i="1"/>
  <c r="CE349" i="1"/>
  <c r="CE382" i="1"/>
  <c r="CE389" i="1"/>
  <c r="CE403" i="1"/>
  <c r="CE466" i="1"/>
  <c r="CE447" i="1"/>
  <c r="CE344" i="1"/>
  <c r="CE470" i="1"/>
  <c r="CE362" i="1"/>
  <c r="CE380" i="1"/>
  <c r="CE375" i="1"/>
  <c r="CE387" i="1"/>
  <c r="CE398" i="1"/>
  <c r="CE469" i="1"/>
  <c r="CE471" i="1"/>
  <c r="CC801" i="1"/>
  <c r="CC55" i="1" s="1"/>
  <c r="CC21" i="1" s="1"/>
  <c r="BV83" i="1"/>
  <c r="CE215" i="1"/>
  <c r="CF311" i="1"/>
  <c r="CF407" i="1"/>
  <c r="CE407" i="1" s="1"/>
  <c r="CF479" i="1"/>
  <c r="BZ565" i="1"/>
  <c r="CE754" i="1"/>
  <c r="BV854" i="1"/>
  <c r="BV51" i="1" s="1"/>
  <c r="CF902" i="1"/>
  <c r="CE902" i="1" s="1"/>
  <c r="CF905" i="1"/>
  <c r="CE905" i="1" s="1"/>
  <c r="CE187" i="1"/>
  <c r="CF185" i="1"/>
  <c r="BV370" i="1"/>
  <c r="CF444" i="1"/>
  <c r="CE444" i="1" s="1"/>
  <c r="CF482" i="1"/>
  <c r="CD712" i="1"/>
  <c r="CD47" i="1" s="1"/>
  <c r="CE817" i="1"/>
  <c r="CF904" i="1"/>
  <c r="CE904" i="1" s="1"/>
  <c r="CA46" i="1"/>
  <c r="BW340" i="1"/>
  <c r="CF340" i="1" s="1"/>
  <c r="CE405" i="1"/>
  <c r="CE473" i="1"/>
  <c r="CI550" i="1"/>
  <c r="CE550" i="1" s="1"/>
  <c r="BV584" i="1"/>
  <c r="CE699" i="1"/>
  <c r="CE727" i="1"/>
  <c r="CA35" i="1"/>
  <c r="CE545" i="1"/>
  <c r="CE897" i="1"/>
  <c r="CE46" i="1"/>
  <c r="BW98" i="1"/>
  <c r="BW95" i="1" s="1"/>
  <c r="BW94" i="1" s="1"/>
  <c r="BV94" i="1" s="1"/>
  <c r="CF448" i="1"/>
  <c r="CI566" i="1"/>
  <c r="CD713" i="1"/>
  <c r="CD777" i="1" s="1"/>
  <c r="CD802" i="1" s="1"/>
  <c r="CB781" i="1"/>
  <c r="CI822" i="1"/>
  <c r="CE822" i="1" s="1"/>
  <c r="CE900" i="1"/>
  <c r="CA34" i="1"/>
  <c r="BV82" i="1"/>
  <c r="CF341" i="1"/>
  <c r="CE341" i="1" s="1"/>
  <c r="CF358" i="1"/>
  <c r="CE358" i="1" s="1"/>
  <c r="CI577" i="1"/>
  <c r="CE577" i="1" s="1"/>
  <c r="CI590" i="1"/>
  <c r="CE590" i="1" s="1"/>
  <c r="CI601" i="1"/>
  <c r="CE601" i="1" s="1"/>
  <c r="CE781" i="1"/>
  <c r="BV823" i="1"/>
  <c r="BV829" i="1"/>
  <c r="BV902" i="1"/>
  <c r="CA51" i="1"/>
  <c r="CE694" i="1"/>
  <c r="CE821" i="1"/>
  <c r="CE827" i="1"/>
  <c r="CE906" i="1"/>
  <c r="BY928" i="1"/>
  <c r="CA199" i="1"/>
  <c r="CB187" i="1"/>
  <c r="CB173" i="1" s="1"/>
  <c r="CA173" i="1" s="1"/>
  <c r="CF207" i="1"/>
  <c r="CF383" i="1"/>
  <c r="CE383" i="1" s="1"/>
  <c r="CE788" i="1"/>
  <c r="CE442" i="1"/>
  <c r="CE353" i="1"/>
  <c r="CE476" i="1"/>
  <c r="CE404" i="1"/>
  <c r="CE422" i="1"/>
  <c r="CE368" i="1"/>
  <c r="CE373" i="1"/>
  <c r="CF417" i="1"/>
  <c r="CE417" i="1" s="1"/>
  <c r="CE374" i="1"/>
  <c r="CE338" i="1"/>
  <c r="CE381" i="1"/>
  <c r="CE425" i="1"/>
  <c r="CE415" i="1"/>
  <c r="CE357" i="1"/>
  <c r="CE419" i="1"/>
  <c r="CE342" i="1"/>
  <c r="CE392" i="1"/>
  <c r="CE393" i="1"/>
  <c r="CE315" i="1"/>
  <c r="CE45" i="1"/>
  <c r="CF540" i="1"/>
  <c r="CE534" i="1"/>
  <c r="CE538" i="1"/>
  <c r="CE536" i="1"/>
  <c r="BW530" i="1"/>
  <c r="BV530" i="1" s="1"/>
  <c r="CF531" i="1"/>
  <c r="CF535" i="1"/>
  <c r="CE535" i="1" s="1"/>
  <c r="CB520" i="1"/>
  <c r="CA520" i="1" s="1"/>
  <c r="CE544" i="1"/>
  <c r="CF543" i="1"/>
  <c r="CE543" i="1" s="1"/>
  <c r="CE525" i="1"/>
  <c r="CE529" i="1"/>
  <c r="BV159" i="1"/>
  <c r="CE460" i="1"/>
  <c r="CE472" i="1"/>
  <c r="BV475" i="1"/>
  <c r="CF464" i="1"/>
  <c r="CE464" i="1" s="1"/>
  <c r="CE475" i="1"/>
  <c r="CE465" i="1"/>
  <c r="BV468" i="1"/>
  <c r="CE455" i="1"/>
  <c r="CE459" i="1"/>
  <c r="CF468" i="1"/>
  <c r="CE468" i="1" s="1"/>
  <c r="CF355" i="1"/>
  <c r="CE355" i="1" s="1"/>
  <c r="CE356" i="1"/>
  <c r="CE336" i="1"/>
  <c r="CE680" i="1"/>
  <c r="CE668" i="1"/>
  <c r="CJ668" i="1" s="1"/>
  <c r="CE672" i="1"/>
  <c r="CE671" i="1"/>
  <c r="CE673" i="1"/>
  <c r="BV944" i="1"/>
  <c r="BZ937" i="1"/>
  <c r="BZ936" i="1" s="1"/>
  <c r="CD717" i="1"/>
  <c r="CA717" i="1" s="1"/>
  <c r="CA62" i="1" s="1"/>
  <c r="CE334" i="1"/>
  <c r="CF728" i="1"/>
  <c r="CB729" i="1"/>
  <c r="CF726" i="1"/>
  <c r="BW728" i="1"/>
  <c r="BV748" i="1"/>
  <c r="CF757" i="1"/>
  <c r="CE757" i="1" s="1"/>
  <c r="CE729" i="1"/>
  <c r="CE523" i="1"/>
  <c r="CE522" i="1"/>
  <c r="BV524" i="1"/>
  <c r="CE528" i="1"/>
  <c r="CE410" i="1"/>
  <c r="CE408" i="1"/>
  <c r="CF440" i="1"/>
  <c r="CE440" i="1" s="1"/>
  <c r="CB778" i="1"/>
  <c r="CA307" i="1"/>
  <c r="BW69" i="1"/>
  <c r="BV95" i="1"/>
  <c r="BV98" i="1"/>
  <c r="CE313" i="1"/>
  <c r="CF394" i="1"/>
  <c r="CE394" i="1" s="1"/>
  <c r="CE456" i="1"/>
  <c r="BV633" i="1"/>
  <c r="CA677" i="1"/>
  <c r="CE157" i="1"/>
  <c r="CF125" i="1"/>
  <c r="BV354" i="1"/>
  <c r="BW352" i="1"/>
  <c r="BV352" i="1" s="1"/>
  <c r="CF354" i="1"/>
  <c r="CE354" i="1" s="1"/>
  <c r="BV899" i="1"/>
  <c r="CF899" i="1"/>
  <c r="CE899" i="1" s="1"/>
  <c r="BW74" i="1"/>
  <c r="BW81" i="1"/>
  <c r="CB331" i="1"/>
  <c r="CB334" i="1"/>
  <c r="CA334" i="1" s="1"/>
  <c r="CE378" i="1"/>
  <c r="CE402" i="1"/>
  <c r="BV406" i="1"/>
  <c r="CF406" i="1"/>
  <c r="CE406" i="1" s="1"/>
  <c r="CF420" i="1"/>
  <c r="CE420" i="1" s="1"/>
  <c r="BV194" i="1"/>
  <c r="CE400" i="1"/>
  <c r="CE477" i="1"/>
  <c r="BV585" i="1"/>
  <c r="BV343" i="1"/>
  <c r="CF343" i="1"/>
  <c r="CE343" i="1" s="1"/>
  <c r="CE370" i="1"/>
  <c r="CF467" i="1"/>
  <c r="CE467" i="1" s="1"/>
  <c r="BV467" i="1"/>
  <c r="BV565" i="1"/>
  <c r="BW46" i="1"/>
  <c r="CF156" i="1"/>
  <c r="CE156" i="1" s="1"/>
  <c r="CE364" i="1"/>
  <c r="CE372" i="1"/>
  <c r="CE396" i="1"/>
  <c r="BV345" i="1"/>
  <c r="BV356" i="1"/>
  <c r="CA517" i="1"/>
  <c r="CA59" i="1" s="1"/>
  <c r="BV571" i="1"/>
  <c r="CE674" i="1"/>
  <c r="CE677" i="1"/>
  <c r="CE693" i="1"/>
  <c r="CC808" i="1"/>
  <c r="CC776" i="1"/>
  <c r="CC23" i="1" s="1"/>
  <c r="CE826" i="1"/>
  <c r="CB780" i="1"/>
  <c r="CB805" i="1" s="1"/>
  <c r="CA805" i="1" s="1"/>
  <c r="CA715" i="1"/>
  <c r="CA780" i="1" s="1"/>
  <c r="CI935" i="1"/>
  <c r="CE935" i="1" s="1"/>
  <c r="CE937" i="1"/>
  <c r="CB215" i="1"/>
  <c r="BV355" i="1"/>
  <c r="BW359" i="1"/>
  <c r="BV407" i="1"/>
  <c r="BV543" i="1"/>
  <c r="CE676" i="1"/>
  <c r="CE683" i="1"/>
  <c r="CE695" i="1"/>
  <c r="CF213" i="1"/>
  <c r="CE213" i="1" s="1"/>
  <c r="BW453" i="1"/>
  <c r="BV453" i="1" s="1"/>
  <c r="BV644" i="1"/>
  <c r="BY932" i="1"/>
  <c r="CA945" i="1"/>
  <c r="CD944" i="1"/>
  <c r="CE688" i="1"/>
  <c r="CF725" i="1"/>
  <c r="CE725" i="1" s="1"/>
  <c r="CF675" i="1"/>
  <c r="CE675" i="1" s="1"/>
  <c r="CI742" i="1"/>
  <c r="BZ815" i="1"/>
  <c r="BV924" i="1"/>
  <c r="CF734" i="1"/>
  <c r="CE734" i="1" s="1"/>
  <c r="BV745" i="1"/>
  <c r="CI812" i="1"/>
  <c r="CE812" i="1" s="1"/>
  <c r="BV821" i="1"/>
  <c r="CF903" i="1"/>
  <c r="CE903" i="1" s="1"/>
  <c r="BY925" i="1"/>
  <c r="CE944" i="1"/>
  <c r="BZ820" i="1"/>
  <c r="CH51" i="1"/>
  <c r="CE51" i="1" s="1"/>
  <c r="CH721" i="1"/>
  <c r="CF539" i="1" l="1"/>
  <c r="CE539" i="1" s="1"/>
  <c r="CH220" i="1"/>
  <c r="CE854" i="1"/>
  <c r="CF914" i="1"/>
  <c r="CE914" i="1" s="1"/>
  <c r="CH223" i="1"/>
  <c r="CE566" i="1"/>
  <c r="CI565" i="1"/>
  <c r="CF60" i="1"/>
  <c r="CE332" i="1"/>
  <c r="CE714" i="1" s="1"/>
  <c r="CF714" i="1"/>
  <c r="BW778" i="1"/>
  <c r="CF52" i="1"/>
  <c r="CE311" i="1"/>
  <c r="BW920" i="1"/>
  <c r="BW643" i="1"/>
  <c r="CN929" i="1"/>
  <c r="CN926" i="1"/>
  <c r="CK911" i="1"/>
  <c r="CN931" i="1"/>
  <c r="CK569" i="1"/>
  <c r="CO549" i="1"/>
  <c r="CO560" i="1"/>
  <c r="CK560" i="1" s="1"/>
  <c r="CO559" i="1"/>
  <c r="CO323" i="1" s="1"/>
  <c r="CL24" i="1"/>
  <c r="CK799" i="1"/>
  <c r="CF204" i="1"/>
  <c r="CE204" i="1" s="1"/>
  <c r="BW654" i="1"/>
  <c r="BV665" i="1"/>
  <c r="CE52" i="1"/>
  <c r="CE225" i="1"/>
  <c r="BV742" i="1"/>
  <c r="CE222" i="1"/>
  <c r="CF205" i="1"/>
  <c r="CE185" i="1"/>
  <c r="CF172" i="1"/>
  <c r="CF173" i="1"/>
  <c r="CE173" i="1" s="1"/>
  <c r="BW803" i="1"/>
  <c r="BV803" i="1" s="1"/>
  <c r="BV778" i="1"/>
  <c r="BV914" i="1"/>
  <c r="BW329" i="1"/>
  <c r="BV517" i="1"/>
  <c r="BZ720" i="1"/>
  <c r="CI721" i="1"/>
  <c r="BW339" i="1"/>
  <c r="BV339" i="1" s="1"/>
  <c r="BV340" i="1"/>
  <c r="BW331" i="1"/>
  <c r="BW515" i="1"/>
  <c r="BV515" i="1" s="1"/>
  <c r="BV516" i="1"/>
  <c r="CJ515" i="1" s="1"/>
  <c r="CE793" i="1"/>
  <c r="CB793" i="1"/>
  <c r="CA793" i="1" s="1"/>
  <c r="BV307" i="1"/>
  <c r="BW66" i="1"/>
  <c r="BW948" i="1"/>
  <c r="BV61" i="1"/>
  <c r="BV35" i="1" s="1"/>
  <c r="BV936" i="1"/>
  <c r="BZ935" i="1"/>
  <c r="BV935" i="1" s="1"/>
  <c r="BV359" i="1"/>
  <c r="CE799" i="1"/>
  <c r="BW647" i="1"/>
  <c r="BV647" i="1" s="1"/>
  <c r="CF685" i="1"/>
  <c r="CF691" i="1"/>
  <c r="CE691" i="1" s="1"/>
  <c r="CF517" i="1"/>
  <c r="CF920" i="1"/>
  <c r="CF53" i="1" s="1"/>
  <c r="BW53" i="1"/>
  <c r="CE207" i="1"/>
  <c r="CF209" i="1"/>
  <c r="CE209" i="1" s="1"/>
  <c r="CB211" i="1"/>
  <c r="CB207" i="1" s="1"/>
  <c r="CB204" i="1" s="1"/>
  <c r="CA204" i="1" s="1"/>
  <c r="CD776" i="1"/>
  <c r="CD801" i="1"/>
  <c r="CD55" i="1" s="1"/>
  <c r="CD56" i="1"/>
  <c r="CA187" i="1"/>
  <c r="CB185" i="1"/>
  <c r="CB519" i="1"/>
  <c r="CA519" i="1" s="1"/>
  <c r="CB540" i="1"/>
  <c r="CF530" i="1"/>
  <c r="CF516" i="1"/>
  <c r="CD808" i="1"/>
  <c r="CD62" i="1"/>
  <c r="CF743" i="1"/>
  <c r="CE743" i="1" s="1"/>
  <c r="CF723" i="1"/>
  <c r="CE726" i="1"/>
  <c r="BV743" i="1"/>
  <c r="CB728" i="1"/>
  <c r="CA728" i="1" s="1"/>
  <c r="CA729" i="1"/>
  <c r="CB723" i="1"/>
  <c r="BW722" i="1"/>
  <c r="CE125" i="1"/>
  <c r="BV937" i="1"/>
  <c r="BZ57" i="1"/>
  <c r="BZ928" i="1"/>
  <c r="BZ925" i="1"/>
  <c r="CB330" i="1"/>
  <c r="CA331" i="1"/>
  <c r="CH925" i="1"/>
  <c r="BY922" i="1"/>
  <c r="BY949" i="1" s="1"/>
  <c r="CA944" i="1"/>
  <c r="CD937" i="1"/>
  <c r="CF359" i="1"/>
  <c r="CE359" i="1" s="1"/>
  <c r="BZ932" i="1"/>
  <c r="CF352" i="1"/>
  <c r="CE352" i="1" s="1"/>
  <c r="CF331" i="1"/>
  <c r="CE340" i="1"/>
  <c r="BY57" i="1"/>
  <c r="BV815" i="1"/>
  <c r="CI815" i="1"/>
  <c r="CE815" i="1" s="1"/>
  <c r="BW79" i="1"/>
  <c r="BV81" i="1"/>
  <c r="CA215" i="1"/>
  <c r="BZ929" i="1"/>
  <c r="BZ926" i="1"/>
  <c r="BW73" i="1"/>
  <c r="BV73" i="1" s="1"/>
  <c r="BV74" i="1"/>
  <c r="BV69" i="1"/>
  <c r="BV820" i="1"/>
  <c r="CI820" i="1"/>
  <c r="CE820" i="1" s="1"/>
  <c r="CF453" i="1"/>
  <c r="CE453" i="1" s="1"/>
  <c r="CA778" i="1"/>
  <c r="CB803" i="1"/>
  <c r="CE309" i="1"/>
  <c r="CE306" i="1" s="1"/>
  <c r="CE565" i="1" l="1"/>
  <c r="CE685" i="1"/>
  <c r="CN923" i="1"/>
  <c r="CN950" i="1" s="1"/>
  <c r="CK559" i="1"/>
  <c r="CO564" i="1"/>
  <c r="CK564" i="1" s="1"/>
  <c r="CO563" i="1"/>
  <c r="CO713" i="1" s="1"/>
  <c r="CO717" i="1" s="1"/>
  <c r="CK717" i="1" s="1"/>
  <c r="CK549" i="1"/>
  <c r="CO645" i="1"/>
  <c r="CO642" i="1"/>
  <c r="CO643" i="1"/>
  <c r="CK643" i="1" s="1"/>
  <c r="CL801" i="1"/>
  <c r="CL56" i="1"/>
  <c r="BW653" i="1"/>
  <c r="BV653" i="1" s="1"/>
  <c r="BV654" i="1"/>
  <c r="CF339" i="1"/>
  <c r="CE339" i="1" s="1"/>
  <c r="BZ719" i="1"/>
  <c r="CI719" i="1" s="1"/>
  <c r="BZ775" i="1"/>
  <c r="CI48" i="1" s="1"/>
  <c r="CA207" i="1"/>
  <c r="CB205" i="1"/>
  <c r="CF201" i="1"/>
  <c r="CE205" i="1"/>
  <c r="CA185" i="1"/>
  <c r="CB172" i="1"/>
  <c r="CF171" i="1"/>
  <c r="CE171" i="1" s="1"/>
  <c r="CE172" i="1"/>
  <c r="BW324" i="1"/>
  <c r="BV329" i="1"/>
  <c r="BV331" i="1"/>
  <c r="BW328" i="1"/>
  <c r="BW323" i="1" s="1"/>
  <c r="BW330" i="1"/>
  <c r="BV330" i="1" s="1"/>
  <c r="BW65" i="1"/>
  <c r="BV65" i="1" s="1"/>
  <c r="BV66" i="1"/>
  <c r="BW309" i="1"/>
  <c r="BW306" i="1" s="1"/>
  <c r="BV306" i="1" s="1"/>
  <c r="BW715" i="1"/>
  <c r="BV715" i="1" s="1"/>
  <c r="CB685" i="1"/>
  <c r="CA685" i="1" s="1"/>
  <c r="CE517" i="1"/>
  <c r="CB209" i="1"/>
  <c r="CA209" i="1" s="1"/>
  <c r="CA211" i="1"/>
  <c r="BV79" i="1"/>
  <c r="BW721" i="1"/>
  <c r="BW720" i="1" s="1"/>
  <c r="CA540" i="1"/>
  <c r="CB516" i="1"/>
  <c r="CB539" i="1"/>
  <c r="CA539" i="1" s="1"/>
  <c r="CF515" i="1"/>
  <c r="CB722" i="1"/>
  <c r="CA722" i="1" s="1"/>
  <c r="CA723" i="1"/>
  <c r="CF722" i="1"/>
  <c r="CF742" i="1"/>
  <c r="CE742" i="1" s="1"/>
  <c r="CH922" i="1"/>
  <c r="CF330" i="1"/>
  <c r="CI925" i="1"/>
  <c r="CE925" i="1" s="1"/>
  <c r="BZ924" i="1"/>
  <c r="CI924" i="1" s="1"/>
  <c r="CE924" i="1" s="1"/>
  <c r="BZ922" i="1"/>
  <c r="BZ949" i="1" s="1"/>
  <c r="BW68" i="1"/>
  <c r="CI926" i="1"/>
  <c r="BZ923" i="1"/>
  <c r="CD935" i="1"/>
  <c r="CA937" i="1"/>
  <c r="BZ927" i="1"/>
  <c r="CA803" i="1"/>
  <c r="CA57" i="1" s="1"/>
  <c r="CB57" i="1"/>
  <c r="CB31" i="1" s="1"/>
  <c r="CA31" i="1" s="1"/>
  <c r="CA330" i="1"/>
  <c r="CB309" i="1"/>
  <c r="CF40" i="1"/>
  <c r="CE40" i="1" s="1"/>
  <c r="CL959" i="1" l="1"/>
  <c r="CL957" i="1"/>
  <c r="CL961" i="1"/>
  <c r="CN921" i="1"/>
  <c r="CF323" i="1"/>
  <c r="CO808" i="1"/>
  <c r="CO962" i="1" s="1"/>
  <c r="CE59" i="1"/>
  <c r="CE34" i="1" s="1"/>
  <c r="CK563" i="1"/>
  <c r="CK980" i="1" s="1"/>
  <c r="CK982" i="1" s="1"/>
  <c r="CK713" i="1"/>
  <c r="CN920" i="1"/>
  <c r="CN53" i="1" s="1"/>
  <c r="CK921" i="1"/>
  <c r="CK920" i="1" s="1"/>
  <c r="CK53" i="1" s="1"/>
  <c r="CN948" i="1"/>
  <c r="CK950" i="1"/>
  <c r="CN31" i="1"/>
  <c r="CK31" i="1" s="1"/>
  <c r="CK645" i="1"/>
  <c r="CK642" i="1"/>
  <c r="CO321" i="1"/>
  <c r="CK323" i="1"/>
  <c r="CL30" i="1"/>
  <c r="CL55" i="1"/>
  <c r="BZ48" i="1"/>
  <c r="CE201" i="1"/>
  <c r="CA205" i="1"/>
  <c r="CB201" i="1"/>
  <c r="CB171" i="1"/>
  <c r="CA171" i="1" s="1"/>
  <c r="CA172" i="1"/>
  <c r="BV324" i="1"/>
  <c r="BW780" i="1"/>
  <c r="BW59" i="1" s="1"/>
  <c r="BW34" i="1" s="1"/>
  <c r="BV328" i="1"/>
  <c r="BW326" i="1"/>
  <c r="BV326" i="1" s="1"/>
  <c r="BW719" i="1"/>
  <c r="BV309" i="1"/>
  <c r="BV949" i="1"/>
  <c r="CI923" i="1"/>
  <c r="BZ950" i="1"/>
  <c r="BZ31" i="1" s="1"/>
  <c r="CF721" i="1"/>
  <c r="BW775" i="1"/>
  <c r="BV721" i="1"/>
  <c r="CA516" i="1"/>
  <c r="CB515" i="1"/>
  <c r="CA515" i="1" s="1"/>
  <c r="CB40" i="1"/>
  <c r="CA40" i="1" s="1"/>
  <c r="CI922" i="1"/>
  <c r="CE922" i="1" s="1"/>
  <c r="BZ921" i="1"/>
  <c r="BZ931" i="1"/>
  <c r="BZ930" i="1" s="1"/>
  <c r="CA309" i="1"/>
  <c r="CA306" i="1" s="1"/>
  <c r="CE780" i="1"/>
  <c r="BV68" i="1"/>
  <c r="CF306" i="1"/>
  <c r="CB306" i="1" s="1"/>
  <c r="CA935" i="1"/>
  <c r="CD23" i="1"/>
  <c r="CD30" i="1"/>
  <c r="CD29" i="1" s="1"/>
  <c r="CD21" i="1"/>
  <c r="CD36" i="1"/>
  <c r="CA36" i="1" s="1"/>
  <c r="CK808" i="1" l="1"/>
  <c r="CK962" i="1" s="1"/>
  <c r="CO62" i="1"/>
  <c r="CF713" i="1"/>
  <c r="CF321" i="1"/>
  <c r="CF719" i="1"/>
  <c r="CF775" i="1"/>
  <c r="CF48" i="1" s="1"/>
  <c r="CE721" i="1"/>
  <c r="CO712" i="1"/>
  <c r="CO47" i="1" s="1"/>
  <c r="CO777" i="1"/>
  <c r="CO776" i="1" s="1"/>
  <c r="CN36" i="1"/>
  <c r="CK948" i="1"/>
  <c r="CO226" i="1"/>
  <c r="CO223" i="1" s="1"/>
  <c r="CK321" i="1"/>
  <c r="CK62" i="1"/>
  <c r="CO36" i="1"/>
  <c r="CL21" i="1"/>
  <c r="CL29" i="1"/>
  <c r="CA201" i="1"/>
  <c r="CB200" i="1"/>
  <c r="CA200" i="1" s="1"/>
  <c r="BW805" i="1"/>
  <c r="BV805" i="1" s="1"/>
  <c r="BV780" i="1"/>
  <c r="BW321" i="1"/>
  <c r="BV59" i="1"/>
  <c r="BV34" i="1" s="1"/>
  <c r="BZ948" i="1"/>
  <c r="BW713" i="1"/>
  <c r="BW777" i="1" s="1"/>
  <c r="BW48" i="1"/>
  <c r="CI921" i="1"/>
  <c r="BZ920" i="1"/>
  <c r="CK712" i="1" l="1"/>
  <c r="CK47" i="1" s="1"/>
  <c r="CF712" i="1"/>
  <c r="CF777" i="1"/>
  <c r="CK36" i="1"/>
  <c r="CO802" i="1"/>
  <c r="CO56" i="1" s="1"/>
  <c r="CO23" i="1"/>
  <c r="CO221" i="1"/>
  <c r="CK221" i="1" s="1"/>
  <c r="CK223" i="1"/>
  <c r="BW802" i="1"/>
  <c r="BW776" i="1"/>
  <c r="BW712" i="1"/>
  <c r="CI920" i="1"/>
  <c r="CI53" i="1" s="1"/>
  <c r="BZ53" i="1"/>
  <c r="CF802" i="1" l="1"/>
  <c r="CF776" i="1"/>
  <c r="CE57" i="1"/>
  <c r="CO30" i="1"/>
  <c r="BW23" i="1"/>
  <c r="BW801" i="1"/>
  <c r="BW47" i="1"/>
  <c r="BW961" i="1" l="1"/>
  <c r="BV961" i="1" s="1"/>
  <c r="BW959" i="1"/>
  <c r="BW957" i="1"/>
  <c r="CF23" i="1"/>
  <c r="CF801" i="1"/>
  <c r="CF56" i="1"/>
  <c r="CF30" i="1" s="1"/>
  <c r="CO29" i="1"/>
  <c r="BW56" i="1"/>
  <c r="BW30" i="1" s="1"/>
  <c r="CF55" i="1" l="1"/>
  <c r="CF21" i="1" s="1"/>
  <c r="CF29" i="1"/>
  <c r="BN701" i="1"/>
  <c r="BN975" i="1" l="1"/>
  <c r="BG975" i="1"/>
  <c r="BF975" i="1"/>
  <c r="BA975" i="1"/>
  <c r="D975" i="1"/>
  <c r="BE975" i="1" l="1"/>
  <c r="E9" i="1"/>
  <c r="D9" i="1"/>
  <c r="D7" i="1" l="1"/>
  <c r="AV9" i="1" s="1"/>
  <c r="AV7" i="1" s="1"/>
  <c r="BF673" i="1" l="1"/>
  <c r="BE673" i="1" s="1"/>
  <c r="BF669" i="1"/>
  <c r="BF408" i="1"/>
  <c r="BE408" i="1" s="1"/>
  <c r="H937" i="1"/>
  <c r="BH945" i="1"/>
  <c r="D945" i="1"/>
  <c r="T945" i="1" s="1"/>
  <c r="H944" i="1"/>
  <c r="AB944" i="1" s="1"/>
  <c r="BH930" i="1"/>
  <c r="BE930" i="1" s="1"/>
  <c r="BH927" i="1"/>
  <c r="BE927" i="1" s="1"/>
  <c r="AL937" i="1" l="1"/>
  <c r="AB937" i="1"/>
  <c r="D944" i="1"/>
  <c r="R944" i="1"/>
  <c r="AK945" i="1"/>
  <c r="J945" i="1"/>
  <c r="BE669" i="1"/>
  <c r="BB669" i="1"/>
  <c r="BH944" i="1"/>
  <c r="BE944" i="1" s="1"/>
  <c r="BD945" i="1"/>
  <c r="BE945" i="1"/>
  <c r="AW666" i="1"/>
  <c r="AV666" i="1" s="1"/>
  <c r="AU666" i="1" s="1"/>
  <c r="D937" i="1"/>
  <c r="T937" i="1" s="1"/>
  <c r="H936" i="1"/>
  <c r="BN945" i="1"/>
  <c r="BA799" i="1"/>
  <c r="BA677" i="1"/>
  <c r="BA520" i="1"/>
  <c r="BA519" i="1"/>
  <c r="BH937" i="1"/>
  <c r="BE937" i="1" s="1"/>
  <c r="BA800" i="1"/>
  <c r="AL936" i="1" l="1"/>
  <c r="AB936" i="1"/>
  <c r="J944" i="1"/>
  <c r="T944" i="1"/>
  <c r="AD937" i="1"/>
  <c r="J937" i="1"/>
  <c r="AK944" i="1"/>
  <c r="AL945" i="1"/>
  <c r="AC945" i="1"/>
  <c r="AD945" i="1" s="1"/>
  <c r="BH935" i="1"/>
  <c r="BE935" i="1" s="1"/>
  <c r="BD937" i="1"/>
  <c r="BA937" i="1" s="1"/>
  <c r="BD944" i="1"/>
  <c r="BD935" i="1" s="1"/>
  <c r="H935" i="1"/>
  <c r="AB935" i="1" s="1"/>
  <c r="D936" i="1"/>
  <c r="T936" i="1" s="1"/>
  <c r="BA798" i="1"/>
  <c r="BA408" i="1"/>
  <c r="BA945" i="1"/>
  <c r="BN944" i="1"/>
  <c r="BA331" i="1"/>
  <c r="AK949" i="1" l="1"/>
  <c r="AC944" i="1"/>
  <c r="AD944" i="1" s="1"/>
  <c r="AL944" i="1"/>
  <c r="AD936" i="1"/>
  <c r="J936" i="1"/>
  <c r="D935" i="1"/>
  <c r="T935" i="1" s="1"/>
  <c r="R935" i="1"/>
  <c r="AL935" i="1"/>
  <c r="BD23" i="1"/>
  <c r="BD30" i="1"/>
  <c r="BD29" i="1" s="1"/>
  <c r="BA330" i="1"/>
  <c r="BA117" i="1"/>
  <c r="BN937" i="1"/>
  <c r="BN935" i="1"/>
  <c r="BA944" i="1"/>
  <c r="BA935" i="1"/>
  <c r="J935" i="1" l="1"/>
  <c r="AD935" i="1"/>
  <c r="AC949" i="1"/>
  <c r="AK948" i="1"/>
  <c r="AK30" i="1"/>
  <c r="BN23" i="1"/>
  <c r="AK36" i="1" l="1"/>
  <c r="AK21" i="1"/>
  <c r="AC948" i="1"/>
  <c r="AC36" i="1"/>
  <c r="AK23" i="1"/>
  <c r="AK29" i="1"/>
  <c r="D10" i="1"/>
  <c r="BF219" i="1"/>
  <c r="BE219" i="1" s="1"/>
  <c r="BF215" i="1"/>
  <c r="BE215" i="1" s="1"/>
  <c r="BA215" i="1"/>
  <c r="BA219" i="1"/>
  <c r="H856" i="1" l="1"/>
  <c r="E856" i="1"/>
  <c r="H855" i="1"/>
  <c r="E855" i="1"/>
  <c r="E839" i="1" s="1"/>
  <c r="G854" i="1"/>
  <c r="E854" i="1"/>
  <c r="E914" i="1" s="1"/>
  <c r="E913" i="1" l="1"/>
  <c r="H839" i="1"/>
  <c r="AB839" i="1" s="1"/>
  <c r="H840" i="1"/>
  <c r="AB840" i="1" s="1"/>
  <c r="H854" i="1"/>
  <c r="D856" i="1"/>
  <c r="D855" i="1"/>
  <c r="D891" i="1"/>
  <c r="T891" i="1" s="1"/>
  <c r="D890" i="1"/>
  <c r="T890" i="1" s="1"/>
  <c r="H889" i="1"/>
  <c r="D889" i="1" s="1"/>
  <c r="T889" i="1" s="1"/>
  <c r="D888" i="1"/>
  <c r="T888" i="1" s="1"/>
  <c r="D887" i="1"/>
  <c r="T887" i="1" s="1"/>
  <c r="H886" i="1"/>
  <c r="D886" i="1" s="1"/>
  <c r="T886" i="1" s="1"/>
  <c r="D873" i="1"/>
  <c r="T873" i="1" s="1"/>
  <c r="D885" i="1"/>
  <c r="T885" i="1" s="1"/>
  <c r="D884" i="1"/>
  <c r="T884" i="1" s="1"/>
  <c r="H883" i="1"/>
  <c r="D883" i="1" s="1"/>
  <c r="T883" i="1" s="1"/>
  <c r="E871" i="1"/>
  <c r="BF694" i="1"/>
  <c r="BF218" i="1"/>
  <c r="BE218" i="1" s="1"/>
  <c r="AD873" i="1" l="1"/>
  <c r="J873" i="1"/>
  <c r="AL840" i="1"/>
  <c r="R840" i="1"/>
  <c r="AU839" i="1"/>
  <c r="AL839" i="1"/>
  <c r="R839" i="1"/>
  <c r="H868" i="1"/>
  <c r="AB868" i="1" s="1"/>
  <c r="D869" i="1"/>
  <c r="T869" i="1" s="1"/>
  <c r="BB694" i="1"/>
  <c r="BB693" i="1" s="1"/>
  <c r="BB713" i="1" s="1"/>
  <c r="BB712" i="1" s="1"/>
  <c r="BB47" i="1" s="1"/>
  <c r="BE694" i="1"/>
  <c r="H913" i="1"/>
  <c r="H838" i="1"/>
  <c r="AB838" i="1" s="1"/>
  <c r="H912" i="1"/>
  <c r="E126" i="1"/>
  <c r="V126" i="1" s="1"/>
  <c r="D839" i="1"/>
  <c r="T839" i="1" s="1"/>
  <c r="D854" i="1"/>
  <c r="AL912" i="1" l="1"/>
  <c r="AB912" i="1"/>
  <c r="AL913" i="1"/>
  <c r="AB913" i="1"/>
  <c r="D868" i="1"/>
  <c r="T868" i="1" s="1"/>
  <c r="R868" i="1"/>
  <c r="AD839" i="1"/>
  <c r="J839" i="1"/>
  <c r="AL838" i="1"/>
  <c r="R838" i="1"/>
  <c r="AD869" i="1"/>
  <c r="J869" i="1"/>
  <c r="H911" i="1"/>
  <c r="AB911" i="1" s="1"/>
  <c r="E116" i="1"/>
  <c r="BF195" i="1"/>
  <c r="BF130" i="1"/>
  <c r="E115" i="1" l="1"/>
  <c r="V116" i="1"/>
  <c r="AF116" i="1"/>
  <c r="H914" i="1"/>
  <c r="AB914" i="1" s="1"/>
  <c r="AL911" i="1"/>
  <c r="R911" i="1"/>
  <c r="AD868" i="1"/>
  <c r="J868" i="1"/>
  <c r="BB195" i="1"/>
  <c r="BB194" i="1" s="1"/>
  <c r="BB192" i="1" s="1"/>
  <c r="BE195" i="1"/>
  <c r="BB130" i="1"/>
  <c r="BE130" i="1"/>
  <c r="BF214" i="1"/>
  <c r="BA932" i="1"/>
  <c r="D932" i="1"/>
  <c r="BA931" i="1"/>
  <c r="D931" i="1"/>
  <c r="BA930" i="1"/>
  <c r="E930" i="1"/>
  <c r="D930" i="1" s="1"/>
  <c r="BH856" i="1"/>
  <c r="BH855" i="1"/>
  <c r="BA891" i="1"/>
  <c r="BA890" i="1"/>
  <c r="BH889" i="1"/>
  <c r="BE889" i="1" s="1"/>
  <c r="BA888" i="1"/>
  <c r="BA887" i="1"/>
  <c r="BH886" i="1"/>
  <c r="BE886" i="1" s="1"/>
  <c r="BA884" i="1"/>
  <c r="BH883" i="1"/>
  <c r="BE883" i="1" s="1"/>
  <c r="BA155" i="1"/>
  <c r="D155" i="1"/>
  <c r="AD155" i="1" s="1"/>
  <c r="BA154" i="1"/>
  <c r="D154" i="1"/>
  <c r="AD154" i="1" s="1"/>
  <c r="BF199" i="1"/>
  <c r="BE199" i="1" s="1"/>
  <c r="BF198" i="1"/>
  <c r="V115" i="1" l="1"/>
  <c r="AF115" i="1"/>
  <c r="J154" i="1"/>
  <c r="J155" i="1"/>
  <c r="AU914" i="1"/>
  <c r="AL914" i="1"/>
  <c r="D914" i="1"/>
  <c r="T914" i="1" s="1"/>
  <c r="BB214" i="1"/>
  <c r="BA214" i="1" s="1"/>
  <c r="BE214" i="1"/>
  <c r="BB126" i="1"/>
  <c r="BB128" i="1"/>
  <c r="BB198" i="1"/>
  <c r="BB197" i="1" s="1"/>
  <c r="BE198" i="1"/>
  <c r="BY926" i="1"/>
  <c r="BY929" i="1"/>
  <c r="BY931" i="1"/>
  <c r="BF210" i="1"/>
  <c r="BE210" i="1" s="1"/>
  <c r="BA889" i="1"/>
  <c r="BA886" i="1"/>
  <c r="BA883" i="1"/>
  <c r="BA885" i="1"/>
  <c r="AD914" i="1" l="1"/>
  <c r="R914" i="1"/>
  <c r="J914" i="1"/>
  <c r="BB66" i="1"/>
  <c r="BB210" i="1"/>
  <c r="BB213" i="1"/>
  <c r="BA213" i="1" s="1"/>
  <c r="CH926" i="1"/>
  <c r="CE926" i="1" s="1"/>
  <c r="BY923" i="1"/>
  <c r="BY950" i="1" s="1"/>
  <c r="BY31" i="1" s="1"/>
  <c r="BA218" i="1"/>
  <c r="BA170" i="1"/>
  <c r="D170" i="1"/>
  <c r="AD170" i="1" s="1"/>
  <c r="BA169" i="1"/>
  <c r="D169" i="1"/>
  <c r="AD169" i="1" s="1"/>
  <c r="BA167" i="1"/>
  <c r="D167" i="1"/>
  <c r="AD167" i="1" s="1"/>
  <c r="BA166" i="1"/>
  <c r="D166" i="1"/>
  <c r="AD166" i="1" s="1"/>
  <c r="BA164" i="1"/>
  <c r="D164" i="1"/>
  <c r="AD164" i="1" s="1"/>
  <c r="BA163" i="1"/>
  <c r="D163" i="1"/>
  <c r="AD163" i="1" s="1"/>
  <c r="BA161" i="1"/>
  <c r="D161" i="1"/>
  <c r="AD161" i="1" s="1"/>
  <c r="BA160" i="1"/>
  <c r="D160" i="1"/>
  <c r="AD160" i="1" s="1"/>
  <c r="BA158" i="1"/>
  <c r="BA157" i="1"/>
  <c r="BF156" i="1"/>
  <c r="BE156" i="1" s="1"/>
  <c r="E156" i="1"/>
  <c r="BA144" i="1"/>
  <c r="BF143" i="1"/>
  <c r="BF131" i="1"/>
  <c r="BE131" i="1" s="1"/>
  <c r="BA132" i="1"/>
  <c r="D156" i="1" l="1"/>
  <c r="AD156" i="1" s="1"/>
  <c r="V156" i="1"/>
  <c r="J161" i="1"/>
  <c r="J156" i="1"/>
  <c r="J163" i="1"/>
  <c r="J164" i="1"/>
  <c r="J170" i="1"/>
  <c r="J167" i="1"/>
  <c r="J169" i="1"/>
  <c r="J160" i="1"/>
  <c r="J166" i="1"/>
  <c r="BB143" i="1"/>
  <c r="BE143" i="1"/>
  <c r="BB309" i="1"/>
  <c r="BB777" i="1" s="1"/>
  <c r="BV950" i="1"/>
  <c r="BY948" i="1"/>
  <c r="BY36" i="1" s="1"/>
  <c r="CH923" i="1"/>
  <c r="CE923" i="1" s="1"/>
  <c r="BY921" i="1"/>
  <c r="BA126" i="1"/>
  <c r="BF126" i="1"/>
  <c r="BE126" i="1" s="1"/>
  <c r="BF128" i="1"/>
  <c r="BE128" i="1" s="1"/>
  <c r="BA156" i="1"/>
  <c r="BA143" i="1"/>
  <c r="BF142" i="1"/>
  <c r="BE142" i="1" s="1"/>
  <c r="BA133" i="1"/>
  <c r="BA131" i="1"/>
  <c r="BB802" i="1" l="1"/>
  <c r="BB142" i="1"/>
  <c r="BA142" i="1" s="1"/>
  <c r="BB127" i="1"/>
  <c r="BV948" i="1"/>
  <c r="BY920" i="1"/>
  <c r="CH921" i="1"/>
  <c r="CE921" i="1" s="1"/>
  <c r="BV921" i="1"/>
  <c r="BV920" i="1" s="1"/>
  <c r="BV53" i="1" s="1"/>
  <c r="BB67" i="1" l="1"/>
  <c r="BB125" i="1"/>
  <c r="BA125" i="1" s="1"/>
  <c r="BA127" i="1"/>
  <c r="BB56" i="1"/>
  <c r="BB30" i="1" s="1"/>
  <c r="CH920" i="1"/>
  <c r="BY53" i="1"/>
  <c r="BB307" i="1" l="1"/>
  <c r="BB65" i="1"/>
  <c r="BB40" i="1" s="1"/>
  <c r="CH53" i="1"/>
  <c r="CE53" i="1" s="1"/>
  <c r="CE920" i="1"/>
  <c r="BB778" i="1" l="1"/>
  <c r="BB306" i="1"/>
  <c r="BB116" i="1" s="1"/>
  <c r="BB803" i="1" l="1"/>
  <c r="BB776" i="1"/>
  <c r="BB23" i="1" s="1"/>
  <c r="BN50" i="1"/>
  <c r="BN49" i="1"/>
  <c r="BN44" i="1"/>
  <c r="BN43" i="1"/>
  <c r="BN42" i="1"/>
  <c r="BN41" i="1"/>
  <c r="BN39" i="1"/>
  <c r="BN38" i="1"/>
  <c r="BG969" i="1"/>
  <c r="BG37" i="1" s="1"/>
  <c r="BF969" i="1"/>
  <c r="BF61" i="1"/>
  <c r="BF35" i="1" s="1"/>
  <c r="BG61" i="1"/>
  <c r="BH61" i="1"/>
  <c r="BH46" i="1"/>
  <c r="BG40" i="1"/>
  <c r="BH37" i="1"/>
  <c r="BH26" i="1"/>
  <c r="BG26" i="1"/>
  <c r="BF37" i="1" l="1"/>
  <c r="BE37" i="1" s="1"/>
  <c r="BE969" i="1"/>
  <c r="BB57" i="1"/>
  <c r="BB31" i="1" s="1"/>
  <c r="BB29" i="1" s="1"/>
  <c r="BB801" i="1"/>
  <c r="BB55" i="1" s="1"/>
  <c r="BN52" i="1"/>
  <c r="BN53" i="1"/>
  <c r="BN51" i="1"/>
  <c r="BN46" i="1"/>
  <c r="BG62" i="1"/>
  <c r="BG36" i="1" s="1"/>
  <c r="BH59" i="1"/>
  <c r="BH34" i="1" s="1"/>
  <c r="BG59" i="1"/>
  <c r="BG34" i="1" s="1"/>
  <c r="BF62" i="1"/>
  <c r="BF36" i="1" l="1"/>
  <c r="BH588" i="1" l="1"/>
  <c r="BE588" i="1" s="1"/>
  <c r="BH587" i="1"/>
  <c r="BE587" i="1" s="1"/>
  <c r="BH550" i="1"/>
  <c r="BE550" i="1" s="1"/>
  <c r="BH568" i="1"/>
  <c r="BE568" i="1" s="1"/>
  <c r="BH567" i="1"/>
  <c r="BE567" i="1" s="1"/>
  <c r="BF716" i="1"/>
  <c r="BE716" i="1" s="1"/>
  <c r="BE781" i="1" s="1"/>
  <c r="BH716" i="1"/>
  <c r="BH781" i="1" s="1"/>
  <c r="BG716" i="1"/>
  <c r="BG781" i="1" s="1"/>
  <c r="BH715" i="1"/>
  <c r="BG715" i="1"/>
  <c r="BH714" i="1"/>
  <c r="BG714" i="1"/>
  <c r="BG713" i="1"/>
  <c r="H781" i="1"/>
  <c r="G781" i="1"/>
  <c r="E716" i="1"/>
  <c r="H714" i="1"/>
  <c r="AB714" i="1" s="1"/>
  <c r="G714" i="1"/>
  <c r="BA704" i="1"/>
  <c r="BF703" i="1"/>
  <c r="BE703" i="1" s="1"/>
  <c r="E703" i="1"/>
  <c r="BH229" i="1"/>
  <c r="BH226" i="1" s="1"/>
  <c r="BG229" i="1"/>
  <c r="BG226" i="1" s="1"/>
  <c r="BF229" i="1"/>
  <c r="BH228" i="1"/>
  <c r="BG228" i="1"/>
  <c r="BF228" i="1"/>
  <c r="BH227" i="1"/>
  <c r="BH45" i="1" s="1"/>
  <c r="H229" i="1"/>
  <c r="H228" i="1"/>
  <c r="G228" i="1"/>
  <c r="E228" i="1"/>
  <c r="H172" i="1" l="1"/>
  <c r="L703" i="1"/>
  <c r="V703" i="1"/>
  <c r="AF703" i="1"/>
  <c r="L716" i="1"/>
  <c r="AF716" i="1"/>
  <c r="R714" i="1"/>
  <c r="AL714" i="1"/>
  <c r="D716" i="1"/>
  <c r="BG712" i="1"/>
  <c r="BG47" i="1" s="1"/>
  <c r="BF226" i="1"/>
  <c r="BE229" i="1"/>
  <c r="BE226" i="1" s="1"/>
  <c r="BE223" i="1" s="1"/>
  <c r="BE228" i="1"/>
  <c r="D781" i="1"/>
  <c r="T781" i="1" s="1"/>
  <c r="D228" i="1"/>
  <c r="T228" i="1" s="1"/>
  <c r="H226" i="1"/>
  <c r="D229" i="1"/>
  <c r="T229" i="1" s="1"/>
  <c r="D703" i="1"/>
  <c r="T703" i="1" s="1"/>
  <c r="BA221" i="1"/>
  <c r="BG223" i="1"/>
  <c r="BH223" i="1"/>
  <c r="BF223" i="1"/>
  <c r="D172" i="1"/>
  <c r="AD172" i="1" s="1"/>
  <c r="H309" i="1"/>
  <c r="H227" i="1"/>
  <c r="BH565" i="1"/>
  <c r="BE565" i="1" s="1"/>
  <c r="BF806" i="1"/>
  <c r="BE806" i="1" s="1"/>
  <c r="BF781" i="1"/>
  <c r="BN45" i="1"/>
  <c r="BA716" i="1"/>
  <c r="BA781" i="1" s="1"/>
  <c r="E806" i="1"/>
  <c r="BA705" i="1"/>
  <c r="BA61" i="1" s="1"/>
  <c r="BA35" i="1"/>
  <c r="BA703" i="1"/>
  <c r="BA228" i="1"/>
  <c r="BA227" i="1"/>
  <c r="BA229" i="1"/>
  <c r="BA226" i="1" s="1"/>
  <c r="D227" i="1" l="1"/>
  <c r="T227" i="1" s="1"/>
  <c r="AD716" i="1"/>
  <c r="T716" i="1"/>
  <c r="D226" i="1"/>
  <c r="T226" i="1" s="1"/>
  <c r="L806" i="1"/>
  <c r="AF806" i="1"/>
  <c r="AB172" i="1"/>
  <c r="AL172" i="1"/>
  <c r="J781" i="1"/>
  <c r="J703" i="1"/>
  <c r="AD703" i="1"/>
  <c r="J227" i="1"/>
  <c r="AD227" i="1"/>
  <c r="J229" i="1"/>
  <c r="AD229" i="1"/>
  <c r="J172" i="1"/>
  <c r="J228" i="1"/>
  <c r="AD228" i="1"/>
  <c r="AU716" i="1"/>
  <c r="AU781" i="1" s="1"/>
  <c r="J716" i="1"/>
  <c r="H223" i="1"/>
  <c r="BA223" i="1"/>
  <c r="H173" i="1"/>
  <c r="H306" i="1"/>
  <c r="E61" i="1"/>
  <c r="D806" i="1"/>
  <c r="H171" i="1" l="1"/>
  <c r="AB173" i="1"/>
  <c r="AL173" i="1"/>
  <c r="AD226" i="1"/>
  <c r="J226" i="1"/>
  <c r="D223" i="1"/>
  <c r="T223" i="1" s="1"/>
  <c r="AD806" i="1"/>
  <c r="T806" i="1"/>
  <c r="AF61" i="1"/>
  <c r="V61" i="1"/>
  <c r="AD223" i="1"/>
  <c r="E35" i="1"/>
  <c r="L61" i="1"/>
  <c r="H221" i="1"/>
  <c r="AU806" i="1"/>
  <c r="AU61" i="1" s="1"/>
  <c r="AU35" i="1" s="1"/>
  <c r="J806" i="1"/>
  <c r="D61" i="1"/>
  <c r="BF841" i="1"/>
  <c r="BF856" i="1"/>
  <c r="BE856" i="1" s="1"/>
  <c r="BF855" i="1"/>
  <c r="BE855" i="1" s="1"/>
  <c r="BF854" i="1"/>
  <c r="D872" i="1"/>
  <c r="T872" i="1" s="1"/>
  <c r="BH858" i="1"/>
  <c r="BE858" i="1" s="1"/>
  <c r="J223" i="1" l="1"/>
  <c r="D171" i="1"/>
  <c r="AB171" i="1"/>
  <c r="AL171" i="1"/>
  <c r="D221" i="1"/>
  <c r="T221" i="1" s="1"/>
  <c r="L35" i="1"/>
  <c r="AF35" i="1"/>
  <c r="V35" i="1"/>
  <c r="AD61" i="1"/>
  <c r="T61" i="1"/>
  <c r="AD872" i="1"/>
  <c r="J872" i="1"/>
  <c r="AD221" i="1"/>
  <c r="D35" i="1"/>
  <c r="J61" i="1"/>
  <c r="BG51" i="1"/>
  <c r="BF197" i="1"/>
  <c r="BE197" i="1" s="1"/>
  <c r="BH871" i="1"/>
  <c r="BE871" i="1" s="1"/>
  <c r="BA873" i="1"/>
  <c r="H871" i="1"/>
  <c r="AB871" i="1" s="1"/>
  <c r="J221" i="1" l="1"/>
  <c r="AD171" i="1"/>
  <c r="J171" i="1"/>
  <c r="D871" i="1"/>
  <c r="T871" i="1" s="1"/>
  <c r="R871" i="1"/>
  <c r="J35" i="1"/>
  <c r="AD35" i="1"/>
  <c r="T35" i="1"/>
  <c r="BA872" i="1"/>
  <c r="BA871" i="1"/>
  <c r="BH854" i="1"/>
  <c r="AD871" i="1" l="1"/>
  <c r="J871" i="1"/>
  <c r="BF51" i="1"/>
  <c r="BH51" i="1"/>
  <c r="BE51" i="1" l="1"/>
  <c r="BF26" i="1"/>
  <c r="BE26" i="1" s="1"/>
  <c r="D693" i="1"/>
  <c r="T693" i="1" s="1"/>
  <c r="J693" i="1" l="1"/>
  <c r="AD693" i="1"/>
  <c r="E691" i="1"/>
  <c r="D692" i="1"/>
  <c r="E690" i="1"/>
  <c r="BA854" i="1"/>
  <c r="BF213" i="1"/>
  <c r="BE213" i="1" s="1"/>
  <c r="BN693" i="1"/>
  <c r="BN681" i="1"/>
  <c r="BN682" i="1"/>
  <c r="BN683" i="1"/>
  <c r="BN688" i="1"/>
  <c r="BN689" i="1"/>
  <c r="BN695" i="1"/>
  <c r="BN696" i="1"/>
  <c r="BN697" i="1"/>
  <c r="BN698" i="1"/>
  <c r="BN699" i="1"/>
  <c r="BN622" i="1"/>
  <c r="BN606" i="1"/>
  <c r="BN602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19" i="1"/>
  <c r="BN442" i="1"/>
  <c r="BN443" i="1"/>
  <c r="BN444" i="1"/>
  <c r="BN446" i="1"/>
  <c r="BN447" i="1"/>
  <c r="BN521" i="1"/>
  <c r="BN522" i="1"/>
  <c r="BN523" i="1"/>
  <c r="BN525" i="1"/>
  <c r="BN528" i="1"/>
  <c r="BN529" i="1"/>
  <c r="BN531" i="1"/>
  <c r="BN532" i="1"/>
  <c r="BN533" i="1"/>
  <c r="BN534" i="1"/>
  <c r="BN541" i="1"/>
  <c r="BN542" i="1"/>
  <c r="BN543" i="1"/>
  <c r="BN544" i="1"/>
  <c r="BN545" i="1"/>
  <c r="BN548" i="1"/>
  <c r="BN549" i="1"/>
  <c r="BN550" i="1"/>
  <c r="BN551" i="1"/>
  <c r="BN552" i="1"/>
  <c r="BN553" i="1"/>
  <c r="BN554" i="1"/>
  <c r="BN555" i="1"/>
  <c r="BN556" i="1"/>
  <c r="BN557" i="1"/>
  <c r="BN558" i="1"/>
  <c r="BN560" i="1"/>
  <c r="BN571" i="1"/>
  <c r="BN572" i="1"/>
  <c r="BN573" i="1"/>
  <c r="BN574" i="1"/>
  <c r="BN575" i="1"/>
  <c r="BN577" i="1"/>
  <c r="BN578" i="1"/>
  <c r="BN579" i="1"/>
  <c r="BN580" i="1"/>
  <c r="BN583" i="1"/>
  <c r="BN584" i="1"/>
  <c r="BN585" i="1"/>
  <c r="BN586" i="1"/>
  <c r="BN587" i="1"/>
  <c r="BN588" i="1"/>
  <c r="BN589" i="1"/>
  <c r="BN590" i="1"/>
  <c r="BN591" i="1"/>
  <c r="BN592" i="1"/>
  <c r="BN593" i="1"/>
  <c r="BN596" i="1"/>
  <c r="BN597" i="1"/>
  <c r="BN598" i="1"/>
  <c r="BN599" i="1"/>
  <c r="BN600" i="1"/>
  <c r="BN601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41" i="1"/>
  <c r="BN842" i="1"/>
  <c r="BN849" i="1"/>
  <c r="BN812" i="1"/>
  <c r="BN921" i="1"/>
  <c r="BN922" i="1"/>
  <c r="BN923" i="1"/>
  <c r="BN924" i="1"/>
  <c r="BN925" i="1"/>
  <c r="BN926" i="1"/>
  <c r="BN920" i="1"/>
  <c r="BN854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727" i="1"/>
  <c r="BN731" i="1"/>
  <c r="BN732" i="1"/>
  <c r="BN723" i="1" s="1"/>
  <c r="BN733" i="1"/>
  <c r="BN736" i="1"/>
  <c r="BN737" i="1"/>
  <c r="BN738" i="1"/>
  <c r="BN742" i="1"/>
  <c r="BN743" i="1"/>
  <c r="BN745" i="1"/>
  <c r="BN748" i="1"/>
  <c r="BN749" i="1"/>
  <c r="BN750" i="1"/>
  <c r="BN753" i="1"/>
  <c r="BN754" i="1"/>
  <c r="BN755" i="1"/>
  <c r="BN756" i="1"/>
  <c r="BN757" i="1"/>
  <c r="BN764" i="1"/>
  <c r="BN765" i="1"/>
  <c r="BN766" i="1"/>
  <c r="BN767" i="1"/>
  <c r="BN768" i="1"/>
  <c r="BN769" i="1"/>
  <c r="BN774" i="1"/>
  <c r="BN312" i="1"/>
  <c r="BN313" i="1"/>
  <c r="BN314" i="1"/>
  <c r="BN315" i="1"/>
  <c r="BN316" i="1"/>
  <c r="BN317" i="1"/>
  <c r="BN318" i="1"/>
  <c r="BN311" i="1"/>
  <c r="BA53" i="1"/>
  <c r="BA37" i="1"/>
  <c r="BA38" i="1"/>
  <c r="BA41" i="1"/>
  <c r="BA42" i="1"/>
  <c r="BA43" i="1"/>
  <c r="BA44" i="1"/>
  <c r="BA45" i="1"/>
  <c r="BA49" i="1"/>
  <c r="BA5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J739" i="1" s="1"/>
  <c r="BI739" i="1" s="1"/>
  <c r="BA741" i="1"/>
  <c r="BA742" i="1"/>
  <c r="BA743" i="1"/>
  <c r="BA745" i="1"/>
  <c r="BA748" i="1"/>
  <c r="BA749" i="1"/>
  <c r="BA750" i="1"/>
  <c r="BA753" i="1"/>
  <c r="BA754" i="1"/>
  <c r="BA755" i="1"/>
  <c r="BA756" i="1"/>
  <c r="BA757" i="1"/>
  <c r="BA763" i="1"/>
  <c r="BA764" i="1"/>
  <c r="BA765" i="1"/>
  <c r="BA766" i="1"/>
  <c r="BA767" i="1"/>
  <c r="BA768" i="1"/>
  <c r="BA769" i="1"/>
  <c r="BA774" i="1"/>
  <c r="BA775" i="1"/>
  <c r="BA787" i="1"/>
  <c r="BA788" i="1"/>
  <c r="BA789" i="1"/>
  <c r="BA791" i="1"/>
  <c r="BA795" i="1"/>
  <c r="BA786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41" i="1"/>
  <c r="BA842" i="1"/>
  <c r="BA849" i="1"/>
  <c r="BA812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21" i="1"/>
  <c r="BA922" i="1"/>
  <c r="BA923" i="1"/>
  <c r="BA924" i="1"/>
  <c r="BA925" i="1"/>
  <c r="BA926" i="1"/>
  <c r="BA927" i="1"/>
  <c r="BA928" i="1"/>
  <c r="BA929" i="1"/>
  <c r="BA933" i="1"/>
  <c r="BA920" i="1"/>
  <c r="BA969" i="1"/>
  <c r="BG924" i="1"/>
  <c r="BF925" i="1"/>
  <c r="BF926" i="1"/>
  <c r="BG892" i="1"/>
  <c r="BH892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G899" i="1"/>
  <c r="BH899" i="1"/>
  <c r="BF900" i="1"/>
  <c r="BG900" i="1"/>
  <c r="BH900" i="1"/>
  <c r="BF901" i="1"/>
  <c r="BG901" i="1"/>
  <c r="BH901" i="1"/>
  <c r="BG902" i="1"/>
  <c r="BH902" i="1"/>
  <c r="BG903" i="1"/>
  <c r="BH903" i="1"/>
  <c r="BG904" i="1"/>
  <c r="BH904" i="1"/>
  <c r="BG905" i="1"/>
  <c r="BH905" i="1"/>
  <c r="BF906" i="1"/>
  <c r="BG906" i="1"/>
  <c r="BH906" i="1"/>
  <c r="BF907" i="1"/>
  <c r="BG907" i="1"/>
  <c r="BH907" i="1"/>
  <c r="BF813" i="1"/>
  <c r="BG813" i="1"/>
  <c r="BH813" i="1"/>
  <c r="BF814" i="1"/>
  <c r="BG814" i="1"/>
  <c r="BH814" i="1"/>
  <c r="BG815" i="1"/>
  <c r="BG816" i="1"/>
  <c r="BG817" i="1"/>
  <c r="BF818" i="1"/>
  <c r="BG818" i="1"/>
  <c r="BH818" i="1"/>
  <c r="BF819" i="1"/>
  <c r="BG819" i="1"/>
  <c r="BH819" i="1"/>
  <c r="BF820" i="1"/>
  <c r="BG820" i="1"/>
  <c r="BF821" i="1"/>
  <c r="BG821" i="1"/>
  <c r="BF822" i="1"/>
  <c r="BG822" i="1"/>
  <c r="BF823" i="1"/>
  <c r="BG823" i="1"/>
  <c r="BF824" i="1"/>
  <c r="BG824" i="1"/>
  <c r="BH824" i="1"/>
  <c r="BF825" i="1"/>
  <c r="BG825" i="1"/>
  <c r="BH825" i="1"/>
  <c r="BF826" i="1"/>
  <c r="BG826" i="1"/>
  <c r="BF827" i="1"/>
  <c r="BG827" i="1"/>
  <c r="BH827" i="1"/>
  <c r="BF828" i="1"/>
  <c r="BG828" i="1"/>
  <c r="BH828" i="1"/>
  <c r="BG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G841" i="1"/>
  <c r="BH841" i="1"/>
  <c r="BF842" i="1"/>
  <c r="BG842" i="1"/>
  <c r="BG839" i="1" s="1"/>
  <c r="BG913" i="1" s="1"/>
  <c r="BH842" i="1"/>
  <c r="BH839" i="1" s="1"/>
  <c r="BG849" i="1"/>
  <c r="BH849" i="1"/>
  <c r="BG812" i="1"/>
  <c r="BF812" i="1"/>
  <c r="BF787" i="1"/>
  <c r="BG787" i="1"/>
  <c r="BH787" i="1"/>
  <c r="BF788" i="1"/>
  <c r="BG788" i="1"/>
  <c r="BH788" i="1"/>
  <c r="BF789" i="1"/>
  <c r="BG789" i="1"/>
  <c r="BH789" i="1"/>
  <c r="BF791" i="1"/>
  <c r="BG791" i="1"/>
  <c r="BF795" i="1"/>
  <c r="BG795" i="1"/>
  <c r="BG794" i="1" s="1"/>
  <c r="BG39" i="1" s="1"/>
  <c r="BH795" i="1"/>
  <c r="BH786" i="1"/>
  <c r="BG786" i="1"/>
  <c r="BF786" i="1"/>
  <c r="BF671" i="1"/>
  <c r="BE671" i="1" s="1"/>
  <c r="BF672" i="1"/>
  <c r="BE672" i="1" s="1"/>
  <c r="BF674" i="1"/>
  <c r="BE674" i="1" s="1"/>
  <c r="BF676" i="1"/>
  <c r="BE676" i="1" s="1"/>
  <c r="BF680" i="1"/>
  <c r="BE680" i="1" s="1"/>
  <c r="BF681" i="1"/>
  <c r="BE681" i="1" s="1"/>
  <c r="BF682" i="1"/>
  <c r="BE682" i="1" s="1"/>
  <c r="BF683" i="1"/>
  <c r="BE683" i="1" s="1"/>
  <c r="BF688" i="1"/>
  <c r="BE688" i="1" s="1"/>
  <c r="BF689" i="1"/>
  <c r="BE689" i="1" s="1"/>
  <c r="BF695" i="1"/>
  <c r="BE695" i="1" s="1"/>
  <c r="BF696" i="1"/>
  <c r="BE696" i="1" s="1"/>
  <c r="BF697" i="1"/>
  <c r="BE697" i="1" s="1"/>
  <c r="BF698" i="1"/>
  <c r="BE698" i="1" s="1"/>
  <c r="BF699" i="1"/>
  <c r="BE699" i="1" s="1"/>
  <c r="BF336" i="1"/>
  <c r="BE336" i="1" s="1"/>
  <c r="BF337" i="1"/>
  <c r="BE337" i="1" s="1"/>
  <c r="BF338" i="1"/>
  <c r="BE338" i="1" s="1"/>
  <c r="BF342" i="1"/>
  <c r="BE342" i="1" s="1"/>
  <c r="BF344" i="1"/>
  <c r="BE344" i="1" s="1"/>
  <c r="BF346" i="1"/>
  <c r="BE346" i="1" s="1"/>
  <c r="BF347" i="1"/>
  <c r="BE347" i="1" s="1"/>
  <c r="BF348" i="1"/>
  <c r="BE348" i="1" s="1"/>
  <c r="BF349" i="1"/>
  <c r="BE349" i="1" s="1"/>
  <c r="BF350" i="1"/>
  <c r="BE350" i="1" s="1"/>
  <c r="BF351" i="1"/>
  <c r="BE351" i="1" s="1"/>
  <c r="BF353" i="1"/>
  <c r="BE353" i="1" s="1"/>
  <c r="BF360" i="1"/>
  <c r="BE360" i="1" s="1"/>
  <c r="BF370" i="1"/>
  <c r="BE370" i="1" s="1"/>
  <c r="BF371" i="1"/>
  <c r="BE371" i="1" s="1"/>
  <c r="BF372" i="1"/>
  <c r="BE372" i="1" s="1"/>
  <c r="BF373" i="1"/>
  <c r="BE373" i="1" s="1"/>
  <c r="BF374" i="1"/>
  <c r="BE374" i="1" s="1"/>
  <c r="BF375" i="1"/>
  <c r="BE375" i="1" s="1"/>
  <c r="BF376" i="1"/>
  <c r="BE376" i="1" s="1"/>
  <c r="BF377" i="1"/>
  <c r="BE377" i="1" s="1"/>
  <c r="BF378" i="1"/>
  <c r="BE378" i="1" s="1"/>
  <c r="BF379" i="1"/>
  <c r="BE379" i="1" s="1"/>
  <c r="BF381" i="1"/>
  <c r="BE381" i="1" s="1"/>
  <c r="BF382" i="1"/>
  <c r="BE382" i="1" s="1"/>
  <c r="BF385" i="1"/>
  <c r="BE385" i="1" s="1"/>
  <c r="BF386" i="1"/>
  <c r="BE386" i="1" s="1"/>
  <c r="BF387" i="1"/>
  <c r="BE387" i="1" s="1"/>
  <c r="BF388" i="1"/>
  <c r="BE388" i="1" s="1"/>
  <c r="BF389" i="1"/>
  <c r="BE389" i="1" s="1"/>
  <c r="BF390" i="1"/>
  <c r="BE390" i="1" s="1"/>
  <c r="BF391" i="1"/>
  <c r="BE391" i="1" s="1"/>
  <c r="BF392" i="1"/>
  <c r="BE392" i="1" s="1"/>
  <c r="BF393" i="1"/>
  <c r="BE393" i="1" s="1"/>
  <c r="BF397" i="1"/>
  <c r="BE397" i="1" s="1"/>
  <c r="BF398" i="1"/>
  <c r="BE398" i="1" s="1"/>
  <c r="BF399" i="1"/>
  <c r="BE399" i="1" s="1"/>
  <c r="BF400" i="1"/>
  <c r="BE400" i="1" s="1"/>
  <c r="BF401" i="1"/>
  <c r="BE401" i="1" s="1"/>
  <c r="BF402" i="1"/>
  <c r="BE402" i="1" s="1"/>
  <c r="BF403" i="1"/>
  <c r="BE403" i="1" s="1"/>
  <c r="BF404" i="1"/>
  <c r="BE404" i="1" s="1"/>
  <c r="BF405" i="1"/>
  <c r="BE405" i="1" s="1"/>
  <c r="BF412" i="1"/>
  <c r="BE412" i="1" s="1"/>
  <c r="BF415" i="1"/>
  <c r="BE415" i="1" s="1"/>
  <c r="BF419" i="1"/>
  <c r="BE419" i="1" s="1"/>
  <c r="BF420" i="1"/>
  <c r="BE420" i="1" s="1"/>
  <c r="BF422" i="1"/>
  <c r="BE422" i="1" s="1"/>
  <c r="BF423" i="1"/>
  <c r="BE423" i="1" s="1"/>
  <c r="BF425" i="1"/>
  <c r="BE425" i="1" s="1"/>
  <c r="BF438" i="1"/>
  <c r="BE438" i="1" s="1"/>
  <c r="BF442" i="1"/>
  <c r="BE442" i="1" s="1"/>
  <c r="BF443" i="1"/>
  <c r="BE443" i="1" s="1"/>
  <c r="BF446" i="1"/>
  <c r="BE446" i="1" s="1"/>
  <c r="BF447" i="1"/>
  <c r="BE447" i="1" s="1"/>
  <c r="BF450" i="1"/>
  <c r="BE450" i="1" s="1"/>
  <c r="BF452" i="1"/>
  <c r="BE452" i="1" s="1"/>
  <c r="BF455" i="1"/>
  <c r="BE455" i="1" s="1"/>
  <c r="BF456" i="1"/>
  <c r="BE456" i="1" s="1"/>
  <c r="BF459" i="1"/>
  <c r="BE459" i="1" s="1"/>
  <c r="BF460" i="1"/>
  <c r="BE460" i="1" s="1"/>
  <c r="BF463" i="1"/>
  <c r="BE463" i="1" s="1"/>
  <c r="BF465" i="1"/>
  <c r="BE465" i="1" s="1"/>
  <c r="BF466" i="1"/>
  <c r="BE466" i="1" s="1"/>
  <c r="BF469" i="1"/>
  <c r="BE469" i="1" s="1"/>
  <c r="BF470" i="1"/>
  <c r="BE470" i="1" s="1"/>
  <c r="BF471" i="1"/>
  <c r="BE471" i="1" s="1"/>
  <c r="BF472" i="1"/>
  <c r="BE472" i="1" s="1"/>
  <c r="BF473" i="1"/>
  <c r="BE473" i="1" s="1"/>
  <c r="BF474" i="1"/>
  <c r="BE474" i="1" s="1"/>
  <c r="BF476" i="1"/>
  <c r="BE476" i="1" s="1"/>
  <c r="BF477" i="1"/>
  <c r="BE477" i="1" s="1"/>
  <c r="BF478" i="1"/>
  <c r="BE478" i="1" s="1"/>
  <c r="BF481" i="1"/>
  <c r="BE481" i="1" s="1"/>
  <c r="BF484" i="1"/>
  <c r="BE484" i="1" s="1"/>
  <c r="BF525" i="1"/>
  <c r="BE525" i="1" s="1"/>
  <c r="BF528" i="1"/>
  <c r="BE528" i="1" s="1"/>
  <c r="BF529" i="1"/>
  <c r="BE529" i="1" s="1"/>
  <c r="BF532" i="1"/>
  <c r="BE532" i="1" s="1"/>
  <c r="BF533" i="1"/>
  <c r="BE533" i="1" s="1"/>
  <c r="BF534" i="1"/>
  <c r="BE534" i="1" s="1"/>
  <c r="BF536" i="1"/>
  <c r="BE536" i="1" s="1"/>
  <c r="BF538" i="1"/>
  <c r="BE538" i="1" s="1"/>
  <c r="BF541" i="1"/>
  <c r="BE541" i="1" s="1"/>
  <c r="BF542" i="1"/>
  <c r="BE542" i="1" s="1"/>
  <c r="BF544" i="1"/>
  <c r="BE544" i="1" s="1"/>
  <c r="BF545" i="1"/>
  <c r="BE545" i="1" s="1"/>
  <c r="BF548" i="1"/>
  <c r="BE548" i="1" s="1"/>
  <c r="BZ579" i="1"/>
  <c r="BF590" i="1"/>
  <c r="BE590" i="1" s="1"/>
  <c r="BF591" i="1"/>
  <c r="BE591" i="1" s="1"/>
  <c r="BF592" i="1"/>
  <c r="BE592" i="1" s="1"/>
  <c r="BF593" i="1"/>
  <c r="BE593" i="1" s="1"/>
  <c r="BF594" i="1"/>
  <c r="BE594" i="1" s="1"/>
  <c r="BF595" i="1"/>
  <c r="BF596" i="1"/>
  <c r="BE596" i="1" s="1"/>
  <c r="BF597" i="1"/>
  <c r="BE597" i="1" s="1"/>
  <c r="BF598" i="1"/>
  <c r="BE598" i="1" s="1"/>
  <c r="BF599" i="1"/>
  <c r="BE599" i="1" s="1"/>
  <c r="BF600" i="1"/>
  <c r="BF601" i="1"/>
  <c r="BE601" i="1" s="1"/>
  <c r="BF602" i="1"/>
  <c r="BE602" i="1" s="1"/>
  <c r="BF603" i="1"/>
  <c r="BE603" i="1" s="1"/>
  <c r="BF604" i="1"/>
  <c r="BE604" i="1" s="1"/>
  <c r="BF605" i="1"/>
  <c r="BF606" i="1"/>
  <c r="BE606" i="1" s="1"/>
  <c r="BF607" i="1"/>
  <c r="BE607" i="1" s="1"/>
  <c r="BF608" i="1"/>
  <c r="BE608" i="1" s="1"/>
  <c r="BF611" i="1"/>
  <c r="BE611" i="1" s="1"/>
  <c r="BF612" i="1"/>
  <c r="BE612" i="1" s="1"/>
  <c r="BF613" i="1"/>
  <c r="BE613" i="1" s="1"/>
  <c r="BF615" i="1"/>
  <c r="BE615" i="1" s="1"/>
  <c r="BF616" i="1"/>
  <c r="BE616" i="1" s="1"/>
  <c r="BF618" i="1"/>
  <c r="BE618" i="1" s="1"/>
  <c r="BF619" i="1"/>
  <c r="BE619" i="1" s="1"/>
  <c r="BF620" i="1"/>
  <c r="BE620" i="1" s="1"/>
  <c r="BF621" i="1"/>
  <c r="BE621" i="1" s="1"/>
  <c r="BF622" i="1"/>
  <c r="BE622" i="1" s="1"/>
  <c r="BG722" i="1"/>
  <c r="BG723" i="1"/>
  <c r="BH723" i="1"/>
  <c r="BG724" i="1"/>
  <c r="BH724" i="1"/>
  <c r="BG725" i="1"/>
  <c r="BH725" i="1"/>
  <c r="BG726" i="1"/>
  <c r="BH726" i="1"/>
  <c r="BG727" i="1"/>
  <c r="BH727" i="1"/>
  <c r="BG728" i="1"/>
  <c r="BH728" i="1"/>
  <c r="BG729" i="1"/>
  <c r="BH729" i="1"/>
  <c r="BG730" i="1"/>
  <c r="BH730" i="1"/>
  <c r="BG731" i="1"/>
  <c r="BH731" i="1"/>
  <c r="BG732" i="1"/>
  <c r="BH732" i="1"/>
  <c r="BG733" i="1"/>
  <c r="BH733" i="1"/>
  <c r="BG734" i="1"/>
  <c r="BH734" i="1"/>
  <c r="BG735" i="1"/>
  <c r="BH735" i="1"/>
  <c r="BG736" i="1"/>
  <c r="BH736" i="1"/>
  <c r="BG737" i="1"/>
  <c r="BH737" i="1"/>
  <c r="BG738" i="1"/>
  <c r="BH738" i="1"/>
  <c r="BG739" i="1"/>
  <c r="BP739" i="1" s="1"/>
  <c r="BO739" i="1" s="1"/>
  <c r="BW739" i="1" s="1"/>
  <c r="BV739" i="1" s="1"/>
  <c r="BH739" i="1"/>
  <c r="BG741" i="1"/>
  <c r="BH741" i="1"/>
  <c r="BG742" i="1"/>
  <c r="BG743" i="1"/>
  <c r="BG745" i="1"/>
  <c r="BH745" i="1"/>
  <c r="BG748" i="1"/>
  <c r="BH748" i="1"/>
  <c r="BG749" i="1"/>
  <c r="BH749" i="1"/>
  <c r="BG750" i="1"/>
  <c r="BH750" i="1"/>
  <c r="BG753" i="1"/>
  <c r="BH753" i="1"/>
  <c r="BG754" i="1"/>
  <c r="BH754" i="1"/>
  <c r="BG755" i="1"/>
  <c r="BH755" i="1"/>
  <c r="BG756" i="1"/>
  <c r="BH756" i="1"/>
  <c r="BG757" i="1"/>
  <c r="BH757" i="1"/>
  <c r="BH763" i="1"/>
  <c r="BH764" i="1"/>
  <c r="BH765" i="1"/>
  <c r="BH766" i="1"/>
  <c r="BG767" i="1"/>
  <c r="BH767" i="1"/>
  <c r="BH768" i="1"/>
  <c r="BG769" i="1"/>
  <c r="BH769" i="1"/>
  <c r="BG774" i="1"/>
  <c r="BH774" i="1"/>
  <c r="BF727" i="1"/>
  <c r="BF730" i="1"/>
  <c r="BF732" i="1"/>
  <c r="BE732" i="1" s="1"/>
  <c r="BF735" i="1"/>
  <c r="BF736" i="1"/>
  <c r="BE736" i="1" s="1"/>
  <c r="BF741" i="1"/>
  <c r="BE741" i="1" s="1"/>
  <c r="BF745" i="1"/>
  <c r="BF749" i="1"/>
  <c r="BE749" i="1" s="1"/>
  <c r="BF750" i="1"/>
  <c r="BF753" i="1"/>
  <c r="BF754" i="1"/>
  <c r="BF755" i="1"/>
  <c r="BE755" i="1" s="1"/>
  <c r="BF756" i="1"/>
  <c r="BF757" i="1"/>
  <c r="BF763" i="1"/>
  <c r="BF764" i="1"/>
  <c r="BF765" i="1"/>
  <c r="BF766" i="1"/>
  <c r="BF767" i="1"/>
  <c r="BF768" i="1"/>
  <c r="BF769" i="1"/>
  <c r="BF774" i="1"/>
  <c r="BA681" i="1"/>
  <c r="BA682" i="1"/>
  <c r="BA683" i="1"/>
  <c r="BA687" i="1"/>
  <c r="BA688" i="1"/>
  <c r="BA689" i="1"/>
  <c r="BA695" i="1"/>
  <c r="BA696" i="1"/>
  <c r="BA697" i="1"/>
  <c r="BA698" i="1"/>
  <c r="BA699" i="1"/>
  <c r="BA714" i="1"/>
  <c r="BA715" i="1"/>
  <c r="BA717" i="1"/>
  <c r="BA666" i="1"/>
  <c r="BW666" i="1" s="1"/>
  <c r="BA669" i="1"/>
  <c r="BA670" i="1"/>
  <c r="BW670" i="1" s="1"/>
  <c r="BA671" i="1"/>
  <c r="BA672" i="1"/>
  <c r="BA673" i="1"/>
  <c r="BA674" i="1"/>
  <c r="BA675" i="1"/>
  <c r="BA676" i="1"/>
  <c r="BA680" i="1"/>
  <c r="BA607" i="1"/>
  <c r="BA608" i="1"/>
  <c r="BA609" i="1"/>
  <c r="BA610" i="1"/>
  <c r="BA611" i="1"/>
  <c r="BA612" i="1"/>
  <c r="BA613" i="1"/>
  <c r="BA614" i="1"/>
  <c r="BA615" i="1"/>
  <c r="BW639" i="1" s="1"/>
  <c r="BV639" i="1" s="1"/>
  <c r="BA616" i="1"/>
  <c r="BW641" i="1" s="1"/>
  <c r="BA617" i="1"/>
  <c r="BA618" i="1"/>
  <c r="BA619" i="1"/>
  <c r="BA620" i="1"/>
  <c r="BA621" i="1"/>
  <c r="BA622" i="1"/>
  <c r="BA603" i="1"/>
  <c r="BA604" i="1"/>
  <c r="BA605" i="1"/>
  <c r="BA606" i="1"/>
  <c r="BA515" i="1"/>
  <c r="BA516" i="1"/>
  <c r="BA517" i="1"/>
  <c r="BA59" i="1" s="1"/>
  <c r="BA521" i="1"/>
  <c r="BA522" i="1"/>
  <c r="BA523" i="1"/>
  <c r="BA524" i="1"/>
  <c r="BA525" i="1"/>
  <c r="BA528" i="1"/>
  <c r="BA529" i="1"/>
  <c r="BA530" i="1"/>
  <c r="BA531" i="1"/>
  <c r="BA532" i="1"/>
  <c r="BA533" i="1"/>
  <c r="BA534" i="1"/>
  <c r="BA535" i="1"/>
  <c r="BA536" i="1"/>
  <c r="BA538" i="1"/>
  <c r="BA539" i="1"/>
  <c r="BA540" i="1"/>
  <c r="BA541" i="1"/>
  <c r="BA542" i="1"/>
  <c r="BA543" i="1"/>
  <c r="BA544" i="1"/>
  <c r="BA545" i="1"/>
  <c r="BA548" i="1"/>
  <c r="BA549" i="1"/>
  <c r="BA550" i="1"/>
  <c r="BA551" i="1"/>
  <c r="BA552" i="1"/>
  <c r="BA553" i="1"/>
  <c r="BA554" i="1"/>
  <c r="BA555" i="1"/>
  <c r="BA556" i="1"/>
  <c r="BA557" i="1"/>
  <c r="BA558" i="1"/>
  <c r="BA560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10" i="1"/>
  <c r="BA412" i="1"/>
  <c r="BA413" i="1"/>
  <c r="BA415" i="1"/>
  <c r="BA417" i="1"/>
  <c r="BA419" i="1"/>
  <c r="BA420" i="1"/>
  <c r="BA422" i="1"/>
  <c r="BA423" i="1"/>
  <c r="BA425" i="1"/>
  <c r="BA438" i="1"/>
  <c r="BA440" i="1"/>
  <c r="BA442" i="1"/>
  <c r="BA443" i="1"/>
  <c r="BA444" i="1"/>
  <c r="BA446" i="1"/>
  <c r="BA447" i="1"/>
  <c r="BA448" i="1"/>
  <c r="BA450" i="1"/>
  <c r="BA452" i="1"/>
  <c r="BA453" i="1"/>
  <c r="BA454" i="1"/>
  <c r="BA455" i="1"/>
  <c r="BA456" i="1"/>
  <c r="BA459" i="1"/>
  <c r="BA460" i="1"/>
  <c r="BA461" i="1"/>
  <c r="BA462" i="1"/>
  <c r="BW462" i="1" s="1"/>
  <c r="CL462" i="1" s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1" i="1"/>
  <c r="BA482" i="1"/>
  <c r="BA484" i="1"/>
  <c r="BA332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12" i="1"/>
  <c r="BA313" i="1"/>
  <c r="BA314" i="1"/>
  <c r="BA315" i="1"/>
  <c r="BA311" i="1"/>
  <c r="BA68" i="1"/>
  <c r="BA69" i="1"/>
  <c r="BA70" i="1"/>
  <c r="BA71" i="1"/>
  <c r="BA72" i="1"/>
  <c r="BA73" i="1"/>
  <c r="BA74" i="1"/>
  <c r="BA75" i="1"/>
  <c r="BJ75" i="1" s="1"/>
  <c r="BI75" i="1" s="1"/>
  <c r="BA76" i="1"/>
  <c r="BA77" i="1"/>
  <c r="BJ77" i="1" s="1"/>
  <c r="BA78" i="1"/>
  <c r="BA79" i="1"/>
  <c r="BA80" i="1"/>
  <c r="BA81" i="1"/>
  <c r="BA82" i="1"/>
  <c r="BJ82" i="1" s="1"/>
  <c r="BA83" i="1"/>
  <c r="BJ83" i="1" s="1"/>
  <c r="BI83" i="1" s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8" i="1"/>
  <c r="BA119" i="1"/>
  <c r="BA120" i="1"/>
  <c r="BA121" i="1"/>
  <c r="BA122" i="1"/>
  <c r="BA128" i="1"/>
  <c r="BA129" i="1"/>
  <c r="BA130" i="1"/>
  <c r="BA134" i="1"/>
  <c r="BA135" i="1"/>
  <c r="BA136" i="1"/>
  <c r="BA137" i="1"/>
  <c r="BA138" i="1"/>
  <c r="BA139" i="1"/>
  <c r="BA140" i="1"/>
  <c r="BA141" i="1"/>
  <c r="BA145" i="1"/>
  <c r="BA146" i="1"/>
  <c r="BA147" i="1"/>
  <c r="BA148" i="1"/>
  <c r="BA149" i="1"/>
  <c r="BA150" i="1"/>
  <c r="BA151" i="1"/>
  <c r="BA152" i="1"/>
  <c r="BA188" i="1"/>
  <c r="BA189" i="1"/>
  <c r="BA190" i="1"/>
  <c r="BA191" i="1"/>
  <c r="BA193" i="1"/>
  <c r="BW193" i="1" s="1"/>
  <c r="CL193" i="1" s="1"/>
  <c r="BA196" i="1"/>
  <c r="BA197" i="1"/>
  <c r="BA198" i="1"/>
  <c r="BA199" i="1"/>
  <c r="BA231" i="1"/>
  <c r="BA277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H312" i="1"/>
  <c r="BH313" i="1"/>
  <c r="BH314" i="1"/>
  <c r="BH315" i="1"/>
  <c r="BG312" i="1"/>
  <c r="BG313" i="1"/>
  <c r="BG314" i="1"/>
  <c r="BG315" i="1"/>
  <c r="BF312" i="1"/>
  <c r="BF313" i="1"/>
  <c r="BF314" i="1"/>
  <c r="BF315" i="1"/>
  <c r="BH311" i="1"/>
  <c r="BH52" i="1" s="1"/>
  <c r="BG311" i="1"/>
  <c r="BG52" i="1" s="1"/>
  <c r="BG231" i="1"/>
  <c r="BG227" i="1" s="1"/>
  <c r="BG45" i="1" s="1"/>
  <c r="BG277" i="1"/>
  <c r="BG46" i="1" s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F71" i="1"/>
  <c r="BE71" i="1" s="1"/>
  <c r="BF72" i="1"/>
  <c r="BE72" i="1" s="1"/>
  <c r="BF76" i="1"/>
  <c r="BE76" i="1" s="1"/>
  <c r="BF78" i="1"/>
  <c r="BE78" i="1" s="1"/>
  <c r="BF80" i="1"/>
  <c r="BE80" i="1" s="1"/>
  <c r="BF84" i="1"/>
  <c r="BE84" i="1" s="1"/>
  <c r="BF86" i="1"/>
  <c r="BE86" i="1" s="1"/>
  <c r="BF87" i="1"/>
  <c r="BE87" i="1" s="1"/>
  <c r="BF90" i="1"/>
  <c r="BE90" i="1" s="1"/>
  <c r="BF91" i="1"/>
  <c r="BE91" i="1" s="1"/>
  <c r="BF92" i="1"/>
  <c r="BE92" i="1" s="1"/>
  <c r="BF93" i="1"/>
  <c r="BE93" i="1" s="1"/>
  <c r="BF97" i="1"/>
  <c r="BE97" i="1" s="1"/>
  <c r="BF100" i="1"/>
  <c r="BE100" i="1" s="1"/>
  <c r="BF101" i="1"/>
  <c r="BE101" i="1" s="1"/>
  <c r="BF102" i="1"/>
  <c r="BE102" i="1" s="1"/>
  <c r="BF103" i="1"/>
  <c r="BE103" i="1" s="1"/>
  <c r="BF104" i="1"/>
  <c r="BE104" i="1" s="1"/>
  <c r="BF105" i="1"/>
  <c r="BE105" i="1" s="1"/>
  <c r="BF106" i="1"/>
  <c r="BE106" i="1" s="1"/>
  <c r="BF107" i="1"/>
  <c r="BE107" i="1" s="1"/>
  <c r="BF108" i="1"/>
  <c r="BE108" i="1" s="1"/>
  <c r="BF109" i="1"/>
  <c r="BE109" i="1" s="1"/>
  <c r="BF110" i="1"/>
  <c r="BE110" i="1" s="1"/>
  <c r="BF111" i="1"/>
  <c r="BE111" i="1" s="1"/>
  <c r="BF112" i="1"/>
  <c r="BE112" i="1" s="1"/>
  <c r="BF113" i="1"/>
  <c r="BE113" i="1" s="1"/>
  <c r="BF114" i="1"/>
  <c r="BE114" i="1" s="1"/>
  <c r="BF121" i="1"/>
  <c r="BE121" i="1" s="1"/>
  <c r="BF122" i="1"/>
  <c r="BE122" i="1" s="1"/>
  <c r="BF135" i="1"/>
  <c r="BE135" i="1" s="1"/>
  <c r="BF137" i="1"/>
  <c r="BE137" i="1" s="1"/>
  <c r="BF138" i="1"/>
  <c r="BE138" i="1" s="1"/>
  <c r="BF139" i="1"/>
  <c r="BE139" i="1" s="1"/>
  <c r="BF140" i="1"/>
  <c r="BE140" i="1" s="1"/>
  <c r="BF141" i="1"/>
  <c r="BE141" i="1" s="1"/>
  <c r="BF145" i="1"/>
  <c r="BE145" i="1" s="1"/>
  <c r="BF146" i="1"/>
  <c r="BE146" i="1" s="1"/>
  <c r="BF147" i="1"/>
  <c r="BE147" i="1" s="1"/>
  <c r="BF148" i="1"/>
  <c r="BE148" i="1" s="1"/>
  <c r="BF149" i="1"/>
  <c r="BE149" i="1" s="1"/>
  <c r="BF150" i="1"/>
  <c r="BE150" i="1" s="1"/>
  <c r="BF151" i="1"/>
  <c r="BE151" i="1" s="1"/>
  <c r="BF152" i="1"/>
  <c r="BE152" i="1" s="1"/>
  <c r="BF190" i="1"/>
  <c r="BE190" i="1" s="1"/>
  <c r="BF191" i="1"/>
  <c r="BE191" i="1" s="1"/>
  <c r="BF196" i="1"/>
  <c r="BF231" i="1"/>
  <c r="BE231" i="1" s="1"/>
  <c r="BF281" i="1"/>
  <c r="BF282" i="1"/>
  <c r="BE282" i="1" s="1"/>
  <c r="BF283" i="1"/>
  <c r="BF284" i="1"/>
  <c r="BF285" i="1"/>
  <c r="BF286" i="1"/>
  <c r="BE286" i="1" s="1"/>
  <c r="BF287" i="1"/>
  <c r="BF288" i="1"/>
  <c r="BF289" i="1"/>
  <c r="BF290" i="1"/>
  <c r="BE290" i="1" s="1"/>
  <c r="BF291" i="1"/>
  <c r="BF292" i="1"/>
  <c r="BF293" i="1"/>
  <c r="BF294" i="1"/>
  <c r="BE294" i="1" s="1"/>
  <c r="BF295" i="1"/>
  <c r="BF296" i="1"/>
  <c r="BF297" i="1"/>
  <c r="BF298" i="1"/>
  <c r="BE298" i="1" s="1"/>
  <c r="BF299" i="1"/>
  <c r="BF300" i="1"/>
  <c r="BF301" i="1"/>
  <c r="BF302" i="1"/>
  <c r="BE302" i="1" s="1"/>
  <c r="BF303" i="1"/>
  <c r="BF304" i="1"/>
  <c r="BF305" i="1"/>
  <c r="BH40" i="1"/>
  <c r="D690" i="1" l="1"/>
  <c r="T690" i="1" s="1"/>
  <c r="AF690" i="1"/>
  <c r="V690" i="1"/>
  <c r="AD692" i="1"/>
  <c r="T692" i="1"/>
  <c r="D691" i="1"/>
  <c r="T691" i="1" s="1"/>
  <c r="AF691" i="1"/>
  <c r="V691" i="1"/>
  <c r="BE301" i="1"/>
  <c r="BE293" i="1"/>
  <c r="BE285" i="1"/>
  <c r="BE769" i="1"/>
  <c r="J690" i="1"/>
  <c r="AD690" i="1"/>
  <c r="J691" i="1"/>
  <c r="AD691" i="1"/>
  <c r="BE305" i="1"/>
  <c r="BE297" i="1"/>
  <c r="BE289" i="1"/>
  <c r="BE281" i="1"/>
  <c r="AU692" i="1"/>
  <c r="J692" i="1"/>
  <c r="BA62" i="1"/>
  <c r="BA36" i="1" s="1"/>
  <c r="BA808" i="1"/>
  <c r="BJ81" i="1"/>
  <c r="BI82" i="1"/>
  <c r="BJ74" i="1"/>
  <c r="BI77" i="1"/>
  <c r="BE312" i="1"/>
  <c r="BE300" i="1"/>
  <c r="BE292" i="1"/>
  <c r="BE284" i="1"/>
  <c r="BE896" i="1"/>
  <c r="BN724" i="1"/>
  <c r="BN722" i="1" s="1"/>
  <c r="BE818" i="1"/>
  <c r="BE753" i="1"/>
  <c r="BE730" i="1"/>
  <c r="BE745" i="1"/>
  <c r="BE757" i="1"/>
  <c r="BE313" i="1"/>
  <c r="BE750" i="1"/>
  <c r="BE756" i="1"/>
  <c r="BE299" i="1"/>
  <c r="BE291" i="1"/>
  <c r="BE283" i="1"/>
  <c r="BE767" i="1"/>
  <c r="BE893" i="1"/>
  <c r="BE735" i="1"/>
  <c r="BE754" i="1"/>
  <c r="BE727" i="1"/>
  <c r="BE304" i="1"/>
  <c r="BE296" i="1"/>
  <c r="BE288" i="1"/>
  <c r="BE907" i="1"/>
  <c r="BE774" i="1"/>
  <c r="BE827" i="1"/>
  <c r="BE849" i="1"/>
  <c r="BE315" i="1"/>
  <c r="BE795" i="1"/>
  <c r="BE794" i="1" s="1"/>
  <c r="BE39" i="1" s="1"/>
  <c r="BE303" i="1"/>
  <c r="BE295" i="1"/>
  <c r="BE287" i="1"/>
  <c r="BE819" i="1"/>
  <c r="BE841" i="1"/>
  <c r="BE834" i="1"/>
  <c r="BE831" i="1"/>
  <c r="BE835" i="1"/>
  <c r="BE833" i="1"/>
  <c r="BE892" i="1"/>
  <c r="BE895" i="1"/>
  <c r="BE786" i="1"/>
  <c r="BE900" i="1"/>
  <c r="BE789" i="1"/>
  <c r="BE836" i="1"/>
  <c r="BE813" i="1"/>
  <c r="BE600" i="1"/>
  <c r="BZ600" i="1" s="1"/>
  <c r="BE788" i="1"/>
  <c r="BE824" i="1"/>
  <c r="BF869" i="1"/>
  <c r="BE901" i="1"/>
  <c r="BE898" i="1"/>
  <c r="BE314" i="1"/>
  <c r="BE830" i="1"/>
  <c r="BF839" i="1"/>
  <c r="BE842" i="1"/>
  <c r="BF172" i="1"/>
  <c r="BE172" i="1" s="1"/>
  <c r="BE196" i="1"/>
  <c r="BE605" i="1"/>
  <c r="BZ605" i="1" s="1"/>
  <c r="BE787" i="1"/>
  <c r="BE832" i="1"/>
  <c r="BE897" i="1"/>
  <c r="BE814" i="1"/>
  <c r="BE894" i="1"/>
  <c r="BE595" i="1"/>
  <c r="BZ595" i="1" s="1"/>
  <c r="BE828" i="1"/>
  <c r="BE825" i="1"/>
  <c r="BE906" i="1"/>
  <c r="CL461" i="1"/>
  <c r="CK461" i="1" s="1"/>
  <c r="CK462" i="1"/>
  <c r="BV670" i="1"/>
  <c r="CL670" i="1"/>
  <c r="CK670" i="1" s="1"/>
  <c r="BV666" i="1"/>
  <c r="CL666" i="1"/>
  <c r="CK666" i="1" s="1"/>
  <c r="CL192" i="1"/>
  <c r="CK192" i="1" s="1"/>
  <c r="CK193" i="1"/>
  <c r="BH869" i="1"/>
  <c r="BH913" i="1" s="1"/>
  <c r="BH870" i="1"/>
  <c r="BH840" i="1" s="1"/>
  <c r="BH912" i="1" s="1"/>
  <c r="CF739" i="1"/>
  <c r="BF227" i="1"/>
  <c r="BA720" i="1"/>
  <c r="BH60" i="1"/>
  <c r="BE60" i="1" s="1"/>
  <c r="BH794" i="1"/>
  <c r="BH39" i="1" s="1"/>
  <c r="BA794" i="1"/>
  <c r="BA39" i="1" s="1"/>
  <c r="BF807" i="1"/>
  <c r="BF794" i="1"/>
  <c r="BF39" i="1" s="1"/>
  <c r="BA719" i="1"/>
  <c r="BF679" i="1"/>
  <c r="BE679" i="1" s="1"/>
  <c r="BZ603" i="1"/>
  <c r="BW638" i="1"/>
  <c r="BV638" i="1" s="1"/>
  <c r="BV641" i="1"/>
  <c r="BV579" i="1"/>
  <c r="CI579" i="1"/>
  <c r="CE579" i="1" s="1"/>
  <c r="BZ599" i="1"/>
  <c r="BV576" i="1"/>
  <c r="CI576" i="1"/>
  <c r="CE576" i="1" s="1"/>
  <c r="BZ569" i="1"/>
  <c r="BF278" i="1"/>
  <c r="BG278" i="1"/>
  <c r="BG309" i="1" s="1"/>
  <c r="BV193" i="1"/>
  <c r="BW192" i="1"/>
  <c r="BV187" i="1" s="1"/>
  <c r="CF462" i="1"/>
  <c r="CE462" i="1" s="1"/>
  <c r="BW461" i="1"/>
  <c r="BV462" i="1"/>
  <c r="CF670" i="1"/>
  <c r="CF666" i="1"/>
  <c r="CE666" i="1" s="1"/>
  <c r="BA914" i="1"/>
  <c r="BF520" i="1"/>
  <c r="BE520" i="1" s="1"/>
  <c r="BF127" i="1"/>
  <c r="BE127" i="1" s="1"/>
  <c r="BA911" i="1"/>
  <c r="BA856" i="1"/>
  <c r="BA855" i="1"/>
  <c r="BA26" i="1"/>
  <c r="BG854" i="1"/>
  <c r="BE854" i="1" s="1"/>
  <c r="BA24" i="1"/>
  <c r="BA34" i="1"/>
  <c r="BN694" i="1"/>
  <c r="BA52" i="1"/>
  <c r="BA48" i="1"/>
  <c r="BA46" i="1"/>
  <c r="BI74" i="1" l="1"/>
  <c r="BJ73" i="1"/>
  <c r="BI81" i="1"/>
  <c r="BJ79" i="1"/>
  <c r="BI79" i="1" s="1"/>
  <c r="CI605" i="1"/>
  <c r="BV605" i="1"/>
  <c r="BZ594" i="1"/>
  <c r="BV594" i="1" s="1"/>
  <c r="CI595" i="1"/>
  <c r="CE595" i="1" s="1"/>
  <c r="BV595" i="1"/>
  <c r="CI600" i="1"/>
  <c r="CE600" i="1" s="1"/>
  <c r="BV600" i="1"/>
  <c r="BF45" i="1"/>
  <c r="BE45" i="1" s="1"/>
  <c r="BE227" i="1"/>
  <c r="BF225" i="1"/>
  <c r="BE225" i="1" s="1"/>
  <c r="BE278" i="1"/>
  <c r="BF913" i="1"/>
  <c r="BE839" i="1"/>
  <c r="BE869" i="1"/>
  <c r="AW193" i="1"/>
  <c r="AV193" i="1" s="1"/>
  <c r="AU193" i="1" s="1"/>
  <c r="AW462" i="1"/>
  <c r="AV462" i="1" s="1"/>
  <c r="BH911" i="1"/>
  <c r="BF222" i="1"/>
  <c r="BE222" i="1" s="1"/>
  <c r="BW60" i="1"/>
  <c r="CE670" i="1"/>
  <c r="CF701" i="1"/>
  <c r="CI599" i="1"/>
  <c r="CE599" i="1" s="1"/>
  <c r="BV599" i="1"/>
  <c r="BZ598" i="1"/>
  <c r="CI603" i="1"/>
  <c r="BV603" i="1"/>
  <c r="BV569" i="1"/>
  <c r="CI569" i="1"/>
  <c r="BW185" i="1"/>
  <c r="BV185" i="1" s="1"/>
  <c r="BV192" i="1"/>
  <c r="CF461" i="1"/>
  <c r="CE461" i="1" s="1"/>
  <c r="BV461" i="1"/>
  <c r="BF125" i="1"/>
  <c r="BE125" i="1" s="1"/>
  <c r="BA67" i="1"/>
  <c r="CE569" i="1" l="1"/>
  <c r="BI73" i="1"/>
  <c r="BJ68" i="1"/>
  <c r="CE701" i="1"/>
  <c r="CI594" i="1"/>
  <c r="CE594" i="1" s="1"/>
  <c r="BE913" i="1"/>
  <c r="AW461" i="1"/>
  <c r="AV461" i="1" s="1"/>
  <c r="AW192" i="1"/>
  <c r="AV192" i="1" s="1"/>
  <c r="AU192" i="1" s="1"/>
  <c r="BF201" i="1"/>
  <c r="BE201" i="1" s="1"/>
  <c r="BF221" i="1"/>
  <c r="BE221" i="1" s="1"/>
  <c r="BV799" i="1"/>
  <c r="BA307" i="1"/>
  <c r="CI598" i="1"/>
  <c r="CE598" i="1" s="1"/>
  <c r="BV598" i="1"/>
  <c r="BV40" i="1"/>
  <c r="BW40" i="1"/>
  <c r="BA778" i="1"/>
  <c r="BA803" i="1" s="1"/>
  <c r="BA51" i="1"/>
  <c r="CI563" i="1" l="1"/>
  <c r="BI68" i="1"/>
  <c r="BJ65" i="1"/>
  <c r="BI65" i="1" s="1"/>
  <c r="CF226" i="1"/>
  <c r="CF223" i="1"/>
  <c r="CF220" i="1"/>
  <c r="AW187" i="1"/>
  <c r="AV187" i="1" s="1"/>
  <c r="AU187" i="1" s="1"/>
  <c r="BA31" i="1"/>
  <c r="BA57" i="1"/>
  <c r="CE563" i="1" l="1"/>
  <c r="CI323" i="1"/>
  <c r="CI713" i="1"/>
  <c r="CF221" i="1"/>
  <c r="BJ40" i="1"/>
  <c r="BI40" i="1"/>
  <c r="AW185" i="1"/>
  <c r="AV185" i="1" s="1"/>
  <c r="BW57" i="1"/>
  <c r="BW31" i="1" s="1"/>
  <c r="CI321" i="1" l="1"/>
  <c r="CE323" i="1"/>
  <c r="CI712" i="1"/>
  <c r="CE712" i="1" s="1"/>
  <c r="CI777" i="1"/>
  <c r="CI717" i="1"/>
  <c r="CE713" i="1"/>
  <c r="CE221" i="1"/>
  <c r="CF202" i="1"/>
  <c r="BV31" i="1"/>
  <c r="BW29" i="1"/>
  <c r="BV57" i="1"/>
  <c r="BW55" i="1"/>
  <c r="BW21" i="1" s="1"/>
  <c r="CI776" i="1" l="1"/>
  <c r="CI23" i="1" s="1"/>
  <c r="CI802" i="1"/>
  <c r="CE717" i="1"/>
  <c r="CI808" i="1"/>
  <c r="CI220" i="1"/>
  <c r="CE220" i="1" s="1"/>
  <c r="CI226" i="1"/>
  <c r="CE226" i="1" s="1"/>
  <c r="CI223" i="1"/>
  <c r="CE223" i="1" s="1"/>
  <c r="CE321" i="1"/>
  <c r="CE202" i="1"/>
  <c r="CF200" i="1"/>
  <c r="CE200" i="1" s="1"/>
  <c r="AW40" i="1"/>
  <c r="CI62" i="1" l="1"/>
  <c r="CI36" i="1" s="1"/>
  <c r="CE36" i="1" s="1"/>
  <c r="CE808" i="1"/>
  <c r="CI56" i="1"/>
  <c r="CI30" i="1" s="1"/>
  <c r="CI29" i="1" s="1"/>
  <c r="AW776" i="1"/>
  <c r="AW23" i="1" s="1"/>
  <c r="AW801" i="1" l="1"/>
  <c r="AW56" i="1"/>
  <c r="AW30" i="1" s="1"/>
  <c r="AW29" i="1" s="1"/>
  <c r="AW6" i="1" l="1"/>
  <c r="AW55" i="1"/>
  <c r="AW21" i="1" s="1"/>
  <c r="BF729" i="1" l="1"/>
  <c r="BE729" i="1" s="1"/>
  <c r="BH791" i="1" l="1"/>
  <c r="BE791" i="1" s="1"/>
  <c r="H790" i="1"/>
  <c r="D790" i="1" s="1"/>
  <c r="T790" i="1" s="1"/>
  <c r="BF667" i="1"/>
  <c r="BB667" i="1" l="1"/>
  <c r="BE667" i="1"/>
  <c r="BF665" i="1"/>
  <c r="BE665" i="1" s="1"/>
  <c r="BF194" i="1"/>
  <c r="CB807" i="1"/>
  <c r="CA807" i="1" s="1"/>
  <c r="H807" i="1"/>
  <c r="G807" i="1"/>
  <c r="E807" i="1"/>
  <c r="BH800" i="1"/>
  <c r="G800" i="1"/>
  <c r="BG800" i="1" s="1"/>
  <c r="E800" i="1"/>
  <c r="BG799" i="1"/>
  <c r="AU800" i="1" l="1"/>
  <c r="AU798" i="1" s="1"/>
  <c r="AF800" i="1"/>
  <c r="AL807" i="1"/>
  <c r="AB807" i="1"/>
  <c r="BF192" i="1"/>
  <c r="BE192" i="1" s="1"/>
  <c r="BE194" i="1"/>
  <c r="BF799" i="1"/>
  <c r="BF800" i="1"/>
  <c r="BE800" i="1" s="1"/>
  <c r="D800" i="1"/>
  <c r="AD800" i="1" s="1"/>
  <c r="E60" i="1"/>
  <c r="D807" i="1"/>
  <c r="T807" i="1" s="1"/>
  <c r="BG807" i="1"/>
  <c r="G60" i="1"/>
  <c r="BH807" i="1"/>
  <c r="H60" i="1"/>
  <c r="BA665" i="1"/>
  <c r="BA667" i="1"/>
  <c r="BA195" i="1"/>
  <c r="BA194" i="1"/>
  <c r="BE807" i="1" l="1"/>
  <c r="J800" i="1"/>
  <c r="T800" i="1"/>
  <c r="J807" i="1"/>
  <c r="AD807" i="1"/>
  <c r="AB60" i="1"/>
  <c r="AL60" i="1"/>
  <c r="AU60" i="1"/>
  <c r="D60" i="1"/>
  <c r="BA192" i="1"/>
  <c r="J60" i="1" l="1"/>
  <c r="AD60" i="1"/>
  <c r="T60" i="1"/>
  <c r="D769" i="1"/>
  <c r="BY774" i="1"/>
  <c r="D767" i="1"/>
  <c r="AD767" i="1" s="1"/>
  <c r="J769" i="1" l="1"/>
  <c r="AD769" i="1"/>
  <c r="T769" i="1"/>
  <c r="J767" i="1"/>
  <c r="T767" i="1"/>
  <c r="CH768" i="1"/>
  <c r="CE768" i="1" s="1"/>
  <c r="BV768" i="1"/>
  <c r="CH774" i="1"/>
  <c r="CE774" i="1" s="1"/>
  <c r="BV774" i="1"/>
  <c r="D764" i="1"/>
  <c r="AD764" i="1" s="1"/>
  <c r="BG764" i="1"/>
  <c r="BE764" i="1" s="1"/>
  <c r="D768" i="1"/>
  <c r="BG768" i="1"/>
  <c r="BE768" i="1" s="1"/>
  <c r="D765" i="1"/>
  <c r="AD765" i="1" s="1"/>
  <c r="BG765" i="1"/>
  <c r="BE765" i="1" s="1"/>
  <c r="D766" i="1"/>
  <c r="AD766" i="1" s="1"/>
  <c r="BG766" i="1"/>
  <c r="BE766" i="1" s="1"/>
  <c r="BY766" i="1"/>
  <c r="J768" i="1" l="1"/>
  <c r="AD768" i="1"/>
  <c r="T768" i="1"/>
  <c r="J764" i="1"/>
  <c r="T764" i="1"/>
  <c r="J766" i="1"/>
  <c r="T766" i="1"/>
  <c r="J765" i="1"/>
  <c r="T765" i="1"/>
  <c r="BY765" i="1"/>
  <c r="BV765" i="1" s="1"/>
  <c r="BY764" i="1"/>
  <c r="CH766" i="1"/>
  <c r="CE766" i="1" s="1"/>
  <c r="BV766" i="1"/>
  <c r="CH765" i="1" l="1"/>
  <c r="CE765" i="1" s="1"/>
  <c r="BY763" i="1"/>
  <c r="CN763" i="1" s="1"/>
  <c r="CK763" i="1" s="1"/>
  <c r="CH764" i="1"/>
  <c r="CE764" i="1" s="1"/>
  <c r="BV764" i="1"/>
  <c r="BY720" i="1" l="1"/>
  <c r="BY719" i="1" s="1"/>
  <c r="BV719" i="1" s="1"/>
  <c r="CN720" i="1"/>
  <c r="CN775" i="1"/>
  <c r="CN777" i="1" s="1"/>
  <c r="CN719" i="1"/>
  <c r="CK719" i="1" s="1"/>
  <c r="CK720" i="1"/>
  <c r="BV763" i="1"/>
  <c r="BY775" i="1"/>
  <c r="BY777" i="1" s="1"/>
  <c r="CH763" i="1"/>
  <c r="BF733" i="1"/>
  <c r="BE733" i="1" s="1"/>
  <c r="BF726" i="1"/>
  <c r="BE726" i="1" s="1"/>
  <c r="D676" i="1"/>
  <c r="T676" i="1" s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81" i="1"/>
  <c r="D196" i="1"/>
  <c r="AD196" i="1" s="1"/>
  <c r="E482" i="1"/>
  <c r="D481" i="1"/>
  <c r="E335" i="1"/>
  <c r="D425" i="1"/>
  <c r="D422" i="1"/>
  <c r="D419" i="1"/>
  <c r="E417" i="1"/>
  <c r="D415" i="1"/>
  <c r="E413" i="1"/>
  <c r="D335" i="1" l="1"/>
  <c r="AD335" i="1" s="1"/>
  <c r="CK775" i="1"/>
  <c r="CK48" i="1" s="1"/>
  <c r="CN48" i="1"/>
  <c r="BV720" i="1"/>
  <c r="D520" i="1"/>
  <c r="T520" i="1" s="1"/>
  <c r="V482" i="1"/>
  <c r="D417" i="1"/>
  <c r="AD417" i="1" s="1"/>
  <c r="D413" i="1"/>
  <c r="AD413" i="1" s="1"/>
  <c r="J419" i="1"/>
  <c r="AD419" i="1"/>
  <c r="J293" i="1"/>
  <c r="AD293" i="1"/>
  <c r="J422" i="1"/>
  <c r="AD422" i="1"/>
  <c r="J196" i="1"/>
  <c r="J292" i="1"/>
  <c r="AD292" i="1"/>
  <c r="J284" i="1"/>
  <c r="AD284" i="1"/>
  <c r="J298" i="1"/>
  <c r="AD298" i="1"/>
  <c r="J290" i="1"/>
  <c r="AD290" i="1"/>
  <c r="J282" i="1"/>
  <c r="AD282" i="1"/>
  <c r="J425" i="1"/>
  <c r="AD425" i="1"/>
  <c r="J291" i="1"/>
  <c r="AD291" i="1"/>
  <c r="J481" i="1"/>
  <c r="AD481" i="1"/>
  <c r="J297" i="1"/>
  <c r="AD297" i="1"/>
  <c r="J289" i="1"/>
  <c r="AD289" i="1"/>
  <c r="J296" i="1"/>
  <c r="AD296" i="1"/>
  <c r="J288" i="1"/>
  <c r="AD288" i="1"/>
  <c r="J520" i="1"/>
  <c r="J285" i="1"/>
  <c r="AD285" i="1"/>
  <c r="J281" i="1"/>
  <c r="AD281" i="1"/>
  <c r="J283" i="1"/>
  <c r="AD283" i="1"/>
  <c r="J415" i="1"/>
  <c r="AD415" i="1"/>
  <c r="J295" i="1"/>
  <c r="AD295" i="1"/>
  <c r="J287" i="1"/>
  <c r="AD287" i="1"/>
  <c r="J523" i="1"/>
  <c r="AD523" i="1"/>
  <c r="J294" i="1"/>
  <c r="AD294" i="1"/>
  <c r="J286" i="1"/>
  <c r="AD286" i="1"/>
  <c r="CE763" i="1"/>
  <c r="CH775" i="1"/>
  <c r="CN776" i="1"/>
  <c r="CN802" i="1"/>
  <c r="CK777" i="1"/>
  <c r="E742" i="1"/>
  <c r="V742" i="1" s="1"/>
  <c r="BF748" i="1"/>
  <c r="BE748" i="1" s="1"/>
  <c r="BY802" i="1"/>
  <c r="BY776" i="1"/>
  <c r="E480" i="1"/>
  <c r="D482" i="1"/>
  <c r="BV775" i="1"/>
  <c r="BV48" i="1" s="1"/>
  <c r="BF540" i="1"/>
  <c r="BE540" i="1" s="1"/>
  <c r="D540" i="1"/>
  <c r="T540" i="1" s="1"/>
  <c r="BY48" i="1"/>
  <c r="BF280" i="1"/>
  <c r="BE280" i="1" s="1"/>
  <c r="E279" i="1"/>
  <c r="CH719" i="1"/>
  <c r="CE719" i="1" s="1"/>
  <c r="BF417" i="1"/>
  <c r="BE417" i="1" s="1"/>
  <c r="BF738" i="1"/>
  <c r="BE738" i="1" s="1"/>
  <c r="BF413" i="1"/>
  <c r="BE413" i="1" s="1"/>
  <c r="BF482" i="1"/>
  <c r="BE482" i="1" s="1"/>
  <c r="BF335" i="1"/>
  <c r="BE335" i="1" s="1"/>
  <c r="E194" i="1"/>
  <c r="V194" i="1" s="1"/>
  <c r="E737" i="1"/>
  <c r="AD520" i="1" l="1"/>
  <c r="D480" i="1"/>
  <c r="V480" i="1"/>
  <c r="D279" i="1"/>
  <c r="AD279" i="1" s="1"/>
  <c r="AF279" i="1"/>
  <c r="V279" i="1"/>
  <c r="AF742" i="1"/>
  <c r="J482" i="1"/>
  <c r="AD482" i="1"/>
  <c r="J480" i="1"/>
  <c r="AD480" i="1"/>
  <c r="AU540" i="1"/>
  <c r="AD540" i="1"/>
  <c r="CH777" i="1"/>
  <c r="CE775" i="1"/>
  <c r="CN56" i="1"/>
  <c r="CN801" i="1"/>
  <c r="CK802" i="1"/>
  <c r="CN23" i="1"/>
  <c r="CK23" i="1" s="1"/>
  <c r="CK776" i="1"/>
  <c r="BF737" i="1"/>
  <c r="BE737" i="1" s="1"/>
  <c r="D737" i="1"/>
  <c r="J737" i="1" s="1"/>
  <c r="E479" i="1"/>
  <c r="BF480" i="1"/>
  <c r="BE480" i="1" s="1"/>
  <c r="BY801" i="1"/>
  <c r="BF322" i="1"/>
  <c r="BE322" i="1" s="1"/>
  <c r="CH48" i="1"/>
  <c r="CE48" i="1" s="1"/>
  <c r="BN540" i="1"/>
  <c r="J279" i="1" l="1"/>
  <c r="T737" i="1"/>
  <c r="D479" i="1"/>
  <c r="V479" i="1"/>
  <c r="J479" i="1"/>
  <c r="AD479" i="1"/>
  <c r="CH776" i="1"/>
  <c r="CH802" i="1"/>
  <c r="CE777" i="1"/>
  <c r="BF479" i="1"/>
  <c r="BE479" i="1" s="1"/>
  <c r="CN55" i="1"/>
  <c r="CN30" i="1"/>
  <c r="CK56" i="1"/>
  <c r="BY23" i="1"/>
  <c r="BY56" i="1"/>
  <c r="BY30" i="1" s="1"/>
  <c r="E334" i="1"/>
  <c r="D337" i="1"/>
  <c r="AD337" i="1" s="1"/>
  <c r="D338" i="1"/>
  <c r="AD338" i="1" s="1"/>
  <c r="CH801" i="1" l="1"/>
  <c r="CH56" i="1"/>
  <c r="CH30" i="1" s="1"/>
  <c r="CE802" i="1"/>
  <c r="CH23" i="1"/>
  <c r="CE23" i="1" s="1"/>
  <c r="CE776" i="1"/>
  <c r="CN29" i="1"/>
  <c r="CK29" i="1" s="1"/>
  <c r="CK30" i="1"/>
  <c r="CK6" i="1" s="1"/>
  <c r="CN21" i="1"/>
  <c r="BY29" i="1"/>
  <c r="BF334" i="1"/>
  <c r="BE334" i="1" s="1"/>
  <c r="D334" i="1"/>
  <c r="AD334" i="1" s="1"/>
  <c r="BY55" i="1"/>
  <c r="BY21" i="1" s="1"/>
  <c r="D799" i="1"/>
  <c r="AD799" i="1" s="1"/>
  <c r="J799" i="1" l="1"/>
  <c r="T799" i="1"/>
  <c r="CH29" i="1"/>
  <c r="CE29" i="1" s="1"/>
  <c r="CE30" i="1"/>
  <c r="CH55" i="1"/>
  <c r="CH21" i="1" s="1"/>
  <c r="BH799" i="1"/>
  <c r="BE799" i="1" s="1"/>
  <c r="BN48" i="1" l="1"/>
  <c r="H578" i="1" l="1"/>
  <c r="AL578" i="1" s="1"/>
  <c r="H579" i="1"/>
  <c r="D580" i="1"/>
  <c r="AD580" i="1" l="1"/>
  <c r="T580" i="1"/>
  <c r="D579" i="1"/>
  <c r="T579" i="1" s="1"/>
  <c r="AL579" i="1"/>
  <c r="D578" i="1"/>
  <c r="T578" i="1" s="1"/>
  <c r="G24" i="1"/>
  <c r="D795" i="1"/>
  <c r="T795" i="1" s="1"/>
  <c r="AZ578" i="1" l="1"/>
  <c r="AV578" i="1" s="1"/>
  <c r="AU578" i="1" s="1"/>
  <c r="AD578" i="1"/>
  <c r="P24" i="1"/>
  <c r="Z24" i="1"/>
  <c r="AJ24" i="1"/>
  <c r="AZ579" i="1"/>
  <c r="AV579" i="1" s="1"/>
  <c r="AU579" i="1" s="1"/>
  <c r="AD579" i="1"/>
  <c r="BZ795" i="1"/>
  <c r="CO795" i="1" s="1"/>
  <c r="D24" i="1"/>
  <c r="D798" i="1"/>
  <c r="BG798" i="1"/>
  <c r="BG24" i="1" s="1"/>
  <c r="BH798" i="1"/>
  <c r="BH24" i="1" s="1"/>
  <c r="BF798" i="1"/>
  <c r="T798" i="1" l="1"/>
  <c r="AD798" i="1"/>
  <c r="T24" i="1"/>
  <c r="AD24" i="1"/>
  <c r="J798" i="1"/>
  <c r="L798" i="1"/>
  <c r="AU24" i="1"/>
  <c r="J24" i="1"/>
  <c r="BF24" i="1"/>
  <c r="BE24" i="1" s="1"/>
  <c r="BE798" i="1"/>
  <c r="CO798" i="1"/>
  <c r="CO24" i="1" s="1"/>
  <c r="CK795" i="1"/>
  <c r="CO807" i="1"/>
  <c r="CO794" i="1"/>
  <c r="CK794" i="1" s="1"/>
  <c r="CO800" i="1"/>
  <c r="CK800" i="1" s="1"/>
  <c r="BZ807" i="1"/>
  <c r="BZ800" i="1"/>
  <c r="BV800" i="1" s="1"/>
  <c r="CI795" i="1"/>
  <c r="BV795" i="1"/>
  <c r="BZ798" i="1"/>
  <c r="BZ794" i="1"/>
  <c r="BN40" i="1"/>
  <c r="D121" i="1"/>
  <c r="T121" i="1" s="1"/>
  <c r="J121" i="1" l="1"/>
  <c r="AD121" i="1"/>
  <c r="CI807" i="1"/>
  <c r="CI800" i="1"/>
  <c r="CI798" i="1"/>
  <c r="CO60" i="1"/>
  <c r="CK60" i="1" s="1"/>
  <c r="CK807" i="1"/>
  <c r="CO801" i="1"/>
  <c r="CK24" i="1"/>
  <c r="CK798" i="1"/>
  <c r="BV39" i="1"/>
  <c r="BV794" i="1"/>
  <c r="BZ24" i="1"/>
  <c r="BV24" i="1" s="1"/>
  <c r="BV798" i="1"/>
  <c r="CE795" i="1"/>
  <c r="CE800" i="1"/>
  <c r="BV807" i="1"/>
  <c r="BZ60" i="1"/>
  <c r="BV60" i="1" s="1"/>
  <c r="D116" i="1"/>
  <c r="T116" i="1" s="1"/>
  <c r="D115" i="1"/>
  <c r="T115" i="1" s="1"/>
  <c r="D120" i="1"/>
  <c r="T120" i="1" s="1"/>
  <c r="BF120" i="1"/>
  <c r="BE120" i="1" s="1"/>
  <c r="D119" i="1"/>
  <c r="T119" i="1" s="1"/>
  <c r="CO961" i="1" l="1"/>
  <c r="CK961" i="1" s="1"/>
  <c r="CO959" i="1"/>
  <c r="CO957" i="1"/>
  <c r="J119" i="1"/>
  <c r="AD119" i="1"/>
  <c r="J115" i="1"/>
  <c r="AD115" i="1"/>
  <c r="J120" i="1"/>
  <c r="AD120" i="1"/>
  <c r="J116" i="1"/>
  <c r="AD116" i="1"/>
  <c r="CI24" i="1"/>
  <c r="CE24" i="1" s="1"/>
  <c r="CI60" i="1"/>
  <c r="CE60" i="1" s="1"/>
  <c r="CE807" i="1"/>
  <c r="CI801" i="1"/>
  <c r="CO55" i="1"/>
  <c r="CK801" i="1"/>
  <c r="CE798" i="1"/>
  <c r="BF119" i="1"/>
  <c r="BE119" i="1" s="1"/>
  <c r="CK957" i="1" l="1"/>
  <c r="CK959" i="1"/>
  <c r="CI55" i="1"/>
  <c r="CI21" i="1" s="1"/>
  <c r="CE21" i="1" s="1"/>
  <c r="CE801" i="1"/>
  <c r="CO21" i="1"/>
  <c r="CK55" i="1"/>
  <c r="D118" i="1"/>
  <c r="T118" i="1" s="1"/>
  <c r="BF118" i="1"/>
  <c r="BE118" i="1" s="1"/>
  <c r="J118" i="1" l="1"/>
  <c r="AD118" i="1"/>
  <c r="CI22" i="1"/>
  <c r="CF22" i="1"/>
  <c r="CK21" i="1"/>
  <c r="CO22" i="1" l="1"/>
  <c r="CK2" i="1"/>
  <c r="CL22" i="1"/>
  <c r="CB808" i="1"/>
  <c r="CA808" i="1" s="1"/>
  <c r="BN685" i="1" l="1"/>
  <c r="E965" i="1"/>
  <c r="L965" i="1" l="1"/>
  <c r="AF965" i="1"/>
  <c r="D965" i="1"/>
  <c r="T965" i="1" s="1"/>
  <c r="J965" i="1" l="1"/>
  <c r="AD965" i="1"/>
  <c r="H550" i="1"/>
  <c r="D550" i="1" s="1"/>
  <c r="AD550" i="1" s="1"/>
  <c r="E211" i="1" l="1"/>
  <c r="E217" i="1"/>
  <c r="E210" i="1"/>
  <c r="E67" i="1" l="1"/>
  <c r="AF210" i="1"/>
  <c r="V210" i="1"/>
  <c r="D217" i="1"/>
  <c r="T217" i="1" s="1"/>
  <c r="E124" i="1"/>
  <c r="AF211" i="1"/>
  <c r="V211" i="1"/>
  <c r="J217" i="1"/>
  <c r="AD217" i="1"/>
  <c r="E207" i="1"/>
  <c r="D211" i="1"/>
  <c r="E206" i="1"/>
  <c r="D210" i="1"/>
  <c r="T210" i="1" s="1"/>
  <c r="E468" i="1"/>
  <c r="D124" i="1" l="1"/>
  <c r="AF124" i="1"/>
  <c r="V124" i="1"/>
  <c r="AU206" i="1"/>
  <c r="AF206" i="1"/>
  <c r="V206" i="1"/>
  <c r="AU207" i="1"/>
  <c r="V207" i="1"/>
  <c r="AF207" i="1"/>
  <c r="E320" i="1"/>
  <c r="E65" i="1"/>
  <c r="L65" i="1" s="1"/>
  <c r="AU67" i="1"/>
  <c r="AU307" i="1" s="1"/>
  <c r="AU778" i="1" s="1"/>
  <c r="AU803" i="1" s="1"/>
  <c r="AU57" i="1" s="1"/>
  <c r="AU31" i="1" s="1"/>
  <c r="V67" i="1"/>
  <c r="AF67" i="1"/>
  <c r="BF468" i="1"/>
  <c r="BE468" i="1" s="1"/>
  <c r="V468" i="1"/>
  <c r="AD211" i="1"/>
  <c r="T211" i="1"/>
  <c r="J210" i="1"/>
  <c r="AD210" i="1"/>
  <c r="D320" i="1"/>
  <c r="J320" i="1" s="1"/>
  <c r="L320" i="1"/>
  <c r="BF207" i="1"/>
  <c r="BE207" i="1" s="1"/>
  <c r="BF211" i="1"/>
  <c r="BB211" i="1" s="1"/>
  <c r="BB209" i="1" s="1"/>
  <c r="BA209" i="1" s="1"/>
  <c r="J211" i="1"/>
  <c r="D206" i="1"/>
  <c r="T206" i="1" s="1"/>
  <c r="D207" i="1"/>
  <c r="T207" i="1" s="1"/>
  <c r="E202" i="1"/>
  <c r="E205" i="1"/>
  <c r="BF206" i="1"/>
  <c r="BA210" i="1"/>
  <c r="AU205" i="1" l="1"/>
  <c r="V205" i="1"/>
  <c r="AF205" i="1"/>
  <c r="AU202" i="1"/>
  <c r="V202" i="1"/>
  <c r="AF202" i="1"/>
  <c r="V65" i="1"/>
  <c r="AF65" i="1"/>
  <c r="AF320" i="1"/>
  <c r="V320" i="1"/>
  <c r="AD124" i="1"/>
  <c r="J124" i="1"/>
  <c r="T124" i="1"/>
  <c r="AU124" i="1"/>
  <c r="AU65" i="1" s="1"/>
  <c r="AU40" i="1" s="1"/>
  <c r="AU320" i="1"/>
  <c r="AU306" i="1" s="1"/>
  <c r="J207" i="1"/>
  <c r="AD207" i="1"/>
  <c r="BF204" i="1"/>
  <c r="BE204" i="1" s="1"/>
  <c r="J206" i="1"/>
  <c r="AD206" i="1"/>
  <c r="BE211" i="1"/>
  <c r="BA211" i="1"/>
  <c r="BF202" i="1"/>
  <c r="BF200" i="1" s="1"/>
  <c r="BE200" i="1" s="1"/>
  <c r="BB206" i="1"/>
  <c r="BB202" i="1" s="1"/>
  <c r="BB200" i="1" s="1"/>
  <c r="BE206" i="1"/>
  <c r="BE202" i="1" s="1"/>
  <c r="D202" i="1"/>
  <c r="T202" i="1" s="1"/>
  <c r="D205" i="1"/>
  <c r="T205" i="1" s="1"/>
  <c r="D67" i="1"/>
  <c r="T67" i="1" s="1"/>
  <c r="E307" i="1"/>
  <c r="AF307" i="1" l="1"/>
  <c r="V307" i="1"/>
  <c r="D535" i="1"/>
  <c r="T535" i="1" s="1"/>
  <c r="D531" i="1"/>
  <c r="AD531" i="1" s="1"/>
  <c r="J202" i="1"/>
  <c r="AD202" i="1"/>
  <c r="J521" i="1"/>
  <c r="AD521" i="1"/>
  <c r="J67" i="1"/>
  <c r="AD67" i="1"/>
  <c r="J205" i="1"/>
  <c r="AD205" i="1"/>
  <c r="E306" i="1"/>
  <c r="L307" i="1"/>
  <c r="BA206" i="1"/>
  <c r="BA202" i="1" s="1"/>
  <c r="BA200" i="1"/>
  <c r="E778" i="1"/>
  <c r="D307" i="1"/>
  <c r="BF543" i="1"/>
  <c r="BE543" i="1" s="1"/>
  <c r="BF524" i="1"/>
  <c r="BE524" i="1" s="1"/>
  <c r="BF531" i="1"/>
  <c r="BE531" i="1" s="1"/>
  <c r="G59" i="1"/>
  <c r="H59" i="1"/>
  <c r="BF535" i="1"/>
  <c r="BE535" i="1" s="1"/>
  <c r="AD535" i="1" l="1"/>
  <c r="J535" i="1"/>
  <c r="L778" i="1"/>
  <c r="AF778" i="1"/>
  <c r="J531" i="1"/>
  <c r="AU531" i="1"/>
  <c r="D539" i="1"/>
  <c r="T539" i="1" s="1"/>
  <c r="D519" i="1"/>
  <c r="AD519" i="1" s="1"/>
  <c r="D516" i="1"/>
  <c r="D530" i="1"/>
  <c r="E329" i="1"/>
  <c r="E324" i="1" s="1"/>
  <c r="L306" i="1"/>
  <c r="V306" i="1"/>
  <c r="AF306" i="1"/>
  <c r="J307" i="1"/>
  <c r="AD307" i="1"/>
  <c r="G34" i="1"/>
  <c r="H34" i="1"/>
  <c r="D517" i="1"/>
  <c r="BF516" i="1"/>
  <c r="BE516" i="1" s="1"/>
  <c r="BF519" i="1"/>
  <c r="BE519" i="1" s="1"/>
  <c r="BF517" i="1"/>
  <c r="G805" i="1"/>
  <c r="BG805" i="1" s="1"/>
  <c r="BF539" i="1"/>
  <c r="BE539" i="1" s="1"/>
  <c r="BF530" i="1"/>
  <c r="BE530" i="1" s="1"/>
  <c r="H805" i="1"/>
  <c r="J519" i="1" l="1"/>
  <c r="X519" i="1"/>
  <c r="T519" i="1"/>
  <c r="AD517" i="1"/>
  <c r="T517" i="1"/>
  <c r="AD539" i="1"/>
  <c r="AU539" i="1"/>
  <c r="AD516" i="1"/>
  <c r="T516" i="1"/>
  <c r="BH805" i="1"/>
  <c r="J516" i="1"/>
  <c r="E715" i="1"/>
  <c r="AU516" i="1"/>
  <c r="AD530" i="1"/>
  <c r="T530" i="1"/>
  <c r="J530" i="1"/>
  <c r="AU530" i="1"/>
  <c r="V329" i="1"/>
  <c r="AF329" i="1"/>
  <c r="D715" i="1"/>
  <c r="T715" i="1" s="1"/>
  <c r="D515" i="1"/>
  <c r="D329" i="1"/>
  <c r="J517" i="1"/>
  <c r="AU517" i="1"/>
  <c r="AU324" i="1" s="1"/>
  <c r="AU715" i="1" s="1"/>
  <c r="BF59" i="1"/>
  <c r="BE517" i="1"/>
  <c r="E780" i="1"/>
  <c r="D324" i="1"/>
  <c r="BF715" i="1"/>
  <c r="BE715" i="1" s="1"/>
  <c r="BF515" i="1"/>
  <c r="BE515" i="1" s="1"/>
  <c r="AD515" i="1" l="1"/>
  <c r="T515" i="1"/>
  <c r="J715" i="1"/>
  <c r="AD715" i="1"/>
  <c r="J515" i="1"/>
  <c r="J324" i="1"/>
  <c r="AD324" i="1"/>
  <c r="E805" i="1"/>
  <c r="AU59" i="1"/>
  <c r="AU34" i="1" s="1"/>
  <c r="AU780" i="1"/>
  <c r="AU805" i="1" s="1"/>
  <c r="AU515" i="1"/>
  <c r="BF34" i="1"/>
  <c r="BE34" i="1" s="1"/>
  <c r="BE59" i="1"/>
  <c r="E59" i="1"/>
  <c r="D780" i="1"/>
  <c r="T780" i="1" s="1"/>
  <c r="D805" i="1" l="1"/>
  <c r="T805" i="1" s="1"/>
  <c r="J805" i="1"/>
  <c r="AD805" i="1"/>
  <c r="J780" i="1"/>
  <c r="E34" i="1"/>
  <c r="D59" i="1"/>
  <c r="BF805" i="1"/>
  <c r="BE805" i="1" s="1"/>
  <c r="T59" i="1" l="1"/>
  <c r="AD59" i="1"/>
  <c r="D34" i="1"/>
  <c r="J59" i="1"/>
  <c r="E972" i="1"/>
  <c r="D972" i="1" s="1"/>
  <c r="J34" i="1" l="1"/>
  <c r="T34" i="1"/>
  <c r="AD34" i="1"/>
  <c r="E407" i="1"/>
  <c r="BF407" i="1" l="1"/>
  <c r="BE407" i="1" s="1"/>
  <c r="D407" i="1"/>
  <c r="J407" i="1" l="1"/>
  <c r="AD407" i="1"/>
  <c r="D406" i="1"/>
  <c r="BF406" i="1"/>
  <c r="BE406" i="1" s="1"/>
  <c r="J406" i="1" l="1"/>
  <c r="AD406" i="1"/>
  <c r="BF361" i="1"/>
  <c r="BE361" i="1" s="1"/>
  <c r="BF362" i="1"/>
  <c r="BE362" i="1" s="1"/>
  <c r="BF363" i="1"/>
  <c r="BE363" i="1" s="1"/>
  <c r="BF364" i="1"/>
  <c r="BE364" i="1" s="1"/>
  <c r="BF365" i="1"/>
  <c r="BE365" i="1" s="1"/>
  <c r="BF366" i="1"/>
  <c r="BE366" i="1" s="1"/>
  <c r="BF367" i="1"/>
  <c r="BE367" i="1" s="1"/>
  <c r="BF368" i="1"/>
  <c r="BE368" i="1" s="1"/>
  <c r="BF369" i="1"/>
  <c r="BE369" i="1" s="1"/>
  <c r="BF357" i="1"/>
  <c r="BE357" i="1" s="1"/>
  <c r="D472" i="1" l="1"/>
  <c r="D471" i="1"/>
  <c r="D470" i="1"/>
  <c r="D103" i="1"/>
  <c r="T103" i="1" s="1"/>
  <c r="D102" i="1"/>
  <c r="T102" i="1" s="1"/>
  <c r="D101" i="1"/>
  <c r="T101" i="1" s="1"/>
  <c r="D100" i="1"/>
  <c r="T100" i="1" s="1"/>
  <c r="H94" i="1"/>
  <c r="D93" i="1"/>
  <c r="T93" i="1" s="1"/>
  <c r="D90" i="1"/>
  <c r="T90" i="1" s="1"/>
  <c r="D87" i="1"/>
  <c r="T87" i="1" s="1"/>
  <c r="D86" i="1"/>
  <c r="T86" i="1" s="1"/>
  <c r="D84" i="1"/>
  <c r="T84" i="1" s="1"/>
  <c r="D80" i="1"/>
  <c r="T80" i="1" s="1"/>
  <c r="D78" i="1"/>
  <c r="T78" i="1" s="1"/>
  <c r="BF75" i="1"/>
  <c r="BE75" i="1" s="1"/>
  <c r="AL94" i="1" l="1"/>
  <c r="AB94" i="1"/>
  <c r="J78" i="1"/>
  <c r="AD78" i="1"/>
  <c r="J100" i="1"/>
  <c r="AD100" i="1"/>
  <c r="J80" i="1"/>
  <c r="AD80" i="1"/>
  <c r="J101" i="1"/>
  <c r="AD101" i="1"/>
  <c r="J84" i="1"/>
  <c r="AD84" i="1"/>
  <c r="J102" i="1"/>
  <c r="AD102" i="1"/>
  <c r="J86" i="1"/>
  <c r="AD86" i="1"/>
  <c r="J103" i="1"/>
  <c r="AD103" i="1"/>
  <c r="J87" i="1"/>
  <c r="AD87" i="1"/>
  <c r="J470" i="1"/>
  <c r="AD470" i="1"/>
  <c r="J90" i="1"/>
  <c r="AD90" i="1"/>
  <c r="J471" i="1"/>
  <c r="AD471" i="1"/>
  <c r="J93" i="1"/>
  <c r="AD93" i="1"/>
  <c r="J472" i="1"/>
  <c r="AD472" i="1"/>
  <c r="BF82" i="1"/>
  <c r="BE82" i="1" s="1"/>
  <c r="BF359" i="1"/>
  <c r="BE359" i="1" s="1"/>
  <c r="D77" i="1"/>
  <c r="T77" i="1" s="1"/>
  <c r="BF77" i="1"/>
  <c r="BE77" i="1" s="1"/>
  <c r="D83" i="1"/>
  <c r="T83" i="1" s="1"/>
  <c r="BF83" i="1"/>
  <c r="BE83" i="1" s="1"/>
  <c r="D98" i="1"/>
  <c r="T98" i="1" s="1"/>
  <c r="BF99" i="1"/>
  <c r="BE99" i="1" s="1"/>
  <c r="D85" i="1"/>
  <c r="T85" i="1" s="1"/>
  <c r="BF85" i="1"/>
  <c r="BE85" i="1" s="1"/>
  <c r="D96" i="1"/>
  <c r="T96" i="1" s="1"/>
  <c r="BF96" i="1"/>
  <c r="BE96" i="1" s="1"/>
  <c r="D75" i="1"/>
  <c r="T75" i="1" s="1"/>
  <c r="D82" i="1"/>
  <c r="T82" i="1" s="1"/>
  <c r="D99" i="1"/>
  <c r="T99" i="1" s="1"/>
  <c r="J96" i="1" l="1"/>
  <c r="AD96" i="1"/>
  <c r="J77" i="1"/>
  <c r="AD77" i="1"/>
  <c r="J85" i="1"/>
  <c r="AD85" i="1"/>
  <c r="J99" i="1"/>
  <c r="AD99" i="1"/>
  <c r="J98" i="1"/>
  <c r="AD98" i="1"/>
  <c r="J82" i="1"/>
  <c r="AD82" i="1"/>
  <c r="J75" i="1"/>
  <c r="AD75" i="1"/>
  <c r="J83" i="1"/>
  <c r="AD83" i="1"/>
  <c r="BF328" i="1"/>
  <c r="BE328" i="1" s="1"/>
  <c r="BF327" i="1"/>
  <c r="BE327" i="1" s="1"/>
  <c r="D74" i="1"/>
  <c r="T74" i="1" s="1"/>
  <c r="BF74" i="1"/>
  <c r="BE74" i="1" s="1"/>
  <c r="BF98" i="1"/>
  <c r="BE98" i="1" s="1"/>
  <c r="D89" i="1"/>
  <c r="T89" i="1" s="1"/>
  <c r="BF89" i="1"/>
  <c r="BE89" i="1" s="1"/>
  <c r="D88" i="1"/>
  <c r="T88" i="1" s="1"/>
  <c r="BF88" i="1"/>
  <c r="BE88" i="1" s="1"/>
  <c r="D81" i="1"/>
  <c r="T81" i="1" s="1"/>
  <c r="BF81" i="1"/>
  <c r="BE81" i="1" s="1"/>
  <c r="J88" i="1" l="1"/>
  <c r="AD88" i="1"/>
  <c r="J89" i="1"/>
  <c r="AD89" i="1"/>
  <c r="J74" i="1"/>
  <c r="AD74" i="1"/>
  <c r="J81" i="1"/>
  <c r="AD81" i="1"/>
  <c r="BE326" i="1"/>
  <c r="BF326" i="1"/>
  <c r="D79" i="1"/>
  <c r="T79" i="1" s="1"/>
  <c r="BF79" i="1"/>
  <c r="BE79" i="1" s="1"/>
  <c r="D73" i="1"/>
  <c r="T73" i="1" s="1"/>
  <c r="BF73" i="1"/>
  <c r="BE73" i="1" s="1"/>
  <c r="D95" i="1"/>
  <c r="T95" i="1" s="1"/>
  <c r="BF95" i="1"/>
  <c r="BE95" i="1" s="1"/>
  <c r="D94" i="1"/>
  <c r="T94" i="1" s="1"/>
  <c r="BF94" i="1"/>
  <c r="BE94" i="1" s="1"/>
  <c r="J95" i="1" l="1"/>
  <c r="AD95" i="1"/>
  <c r="J73" i="1"/>
  <c r="AD73" i="1"/>
  <c r="J79" i="1"/>
  <c r="AD79" i="1"/>
  <c r="J94" i="1"/>
  <c r="AD94" i="1"/>
  <c r="BF323" i="1"/>
  <c r="BE323" i="1" s="1"/>
  <c r="D213" i="1" l="1"/>
  <c r="T213" i="1" s="1"/>
  <c r="E209" i="1"/>
  <c r="G52" i="1"/>
  <c r="H52" i="1"/>
  <c r="E311" i="1"/>
  <c r="D209" i="1" l="1"/>
  <c r="T209" i="1" s="1"/>
  <c r="AF209" i="1"/>
  <c r="V209" i="1"/>
  <c r="J209" i="1"/>
  <c r="AD209" i="1"/>
  <c r="J213" i="1"/>
  <c r="AD213" i="1"/>
  <c r="D311" i="1"/>
  <c r="D52" i="1" s="1"/>
  <c r="BF311" i="1"/>
  <c r="BE311" i="1" s="1"/>
  <c r="E52" i="1"/>
  <c r="V52" i="1" s="1"/>
  <c r="BF52" i="1" l="1"/>
  <c r="BE52" i="1" s="1"/>
  <c r="D928" i="1" l="1"/>
  <c r="D926" i="1"/>
  <c r="D925" i="1"/>
  <c r="E924" i="1"/>
  <c r="D924" i="1" l="1"/>
  <c r="BF924" i="1"/>
  <c r="BF691" i="1" l="1"/>
  <c r="BE691" i="1" s="1"/>
  <c r="G46" i="1" l="1"/>
  <c r="H46" i="1"/>
  <c r="G40" i="1"/>
  <c r="H40" i="1"/>
  <c r="E332" i="1" l="1"/>
  <c r="G778" i="1"/>
  <c r="E327" i="1" l="1"/>
  <c r="BF332" i="1"/>
  <c r="BE332" i="1" s="1"/>
  <c r="D332" i="1"/>
  <c r="AD332" i="1" s="1"/>
  <c r="E714" i="1"/>
  <c r="BF714" i="1"/>
  <c r="BE714" i="1" s="1"/>
  <c r="E125" i="1"/>
  <c r="V125" i="1" s="1"/>
  <c r="E922" i="1"/>
  <c r="L714" i="1" l="1"/>
  <c r="AF714" i="1"/>
  <c r="D327" i="1"/>
  <c r="V327" i="1"/>
  <c r="AF327" i="1"/>
  <c r="BF922" i="1"/>
  <c r="E949" i="1"/>
  <c r="H778" i="1"/>
  <c r="D778" i="1" l="1"/>
  <c r="T778" i="1" s="1"/>
  <c r="J778" i="1"/>
  <c r="D893" i="1"/>
  <c r="T893" i="1" s="1"/>
  <c r="D892" i="1"/>
  <c r="T892" i="1" s="1"/>
  <c r="G911" i="1" l="1"/>
  <c r="D913" i="1"/>
  <c r="T913" i="1" s="1"/>
  <c r="G51" i="1"/>
  <c r="H51" i="1"/>
  <c r="D51" i="1"/>
  <c r="AD913" i="1" l="1"/>
  <c r="R913" i="1"/>
  <c r="J913" i="1"/>
  <c r="E51" i="1"/>
  <c r="V51" i="1" s="1"/>
  <c r="G928" i="1"/>
  <c r="G925" i="1"/>
  <c r="BG925" i="1" s="1"/>
  <c r="D215" i="1"/>
  <c r="T215" i="1" s="1"/>
  <c r="D214" i="1"/>
  <c r="T214" i="1" s="1"/>
  <c r="D199" i="1"/>
  <c r="T199" i="1" s="1"/>
  <c r="D198" i="1"/>
  <c r="T198" i="1" s="1"/>
  <c r="D142" i="1"/>
  <c r="AD142" i="1" s="1"/>
  <c r="E136" i="1"/>
  <c r="V136" i="1" s="1"/>
  <c r="J214" i="1" l="1"/>
  <c r="AD214" i="1"/>
  <c r="J215" i="1"/>
  <c r="AD215" i="1"/>
  <c r="J142" i="1"/>
  <c r="J198" i="1"/>
  <c r="AD198" i="1"/>
  <c r="J199" i="1"/>
  <c r="AD199" i="1"/>
  <c r="D136" i="1"/>
  <c r="AD136" i="1" s="1"/>
  <c r="BF136" i="1"/>
  <c r="BE136" i="1" s="1"/>
  <c r="BF134" i="1"/>
  <c r="BE134" i="1" s="1"/>
  <c r="D197" i="1"/>
  <c r="G922" i="1"/>
  <c r="G949" i="1" s="1"/>
  <c r="G808" i="1"/>
  <c r="E717" i="1"/>
  <c r="H601" i="1"/>
  <c r="H600" i="1"/>
  <c r="H589" i="1"/>
  <c r="AL589" i="1" s="1"/>
  <c r="E808" i="1" l="1"/>
  <c r="T197" i="1"/>
  <c r="AD197" i="1"/>
  <c r="J197" i="1"/>
  <c r="J136" i="1"/>
  <c r="BF808" i="1"/>
  <c r="E62" i="1"/>
  <c r="BG808" i="1"/>
  <c r="G62" i="1"/>
  <c r="BG922" i="1"/>
  <c r="G931" i="1"/>
  <c r="BH589" i="1"/>
  <c r="BE589" i="1" s="1"/>
  <c r="G47" i="1"/>
  <c r="D469" i="1"/>
  <c r="J469" i="1" l="1"/>
  <c r="AD469" i="1"/>
  <c r="BW62" i="1"/>
  <c r="BW36" i="1" s="1"/>
  <c r="BZ589" i="1"/>
  <c r="BH583" i="1"/>
  <c r="BE583" i="1" s="1"/>
  <c r="H803" i="1"/>
  <c r="AB803" i="1" s="1"/>
  <c r="BH778" i="1"/>
  <c r="G803" i="1"/>
  <c r="G57" i="1" s="1"/>
  <c r="BG778" i="1"/>
  <c r="E467" i="1"/>
  <c r="D468" i="1"/>
  <c r="V467" i="1" l="1"/>
  <c r="J468" i="1"/>
  <c r="AD468" i="1"/>
  <c r="BH803" i="1"/>
  <c r="BH57" i="1" s="1"/>
  <c r="BH31" i="1" s="1"/>
  <c r="H57" i="1"/>
  <c r="BV589" i="1"/>
  <c r="CI589" i="1"/>
  <c r="CE589" i="1" s="1"/>
  <c r="BZ583" i="1"/>
  <c r="BH560" i="1"/>
  <c r="BE560" i="1" s="1"/>
  <c r="BH549" i="1"/>
  <c r="BG803" i="1"/>
  <c r="BG57" i="1" s="1"/>
  <c r="BG31" i="1" s="1"/>
  <c r="D467" i="1"/>
  <c r="BF467" i="1"/>
  <c r="BE467" i="1" s="1"/>
  <c r="D791" i="1"/>
  <c r="D788" i="1"/>
  <c r="T788" i="1" s="1"/>
  <c r="D787" i="1"/>
  <c r="T787" i="1" s="1"/>
  <c r="J791" i="1" l="1"/>
  <c r="AD791" i="1"/>
  <c r="T791" i="1"/>
  <c r="J467" i="1"/>
  <c r="AD467" i="1"/>
  <c r="BH717" i="1"/>
  <c r="BH62" i="1" s="1"/>
  <c r="BE549" i="1"/>
  <c r="BE717" i="1" s="1"/>
  <c r="BZ559" i="1"/>
  <c r="BZ549" i="1"/>
  <c r="BV583" i="1"/>
  <c r="BZ560" i="1"/>
  <c r="BH713" i="1"/>
  <c r="BH712" i="1" s="1"/>
  <c r="BH47" i="1" s="1"/>
  <c r="BH36" i="1" l="1"/>
  <c r="BE62" i="1"/>
  <c r="BE36" i="1" s="1"/>
  <c r="BZ323" i="1"/>
  <c r="BZ321" i="1" s="1"/>
  <c r="BZ563" i="1"/>
  <c r="BV563" i="1" s="1"/>
  <c r="BV980" i="1" s="1"/>
  <c r="BV982" i="1" s="1"/>
  <c r="BZ564" i="1"/>
  <c r="BV564" i="1" s="1"/>
  <c r="BV559" i="1"/>
  <c r="BZ713" i="1"/>
  <c r="BZ717" i="1"/>
  <c r="BV549" i="1"/>
  <c r="BV717" i="1" s="1"/>
  <c r="BZ643" i="1"/>
  <c r="BV643" i="1" s="1"/>
  <c r="CI549" i="1"/>
  <c r="BZ645" i="1"/>
  <c r="BZ642" i="1"/>
  <c r="CI560" i="1"/>
  <c r="CE560" i="1" s="1"/>
  <c r="BV560" i="1"/>
  <c r="BZ808" i="1" l="1"/>
  <c r="BV808" i="1" s="1"/>
  <c r="CJ808" i="1"/>
  <c r="CJ62" i="1" s="1"/>
  <c r="CJ36" i="1" s="1"/>
  <c r="BV323" i="1"/>
  <c r="BZ712" i="1"/>
  <c r="BZ777" i="1"/>
  <c r="BV713" i="1"/>
  <c r="BZ226" i="1"/>
  <c r="BZ223" i="1" s="1"/>
  <c r="BV321" i="1"/>
  <c r="CE549" i="1"/>
  <c r="CI47" i="1"/>
  <c r="BV645" i="1"/>
  <c r="BV642" i="1"/>
  <c r="D195" i="1"/>
  <c r="AD195" i="1" s="1"/>
  <c r="D194" i="1"/>
  <c r="AD194" i="1" s="1"/>
  <c r="E193" i="1"/>
  <c r="V193" i="1" s="1"/>
  <c r="D191" i="1"/>
  <c r="AD191" i="1" s="1"/>
  <c r="D190" i="1"/>
  <c r="AD190" i="1" s="1"/>
  <c r="E189" i="1"/>
  <c r="V189" i="1" s="1"/>
  <c r="D72" i="1"/>
  <c r="T72" i="1" s="1"/>
  <c r="D71" i="1"/>
  <c r="T71" i="1" s="1"/>
  <c r="D336" i="1"/>
  <c r="AD336" i="1" s="1"/>
  <c r="D689" i="1"/>
  <c r="T689" i="1" s="1"/>
  <c r="D688" i="1"/>
  <c r="T688" i="1" s="1"/>
  <c r="D687" i="1"/>
  <c r="T687" i="1" s="1"/>
  <c r="D680" i="1"/>
  <c r="AB680" i="1" l="1"/>
  <c r="T680" i="1"/>
  <c r="J191" i="1"/>
  <c r="J194" i="1"/>
  <c r="J195" i="1"/>
  <c r="J71" i="1"/>
  <c r="AD71" i="1"/>
  <c r="J72" i="1"/>
  <c r="AD72" i="1"/>
  <c r="AL680" i="1"/>
  <c r="AD680" i="1"/>
  <c r="J190" i="1"/>
  <c r="J687" i="1"/>
  <c r="AD687" i="1"/>
  <c r="J689" i="1"/>
  <c r="AD689" i="1"/>
  <c r="J688" i="1"/>
  <c r="AD688" i="1"/>
  <c r="BZ221" i="1"/>
  <c r="BV221" i="1" s="1"/>
  <c r="BV223" i="1"/>
  <c r="BZ776" i="1"/>
  <c r="BZ802" i="1"/>
  <c r="BV777" i="1"/>
  <c r="BV712" i="1"/>
  <c r="BV47" i="1" s="1"/>
  <c r="BZ47" i="1"/>
  <c r="BZ62" i="1"/>
  <c r="D70" i="1"/>
  <c r="T70" i="1" s="1"/>
  <c r="BF70" i="1"/>
  <c r="BE70" i="1" s="1"/>
  <c r="E45" i="1"/>
  <c r="V45" i="1" s="1"/>
  <c r="D189" i="1"/>
  <c r="AD189" i="1" s="1"/>
  <c r="BF189" i="1"/>
  <c r="BE189" i="1" s="1"/>
  <c r="BF193" i="1"/>
  <c r="BE193" i="1" s="1"/>
  <c r="BF693" i="1"/>
  <c r="BE693" i="1" s="1"/>
  <c r="H45" i="1"/>
  <c r="D193" i="1"/>
  <c r="AD193" i="1" s="1"/>
  <c r="E188" i="1"/>
  <c r="V188" i="1" s="1"/>
  <c r="E192" i="1"/>
  <c r="E187" i="1" l="1"/>
  <c r="V187" i="1" s="1"/>
  <c r="V192" i="1"/>
  <c r="J70" i="1"/>
  <c r="AD70" i="1"/>
  <c r="J193" i="1"/>
  <c r="J189" i="1"/>
  <c r="BB187" i="1"/>
  <c r="BB173" i="1" s="1"/>
  <c r="BB171" i="1" s="1"/>
  <c r="BZ801" i="1"/>
  <c r="BV801" i="1" s="1"/>
  <c r="BV802" i="1"/>
  <c r="BZ23" i="1"/>
  <c r="BV23" i="1" s="1"/>
  <c r="BV776" i="1"/>
  <c r="BF117" i="1"/>
  <c r="BE117" i="1" s="1"/>
  <c r="BF173" i="1"/>
  <c r="BE173" i="1" s="1"/>
  <c r="BZ36" i="1"/>
  <c r="BV36" i="1" s="1"/>
  <c r="D187" i="1"/>
  <c r="AD187" i="1" s="1"/>
  <c r="BZ56" i="1"/>
  <c r="BZ30" i="1" s="1"/>
  <c r="BV62" i="1"/>
  <c r="E185" i="1"/>
  <c r="CE62" i="1"/>
  <c r="BA694" i="1"/>
  <c r="BF67" i="1"/>
  <c r="BE67" i="1" s="1"/>
  <c r="BE307" i="1" s="1"/>
  <c r="D188" i="1"/>
  <c r="AD188" i="1" s="1"/>
  <c r="BF188" i="1"/>
  <c r="BE188" i="1" s="1"/>
  <c r="BF68" i="1"/>
  <c r="BE68" i="1" s="1"/>
  <c r="BF69" i="1"/>
  <c r="BE69" i="1" s="1"/>
  <c r="D192" i="1"/>
  <c r="AD192" i="1" s="1"/>
  <c r="BA693" i="1"/>
  <c r="G45" i="1"/>
  <c r="D45" i="1"/>
  <c r="D69" i="1"/>
  <c r="T69" i="1" s="1"/>
  <c r="BV959" i="1" l="1"/>
  <c r="BV957" i="1"/>
  <c r="D185" i="1"/>
  <c r="AD185" i="1" s="1"/>
  <c r="V185" i="1"/>
  <c r="J192" i="1"/>
  <c r="J187" i="1"/>
  <c r="J69" i="1"/>
  <c r="AD69" i="1"/>
  <c r="J188" i="1"/>
  <c r="J185" i="1"/>
  <c r="BF171" i="1"/>
  <c r="BE171" i="1" s="1"/>
  <c r="BA187" i="1"/>
  <c r="D66" i="1"/>
  <c r="T66" i="1" s="1"/>
  <c r="D65" i="1"/>
  <c r="BZ29" i="1"/>
  <c r="BV29" i="1" s="1"/>
  <c r="BV30" i="1"/>
  <c r="BV56" i="1"/>
  <c r="BZ55" i="1"/>
  <c r="BZ21" i="1" s="1"/>
  <c r="BV21" i="1" s="1"/>
  <c r="BF307" i="1"/>
  <c r="BF778" i="1" s="1"/>
  <c r="D68" i="1"/>
  <c r="T68" i="1" s="1"/>
  <c r="BA713" i="1"/>
  <c r="BA712" i="1" s="1"/>
  <c r="E803" i="1"/>
  <c r="BG306" i="1"/>
  <c r="BA47" i="1"/>
  <c r="L803" i="1" l="1"/>
  <c r="AF803" i="1"/>
  <c r="AD65" i="1"/>
  <c r="T65" i="1"/>
  <c r="J66" i="1"/>
  <c r="AD66" i="1"/>
  <c r="J68" i="1"/>
  <c r="AD68" i="1"/>
  <c r="D40" i="1"/>
  <c r="J65" i="1"/>
  <c r="BF803" i="1"/>
  <c r="BE778" i="1"/>
  <c r="BA173" i="1"/>
  <c r="BA171" i="1"/>
  <c r="E40" i="1"/>
  <c r="V40" i="1" s="1"/>
  <c r="D309" i="1"/>
  <c r="D306" i="1"/>
  <c r="BZ22" i="1"/>
  <c r="BW22" i="1"/>
  <c r="D803" i="1"/>
  <c r="T803" i="1" s="1"/>
  <c r="E57" i="1"/>
  <c r="BV55" i="1"/>
  <c r="BV6" i="1"/>
  <c r="J803" i="1" l="1"/>
  <c r="AD803" i="1"/>
  <c r="J306" i="1"/>
  <c r="J309" i="1"/>
  <c r="AD309" i="1"/>
  <c r="L57" i="1"/>
  <c r="V57" i="1"/>
  <c r="AF57" i="1"/>
  <c r="BF57" i="1"/>
  <c r="BE803" i="1"/>
  <c r="D57" i="1"/>
  <c r="BV2" i="1"/>
  <c r="J57" i="1" l="1"/>
  <c r="T57" i="1"/>
  <c r="AD57" i="1"/>
  <c r="BF31" i="1"/>
  <c r="BE31" i="1" s="1"/>
  <c r="BE57" i="1"/>
  <c r="BF396" i="1" l="1"/>
  <c r="BE396" i="1" s="1"/>
  <c r="D396" i="1"/>
  <c r="J396" i="1" l="1"/>
  <c r="AD396" i="1"/>
  <c r="BF394" i="1"/>
  <c r="BE394" i="1" s="1"/>
  <c r="D674" i="1" l="1"/>
  <c r="T674" i="1" s="1"/>
  <c r="D677" i="1" l="1"/>
  <c r="T677" i="1" s="1"/>
  <c r="BF675" i="1" l="1"/>
  <c r="BE675" i="1" s="1"/>
  <c r="D675" i="1"/>
  <c r="T675" i="1" s="1"/>
  <c r="D739" i="1" l="1"/>
  <c r="AD739" i="1" s="1"/>
  <c r="J739" i="1" l="1"/>
  <c r="T739" i="1"/>
  <c r="BF739" i="1"/>
  <c r="BE739" i="1" s="1"/>
  <c r="BF724" i="1"/>
  <c r="BE724" i="1" s="1"/>
  <c r="BF723" i="1"/>
  <c r="BE723" i="1" s="1"/>
  <c r="BN47" i="1" l="1"/>
  <c r="D600" i="1" l="1"/>
  <c r="AZ600" i="1" s="1"/>
  <c r="AV600" i="1" s="1"/>
  <c r="AU600" i="1" s="1"/>
  <c r="H605" i="1"/>
  <c r="D605" i="1" s="1"/>
  <c r="AZ605" i="1" s="1"/>
  <c r="AV605" i="1" s="1"/>
  <c r="AU605" i="1" s="1"/>
  <c r="D604" i="1"/>
  <c r="D589" i="1"/>
  <c r="T589" i="1" s="1"/>
  <c r="AZ589" i="1" l="1"/>
  <c r="AV589" i="1" s="1"/>
  <c r="AD589" i="1"/>
  <c r="AZ598" i="1"/>
  <c r="AV598" i="1" s="1"/>
  <c r="AU598" i="1" s="1"/>
  <c r="H594" i="1"/>
  <c r="H563" i="1" l="1"/>
  <c r="AL563" i="1" s="1"/>
  <c r="AL594" i="1"/>
  <c r="H713" i="1"/>
  <c r="AB713" i="1" s="1"/>
  <c r="H323" i="1"/>
  <c r="D960" i="1"/>
  <c r="T960" i="1" s="1"/>
  <c r="E905" i="1"/>
  <c r="E904" i="1"/>
  <c r="E903" i="1"/>
  <c r="E902" i="1"/>
  <c r="D901" i="1"/>
  <c r="T901" i="1" s="1"/>
  <c r="D896" i="1"/>
  <c r="T896" i="1" s="1"/>
  <c r="D895" i="1"/>
  <c r="T895" i="1" s="1"/>
  <c r="D853" i="1"/>
  <c r="D852" i="1"/>
  <c r="H851" i="1"/>
  <c r="G851" i="1"/>
  <c r="BG911" i="1" s="1"/>
  <c r="E851" i="1"/>
  <c r="D836" i="1"/>
  <c r="D835" i="1"/>
  <c r="D834" i="1"/>
  <c r="D833" i="1"/>
  <c r="D831" i="1"/>
  <c r="D830" i="1"/>
  <c r="H829" i="1"/>
  <c r="BH829" i="1" s="1"/>
  <c r="E829" i="1"/>
  <c r="BF829" i="1" s="1"/>
  <c r="D828" i="1"/>
  <c r="D827" i="1"/>
  <c r="H826" i="1"/>
  <c r="D825" i="1"/>
  <c r="D824" i="1"/>
  <c r="H823" i="1"/>
  <c r="H822" i="1"/>
  <c r="BH822" i="1" s="1"/>
  <c r="BE822" i="1" s="1"/>
  <c r="H821" i="1"/>
  <c r="BH821" i="1" s="1"/>
  <c r="BE821" i="1" s="1"/>
  <c r="D819" i="1"/>
  <c r="D818" i="1"/>
  <c r="H817" i="1"/>
  <c r="BH817" i="1" s="1"/>
  <c r="E817" i="1"/>
  <c r="BF817" i="1" s="1"/>
  <c r="E816" i="1"/>
  <c r="BF816" i="1" s="1"/>
  <c r="E815" i="1"/>
  <c r="BF815" i="1" s="1"/>
  <c r="D814" i="1"/>
  <c r="D813" i="1"/>
  <c r="H812" i="1"/>
  <c r="D757" i="1"/>
  <c r="D756" i="1"/>
  <c r="AD756" i="1" s="1"/>
  <c r="D755" i="1"/>
  <c r="AD755" i="1" s="1"/>
  <c r="D754" i="1"/>
  <c r="AD754" i="1" s="1"/>
  <c r="D753" i="1"/>
  <c r="AD753" i="1" s="1"/>
  <c r="D750" i="1"/>
  <c r="AD750" i="1" s="1"/>
  <c r="D749" i="1"/>
  <c r="AD749" i="1" s="1"/>
  <c r="D748" i="1"/>
  <c r="AD748" i="1" s="1"/>
  <c r="D745" i="1"/>
  <c r="AD745" i="1" s="1"/>
  <c r="E734" i="1"/>
  <c r="D734" i="1" s="1"/>
  <c r="AD734" i="1" s="1"/>
  <c r="E731" i="1"/>
  <c r="E728" i="1"/>
  <c r="E725" i="1"/>
  <c r="D725" i="1" s="1"/>
  <c r="AD725" i="1" s="1"/>
  <c r="G721" i="1"/>
  <c r="BF670" i="1"/>
  <c r="BE670" i="1" s="1"/>
  <c r="BF668" i="1"/>
  <c r="BF666" i="1"/>
  <c r="BE666" i="1" s="1"/>
  <c r="H647" i="1"/>
  <c r="G645" i="1"/>
  <c r="E645" i="1"/>
  <c r="H644" i="1"/>
  <c r="G644" i="1"/>
  <c r="G643" i="1"/>
  <c r="G642" i="1"/>
  <c r="E641" i="1"/>
  <c r="D641" i="1" s="1"/>
  <c r="E639" i="1"/>
  <c r="D639" i="1" s="1"/>
  <c r="D636" i="1"/>
  <c r="D635" i="1"/>
  <c r="D634" i="1"/>
  <c r="E633" i="1"/>
  <c r="D622" i="1"/>
  <c r="D606" i="1" s="1"/>
  <c r="D618" i="1"/>
  <c r="E617" i="1"/>
  <c r="D616" i="1"/>
  <c r="D615" i="1"/>
  <c r="E614" i="1"/>
  <c r="BF614" i="1" s="1"/>
  <c r="BE614" i="1" s="1"/>
  <c r="D613" i="1"/>
  <c r="D612" i="1"/>
  <c r="D611" i="1"/>
  <c r="E610" i="1"/>
  <c r="BF610" i="1" s="1"/>
  <c r="BE610" i="1" s="1"/>
  <c r="H609" i="1"/>
  <c r="D608" i="1"/>
  <c r="D607" i="1"/>
  <c r="H606" i="1"/>
  <c r="D602" i="1"/>
  <c r="D597" i="1"/>
  <c r="D596" i="1"/>
  <c r="D595" i="1"/>
  <c r="D594" i="1"/>
  <c r="D591" i="1"/>
  <c r="H590" i="1"/>
  <c r="D588" i="1"/>
  <c r="D587" i="1"/>
  <c r="D576" i="1"/>
  <c r="D575" i="1"/>
  <c r="D574" i="1"/>
  <c r="D573" i="1"/>
  <c r="D568" i="1"/>
  <c r="D567" i="1"/>
  <c r="D476" i="1"/>
  <c r="E475" i="1"/>
  <c r="D465" i="1"/>
  <c r="E464" i="1"/>
  <c r="E462" i="1"/>
  <c r="D460" i="1"/>
  <c r="D450" i="1"/>
  <c r="E448" i="1"/>
  <c r="D446" i="1"/>
  <c r="E444" i="1"/>
  <c r="E440" i="1"/>
  <c r="D388" i="1"/>
  <c r="D385" i="1"/>
  <c r="E384" i="1"/>
  <c r="E383" i="1"/>
  <c r="D381" i="1"/>
  <c r="E380" i="1"/>
  <c r="D361" i="1"/>
  <c r="D360" i="1"/>
  <c r="E358" i="1"/>
  <c r="BF355" i="1"/>
  <c r="BE355" i="1" s="1"/>
  <c r="D351" i="1"/>
  <c r="AD351" i="1" s="1"/>
  <c r="D348" i="1"/>
  <c r="AD348" i="1" s="1"/>
  <c r="D347" i="1"/>
  <c r="AD347" i="1" s="1"/>
  <c r="E345" i="1"/>
  <c r="D344" i="1"/>
  <c r="AD344" i="1" s="1"/>
  <c r="E341" i="1"/>
  <c r="H599" i="1"/>
  <c r="H572" i="1"/>
  <c r="AL572" i="1" s="1"/>
  <c r="AL323" i="1" l="1"/>
  <c r="AB323" i="1"/>
  <c r="BF903" i="1"/>
  <c r="BE903" i="1" s="1"/>
  <c r="BF444" i="1"/>
  <c r="BE444" i="1" s="1"/>
  <c r="AD587" i="1"/>
  <c r="T587" i="1"/>
  <c r="BF904" i="1"/>
  <c r="BE904" i="1" s="1"/>
  <c r="AD588" i="1"/>
  <c r="T588" i="1"/>
  <c r="BF905" i="1"/>
  <c r="BE905" i="1" s="1"/>
  <c r="D448" i="1"/>
  <c r="AD591" i="1"/>
  <c r="T591" i="1"/>
  <c r="T745" i="1"/>
  <c r="AD757" i="1"/>
  <c r="V757" i="1"/>
  <c r="BF462" i="1"/>
  <c r="BE462" i="1" s="1"/>
  <c r="V462" i="1"/>
  <c r="AD576" i="1"/>
  <c r="T576" i="1"/>
  <c r="AD567" i="1"/>
  <c r="T567" i="1"/>
  <c r="AD568" i="1"/>
  <c r="T568" i="1"/>
  <c r="AD573" i="1"/>
  <c r="T573" i="1"/>
  <c r="AD594" i="1"/>
  <c r="T594" i="1"/>
  <c r="AD574" i="1"/>
  <c r="T574" i="1"/>
  <c r="AD595" i="1"/>
  <c r="T595" i="1"/>
  <c r="AD575" i="1"/>
  <c r="T575" i="1"/>
  <c r="V475" i="1"/>
  <c r="V464" i="1"/>
  <c r="BF384" i="1"/>
  <c r="BE384" i="1" s="1"/>
  <c r="J750" i="1"/>
  <c r="T750" i="1"/>
  <c r="J725" i="1"/>
  <c r="T725" i="1"/>
  <c r="J753" i="1"/>
  <c r="T753" i="1"/>
  <c r="J754" i="1"/>
  <c r="T754" i="1"/>
  <c r="J755" i="1"/>
  <c r="T755" i="1"/>
  <c r="J734" i="1"/>
  <c r="T734" i="1"/>
  <c r="J756" i="1"/>
  <c r="T756" i="1"/>
  <c r="J757" i="1"/>
  <c r="T757" i="1"/>
  <c r="J748" i="1"/>
  <c r="T748" i="1"/>
  <c r="J749" i="1"/>
  <c r="T749" i="1"/>
  <c r="J360" i="1"/>
  <c r="AD360" i="1"/>
  <c r="J465" i="1"/>
  <c r="AD465" i="1"/>
  <c r="J361" i="1"/>
  <c r="AD361" i="1"/>
  <c r="J446" i="1"/>
  <c r="AD446" i="1"/>
  <c r="J476" i="1"/>
  <c r="AD476" i="1"/>
  <c r="J381" i="1"/>
  <c r="AD381" i="1"/>
  <c r="J448" i="1"/>
  <c r="AD448" i="1"/>
  <c r="D590" i="1"/>
  <c r="AL590" i="1"/>
  <c r="J960" i="1"/>
  <c r="AD960" i="1"/>
  <c r="J450" i="1"/>
  <c r="AD450" i="1"/>
  <c r="J460" i="1"/>
  <c r="AD460" i="1"/>
  <c r="J385" i="1"/>
  <c r="AD385" i="1"/>
  <c r="J388" i="1"/>
  <c r="AD388" i="1"/>
  <c r="R713" i="1"/>
  <c r="AL713" i="1"/>
  <c r="BB668" i="1"/>
  <c r="BE668" i="1"/>
  <c r="BE829" i="1"/>
  <c r="BE817" i="1"/>
  <c r="BF902" i="1"/>
  <c r="BE902" i="1" s="1"/>
  <c r="BF728" i="1"/>
  <c r="BE728" i="1" s="1"/>
  <c r="D728" i="1"/>
  <c r="AD728" i="1" s="1"/>
  <c r="BF731" i="1"/>
  <c r="BE731" i="1" s="1"/>
  <c r="D731" i="1"/>
  <c r="AD731" i="1" s="1"/>
  <c r="BH743" i="1"/>
  <c r="H742" i="1"/>
  <c r="D742" i="1" s="1"/>
  <c r="AD742" i="1" s="1"/>
  <c r="BF341" i="1"/>
  <c r="BE341" i="1" s="1"/>
  <c r="E340" i="1"/>
  <c r="BF440" i="1"/>
  <c r="BE440" i="1" s="1"/>
  <c r="D440" i="1"/>
  <c r="BF358" i="1"/>
  <c r="BE358" i="1" s="1"/>
  <c r="D358" i="1"/>
  <c r="BF701" i="1"/>
  <c r="BE701" i="1" s="1"/>
  <c r="BF654" i="1"/>
  <c r="BE654" i="1" s="1"/>
  <c r="BA668" i="1"/>
  <c r="D345" i="1"/>
  <c r="AD345" i="1" s="1"/>
  <c r="BF345" i="1"/>
  <c r="BE345" i="1" s="1"/>
  <c r="BF448" i="1"/>
  <c r="BE448" i="1" s="1"/>
  <c r="BF734" i="1"/>
  <c r="BE734" i="1" s="1"/>
  <c r="D826" i="1"/>
  <c r="BH826" i="1"/>
  <c r="BE826" i="1" s="1"/>
  <c r="D380" i="1"/>
  <c r="BF380" i="1"/>
  <c r="BE380" i="1" s="1"/>
  <c r="D617" i="1"/>
  <c r="BF617" i="1"/>
  <c r="BE617" i="1" s="1"/>
  <c r="BH812" i="1"/>
  <c r="BE812" i="1" s="1"/>
  <c r="D743" i="1"/>
  <c r="AD743" i="1" s="1"/>
  <c r="BF743" i="1"/>
  <c r="D383" i="1"/>
  <c r="BF383" i="1"/>
  <c r="BE383" i="1" s="1"/>
  <c r="D464" i="1"/>
  <c r="BF464" i="1"/>
  <c r="BE464" i="1" s="1"/>
  <c r="BG721" i="1"/>
  <c r="D343" i="1"/>
  <c r="AD343" i="1" s="1"/>
  <c r="BF343" i="1"/>
  <c r="BE343" i="1" s="1"/>
  <c r="BF356" i="1"/>
  <c r="BE356" i="1" s="1"/>
  <c r="D823" i="1"/>
  <c r="BH823" i="1"/>
  <c r="BE823" i="1" s="1"/>
  <c r="D475" i="1"/>
  <c r="BF475" i="1"/>
  <c r="BE475" i="1" s="1"/>
  <c r="BF725" i="1"/>
  <c r="BE725" i="1" s="1"/>
  <c r="D903" i="1"/>
  <c r="T903" i="1" s="1"/>
  <c r="H577" i="1"/>
  <c r="D384" i="1"/>
  <c r="D821" i="1"/>
  <c r="D902" i="1"/>
  <c r="T902" i="1" s="1"/>
  <c r="G926" i="1"/>
  <c r="BG926" i="1" s="1"/>
  <c r="D904" i="1"/>
  <c r="T904" i="1" s="1"/>
  <c r="D905" i="1"/>
  <c r="T905" i="1" s="1"/>
  <c r="D599" i="1"/>
  <c r="H598" i="1"/>
  <c r="D598" i="1" s="1"/>
  <c r="AK598" i="1" s="1"/>
  <c r="D572" i="1"/>
  <c r="D341" i="1"/>
  <c r="AD341" i="1" s="1"/>
  <c r="G962" i="1"/>
  <c r="D614" i="1"/>
  <c r="D714" i="1"/>
  <c r="T714" i="1" s="1"/>
  <c r="E638" i="1"/>
  <c r="D638" i="1" s="1"/>
  <c r="E609" i="1"/>
  <c r="BF609" i="1" s="1"/>
  <c r="BE609" i="1" s="1"/>
  <c r="BH722" i="1"/>
  <c r="D812" i="1"/>
  <c r="D444" i="1"/>
  <c r="E899" i="1"/>
  <c r="D851" i="1"/>
  <c r="H815" i="1"/>
  <c r="D829" i="1"/>
  <c r="D817" i="1"/>
  <c r="H820" i="1"/>
  <c r="E454" i="1"/>
  <c r="D355" i="1"/>
  <c r="D601" i="1"/>
  <c r="D462" i="1"/>
  <c r="E461" i="1"/>
  <c r="E722" i="1"/>
  <c r="D822" i="1"/>
  <c r="H816" i="1"/>
  <c r="D633" i="1"/>
  <c r="E632" i="1"/>
  <c r="D632" i="1" s="1"/>
  <c r="D610" i="1"/>
  <c r="D340" i="1" l="1"/>
  <c r="AD340" i="1" s="1"/>
  <c r="AD590" i="1"/>
  <c r="T590" i="1"/>
  <c r="BE743" i="1"/>
  <c r="AD572" i="1"/>
  <c r="T572" i="1"/>
  <c r="V454" i="1"/>
  <c r="V461" i="1"/>
  <c r="J743" i="1"/>
  <c r="T743" i="1"/>
  <c r="J728" i="1"/>
  <c r="T728" i="1"/>
  <c r="J742" i="1"/>
  <c r="T742" i="1"/>
  <c r="J731" i="1"/>
  <c r="T731" i="1"/>
  <c r="J462" i="1"/>
  <c r="AD462" i="1"/>
  <c r="J475" i="1"/>
  <c r="AD475" i="1"/>
  <c r="J464" i="1"/>
  <c r="AD464" i="1"/>
  <c r="J380" i="1"/>
  <c r="AD380" i="1"/>
  <c r="J355" i="1"/>
  <c r="AD355" i="1"/>
  <c r="J444" i="1"/>
  <c r="AD444" i="1"/>
  <c r="J383" i="1"/>
  <c r="AD383" i="1"/>
  <c r="J384" i="1"/>
  <c r="AD384" i="1"/>
  <c r="J358" i="1"/>
  <c r="AD358" i="1"/>
  <c r="AC598" i="1"/>
  <c r="AK560" i="1"/>
  <c r="AK549" i="1"/>
  <c r="D577" i="1"/>
  <c r="T577" i="1" s="1"/>
  <c r="AL577" i="1"/>
  <c r="J440" i="1"/>
  <c r="AD440" i="1"/>
  <c r="J714" i="1"/>
  <c r="AD714" i="1"/>
  <c r="E840" i="1"/>
  <c r="D870" i="1"/>
  <c r="T870" i="1" s="1"/>
  <c r="BF870" i="1"/>
  <c r="BE870" i="1" s="1"/>
  <c r="BE840" i="1" s="1"/>
  <c r="BE912" i="1" s="1"/>
  <c r="BH742" i="1"/>
  <c r="BF722" i="1"/>
  <c r="BE722" i="1" s="1"/>
  <c r="E721" i="1"/>
  <c r="BF454" i="1"/>
  <c r="BE454" i="1" s="1"/>
  <c r="D454" i="1"/>
  <c r="T454" i="1" s="1"/>
  <c r="E328" i="1"/>
  <c r="BH914" i="1"/>
  <c r="BE914" i="1" s="1"/>
  <c r="BF340" i="1"/>
  <c r="BE340" i="1" s="1"/>
  <c r="D815" i="1"/>
  <c r="BH815" i="1"/>
  <c r="BE815" i="1" s="1"/>
  <c r="D461" i="1"/>
  <c r="BF461" i="1"/>
  <c r="BE461" i="1" s="1"/>
  <c r="BF899" i="1"/>
  <c r="BE899" i="1" s="1"/>
  <c r="BF354" i="1"/>
  <c r="BE354" i="1" s="1"/>
  <c r="D816" i="1"/>
  <c r="BH816" i="1"/>
  <c r="BE816" i="1" s="1"/>
  <c r="D820" i="1"/>
  <c r="BH820" i="1"/>
  <c r="BE820" i="1" s="1"/>
  <c r="E339" i="1"/>
  <c r="G923" i="1"/>
  <c r="G950" i="1" s="1"/>
  <c r="D899" i="1"/>
  <c r="T899" i="1" s="1"/>
  <c r="BH926" i="1"/>
  <c r="BE926" i="1" s="1"/>
  <c r="BH925" i="1"/>
  <c r="BE925" i="1" s="1"/>
  <c r="E962" i="1"/>
  <c r="V962" i="1" s="1"/>
  <c r="E644" i="1"/>
  <c r="D644" i="1" s="1"/>
  <c r="D609" i="1"/>
  <c r="H721" i="1"/>
  <c r="H720" i="1" s="1"/>
  <c r="E453" i="1"/>
  <c r="D339" i="1" l="1"/>
  <c r="AD339" i="1" s="1"/>
  <c r="AF328" i="1"/>
  <c r="V328" i="1"/>
  <c r="D453" i="1"/>
  <c r="T453" i="1" s="1"/>
  <c r="L721" i="1"/>
  <c r="AF721" i="1"/>
  <c r="J453" i="1"/>
  <c r="AZ577" i="1"/>
  <c r="AV577" i="1" s="1"/>
  <c r="AU577" i="1" s="1"/>
  <c r="AD577" i="1"/>
  <c r="AD870" i="1"/>
  <c r="J870" i="1"/>
  <c r="J454" i="1"/>
  <c r="AD454" i="1"/>
  <c r="L962" i="1"/>
  <c r="AF962" i="1"/>
  <c r="J461" i="1"/>
  <c r="AD461" i="1"/>
  <c r="AZ559" i="1"/>
  <c r="AV559" i="1" s="1"/>
  <c r="AU559" i="1" s="1"/>
  <c r="AZ560" i="1"/>
  <c r="AV560" i="1" s="1"/>
  <c r="BF840" i="1"/>
  <c r="BF912" i="1" s="1"/>
  <c r="BF911" i="1" s="1"/>
  <c r="BE911" i="1" s="1"/>
  <c r="D840" i="1"/>
  <c r="T840" i="1" s="1"/>
  <c r="E911" i="1"/>
  <c r="E838" i="1"/>
  <c r="D331" i="1"/>
  <c r="T331" i="1" s="1"/>
  <c r="E326" i="1"/>
  <c r="H719" i="1"/>
  <c r="H775" i="1"/>
  <c r="BH721" i="1"/>
  <c r="G948" i="1"/>
  <c r="G36" i="1" s="1"/>
  <c r="G31" i="1"/>
  <c r="D654" i="1"/>
  <c r="E330" i="1"/>
  <c r="BF331" i="1"/>
  <c r="BE331" i="1" s="1"/>
  <c r="BF742" i="1"/>
  <c r="BE742" i="1" s="1"/>
  <c r="BF339" i="1"/>
  <c r="BE339" i="1" s="1"/>
  <c r="BF352" i="1"/>
  <c r="BE352" i="1" s="1"/>
  <c r="G921" i="1"/>
  <c r="BG923" i="1"/>
  <c r="BF453" i="1"/>
  <c r="BE453" i="1" s="1"/>
  <c r="H927" i="1"/>
  <c r="H923" i="1"/>
  <c r="H922" i="1"/>
  <c r="H949" i="1" s="1"/>
  <c r="AB949" i="1" s="1"/>
  <c r="H924" i="1"/>
  <c r="BH924" i="1" s="1"/>
  <c r="BE924" i="1" s="1"/>
  <c r="E647" i="1"/>
  <c r="D647" i="1" s="1"/>
  <c r="E720" i="1"/>
  <c r="AF720" i="1" s="1"/>
  <c r="AD453" i="1" l="1"/>
  <c r="AZ549" i="1"/>
  <c r="AV549" i="1" s="1"/>
  <c r="AU549" i="1" s="1"/>
  <c r="AF326" i="1"/>
  <c r="V326" i="1"/>
  <c r="AU949" i="1"/>
  <c r="R949" i="1"/>
  <c r="J331" i="1"/>
  <c r="AD331" i="1"/>
  <c r="AD840" i="1"/>
  <c r="J840" i="1"/>
  <c r="D330" i="1"/>
  <c r="E323" i="1"/>
  <c r="AZ643" i="1"/>
  <c r="AV643" i="1" s="1"/>
  <c r="AU643" i="1" s="1"/>
  <c r="AZ777" i="1"/>
  <c r="AZ645" i="1"/>
  <c r="BH719" i="1"/>
  <c r="BH777" i="1" s="1"/>
  <c r="BH776" i="1" s="1"/>
  <c r="BH720" i="1"/>
  <c r="E719" i="1"/>
  <c r="E775" i="1"/>
  <c r="D949" i="1"/>
  <c r="T949" i="1" s="1"/>
  <c r="BH923" i="1"/>
  <c r="H950" i="1"/>
  <c r="H31" i="1" s="1"/>
  <c r="D721" i="1"/>
  <c r="D328" i="1"/>
  <c r="BF685" i="1"/>
  <c r="BE685" i="1" s="1"/>
  <c r="E653" i="1"/>
  <c r="D653" i="1" s="1"/>
  <c r="D326" i="1"/>
  <c r="BF330" i="1"/>
  <c r="BE330" i="1" s="1"/>
  <c r="BH922" i="1"/>
  <c r="BE922" i="1" s="1"/>
  <c r="H930" i="1"/>
  <c r="BF713" i="1"/>
  <c r="G920" i="1"/>
  <c r="BG921" i="1"/>
  <c r="H48" i="1"/>
  <c r="BH775" i="1"/>
  <c r="BH48" i="1" s="1"/>
  <c r="BF721" i="1"/>
  <c r="H921" i="1"/>
  <c r="E643" i="1"/>
  <c r="AV642" i="1" l="1"/>
  <c r="AV645" i="1"/>
  <c r="AZ642" i="1"/>
  <c r="AF323" i="1"/>
  <c r="V323" i="1"/>
  <c r="L775" i="1"/>
  <c r="AF775" i="1"/>
  <c r="T721" i="1"/>
  <c r="L719" i="1"/>
  <c r="AF719" i="1"/>
  <c r="J949" i="1"/>
  <c r="AL949" i="1"/>
  <c r="AD949" i="1"/>
  <c r="J330" i="1"/>
  <c r="AD330" i="1"/>
  <c r="R31" i="1"/>
  <c r="AB31" i="1"/>
  <c r="AL31" i="1"/>
  <c r="AU645" i="1"/>
  <c r="AU642" i="1"/>
  <c r="AU721" i="1"/>
  <c r="AU720" i="1" s="1"/>
  <c r="J721" i="1"/>
  <c r="AZ802" i="1"/>
  <c r="AV777" i="1"/>
  <c r="BF712" i="1"/>
  <c r="BF47" i="1" s="1"/>
  <c r="BE47" i="1" s="1"/>
  <c r="BE713" i="1"/>
  <c r="BE712" i="1" s="1"/>
  <c r="BF720" i="1"/>
  <c r="BE721" i="1"/>
  <c r="AZ712" i="1"/>
  <c r="AV712" i="1" s="1"/>
  <c r="AZ564" i="1"/>
  <c r="AV564" i="1" s="1"/>
  <c r="AU564" i="1" s="1"/>
  <c r="AZ321" i="1"/>
  <c r="AV321" i="1" s="1"/>
  <c r="BH802" i="1"/>
  <c r="BH801" i="1" s="1"/>
  <c r="BH55" i="1" s="1"/>
  <c r="E321" i="1"/>
  <c r="H948" i="1"/>
  <c r="AB948" i="1" s="1"/>
  <c r="BF719" i="1"/>
  <c r="E713" i="1"/>
  <c r="AF713" i="1" s="1"/>
  <c r="H920" i="1"/>
  <c r="BH920" i="1" s="1"/>
  <c r="BH53" i="1" s="1"/>
  <c r="BH921" i="1"/>
  <c r="BG920" i="1"/>
  <c r="BG53" i="1" s="1"/>
  <c r="G53" i="1"/>
  <c r="E48" i="1"/>
  <c r="V48" i="1" s="1"/>
  <c r="BF775" i="1"/>
  <c r="E642" i="1"/>
  <c r="V321" i="1" l="1"/>
  <c r="AF321" i="1"/>
  <c r="E777" i="1"/>
  <c r="E802" i="1" s="1"/>
  <c r="L713" i="1"/>
  <c r="AU948" i="1"/>
  <c r="R948" i="1"/>
  <c r="AV47" i="1"/>
  <c r="AZ801" i="1"/>
  <c r="AV802" i="1"/>
  <c r="AZ62" i="1"/>
  <c r="AV62" i="1" s="1"/>
  <c r="AZ776" i="1"/>
  <c r="AV776" i="1" s="1"/>
  <c r="AZ47" i="1"/>
  <c r="E712" i="1"/>
  <c r="BH23" i="1"/>
  <c r="BH21" i="1"/>
  <c r="H53" i="1"/>
  <c r="BF48" i="1"/>
  <c r="AV801" i="1" l="1"/>
  <c r="AZ957" i="1"/>
  <c r="AZ959" i="1"/>
  <c r="AZ961" i="1"/>
  <c r="AV961" i="1" s="1"/>
  <c r="AU961" i="1" s="1"/>
  <c r="L712" i="1"/>
  <c r="AF712" i="1"/>
  <c r="L802" i="1"/>
  <c r="AF802" i="1"/>
  <c r="L777" i="1"/>
  <c r="AF777" i="1"/>
  <c r="E776" i="1"/>
  <c r="AZ36" i="1"/>
  <c r="AV36" i="1" s="1"/>
  <c r="AZ56" i="1"/>
  <c r="AV56" i="1" s="1"/>
  <c r="AZ23" i="1"/>
  <c r="AV23" i="1" s="1"/>
  <c r="E47" i="1"/>
  <c r="V47" i="1" s="1"/>
  <c r="AV959" i="1" l="1"/>
  <c r="AV957" i="1"/>
  <c r="L776" i="1"/>
  <c r="AF776" i="1"/>
  <c r="AZ30" i="1"/>
  <c r="AZ55" i="1"/>
  <c r="AZ21" i="1" l="1"/>
  <c r="AV21" i="1" s="1"/>
  <c r="AV2" i="1" s="1"/>
  <c r="AV55" i="1"/>
  <c r="AZ29" i="1"/>
  <c r="AV29" i="1" s="1"/>
  <c r="AV30" i="1"/>
  <c r="AV6" i="1" s="1"/>
  <c r="AZ6" i="1"/>
  <c r="H585" i="1" l="1"/>
  <c r="D585" i="1" l="1"/>
  <c r="AL585" i="1"/>
  <c r="AW22" i="1"/>
  <c r="AZ22" i="1"/>
  <c r="H603" i="1"/>
  <c r="D603" i="1" s="1"/>
  <c r="AD585" i="1" l="1"/>
  <c r="T585" i="1"/>
  <c r="H571" i="1"/>
  <c r="AL571" i="1" s="1"/>
  <c r="D571" i="1" l="1"/>
  <c r="AD571" i="1" l="1"/>
  <c r="T571" i="1"/>
  <c r="D569" i="1"/>
  <c r="D570" i="1"/>
  <c r="AD569" i="1" l="1"/>
  <c r="T569" i="1"/>
  <c r="AD570" i="1"/>
  <c r="T570" i="1"/>
  <c r="H566" i="1"/>
  <c r="AL566" i="1" s="1"/>
  <c r="H584" i="1"/>
  <c r="AL584" i="1" s="1"/>
  <c r="D26" i="1" l="1"/>
  <c r="D583" i="1"/>
  <c r="D584" i="1"/>
  <c r="D566" i="1"/>
  <c r="H559" i="1"/>
  <c r="AD584" i="1" l="1"/>
  <c r="T584" i="1"/>
  <c r="AD583" i="1"/>
  <c r="T583" i="1"/>
  <c r="AD566" i="1"/>
  <c r="T566" i="1"/>
  <c r="J26" i="1"/>
  <c r="AD26" i="1"/>
  <c r="T26" i="1"/>
  <c r="D323" i="1"/>
  <c r="D559" i="1"/>
  <c r="AD559" i="1" s="1"/>
  <c r="H560" i="1"/>
  <c r="D560" i="1" s="1"/>
  <c r="AD560" i="1" s="1"/>
  <c r="D565" i="1"/>
  <c r="H549" i="1"/>
  <c r="AD323" i="1" l="1"/>
  <c r="T323" i="1"/>
  <c r="AD565" i="1"/>
  <c r="T565" i="1"/>
  <c r="AU323" i="1"/>
  <c r="AU713" i="1" s="1"/>
  <c r="J323" i="1"/>
  <c r="H717" i="1"/>
  <c r="H777" i="1"/>
  <c r="AB777" i="1" s="1"/>
  <c r="H321" i="1"/>
  <c r="AB321" i="1" s="1"/>
  <c r="H564" i="1"/>
  <c r="D563" i="1"/>
  <c r="T563" i="1" s="1"/>
  <c r="D713" i="1"/>
  <c r="T713" i="1" s="1"/>
  <c r="H643" i="1"/>
  <c r="D549" i="1"/>
  <c r="AD549" i="1" s="1"/>
  <c r="H642" i="1"/>
  <c r="H645" i="1"/>
  <c r="AL717" i="1" l="1"/>
  <c r="AB717" i="1"/>
  <c r="D564" i="1"/>
  <c r="AL564" i="1"/>
  <c r="D980" i="1"/>
  <c r="D982" i="1" s="1"/>
  <c r="AD563" i="1"/>
  <c r="D321" i="1"/>
  <c r="T321" i="1" s="1"/>
  <c r="AL321" i="1"/>
  <c r="J713" i="1"/>
  <c r="AD713" i="1"/>
  <c r="R777" i="1"/>
  <c r="AL777" i="1"/>
  <c r="AU717" i="1"/>
  <c r="AU808" i="1" s="1"/>
  <c r="R717" i="1"/>
  <c r="AU321" i="1"/>
  <c r="D717" i="1"/>
  <c r="T717" i="1" s="1"/>
  <c r="H712" i="1"/>
  <c r="H808" i="1"/>
  <c r="AB808" i="1" s="1"/>
  <c r="D645" i="1"/>
  <c r="D642" i="1"/>
  <c r="D643" i="1"/>
  <c r="AU62" i="1" l="1"/>
  <c r="AU36" i="1" s="1"/>
  <c r="AU962" i="1"/>
  <c r="AD564" i="1"/>
  <c r="T564" i="1"/>
  <c r="AL712" i="1"/>
  <c r="AB712" i="1"/>
  <c r="R808" i="1"/>
  <c r="AL808" i="1"/>
  <c r="J717" i="1"/>
  <c r="AD717" i="1"/>
  <c r="J321" i="1"/>
  <c r="AD321" i="1"/>
  <c r="D712" i="1"/>
  <c r="R712" i="1"/>
  <c r="H47" i="1"/>
  <c r="H802" i="1"/>
  <c r="H776" i="1"/>
  <c r="H62" i="1"/>
  <c r="D808" i="1"/>
  <c r="H962" i="1"/>
  <c r="BH808" i="1"/>
  <c r="BE808" i="1" s="1"/>
  <c r="AD808" i="1" l="1"/>
  <c r="T808" i="1"/>
  <c r="AL776" i="1"/>
  <c r="AB776" i="1"/>
  <c r="AL802" i="1"/>
  <c r="AB802" i="1"/>
  <c r="AD712" i="1"/>
  <c r="T712" i="1"/>
  <c r="D47" i="1"/>
  <c r="J712" i="1"/>
  <c r="AU712" i="1"/>
  <c r="AU47" i="1" s="1"/>
  <c r="AB62" i="1"/>
  <c r="AL62" i="1"/>
  <c r="H56" i="1"/>
  <c r="H30" i="1" s="1"/>
  <c r="R802" i="1"/>
  <c r="H23" i="1"/>
  <c r="R776" i="1"/>
  <c r="D962" i="1"/>
  <c r="T962" i="1" s="1"/>
  <c r="J808" i="1"/>
  <c r="H36" i="1"/>
  <c r="R62" i="1"/>
  <c r="D62" i="1"/>
  <c r="H801" i="1"/>
  <c r="BH56" i="1"/>
  <c r="BH30" i="1" s="1"/>
  <c r="BH29" i="1" s="1"/>
  <c r="R56" i="1" l="1"/>
  <c r="AL801" i="1"/>
  <c r="AB801" i="1"/>
  <c r="R23" i="1"/>
  <c r="AB23" i="1"/>
  <c r="AL23" i="1"/>
  <c r="J62" i="1"/>
  <c r="T62" i="1"/>
  <c r="AD62" i="1"/>
  <c r="AB56" i="1"/>
  <c r="AL56" i="1"/>
  <c r="R36" i="1"/>
  <c r="AB36" i="1"/>
  <c r="AL36" i="1"/>
  <c r="R30" i="1"/>
  <c r="AB30" i="1"/>
  <c r="AL30" i="1"/>
  <c r="J962" i="1"/>
  <c r="AD962" i="1"/>
  <c r="H55" i="1"/>
  <c r="R801" i="1"/>
  <c r="R55" i="1"/>
  <c r="H6" i="1"/>
  <c r="H957" i="1"/>
  <c r="H959" i="1"/>
  <c r="H961" i="1"/>
  <c r="H21" i="1" l="1"/>
  <c r="AB55" i="1"/>
  <c r="AL55" i="1"/>
  <c r="H29" i="1"/>
  <c r="R29" i="1" l="1"/>
  <c r="AB29" i="1"/>
  <c r="AL29" i="1"/>
  <c r="AB21" i="1"/>
  <c r="AL21" i="1"/>
  <c r="R21" i="1"/>
  <c r="BF277" i="1"/>
  <c r="BE277" i="1" s="1"/>
  <c r="E46" i="1"/>
  <c r="V46" i="1" s="1"/>
  <c r="D46" i="1"/>
  <c r="BF220" i="1" l="1"/>
  <c r="BE220" i="1" s="1"/>
  <c r="BF46" i="1"/>
  <c r="BE46" i="1" s="1"/>
  <c r="E801" i="1" l="1"/>
  <c r="AF801" i="1" s="1"/>
  <c r="E56" i="1"/>
  <c r="AF56" i="1" l="1"/>
  <c r="V56" i="1"/>
  <c r="L801" i="1"/>
  <c r="E30" i="1"/>
  <c r="L56" i="1"/>
  <c r="E959" i="1"/>
  <c r="V959" i="1" s="1"/>
  <c r="E961" i="1"/>
  <c r="E957" i="1"/>
  <c r="V957" i="1" s="1"/>
  <c r="E55" i="1"/>
  <c r="AF961" i="1" l="1"/>
  <c r="V961" i="1"/>
  <c r="L957" i="1"/>
  <c r="AF957" i="1"/>
  <c r="L959" i="1"/>
  <c r="AF959" i="1"/>
  <c r="L30" i="1"/>
  <c r="AF30" i="1"/>
  <c r="V30" i="1"/>
  <c r="L55" i="1"/>
  <c r="AF55" i="1"/>
  <c r="V55" i="1"/>
  <c r="D961" i="1"/>
  <c r="T961" i="1" s="1"/>
  <c r="L961" i="1"/>
  <c r="E6" i="1"/>
  <c r="J961" i="1" l="1"/>
  <c r="AD961" i="1"/>
  <c r="D929" i="1"/>
  <c r="E927" i="1"/>
  <c r="D927" i="1" s="1"/>
  <c r="E923" i="1"/>
  <c r="E950" i="1" s="1"/>
  <c r="E31" i="1" s="1"/>
  <c r="V31" i="1" l="1"/>
  <c r="AF31" i="1"/>
  <c r="E29" i="1"/>
  <c r="L31" i="1"/>
  <c r="D950" i="1"/>
  <c r="E948" i="1"/>
  <c r="D31" i="1"/>
  <c r="E921" i="1"/>
  <c r="BF921" i="1" s="1"/>
  <c r="BE921" i="1" s="1"/>
  <c r="BF923" i="1"/>
  <c r="BE923" i="1" s="1"/>
  <c r="J31" i="1" l="1"/>
  <c r="T31" i="1"/>
  <c r="AD31" i="1"/>
  <c r="L29" i="1"/>
  <c r="AF29" i="1"/>
  <c r="V29" i="1"/>
  <c r="D921" i="1"/>
  <c r="D920" i="1" s="1"/>
  <c r="D53" i="1" s="1"/>
  <c r="E36" i="1"/>
  <c r="E23" i="1"/>
  <c r="E21" i="1"/>
  <c r="D948" i="1"/>
  <c r="T948" i="1" s="1"/>
  <c r="E920" i="1"/>
  <c r="E53" i="1" s="1"/>
  <c r="V53" i="1" s="1"/>
  <c r="D36" i="1" l="1"/>
  <c r="J36" i="1" s="1"/>
  <c r="J948" i="1"/>
  <c r="AL948" i="1"/>
  <c r="AD948" i="1"/>
  <c r="AF21" i="1"/>
  <c r="V21" i="1"/>
  <c r="L23" i="1"/>
  <c r="AF23" i="1"/>
  <c r="V23" i="1"/>
  <c r="L21" i="1"/>
  <c r="BF920" i="1"/>
  <c r="BE920" i="1" s="1"/>
  <c r="AD36" i="1" l="1"/>
  <c r="T36" i="1"/>
  <c r="BF53" i="1"/>
  <c r="BE53" i="1" s="1"/>
  <c r="BF217" i="1"/>
  <c r="BE217" i="1" s="1"/>
  <c r="BF66" i="1"/>
  <c r="BF309" i="1" l="1"/>
  <c r="BE66" i="1"/>
  <c r="BF65" i="1"/>
  <c r="BF209" i="1"/>
  <c r="BE209" i="1" s="1"/>
  <c r="BA66" i="1"/>
  <c r="BF777" i="1"/>
  <c r="BA217" i="1"/>
  <c r="BF776" i="1" l="1"/>
  <c r="BE65" i="1"/>
  <c r="BE309" i="1"/>
  <c r="BA65" i="1"/>
  <c r="BA309" i="1"/>
  <c r="BF40" i="1"/>
  <c r="BE40" i="1" s="1"/>
  <c r="BA777" i="1"/>
  <c r="BF306" i="1"/>
  <c r="BE306" i="1" s="1"/>
  <c r="BA776" i="1" l="1"/>
  <c r="BA802" i="1"/>
  <c r="BA306" i="1"/>
  <c r="BA116" i="1"/>
  <c r="BF116" i="1"/>
  <c r="BE116" i="1" s="1"/>
  <c r="BA23" i="1"/>
  <c r="BA56" i="1"/>
  <c r="BF802" i="1"/>
  <c r="BF23" i="1"/>
  <c r="BA29" i="1" l="1"/>
  <c r="BA30" i="1"/>
  <c r="BA801" i="1"/>
  <c r="BA55" i="1" s="1"/>
  <c r="BF801" i="1"/>
  <c r="BF56" i="1"/>
  <c r="BA40" i="1"/>
  <c r="BA21" i="1" l="1"/>
  <c r="BF55" i="1"/>
  <c r="BF30" i="1"/>
  <c r="BD22" i="1" l="1"/>
  <c r="BB22" i="1"/>
  <c r="BF29" i="1"/>
  <c r="BF21" i="1"/>
  <c r="BA22" i="1" l="1"/>
  <c r="CB669" i="1" l="1"/>
  <c r="CB665" i="1" s="1"/>
  <c r="CJ665" i="1"/>
  <c r="CJ323" i="1" s="1"/>
  <c r="CJ321" i="1" l="1"/>
  <c r="CJ713" i="1"/>
  <c r="CA665" i="1"/>
  <c r="CB713" i="1"/>
  <c r="CB712" i="1"/>
  <c r="CA669" i="1"/>
  <c r="CJ712" i="1" l="1"/>
  <c r="CJ777" i="1"/>
  <c r="CA712" i="1"/>
  <c r="CB47" i="1"/>
  <c r="CA47" i="1" s="1"/>
  <c r="CF47" i="1"/>
  <c r="CE47" i="1" s="1"/>
  <c r="CA713" i="1"/>
  <c r="CB777" i="1"/>
  <c r="CJ802" i="1" l="1"/>
  <c r="CJ56" i="1" s="1"/>
  <c r="CJ776" i="1"/>
  <c r="CA777" i="1"/>
  <c r="CB802" i="1"/>
  <c r="CB776" i="1"/>
  <c r="CJ801" i="1" l="1"/>
  <c r="CJ55" i="1"/>
  <c r="CJ30" i="1"/>
  <c r="CJ29" i="1" s="1"/>
  <c r="CB23" i="1"/>
  <c r="CA23" i="1" s="1"/>
  <c r="CA776" i="1"/>
  <c r="CA802" i="1"/>
  <c r="CA56" i="1" s="1"/>
  <c r="CB801" i="1"/>
  <c r="CB56" i="1"/>
  <c r="CB30" i="1" s="1"/>
  <c r="CB55" i="1" l="1"/>
  <c r="CB21" i="1" s="1"/>
  <c r="CA801" i="1"/>
  <c r="CA55" i="1" s="1"/>
  <c r="CB29" i="1"/>
  <c r="CA29" i="1" s="1"/>
  <c r="CA30" i="1"/>
  <c r="CE56" i="1"/>
  <c r="CE55" i="1" l="1"/>
  <c r="CA21" i="1"/>
  <c r="CD22" i="1" s="1"/>
  <c r="CB22" i="1" l="1"/>
  <c r="CA22" i="1" s="1"/>
  <c r="D912" i="1" l="1"/>
  <c r="T912" i="1" s="1"/>
  <c r="F848" i="1"/>
  <c r="F838" i="1"/>
  <c r="D838" i="1" s="1"/>
  <c r="T838" i="1" s="1"/>
  <c r="AU848" i="1" l="1"/>
  <c r="AU840" i="1" s="1"/>
  <c r="AU838" i="1" s="1"/>
  <c r="AH848" i="1"/>
  <c r="AD838" i="1"/>
  <c r="J838" i="1"/>
  <c r="AU912" i="1"/>
  <c r="AD912" i="1"/>
  <c r="R912" i="1"/>
  <c r="J912" i="1"/>
  <c r="F846" i="1"/>
  <c r="AU846" i="1" s="1"/>
  <c r="F911" i="1"/>
  <c r="F30" i="1"/>
  <c r="D848" i="1"/>
  <c r="AD848" i="1" l="1"/>
  <c r="T848" i="1"/>
  <c r="N30" i="1"/>
  <c r="X30" i="1"/>
  <c r="D846" i="1"/>
  <c r="F29" i="1"/>
  <c r="D911" i="1"/>
  <c r="F23" i="1"/>
  <c r="F21" i="1"/>
  <c r="AD846" i="1" l="1"/>
  <c r="AH846" i="1"/>
  <c r="T846" i="1"/>
  <c r="AU911" i="1"/>
  <c r="AD911" i="1"/>
  <c r="J911" i="1"/>
  <c r="X23" i="1"/>
  <c r="N21" i="1"/>
  <c r="X21" i="1"/>
  <c r="X29" i="1"/>
  <c r="N23" i="1"/>
  <c r="N29" i="1"/>
  <c r="D763" i="1" l="1"/>
  <c r="AD763" i="1" s="1"/>
  <c r="BG763" i="1"/>
  <c r="BG720" i="1" s="1"/>
  <c r="G720" i="1"/>
  <c r="G775" i="1" l="1"/>
  <c r="P775" i="1" s="1"/>
  <c r="Z720" i="1"/>
  <c r="AJ720" i="1"/>
  <c r="J763" i="1"/>
  <c r="T763" i="1"/>
  <c r="G777" i="1"/>
  <c r="P777" i="1" s="1"/>
  <c r="BG775" i="1"/>
  <c r="D775" i="1"/>
  <c r="G48" i="1"/>
  <c r="G719" i="1"/>
  <c r="BE763" i="1"/>
  <c r="BG719" i="1"/>
  <c r="D720" i="1"/>
  <c r="D719" i="1" l="1"/>
  <c r="Z719" i="1"/>
  <c r="AJ719" i="1"/>
  <c r="T720" i="1"/>
  <c r="AD720" i="1"/>
  <c r="T775" i="1"/>
  <c r="AD775" i="1"/>
  <c r="T719" i="1"/>
  <c r="AD719" i="1"/>
  <c r="J775" i="1"/>
  <c r="D48" i="1"/>
  <c r="AU775" i="1"/>
  <c r="J719" i="1"/>
  <c r="AU719" i="1"/>
  <c r="BE775" i="1"/>
  <c r="BG48" i="1"/>
  <c r="BE48" i="1" s="1"/>
  <c r="BE720" i="1"/>
  <c r="BE719" i="1"/>
  <c r="G776" i="1"/>
  <c r="P776" i="1" s="1"/>
  <c r="G802" i="1"/>
  <c r="P802" i="1" s="1"/>
  <c r="D777" i="1"/>
  <c r="T777" i="1" s="1"/>
  <c r="BG777" i="1"/>
  <c r="J777" i="1" l="1"/>
  <c r="BG776" i="1"/>
  <c r="BG23" i="1" s="1"/>
  <c r="BE23" i="1" s="1"/>
  <c r="BE777" i="1"/>
  <c r="BE776" i="1" s="1"/>
  <c r="G801" i="1"/>
  <c r="P801" i="1" s="1"/>
  <c r="G56" i="1"/>
  <c r="BG802" i="1"/>
  <c r="D802" i="1"/>
  <c r="T802" i="1" s="1"/>
  <c r="G23" i="1"/>
  <c r="D776" i="1"/>
  <c r="T776" i="1" s="1"/>
  <c r="AU777" i="1"/>
  <c r="AU48" i="1"/>
  <c r="J802" i="1" l="1"/>
  <c r="Z56" i="1"/>
  <c r="AJ56" i="1"/>
  <c r="J776" i="1"/>
  <c r="AJ23" i="1"/>
  <c r="Z23" i="1"/>
  <c r="D23" i="1"/>
  <c r="P23" i="1"/>
  <c r="BE802" i="1"/>
  <c r="BG56" i="1"/>
  <c r="P56" i="1"/>
  <c r="G30" i="1"/>
  <c r="D56" i="1"/>
  <c r="G959" i="1"/>
  <c r="G961" i="1"/>
  <c r="D801" i="1"/>
  <c r="BG801" i="1"/>
  <c r="G55" i="1"/>
  <c r="G957" i="1"/>
  <c r="AU776" i="1"/>
  <c r="AU23" i="1" s="1"/>
  <c r="AU802" i="1"/>
  <c r="AU56" i="1" s="1"/>
  <c r="T801" i="1" l="1"/>
  <c r="AJ30" i="1"/>
  <c r="Z30" i="1"/>
  <c r="J56" i="1"/>
  <c r="T56" i="1"/>
  <c r="Z55" i="1"/>
  <c r="AJ55" i="1"/>
  <c r="J23" i="1"/>
  <c r="T23" i="1"/>
  <c r="AU55" i="1"/>
  <c r="AU21" i="1" s="1"/>
  <c r="AU30" i="1"/>
  <c r="BG30" i="1"/>
  <c r="BE56" i="1"/>
  <c r="P30" i="1"/>
  <c r="D30" i="1"/>
  <c r="G6" i="1"/>
  <c r="G29" i="1"/>
  <c r="D957" i="1"/>
  <c r="T957" i="1" s="1"/>
  <c r="AU801" i="1"/>
  <c r="D959" i="1"/>
  <c r="T959" i="1" s="1"/>
  <c r="J801" i="1"/>
  <c r="P55" i="1"/>
  <c r="G21" i="1"/>
  <c r="D55" i="1"/>
  <c r="BG55" i="1"/>
  <c r="BE801" i="1"/>
  <c r="AU959" i="1" l="1"/>
  <c r="AU957" i="1"/>
  <c r="T30" i="1"/>
  <c r="AJ21" i="1"/>
  <c r="Z21" i="1"/>
  <c r="AJ29" i="1"/>
  <c r="Z29" i="1"/>
  <c r="J959" i="1"/>
  <c r="AD959" i="1"/>
  <c r="J957" i="1"/>
  <c r="AD957" i="1"/>
  <c r="J55" i="1"/>
  <c r="T55" i="1"/>
  <c r="D29" i="1"/>
  <c r="P29" i="1"/>
  <c r="D21" i="1"/>
  <c r="P21" i="1"/>
  <c r="BG21" i="1"/>
  <c r="BE21" i="1" s="1"/>
  <c r="BE55" i="1"/>
  <c r="J30" i="1"/>
  <c r="D6" i="1"/>
  <c r="BG29" i="1"/>
  <c r="BE29" i="1" s="1"/>
  <c r="BE30" i="1"/>
  <c r="AU6" i="1"/>
  <c r="AU3" i="1"/>
  <c r="AU29" i="1"/>
  <c r="AU2" i="1"/>
  <c r="AU22" i="1"/>
  <c r="AU4" i="1"/>
  <c r="T21" i="1" l="1"/>
  <c r="U22" i="1" s="1"/>
  <c r="J29" i="1"/>
  <c r="T29" i="1"/>
  <c r="E22" i="1"/>
  <c r="D2" i="1"/>
  <c r="J21" i="1"/>
  <c r="K22" i="1" s="1"/>
  <c r="H22" i="1"/>
  <c r="BF22" i="1"/>
  <c r="BH22" i="1"/>
  <c r="S22" i="1" l="1"/>
  <c r="T22" i="1" s="1"/>
  <c r="V22" i="1"/>
  <c r="R22" i="1"/>
  <c r="AB22" i="1"/>
  <c r="BE22" i="1"/>
  <c r="L22" i="1"/>
  <c r="I22" i="1"/>
  <c r="J22" i="1" s="1"/>
  <c r="T911" i="1"/>
  <c r="AC409" i="1" l="1"/>
  <c r="AD409" i="1" s="1"/>
  <c r="AH409" i="1"/>
  <c r="AH408" i="1"/>
  <c r="AC408" i="1"/>
  <c r="AD408" i="1" s="1"/>
  <c r="X454" i="1"/>
  <c r="AD721" i="1"/>
  <c r="AD781" i="1"/>
  <c r="AD778" i="1"/>
  <c r="AD780" i="1"/>
  <c r="AG306" i="1"/>
  <c r="AC306" i="1" s="1"/>
  <c r="AD306" i="1" s="1"/>
  <c r="AC320" i="1"/>
  <c r="AD320" i="1" s="1"/>
  <c r="AH320" i="1"/>
  <c r="AG777" i="1"/>
  <c r="AH777" i="1" s="1"/>
  <c r="AH306" i="1" l="1"/>
  <c r="AC777" i="1"/>
  <c r="AD777" i="1" s="1"/>
  <c r="AG776" i="1"/>
  <c r="AG802" i="1"/>
  <c r="AG801" i="1" s="1"/>
  <c r="AH776" i="1" l="1"/>
  <c r="AC776" i="1"/>
  <c r="AD776" i="1" s="1"/>
  <c r="AG23" i="1"/>
  <c r="AH802" i="1"/>
  <c r="AG56" i="1"/>
  <c r="AC802" i="1"/>
  <c r="AD802" i="1" s="1"/>
  <c r="AH801" i="1" l="1"/>
  <c r="AC801" i="1"/>
  <c r="AD801" i="1" s="1"/>
  <c r="AG55" i="1"/>
  <c r="AH23" i="1"/>
  <c r="AC23" i="1"/>
  <c r="AD23" i="1" s="1"/>
  <c r="AG30" i="1"/>
  <c r="AH56" i="1"/>
  <c r="AC56" i="1"/>
  <c r="AD56" i="1" s="1"/>
  <c r="AC30" i="1" l="1"/>
  <c r="AD30" i="1" s="1"/>
  <c r="AG29" i="1"/>
  <c r="AH30" i="1"/>
  <c r="AH55" i="1"/>
  <c r="AC55" i="1"/>
  <c r="AD55" i="1" s="1"/>
  <c r="AG21" i="1"/>
  <c r="AC21" i="1" l="1"/>
  <c r="AD21" i="1" s="1"/>
  <c r="AE22" i="1" s="1"/>
  <c r="AK22" i="1"/>
  <c r="AL22" i="1" s="1"/>
  <c r="AH21" i="1"/>
  <c r="AH29" i="1"/>
  <c r="AC29" i="1"/>
  <c r="AD29" i="1" s="1"/>
  <c r="AC22" i="1" l="1"/>
  <c r="AD22" i="1" s="1"/>
  <c r="AF22" i="1"/>
</calcChain>
</file>

<file path=xl/sharedStrings.xml><?xml version="1.0" encoding="utf-8"?>
<sst xmlns="http://schemas.openxmlformats.org/spreadsheetml/2006/main" count="1303" uniqueCount="491">
  <si>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</si>
  <si>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</si>
  <si>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</si>
  <si>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</si>
  <si>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</si>
  <si>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</si>
  <si>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</si>
  <si>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</si>
  <si>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</si>
  <si>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</si>
  <si>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</si>
  <si>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</si>
  <si>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</si>
  <si>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</si>
  <si>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</si>
  <si>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</si>
  <si>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</si>
  <si>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</si>
  <si>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</si>
  <si>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</si>
  <si>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</si>
  <si>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</si>
  <si>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</si>
  <si>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</si>
  <si>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</si>
  <si>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</si>
  <si>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</si>
  <si>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</si>
  <si>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</si>
  <si>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</si>
  <si>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</si>
  <si>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</si>
  <si>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</si>
  <si>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</si>
  <si>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</si>
  <si>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</si>
  <si>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</si>
  <si>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</si>
  <si>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</si>
  <si>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</si>
  <si>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</si>
  <si>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</si>
  <si>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</si>
  <si>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</si>
  <si>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</si>
  <si>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</si>
  <si>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</si>
  <si>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</si>
  <si>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</si>
  <si>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</si>
  <si>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</si>
  <si>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</si>
  <si>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</si>
  <si>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</si>
  <si>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</si>
  <si>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</si>
  <si>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</si>
  <si>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</si>
  <si>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</si>
  <si>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</si>
  <si>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</si>
  <si>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</si>
  <si>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</si>
  <si>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</si>
  <si>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</si>
  <si>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</si>
  <si>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</si>
  <si>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</si>
  <si>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</si>
  <si>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</si>
  <si>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</si>
  <si>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</si>
  <si>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</si>
  <si>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</si>
  <si>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</si>
  <si>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</si>
  <si>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</si>
  <si>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</si>
  <si>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</si>
  <si>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</si>
  <si>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</si>
  <si>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</si>
  <si>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</si>
  <si>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</si>
  <si>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</si>
  <si>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</si>
  <si>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</si>
  <si>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</si>
  <si>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</si>
  <si>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</si>
  <si>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</si>
  <si>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</si>
  <si>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</si>
  <si>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</si>
  <si>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</si>
  <si>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</si>
  <si>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</si>
  <si>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</si>
  <si>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</si>
  <si>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</si>
  <si>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</si>
  <si>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</si>
  <si>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</si>
  <si>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Содержание а/д общего пользования регионального и межмуниципального значения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</si>
  <si>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</si>
  <si>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</si>
  <si>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</si>
  <si>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</si>
  <si>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</si>
  <si>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</si>
  <si>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</si>
  <si>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</si>
  <si>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</si>
  <si>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</si>
  <si>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</si>
  <si>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</si>
  <si>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</si>
  <si>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</si>
  <si>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</si>
  <si>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</si>
  <si>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</si>
  <si>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</si>
  <si>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</si>
  <si>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</si>
  <si>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наружного освещения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</si>
  <si>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</si>
  <si>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</si>
  <si>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</si>
  <si>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</si>
  <si>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</si>
  <si>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</si>
  <si>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</si>
  <si>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</si>
  <si>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</si>
  <si>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</si>
  <si>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</si>
  <si>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</si>
  <si>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</si>
  <si>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</si>
  <si>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</si>
  <si>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</si>
  <si>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</si>
  <si>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</si>
  <si>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</si>
  <si>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</si>
  <si>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</si>
  <si>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</si>
  <si>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</si>
  <si>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</si>
  <si>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</si>
  <si>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</si>
  <si>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</si>
  <si>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</si>
  <si>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</si>
  <si>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</si>
  <si>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</si>
  <si>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</si>
  <si>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</si>
  <si>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</si>
  <si>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</si>
  <si>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</si>
  <si>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</si>
  <si>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</si>
  <si>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</si>
  <si>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</si>
  <si>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</si>
  <si>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</si>
  <si>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</si>
  <si>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</si>
  <si>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</si>
  <si>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</si>
  <si>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</si>
  <si>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</si>
  <si>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</si>
  <si>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</si>
  <si>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</si>
  <si>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</si>
  <si>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</si>
  <si>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</si>
  <si>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</si>
  <si>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</si>
  <si>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</si>
  <si>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</si>
  <si>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</si>
  <si>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</si>
  <si>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</si>
  <si>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</si>
  <si>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</si>
  <si>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</si>
  <si>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</si>
  <si>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</si>
  <si>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</si>
  <si>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</si>
  <si>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</si>
  <si>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</si>
  <si>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</si>
  <si>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</si>
  <si>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</si>
  <si>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</si>
  <si>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</si>
  <si>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</si>
  <si>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</si>
  <si>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</si>
  <si>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</si>
  <si>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</si>
  <si>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</si>
  <si>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t>Федеральный проект "Жилье"</t>
  </si>
  <si>
    <t>III.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</si>
  <si>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</si>
  <si>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</si>
  <si>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</si>
  <si>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</si>
  <si>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</si>
  <si>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</si>
  <si>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</si>
  <si>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</si>
  <si>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</si>
  <si>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</si>
  <si>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</si>
  <si>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</si>
  <si>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</si>
  <si>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</si>
  <si>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</si>
  <si>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</si>
  <si>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</si>
  <si>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</si>
  <si>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</si>
  <si>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</si>
  <si>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</si>
  <si>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</si>
  <si>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</si>
  <si>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</si>
  <si>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</si>
  <si>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</si>
  <si>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</si>
  <si>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</si>
  <si>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</si>
  <si>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</si>
  <si>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</si>
  <si>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</si>
  <si>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</si>
  <si>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</si>
  <si>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</si>
  <si>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</si>
  <si>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</si>
  <si>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</si>
  <si>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</si>
  <si>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</si>
  <si>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</si>
  <si>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</si>
  <si>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</si>
  <si>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</si>
  <si>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Проект Бюджета на  2025г.</t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</si>
  <si>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</si>
  <si>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</si>
  <si>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</si>
  <si>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</si>
  <si>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</si>
  <si>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Устройство разноуровневого пешеходного перехода на 7-ом  километре автомобильной дороги общего пользования регионального значения "Санкт-Петербург-Морье"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</si>
  <si>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</si>
  <si>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</si>
  <si>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</si>
  <si>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</si>
  <si>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</si>
  <si>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</si>
  <si>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</si>
  <si>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</si>
  <si>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</si>
  <si>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</si>
  <si>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</si>
  <si>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</si>
  <si>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</si>
  <si>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</si>
  <si>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</si>
  <si>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</si>
  <si>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</si>
  <si>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</si>
  <si>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</si>
  <si>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</si>
  <si>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</si>
  <si>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</si>
  <si>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</si>
  <si>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</si>
  <si>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</si>
  <si>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</si>
  <si>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</si>
  <si>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</si>
  <si>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</si>
  <si>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</si>
  <si>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</si>
  <si>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</si>
  <si>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</si>
  <si>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</si>
  <si>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</si>
  <si>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</si>
  <si>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</si>
  <si>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</si>
  <si>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</si>
  <si>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</si>
  <si>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</si>
  <si>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</si>
  <si>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</si>
  <si>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</si>
  <si>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</si>
  <si>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</si>
  <si>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</si>
  <si>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</si>
  <si>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</si>
  <si>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</si>
  <si>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</si>
  <si>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</si>
  <si>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</si>
  <si>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</si>
  <si>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</si>
  <si>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</si>
  <si>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</si>
  <si>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</si>
  <si>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</si>
  <si>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</si>
  <si>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</si>
  <si>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</si>
  <si>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</si>
  <si>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</si>
  <si>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</si>
  <si>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</si>
  <si>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</si>
  <si>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</si>
  <si>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</si>
  <si>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</si>
  <si>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</si>
  <si>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</si>
  <si>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</si>
  <si>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</si>
  <si>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</si>
  <si>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</si>
  <si>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</si>
  <si>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</si>
  <si>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</si>
  <si>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</si>
  <si>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</si>
  <si>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</si>
  <si>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</si>
  <si>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</si>
  <si>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</si>
  <si>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</si>
  <si>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</si>
  <si>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</si>
  <si>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</si>
  <si>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</si>
  <si>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</si>
  <si>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</si>
  <si>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</si>
  <si>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</si>
  <si>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</si>
  <si>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</si>
  <si>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Социальные выплаты и меры стимулирующего характера, связанные с профес. деят-тью (выплаты молодым специалистам ГКУ Ленавтодор, ГКУ ДДС и ГКУ ЛО ЦБДД)</t>
  </si>
  <si>
    <t>Создана транспортная инфраструктура в районах массовой жилой застройки</t>
  </si>
  <si>
    <t>Всего по ГП 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</si>
  <si>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</si>
  <si>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</si>
  <si>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</si>
  <si>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Проведен комплекс работ по поддержанию надлежащего технического состояния автомобильных дорог, оценке их технического состояния, и работ по организации и обеспечению безопасности дорожного движения 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</si>
  <si>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</si>
  <si>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</si>
  <si>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</si>
  <si>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</si>
  <si>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</si>
  <si>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</si>
  <si>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</si>
  <si>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</si>
  <si>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</si>
  <si>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</si>
  <si>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</si>
  <si>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</si>
  <si>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</si>
  <si>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</si>
  <si>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</si>
  <si>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</si>
  <si>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</si>
  <si>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</si>
  <si>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>ГП ЛО "Социальная поддержка отдельных категорий граждан в ЛО" (ОБ) (выплаты молодым специалистам ГКУ Ленавтодор, ДДС и ЦБДД)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</si>
  <si>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</si>
  <si>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</si>
  <si>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</si>
  <si>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</si>
  <si>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</si>
  <si>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</si>
  <si>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</si>
  <si>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>Капитальный ремонт и ремонт а/д общего пользования регионального и межмуниципального значения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</si>
  <si>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</si>
  <si>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</si>
  <si>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</si>
  <si>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</si>
  <si>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Исполнение судебных решений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</si>
  <si>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</si>
  <si>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</si>
  <si>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Страхование комплексов</t>
  </si>
  <si>
    <t xml:space="preserve">Приведение в нормативное состояние автомобильных дорог и искусственных дорожных сооружений </t>
  </si>
  <si>
    <t xml:space="preserve"> Финансовое обеспечение дорожной деятельности </t>
  </si>
  <si>
    <t>1.13</t>
  </si>
  <si>
    <t>1.14</t>
  </si>
  <si>
    <t>1.15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</si>
  <si>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</si>
  <si>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3.3</t>
  </si>
  <si>
    <t>3.4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</si>
  <si>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</si>
  <si>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</si>
  <si>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</si>
  <si>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</si>
  <si>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</si>
  <si>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</si>
  <si>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</si>
  <si>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</si>
  <si>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 xml:space="preserve"> Региональный проект "Жилье"</t>
  </si>
  <si>
    <t xml:space="preserve">Обеспечение деятельности (услуги, работы) государственных учреждений </t>
  </si>
  <si>
    <t>3.5</t>
  </si>
  <si>
    <t>Стройка, Реконструкция</t>
  </si>
  <si>
    <t xml:space="preserve">Субсидий бюджетам муниципальных образований Ленинградской
области на капитальный ремонт и (или) ремонт автомобильных дорог общего пользования местного значения (г. ГАТЧИНА)
</t>
  </si>
  <si>
    <t>Мероприятия в рамках реализации специального инфраструктурного проекта (за счет средств областного бюджета Ленинградской области)</t>
  </si>
  <si>
    <t>за счет средств областного бюджета (софинансирование)</t>
  </si>
  <si>
    <t>из средств ФБ снятие БК на опереж темпы (ФБ ДФ)</t>
  </si>
  <si>
    <t>из средств Дорожного фонда, всего  субсидии бюджетам  МО (ОБ+ФБ)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</si>
  <si>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</si>
  <si>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</si>
  <si>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</si>
  <si>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</si>
  <si>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</si>
  <si>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</si>
  <si>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</si>
  <si>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1.18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</si>
  <si>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</si>
  <si>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</si>
  <si>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</si>
  <si>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</si>
  <si>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</si>
  <si>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</si>
  <si>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</si>
  <si>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</si>
  <si>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</si>
  <si>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</si>
  <si>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</si>
  <si>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</si>
  <si>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</si>
  <si>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</si>
  <si>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</si>
  <si>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</si>
  <si>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предоставление иных межбюджетных трансфертов из областного бюджета Ленинградской области бюджету муниципального образования «Тихвинское городское поселение» Тихвинского муниципального района Ленинградской области в целях финансового обеспечения выполнения противоаварийных мероприятий на мосту через Введенский ручей по ул. Зайцева в городе Тихвин Ленинградской области.</t>
  </si>
  <si>
    <t>Поправки бюджета в апреле</t>
  </si>
  <si>
    <t xml:space="preserve"> Проект Бюджета на  2024г. </t>
  </si>
  <si>
    <t xml:space="preserve">Бюджет на 2024г. </t>
  </si>
  <si>
    <t xml:space="preserve">Бюджет на 2025г. </t>
  </si>
  <si>
    <t xml:space="preserve">Бюджет на 2026г. </t>
  </si>
  <si>
    <t>Резервный фонд Правительства ЛО</t>
  </si>
  <si>
    <t>ПРОЦЕССНАЯ ЧАСТЬ НЕ ДФ</t>
  </si>
  <si>
    <t>Средства,предусмотренные на условно отобранные Минсельхозом объекты кап ремонта и ремонта а/д (КВР 521)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</si>
  <si>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</si>
  <si>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</si>
  <si>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 xml:space="preserve">Финансирование 2024г. </t>
  </si>
  <si>
    <t>%</t>
  </si>
  <si>
    <t xml:space="preserve">Выполнение 2024г. </t>
  </si>
  <si>
    <t>Выполнение работ по замене существующих автобусных павильонов на автомобильной дороге общего пользования регионального значения «Гатчина-Ополье» км 2+186 справа и км 2+191 слева в Гатчинском районе</t>
  </si>
  <si>
    <t xml:space="preserve">Выполнение комплексного специального обследования автомобильных дорог общего пользования регионального значения в Всеволожском, Выборгском, Кингисеппском, Киришском, Лодейнопольском, Подпорожском, Сланцевском, Тихвинском и Тосненском районах Ленинградской области, разработку паспортов автомобильных дорог и проектов организации дорожного движения. </t>
  </si>
  <si>
    <t>Проведение специального обследования мест концентрации дорожно-транспортных происшествий, выявленных на автомобильных дорогах общего пользования регионального значения Ленинградской области и разработка мероприятий, направленных на их сокращение</t>
  </si>
  <si>
    <t>Установка недостающих дорожных знаков на автомобильных дорогах общего пользования регионального значения Ленинградской области</t>
  </si>
  <si>
    <t xml:space="preserve">Выполнение комплексного специального обследования автомобильных дорог общего пользования регионального значения в Бокситогорском, Киришском, Ломоносовском и Тосненском районах Ленинградской области, разработку паспортов автомобильных дорог и проектов организации дорожного движения. </t>
  </si>
  <si>
    <t>Технологическое присоединение для электроснабжения наружного освещения пешеходных переходов</t>
  </si>
  <si>
    <t>Техническое перевооружение перекрестков и пешеходных переходов с устройством светофорных объектов</t>
  </si>
  <si>
    <t>прочие (КОСГУ 299)</t>
  </si>
  <si>
    <t>прочие (КОСГУ 298)</t>
  </si>
  <si>
    <t>"Реконструкция автомобильной дороги "Подъезд к п.Неппово" в Кингисеппском районе (ПИР)</t>
  </si>
  <si>
    <t xml:space="preserve">Нераспределенные средства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</si>
  <si>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</si>
  <si>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</si>
  <si>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 весогабаритного контроля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</si>
  <si>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</si>
  <si>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</si>
  <si>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 xml:space="preserve"> оказанию услуг связи по предоставлению каналов связи  </t>
  </si>
  <si>
    <t>Оказание услуг по предпочтовой подготовке регистрируемых почтовых отправлений, содержащих копии постановлений об административных правонарушениях в области дорожного движения</t>
  </si>
  <si>
    <t>Оказание услуг по передаче электрической энергии</t>
  </si>
  <si>
    <t>за счет средств федерального бюджета (зачет аванса 2023г.)</t>
  </si>
  <si>
    <r>
      <t xml:space="preserve">Развитие инфраструктуры дорожного хозяйства </t>
    </r>
    <r>
      <rPr>
        <b/>
        <i/>
        <sz val="16"/>
        <color rgb="FFFF0000"/>
        <rFont val="Arial"/>
        <family val="2"/>
        <charset val="204"/>
      </rPr>
      <t>за счет средств федерального бюджета (зачет аванса 2023г.)</t>
    </r>
  </si>
  <si>
    <t xml:space="preserve">Рек-ция а/д "Санкт-Петербург-Колтуши на участке КАД-Колтуши" 1,2 этап 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</si>
  <si>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(ДДС, ЛАД)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</si>
  <si>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 (ЦБДД)</t>
  </si>
  <si>
    <t>Отраслевой проект «Безопасность дорожного движения» (ДДС, ЛАД, ЦБДД)</t>
  </si>
  <si>
    <t>Исполнение  Бюджета Комитета по дорожному хозяйству Ленинградской области на 1 апреля 2024 года</t>
  </si>
  <si>
    <t xml:space="preserve"> Финансовое обеспечение дорожной деятельности в рамках реализации национального проекта "Безопасные качественные дороги" (АГЛОМЕРАЦИЯ)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</si>
  <si>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(Мосты, дороги)</t>
  </si>
  <si>
    <t>Региональные проекты</t>
  </si>
  <si>
    <t xml:space="preserve">Заключено ГК, Соглашений на 2024г. </t>
  </si>
  <si>
    <t>Выполнение работ по ликвидации мест концентрации ДТП и аварийно-опасных участков на автомобильных дорогах общего пользования регионального значения Ленинградской области инженерными методами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</si>
</sst>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00"/>
    <numFmt numFmtId="171" formatCode="#,##0.0000"/>
  </numFmts>
  <fonts count="192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sz val="16"/>
      <color theme="5"/>
      <name val="Arial Cyr"/>
      <charset val="204"/>
    </font>
    <font>
      <b/>
      <i/>
      <sz val="16"/>
      <color theme="5"/>
      <name val="Arial"/>
      <family val="2"/>
      <charset val="204"/>
    </font>
    <font>
      <b/>
      <i/>
      <sz val="16"/>
      <color theme="5"/>
      <name val="Arial Cyr"/>
      <charset val="204"/>
    </font>
    <font>
      <b/>
      <i/>
      <sz val="12"/>
      <color rgb="FF7030A0"/>
      <name val="Calibri"/>
      <family val="2"/>
      <charset val="204"/>
      <scheme val="minor"/>
    </font>
    <font>
      <b/>
      <i/>
      <sz val="12"/>
      <color theme="5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6"/>
      <color rgb="FF92D050"/>
      <name val="Arial Cyr"/>
      <charset val="204"/>
    </font>
    <font>
      <b/>
      <sz val="12"/>
      <color rgb="FF92D050"/>
      <name val="Calibri"/>
      <family val="2"/>
      <charset val="204"/>
      <scheme val="minor"/>
    </font>
    <font>
      <sz val="16"/>
      <color rgb="FFFF0000"/>
      <name val="Arial Cyr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theme="9" tint="-0.499984740745262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i/>
      <sz val="16"/>
      <color theme="5" tint="-0.249977111117893"/>
      <name val="Arial"/>
      <family val="2"/>
      <charset val="204"/>
    </font>
    <font>
      <sz val="16"/>
      <color rgb="FF002060"/>
      <name val="Calibri"/>
      <family val="2"/>
      <charset val="204"/>
      <scheme val="minor"/>
    </font>
    <font>
      <b/>
      <sz val="14"/>
      <color theme="5"/>
      <name val="Arial Cyr"/>
      <charset val="204"/>
    </font>
    <font>
      <i/>
      <sz val="16"/>
      <color theme="5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0" borderId="0"/>
    <xf numFmtId="168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5" fillId="0" borderId="0" applyFont="0" applyFill="0" applyBorder="0" applyAlignment="0" applyProtection="0"/>
    <xf numFmtId="169" fontId="75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</cellStyleXfs>
  <cellXfs count="890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4" fillId="0" borderId="4" xfId="1" applyNumberFormat="1" applyFont="1" applyFill="1" applyBorder="1" applyAlignment="1">
      <alignment horizontal="center" vertical="center"/>
    </xf>
    <xf numFmtId="49" fontId="28" fillId="0" borderId="0" xfId="1" applyNumberFormat="1" applyFont="1" applyFill="1"/>
    <xf numFmtId="49" fontId="28" fillId="0" borderId="0" xfId="1" applyNumberFormat="1" applyFont="1"/>
    <xf numFmtId="49" fontId="29" fillId="0" borderId="0" xfId="1" applyNumberFormat="1" applyFont="1" applyFill="1"/>
    <xf numFmtId="49" fontId="29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/>
    <xf numFmtId="167" fontId="22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3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8" fillId="0" borderId="0" xfId="1" applyFont="1" applyFill="1"/>
    <xf numFmtId="0" fontId="28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5" fillId="0" borderId="0" xfId="1" applyFont="1" applyFill="1"/>
    <xf numFmtId="165" fontId="26" fillId="0" borderId="4" xfId="1" applyNumberFormat="1" applyFont="1" applyFill="1" applyBorder="1" applyAlignment="1">
      <alignment horizontal="center" vertical="center" wrapText="1"/>
    </xf>
    <xf numFmtId="0" fontId="35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5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horizontal="center" vertical="center" wrapText="1"/>
    </xf>
    <xf numFmtId="165" fontId="41" fillId="0" borderId="0" xfId="1" applyNumberFormat="1" applyFont="1" applyFill="1" applyBorder="1" applyAlignment="1">
      <alignment horizontal="center" vertical="center" wrapText="1"/>
    </xf>
    <xf numFmtId="0" fontId="42" fillId="0" borderId="0" xfId="1" applyFont="1" applyFill="1"/>
    <xf numFmtId="165" fontId="25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5" fillId="0" borderId="0" xfId="1" applyFont="1" applyFill="1"/>
    <xf numFmtId="165" fontId="38" fillId="0" borderId="4" xfId="1" applyNumberFormat="1" applyFont="1" applyFill="1" applyBorder="1" applyAlignment="1">
      <alignment horizontal="center" vertical="center" wrapText="1"/>
    </xf>
    <xf numFmtId="0" fontId="47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0" fontId="49" fillId="0" borderId="0" xfId="1" applyFont="1" applyFill="1"/>
    <xf numFmtId="0" fontId="37" fillId="0" borderId="0" xfId="1" applyFont="1" applyFill="1"/>
    <xf numFmtId="0" fontId="28" fillId="3" borderId="0" xfId="1" applyFont="1" applyFill="1"/>
    <xf numFmtId="0" fontId="50" fillId="0" borderId="0" xfId="1" applyFont="1" applyFill="1"/>
    <xf numFmtId="0" fontId="51" fillId="0" borderId="0" xfId="1" applyFont="1" applyFill="1"/>
    <xf numFmtId="0" fontId="49" fillId="3" borderId="0" xfId="1" applyFont="1" applyFill="1"/>
    <xf numFmtId="0" fontId="50" fillId="0" borderId="0" xfId="1" applyFont="1" applyFill="1" applyAlignment="1">
      <alignment horizontal="center"/>
    </xf>
    <xf numFmtId="0" fontId="52" fillId="0" borderId="0" xfId="1" applyFont="1" applyFill="1"/>
    <xf numFmtId="167" fontId="41" fillId="0" borderId="4" xfId="1" applyNumberFormat="1" applyFont="1" applyFill="1" applyBorder="1" applyAlignment="1">
      <alignment vertical="center" wrapText="1"/>
    </xf>
    <xf numFmtId="0" fontId="53" fillId="0" borderId="0" xfId="1" applyFont="1" applyFill="1"/>
    <xf numFmtId="167" fontId="41" fillId="3" borderId="4" xfId="1" applyNumberFormat="1" applyFont="1" applyFill="1" applyBorder="1" applyAlignment="1">
      <alignment vertical="center" wrapText="1"/>
    </xf>
    <xf numFmtId="167" fontId="54" fillId="0" borderId="4" xfId="1" applyNumberFormat="1" applyFont="1" applyFill="1" applyBorder="1" applyAlignment="1">
      <alignment vertical="center" wrapText="1"/>
    </xf>
    <xf numFmtId="0" fontId="49" fillId="4" borderId="0" xfId="1" applyFont="1" applyFill="1"/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0" fontId="36" fillId="0" borderId="0" xfId="1" applyFont="1"/>
    <xf numFmtId="164" fontId="38" fillId="0" borderId="0" xfId="1" applyNumberFormat="1" applyFont="1" applyFill="1" applyBorder="1" applyAlignment="1">
      <alignment horizontal="center" vertical="center" wrapText="1"/>
    </xf>
    <xf numFmtId="0" fontId="56" fillId="0" borderId="0" xfId="1" applyFont="1"/>
    <xf numFmtId="0" fontId="56" fillId="0" borderId="0" xfId="1" applyFont="1" applyFill="1"/>
    <xf numFmtId="0" fontId="57" fillId="0" borderId="0" xfId="1" applyFont="1" applyFill="1"/>
    <xf numFmtId="0" fontId="58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vertical="center" wrapText="1"/>
    </xf>
    <xf numFmtId="0" fontId="60" fillId="0" borderId="0" xfId="1" applyFont="1" applyFill="1"/>
    <xf numFmtId="0" fontId="61" fillId="0" borderId="0" xfId="1" applyFont="1" applyFill="1"/>
    <xf numFmtId="0" fontId="34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31" fillId="0" borderId="0" xfId="1" applyFont="1"/>
    <xf numFmtId="0" fontId="65" fillId="0" borderId="0" xfId="1" applyFont="1" applyFill="1"/>
    <xf numFmtId="0" fontId="16" fillId="0" borderId="0" xfId="1" applyFont="1" applyFill="1"/>
    <xf numFmtId="167" fontId="38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/>
    <xf numFmtId="0" fontId="26" fillId="0" borderId="0" xfId="1" applyFont="1" applyFill="1"/>
    <xf numFmtId="167" fontId="38" fillId="0" borderId="0" xfId="1" applyNumberFormat="1" applyFont="1" applyFill="1" applyBorder="1" applyAlignment="1">
      <alignment horizontal="center"/>
    </xf>
    <xf numFmtId="165" fontId="69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165" fontId="64" fillId="0" borderId="0" xfId="1" applyNumberFormat="1" applyFont="1" applyFill="1" applyBorder="1" applyAlignment="1">
      <alignment horizontal="center" vertical="center" wrapText="1"/>
    </xf>
    <xf numFmtId="0" fontId="72" fillId="0" borderId="0" xfId="1" applyFont="1" applyFill="1"/>
    <xf numFmtId="165" fontId="40" fillId="0" borderId="4" xfId="1" applyNumberFormat="1" applyFont="1" applyFill="1" applyBorder="1" applyAlignment="1">
      <alignment horizontal="center" vertical="center" wrapText="1"/>
    </xf>
    <xf numFmtId="165" fontId="17" fillId="0" borderId="4" xfId="1" applyNumberFormat="1" applyFont="1" applyFill="1" applyBorder="1" applyAlignment="1">
      <alignment horizontal="center" vertical="center" wrapText="1"/>
    </xf>
    <xf numFmtId="166" fontId="27" fillId="0" borderId="4" xfId="3" applyNumberFormat="1" applyFont="1" applyFill="1" applyBorder="1" applyAlignment="1">
      <alignment horizontal="left"/>
    </xf>
    <xf numFmtId="165" fontId="27" fillId="0" borderId="4" xfId="3" applyNumberFormat="1" applyFont="1" applyFill="1" applyBorder="1" applyAlignment="1">
      <alignment horizontal="center"/>
    </xf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3" fillId="0" borderId="0" xfId="1" applyFont="1" applyFill="1" applyAlignment="1">
      <alignment vertical="center" wrapText="1"/>
    </xf>
    <xf numFmtId="0" fontId="73" fillId="0" borderId="0" xfId="1" applyFont="1" applyFill="1" applyAlignment="1">
      <alignment horizontal="justify" vertical="center"/>
    </xf>
    <xf numFmtId="0" fontId="74" fillId="0" borderId="0" xfId="1" applyFont="1" applyFill="1" applyAlignment="1">
      <alignment vertical="center"/>
    </xf>
    <xf numFmtId="0" fontId="73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3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29" fillId="0" borderId="4" xfId="1" applyNumberFormat="1" applyFont="1" applyBorder="1"/>
    <xf numFmtId="49" fontId="77" fillId="0" borderId="0" xfId="1" applyNumberFormat="1" applyFont="1"/>
    <xf numFmtId="49" fontId="77" fillId="0" borderId="0" xfId="1" applyNumberFormat="1" applyFont="1" applyFill="1"/>
    <xf numFmtId="49" fontId="78" fillId="0" borderId="0" xfId="1" applyNumberFormat="1" applyFont="1" applyFill="1"/>
    <xf numFmtId="165" fontId="8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7" fontId="80" fillId="0" borderId="4" xfId="1" applyNumberFormat="1" applyFont="1" applyFill="1" applyBorder="1" applyAlignment="1">
      <alignment vertical="center" wrapText="1"/>
    </xf>
    <xf numFmtId="165" fontId="80" fillId="0" borderId="4" xfId="1" quotePrefix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left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7" fontId="86" fillId="0" borderId="4" xfId="1" applyNumberFormat="1" applyFont="1" applyFill="1" applyBorder="1" applyAlignment="1">
      <alignment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3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left" vertical="center" wrapText="1"/>
    </xf>
    <xf numFmtId="167" fontId="80" fillId="0" borderId="4" xfId="1" applyNumberFormat="1" applyFont="1" applyFill="1" applyBorder="1" applyAlignment="1">
      <alignment horizontal="left" vertical="center" wrapText="1"/>
    </xf>
    <xf numFmtId="164" fontId="93" fillId="0" borderId="4" xfId="1" applyNumberFormat="1" applyFont="1" applyFill="1" applyBorder="1" applyAlignment="1">
      <alignment horizontal="center" vertical="center" wrapText="1"/>
    </xf>
    <xf numFmtId="167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vertical="center" wrapText="1"/>
    </xf>
    <xf numFmtId="165" fontId="80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horizontal="left" vertical="center" wrapText="1"/>
    </xf>
    <xf numFmtId="165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vertical="center" wrapText="1"/>
    </xf>
    <xf numFmtId="164" fontId="79" fillId="0" borderId="4" xfId="2" applyNumberFormat="1" applyFont="1" applyFill="1" applyBorder="1" applyAlignment="1">
      <alignment horizontal="left" vertical="center" wrapText="1"/>
    </xf>
    <xf numFmtId="167" fontId="95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3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center"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95" fillId="3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10" fillId="4" borderId="4" xfId="1" applyNumberFormat="1" applyFont="1" applyFill="1" applyBorder="1" applyAlignment="1">
      <alignment vertical="center" wrapText="1"/>
    </xf>
    <xf numFmtId="165" fontId="80" fillId="4" borderId="4" xfId="1" applyNumberFormat="1" applyFont="1" applyFill="1" applyBorder="1" applyAlignment="1">
      <alignment horizontal="center"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84" fillId="0" borderId="4" xfId="1" applyNumberFormat="1" applyFont="1" applyFill="1" applyBorder="1" applyAlignment="1">
      <alignment vertical="center" wrapText="1"/>
    </xf>
    <xf numFmtId="165" fontId="89" fillId="0" borderId="4" xfId="1" applyNumberFormat="1" applyFont="1" applyFill="1" applyBorder="1" applyAlignment="1">
      <alignment horizontal="center"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1" fillId="0" borderId="4" xfId="1" applyNumberFormat="1" applyFont="1" applyFill="1" applyBorder="1" applyAlignment="1">
      <alignment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vertical="center" wrapText="1"/>
    </xf>
    <xf numFmtId="0" fontId="107" fillId="0" borderId="0" xfId="1" applyFont="1" applyFill="1"/>
    <xf numFmtId="165" fontId="83" fillId="0" borderId="4" xfId="1" applyNumberFormat="1" applyFont="1" applyFill="1" applyBorder="1" applyAlignment="1">
      <alignment horizontal="left" vertical="center" wrapText="1"/>
    </xf>
    <xf numFmtId="49" fontId="109" fillId="0" borderId="6" xfId="1" applyNumberFormat="1" applyFont="1" applyFill="1" applyBorder="1" applyAlignment="1">
      <alignment vertical="center"/>
    </xf>
    <xf numFmtId="165" fontId="83" fillId="0" borderId="4" xfId="1" applyNumberFormat="1" applyFont="1" applyFill="1" applyBorder="1" applyAlignment="1">
      <alignment vertical="center" wrapText="1"/>
    </xf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6" fillId="0" borderId="6" xfId="1" applyNumberFormat="1" applyFont="1" applyFill="1" applyBorder="1" applyAlignment="1">
      <alignment vertical="center"/>
    </xf>
    <xf numFmtId="0" fontId="117" fillId="3" borderId="0" xfId="1" applyFont="1" applyFill="1"/>
    <xf numFmtId="0" fontId="52" fillId="3" borderId="0" xfId="1" applyFont="1" applyFill="1"/>
    <xf numFmtId="165" fontId="98" fillId="0" borderId="4" xfId="1" applyNumberFormat="1" applyFont="1" applyFill="1" applyBorder="1" applyAlignment="1">
      <alignment horizontal="center" vertical="center"/>
    </xf>
    <xf numFmtId="0" fontId="119" fillId="0" borderId="0" xfId="1" applyFont="1" applyFill="1"/>
    <xf numFmtId="165" fontId="111" fillId="0" borderId="4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left" vertical="center" wrapText="1"/>
    </xf>
    <xf numFmtId="49" fontId="39" fillId="0" borderId="4" xfId="1" applyNumberFormat="1" applyFont="1" applyFill="1" applyBorder="1" applyAlignment="1">
      <alignment horizontal="center" vertical="center"/>
    </xf>
    <xf numFmtId="167" fontId="25" fillId="0" borderId="4" xfId="1" applyNumberFormat="1" applyFont="1" applyFill="1" applyBorder="1" applyAlignment="1">
      <alignment vertical="center" wrapText="1"/>
    </xf>
    <xf numFmtId="165" fontId="71" fillId="0" borderId="4" xfId="1" applyNumberFormat="1" applyFont="1" applyFill="1" applyBorder="1" applyAlignment="1">
      <alignment horizontal="center" vertical="center" wrapText="1"/>
    </xf>
    <xf numFmtId="49" fontId="67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8" fillId="0" borderId="0" xfId="1" applyNumberFormat="1" applyFont="1" applyFill="1" applyBorder="1" applyAlignment="1">
      <alignment horizontal="center" vertical="center" wrapText="1"/>
    </xf>
    <xf numFmtId="0" fontId="120" fillId="0" borderId="0" xfId="1" applyFont="1" applyFill="1"/>
    <xf numFmtId="164" fontId="8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2" fillId="0" borderId="0" xfId="1" applyFont="1" applyFill="1" applyAlignment="1"/>
    <xf numFmtId="164" fontId="95" fillId="0" borderId="4" xfId="1" applyNumberFormat="1" applyFont="1" applyFill="1" applyBorder="1" applyAlignment="1">
      <alignment horizontal="center" vertical="center" wrapText="1"/>
    </xf>
    <xf numFmtId="164" fontId="25" fillId="0" borderId="4" xfId="1" applyNumberFormat="1" applyFont="1" applyFill="1" applyBorder="1" applyAlignment="1">
      <alignment horizontal="center" vertical="center" wrapText="1"/>
    </xf>
    <xf numFmtId="0" fontId="22" fillId="0" borderId="0" xfId="1" applyFont="1" applyFill="1"/>
    <xf numFmtId="0" fontId="55" fillId="0" borderId="0" xfId="1" applyFont="1" applyFill="1"/>
    <xf numFmtId="164" fontId="86" fillId="0" borderId="4" xfId="1" applyNumberFormat="1" applyFont="1" applyFill="1" applyBorder="1" applyAlignment="1">
      <alignment horizontal="center" vertical="center" wrapText="1"/>
    </xf>
    <xf numFmtId="164" fontId="80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/>
    </xf>
    <xf numFmtId="165" fontId="43" fillId="0" borderId="0" xfId="1" applyNumberFormat="1" applyFont="1" applyFill="1" applyAlignment="1">
      <alignment vertical="center" wrapText="1"/>
    </xf>
    <xf numFmtId="0" fontId="66" fillId="0" borderId="0" xfId="1" applyFont="1" applyFill="1" applyAlignment="1">
      <alignment horizontal="center"/>
    </xf>
    <xf numFmtId="165" fontId="93" fillId="0" borderId="4" xfId="1" quotePrefix="1" applyNumberFormat="1" applyFont="1" applyFill="1" applyBorder="1" applyAlignment="1">
      <alignment horizontal="center" vertical="center" wrapText="1"/>
    </xf>
    <xf numFmtId="49" fontId="121" fillId="0" borderId="0" xfId="1" applyNumberFormat="1" applyFont="1"/>
    <xf numFmtId="0" fontId="125" fillId="0" borderId="0" xfId="1" applyFont="1" applyFill="1"/>
    <xf numFmtId="165" fontId="122" fillId="0" borderId="4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/>
    <xf numFmtId="49" fontId="29" fillId="0" borderId="5" xfId="1" applyNumberFormat="1" applyFont="1" applyBorder="1"/>
    <xf numFmtId="49" fontId="89" fillId="0" borderId="4" xfId="1" applyNumberFormat="1" applyFont="1" applyFill="1" applyBorder="1" applyAlignment="1">
      <alignment horizontal="center" vertical="center" wrapText="1"/>
    </xf>
    <xf numFmtId="49" fontId="90" fillId="0" borderId="4" xfId="1" applyNumberFormat="1" applyFont="1" applyFill="1" applyBorder="1" applyAlignment="1">
      <alignment horizontal="center"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49" fontId="9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105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46" fillId="0" borderId="4" xfId="1" applyNumberFormat="1" applyFont="1" applyFill="1" applyBorder="1" applyAlignment="1">
      <alignment horizontal="center" vertical="center" wrapText="1"/>
    </xf>
    <xf numFmtId="165" fontId="46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2" fillId="0" borderId="4" xfId="1" applyNumberFormat="1" applyFont="1" applyFill="1" applyBorder="1" applyAlignment="1">
      <alignment horizontal="center" vertical="center" wrapText="1"/>
    </xf>
    <xf numFmtId="3" fontId="92" fillId="0" borderId="4" xfId="1" applyNumberFormat="1" applyFont="1" applyFill="1" applyBorder="1" applyAlignment="1">
      <alignment horizontal="center" vertical="center" wrapText="1"/>
    </xf>
    <xf numFmtId="3" fontId="94" fillId="0" borderId="4" xfId="1" applyNumberFormat="1" applyFont="1" applyFill="1" applyBorder="1" applyAlignment="1">
      <alignment horizontal="center" vertical="center" wrapText="1"/>
    </xf>
    <xf numFmtId="3" fontId="11" fillId="0" borderId="4" xfId="1" applyNumberFormat="1" applyFont="1" applyFill="1" applyBorder="1" applyAlignment="1">
      <alignment horizontal="center" vertical="center" wrapText="1"/>
    </xf>
    <xf numFmtId="165" fontId="97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89" fillId="4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34" fillId="0" borderId="4" xfId="1" applyNumberFormat="1" applyFont="1" applyFill="1" applyBorder="1" applyAlignment="1">
      <alignment horizontal="center" vertical="center" wrapText="1"/>
    </xf>
    <xf numFmtId="49" fontId="37" fillId="0" borderId="4" xfId="1" applyNumberFormat="1" applyFont="1" applyFill="1" applyBorder="1" applyAlignment="1">
      <alignment horizontal="center" vertical="center" wrapText="1"/>
    </xf>
    <xf numFmtId="49" fontId="30" fillId="0" borderId="4" xfId="1" applyNumberFormat="1" applyFont="1" applyFill="1" applyBorder="1" applyAlignment="1">
      <alignment horizontal="center" vertical="center" wrapText="1"/>
    </xf>
    <xf numFmtId="49" fontId="32" fillId="0" borderId="4" xfId="1" applyNumberFormat="1" applyFont="1" applyFill="1" applyBorder="1" applyAlignment="1">
      <alignment horizontal="center" vertical="center" wrapText="1"/>
    </xf>
    <xf numFmtId="165" fontId="93" fillId="0" borderId="4" xfId="4" applyNumberFormat="1" applyFont="1" applyFill="1" applyBorder="1" applyAlignment="1">
      <alignment horizontal="left" vertical="center" wrapText="1"/>
    </xf>
    <xf numFmtId="49" fontId="94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4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8" fillId="0" borderId="4" xfId="1" applyNumberFormat="1" applyFont="1" applyFill="1" applyBorder="1" applyAlignment="1">
      <alignment horizontal="center" vertical="center"/>
    </xf>
    <xf numFmtId="49" fontId="59" fillId="0" borderId="4" xfId="1" applyNumberFormat="1" applyFont="1" applyFill="1" applyBorder="1" applyAlignment="1">
      <alignment horizontal="center" vertical="center"/>
    </xf>
    <xf numFmtId="167" fontId="40" fillId="0" borderId="4" xfId="1" applyNumberFormat="1" applyFont="1" applyFill="1" applyBorder="1" applyAlignment="1">
      <alignment vertical="center" wrapText="1"/>
    </xf>
    <xf numFmtId="167" fontId="19" fillId="0" borderId="4" xfId="1" applyNumberFormat="1" applyFont="1" applyFill="1" applyBorder="1" applyAlignment="1">
      <alignment horizontal="left" vertical="center" wrapText="1"/>
    </xf>
    <xf numFmtId="166" fontId="49" fillId="0" borderId="4" xfId="3" applyNumberFormat="1" applyFont="1" applyFill="1" applyBorder="1" applyAlignment="1">
      <alignment horizontal="center"/>
    </xf>
    <xf numFmtId="49" fontId="4" fillId="0" borderId="4" xfId="1" applyNumberFormat="1" applyFont="1" applyFill="1" applyBorder="1" applyAlignment="1">
      <alignment horizontal="center"/>
    </xf>
    <xf numFmtId="0" fontId="6" fillId="0" borderId="4" xfId="1" applyFont="1" applyFill="1" applyBorder="1"/>
    <xf numFmtId="164" fontId="6" fillId="0" borderId="4" xfId="1" applyNumberFormat="1" applyFont="1" applyFill="1" applyBorder="1"/>
    <xf numFmtId="0" fontId="53" fillId="3" borderId="0" xfId="1" applyFont="1" applyFill="1"/>
    <xf numFmtId="0" fontId="95" fillId="0" borderId="4" xfId="2" applyFont="1" applyBorder="1" applyAlignment="1">
      <alignment horizontal="center" vertical="center" wrapText="1"/>
    </xf>
    <xf numFmtId="167" fontId="93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7" fillId="0" borderId="4" xfId="1" applyNumberFormat="1" applyFont="1" applyFill="1" applyBorder="1" applyAlignment="1">
      <alignment horizontal="center" vertical="center"/>
    </xf>
    <xf numFmtId="164" fontId="88" fillId="0" borderId="4" xfId="1" applyNumberFormat="1" applyFont="1" applyFill="1" applyBorder="1" applyAlignment="1">
      <alignment horizontal="center" vertical="center"/>
    </xf>
    <xf numFmtId="164" fontId="122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2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79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55" fillId="0" borderId="4" xfId="1" applyNumberFormat="1" applyFont="1" applyFill="1" applyBorder="1" applyAlignment="1">
      <alignment horizontal="center" vertical="center" wrapText="1"/>
    </xf>
    <xf numFmtId="164" fontId="95" fillId="0" borderId="4" xfId="2" applyNumberFormat="1" applyFont="1" applyBorder="1" applyAlignment="1">
      <alignment horizontal="center" vertical="center" wrapText="1"/>
    </xf>
    <xf numFmtId="164" fontId="44" fillId="0" borderId="4" xfId="1" quotePrefix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38" fillId="0" borderId="4" xfId="1" quotePrefix="1" applyNumberFormat="1" applyFont="1" applyFill="1" applyBorder="1" applyAlignment="1">
      <alignment horizontal="center" vertical="center" wrapText="1"/>
    </xf>
    <xf numFmtId="164" fontId="127" fillId="0" borderId="4" xfId="1" applyNumberFormat="1" applyFont="1" applyFill="1" applyBorder="1" applyAlignment="1">
      <alignment horizontal="center" vertical="center" wrapText="1"/>
    </xf>
    <xf numFmtId="164" fontId="93" fillId="0" borderId="4" xfId="1" quotePrefix="1" applyNumberFormat="1" applyFont="1" applyFill="1" applyBorder="1" applyAlignment="1">
      <alignment horizontal="center" vertical="center" wrapText="1"/>
    </xf>
    <xf numFmtId="164" fontId="26" fillId="0" borderId="4" xfId="1" quotePrefix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108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horizontal="center" vertical="center" wrapText="1"/>
    </xf>
    <xf numFmtId="164" fontId="103" fillId="0" borderId="4" xfId="1" applyNumberFormat="1" applyFont="1" applyFill="1" applyBorder="1" applyAlignment="1">
      <alignment horizontal="center" vertical="center" wrapText="1"/>
    </xf>
    <xf numFmtId="164" fontId="68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vertical="center" wrapText="1"/>
    </xf>
    <xf numFmtId="164" fontId="101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vertical="center" wrapText="1"/>
    </xf>
    <xf numFmtId="164" fontId="71" fillId="0" borderId="4" xfId="1" applyNumberFormat="1" applyFont="1" applyFill="1" applyBorder="1" applyAlignment="1">
      <alignment horizontal="center" vertical="center" wrapText="1"/>
    </xf>
    <xf numFmtId="0" fontId="131" fillId="0" borderId="0" xfId="1" applyFont="1" applyFill="1"/>
    <xf numFmtId="49" fontId="132" fillId="0" borderId="4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left" vertical="center" wrapText="1"/>
    </xf>
    <xf numFmtId="164" fontId="38" fillId="0" borderId="4" xfId="1" applyNumberFormat="1" applyFont="1" applyFill="1" applyBorder="1" applyAlignment="1">
      <alignment horizontal="center" vertical="center" wrapText="1"/>
    </xf>
    <xf numFmtId="0" fontId="134" fillId="0" borderId="0" xfId="1" applyFont="1" applyFill="1"/>
    <xf numFmtId="49" fontId="126" fillId="0" borderId="4" xfId="1" applyNumberFormat="1" applyFont="1" applyFill="1" applyBorder="1" applyAlignment="1">
      <alignment horizontal="center" vertical="center"/>
    </xf>
    <xf numFmtId="167" fontId="122" fillId="0" borderId="4" xfId="1" applyNumberFormat="1" applyFont="1" applyFill="1" applyBorder="1" applyAlignment="1">
      <alignment vertical="center" wrapText="1"/>
    </xf>
    <xf numFmtId="49" fontId="94" fillId="2" borderId="4" xfId="1" applyNumberFormat="1" applyFont="1" applyFill="1" applyBorder="1" applyAlignment="1">
      <alignment horizontal="center" vertical="center" wrapText="1"/>
    </xf>
    <xf numFmtId="167" fontId="84" fillId="2" borderId="4" xfId="1" applyNumberFormat="1" applyFont="1" applyFill="1" applyBorder="1" applyAlignment="1">
      <alignment horizontal="left" vertical="center" wrapText="1"/>
    </xf>
    <xf numFmtId="165" fontId="80" fillId="2" borderId="4" xfId="1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86" fillId="2" borderId="4" xfId="1" applyNumberFormat="1" applyFont="1" applyFill="1" applyBorder="1" applyAlignment="1">
      <alignment horizontal="center" vertical="center" wrapText="1"/>
    </xf>
    <xf numFmtId="164" fontId="69" fillId="2" borderId="4" xfId="1" applyNumberFormat="1" applyFont="1" applyFill="1" applyBorder="1" applyAlignment="1">
      <alignment horizontal="center" vertical="center" wrapText="1"/>
    </xf>
    <xf numFmtId="0" fontId="117" fillId="2" borderId="0" xfId="1" applyFont="1" applyFill="1"/>
    <xf numFmtId="167" fontId="86" fillId="2" borderId="4" xfId="1" applyNumberFormat="1" applyFont="1" applyFill="1" applyBorder="1" applyAlignment="1">
      <alignment vertical="center" wrapText="1"/>
    </xf>
    <xf numFmtId="49" fontId="89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5" fillId="2" borderId="4" xfId="1" applyNumberFormat="1" applyFont="1" applyFill="1" applyBorder="1" applyAlignment="1">
      <alignment horizontal="center" vertical="center" wrapText="1"/>
    </xf>
    <xf numFmtId="165" fontId="86" fillId="2" borderId="4" xfId="1" applyNumberFormat="1" applyFont="1" applyFill="1" applyBorder="1" applyAlignment="1">
      <alignment horizontal="center" vertical="center" wrapText="1"/>
    </xf>
    <xf numFmtId="167" fontId="80" fillId="2" borderId="4" xfId="1" applyNumberFormat="1" applyFont="1" applyFill="1" applyBorder="1" applyAlignment="1">
      <alignment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0" fontId="49" fillId="2" borderId="0" xfId="1" applyFont="1" applyFill="1"/>
    <xf numFmtId="0" fontId="69" fillId="0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49" fontId="95" fillId="0" borderId="4" xfId="2" applyNumberFormat="1" applyFont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 wrapText="1"/>
    </xf>
    <xf numFmtId="165" fontId="38" fillId="0" borderId="4" xfId="1" quotePrefix="1" applyNumberFormat="1" applyFont="1" applyFill="1" applyBorder="1" applyAlignment="1">
      <alignment horizontal="center" vertical="center" wrapText="1"/>
    </xf>
    <xf numFmtId="165" fontId="80" fillId="0" borderId="4" xfId="3" applyNumberFormat="1" applyFont="1" applyFill="1" applyBorder="1" applyAlignment="1">
      <alignment horizontal="center" vertical="center"/>
    </xf>
    <xf numFmtId="165" fontId="86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69" fillId="2" borderId="4" xfId="1" applyNumberFormat="1" applyFont="1" applyFill="1" applyBorder="1" applyAlignment="1">
      <alignment horizontal="center" vertical="center" wrapText="1"/>
    </xf>
    <xf numFmtId="165" fontId="26" fillId="2" borderId="4" xfId="1" applyNumberFormat="1" applyFont="1" applyFill="1" applyBorder="1" applyAlignment="1">
      <alignment horizontal="center" vertical="center" wrapText="1"/>
    </xf>
    <xf numFmtId="165" fontId="55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Border="1" applyAlignment="1">
      <alignment horizontal="center" vertical="center" wrapText="1"/>
    </xf>
    <xf numFmtId="165" fontId="44" fillId="0" borderId="4" xfId="1" quotePrefix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26" fillId="0" borderId="4" xfId="1" quotePrefix="1" applyNumberFormat="1" applyFont="1" applyFill="1" applyBorder="1" applyAlignment="1">
      <alignment horizontal="center" vertical="center" wrapText="1"/>
    </xf>
    <xf numFmtId="165" fontId="16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108" fillId="0" borderId="4" xfId="1" applyNumberFormat="1" applyFont="1" applyFill="1" applyBorder="1" applyAlignment="1">
      <alignment horizontal="center" vertical="center" wrapText="1"/>
    </xf>
    <xf numFmtId="165" fontId="68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38" fillId="0" borderId="4" xfId="1" applyNumberFormat="1" applyFont="1" applyFill="1" applyBorder="1" applyAlignment="1">
      <alignment horizontal="center" vertical="center" wrapText="1"/>
    </xf>
    <xf numFmtId="0" fontId="139" fillId="0" borderId="0" xfId="1" applyFont="1" applyFill="1"/>
    <xf numFmtId="49" fontId="140" fillId="0" borderId="4" xfId="1" applyNumberFormat="1" applyFont="1" applyFill="1" applyBorder="1" applyAlignment="1">
      <alignment horizontal="center" vertical="center" wrapText="1"/>
    </xf>
    <xf numFmtId="167" fontId="137" fillId="0" borderId="4" xfId="1" applyNumberFormat="1" applyFont="1" applyFill="1" applyBorder="1" applyAlignment="1">
      <alignment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1" fillId="0" borderId="0" xfId="1" applyFont="1" applyFill="1"/>
    <xf numFmtId="49" fontId="142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5" fillId="3" borderId="0" xfId="1" applyFont="1" applyFill="1"/>
    <xf numFmtId="49" fontId="146" fillId="0" borderId="4" xfId="1" applyNumberFormat="1" applyFont="1" applyFill="1" applyBorder="1" applyAlignment="1">
      <alignment horizontal="center" vertical="center" wrapText="1"/>
    </xf>
    <xf numFmtId="167" fontId="147" fillId="0" borderId="4" xfId="1" applyNumberFormat="1" applyFont="1" applyFill="1" applyBorder="1" applyAlignment="1">
      <alignment vertical="center" wrapText="1"/>
    </xf>
    <xf numFmtId="165" fontId="147" fillId="0" borderId="4" xfId="1" applyNumberFormat="1" applyFont="1" applyFill="1" applyBorder="1" applyAlignment="1">
      <alignment horizontal="center" vertical="center" wrapText="1"/>
    </xf>
    <xf numFmtId="164" fontId="147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45" fillId="3" borderId="0" xfId="1" applyFont="1" applyFill="1"/>
    <xf numFmtId="165" fontId="135" fillId="0" borderId="4" xfId="1" applyNumberFormat="1" applyFont="1" applyFill="1" applyBorder="1" applyAlignment="1">
      <alignment horizontal="center" vertical="center" wrapText="1"/>
    </xf>
    <xf numFmtId="165" fontId="152" fillId="0" borderId="4" xfId="1" applyNumberFormat="1" applyFont="1" applyFill="1" applyBorder="1" applyAlignment="1">
      <alignment horizontal="center" vertical="center" wrapText="1"/>
    </xf>
    <xf numFmtId="0" fontId="153" fillId="0" borderId="0" xfId="1" applyFont="1" applyFill="1"/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29" fillId="7" borderId="4" xfId="1" applyNumberFormat="1" applyFont="1" applyFill="1" applyBorder="1" applyAlignment="1">
      <alignment horizontal="center" vertical="center" wrapText="1"/>
    </xf>
    <xf numFmtId="167" fontId="122" fillId="7" borderId="4" xfId="1" applyNumberFormat="1" applyFont="1" applyFill="1" applyBorder="1" applyAlignment="1">
      <alignment vertical="center" wrapText="1"/>
    </xf>
    <xf numFmtId="165" fontId="124" fillId="7" borderId="4" xfId="1" applyNumberFormat="1" applyFont="1" applyFill="1" applyBorder="1" applyAlignment="1">
      <alignment horizontal="center" vertical="center" wrapText="1"/>
    </xf>
    <xf numFmtId="165" fontId="143" fillId="7" borderId="4" xfId="1" applyNumberFormat="1" applyFont="1" applyFill="1" applyBorder="1" applyAlignment="1">
      <alignment horizontal="center" vertical="center" wrapText="1"/>
    </xf>
    <xf numFmtId="164" fontId="143" fillId="7" borderId="4" xfId="1" applyNumberFormat="1" applyFont="1" applyFill="1" applyBorder="1" applyAlignment="1">
      <alignment horizontal="center" vertical="center" wrapText="1"/>
    </xf>
    <xf numFmtId="0" fontId="144" fillId="7" borderId="0" xfId="1" applyFont="1" applyFill="1"/>
    <xf numFmtId="165" fontId="112" fillId="9" borderId="4" xfId="1" applyNumberFormat="1" applyFont="1" applyFill="1" applyBorder="1" applyAlignment="1">
      <alignment horizontal="left" vertical="center" wrapText="1"/>
    </xf>
    <xf numFmtId="165" fontId="111" fillId="9" borderId="4" xfId="1" applyNumberFormat="1" applyFont="1" applyFill="1" applyBorder="1" applyAlignment="1">
      <alignment horizontal="center" vertical="center" wrapText="1"/>
    </xf>
    <xf numFmtId="0" fontId="115" fillId="9" borderId="0" xfId="1" applyFont="1" applyFill="1"/>
    <xf numFmtId="49" fontId="110" fillId="9" borderId="4" xfId="1" applyNumberFormat="1" applyFont="1" applyFill="1" applyBorder="1" applyAlignment="1">
      <alignment horizontal="center" vertical="center" wrapText="1"/>
    </xf>
    <xf numFmtId="0" fontId="113" fillId="9" borderId="0" xfId="1" applyFont="1" applyFill="1"/>
    <xf numFmtId="49" fontId="129" fillId="8" borderId="4" xfId="1" applyNumberFormat="1" applyFont="1" applyFill="1" applyBorder="1" applyAlignment="1">
      <alignment horizontal="center" vertical="center" wrapText="1"/>
    </xf>
    <xf numFmtId="167" fontId="122" fillId="8" borderId="4" xfId="1" applyNumberFormat="1" applyFont="1" applyFill="1" applyBorder="1" applyAlignment="1">
      <alignment vertical="center" wrapText="1"/>
    </xf>
    <xf numFmtId="165" fontId="124" fillId="8" borderId="4" xfId="1" applyNumberFormat="1" applyFont="1" applyFill="1" applyBorder="1" applyAlignment="1">
      <alignment horizontal="center" vertical="center" wrapText="1"/>
    </xf>
    <xf numFmtId="164" fontId="124" fillId="8" borderId="4" xfId="1" applyNumberFormat="1" applyFont="1" applyFill="1" applyBorder="1" applyAlignment="1">
      <alignment horizontal="center" vertical="center" wrapText="1"/>
    </xf>
    <xf numFmtId="165" fontId="123" fillId="8" borderId="4" xfId="1" applyNumberFormat="1" applyFont="1" applyFill="1" applyBorder="1" applyAlignment="1">
      <alignment horizontal="center" vertical="center" wrapText="1"/>
    </xf>
    <xf numFmtId="0" fontId="123" fillId="8" borderId="0" xfId="1" applyFont="1" applyFill="1"/>
    <xf numFmtId="49" fontId="110" fillId="6" borderId="4" xfId="1" applyNumberFormat="1" applyFont="1" applyFill="1" applyBorder="1" applyAlignment="1">
      <alignment horizontal="center" vertical="center" wrapText="1"/>
    </xf>
    <xf numFmtId="165" fontId="79" fillId="9" borderId="4" xfId="2" applyNumberFormat="1" applyFont="1" applyFill="1" applyBorder="1" applyAlignment="1">
      <alignment horizontal="center" vertical="center" wrapText="1"/>
    </xf>
    <xf numFmtId="0" fontId="28" fillId="9" borderId="0" xfId="1" applyFont="1" applyFill="1"/>
    <xf numFmtId="0" fontId="144" fillId="8" borderId="0" xfId="1" applyFont="1" applyFill="1"/>
    <xf numFmtId="164" fontId="122" fillId="8" borderId="4" xfId="2" applyNumberFormat="1" applyFont="1" applyFill="1" applyBorder="1" applyAlignment="1">
      <alignment horizontal="left" vertical="center" wrapText="1"/>
    </xf>
    <xf numFmtId="164" fontId="123" fillId="8" borderId="4" xfId="1" applyNumberFormat="1" applyFont="1" applyFill="1" applyBorder="1" applyAlignment="1">
      <alignment horizontal="center" vertical="center" wrapText="1"/>
    </xf>
    <xf numFmtId="0" fontId="128" fillId="8" borderId="0" xfId="1" applyFont="1" applyFill="1"/>
    <xf numFmtId="165" fontId="130" fillId="8" borderId="4" xfId="1" applyNumberFormat="1" applyFont="1" applyFill="1" applyBorder="1" applyAlignment="1">
      <alignment horizontal="center" vertical="center" wrapText="1"/>
    </xf>
    <xf numFmtId="164" fontId="130" fillId="8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horizontal="center" vertical="center" wrapText="1"/>
    </xf>
    <xf numFmtId="164" fontId="122" fillId="8" borderId="4" xfId="1" applyNumberFormat="1" applyFont="1" applyFill="1" applyBorder="1" applyAlignment="1">
      <alignment horizontal="center" vertical="center" wrapText="1"/>
    </xf>
    <xf numFmtId="165" fontId="150" fillId="8" borderId="4" xfId="1" applyNumberFormat="1" applyFont="1" applyFill="1" applyBorder="1" applyAlignment="1">
      <alignment horizontal="center" vertical="center" wrapText="1"/>
    </xf>
    <xf numFmtId="164" fontId="150" fillId="8" borderId="4" xfId="1" applyNumberFormat="1" applyFont="1" applyFill="1" applyBorder="1" applyAlignment="1">
      <alignment horizontal="center" vertical="center" wrapText="1"/>
    </xf>
    <xf numFmtId="0" fontId="134" fillId="8" borderId="0" xfId="1" applyFont="1" applyFill="1"/>
    <xf numFmtId="165" fontId="9" fillId="8" borderId="4" xfId="1" applyNumberFormat="1" applyFont="1" applyFill="1" applyBorder="1" applyAlignment="1">
      <alignment horizontal="center" vertical="center" wrapText="1"/>
    </xf>
    <xf numFmtId="164" fontId="9" fillId="8" borderId="4" xfId="1" applyNumberFormat="1" applyFont="1" applyFill="1" applyBorder="1" applyAlignment="1">
      <alignment horizontal="center" vertical="center" wrapText="1"/>
    </xf>
    <xf numFmtId="165" fontId="25" fillId="8" borderId="4" xfId="1" applyNumberFormat="1" applyFont="1" applyFill="1" applyBorder="1" applyAlignment="1">
      <alignment horizontal="center" vertical="center" wrapText="1"/>
    </xf>
    <xf numFmtId="164" fontId="25" fillId="8" borderId="4" xfId="1" applyNumberFormat="1" applyFont="1" applyFill="1" applyBorder="1" applyAlignment="1">
      <alignment horizontal="center" vertical="center" wrapText="1"/>
    </xf>
    <xf numFmtId="165" fontId="26" fillId="8" borderId="4" xfId="1" applyNumberFormat="1" applyFont="1" applyFill="1" applyBorder="1" applyAlignment="1">
      <alignment horizontal="center" vertical="center" wrapText="1"/>
    </xf>
    <xf numFmtId="0" fontId="133" fillId="8" borderId="0" xfId="1" applyFont="1" applyFill="1"/>
    <xf numFmtId="49" fontId="126" fillId="8" borderId="4" xfId="1" applyNumberFormat="1" applyFont="1" applyFill="1" applyBorder="1" applyAlignment="1">
      <alignment horizontal="center" vertical="center" wrapText="1"/>
    </xf>
    <xf numFmtId="0" fontId="148" fillId="8" borderId="0" xfId="1" applyFont="1" applyFill="1"/>
    <xf numFmtId="49" fontId="92" fillId="9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0" fontId="56" fillId="9" borderId="0" xfId="1" applyFont="1" applyFill="1"/>
    <xf numFmtId="165" fontId="124" fillId="8" borderId="4" xfId="4" applyNumberFormat="1" applyFont="1" applyFill="1" applyBorder="1" applyAlignment="1">
      <alignment horizontal="left" vertical="center" wrapText="1"/>
    </xf>
    <xf numFmtId="165" fontId="79" fillId="8" borderId="4" xfId="1" applyNumberFormat="1" applyFont="1" applyFill="1" applyBorder="1" applyAlignment="1">
      <alignment horizontal="center" vertical="center" wrapText="1"/>
    </xf>
    <xf numFmtId="164" fontId="79" fillId="8" borderId="4" xfId="1" applyNumberFormat="1" applyFont="1" applyFill="1" applyBorder="1" applyAlignment="1">
      <alignment horizontal="center" vertical="center" wrapText="1"/>
    </xf>
    <xf numFmtId="0" fontId="114" fillId="9" borderId="0" xfId="1" applyFont="1" applyFill="1"/>
    <xf numFmtId="49" fontId="94" fillId="8" borderId="4" xfId="1" applyNumberFormat="1" applyFont="1" applyFill="1" applyBorder="1" applyAlignment="1">
      <alignment horizontal="center" vertical="center" wrapText="1"/>
    </xf>
    <xf numFmtId="165" fontId="15" fillId="8" borderId="4" xfId="1" applyNumberFormat="1" applyFont="1" applyFill="1" applyBorder="1" applyAlignment="1">
      <alignment horizontal="center" vertical="center" wrapText="1"/>
    </xf>
    <xf numFmtId="164" fontId="15" fillId="8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8" borderId="0" xfId="1" applyFont="1" applyFill="1"/>
    <xf numFmtId="164" fontId="84" fillId="8" borderId="4" xfId="1" applyNumberFormat="1" applyFont="1" applyFill="1" applyBorder="1" applyAlignment="1">
      <alignment horizontal="center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8" fillId="8" borderId="4" xfId="1" applyNumberFormat="1" applyFont="1" applyFill="1" applyBorder="1" applyAlignment="1">
      <alignment horizontal="center" vertical="center" wrapText="1"/>
    </xf>
    <xf numFmtId="165" fontId="84" fillId="6" borderId="4" xfId="1" applyNumberFormat="1" applyFont="1" applyFill="1" applyBorder="1" applyAlignment="1">
      <alignment horizontal="center" vertical="center" wrapText="1"/>
    </xf>
    <xf numFmtId="0" fontId="58" fillId="6" borderId="0" xfId="1" applyFont="1" applyFill="1"/>
    <xf numFmtId="165" fontId="111" fillId="6" borderId="4" xfId="2" applyNumberFormat="1" applyFont="1" applyFill="1" applyBorder="1" applyAlignment="1">
      <alignment horizontal="left" vertical="center" wrapText="1"/>
    </xf>
    <xf numFmtId="165" fontId="111" fillId="6" borderId="4" xfId="2" applyNumberFormat="1" applyFont="1" applyFill="1" applyBorder="1" applyAlignment="1">
      <alignment horizontal="center" vertical="center" wrapText="1"/>
    </xf>
    <xf numFmtId="164" fontId="111" fillId="6" borderId="4" xfId="2" applyNumberFormat="1" applyFont="1" applyFill="1" applyBorder="1" applyAlignment="1">
      <alignment horizontal="center" vertical="center" wrapText="1"/>
    </xf>
    <xf numFmtId="0" fontId="118" fillId="6" borderId="0" xfId="1" applyFont="1" applyFill="1"/>
    <xf numFmtId="165" fontId="83" fillId="6" borderId="4" xfId="1" applyNumberFormat="1" applyFont="1" applyFill="1" applyBorder="1" applyAlignment="1">
      <alignment horizontal="center" vertical="center" wrapText="1"/>
    </xf>
    <xf numFmtId="0" fontId="57" fillId="6" borderId="0" xfId="1" applyFont="1" applyFill="1"/>
    <xf numFmtId="49" fontId="67" fillId="6" borderId="4" xfId="1" applyNumberFormat="1" applyFont="1" applyFill="1" applyBorder="1" applyAlignment="1">
      <alignment horizontal="center" vertical="center"/>
    </xf>
    <xf numFmtId="0" fontId="72" fillId="6" borderId="0" xfId="1" applyFont="1" applyFill="1"/>
    <xf numFmtId="49" fontId="97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0" fontId="42" fillId="0" borderId="0" xfId="1" applyFont="1"/>
    <xf numFmtId="167" fontId="84" fillId="8" borderId="4" xfId="1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left" vertical="center" wrapText="1"/>
    </xf>
    <xf numFmtId="167" fontId="84" fillId="8" borderId="4" xfId="1" applyNumberFormat="1" applyFont="1" applyFill="1" applyBorder="1" applyAlignment="1">
      <alignment horizontal="center" vertical="center" wrapText="1"/>
    </xf>
    <xf numFmtId="49" fontId="94" fillId="8" borderId="4" xfId="1" applyNumberFormat="1" applyFont="1" applyFill="1" applyBorder="1" applyAlignment="1">
      <alignment horizontal="center" vertical="center"/>
    </xf>
    <xf numFmtId="49" fontId="91" fillId="8" borderId="4" xfId="1" applyNumberFormat="1" applyFont="1" applyFill="1" applyBorder="1" applyAlignment="1">
      <alignment horizontal="center" vertical="center" wrapText="1"/>
    </xf>
    <xf numFmtId="0" fontId="62" fillId="8" borderId="0" xfId="1" applyFont="1" applyFill="1"/>
    <xf numFmtId="165" fontId="79" fillId="8" borderId="4" xfId="1" applyNumberFormat="1" applyFont="1" applyFill="1" applyBorder="1" applyAlignment="1">
      <alignment horizontal="left" vertical="center" wrapText="1"/>
    </xf>
    <xf numFmtId="0" fontId="57" fillId="8" borderId="0" xfId="1" applyFont="1" applyFill="1"/>
    <xf numFmtId="49" fontId="142" fillId="8" borderId="4" xfId="1" applyNumberFormat="1" applyFont="1" applyFill="1" applyBorder="1" applyAlignment="1">
      <alignment horizontal="center" vertical="center"/>
    </xf>
    <xf numFmtId="165" fontId="79" fillId="8" borderId="4" xfId="2" applyNumberFormat="1" applyFont="1" applyFill="1" applyBorder="1" applyAlignment="1">
      <alignment horizontal="left" vertical="center" wrapText="1"/>
    </xf>
    <xf numFmtId="4" fontId="15" fillId="8" borderId="4" xfId="1" applyNumberFormat="1" applyFont="1" applyFill="1" applyBorder="1" applyAlignment="1">
      <alignment horizontal="center" vertical="center" wrapText="1"/>
    </xf>
    <xf numFmtId="165" fontId="83" fillId="8" borderId="4" xfId="1" applyNumberFormat="1" applyFont="1" applyFill="1" applyBorder="1" applyAlignment="1">
      <alignment horizontal="center" vertical="center" wrapText="1"/>
    </xf>
    <xf numFmtId="164" fontId="80" fillId="8" borderId="4" xfId="1" applyNumberFormat="1" applyFont="1" applyFill="1" applyBorder="1" applyAlignment="1">
      <alignment horizontal="center" vertical="center" wrapText="1"/>
    </xf>
    <xf numFmtId="49" fontId="91" fillId="8" borderId="4" xfId="1" applyNumberFormat="1" applyFont="1" applyFill="1" applyBorder="1" applyAlignment="1">
      <alignment horizontal="center" vertical="center"/>
    </xf>
    <xf numFmtId="167" fontId="79" fillId="8" borderId="4" xfId="1" applyNumberFormat="1" applyFont="1" applyFill="1" applyBorder="1" applyAlignment="1">
      <alignment vertical="center" wrapText="1"/>
    </xf>
    <xf numFmtId="165" fontId="94" fillId="8" borderId="4" xfId="1" applyNumberFormat="1" applyFont="1" applyFill="1" applyBorder="1" applyAlignment="1">
      <alignment horizontal="center" vertical="center" wrapText="1"/>
    </xf>
    <xf numFmtId="165" fontId="11" fillId="9" borderId="4" xfId="1" applyNumberFormat="1" applyFont="1" applyFill="1" applyBorder="1" applyAlignment="1">
      <alignment horizontal="center" vertical="center"/>
    </xf>
    <xf numFmtId="165" fontId="111" fillId="9" borderId="4" xfId="1" applyNumberFormat="1" applyFont="1" applyFill="1" applyBorder="1" applyAlignment="1">
      <alignment vertical="center" wrapText="1"/>
    </xf>
    <xf numFmtId="165" fontId="110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vertical="center" wrapText="1"/>
    </xf>
    <xf numFmtId="165" fontId="100" fillId="0" borderId="4" xfId="1" applyNumberFormat="1" applyFont="1" applyFill="1" applyBorder="1" applyAlignment="1">
      <alignment horizontal="center" vertical="center" wrapText="1"/>
    </xf>
    <xf numFmtId="165" fontId="136" fillId="0" borderId="4" xfId="1" applyNumberFormat="1" applyFont="1" applyFill="1" applyBorder="1" applyAlignment="1">
      <alignment horizontal="center"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vertical="center" wrapText="1"/>
    </xf>
    <xf numFmtId="165" fontId="80" fillId="8" borderId="4" xfId="1" applyNumberFormat="1" applyFont="1" applyFill="1" applyBorder="1" applyAlignment="1">
      <alignment horizontal="center" vertical="center" wrapText="1"/>
    </xf>
    <xf numFmtId="49" fontId="155" fillId="0" borderId="0" xfId="1" applyNumberFormat="1" applyFont="1" applyFill="1"/>
    <xf numFmtId="0" fontId="114" fillId="8" borderId="0" xfId="1" applyFont="1" applyFill="1"/>
    <xf numFmtId="165" fontId="80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89" fillId="8" borderId="4" xfId="1" applyNumberFormat="1" applyFont="1" applyFill="1" applyBorder="1" applyAlignment="1">
      <alignment horizontal="center" vertical="center" wrapText="1"/>
    </xf>
    <xf numFmtId="0" fontId="98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 wrapText="1"/>
    </xf>
    <xf numFmtId="0" fontId="144" fillId="3" borderId="0" xfId="1" applyFont="1" applyFill="1"/>
    <xf numFmtId="49" fontId="129" fillId="0" borderId="4" xfId="1" applyNumberFormat="1" applyFont="1" applyFill="1" applyBorder="1" applyAlignment="1">
      <alignment horizontal="center" vertical="center" wrapText="1"/>
    </xf>
    <xf numFmtId="167" fontId="124" fillId="0" borderId="4" xfId="1" applyNumberFormat="1" applyFont="1" applyFill="1" applyBorder="1" applyAlignment="1">
      <alignment vertical="center" wrapText="1"/>
    </xf>
    <xf numFmtId="164" fontId="124" fillId="0" borderId="4" xfId="1" applyNumberFormat="1" applyFont="1" applyFill="1" applyBorder="1" applyAlignment="1">
      <alignment horizontal="center" vertical="center" wrapText="1"/>
    </xf>
    <xf numFmtId="165" fontId="123" fillId="0" borderId="4" xfId="1" applyNumberFormat="1" applyFont="1" applyFill="1" applyBorder="1" applyAlignment="1">
      <alignment horizontal="center" vertical="center" wrapText="1"/>
    </xf>
    <xf numFmtId="164" fontId="156" fillId="0" borderId="0" xfId="1" applyNumberFormat="1" applyFont="1" applyFill="1"/>
    <xf numFmtId="164" fontId="157" fillId="0" borderId="0" xfId="1" applyNumberFormat="1" applyFont="1" applyFill="1"/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5" fillId="0" borderId="4" xfId="2" applyNumberFormat="1" applyFont="1" applyFill="1" applyBorder="1" applyAlignment="1">
      <alignment horizontal="center" vertical="center" wrapText="1"/>
    </xf>
    <xf numFmtId="164" fontId="111" fillId="0" borderId="4" xfId="2" applyNumberFormat="1" applyFont="1" applyFill="1" applyBorder="1" applyAlignment="1">
      <alignment horizontal="center" vertical="center" wrapText="1"/>
    </xf>
    <xf numFmtId="49" fontId="84" fillId="8" borderId="4" xfId="1" applyNumberFormat="1" applyFont="1" applyFill="1" applyBorder="1" applyAlignment="1">
      <alignment horizontal="center" vertical="center" wrapText="1"/>
    </xf>
    <xf numFmtId="49" fontId="158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vertical="center" wrapText="1"/>
    </xf>
    <xf numFmtId="0" fontId="159" fillId="0" borderId="0" xfId="1" applyFont="1" applyFill="1"/>
    <xf numFmtId="0" fontId="160" fillId="0" borderId="0" xfId="1" applyFont="1" applyFill="1"/>
    <xf numFmtId="0" fontId="13" fillId="0" borderId="0" xfId="1" applyFont="1" applyFill="1"/>
    <xf numFmtId="170" fontId="80" fillId="0" borderId="4" xfId="1" applyNumberFormat="1" applyFont="1" applyFill="1" applyBorder="1" applyAlignment="1">
      <alignment horizontal="center" vertical="center" wrapText="1"/>
    </xf>
    <xf numFmtId="164" fontId="161" fillId="0" borderId="0" xfId="1" applyNumberFormat="1" applyFont="1" applyFill="1"/>
    <xf numFmtId="165" fontId="93" fillId="0" borderId="4" xfId="1" applyNumberFormat="1" applyFont="1" applyFill="1" applyBorder="1" applyAlignment="1">
      <alignment horizontal="center" vertical="center"/>
    </xf>
    <xf numFmtId="165" fontId="38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4" fontId="38" fillId="0" borderId="4" xfId="1" applyNumberFormat="1" applyFont="1" applyFill="1" applyBorder="1" applyAlignment="1">
      <alignment horizontal="center" vertical="center" wrapText="1"/>
    </xf>
    <xf numFmtId="164" fontId="162" fillId="0" borderId="0" xfId="1" applyNumberFormat="1" applyFont="1" applyFill="1"/>
    <xf numFmtId="164" fontId="163" fillId="0" borderId="0" xfId="1" applyNumberFormat="1" applyFont="1" applyFill="1"/>
    <xf numFmtId="165" fontId="30" fillId="0" borderId="0" xfId="1" applyNumberFormat="1" applyFont="1" applyFill="1" applyAlignment="1">
      <alignment vertical="center" wrapText="1"/>
    </xf>
    <xf numFmtId="164" fontId="61" fillId="0" borderId="0" xfId="1" applyNumberFormat="1" applyFont="1" applyFill="1" applyAlignment="1">
      <alignment horizontal="center" vertical="center" wrapText="1"/>
    </xf>
    <xf numFmtId="165" fontId="111" fillId="0" borderId="4" xfId="2" applyNumberFormat="1" applyFont="1" applyFill="1" applyBorder="1" applyAlignment="1">
      <alignment horizontal="center" vertical="center" wrapText="1"/>
    </xf>
    <xf numFmtId="0" fontId="164" fillId="0" borderId="0" xfId="1" applyFont="1" applyFill="1"/>
    <xf numFmtId="49" fontId="32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2" fillId="0" borderId="4" xfId="2" applyNumberFormat="1" applyFont="1" applyBorder="1" applyAlignment="1">
      <alignment horizontal="center" vertical="center" wrapText="1"/>
    </xf>
    <xf numFmtId="49" fontId="165" fillId="0" borderId="0" xfId="1" applyNumberFormat="1" applyFont="1"/>
    <xf numFmtId="165" fontId="167" fillId="0" borderId="4" xfId="1" applyNumberFormat="1" applyFont="1" applyFill="1" applyBorder="1" applyAlignment="1">
      <alignment horizontal="center" vertic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79" fillId="6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124" fillId="0" borderId="5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71" fontId="9" fillId="8" borderId="4" xfId="1" applyNumberFormat="1" applyFont="1" applyFill="1" applyBorder="1" applyAlignment="1">
      <alignment horizontal="center" vertical="center" wrapText="1"/>
    </xf>
    <xf numFmtId="164" fontId="10" fillId="9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70" fontId="93" fillId="0" borderId="4" xfId="1" quotePrefix="1" applyNumberFormat="1" applyFont="1" applyFill="1" applyBorder="1" applyAlignment="1">
      <alignment horizontal="center" vertical="center" wrapText="1"/>
    </xf>
    <xf numFmtId="167" fontId="95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84" fillId="0" borderId="4" xfId="30" applyNumberFormat="1" applyFont="1" applyFill="1" applyBorder="1" applyAlignment="1">
      <alignment horizontal="center" vertical="center"/>
    </xf>
    <xf numFmtId="166" fontId="79" fillId="9" borderId="4" xfId="30" applyNumberFormat="1" applyFont="1" applyFill="1" applyBorder="1" applyAlignment="1">
      <alignment horizontal="center" vertical="center" wrapText="1"/>
    </xf>
    <xf numFmtId="166" fontId="80" fillId="0" borderId="4" xfId="1" applyNumberFormat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 wrapText="1"/>
    </xf>
    <xf numFmtId="166" fontId="124" fillId="0" borderId="4" xfId="1" applyNumberFormat="1" applyFont="1" applyFill="1" applyBorder="1" applyAlignment="1">
      <alignment horizontal="center" vertical="center" wrapText="1"/>
    </xf>
    <xf numFmtId="166" fontId="112" fillId="9" borderId="4" xfId="1" applyNumberFormat="1" applyFont="1" applyFill="1" applyBorder="1" applyAlignment="1">
      <alignment horizontal="center" vertical="center" wrapText="1"/>
    </xf>
    <xf numFmtId="166" fontId="85" fillId="9" borderId="4" xfId="1" applyNumberFormat="1" applyFont="1" applyFill="1" applyBorder="1" applyAlignment="1">
      <alignment horizontal="center" vertical="center" wrapText="1"/>
    </xf>
    <xf numFmtId="166" fontId="111" fillId="9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6" fontId="15" fillId="8" borderId="4" xfId="1" applyNumberFormat="1" applyFont="1" applyFill="1" applyBorder="1" applyAlignment="1">
      <alignment horizontal="center" vertical="center" wrapText="1"/>
    </xf>
    <xf numFmtId="166" fontId="79" fillId="8" borderId="4" xfId="1" applyNumberFormat="1" applyFont="1" applyFill="1" applyBorder="1" applyAlignment="1">
      <alignment horizontal="center" vertical="center" wrapText="1"/>
    </xf>
    <xf numFmtId="166" fontId="25" fillId="0" borderId="4" xfId="1" applyNumberFormat="1" applyFont="1" applyFill="1" applyBorder="1" applyAlignment="1">
      <alignment horizontal="center" vertical="center" wrapText="1"/>
    </xf>
    <xf numFmtId="166" fontId="95" fillId="0" borderId="4" xfId="1" applyNumberFormat="1" applyFont="1" applyFill="1" applyBorder="1" applyAlignment="1">
      <alignment horizontal="center" vertical="center" wrapText="1"/>
    </xf>
    <xf numFmtId="166" fontId="79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/>
    </xf>
    <xf numFmtId="166" fontId="86" fillId="0" borderId="4" xfId="30" applyNumberFormat="1" applyFont="1" applyFill="1" applyBorder="1" applyAlignment="1">
      <alignment horizontal="center" vertical="center"/>
    </xf>
    <xf numFmtId="166" fontId="93" fillId="0" borderId="4" xfId="1" applyNumberFormat="1" applyFont="1" applyFill="1" applyBorder="1" applyAlignment="1">
      <alignment horizontal="center" vertical="center" wrapText="1"/>
    </xf>
    <xf numFmtId="166" fontId="80" fillId="8" borderId="4" xfId="1" applyNumberFormat="1" applyFont="1" applyFill="1" applyBorder="1" applyAlignment="1">
      <alignment horizontal="center" vertical="center" wrapText="1"/>
    </xf>
    <xf numFmtId="166" fontId="86" fillId="0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6" fontId="84" fillId="6" borderId="4" xfId="1" applyNumberFormat="1" applyFont="1" applyFill="1" applyBorder="1" applyAlignment="1">
      <alignment horizontal="center" vertical="center" wrapText="1"/>
    </xf>
    <xf numFmtId="166" fontId="82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19" fillId="0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49" fontId="168" fillId="0" borderId="0" xfId="1" applyNumberFormat="1" applyFont="1"/>
    <xf numFmtId="164" fontId="80" fillId="0" borderId="4" xfId="1" applyNumberFormat="1" applyFont="1" applyFill="1" applyBorder="1" applyAlignment="1">
      <alignment horizontal="center" vertical="center"/>
    </xf>
    <xf numFmtId="166" fontId="80" fillId="0" borderId="4" xfId="30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/>
    </xf>
    <xf numFmtId="166" fontId="124" fillId="0" borderId="4" xfId="30" applyNumberFormat="1" applyFont="1" applyFill="1" applyBorder="1" applyAlignment="1">
      <alignment horizontal="center" vertical="center"/>
    </xf>
    <xf numFmtId="165" fontId="170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/>
    </xf>
    <xf numFmtId="166" fontId="169" fillId="0" borderId="4" xfId="30" applyNumberFormat="1" applyFont="1" applyFill="1" applyBorder="1" applyAlignment="1">
      <alignment horizontal="center" vertical="center"/>
    </xf>
    <xf numFmtId="0" fontId="171" fillId="0" borderId="0" xfId="1" applyFont="1" applyFill="1"/>
    <xf numFmtId="49" fontId="172" fillId="9" borderId="4" xfId="1" applyNumberFormat="1" applyFont="1" applyFill="1" applyBorder="1" applyAlignment="1">
      <alignment horizontal="center" vertical="center" wrapText="1"/>
    </xf>
    <xf numFmtId="165" fontId="173" fillId="9" borderId="4" xfId="1" applyNumberFormat="1" applyFont="1" applyFill="1" applyBorder="1" applyAlignment="1">
      <alignment horizontal="left" vertical="center" wrapText="1"/>
    </xf>
    <xf numFmtId="166" fontId="173" fillId="9" borderId="4" xfId="30" applyNumberFormat="1" applyFont="1" applyFill="1" applyBorder="1" applyAlignment="1">
      <alignment horizontal="center" vertical="center"/>
    </xf>
    <xf numFmtId="166" fontId="84" fillId="8" borderId="4" xfId="30" applyNumberFormat="1" applyFont="1" applyFill="1" applyBorder="1" applyAlignment="1">
      <alignment horizontal="center" vertical="center"/>
    </xf>
    <xf numFmtId="166" fontId="79" fillId="9" borderId="4" xfId="2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166" fontId="122" fillId="0" borderId="4" xfId="1" applyNumberFormat="1" applyFont="1" applyFill="1" applyBorder="1" applyAlignment="1">
      <alignment horizontal="center" vertical="center" wrapText="1"/>
    </xf>
    <xf numFmtId="166" fontId="152" fillId="0" borderId="4" xfId="1" applyNumberFormat="1" applyFont="1" applyFill="1" applyBorder="1" applyAlignment="1">
      <alignment horizontal="center" vertical="center" wrapText="1"/>
    </xf>
    <xf numFmtId="10" fontId="10" fillId="0" borderId="4" xfId="1" applyNumberFormat="1" applyFont="1" applyFill="1" applyBorder="1" applyAlignment="1">
      <alignment horizontal="center" vertical="center" wrapText="1"/>
    </xf>
    <xf numFmtId="164" fontId="10" fillId="8" borderId="4" xfId="1" applyNumberFormat="1" applyFont="1" applyFill="1" applyBorder="1" applyAlignment="1">
      <alignment horizontal="center" vertical="center" wrapText="1"/>
    </xf>
    <xf numFmtId="166" fontId="10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/>
    </xf>
    <xf numFmtId="166" fontId="87" fillId="0" borderId="4" xfId="30" applyNumberFormat="1" applyFont="1" applyFill="1" applyBorder="1" applyAlignment="1">
      <alignment horizontal="center" vertical="center"/>
    </xf>
    <xf numFmtId="166" fontId="87" fillId="0" borderId="4" xfId="1" applyNumberFormat="1" applyFont="1" applyFill="1" applyBorder="1" applyAlignment="1">
      <alignment horizontal="center" vertical="center"/>
    </xf>
    <xf numFmtId="49" fontId="175" fillId="0" borderId="0" xfId="1" applyNumberFormat="1" applyFont="1"/>
    <xf numFmtId="165" fontId="84" fillId="8" borderId="4" xfId="4" applyNumberFormat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/>
    </xf>
    <xf numFmtId="166" fontId="111" fillId="0" borderId="4" xfId="1" applyNumberFormat="1" applyFont="1" applyFill="1" applyBorder="1" applyAlignment="1">
      <alignment horizontal="center" vertical="center" wrapText="1"/>
    </xf>
    <xf numFmtId="166" fontId="138" fillId="0" borderId="4" xfId="1" applyNumberFormat="1" applyFont="1" applyFill="1" applyBorder="1" applyAlignment="1">
      <alignment horizontal="center" vertical="center" wrapText="1"/>
    </xf>
    <xf numFmtId="0" fontId="66" fillId="0" borderId="0" xfId="1" applyFont="1" applyFill="1"/>
    <xf numFmtId="164" fontId="175" fillId="0" borderId="0" xfId="1" applyNumberFormat="1" applyFont="1"/>
    <xf numFmtId="166" fontId="86" fillId="0" borderId="4" xfId="1" applyNumberFormat="1" applyFont="1" applyFill="1" applyBorder="1" applyAlignment="1">
      <alignment horizontal="center" vertical="center"/>
    </xf>
    <xf numFmtId="49" fontId="176" fillId="0" borderId="0" xfId="1" applyNumberFormat="1" applyFont="1"/>
    <xf numFmtId="165" fontId="173" fillId="0" borderId="4" xfId="1" applyNumberFormat="1" applyFont="1" applyFill="1" applyBorder="1" applyAlignment="1">
      <alignment horizontal="center" vertical="center"/>
    </xf>
    <xf numFmtId="164" fontId="173" fillId="0" borderId="4" xfId="1" applyNumberFormat="1" applyFont="1" applyFill="1" applyBorder="1" applyAlignment="1">
      <alignment horizontal="center" vertical="center"/>
    </xf>
    <xf numFmtId="166" fontId="173" fillId="0" borderId="4" xfId="30" applyNumberFormat="1" applyFont="1" applyFill="1" applyBorder="1" applyAlignment="1">
      <alignment horizontal="center" vertical="center"/>
    </xf>
    <xf numFmtId="166" fontId="173" fillId="0" borderId="4" xfId="1" applyNumberFormat="1" applyFont="1" applyFill="1" applyBorder="1" applyAlignment="1">
      <alignment horizontal="center" vertical="center"/>
    </xf>
    <xf numFmtId="166" fontId="124" fillId="0" borderId="4" xfId="1" applyNumberFormat="1" applyFont="1" applyFill="1" applyBorder="1" applyAlignment="1">
      <alignment horizontal="center" vertical="center"/>
    </xf>
    <xf numFmtId="166" fontId="169" fillId="0" borderId="4" xfId="1" applyNumberFormat="1" applyFont="1" applyFill="1" applyBorder="1" applyAlignment="1">
      <alignment horizontal="center" vertical="center"/>
    </xf>
    <xf numFmtId="166" fontId="80" fillId="0" borderId="4" xfId="1" applyNumberFormat="1" applyFont="1" applyFill="1" applyBorder="1" applyAlignment="1">
      <alignment horizontal="center" vertical="center"/>
    </xf>
    <xf numFmtId="165" fontId="80" fillId="0" borderId="0" xfId="1" applyNumberFormat="1" applyFont="1" applyFill="1" applyBorder="1" applyAlignment="1">
      <alignment horizontal="center" vertical="center"/>
    </xf>
    <xf numFmtId="49" fontId="177" fillId="0" borderId="0" xfId="1" applyNumberFormat="1" applyFont="1"/>
    <xf numFmtId="166" fontId="111" fillId="8" borderId="4" xfId="1" applyNumberFormat="1" applyFont="1" applyFill="1" applyBorder="1" applyAlignment="1">
      <alignment horizontal="center" vertical="center" wrapText="1"/>
    </xf>
    <xf numFmtId="0" fontId="26" fillId="8" borderId="0" xfId="1" applyFont="1" applyFill="1"/>
    <xf numFmtId="165" fontId="10" fillId="8" borderId="4" xfId="1" applyNumberFormat="1" applyFont="1" applyFill="1" applyBorder="1" applyAlignment="1">
      <alignment horizontal="center" vertical="center" wrapText="1"/>
    </xf>
    <xf numFmtId="165" fontId="111" fillId="8" borderId="4" xfId="1" applyNumberFormat="1" applyFont="1" applyFill="1" applyBorder="1" applyAlignment="1">
      <alignment horizontal="center" vertical="center" wrapText="1"/>
    </xf>
    <xf numFmtId="166" fontId="84" fillId="9" borderId="4" xfId="1" applyNumberFormat="1" applyFont="1" applyFill="1" applyBorder="1" applyAlignment="1">
      <alignment horizontal="center" vertical="center"/>
    </xf>
    <xf numFmtId="167" fontId="87" fillId="8" borderId="4" xfId="1" applyNumberFormat="1" applyFont="1" applyFill="1" applyBorder="1" applyAlignment="1">
      <alignment horizontal="left" vertical="center" wrapText="1"/>
    </xf>
    <xf numFmtId="0" fontId="61" fillId="8" borderId="0" xfId="1" applyFont="1" applyFill="1"/>
    <xf numFmtId="167" fontId="80" fillId="8" borderId="4" xfId="1" applyNumberFormat="1" applyFont="1" applyFill="1" applyBorder="1" applyAlignment="1">
      <alignment horizontal="left" vertical="center" wrapText="1"/>
    </xf>
    <xf numFmtId="171" fontId="10" fillId="8" borderId="4" xfId="1" applyNumberFormat="1" applyFont="1" applyFill="1" applyBorder="1" applyAlignment="1">
      <alignment horizontal="center" vertical="center" wrapText="1"/>
    </xf>
    <xf numFmtId="0" fontId="49" fillId="8" borderId="0" xfId="1" applyFont="1" applyFill="1"/>
    <xf numFmtId="167" fontId="80" fillId="8" borderId="4" xfId="1" applyNumberFormat="1" applyFont="1" applyFill="1" applyBorder="1" applyAlignment="1">
      <alignment vertical="center" wrapText="1"/>
    </xf>
    <xf numFmtId="171" fontId="80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6" fontId="10" fillId="0" borderId="4" xfId="1" quotePrefix="1" applyNumberFormat="1" applyFont="1" applyFill="1" applyBorder="1" applyAlignment="1">
      <alignment horizontal="center" vertical="center" wrapText="1"/>
    </xf>
    <xf numFmtId="166" fontId="80" fillId="0" borderId="4" xfId="1" quotePrefix="1" applyNumberFormat="1" applyFont="1" applyFill="1" applyBorder="1" applyAlignment="1">
      <alignment horizontal="center" vertical="center" wrapText="1"/>
    </xf>
    <xf numFmtId="166" fontId="93" fillId="0" borderId="4" xfId="1" quotePrefix="1" applyNumberFormat="1" applyFont="1" applyFill="1" applyBorder="1" applyAlignment="1">
      <alignment horizontal="center" vertical="center" wrapText="1"/>
    </xf>
    <xf numFmtId="0" fontId="47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166" fontId="93" fillId="0" borderId="4" xfId="1" applyNumberFormat="1" applyFont="1" applyFill="1" applyBorder="1" applyAlignment="1">
      <alignment horizontal="center" vertical="center"/>
    </xf>
    <xf numFmtId="49" fontId="94" fillId="8" borderId="0" xfId="1" applyNumberFormat="1" applyFont="1" applyFill="1" applyBorder="1" applyAlignment="1">
      <alignment horizontal="center" vertical="center" wrapText="1"/>
    </xf>
    <xf numFmtId="165" fontId="84" fillId="8" borderId="0" xfId="1" applyNumberFormat="1" applyFont="1" applyFill="1" applyBorder="1" applyAlignment="1">
      <alignment horizontal="center" vertical="center" wrapText="1"/>
    </xf>
    <xf numFmtId="165" fontId="8" fillId="8" borderId="0" xfId="1" applyNumberFormat="1" applyFont="1" applyFill="1" applyBorder="1" applyAlignment="1">
      <alignment horizontal="center" vertical="center" wrapText="1"/>
    </xf>
    <xf numFmtId="164" fontId="84" fillId="8" borderId="0" xfId="1" applyNumberFormat="1" applyFont="1" applyFill="1" applyBorder="1" applyAlignment="1">
      <alignment horizontal="center" vertical="center" wrapText="1"/>
    </xf>
    <xf numFmtId="167" fontId="84" fillId="8" borderId="0" xfId="1" applyNumberFormat="1" applyFont="1" applyFill="1" applyBorder="1" applyAlignment="1">
      <alignment horizontal="left" vertical="center" wrapText="1"/>
    </xf>
    <xf numFmtId="165" fontId="86" fillId="0" borderId="4" xfId="1" quotePrefix="1" applyNumberFormat="1" applyFont="1" applyFill="1" applyBorder="1" applyAlignment="1">
      <alignment horizontal="center" vertical="center" wrapText="1"/>
    </xf>
    <xf numFmtId="0" fontId="117" fillId="0" borderId="0" xfId="1" applyFont="1" applyFill="1"/>
    <xf numFmtId="166" fontId="86" fillId="9" borderId="4" xfId="1" applyNumberFormat="1" applyFont="1" applyFill="1" applyBorder="1" applyAlignment="1">
      <alignment horizontal="center" vertical="center" wrapText="1"/>
    </xf>
    <xf numFmtId="166" fontId="124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78" fillId="0" borderId="4" xfId="1" applyNumberFormat="1" applyFont="1" applyFill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left" vertical="center" wrapText="1"/>
    </xf>
    <xf numFmtId="164" fontId="169" fillId="0" borderId="4" xfId="1" applyNumberFormat="1" applyFont="1" applyFill="1" applyBorder="1" applyAlignment="1">
      <alignment horizontal="center" vertical="center" wrapText="1"/>
    </xf>
    <xf numFmtId="166" fontId="169" fillId="0" borderId="4" xfId="1" applyNumberFormat="1" applyFont="1" applyFill="1" applyBorder="1" applyAlignment="1">
      <alignment horizontal="center" vertical="center" wrapText="1"/>
    </xf>
    <xf numFmtId="164" fontId="170" fillId="0" borderId="4" xfId="1" applyNumberFormat="1" applyFont="1" applyFill="1" applyBorder="1" applyAlignment="1">
      <alignment horizontal="center" vertical="center" wrapText="1"/>
    </xf>
    <xf numFmtId="0" fontId="179" fillId="0" borderId="0" xfId="1" applyFont="1" applyFill="1"/>
    <xf numFmtId="164" fontId="80" fillId="0" borderId="4" xfId="3" applyNumberFormat="1" applyFont="1" applyFill="1" applyBorder="1" applyAlignment="1">
      <alignment horizontal="center" vertical="center"/>
    </xf>
    <xf numFmtId="164" fontId="167" fillId="0" borderId="4" xfId="1" applyNumberFormat="1" applyFont="1" applyFill="1" applyBorder="1" applyAlignment="1">
      <alignment horizontal="center" vertical="center"/>
    </xf>
    <xf numFmtId="164" fontId="174" fillId="9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164" fontId="112" fillId="9" borderId="4" xfId="1" applyNumberFormat="1" applyFont="1" applyFill="1" applyBorder="1" applyAlignment="1">
      <alignment horizontal="center" vertical="center" wrapText="1"/>
    </xf>
    <xf numFmtId="166" fontId="82" fillId="9" borderId="4" xfId="1" applyNumberFormat="1" applyFont="1" applyFill="1" applyBorder="1" applyAlignment="1">
      <alignment horizontal="center" vertical="center" wrapText="1"/>
    </xf>
    <xf numFmtId="164" fontId="86" fillId="0" borderId="4" xfId="1" quotePrefix="1" applyNumberFormat="1" applyFont="1" applyFill="1" applyBorder="1" applyAlignment="1">
      <alignment horizontal="center" vertical="center" wrapText="1"/>
    </xf>
    <xf numFmtId="164" fontId="22" fillId="0" borderId="4" xfId="1" quotePrefix="1" applyNumberFormat="1" applyFont="1" applyFill="1" applyBorder="1" applyAlignment="1">
      <alignment horizontal="center" vertical="center" wrapText="1"/>
    </xf>
    <xf numFmtId="165" fontId="22" fillId="0" borderId="4" xfId="1" quotePrefix="1" applyNumberFormat="1" applyFont="1" applyFill="1" applyBorder="1" applyAlignment="1">
      <alignment horizontal="center" vertical="center" wrapText="1"/>
    </xf>
    <xf numFmtId="49" fontId="180" fillId="0" borderId="4" xfId="1" applyNumberFormat="1" applyFont="1" applyFill="1" applyBorder="1" applyAlignment="1">
      <alignment horizontal="center" vertical="center" wrapText="1"/>
    </xf>
    <xf numFmtId="164" fontId="181" fillId="0" borderId="4" xfId="1" applyNumberFormat="1" applyFont="1" applyFill="1" applyBorder="1" applyAlignment="1">
      <alignment horizontal="center" vertical="center" wrapText="1"/>
    </xf>
    <xf numFmtId="165" fontId="181" fillId="0" borderId="4" xfId="1" applyNumberFormat="1" applyFont="1" applyFill="1" applyBorder="1" applyAlignment="1">
      <alignment horizontal="center" vertical="center" wrapText="1"/>
    </xf>
    <xf numFmtId="49" fontId="136" fillId="0" borderId="4" xfId="1" applyNumberFormat="1" applyFont="1" applyFill="1" applyBorder="1" applyAlignment="1">
      <alignment horizontal="center" vertical="center" wrapText="1"/>
    </xf>
    <xf numFmtId="0" fontId="182" fillId="0" borderId="0" xfId="1" applyFont="1" applyFill="1"/>
    <xf numFmtId="0" fontId="70" fillId="3" borderId="0" xfId="1" applyFont="1" applyFill="1"/>
    <xf numFmtId="49" fontId="90" fillId="5" borderId="4" xfId="1" applyNumberFormat="1" applyFont="1" applyFill="1" applyBorder="1" applyAlignment="1">
      <alignment horizontal="center" vertical="center" wrapText="1"/>
    </xf>
    <xf numFmtId="164" fontId="86" fillId="5" borderId="4" xfId="1" quotePrefix="1" applyNumberFormat="1" applyFont="1" applyFill="1" applyBorder="1" applyAlignment="1">
      <alignment horizontal="center" vertical="center" wrapText="1"/>
    </xf>
    <xf numFmtId="164" fontId="22" fillId="5" borderId="4" xfId="1" quotePrefix="1" applyNumberFormat="1" applyFont="1" applyFill="1" applyBorder="1" applyAlignment="1">
      <alignment horizontal="center" vertical="center" wrapText="1"/>
    </xf>
    <xf numFmtId="164" fontId="21" fillId="5" borderId="4" xfId="1" quotePrefix="1" applyNumberFormat="1" applyFont="1" applyFill="1" applyBorder="1" applyAlignment="1">
      <alignment horizontal="center" vertical="center" wrapText="1"/>
    </xf>
    <xf numFmtId="165" fontId="21" fillId="5" borderId="4" xfId="1" quotePrefix="1" applyNumberFormat="1" applyFont="1" applyFill="1" applyBorder="1" applyAlignment="1">
      <alignment horizontal="center" vertical="center" wrapText="1"/>
    </xf>
    <xf numFmtId="165" fontId="86" fillId="5" borderId="4" xfId="1" quotePrefix="1" applyNumberFormat="1" applyFont="1" applyFill="1" applyBorder="1" applyAlignment="1">
      <alignment horizontal="center" vertical="center" wrapText="1"/>
    </xf>
    <xf numFmtId="165" fontId="22" fillId="5" borderId="4" xfId="1" quotePrefix="1" applyNumberFormat="1" applyFont="1" applyFill="1" applyBorder="1" applyAlignment="1">
      <alignment horizontal="center" vertical="center" wrapText="1"/>
    </xf>
    <xf numFmtId="0" fontId="33" fillId="5" borderId="0" xfId="1" applyFont="1" applyFill="1"/>
    <xf numFmtId="49" fontId="105" fillId="5" borderId="4" xfId="1" applyNumberFormat="1" applyFont="1" applyFill="1" applyBorder="1" applyAlignment="1">
      <alignment horizontal="center" vertical="center" wrapText="1"/>
    </xf>
    <xf numFmtId="164" fontId="86" fillId="5" borderId="4" xfId="1" applyNumberFormat="1" applyFont="1" applyFill="1" applyBorder="1" applyAlignment="1">
      <alignment horizontal="center" vertical="center" wrapText="1"/>
    </xf>
    <xf numFmtId="164" fontId="69" fillId="5" borderId="4" xfId="1" applyNumberFormat="1" applyFont="1" applyFill="1" applyBorder="1" applyAlignment="1">
      <alignment horizontal="center" vertical="center" wrapText="1"/>
    </xf>
    <xf numFmtId="165" fontId="69" fillId="5" borderId="4" xfId="1" applyNumberFormat="1" applyFont="1" applyFill="1" applyBorder="1" applyAlignment="1">
      <alignment horizontal="center" vertical="center" wrapText="1"/>
    </xf>
    <xf numFmtId="165" fontId="86" fillId="5" borderId="4" xfId="1" applyNumberFormat="1" applyFont="1" applyFill="1" applyBorder="1" applyAlignment="1">
      <alignment horizontal="center" vertical="center" wrapText="1"/>
    </xf>
    <xf numFmtId="0" fontId="117" fillId="5" borderId="0" xfId="1" applyFont="1" applyFill="1"/>
    <xf numFmtId="49" fontId="180" fillId="5" borderId="4" xfId="1" applyNumberFormat="1" applyFont="1" applyFill="1" applyBorder="1" applyAlignment="1">
      <alignment horizontal="center" vertical="center" wrapText="1"/>
    </xf>
    <xf numFmtId="164" fontId="101" fillId="5" borderId="4" xfId="1" applyNumberFormat="1" applyFont="1" applyFill="1" applyBorder="1" applyAlignment="1">
      <alignment horizontal="center" vertical="center" wrapText="1"/>
    </xf>
    <xf numFmtId="164" fontId="181" fillId="5" borderId="4" xfId="1" applyNumberFormat="1" applyFont="1" applyFill="1" applyBorder="1" applyAlignment="1">
      <alignment horizontal="center" vertical="center" wrapText="1"/>
    </xf>
    <xf numFmtId="165" fontId="181" fillId="5" borderId="4" xfId="1" applyNumberFormat="1" applyFont="1" applyFill="1" applyBorder="1" applyAlignment="1">
      <alignment horizontal="center" vertical="center" wrapText="1"/>
    </xf>
    <xf numFmtId="165" fontId="101" fillId="5" borderId="4" xfId="1" applyNumberFormat="1" applyFont="1" applyFill="1" applyBorder="1" applyAlignment="1">
      <alignment horizontal="center" vertical="center" wrapText="1"/>
    </xf>
    <xf numFmtId="0" fontId="70" fillId="5" borderId="0" xfId="1" applyFont="1" applyFill="1"/>
    <xf numFmtId="0" fontId="117" fillId="7" borderId="0" xfId="1" applyFont="1" applyFill="1"/>
    <xf numFmtId="49" fontId="105" fillId="7" borderId="4" xfId="1" applyNumberFormat="1" applyFont="1" applyFill="1" applyBorder="1" applyAlignment="1">
      <alignment horizontal="center" vertical="center" wrapText="1"/>
    </xf>
    <xf numFmtId="164" fontId="86" fillId="7" borderId="4" xfId="1" applyNumberFormat="1" applyFont="1" applyFill="1" applyBorder="1" applyAlignment="1">
      <alignment horizontal="center" vertical="center" wrapText="1"/>
    </xf>
    <xf numFmtId="165" fontId="86" fillId="7" borderId="4" xfId="1" applyNumberFormat="1" applyFont="1" applyFill="1" applyBorder="1" applyAlignment="1">
      <alignment horizontal="center" vertical="center" wrapText="1"/>
    </xf>
    <xf numFmtId="165" fontId="69" fillId="7" borderId="4" xfId="1" applyNumberFormat="1" applyFont="1" applyFill="1" applyBorder="1" applyAlignment="1">
      <alignment horizontal="center" vertical="center" wrapText="1"/>
    </xf>
    <xf numFmtId="164" fontId="69" fillId="7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0" fontId="49" fillId="7" borderId="0" xfId="1" applyFont="1" applyFill="1"/>
    <xf numFmtId="49" fontId="89" fillId="7" borderId="4" xfId="1" applyNumberFormat="1" applyFont="1" applyFill="1" applyBorder="1" applyAlignment="1">
      <alignment horizontal="center" vertical="center" wrapText="1"/>
    </xf>
    <xf numFmtId="167" fontId="10" fillId="7" borderId="4" xfId="1" applyNumberFormat="1" applyFont="1" applyFill="1" applyBorder="1" applyAlignment="1">
      <alignment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165" fontId="80" fillId="7" borderId="4" xfId="1" applyNumberFormat="1" applyFont="1" applyFill="1" applyBorder="1" applyAlignment="1">
      <alignment horizontal="center" vertical="center" wrapText="1"/>
    </xf>
    <xf numFmtId="165" fontId="26" fillId="7" borderId="4" xfId="1" applyNumberFormat="1" applyFont="1" applyFill="1" applyBorder="1" applyAlignment="1">
      <alignment horizontal="center" vertical="center" wrapText="1"/>
    </xf>
    <xf numFmtId="164" fontId="26" fillId="7" borderId="4" xfId="1" applyNumberFormat="1" applyFont="1" applyFill="1" applyBorder="1" applyAlignment="1">
      <alignment horizontal="center" vertical="center" wrapText="1"/>
    </xf>
    <xf numFmtId="0" fontId="183" fillId="0" borderId="0" xfId="1" applyFont="1" applyFill="1"/>
    <xf numFmtId="49" fontId="89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left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0" fontId="16" fillId="9" borderId="0" xfId="1" applyFont="1" applyFill="1"/>
    <xf numFmtId="49" fontId="89" fillId="8" borderId="4" xfId="1" applyNumberFormat="1" applyFont="1" applyFill="1" applyBorder="1" applyAlignment="1">
      <alignment horizontal="center" vertical="center" wrapText="1"/>
    </xf>
    <xf numFmtId="167" fontId="10" fillId="8" borderId="4" xfId="1" applyNumberFormat="1" applyFont="1" applyFill="1" applyBorder="1" applyAlignment="1">
      <alignment vertical="center" wrapText="1"/>
    </xf>
    <xf numFmtId="0" fontId="16" fillId="8" borderId="0" xfId="1" applyFont="1" applyFill="1"/>
    <xf numFmtId="164" fontId="111" fillId="0" borderId="4" xfId="1" applyNumberFormat="1" applyFont="1" applyFill="1" applyBorder="1" applyAlignment="1">
      <alignment horizontal="center" vertical="center" wrapText="1"/>
    </xf>
    <xf numFmtId="49" fontId="89" fillId="0" borderId="0" xfId="1" applyNumberFormat="1" applyFont="1" applyFill="1" applyBorder="1" applyAlignment="1">
      <alignment horizontal="center" vertical="center" wrapText="1"/>
    </xf>
    <xf numFmtId="49" fontId="80" fillId="0" borderId="4" xfId="1" applyNumberFormat="1" applyFont="1" applyFill="1" applyBorder="1" applyAlignment="1">
      <alignment horizontal="center" vertical="center" wrapText="1"/>
    </xf>
    <xf numFmtId="165" fontId="80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4" fontId="80" fillId="0" borderId="0" xfId="1" applyNumberFormat="1" applyFont="1" applyFill="1" applyBorder="1" applyAlignment="1">
      <alignment horizontal="center" vertical="center" wrapText="1"/>
    </xf>
    <xf numFmtId="167" fontId="80" fillId="0" borderId="0" xfId="1" applyNumberFormat="1" applyFont="1" applyFill="1" applyBorder="1" applyAlignment="1">
      <alignment horizontal="left" vertical="center" wrapText="1"/>
    </xf>
    <xf numFmtId="0" fontId="184" fillId="9" borderId="0" xfId="1" applyFont="1" applyFill="1"/>
    <xf numFmtId="49" fontId="185" fillId="9" borderId="4" xfId="1" applyNumberFormat="1" applyFont="1" applyFill="1" applyBorder="1" applyAlignment="1">
      <alignment horizontal="center" vertical="center" wrapText="1"/>
    </xf>
    <xf numFmtId="165" fontId="186" fillId="9" borderId="4" xfId="1" applyNumberFormat="1" applyFont="1" applyFill="1" applyBorder="1" applyAlignment="1">
      <alignment horizontal="left" vertical="center" wrapText="1"/>
    </xf>
    <xf numFmtId="164" fontId="186" fillId="9" borderId="4" xfId="1" applyNumberFormat="1" applyFont="1" applyFill="1" applyBorder="1" applyAlignment="1">
      <alignment horizontal="center" vertical="center" wrapText="1"/>
    </xf>
    <xf numFmtId="164" fontId="184" fillId="9" borderId="4" xfId="1" applyNumberFormat="1" applyFont="1" applyFill="1" applyBorder="1" applyAlignment="1">
      <alignment horizontal="center" vertical="center" wrapText="1"/>
    </xf>
    <xf numFmtId="166" fontId="186" fillId="9" borderId="4" xfId="30" applyNumberFormat="1" applyFont="1" applyFill="1" applyBorder="1" applyAlignment="1">
      <alignment horizontal="center" vertical="center"/>
    </xf>
    <xf numFmtId="165" fontId="184" fillId="9" borderId="4" xfId="1" applyNumberFormat="1" applyFont="1" applyFill="1" applyBorder="1" applyAlignment="1">
      <alignment horizontal="center" vertical="center" wrapText="1"/>
    </xf>
    <xf numFmtId="165" fontId="186" fillId="9" borderId="4" xfId="1" applyNumberFormat="1" applyFont="1" applyFill="1" applyBorder="1" applyAlignment="1">
      <alignment horizontal="center" vertical="center" wrapText="1"/>
    </xf>
    <xf numFmtId="165" fontId="187" fillId="9" borderId="4" xfId="1" applyNumberFormat="1" applyFont="1" applyFill="1" applyBorder="1" applyAlignment="1">
      <alignment horizontal="center" vertical="center" wrapText="1"/>
    </xf>
    <xf numFmtId="166" fontId="187" fillId="9" borderId="4" xfId="1" applyNumberFormat="1" applyFont="1" applyFill="1" applyBorder="1" applyAlignment="1">
      <alignment horizontal="center" vertical="center" wrapText="1"/>
    </xf>
    <xf numFmtId="166" fontId="186" fillId="9" borderId="4" xfId="1" applyNumberFormat="1" applyFont="1" applyFill="1" applyBorder="1" applyAlignment="1">
      <alignment horizontal="center" vertical="center"/>
    </xf>
    <xf numFmtId="0" fontId="55" fillId="8" borderId="0" xfId="1" applyFont="1" applyFill="1"/>
    <xf numFmtId="0" fontId="184" fillId="0" borderId="0" xfId="1" applyFont="1" applyFill="1"/>
    <xf numFmtId="164" fontId="186" fillId="0" borderId="4" xfId="1" applyNumberFormat="1" applyFont="1" applyFill="1" applyBorder="1" applyAlignment="1">
      <alignment horizontal="center" vertical="center" wrapText="1"/>
    </xf>
    <xf numFmtId="166" fontId="186" fillId="0" borderId="4" xfId="30" applyNumberFormat="1" applyFont="1" applyFill="1" applyBorder="1" applyAlignment="1">
      <alignment horizontal="center" vertical="center"/>
    </xf>
    <xf numFmtId="165" fontId="186" fillId="0" borderId="4" xfId="1" applyNumberFormat="1" applyFont="1" applyFill="1" applyBorder="1" applyAlignment="1">
      <alignment horizontal="center" vertical="center" wrapText="1"/>
    </xf>
    <xf numFmtId="166" fontId="187" fillId="0" borderId="4" xfId="1" applyNumberFormat="1" applyFont="1" applyFill="1" applyBorder="1" applyAlignment="1">
      <alignment horizontal="center" vertical="center" wrapText="1"/>
    </xf>
    <xf numFmtId="166" fontId="186" fillId="0" borderId="4" xfId="1" applyNumberFormat="1" applyFont="1" applyFill="1" applyBorder="1" applyAlignment="1">
      <alignment horizontal="center" vertical="center"/>
    </xf>
    <xf numFmtId="165" fontId="184" fillId="0" borderId="0" xfId="1" applyNumberFormat="1" applyFont="1" applyFill="1"/>
    <xf numFmtId="0" fontId="10" fillId="0" borderId="4" xfId="2" applyFont="1" applyBorder="1" applyAlignment="1">
      <alignment horizontal="center" vertical="center" wrapText="1"/>
    </xf>
    <xf numFmtId="165" fontId="10" fillId="0" borderId="4" xfId="2" applyNumberFormat="1" applyFont="1" applyBorder="1" applyAlignment="1">
      <alignment horizontal="center" vertical="center" wrapText="1"/>
    </xf>
    <xf numFmtId="164" fontId="10" fillId="0" borderId="4" xfId="2" applyNumberFormat="1" applyFont="1" applyBorder="1" applyAlignment="1">
      <alignment horizontal="center" vertical="center" wrapText="1"/>
    </xf>
    <xf numFmtId="166" fontId="170" fillId="0" borderId="4" xfId="1" applyNumberFormat="1" applyFont="1" applyFill="1" applyBorder="1" applyAlignment="1">
      <alignment horizontal="center" vertical="center" wrapText="1"/>
    </xf>
    <xf numFmtId="164" fontId="187" fillId="0" borderId="4" xfId="1" applyNumberFormat="1" applyFont="1" applyFill="1" applyBorder="1" applyAlignment="1">
      <alignment horizontal="center" vertical="center" wrapText="1"/>
    </xf>
    <xf numFmtId="164" fontId="79" fillId="9" borderId="4" xfId="2" applyNumberFormat="1" applyFont="1" applyFill="1" applyBorder="1" applyAlignment="1">
      <alignment horizontal="center" vertical="center" wrapText="1"/>
    </xf>
    <xf numFmtId="0" fontId="96" fillId="0" borderId="0" xfId="1" applyFont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 wrapText="1"/>
    </xf>
    <xf numFmtId="164" fontId="85" fillId="9" borderId="4" xfId="1" applyNumberFormat="1" applyFont="1" applyFill="1" applyBorder="1" applyAlignment="1">
      <alignment horizontal="center" vertical="center" wrapText="1"/>
    </xf>
    <xf numFmtId="164" fontId="152" fillId="0" borderId="4" xfId="1" applyNumberFormat="1" applyFont="1" applyFill="1" applyBorder="1" applyAlignment="1">
      <alignment horizontal="center" vertical="center" wrapText="1"/>
    </xf>
    <xf numFmtId="165" fontId="188" fillId="0" borderId="4" xfId="1" applyNumberFormat="1" applyFont="1" applyFill="1" applyBorder="1" applyAlignment="1">
      <alignment horizontal="center" vertical="center" wrapText="1"/>
    </xf>
    <xf numFmtId="170" fontId="95" fillId="0" borderId="4" xfId="1" applyNumberFormat="1" applyFont="1" applyFill="1" applyBorder="1" applyAlignment="1">
      <alignment horizontal="center" vertical="center" wrapText="1"/>
    </xf>
    <xf numFmtId="166" fontId="84" fillId="9" borderId="4" xfId="1" applyNumberFormat="1" applyFont="1" applyFill="1" applyBorder="1" applyAlignment="1">
      <alignment horizontal="center" vertical="center" wrapText="1"/>
    </xf>
    <xf numFmtId="166" fontId="112" fillId="8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 wrapText="1"/>
    </xf>
    <xf numFmtId="166" fontId="151" fillId="9" borderId="4" xfId="1" applyNumberFormat="1" applyFont="1" applyFill="1" applyBorder="1" applyAlignment="1">
      <alignment horizontal="center" vertical="center" wrapText="1"/>
    </xf>
    <xf numFmtId="166" fontId="80" fillId="9" borderId="4" xfId="1" applyNumberFormat="1" applyFont="1" applyFill="1" applyBorder="1" applyAlignment="1">
      <alignment horizontal="center" vertical="center" wrapText="1"/>
    </xf>
    <xf numFmtId="164" fontId="81" fillId="9" borderId="4" xfId="1" applyNumberFormat="1" applyFont="1" applyFill="1" applyBorder="1" applyAlignment="1">
      <alignment horizontal="center" vertical="center" wrapText="1"/>
    </xf>
    <xf numFmtId="166" fontId="81" fillId="9" borderId="4" xfId="1" applyNumberFormat="1" applyFont="1" applyFill="1" applyBorder="1" applyAlignment="1">
      <alignment horizontal="center" vertical="center" wrapText="1"/>
    </xf>
    <xf numFmtId="165" fontId="81" fillId="9" borderId="4" xfId="1" applyNumberFormat="1" applyFont="1" applyFill="1" applyBorder="1" applyAlignment="1">
      <alignment horizontal="center" vertical="center" wrapText="1"/>
    </xf>
    <xf numFmtId="166" fontId="124" fillId="9" borderId="4" xfId="1" applyNumberFormat="1" applyFont="1" applyFill="1" applyBorder="1" applyAlignment="1">
      <alignment horizontal="center" vertical="center" wrapText="1"/>
    </xf>
    <xf numFmtId="164" fontId="151" fillId="0" borderId="4" xfId="1" applyNumberFormat="1" applyFont="1" applyFill="1" applyBorder="1" applyAlignment="1">
      <alignment horizontal="center" vertical="center" wrapText="1"/>
    </xf>
    <xf numFmtId="0" fontId="189" fillId="8" borderId="0" xfId="1" applyFont="1" applyFill="1"/>
    <xf numFmtId="164" fontId="84" fillId="6" borderId="4" xfId="1" applyNumberFormat="1" applyFont="1" applyFill="1" applyBorder="1" applyAlignment="1">
      <alignment horizontal="center" vertical="center" wrapText="1"/>
    </xf>
    <xf numFmtId="49" fontId="190" fillId="6" borderId="4" xfId="1" applyNumberFormat="1" applyFont="1" applyFill="1" applyBorder="1" applyAlignment="1">
      <alignment horizontal="center" vertical="center"/>
    </xf>
    <xf numFmtId="165" fontId="174" fillId="6" borderId="4" xfId="2" applyNumberFormat="1" applyFont="1" applyFill="1" applyBorder="1" applyAlignment="1">
      <alignment horizontal="left" vertical="center" wrapText="1"/>
    </xf>
    <xf numFmtId="165" fontId="173" fillId="6" borderId="4" xfId="1" applyNumberFormat="1" applyFont="1" applyFill="1" applyBorder="1" applyAlignment="1">
      <alignment horizontal="center" vertical="center" wrapText="1"/>
    </xf>
    <xf numFmtId="166" fontId="173" fillId="6" borderId="4" xfId="1" applyNumberFormat="1" applyFont="1" applyFill="1" applyBorder="1" applyAlignment="1">
      <alignment horizontal="center" vertical="center" wrapText="1"/>
    </xf>
    <xf numFmtId="166" fontId="173" fillId="0" borderId="4" xfId="1" applyNumberFormat="1" applyFont="1" applyFill="1" applyBorder="1" applyAlignment="1">
      <alignment horizontal="center" vertical="center" wrapText="1"/>
    </xf>
    <xf numFmtId="164" fontId="173" fillId="6" borderId="4" xfId="1" applyNumberFormat="1" applyFont="1" applyFill="1" applyBorder="1" applyAlignment="1">
      <alignment horizontal="center" vertical="center" wrapText="1"/>
    </xf>
    <xf numFmtId="164" fontId="191" fillId="6" borderId="4" xfId="1" applyNumberFormat="1" applyFont="1" applyFill="1" applyBorder="1" applyAlignment="1">
      <alignment horizontal="center" vertical="center" wrapText="1"/>
    </xf>
    <xf numFmtId="164" fontId="83" fillId="8" borderId="4" xfId="1" applyNumberFormat="1" applyFont="1" applyFill="1" applyBorder="1" applyAlignment="1">
      <alignment horizontal="center" vertical="center" wrapText="1"/>
    </xf>
    <xf numFmtId="164" fontId="40" fillId="0" borderId="4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27" fillId="0" borderId="4" xfId="3" applyNumberFormat="1" applyFont="1" applyFill="1" applyBorder="1" applyAlignment="1">
      <alignment horizontal="center"/>
    </xf>
    <xf numFmtId="0" fontId="9" fillId="0" borderId="0" xfId="1" applyFont="1" applyBorder="1" applyAlignment="1">
      <alignment horizontal="center" vertical="center" wrapText="1"/>
    </xf>
    <xf numFmtId="0" fontId="79" fillId="0" borderId="2" xfId="2" applyFont="1" applyBorder="1" applyAlignment="1">
      <alignment horizontal="center" vertical="center" wrapText="1"/>
    </xf>
    <xf numFmtId="0" fontId="79" fillId="0" borderId="9" xfId="2" applyFont="1" applyBorder="1" applyAlignment="1">
      <alignment horizontal="center" vertical="center" wrapText="1"/>
    </xf>
    <xf numFmtId="164" fontId="79" fillId="2" borderId="6" xfId="2" applyNumberFormat="1" applyFont="1" applyFill="1" applyBorder="1" applyAlignment="1">
      <alignment horizontal="center" vertical="center" wrapText="1"/>
    </xf>
    <xf numFmtId="164" fontId="79" fillId="2" borderId="0" xfId="2" applyNumberFormat="1" applyFont="1" applyFill="1" applyBorder="1" applyAlignment="1">
      <alignment horizontal="center" vertical="center" wrapText="1"/>
    </xf>
    <xf numFmtId="0" fontId="79" fillId="0" borderId="6" xfId="2" applyFont="1" applyBorder="1" applyAlignment="1">
      <alignment horizontal="center" vertical="center" wrapText="1"/>
    </xf>
    <xf numFmtId="0" fontId="79" fillId="0" borderId="0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7" fontId="38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center" vertical="center" wrapText="1"/>
    </xf>
    <xf numFmtId="167" fontId="169" fillId="0" borderId="10" xfId="1" applyNumberFormat="1" applyFont="1" applyFill="1" applyBorder="1" applyAlignment="1">
      <alignment horizontal="center" vertical="center" wrapText="1"/>
    </xf>
    <xf numFmtId="164" fontId="122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49" fontId="61" fillId="0" borderId="0" xfId="1" applyNumberFormat="1" applyFont="1" applyFill="1" applyAlignment="1">
      <alignment horizontal="center" vertical="center" wrapText="1"/>
    </xf>
    <xf numFmtId="0" fontId="0" fillId="0" borderId="0" xfId="0"/>
    <xf numFmtId="49" fontId="4" fillId="0" borderId="0" xfId="1" applyNumberFormat="1" applyFont="1" applyAlignment="1">
      <alignment horizontal="left"/>
    </xf>
    <xf numFmtId="167" fontId="17" fillId="0" borderId="4" xfId="1" applyNumberFormat="1" applyFont="1" applyFill="1" applyBorder="1" applyAlignment="1">
      <alignment horizontal="center" vertical="center" wrapText="1"/>
    </xf>
    <xf numFmtId="49" fontId="30" fillId="0" borderId="0" xfId="1" applyNumberFormat="1" applyFont="1" applyFill="1" applyAlignment="1">
      <alignment horizontal="left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0" fontId="79" fillId="0" borderId="8" xfId="2" applyFont="1" applyFill="1" applyBorder="1" applyAlignment="1">
      <alignment horizontal="center" vertical="center" wrapText="1"/>
    </xf>
    <xf numFmtId="0" fontId="79" fillId="0" borderId="9" xfId="2" applyFont="1" applyFill="1" applyBorder="1" applyAlignment="1">
      <alignment horizontal="center" vertical="center" wrapText="1"/>
    </xf>
    <xf numFmtId="165" fontId="79" fillId="0" borderId="5" xfId="2" applyNumberFormat="1" applyFont="1" applyBorder="1" applyAlignment="1">
      <alignment horizontal="center" vertical="center" wrapText="1"/>
    </xf>
    <xf numFmtId="165" fontId="79" fillId="0" borderId="11" xfId="2" applyNumberFormat="1" applyFont="1" applyBorder="1" applyAlignment="1">
      <alignment horizontal="center" vertical="center" wrapText="1"/>
    </xf>
    <xf numFmtId="164" fontId="79" fillId="2" borderId="5" xfId="2" applyNumberFormat="1" applyFont="1" applyFill="1" applyBorder="1" applyAlignment="1">
      <alignment horizontal="center" vertical="center" wrapText="1"/>
    </xf>
    <xf numFmtId="164" fontId="79" fillId="2" borderId="11" xfId="2" applyNumberFormat="1" applyFont="1" applyFill="1" applyBorder="1" applyAlignment="1">
      <alignment horizontal="center" vertical="center" wrapText="1"/>
    </xf>
    <xf numFmtId="164" fontId="79" fillId="2" borderId="4" xfId="2" applyNumberFormat="1" applyFont="1" applyFill="1" applyBorder="1" applyAlignment="1">
      <alignment horizontal="center" vertical="center" wrapText="1"/>
    </xf>
    <xf numFmtId="0" fontId="79" fillId="0" borderId="4" xfId="2" applyFont="1" applyFill="1" applyBorder="1" applyAlignment="1">
      <alignment horizontal="center" vertical="center" wrapText="1"/>
    </xf>
    <xf numFmtId="165" fontId="79" fillId="6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4" fontId="79" fillId="2" borderId="2" xfId="2" applyNumberFormat="1" applyFont="1" applyFill="1" applyBorder="1" applyAlignment="1">
      <alignment horizontal="center" vertical="center" wrapText="1"/>
    </xf>
    <xf numFmtId="164" fontId="79" fillId="2" borderId="9" xfId="2" applyNumberFormat="1" applyFont="1" applyFill="1" applyBorder="1" applyAlignment="1">
      <alignment horizontal="center" vertical="center" wrapText="1"/>
    </xf>
    <xf numFmtId="0" fontId="79" fillId="0" borderId="1" xfId="2" applyFont="1" applyFill="1" applyBorder="1" applyAlignment="1">
      <alignment horizontal="center" vertical="center" wrapText="1"/>
    </xf>
    <xf numFmtId="0" fontId="79" fillId="0" borderId="2" xfId="2" applyFont="1" applyFill="1" applyBorder="1" applyAlignment="1">
      <alignment horizontal="center" vertical="center" wrapText="1"/>
    </xf>
    <xf numFmtId="165" fontId="79" fillId="0" borderId="6" xfId="2" applyNumberFormat="1" applyFont="1" applyBorder="1" applyAlignment="1">
      <alignment horizontal="center" vertical="center" wrapText="1"/>
    </xf>
    <xf numFmtId="165" fontId="79" fillId="0" borderId="0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4" fontId="166" fillId="0" borderId="4" xfId="2" applyNumberFormat="1" applyFont="1" applyFill="1" applyBorder="1" applyAlignment="1">
      <alignment horizontal="center" vertical="center" wrapText="1"/>
    </xf>
    <xf numFmtId="165" fontId="79" fillId="8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6" xfId="1" applyNumberFormat="1" applyFont="1" applyFill="1" applyBorder="1" applyAlignment="1">
      <alignment horizontal="center" vertical="center" wrapText="1"/>
    </xf>
    <xf numFmtId="165" fontId="84" fillId="0" borderId="0" xfId="1" applyNumberFormat="1" applyFont="1" applyFill="1" applyBorder="1" applyAlignment="1">
      <alignment horizontal="center" vertical="center" wrapText="1"/>
    </xf>
    <xf numFmtId="165" fontId="79" fillId="0" borderId="6" xfId="2" applyNumberFormat="1" applyFont="1" applyFill="1" applyBorder="1" applyAlignment="1">
      <alignment horizontal="center" vertical="center" wrapText="1"/>
    </xf>
    <xf numFmtId="165" fontId="79" fillId="0" borderId="0" xfId="2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7" fontId="151" fillId="0" borderId="10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5" fontId="186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7" fontId="86" fillId="0" borderId="5" xfId="1" applyNumberFormat="1" applyFont="1" applyFill="1" applyBorder="1" applyAlignment="1">
      <alignment horizontal="center" vertical="center" wrapText="1"/>
    </xf>
    <xf numFmtId="167" fontId="86" fillId="0" borderId="10" xfId="1" applyNumberFormat="1" applyFont="1" applyFill="1" applyBorder="1" applyAlignment="1">
      <alignment horizontal="center" vertical="center" wrapText="1"/>
    </xf>
    <xf numFmtId="167" fontId="80" fillId="0" borderId="5" xfId="1" applyNumberFormat="1" applyFont="1" applyFill="1" applyBorder="1" applyAlignment="1">
      <alignment horizontal="center" vertical="center" wrapText="1"/>
    </xf>
    <xf numFmtId="167" fontId="80" fillId="0" borderId="10" xfId="1" applyNumberFormat="1" applyFont="1" applyFill="1" applyBorder="1" applyAlignment="1">
      <alignment horizontal="center" vertical="center" wrapText="1"/>
    </xf>
    <xf numFmtId="164" fontId="82" fillId="0" borderId="4" xfId="2" applyNumberFormat="1" applyFont="1" applyFill="1" applyBorder="1" applyAlignment="1">
      <alignment horizontal="center" vertical="center" wrapText="1"/>
    </xf>
    <xf numFmtId="164" fontId="174" fillId="0" borderId="4" xfId="2" applyNumberFormat="1" applyFont="1" applyFill="1" applyBorder="1" applyAlignment="1">
      <alignment horizontal="center" vertical="center" wrapText="1"/>
    </xf>
    <xf numFmtId="164" fontId="23" fillId="0" borderId="4" xfId="2" applyNumberFormat="1" applyFont="1" applyFill="1" applyBorder="1" applyAlignment="1">
      <alignment horizontal="center" vertical="center" wrapText="1"/>
    </xf>
  </cellXfs>
  <cellStyles count="31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" xfId="30" builtinId="5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41;&#1102;&#1076;&#1078;&#1077;&#1090;%20&#1050;&#1086;&#1084;&#1080;&#1090;&#1077;&#1090;&#1072;_2024_2026_&#1089;%20&#1087;&#1088;&#1086;&#1077;&#1082;&#1090;&#1086;&#1084;%20&#1060;&#1041;_&#1085;&#1077;%20&#1074;&#1077;&#1088;&#1085;&#108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44;&#1060;%20&#1085;&#1072;%2001%2004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5.03.202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73;&#1102;&#1076;&#1078;&#1077;&#1090;%20&#1044;&#1044;&#105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4.2024_&#1044;&#1044;&#105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55;&#1086;&#1089;&#1083;&#1077;%20&#1089;&#1086;&#1075;&#1083;%20&#1089;%20&#1050;&#1060;/&#1090;&#1072;&#1073;&#1083;&#1080;&#1095;&#1082;&#1072;_&#1074;&#1077;&#1088;&#1089;&#1080;&#1103;%202_&#1090;&#1099;&#1089;.%20&#1088;&#1091;&#1073;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50;&#1086;&#1084;&#1087;&#1083;&#1077;&#1082;&#1090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(2)"/>
      <sheetName val="КАД-Колтуши (1,2)"/>
    </sheetNames>
    <sheetDataSet>
      <sheetData sheetId="0">
        <row r="8">
          <cell r="AD8">
            <v>1408832.1579399998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487">
          <cell r="CR487">
            <v>76857.349799999996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р.фонд на 01.11.23 окт"/>
      <sheetName val="Остаток лимита"/>
      <sheetName val="% исполнения (2)"/>
      <sheetName val="Дорожный фонд"/>
      <sheetName val="Ремонты"/>
      <sheetName val="Социалка"/>
      <sheetName val="Стройка"/>
    </sheetNames>
    <sheetDataSet>
      <sheetData sheetId="0"/>
      <sheetData sheetId="1"/>
      <sheetData sheetId="2"/>
      <sheetData sheetId="3">
        <row r="260">
          <cell r="Y260">
            <v>130210.94</v>
          </cell>
          <cell r="Z260">
            <v>967519.84162999981</v>
          </cell>
        </row>
      </sheetData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4">
          <cell r="G14">
            <v>55.615299999999998</v>
          </cell>
        </row>
        <row r="26">
          <cell r="G26">
            <v>489770.33240000001</v>
          </cell>
        </row>
        <row r="28">
          <cell r="G28">
            <v>15006.25</v>
          </cell>
        </row>
        <row r="31">
          <cell r="G31">
            <v>600</v>
          </cell>
        </row>
        <row r="34">
          <cell r="G34">
            <v>15000</v>
          </cell>
        </row>
        <row r="38">
          <cell r="G38">
            <v>3150</v>
          </cell>
        </row>
        <row r="41">
          <cell r="G41">
            <v>2378.4679900000001</v>
          </cell>
        </row>
        <row r="47">
          <cell r="G47">
            <v>317.10165999999998</v>
          </cell>
        </row>
        <row r="52">
          <cell r="G52">
            <v>93000</v>
          </cell>
        </row>
        <row r="64">
          <cell r="H64">
            <v>18826.65207</v>
          </cell>
        </row>
        <row r="72">
          <cell r="H72">
            <v>6137.4865000000009</v>
          </cell>
        </row>
        <row r="75">
          <cell r="H75">
            <v>43.999989999999997</v>
          </cell>
        </row>
        <row r="92">
          <cell r="H92">
            <v>135012.74200000003</v>
          </cell>
        </row>
        <row r="114">
          <cell r="H114">
            <v>312252.77020999993</v>
          </cell>
        </row>
        <row r="234">
          <cell r="H234">
            <v>10724.797369999998</v>
          </cell>
        </row>
        <row r="290">
          <cell r="H290">
            <v>146630.50594999996</v>
          </cell>
        </row>
        <row r="296">
          <cell r="H296">
            <v>86825.277439999976</v>
          </cell>
        </row>
        <row r="302">
          <cell r="I302">
            <v>2400</v>
          </cell>
        </row>
        <row r="305">
          <cell r="I305">
            <v>649286.69999999995</v>
          </cell>
        </row>
        <row r="324">
          <cell r="I324">
            <v>434223.50994000002</v>
          </cell>
        </row>
        <row r="338">
          <cell r="I338">
            <v>22256.184000000001</v>
          </cell>
        </row>
        <row r="343">
          <cell r="I343">
            <v>230055.52953</v>
          </cell>
        </row>
        <row r="361">
          <cell r="I361">
            <v>8246.25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2 вариант (2)"/>
    </sheetNames>
    <sheetDataSet>
      <sheetData sheetId="0"/>
      <sheetData sheetId="1">
        <row r="487">
          <cell r="D487">
            <v>18826.65237</v>
          </cell>
        </row>
        <row r="505">
          <cell r="L505">
            <v>303502.69666000002</v>
          </cell>
        </row>
        <row r="527">
          <cell r="L527">
            <v>4648.25</v>
          </cell>
        </row>
        <row r="675">
          <cell r="L675">
            <v>11854</v>
          </cell>
        </row>
        <row r="812">
          <cell r="L812">
            <v>5160</v>
          </cell>
        </row>
        <row r="813">
          <cell r="L813">
            <v>1400</v>
          </cell>
        </row>
        <row r="814">
          <cell r="L814">
            <v>3752.5</v>
          </cell>
        </row>
        <row r="815">
          <cell r="L815">
            <v>1100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1131">
          <cell r="BD1131">
            <v>478.89795999999996</v>
          </cell>
        </row>
        <row r="1172">
          <cell r="BH1172">
            <v>100000</v>
          </cell>
        </row>
        <row r="1179">
          <cell r="BD1179">
            <v>484267.5</v>
          </cell>
          <cell r="BH1179">
            <v>600000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W1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11">
          <cell r="D11">
            <v>149964.6</v>
          </cell>
        </row>
        <row r="12">
          <cell r="D12">
            <v>198790.28565401753</v>
          </cell>
        </row>
        <row r="14">
          <cell r="B14">
            <v>123562.19999999998</v>
          </cell>
        </row>
        <row r="17">
          <cell r="C17">
            <v>431312.1</v>
          </cell>
        </row>
        <row r="20">
          <cell r="C20">
            <v>95243</v>
          </cell>
        </row>
        <row r="29">
          <cell r="D29">
            <v>546881.1</v>
          </cell>
        </row>
        <row r="30">
          <cell r="D30">
            <v>724935.41867736331</v>
          </cell>
        </row>
        <row r="49">
          <cell r="B49">
            <v>40334.9</v>
          </cell>
          <cell r="C49">
            <v>12197.3</v>
          </cell>
          <cell r="D49">
            <v>29885.5</v>
          </cell>
        </row>
        <row r="50">
          <cell r="B50">
            <v>19866.5</v>
          </cell>
          <cell r="C50">
            <v>6007.7</v>
          </cell>
          <cell r="D50">
            <v>39615.699999999997</v>
          </cell>
        </row>
        <row r="58">
          <cell r="B58">
            <v>130210.94</v>
          </cell>
          <cell r="C58">
            <v>107000</v>
          </cell>
          <cell r="D58">
            <v>109000</v>
          </cell>
        </row>
        <row r="69">
          <cell r="N69">
            <v>-411235.91562999994</v>
          </cell>
        </row>
        <row r="74">
          <cell r="N74">
            <v>-679812.93527000002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151">
          <cell r="D151">
            <v>36219.215320000003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D3">
            <v>109984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"/>
      <sheetName val="КАД-Колтуши (1,2)"/>
    </sheetNames>
    <sheetDataSet>
      <sheetData sheetId="0">
        <row r="13">
          <cell r="R13">
            <v>174.78384</v>
          </cell>
        </row>
      </sheetData>
      <sheetData sheetId="1">
        <row r="8">
          <cell r="AB8">
            <v>494393.48742999998</v>
          </cell>
        </row>
        <row r="9">
          <cell r="AB9">
            <v>11857.292539999999</v>
          </cell>
        </row>
        <row r="10">
          <cell r="AB10">
            <v>976.3</v>
          </cell>
        </row>
      </sheetData>
      <sheetData sheetId="2">
        <row r="8">
          <cell r="X8">
            <v>637676.86996000004</v>
          </cell>
          <cell r="AD8">
            <v>874381.35004000005</v>
          </cell>
        </row>
        <row r="11">
          <cell r="X11">
            <v>18523.969639999999</v>
          </cell>
          <cell r="AD11">
            <v>18523.969560000001</v>
          </cell>
        </row>
        <row r="12">
          <cell r="X12">
            <v>2332.3200000000002</v>
          </cell>
          <cell r="AD12">
            <v>2040.78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CB1009"/>
  <sheetViews>
    <sheetView tabSelected="1" topLeftCell="A16" zoomScale="60" zoomScaleNormal="60" workbookViewId="0">
      <pane xSplit="4" ySplit="5" topLeftCell="E949" activePane="bottomRight" state="frozen"/>
      <selection activeCell="A16" sqref="A16"/>
      <selection pane="topRight" activeCell="E16" sqref="E16"/>
      <selection pane="bottomLeft" activeCell="A19" sqref="A19"/>
      <selection pane="bottomRight" activeCell="S16" sqref="S1:AD1048576"/>
    </sheetView>
  </sheetViews>
  <sheetFormatPr defaultRowHeight="15" x14ac:dyDescent="0.25"/>
  <cols>
    <col min="1" max="1" width="0.28515625" style="1" customWidth="1"/>
    <col min="2" max="2" width="11.28515625" style="2" customWidth="1"/>
    <col min="3" max="3" width="57.140625" style="100" customWidth="1"/>
    <col min="4" max="4" width="31" style="4" customWidth="1"/>
    <col min="5" max="6" width="29.42578125" style="4" hidden="1" customWidth="1"/>
    <col min="7" max="7" width="28.42578125" style="4" hidden="1" customWidth="1"/>
    <col min="8" max="8" width="26.85546875" style="4" hidden="1" customWidth="1"/>
    <col min="9" max="10" width="26.85546875" style="4" customWidth="1"/>
    <col min="11" max="28" width="26.85546875" style="4" hidden="1" customWidth="1"/>
    <col min="29" max="29" width="26.85546875" style="93" hidden="1" customWidth="1"/>
    <col min="30" max="37" width="26.85546875" style="4" hidden="1" customWidth="1"/>
    <col min="38" max="38" width="26.85546875" style="93" hidden="1" customWidth="1"/>
    <col min="39" max="46" width="26.85546875" style="4" hidden="1" customWidth="1"/>
    <col min="47" max="47" width="27.7109375" style="4" hidden="1" customWidth="1"/>
    <col min="48" max="48" width="31" style="5" hidden="1" customWidth="1"/>
    <col min="49" max="50" width="29.42578125" style="4" hidden="1" customWidth="1"/>
    <col min="51" max="51" width="28.42578125" style="4" hidden="1" customWidth="1"/>
    <col min="52" max="52" width="26.85546875" style="4" hidden="1" customWidth="1"/>
    <col min="53" max="56" width="25.85546875" style="4" hidden="1" customWidth="1"/>
    <col min="57" max="57" width="29.42578125" style="4" hidden="1" customWidth="1"/>
    <col min="58" max="58" width="30.28515625" style="4" hidden="1" customWidth="1"/>
    <col min="59" max="60" width="25.85546875" style="4" hidden="1" customWidth="1"/>
    <col min="61" max="61" width="30.7109375" style="93" hidden="1" customWidth="1"/>
    <col min="62" max="63" width="29" style="4" hidden="1" customWidth="1"/>
    <col min="64" max="64" width="28.42578125" style="4" hidden="1" customWidth="1"/>
    <col min="65" max="65" width="26.85546875" style="4" hidden="1" customWidth="1"/>
    <col min="66" max="66" width="29.7109375" style="4" hidden="1" customWidth="1"/>
    <col min="67" max="67" width="30.7109375" style="93" hidden="1" customWidth="1"/>
    <col min="68" max="68" width="29" style="93" hidden="1" customWidth="1"/>
    <col min="69" max="69" width="29" style="4" hidden="1" customWidth="1"/>
    <col min="70" max="70" width="28.42578125" style="4" hidden="1" customWidth="1"/>
    <col min="71" max="71" width="26.85546875" style="4" hidden="1" customWidth="1"/>
    <col min="72" max="73" width="25.85546875" style="4" hidden="1" customWidth="1"/>
    <col min="74" max="74" width="30.7109375" style="93" hidden="1" customWidth="1"/>
    <col min="75" max="76" width="29" style="4" hidden="1" customWidth="1"/>
    <col min="77" max="77" width="28.42578125" style="4" hidden="1" customWidth="1"/>
    <col min="78" max="78" width="26.85546875" style="4" hidden="1" customWidth="1"/>
    <col min="79" max="79" width="29.7109375" style="4" hidden="1" customWidth="1"/>
    <col min="80" max="80" width="30.5703125" style="4" hidden="1" customWidth="1"/>
    <col min="81" max="82" width="25.85546875" style="4" hidden="1" customWidth="1"/>
    <col min="83" max="83" width="31.28515625" style="4" hidden="1" customWidth="1"/>
    <col min="84" max="85" width="29" style="4" hidden="1" customWidth="1"/>
    <col min="86" max="87" width="25.85546875" style="4" hidden="1" customWidth="1"/>
    <col min="88" max="88" width="29.7109375" style="4" hidden="1" customWidth="1"/>
    <col min="89" max="89" width="30.7109375" style="93" hidden="1" customWidth="1"/>
    <col min="90" max="91" width="29" style="4" hidden="1" customWidth="1"/>
    <col min="92" max="92" width="28.42578125" style="4" hidden="1" customWidth="1"/>
    <col min="93" max="93" width="26.85546875" style="4" hidden="1" customWidth="1"/>
    <col min="94" max="96" width="9.140625" style="1" hidden="1" customWidth="1"/>
    <col min="97" max="97" width="14.7109375" style="1" hidden="1" customWidth="1"/>
    <col min="98" max="105" width="9.140625" style="1" hidden="1" customWidth="1"/>
    <col min="106" max="110" width="9.140625" style="1" customWidth="1"/>
    <col min="111" max="113" width="9.140625" style="1"/>
    <col min="114" max="114" width="19" style="1" bestFit="1" customWidth="1"/>
    <col min="115" max="16384" width="9.140625" style="1"/>
  </cols>
  <sheetData>
    <row r="1" spans="1:93" ht="21" hidden="1" customHeight="1" x14ac:dyDescent="0.35">
      <c r="C1" s="3" t="s">
        <v>176</v>
      </c>
      <c r="AU1" s="4">
        <v>11408879</v>
      </c>
    </row>
    <row r="2" spans="1:93" ht="39.75" hidden="1" customHeight="1" x14ac:dyDescent="0.35">
      <c r="C2" s="3" t="s">
        <v>175</v>
      </c>
      <c r="D2" s="3">
        <f>'[1]2021_2023 Свод'!$GQ$7-D21</f>
        <v>-10468376.771559998</v>
      </c>
      <c r="E2" s="3"/>
      <c r="F2" s="3"/>
      <c r="AU2" s="3">
        <f>AU21-AU31</f>
        <v>2776938.3844999997</v>
      </c>
      <c r="AV2" s="510">
        <f>'[1]2021_2023 Свод'!$GQ$7-AV21</f>
        <v>-13245309.156059999</v>
      </c>
      <c r="AW2" s="3"/>
      <c r="AX2" s="3"/>
      <c r="BI2" s="204">
        <f>'[1]2021_2023 Свод'!$GQ$7-BI21</f>
        <v>-10756681.234000001</v>
      </c>
      <c r="BJ2" s="3"/>
      <c r="BK2" s="3"/>
      <c r="BO2" s="204">
        <f>'[1]2021_2023 Свод'!$GQ$7-BO21</f>
        <v>-10742671.300000001</v>
      </c>
      <c r="BP2" s="204"/>
      <c r="BQ2" s="3"/>
      <c r="BV2" s="204" t="e">
        <f>'[1]2021_2023 Свод'!$GQ$7-BV21</f>
        <v>#REF!</v>
      </c>
      <c r="BW2" s="3"/>
      <c r="BX2" s="3"/>
      <c r="CK2" s="204">
        <f>'[1]2021_2023 Свод'!$GQ$7-CK21</f>
        <v>-14801240.834001385</v>
      </c>
      <c r="CL2" s="3"/>
      <c r="CM2" s="3"/>
    </row>
    <row r="3" spans="1:93" ht="21" hidden="1" customHeight="1" x14ac:dyDescent="0.35">
      <c r="C3" s="3"/>
      <c r="D3" s="3"/>
      <c r="E3" s="3"/>
      <c r="F3" s="3"/>
      <c r="AU3" s="3" t="e">
        <f>AU30+#REF!</f>
        <v>#REF!</v>
      </c>
      <c r="AV3" s="510"/>
      <c r="AW3" s="3"/>
      <c r="AX3" s="3"/>
      <c r="BI3" s="204"/>
      <c r="BJ3" s="3"/>
      <c r="BK3" s="3"/>
      <c r="BO3" s="204"/>
      <c r="BP3" s="204"/>
      <c r="BQ3" s="3"/>
      <c r="BV3" s="204"/>
      <c r="BW3" s="3"/>
      <c r="BX3" s="3"/>
      <c r="CK3" s="204"/>
      <c r="CL3" s="3"/>
      <c r="CM3" s="3"/>
    </row>
    <row r="4" spans="1:93" ht="21" hidden="1" customHeight="1" x14ac:dyDescent="0.35">
      <c r="C4" s="3"/>
      <c r="D4" s="3"/>
      <c r="E4" s="3"/>
      <c r="F4" s="3"/>
      <c r="AU4" s="3">
        <f>AU21</f>
        <v>2776938.3844999997</v>
      </c>
      <c r="AV4" s="510"/>
      <c r="AW4" s="3"/>
      <c r="AX4" s="3"/>
      <c r="BI4" s="204"/>
      <c r="BJ4" s="3"/>
      <c r="BK4" s="3"/>
      <c r="BO4" s="204"/>
      <c r="BP4" s="204"/>
      <c r="BQ4" s="3"/>
      <c r="BV4" s="204"/>
      <c r="BW4" s="3"/>
      <c r="BX4" s="3"/>
      <c r="CK4" s="204"/>
      <c r="CL4" s="3"/>
      <c r="CM4" s="3"/>
    </row>
    <row r="5" spans="1:93" ht="21" hidden="1" customHeight="1" x14ac:dyDescent="0.35">
      <c r="C5" s="3"/>
      <c r="D5" s="186"/>
      <c r="E5" s="3"/>
      <c r="F5" s="3"/>
      <c r="AU5" s="186"/>
      <c r="AV5" s="510"/>
      <c r="AW5" s="3"/>
      <c r="AX5" s="3"/>
      <c r="BI5" s="204"/>
      <c r="BJ5" s="3"/>
      <c r="BK5" s="3"/>
      <c r="BO5" s="204"/>
      <c r="BP5" s="204"/>
      <c r="BQ5" s="3"/>
      <c r="BV5" s="204"/>
      <c r="BW5" s="3"/>
      <c r="BX5" s="3"/>
      <c r="CK5" s="204"/>
      <c r="CL5" s="3"/>
      <c r="CM5" s="3"/>
    </row>
    <row r="6" spans="1:93" s="6" customFormat="1" ht="21" hidden="1" customHeight="1" x14ac:dyDescent="0.35">
      <c r="B6" s="90"/>
      <c r="C6" s="204"/>
      <c r="D6" s="204">
        <f t="shared" ref="D6:BI6" si="0">D30+D34+D37+D39+D26</f>
        <v>18818077.52155</v>
      </c>
      <c r="E6" s="204">
        <f t="shared" si="0"/>
        <v>6333890.3321500001</v>
      </c>
      <c r="F6" s="204"/>
      <c r="G6" s="204">
        <f t="shared" si="0"/>
        <v>1432824.37075</v>
      </c>
      <c r="H6" s="204">
        <f t="shared" si="0"/>
        <v>1719551.2771999999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>
        <f t="shared" si="0"/>
        <v>2722712.2921099998</v>
      </c>
      <c r="AV6" s="510">
        <f t="shared" ref="AV6:AW6" si="1">AV30+AV34+AV37+AV39+AV26</f>
        <v>21541283.81366</v>
      </c>
      <c r="AW6" s="204">
        <f t="shared" si="1"/>
        <v>8284619.8413200006</v>
      </c>
      <c r="AX6" s="204"/>
      <c r="AY6" s="204">
        <f t="shared" ref="AY6:AZ6" si="2">AY30+AY34+AY37+AY39+AY26</f>
        <v>1431108.10096</v>
      </c>
      <c r="AZ6" s="204">
        <f t="shared" si="2"/>
        <v>2515302.0106499996</v>
      </c>
      <c r="BA6" s="204"/>
      <c r="BB6" s="204"/>
      <c r="BC6" s="204"/>
      <c r="BD6" s="204"/>
      <c r="BE6" s="204"/>
      <c r="BF6" s="204"/>
      <c r="BG6" s="204"/>
      <c r="BH6" s="204"/>
      <c r="BI6" s="204">
        <f t="shared" si="0"/>
        <v>16155608.333999999</v>
      </c>
      <c r="BJ6" s="204"/>
      <c r="BK6" s="204"/>
      <c r="BL6" s="93"/>
      <c r="BM6" s="204"/>
      <c r="BN6" s="204"/>
      <c r="BO6" s="204">
        <f t="shared" ref="BO6" si="3">BO30+BO34+BO37+BO39+BO26</f>
        <v>16141598.399999999</v>
      </c>
      <c r="BP6" s="204"/>
      <c r="BQ6" s="204"/>
      <c r="BR6" s="93"/>
      <c r="BS6" s="204"/>
      <c r="BT6" s="204"/>
      <c r="BU6" s="204"/>
      <c r="BV6" s="204" t="e">
        <f t="shared" ref="BV6" si="4">BV30+BV34+BV37+BV39+BV26</f>
        <v>#REF!</v>
      </c>
      <c r="BW6" s="204"/>
      <c r="BX6" s="204"/>
      <c r="BY6" s="93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>
        <f t="shared" ref="CK6" si="5">CK30+CK34+CK37+CK39+CK26</f>
        <v>18628256.134001382</v>
      </c>
      <c r="CL6" s="204"/>
      <c r="CM6" s="204"/>
      <c r="CN6" s="93"/>
      <c r="CO6" s="204"/>
    </row>
    <row r="7" spans="1:93" s="6" customFormat="1" ht="21" hidden="1" customHeight="1" x14ac:dyDescent="0.35">
      <c r="B7" s="90"/>
      <c r="C7" s="204"/>
      <c r="D7" s="204" t="e">
        <f>#REF!-D9</f>
        <v>#REF!</v>
      </c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510" t="e">
        <f>H9-AV9</f>
        <v>#REF!</v>
      </c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93"/>
      <c r="BM7" s="204"/>
      <c r="BN7" s="204"/>
      <c r="BO7" s="204"/>
      <c r="BP7" s="204"/>
      <c r="BQ7" s="204"/>
      <c r="BR7" s="93"/>
      <c r="BS7" s="204"/>
      <c r="BT7" s="204"/>
      <c r="BU7" s="204"/>
      <c r="BV7" s="204"/>
      <c r="BW7" s="204"/>
      <c r="BX7" s="204"/>
      <c r="BY7" s="93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93"/>
      <c r="CO7" s="204"/>
    </row>
    <row r="8" spans="1:93" s="6" customFormat="1" ht="21" hidden="1" customHeight="1" x14ac:dyDescent="0.35">
      <c r="B8" s="90"/>
      <c r="C8" s="204"/>
      <c r="D8" s="204" t="s">
        <v>311</v>
      </c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510" t="s">
        <v>311</v>
      </c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93"/>
      <c r="BM8" s="204"/>
      <c r="BN8" s="204"/>
      <c r="BO8" s="204"/>
      <c r="BP8" s="204"/>
      <c r="BQ8" s="204"/>
      <c r="BR8" s="93"/>
      <c r="BS8" s="204"/>
      <c r="BT8" s="204"/>
      <c r="BU8" s="204"/>
      <c r="BV8" s="204"/>
      <c r="BW8" s="204"/>
      <c r="BX8" s="204"/>
      <c r="BY8" s="93"/>
      <c r="BZ8" s="204"/>
      <c r="CA8" s="204"/>
      <c r="CB8" s="204"/>
      <c r="CC8" s="204"/>
      <c r="CD8" s="204"/>
      <c r="CE8" s="204"/>
      <c r="CF8" s="204"/>
      <c r="CG8" s="204"/>
      <c r="CH8" s="204"/>
      <c r="CI8" s="204"/>
      <c r="CJ8" s="204"/>
      <c r="CK8" s="204"/>
      <c r="CL8" s="204"/>
      <c r="CM8" s="204"/>
      <c r="CN8" s="93"/>
      <c r="CO8" s="204"/>
    </row>
    <row r="9" spans="1:93" s="6" customFormat="1" ht="21" hidden="1" customHeight="1" x14ac:dyDescent="0.35">
      <c r="B9" s="90"/>
      <c r="C9" s="204"/>
      <c r="D9" s="204" t="e">
        <f>#REF!+'[2]перех ост.+доп.финанс.'!$I$14</f>
        <v>#REF!</v>
      </c>
      <c r="E9" s="204">
        <f>'[3]2022_2024'!$BB$17</f>
        <v>3121.2786200000264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510" t="e">
        <f>D7+'[2]перех ост.+доп.финанс.'!$I$14</f>
        <v>#REF!</v>
      </c>
      <c r="AW9" s="204">
        <f>'[3]2022_2024'!$BB$17</f>
        <v>3121.2786200000264</v>
      </c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93"/>
      <c r="BM9" s="204"/>
      <c r="BN9" s="204"/>
      <c r="BO9" s="204"/>
      <c r="BP9" s="204"/>
      <c r="BQ9" s="204"/>
      <c r="BR9" s="93"/>
      <c r="BS9" s="204"/>
      <c r="BT9" s="204"/>
      <c r="BU9" s="204"/>
      <c r="BV9" s="204"/>
      <c r="BW9" s="204"/>
      <c r="BX9" s="204"/>
      <c r="BY9" s="93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93"/>
      <c r="CO9" s="204"/>
    </row>
    <row r="10" spans="1:93" s="6" customFormat="1" ht="21" hidden="1" customHeight="1" x14ac:dyDescent="0.35">
      <c r="B10" s="90"/>
      <c r="C10" s="204"/>
      <c r="D10" s="204" t="e">
        <f>#REF!</f>
        <v>#REF!</v>
      </c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510">
        <f>H10</f>
        <v>0</v>
      </c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93"/>
      <c r="BM10" s="204"/>
      <c r="BN10" s="204"/>
      <c r="BO10" s="204"/>
      <c r="BP10" s="204"/>
      <c r="BQ10" s="204"/>
      <c r="BR10" s="93"/>
      <c r="BS10" s="204"/>
      <c r="BT10" s="204"/>
      <c r="BU10" s="204"/>
      <c r="BV10" s="204"/>
      <c r="BW10" s="204"/>
      <c r="BX10" s="204"/>
      <c r="BY10" s="93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93"/>
      <c r="CO10" s="204"/>
    </row>
    <row r="11" spans="1:93" s="6" customFormat="1" ht="21" hidden="1" customHeight="1" x14ac:dyDescent="0.35">
      <c r="B11" s="90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510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93"/>
      <c r="BM11" s="204"/>
      <c r="BN11" s="204"/>
      <c r="BO11" s="204"/>
      <c r="BP11" s="204"/>
      <c r="BQ11" s="204"/>
      <c r="BR11" s="93"/>
      <c r="BS11" s="204"/>
      <c r="BT11" s="204"/>
      <c r="BU11" s="204"/>
      <c r="BV11" s="204"/>
      <c r="BW11" s="204"/>
      <c r="BX11" s="204"/>
      <c r="BY11" s="93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93"/>
      <c r="CO11" s="204"/>
    </row>
    <row r="12" spans="1:93" s="6" customFormat="1" ht="21" hidden="1" customHeight="1" x14ac:dyDescent="0.35">
      <c r="B12" s="90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510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93"/>
      <c r="BM12" s="204"/>
      <c r="BN12" s="204"/>
      <c r="BO12" s="204"/>
      <c r="BP12" s="204"/>
      <c r="BQ12" s="204"/>
      <c r="BR12" s="93"/>
      <c r="BS12" s="204"/>
      <c r="BT12" s="204"/>
      <c r="BU12" s="204"/>
      <c r="BV12" s="204"/>
      <c r="BW12" s="204"/>
      <c r="BX12" s="204"/>
      <c r="BY12" s="93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93"/>
      <c r="CO12" s="204"/>
    </row>
    <row r="13" spans="1:93" s="6" customFormat="1" ht="21" hidden="1" customHeight="1" x14ac:dyDescent="0.35">
      <c r="B13" s="90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510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93"/>
      <c r="BM13" s="204"/>
      <c r="BN13" s="204"/>
      <c r="BO13" s="204"/>
      <c r="BP13" s="204"/>
      <c r="BQ13" s="204"/>
      <c r="BR13" s="93"/>
      <c r="BS13" s="204"/>
      <c r="BT13" s="204"/>
      <c r="BU13" s="204"/>
      <c r="BV13" s="204"/>
      <c r="BW13" s="204"/>
      <c r="BX13" s="204"/>
      <c r="BY13" s="93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93"/>
      <c r="CO13" s="204"/>
    </row>
    <row r="14" spans="1:93" s="6" customFormat="1" ht="21" hidden="1" customHeight="1" x14ac:dyDescent="0.35">
      <c r="B14" s="90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510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93"/>
      <c r="BM14" s="204"/>
      <c r="BN14" s="204"/>
      <c r="BO14" s="204"/>
      <c r="BP14" s="204"/>
      <c r="BQ14" s="204"/>
      <c r="BR14" s="93"/>
      <c r="BS14" s="204"/>
      <c r="BT14" s="204"/>
      <c r="BU14" s="204"/>
      <c r="BV14" s="204"/>
      <c r="BW14" s="204"/>
      <c r="BX14" s="204"/>
      <c r="BY14" s="93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93"/>
      <c r="CO14" s="204"/>
    </row>
    <row r="15" spans="1:93" ht="45" customHeight="1" x14ac:dyDescent="0.25">
      <c r="A15" s="7"/>
      <c r="B15" s="817" t="s">
        <v>422</v>
      </c>
      <c r="C15" s="817"/>
      <c r="D15" s="817"/>
      <c r="E15" s="817"/>
      <c r="F15" s="817"/>
      <c r="G15" s="817"/>
      <c r="H15" s="817"/>
      <c r="I15" s="817"/>
      <c r="J15" s="817"/>
      <c r="K15" s="817"/>
      <c r="L15" s="817"/>
      <c r="M15" s="817"/>
      <c r="N15" s="817"/>
      <c r="O15" s="817"/>
      <c r="P15" s="817"/>
      <c r="Q15" s="817"/>
      <c r="R15" s="817"/>
      <c r="S15" s="817"/>
      <c r="T15" s="817"/>
      <c r="U15" s="817"/>
      <c r="V15" s="817"/>
      <c r="W15" s="817"/>
      <c r="X15" s="817"/>
      <c r="Y15" s="817"/>
      <c r="Z15" s="817"/>
      <c r="AA15" s="817"/>
      <c r="AB15" s="817"/>
      <c r="AC15" s="817"/>
      <c r="AD15" s="817"/>
      <c r="AE15" s="817"/>
      <c r="AF15" s="817"/>
      <c r="AG15" s="817"/>
      <c r="AH15" s="817"/>
      <c r="AI15" s="817"/>
      <c r="AJ15" s="817"/>
      <c r="AK15" s="817"/>
      <c r="AL15" s="817"/>
      <c r="AM15" s="817"/>
      <c r="AN15" s="817"/>
      <c r="AO15" s="817"/>
      <c r="AP15" s="817"/>
      <c r="AQ15" s="817"/>
      <c r="AR15" s="817"/>
      <c r="AS15" s="817"/>
      <c r="AT15" s="817"/>
      <c r="AU15" s="817"/>
      <c r="AV15" s="817"/>
      <c r="AW15" s="817"/>
      <c r="AX15" s="817"/>
      <c r="AY15" s="817"/>
      <c r="AZ15" s="817"/>
      <c r="BA15" s="817"/>
      <c r="BB15" s="817"/>
      <c r="BC15" s="817"/>
      <c r="BD15" s="817"/>
      <c r="BE15" s="817"/>
      <c r="BF15" s="817"/>
      <c r="BG15" s="817"/>
      <c r="BH15" s="817"/>
      <c r="BI15" s="817"/>
      <c r="BJ15" s="817"/>
      <c r="BK15" s="817"/>
      <c r="BL15" s="817"/>
      <c r="BM15" s="817"/>
      <c r="BN15" s="817"/>
      <c r="BO15" s="817"/>
      <c r="BP15" s="817"/>
      <c r="BQ15" s="817"/>
      <c r="BR15" s="817"/>
      <c r="BS15" s="817"/>
      <c r="BT15" s="817"/>
      <c r="BU15" s="817"/>
      <c r="BV15" s="817"/>
      <c r="BW15" s="817"/>
      <c r="BX15" s="817"/>
      <c r="BY15" s="817"/>
      <c r="BZ15" s="817"/>
      <c r="CA15" s="817"/>
      <c r="CB15" s="817"/>
      <c r="CC15" s="817"/>
      <c r="CD15" s="817"/>
      <c r="CE15" s="817"/>
      <c r="CF15" s="817"/>
      <c r="CG15" s="817"/>
      <c r="CH15" s="817"/>
      <c r="CI15" s="817"/>
      <c r="CJ15" s="817"/>
      <c r="CK15" s="817"/>
      <c r="CL15" s="245"/>
      <c r="CM15" s="6"/>
      <c r="CN15" s="6"/>
      <c r="CO15" s="6"/>
    </row>
    <row r="16" spans="1:93" ht="45" customHeight="1" x14ac:dyDescent="0.25">
      <c r="A16" s="7"/>
      <c r="B16" s="567"/>
      <c r="C16" s="787"/>
      <c r="D16" s="594"/>
      <c r="E16" s="593"/>
      <c r="F16" s="594"/>
      <c r="G16" s="594"/>
      <c r="H16" s="567"/>
      <c r="I16" s="567"/>
      <c r="J16" s="567"/>
      <c r="K16" s="593"/>
      <c r="L16" s="567"/>
      <c r="M16" s="567"/>
      <c r="N16" s="567"/>
      <c r="O16" s="567"/>
      <c r="P16" s="567"/>
      <c r="Q16" s="567"/>
      <c r="R16" s="567"/>
      <c r="S16" s="567"/>
      <c r="T16" s="567"/>
      <c r="U16" s="593"/>
      <c r="V16" s="567"/>
      <c r="W16" s="594"/>
      <c r="X16" s="567"/>
      <c r="Y16" s="567"/>
      <c r="Z16" s="567"/>
      <c r="AA16" s="567"/>
      <c r="AB16" s="567"/>
      <c r="AC16" s="632"/>
      <c r="AD16" s="567"/>
      <c r="AE16" s="567"/>
      <c r="AF16" s="567"/>
      <c r="AG16" s="593"/>
      <c r="AH16" s="567"/>
      <c r="AI16" s="567"/>
      <c r="AJ16" s="567"/>
      <c r="AK16" s="567"/>
      <c r="AL16" s="632"/>
      <c r="AM16" s="567"/>
      <c r="AN16" s="567"/>
      <c r="AO16" s="567"/>
      <c r="AP16" s="567"/>
      <c r="AQ16" s="567"/>
      <c r="AR16" s="567"/>
      <c r="AS16" s="567"/>
      <c r="AT16" s="567"/>
      <c r="AU16" s="567"/>
      <c r="AV16" s="567"/>
      <c r="AW16" s="567"/>
      <c r="AX16" s="567"/>
      <c r="AY16" s="567"/>
      <c r="AZ16" s="567"/>
      <c r="BA16" s="567"/>
      <c r="BB16" s="567"/>
      <c r="BC16" s="567"/>
      <c r="BD16" s="567"/>
      <c r="BE16" s="567"/>
      <c r="BF16" s="567"/>
      <c r="BG16" s="567"/>
      <c r="BH16" s="567"/>
      <c r="BI16" s="567"/>
      <c r="BJ16" s="567"/>
      <c r="BK16" s="567"/>
      <c r="BL16" s="567"/>
      <c r="BM16" s="567"/>
      <c r="BN16" s="567"/>
      <c r="BO16" s="567"/>
      <c r="BP16" s="567"/>
      <c r="BQ16" s="567"/>
      <c r="BR16" s="567"/>
      <c r="BS16" s="567"/>
      <c r="BT16" s="567"/>
      <c r="BU16" s="567"/>
      <c r="BV16" s="567"/>
      <c r="BW16" s="567"/>
      <c r="BX16" s="567"/>
      <c r="BY16" s="567"/>
      <c r="BZ16" s="567"/>
      <c r="CA16" s="567"/>
      <c r="CB16" s="567"/>
      <c r="CC16" s="567"/>
      <c r="CD16" s="567"/>
      <c r="CE16" s="567"/>
      <c r="CF16" s="567"/>
      <c r="CG16" s="567"/>
      <c r="CH16" s="567"/>
      <c r="CI16" s="567"/>
      <c r="CJ16" s="567"/>
      <c r="CK16" s="567"/>
      <c r="CL16" s="245"/>
      <c r="CM16" s="6"/>
      <c r="CN16" s="6"/>
      <c r="CO16" s="6"/>
    </row>
    <row r="17" spans="1:93" ht="45" customHeight="1" x14ac:dyDescent="0.25">
      <c r="A17" s="7"/>
      <c r="B17" s="875" t="s">
        <v>485</v>
      </c>
      <c r="C17" s="875"/>
      <c r="D17" s="875"/>
      <c r="E17" s="875"/>
      <c r="F17" s="875"/>
      <c r="G17" s="875"/>
      <c r="H17" s="875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245"/>
      <c r="CM17" s="6"/>
      <c r="CN17" s="6"/>
      <c r="CO17" s="6"/>
    </row>
    <row r="18" spans="1:93" s="9" customFormat="1" ht="105" customHeight="1" x14ac:dyDescent="0.35">
      <c r="A18" s="8" t="s">
        <v>0</v>
      </c>
      <c r="B18" s="839" t="s">
        <v>0</v>
      </c>
      <c r="C18" s="840" t="s">
        <v>277</v>
      </c>
      <c r="D18" s="824" t="s">
        <v>449</v>
      </c>
      <c r="E18" s="824" t="s">
        <v>1</v>
      </c>
      <c r="F18" s="824"/>
      <c r="G18" s="824"/>
      <c r="H18" s="824"/>
      <c r="I18" s="824" t="s">
        <v>457</v>
      </c>
      <c r="J18" s="824" t="s">
        <v>458</v>
      </c>
      <c r="K18" s="825" t="s">
        <v>1</v>
      </c>
      <c r="L18" s="826"/>
      <c r="M18" s="826"/>
      <c r="N18" s="826"/>
      <c r="O18" s="826"/>
      <c r="P18" s="826"/>
      <c r="Q18" s="826"/>
      <c r="R18" s="827"/>
      <c r="S18" s="824" t="s">
        <v>459</v>
      </c>
      <c r="T18" s="824" t="s">
        <v>458</v>
      </c>
      <c r="U18" s="825" t="s">
        <v>1</v>
      </c>
      <c r="V18" s="826"/>
      <c r="W18" s="826"/>
      <c r="X18" s="826"/>
      <c r="Y18" s="826"/>
      <c r="Z18" s="826"/>
      <c r="AA18" s="826"/>
      <c r="AB18" s="827"/>
      <c r="AC18" s="824" t="s">
        <v>489</v>
      </c>
      <c r="AD18" s="824" t="s">
        <v>458</v>
      </c>
      <c r="AE18" s="825" t="s">
        <v>1</v>
      </c>
      <c r="AF18" s="826"/>
      <c r="AG18" s="826"/>
      <c r="AH18" s="826"/>
      <c r="AI18" s="826"/>
      <c r="AJ18" s="826"/>
      <c r="AK18" s="826"/>
      <c r="AL18" s="827"/>
      <c r="AM18" s="566"/>
      <c r="AN18" s="566"/>
      <c r="AO18" s="566"/>
      <c r="AP18" s="566"/>
      <c r="AQ18" s="566"/>
      <c r="AR18" s="566"/>
      <c r="AS18" s="557"/>
      <c r="AT18" s="557"/>
      <c r="AU18" s="837" t="s">
        <v>447</v>
      </c>
      <c r="AV18" s="837" t="s">
        <v>448</v>
      </c>
      <c r="AW18" s="825" t="s">
        <v>1</v>
      </c>
      <c r="AX18" s="826"/>
      <c r="AY18" s="826"/>
      <c r="AZ18" s="827"/>
      <c r="BA18" s="837" t="s">
        <v>318</v>
      </c>
      <c r="BB18" s="825" t="s">
        <v>1</v>
      </c>
      <c r="BC18" s="826"/>
      <c r="BD18" s="827"/>
      <c r="BE18" s="837" t="s">
        <v>327</v>
      </c>
      <c r="BF18" s="824" t="s">
        <v>1</v>
      </c>
      <c r="BG18" s="824"/>
      <c r="BH18" s="824"/>
      <c r="BI18" s="824" t="s">
        <v>450</v>
      </c>
      <c r="BJ18" s="825" t="s">
        <v>1</v>
      </c>
      <c r="BK18" s="826"/>
      <c r="BL18" s="826"/>
      <c r="BM18" s="827"/>
      <c r="BN18" s="824" t="s">
        <v>447</v>
      </c>
      <c r="BO18" s="824" t="s">
        <v>252</v>
      </c>
      <c r="BP18" s="825" t="s">
        <v>1</v>
      </c>
      <c r="BQ18" s="826"/>
      <c r="BR18" s="826"/>
      <c r="BS18" s="827"/>
      <c r="BT18" s="548"/>
      <c r="BU18" s="548"/>
      <c r="BV18" s="824" t="s">
        <v>326</v>
      </c>
      <c r="BW18" s="824" t="s">
        <v>1</v>
      </c>
      <c r="BX18" s="824"/>
      <c r="BY18" s="824"/>
      <c r="BZ18" s="824"/>
      <c r="CA18" s="837" t="s">
        <v>325</v>
      </c>
      <c r="CB18" s="824" t="s">
        <v>1</v>
      </c>
      <c r="CC18" s="824"/>
      <c r="CD18" s="824"/>
      <c r="CE18" s="824" t="s">
        <v>451</v>
      </c>
      <c r="CF18" s="824" t="s">
        <v>1</v>
      </c>
      <c r="CG18" s="824"/>
      <c r="CH18" s="824"/>
      <c r="CI18" s="824"/>
      <c r="CJ18" s="824" t="s">
        <v>447</v>
      </c>
      <c r="CK18" s="824" t="s">
        <v>326</v>
      </c>
      <c r="CL18" s="824" t="s">
        <v>1</v>
      </c>
      <c r="CM18" s="824"/>
      <c r="CN18" s="824"/>
      <c r="CO18" s="824"/>
    </row>
    <row r="19" spans="1:93" s="9" customFormat="1" ht="81.75" customHeight="1" x14ac:dyDescent="0.35">
      <c r="A19" s="10"/>
      <c r="B19" s="839"/>
      <c r="C19" s="840"/>
      <c r="D19" s="824"/>
      <c r="E19" s="548" t="s">
        <v>2</v>
      </c>
      <c r="F19" s="548" t="s">
        <v>351</v>
      </c>
      <c r="G19" s="548" t="s">
        <v>4</v>
      </c>
      <c r="H19" s="548" t="s">
        <v>3</v>
      </c>
      <c r="I19" s="824"/>
      <c r="J19" s="824"/>
      <c r="K19" s="557" t="s">
        <v>2</v>
      </c>
      <c r="L19" s="557" t="s">
        <v>458</v>
      </c>
      <c r="M19" s="557" t="s">
        <v>351</v>
      </c>
      <c r="N19" s="557" t="s">
        <v>458</v>
      </c>
      <c r="O19" s="557" t="s">
        <v>4</v>
      </c>
      <c r="P19" s="557" t="s">
        <v>458</v>
      </c>
      <c r="Q19" s="557" t="s">
        <v>3</v>
      </c>
      <c r="R19" s="557" t="s">
        <v>458</v>
      </c>
      <c r="S19" s="824"/>
      <c r="T19" s="824"/>
      <c r="U19" s="557" t="s">
        <v>2</v>
      </c>
      <c r="V19" s="557" t="s">
        <v>458</v>
      </c>
      <c r="W19" s="557" t="s">
        <v>351</v>
      </c>
      <c r="X19" s="557" t="s">
        <v>458</v>
      </c>
      <c r="Y19" s="557" t="s">
        <v>4</v>
      </c>
      <c r="Z19" s="557" t="s">
        <v>458</v>
      </c>
      <c r="AA19" s="557" t="s">
        <v>3</v>
      </c>
      <c r="AB19" s="557" t="s">
        <v>458</v>
      </c>
      <c r="AC19" s="824"/>
      <c r="AD19" s="824"/>
      <c r="AE19" s="557" t="s">
        <v>2</v>
      </c>
      <c r="AF19" s="557" t="s">
        <v>458</v>
      </c>
      <c r="AG19" s="557" t="s">
        <v>351</v>
      </c>
      <c r="AH19" s="557" t="s">
        <v>458</v>
      </c>
      <c r="AI19" s="557" t="s">
        <v>4</v>
      </c>
      <c r="AJ19" s="557" t="s">
        <v>458</v>
      </c>
      <c r="AK19" s="557" t="s">
        <v>3</v>
      </c>
      <c r="AL19" s="581" t="s">
        <v>458</v>
      </c>
      <c r="AM19" s="557"/>
      <c r="AN19" s="557"/>
      <c r="AO19" s="557"/>
      <c r="AP19" s="557"/>
      <c r="AQ19" s="557"/>
      <c r="AR19" s="557"/>
      <c r="AS19" s="557"/>
      <c r="AT19" s="557"/>
      <c r="AU19" s="838"/>
      <c r="AV19" s="838"/>
      <c r="AW19" s="548" t="s">
        <v>2</v>
      </c>
      <c r="AX19" s="548" t="s">
        <v>351</v>
      </c>
      <c r="AY19" s="548" t="s">
        <v>4</v>
      </c>
      <c r="AZ19" s="548" t="s">
        <v>3</v>
      </c>
      <c r="BA19" s="838"/>
      <c r="BB19" s="548" t="s">
        <v>2</v>
      </c>
      <c r="BC19" s="548" t="s">
        <v>4</v>
      </c>
      <c r="BD19" s="548" t="s">
        <v>3</v>
      </c>
      <c r="BE19" s="838"/>
      <c r="BF19" s="548" t="s">
        <v>2</v>
      </c>
      <c r="BG19" s="548" t="s">
        <v>4</v>
      </c>
      <c r="BH19" s="548" t="s">
        <v>3</v>
      </c>
      <c r="BI19" s="824"/>
      <c r="BJ19" s="548" t="s">
        <v>2</v>
      </c>
      <c r="BK19" s="548" t="s">
        <v>351</v>
      </c>
      <c r="BL19" s="548" t="s">
        <v>4</v>
      </c>
      <c r="BM19" s="548" t="s">
        <v>3</v>
      </c>
      <c r="BN19" s="824"/>
      <c r="BO19" s="824"/>
      <c r="BP19" s="548" t="s">
        <v>2</v>
      </c>
      <c r="BQ19" s="548" t="s">
        <v>351</v>
      </c>
      <c r="BR19" s="548" t="s">
        <v>4</v>
      </c>
      <c r="BS19" s="548" t="s">
        <v>3</v>
      </c>
      <c r="BT19" s="548" t="s">
        <v>4</v>
      </c>
      <c r="BU19" s="548" t="s">
        <v>3</v>
      </c>
      <c r="BV19" s="824"/>
      <c r="BW19" s="548" t="s">
        <v>2</v>
      </c>
      <c r="BX19" s="548" t="s">
        <v>351</v>
      </c>
      <c r="BY19" s="548" t="s">
        <v>4</v>
      </c>
      <c r="BZ19" s="548" t="s">
        <v>3</v>
      </c>
      <c r="CA19" s="838"/>
      <c r="CB19" s="548" t="s">
        <v>2</v>
      </c>
      <c r="CC19" s="548" t="s">
        <v>4</v>
      </c>
      <c r="CD19" s="548" t="s">
        <v>3</v>
      </c>
      <c r="CE19" s="824"/>
      <c r="CF19" s="548" t="s">
        <v>2</v>
      </c>
      <c r="CG19" s="548" t="s">
        <v>351</v>
      </c>
      <c r="CH19" s="548" t="s">
        <v>4</v>
      </c>
      <c r="CI19" s="548" t="s">
        <v>3</v>
      </c>
      <c r="CJ19" s="824"/>
      <c r="CK19" s="824"/>
      <c r="CL19" s="548" t="s">
        <v>2</v>
      </c>
      <c r="CM19" s="548" t="s">
        <v>351</v>
      </c>
      <c r="CN19" s="548" t="s">
        <v>4</v>
      </c>
      <c r="CO19" s="548" t="s">
        <v>3</v>
      </c>
    </row>
    <row r="20" spans="1:93" s="11" customFormat="1" ht="15" hidden="1" customHeight="1" x14ac:dyDescent="0.35">
      <c r="B20" s="12">
        <v>1</v>
      </c>
      <c r="C20" s="12">
        <v>2</v>
      </c>
      <c r="D20" s="12" t="s">
        <v>10</v>
      </c>
      <c r="E20" s="12" t="s">
        <v>19</v>
      </c>
      <c r="F20" s="12"/>
      <c r="G20" s="12" t="s">
        <v>20</v>
      </c>
      <c r="H20" s="12" t="s">
        <v>24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500"/>
      <c r="AD20" s="12"/>
      <c r="AE20" s="12"/>
      <c r="AF20" s="12"/>
      <c r="AG20" s="12"/>
      <c r="AH20" s="12"/>
      <c r="AI20" s="12"/>
      <c r="AJ20" s="12"/>
      <c r="AK20" s="12"/>
      <c r="AL20" s="500"/>
      <c r="AM20" s="12"/>
      <c r="AN20" s="12"/>
      <c r="AO20" s="12"/>
      <c r="AP20" s="12"/>
      <c r="AQ20" s="12"/>
      <c r="AR20" s="12"/>
      <c r="AS20" s="12"/>
      <c r="AT20" s="12"/>
      <c r="AU20" s="12" t="s">
        <v>13</v>
      </c>
      <c r="AV20" s="500" t="s">
        <v>10</v>
      </c>
      <c r="AW20" s="12" t="s">
        <v>19</v>
      </c>
      <c r="AX20" s="12"/>
      <c r="AY20" s="12" t="s">
        <v>20</v>
      </c>
      <c r="AZ20" s="12" t="s">
        <v>24</v>
      </c>
      <c r="BA20" s="12"/>
      <c r="BB20" s="12"/>
      <c r="BC20" s="12"/>
      <c r="BD20" s="12"/>
      <c r="BE20" s="12"/>
      <c r="BF20" s="12"/>
      <c r="BG20" s="12"/>
      <c r="BH20" s="12"/>
      <c r="BI20" s="500" t="s">
        <v>10</v>
      </c>
      <c r="BJ20" s="12" t="s">
        <v>19</v>
      </c>
      <c r="BK20" s="12"/>
      <c r="BL20" s="12" t="s">
        <v>20</v>
      </c>
      <c r="BM20" s="12" t="s">
        <v>24</v>
      </c>
      <c r="BN20" s="12"/>
      <c r="BO20" s="500" t="s">
        <v>10</v>
      </c>
      <c r="BP20" s="500" t="s">
        <v>19</v>
      </c>
      <c r="BQ20" s="12"/>
      <c r="BR20" s="12" t="s">
        <v>20</v>
      </c>
      <c r="BS20" s="12" t="s">
        <v>24</v>
      </c>
      <c r="BT20" s="12"/>
      <c r="BU20" s="12"/>
      <c r="BV20" s="500" t="s">
        <v>10</v>
      </c>
      <c r="BW20" s="12" t="s">
        <v>19</v>
      </c>
      <c r="BX20" s="12"/>
      <c r="BY20" s="12" t="s">
        <v>20</v>
      </c>
      <c r="BZ20" s="12" t="s">
        <v>24</v>
      </c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500" t="s">
        <v>10</v>
      </c>
      <c r="CL20" s="12" t="s">
        <v>19</v>
      </c>
      <c r="CM20" s="12"/>
      <c r="CN20" s="12" t="s">
        <v>20</v>
      </c>
      <c r="CO20" s="12" t="s">
        <v>24</v>
      </c>
    </row>
    <row r="21" spans="1:93" s="13" customFormat="1" ht="35.25" customHeight="1" x14ac:dyDescent="0.25">
      <c r="B21" s="828" t="s">
        <v>191</v>
      </c>
      <c r="C21" s="828"/>
      <c r="D21" s="196">
        <f>E21+F21+G21+H21</f>
        <v>21361550.771559998</v>
      </c>
      <c r="E21" s="196">
        <f>E55+E911+E948+E953+E969+E966</f>
        <v>7302539.0273500001</v>
      </c>
      <c r="F21" s="196">
        <f>F55+F911+F948+F953+F969</f>
        <v>10847981.59626</v>
      </c>
      <c r="G21" s="196">
        <f>G55+G911+G948+G953+G969</f>
        <v>1432824.37075</v>
      </c>
      <c r="H21" s="196">
        <f>H55+H911+H948+H953+H969+H977</f>
        <v>1778205.7771999999</v>
      </c>
      <c r="I21" s="196">
        <f>K21+M21+O21+Q21</f>
        <v>1559849.2343499996</v>
      </c>
      <c r="J21" s="572">
        <f>I21/D21</f>
        <v>7.3021348076785078E-2</v>
      </c>
      <c r="K21" s="196">
        <f>K55+K911+K948+K953+K969+K966</f>
        <v>1072390.5499699998</v>
      </c>
      <c r="L21" s="572">
        <f>K21/E21</f>
        <v>0.14685173827262063</v>
      </c>
      <c r="M21" s="196">
        <f>M55+M911+M948+M953+M969</f>
        <v>112764.40208999999</v>
      </c>
      <c r="N21" s="572">
        <f>M21/F21</f>
        <v>1.039496620540702E-2</v>
      </c>
      <c r="O21" s="196">
        <f>O55+O911+O948+O953+O969</f>
        <v>239084.05394999997</v>
      </c>
      <c r="P21" s="572">
        <f>O21/G21</f>
        <v>0.16686207942209513</v>
      </c>
      <c r="Q21" s="196">
        <f>Q55+Q911+Q948+Q953+Q969</f>
        <v>135610.22834</v>
      </c>
      <c r="R21" s="572">
        <f>Q21/H21</f>
        <v>7.6262393294849545E-2</v>
      </c>
      <c r="S21" s="196">
        <f>U21+W21+Y21+AA21</f>
        <v>2240431.12769</v>
      </c>
      <c r="T21" s="572">
        <f>S21/D21</f>
        <v>0.10488148316801182</v>
      </c>
      <c r="U21" s="196">
        <f>U55+U911+U948+U953+U969+U966</f>
        <v>1092513.6197200001</v>
      </c>
      <c r="V21" s="572">
        <f>U21/E21</f>
        <v>0.14960736473002589</v>
      </c>
      <c r="W21" s="196">
        <f>W55+W911+W948+W953+W969</f>
        <v>913403.86869000003</v>
      </c>
      <c r="X21" s="572">
        <f>W21/F21</f>
        <v>8.4200351981138066E-2</v>
      </c>
      <c r="Y21" s="196">
        <f>Y55+Y911+Y948+Y953+Y969</f>
        <v>98903.410939999972</v>
      </c>
      <c r="Z21" s="572">
        <f>Y21/G21</f>
        <v>6.902689049616724E-2</v>
      </c>
      <c r="AA21" s="196">
        <f>AA55+AA911+AA948+AA953+AA969</f>
        <v>135610.22834</v>
      </c>
      <c r="AB21" s="572">
        <f>AA21/H21</f>
        <v>7.6262393294849545E-2</v>
      </c>
      <c r="AC21" s="196">
        <f>AE21+AG21+AI21+AK21</f>
        <v>13322573.591119999</v>
      </c>
      <c r="AD21" s="627">
        <f>AC21/D21</f>
        <v>0.62367071256161777</v>
      </c>
      <c r="AE21" s="196">
        <f>AE55+AE911+AE948+AE953+AE969+AE966</f>
        <v>4953854.1195499999</v>
      </c>
      <c r="AF21" s="627">
        <f>AE21/E21</f>
        <v>0.67837420669666615</v>
      </c>
      <c r="AG21" s="196">
        <f>AG55+AG911+AG948+AG953+AG969</f>
        <v>5536655.3714899998</v>
      </c>
      <c r="AH21" s="627">
        <f>AG21/F21</f>
        <v>0.51038576368887301</v>
      </c>
      <c r="AI21" s="196">
        <f>AI55+AI911+AI948+AI953+AI969</f>
        <v>1066489.83764</v>
      </c>
      <c r="AJ21" s="627">
        <f>AI21/G21</f>
        <v>0.74432698062062885</v>
      </c>
      <c r="AK21" s="196">
        <f>AK55+AK911+AK948+AK953+AK969+AK977</f>
        <v>1765574.2624399997</v>
      </c>
      <c r="AL21" s="627">
        <f>AK21/H21</f>
        <v>0.99289648311688083</v>
      </c>
      <c r="AM21" s="196"/>
      <c r="AN21" s="196"/>
      <c r="AO21" s="196"/>
      <c r="AP21" s="196"/>
      <c r="AQ21" s="196"/>
      <c r="AR21" s="196"/>
      <c r="AS21" s="196"/>
      <c r="AT21" s="196"/>
      <c r="AU21" s="109">
        <f>AU55+AU911+AU948+AU953+AU969+AU966+AU977</f>
        <v>2776938.3844999997</v>
      </c>
      <c r="AV21" s="109">
        <f>AW21+AX21+AY21+AZ21</f>
        <v>24138483.156059999</v>
      </c>
      <c r="AW21" s="196">
        <f>AW55+AW911+AW948+AW953+AW969+AW966</f>
        <v>9106688.6651099995</v>
      </c>
      <c r="AX21" s="196">
        <f>AX55+AX911+AX948+AX953+AX969</f>
        <v>10826423.915539999</v>
      </c>
      <c r="AY21" s="196">
        <f>AY55+AY911+AY948+AY953+AY969</f>
        <v>1431108.10096</v>
      </c>
      <c r="AZ21" s="109">
        <f>AZ55+AZ911+AZ948+AZ953+AZ969+AZ977</f>
        <v>2774262.4744499996</v>
      </c>
      <c r="BA21" s="109">
        <f>BB21+BC21+BD21</f>
        <v>0</v>
      </c>
      <c r="BB21" s="109"/>
      <c r="BC21" s="109"/>
      <c r="BD21" s="109"/>
      <c r="BE21" s="109" t="e">
        <f>BF21+BG21+BH21</f>
        <v>#REF!</v>
      </c>
      <c r="BF21" s="109" t="e">
        <f>BF55+BF911+BF953+BF920+BF969</f>
        <v>#REF!</v>
      </c>
      <c r="BG21" s="109">
        <f>BG55+BG911+BG953+BG920+BG969</f>
        <v>1432818.37075</v>
      </c>
      <c r="BH21" s="109" t="e">
        <f>BH55+BH911+BH953+BH920+BH969+BH935</f>
        <v>#REF!</v>
      </c>
      <c r="BI21" s="109">
        <f>BJ21+BK21+BL21+BM21</f>
        <v>21649855.234000001</v>
      </c>
      <c r="BJ21" s="109">
        <f>BJ55+BJ911+BJ948+BJ953+BJ969+BJ966</f>
        <v>9903107.9045100007</v>
      </c>
      <c r="BK21" s="109">
        <f>BK55+BK911+BK948+BK953+BK969</f>
        <v>9197707.8229199983</v>
      </c>
      <c r="BL21" s="109">
        <f>BL55+BL911+BL948+BL953+BL969</f>
        <v>1407677.9177299999</v>
      </c>
      <c r="BM21" s="109">
        <f>BM55+BM911+BM948+BM953+BM969</f>
        <v>1141361.5888400001</v>
      </c>
      <c r="BN21" s="109">
        <f>BO21-BI21</f>
        <v>-14009.934000000358</v>
      </c>
      <c r="BO21" s="109">
        <f>BP21+BQ21+BR21+BS21</f>
        <v>21635845.300000001</v>
      </c>
      <c r="BP21" s="109">
        <f>BP55+BP911+BP948+BP953+BP969+BP966</f>
        <v>9903107.9045100007</v>
      </c>
      <c r="BQ21" s="109">
        <f>BQ55+BQ911+BQ948+BQ953+BQ969</f>
        <v>9197707.8229199983</v>
      </c>
      <c r="BR21" s="109">
        <f>BR55+BR911+BR948+BR953+BR969</f>
        <v>1393667.98373</v>
      </c>
      <c r="BS21" s="109">
        <f>BS55+BS911+BS948+BS953+BS969</f>
        <v>1141361.5888400001</v>
      </c>
      <c r="BT21" s="109">
        <f>BT55+BT911+BT953+BT920+BT969</f>
        <v>1407677.9177299999</v>
      </c>
      <c r="BU21" s="109" t="e">
        <f>BU55+BU911+BU953+BU920+BU969+BU935</f>
        <v>#REF!</v>
      </c>
      <c r="BV21" s="109" t="e">
        <f>BW21+BX21+BY21+BZ21</f>
        <v>#REF!</v>
      </c>
      <c r="BW21" s="109">
        <f>BW55+BW911+BW948+BW953+BW969</f>
        <v>6066531.6183400005</v>
      </c>
      <c r="BX21" s="109">
        <f>BX55+BX911+BX948+BX953+BX969</f>
        <v>6572254.5217699995</v>
      </c>
      <c r="BY21" s="109">
        <f>BY55+BY911+BY948+BY953+BY969</f>
        <v>1370433.02193</v>
      </c>
      <c r="BZ21" s="109" t="e">
        <f>BZ55+BZ911+BZ948+BZ953+BZ969</f>
        <v>#REF!</v>
      </c>
      <c r="CA21" s="109" t="e">
        <f>CB21+CC21+CD21</f>
        <v>#REF!</v>
      </c>
      <c r="CB21" s="109" t="e">
        <f>CB55+CB911+CB953+CB920+CB969</f>
        <v>#REF!</v>
      </c>
      <c r="CC21" s="109" t="e">
        <f>CC55+CC911+CC953+CC920+CC969</f>
        <v>#REF!</v>
      </c>
      <c r="CD21" s="109" t="e">
        <f>CD55+CD911+CD953+CD920+CD969+CD935</f>
        <v>#REF!</v>
      </c>
      <c r="CE21" s="109">
        <f>CF21+CG21+CH21+CI21</f>
        <v>25696036.834001385</v>
      </c>
      <c r="CF21" s="109">
        <f>CF55+CF911+CF948+CF953+CF969</f>
        <v>8285336.6354700001</v>
      </c>
      <c r="CG21" s="109">
        <f>CG55+CG911+CG948+CG953+CG969</f>
        <v>14851579.004641382</v>
      </c>
      <c r="CH21" s="109">
        <f>CH55+CH911+CH948+CH953+CH969</f>
        <v>1370433.02193</v>
      </c>
      <c r="CI21" s="109">
        <f>CI55+CI911+CI948+CI953+CI969</f>
        <v>1188688.1719599999</v>
      </c>
      <c r="CJ21" s="109">
        <v>0</v>
      </c>
      <c r="CK21" s="109">
        <f>CL21+CM21+CN21+CO21</f>
        <v>25694414.834001385</v>
      </c>
      <c r="CL21" s="109">
        <f>CL55+CL911+CL948+CL953+CL969</f>
        <v>8285336.6354700001</v>
      </c>
      <c r="CM21" s="196">
        <f>CM55+CM911+CM948+CM953+CM969</f>
        <v>14849957.004641382</v>
      </c>
      <c r="CN21" s="109">
        <f>CN55+CN911+CN948+CN953+CN969</f>
        <v>1370433.02193</v>
      </c>
      <c r="CO21" s="109">
        <f>CO55+CO911+CO948+CO953+CO969</f>
        <v>1188688.1719599999</v>
      </c>
    </row>
    <row r="22" spans="1:93" s="14" customFormat="1" ht="35.25" hidden="1" customHeight="1" x14ac:dyDescent="0.25">
      <c r="B22" s="832" t="s">
        <v>26</v>
      </c>
      <c r="C22" s="832"/>
      <c r="D22" s="697"/>
      <c r="E22" s="697">
        <f>E21/D21</f>
        <v>0.34185434875226095</v>
      </c>
      <c r="F22" s="697"/>
      <c r="G22" s="697"/>
      <c r="H22" s="697">
        <f>H21/D21</f>
        <v>8.3243290537100861E-2</v>
      </c>
      <c r="I22" s="196">
        <f t="shared" ref="I22:I37" si="6">K22+M22+O22+Q22</f>
        <v>14685987.947766341</v>
      </c>
      <c r="J22" s="572" t="e">
        <f t="shared" ref="J22:J37" si="7">I22/D22</f>
        <v>#DIV/0!</v>
      </c>
      <c r="K22" s="697">
        <f>K21/J21</f>
        <v>14685986.745168485</v>
      </c>
      <c r="L22" s="572">
        <f t="shared" ref="L22:L37" si="8">K22/E22</f>
        <v>42959777.457186304</v>
      </c>
      <c r="M22" s="697"/>
      <c r="N22" s="572" t="e">
        <f t="shared" ref="N22:N37" si="9">M22/F22</f>
        <v>#DIV/0!</v>
      </c>
      <c r="O22" s="697"/>
      <c r="P22" s="572" t="e">
        <f t="shared" ref="P22:P37" si="10">O22/G22</f>
        <v>#DIV/0!</v>
      </c>
      <c r="Q22" s="697">
        <f>Q21/M21</f>
        <v>1.2025978573607494</v>
      </c>
      <c r="R22" s="572">
        <f t="shared" ref="R22:R36" si="11">Q22/H22</f>
        <v>14.44678423451751</v>
      </c>
      <c r="S22" s="697">
        <f t="shared" ref="S22:S37" si="12">U22+W22+Y22+AA22</f>
        <v>10416649.36737505</v>
      </c>
      <c r="T22" s="572" t="e">
        <f t="shared" ref="T22:T37" si="13">S22/D22</f>
        <v>#DIV/0!</v>
      </c>
      <c r="U22" s="697">
        <f>U21/T21</f>
        <v>10416649.218908163</v>
      </c>
      <c r="V22" s="572">
        <f t="shared" ref="V22:V53" si="14">U22/E22</f>
        <v>30471015.673569866</v>
      </c>
      <c r="W22" s="697"/>
      <c r="X22" s="572" t="e">
        <f t="shared" ref="X22:X37" si="15">W22/F22</f>
        <v>#DIV/0!</v>
      </c>
      <c r="Y22" s="697"/>
      <c r="Z22" s="572" t="e">
        <f t="shared" ref="Z22:Z37" si="16">Y22/G22</f>
        <v>#DIV/0!</v>
      </c>
      <c r="AA22" s="697">
        <f>AA21/W21</f>
        <v>0.14846688632323357</v>
      </c>
      <c r="AB22" s="572">
        <f t="shared" ref="AB22:AB36" si="17">AA22/H22</f>
        <v>1.783529763964137</v>
      </c>
      <c r="AC22" s="697">
        <f t="shared" ref="AC22:AC37" si="18">AE22+AG22+AI22+AK22</f>
        <v>7943060.6867591515</v>
      </c>
      <c r="AD22" s="627" t="e">
        <f t="shared" ref="AD22:AD37" si="19">AC22/D22</f>
        <v>#DIV/0!</v>
      </c>
      <c r="AE22" s="697">
        <f>AE21/AD21</f>
        <v>7943060.3678709157</v>
      </c>
      <c r="AF22" s="627">
        <f t="shared" ref="AF22:AF37" si="20">AE22/E22</f>
        <v>23235218.147326209</v>
      </c>
      <c r="AG22" s="697"/>
      <c r="AH22" s="627" t="e">
        <f t="shared" ref="AH22:AH37" si="21">AG22/F22</f>
        <v>#DIV/0!</v>
      </c>
      <c r="AI22" s="697"/>
      <c r="AJ22" s="627" t="e">
        <f t="shared" ref="AJ22:AJ37" si="22">AI22/G22</f>
        <v>#DIV/0!</v>
      </c>
      <c r="AK22" s="697">
        <f>AK21/AG21</f>
        <v>0.31888823558199114</v>
      </c>
      <c r="AL22" s="627">
        <f t="shared" ref="AL22:AL36" si="23">AK22/H22</f>
        <v>3.8307980562092898</v>
      </c>
      <c r="AM22" s="306"/>
      <c r="AN22" s="306"/>
      <c r="AO22" s="306"/>
      <c r="AP22" s="306"/>
      <c r="AQ22" s="306"/>
      <c r="AR22" s="306"/>
      <c r="AS22" s="306"/>
      <c r="AT22" s="306"/>
      <c r="AU22" s="306">
        <f>AU21/H21</f>
        <v>1.5616518741000971</v>
      </c>
      <c r="AV22" s="306"/>
      <c r="AW22" s="306">
        <f>AW21/AV21</f>
        <v>0.3772684723490487</v>
      </c>
      <c r="AX22" s="306"/>
      <c r="AY22" s="306"/>
      <c r="AZ22" s="306">
        <f>AZ21/AV21</f>
        <v>0.11493110219535552</v>
      </c>
      <c r="BA22" s="109" t="e">
        <f t="shared" ref="BA22:BA53" si="24">BB22+BC22+BD22</f>
        <v>#DIV/0!</v>
      </c>
      <c r="BB22" s="306" t="e">
        <f>BB21/BA21</f>
        <v>#DIV/0!</v>
      </c>
      <c r="BC22" s="306"/>
      <c r="BD22" s="306" t="e">
        <f>BD21/BA21</f>
        <v>#DIV/0!</v>
      </c>
      <c r="BE22" s="306" t="e">
        <f t="shared" ref="BE22:BE53" si="25">BF22+BG22+BH22</f>
        <v>#REF!</v>
      </c>
      <c r="BF22" s="306" t="e">
        <f>BF21/BE21</f>
        <v>#REF!</v>
      </c>
      <c r="BG22" s="306"/>
      <c r="BH22" s="306" t="e">
        <f>BH21/BE21</f>
        <v>#REF!</v>
      </c>
      <c r="BI22" s="306"/>
      <c r="BJ22" s="306">
        <f>BJ21/BI21</f>
        <v>0.45742143757883752</v>
      </c>
      <c r="BK22" s="306"/>
      <c r="BL22" s="306"/>
      <c r="BM22" s="306">
        <f>BM21/BI21</f>
        <v>5.2719132599443413E-2</v>
      </c>
      <c r="BN22" s="306"/>
      <c r="BO22" s="306"/>
      <c r="BP22" s="306">
        <f>BP21/BO21</f>
        <v>0.45771763326991438</v>
      </c>
      <c r="BQ22" s="306"/>
      <c r="BR22" s="306"/>
      <c r="BS22" s="306">
        <f>BS21/BO21</f>
        <v>5.2753270002351145E-2</v>
      </c>
      <c r="BT22" s="306"/>
      <c r="BU22" s="306" t="e">
        <f>BU21/BR21</f>
        <v>#REF!</v>
      </c>
      <c r="BV22" s="306"/>
      <c r="BW22" s="306" t="e">
        <f>BW21/BV21</f>
        <v>#REF!</v>
      </c>
      <c r="BX22" s="306"/>
      <c r="BY22" s="306"/>
      <c r="BZ22" s="306" t="e">
        <f>BZ21/BV21</f>
        <v>#REF!</v>
      </c>
      <c r="CA22" s="109" t="e">
        <f t="shared" ref="CA22" si="26">CB22+CC22+CD22</f>
        <v>#REF!</v>
      </c>
      <c r="CB22" s="306" t="e">
        <f>CB21/CA21</f>
        <v>#REF!</v>
      </c>
      <c r="CC22" s="306"/>
      <c r="CD22" s="306" t="e">
        <f>CD21/CA21</f>
        <v>#REF!</v>
      </c>
      <c r="CE22" s="306"/>
      <c r="CF22" s="306">
        <f>CF21/CE21</f>
        <v>0.3224363620348924</v>
      </c>
      <c r="CG22" s="306"/>
      <c r="CH22" s="306"/>
      <c r="CI22" s="306">
        <f>CI21/CE21</f>
        <v>4.6259591688750608E-2</v>
      </c>
      <c r="CJ22" s="306"/>
      <c r="CK22" s="306"/>
      <c r="CL22" s="306">
        <f>CL21/CK21</f>
        <v>0.32245671633299955</v>
      </c>
      <c r="CM22" s="306"/>
      <c r="CN22" s="306"/>
      <c r="CO22" s="306">
        <f>CO21/CK21</f>
        <v>4.6262511897605489E-2</v>
      </c>
    </row>
    <row r="23" spans="1:93" s="606" customFormat="1" ht="35.25" customHeight="1" x14ac:dyDescent="0.3">
      <c r="B23" s="880" t="s">
        <v>181</v>
      </c>
      <c r="C23" s="880"/>
      <c r="D23" s="697">
        <f>E23+F23+G23+H23</f>
        <v>17022020.88149</v>
      </c>
      <c r="E23" s="697">
        <f>E776+E911+E948</f>
        <v>3571251.95138</v>
      </c>
      <c r="F23" s="697">
        <f>F776+F911+F948</f>
        <v>10739692.35664</v>
      </c>
      <c r="G23" s="697">
        <f>G776+G911+G948</f>
        <v>1368632.2734699999</v>
      </c>
      <c r="H23" s="697">
        <f>H776+H911+H948</f>
        <v>1342444.2999999998</v>
      </c>
      <c r="I23" s="607">
        <f t="shared" si="6"/>
        <v>384554.63099999994</v>
      </c>
      <c r="J23" s="608">
        <f t="shared" si="7"/>
        <v>2.2591596713300383E-2</v>
      </c>
      <c r="K23" s="697">
        <f>K776+K911+K948</f>
        <v>27950.75275</v>
      </c>
      <c r="L23" s="608">
        <f t="shared" si="8"/>
        <v>7.8265978235445687E-3</v>
      </c>
      <c r="M23" s="697">
        <f>M776+M911+M948</f>
        <v>97469.125439999989</v>
      </c>
      <c r="N23" s="608">
        <f t="shared" si="9"/>
        <v>9.0755975314076864E-3</v>
      </c>
      <c r="O23" s="697">
        <f>O776+O911+O948</f>
        <v>228414.66428999996</v>
      </c>
      <c r="P23" s="608">
        <f t="shared" si="10"/>
        <v>0.16689264802362325</v>
      </c>
      <c r="Q23" s="697">
        <f>Q776+Q911+Q948</f>
        <v>30720.088519999998</v>
      </c>
      <c r="R23" s="608">
        <f t="shared" si="11"/>
        <v>2.2883696939977324E-2</v>
      </c>
      <c r="S23" s="697">
        <f t="shared" si="12"/>
        <v>1064090.0986200001</v>
      </c>
      <c r="T23" s="608">
        <f t="shared" si="13"/>
        <v>6.2512559820503313E-2</v>
      </c>
      <c r="U23" s="697">
        <f>U776+U911+U948</f>
        <v>39923.183820000006</v>
      </c>
      <c r="V23" s="608">
        <f t="shared" si="14"/>
        <v>1.117904431373791E-2</v>
      </c>
      <c r="W23" s="697">
        <f>W776+W911+W948</f>
        <v>894643.41534000007</v>
      </c>
      <c r="X23" s="608">
        <f t="shared" si="15"/>
        <v>8.3302517952189889E-2</v>
      </c>
      <c r="Y23" s="697">
        <f>Y776+Y911+Y948</f>
        <v>98803.410939999972</v>
      </c>
      <c r="Z23" s="608">
        <f t="shared" si="16"/>
        <v>7.2191349608829544E-2</v>
      </c>
      <c r="AA23" s="697">
        <f>AA776+AA911+AA948</f>
        <v>30720.088519999998</v>
      </c>
      <c r="AB23" s="608">
        <f t="shared" si="17"/>
        <v>2.2883696939977324E-2</v>
      </c>
      <c r="AC23" s="697">
        <f t="shared" si="18"/>
        <v>10135382.90392</v>
      </c>
      <c r="AD23" s="646">
        <f t="shared" si="19"/>
        <v>0.5954277094643543</v>
      </c>
      <c r="AE23" s="697">
        <f>AE776+AE911+AE948</f>
        <v>2297462.0437400001</v>
      </c>
      <c r="AF23" s="646">
        <f t="shared" si="20"/>
        <v>0.64332118680459294</v>
      </c>
      <c r="AG23" s="697">
        <f>AG776+AG911+AG948</f>
        <v>5441568.2373000002</v>
      </c>
      <c r="AH23" s="646">
        <f t="shared" si="21"/>
        <v>0.50667822285762742</v>
      </c>
      <c r="AI23" s="697">
        <f>AI776+AI911+AI948</f>
        <v>1066389.83764</v>
      </c>
      <c r="AJ23" s="646">
        <f t="shared" si="22"/>
        <v>0.77916461441925444</v>
      </c>
      <c r="AK23" s="697">
        <f>AK776+AK911+AK948</f>
        <v>1329962.7852399996</v>
      </c>
      <c r="AL23" s="646">
        <f t="shared" si="23"/>
        <v>0.99070239654635939</v>
      </c>
      <c r="AM23" s="306"/>
      <c r="AN23" s="306"/>
      <c r="AO23" s="306"/>
      <c r="AP23" s="306"/>
      <c r="AQ23" s="306"/>
      <c r="AR23" s="306"/>
      <c r="AS23" s="306"/>
      <c r="AT23" s="306"/>
      <c r="AU23" s="306">
        <f>AU776+AU911+AU948</f>
        <v>710457.42725999944</v>
      </c>
      <c r="AV23" s="306">
        <f>AW23+AX23+AY23+AZ23</f>
        <v>17732478.308749996</v>
      </c>
      <c r="AW23" s="306">
        <f>AW776+AW911+AW948</f>
        <v>3936232.3621099996</v>
      </c>
      <c r="AX23" s="306">
        <f>AX776+AX911+AX948</f>
        <v>10691512.675919998</v>
      </c>
      <c r="AY23" s="306">
        <f>AY776+AY911+AY948</f>
        <v>1366232.2734699999</v>
      </c>
      <c r="AZ23" s="306">
        <f>AZ776+AZ911+AZ948</f>
        <v>1738500.9972499998</v>
      </c>
      <c r="BA23" s="339" t="e">
        <f t="shared" si="24"/>
        <v>#REF!</v>
      </c>
      <c r="BB23" s="306" t="e">
        <f>BB776+BB911+BB920</f>
        <v>#REF!</v>
      </c>
      <c r="BC23" s="306" t="e">
        <f>BC776+BC911+BC920</f>
        <v>#REF!</v>
      </c>
      <c r="BD23" s="306" t="e">
        <f>BD776+BD911+BD920+BD935</f>
        <v>#REF!</v>
      </c>
      <c r="BE23" s="306" t="e">
        <f t="shared" si="25"/>
        <v>#REF!</v>
      </c>
      <c r="BF23" s="306" t="e">
        <f>BF776+BF911+BF920</f>
        <v>#REF!</v>
      </c>
      <c r="BG23" s="306">
        <f>BG776+BG911+BG920</f>
        <v>1368632.2734699999</v>
      </c>
      <c r="BH23" s="306" t="e">
        <f>BH776+BH911+BH920+BH935</f>
        <v>#REF!</v>
      </c>
      <c r="BI23" s="306">
        <f>BJ23+BK23+BL23+BM23</f>
        <v>17217916.163599998</v>
      </c>
      <c r="BJ23" s="306">
        <f>BJ776+BJ911+BJ948</f>
        <v>5696200.75985</v>
      </c>
      <c r="BK23" s="306">
        <f>BK776+BK911+BK948</f>
        <v>9089718.5832999982</v>
      </c>
      <c r="BL23" s="306">
        <f>BL776+BL911+BL948</f>
        <v>1343791.8204499998</v>
      </c>
      <c r="BM23" s="306">
        <f>BM776+BM911+BM948</f>
        <v>1088205</v>
      </c>
      <c r="BN23" s="306">
        <f>BN776+BN838+BN935</f>
        <v>-14009.934000000358</v>
      </c>
      <c r="BO23" s="306">
        <f>BP23+BQ23+BR23+BS23</f>
        <v>17203906.229599997</v>
      </c>
      <c r="BP23" s="306">
        <f>BP776+BP911+BP948</f>
        <v>5696200.75985</v>
      </c>
      <c r="BQ23" s="306">
        <f>BQ776+BQ911+BQ948</f>
        <v>9089718.5832999982</v>
      </c>
      <c r="BR23" s="306">
        <f>BR776+BR911+BR948</f>
        <v>1329781.8864499999</v>
      </c>
      <c r="BS23" s="306">
        <f>BS776+BS911+BS948</f>
        <v>1088205</v>
      </c>
      <c r="BT23" s="306">
        <f>BT776+BT911+BT920</f>
        <v>1343791.8204499998</v>
      </c>
      <c r="BU23" s="306" t="e">
        <f>BU776+BU911+BU920+BU935</f>
        <v>#REF!</v>
      </c>
      <c r="BV23" s="306" t="e">
        <f>BW23+BX23+BY23+BZ23</f>
        <v>#REF!</v>
      </c>
      <c r="BW23" s="306">
        <f>BW776+BW911+BW948</f>
        <v>2304943.4885999998</v>
      </c>
      <c r="BX23" s="306">
        <f>BX776+BX911+BX948</f>
        <v>6464365.2821499994</v>
      </c>
      <c r="BY23" s="306">
        <f>BY776+BY911+BY948</f>
        <v>1306746.9246499999</v>
      </c>
      <c r="BZ23" s="306" t="e">
        <f>BZ776+BZ911+BZ948</f>
        <v>#REF!</v>
      </c>
      <c r="CA23" s="306" t="e">
        <f>CB23+CC23+CD23</f>
        <v>#REF!</v>
      </c>
      <c r="CB23" s="306" t="e">
        <f>CB776+CB911+CB920</f>
        <v>#REF!</v>
      </c>
      <c r="CC23" s="306" t="e">
        <f>CC776+CC911+CC920</f>
        <v>#REF!</v>
      </c>
      <c r="CD23" s="306" t="e">
        <f>CD776+CD911+CD920+CD935</f>
        <v>#REF!</v>
      </c>
      <c r="CE23" s="306">
        <f>CF23+CG23+CH23+CI23</f>
        <v>22411877.330671381</v>
      </c>
      <c r="CF23" s="306">
        <f>CF776+CF911+CF948</f>
        <v>5203561.4409999996</v>
      </c>
      <c r="CG23" s="306">
        <f>CG776+CG911+CG948</f>
        <v>14742067.765021382</v>
      </c>
      <c r="CH23" s="306">
        <f>CH776+CH911+CH948</f>
        <v>1306746.9246499999</v>
      </c>
      <c r="CI23" s="306">
        <f>CI776+CI911+CI948</f>
        <v>1159501.2</v>
      </c>
      <c r="CJ23" s="306">
        <v>0</v>
      </c>
      <c r="CK23" s="306">
        <f>CL23+CM23+CN23+CO23</f>
        <v>22411877.330671381</v>
      </c>
      <c r="CL23" s="306">
        <f>CL776+CL911+CL948</f>
        <v>5203561.4409999996</v>
      </c>
      <c r="CM23" s="306">
        <f>CM776+CM911+CM948</f>
        <v>14742067.765021382</v>
      </c>
      <c r="CN23" s="306">
        <f>CN776+CN911+CN948</f>
        <v>1306746.9246499999</v>
      </c>
      <c r="CO23" s="306">
        <f>CO776+CO911+CO948</f>
        <v>1159501.2</v>
      </c>
    </row>
    <row r="24" spans="1:93" s="606" customFormat="1" ht="35.25" customHeight="1" x14ac:dyDescent="0.3">
      <c r="B24" s="880" t="s">
        <v>184</v>
      </c>
      <c r="C24" s="880"/>
      <c r="D24" s="697">
        <f t="shared" ref="D24:D27" si="27">E24+F24+G24+H24</f>
        <v>4009138.6400600001</v>
      </c>
      <c r="E24" s="697">
        <f>E798</f>
        <v>3420221.4259600001</v>
      </c>
      <c r="F24" s="697">
        <f t="shared" ref="F24:G24" si="28">F798</f>
        <v>107889.23961999999</v>
      </c>
      <c r="G24" s="697">
        <f t="shared" si="28"/>
        <v>63586.097280000002</v>
      </c>
      <c r="H24" s="697">
        <f>H798-H25</f>
        <v>417441.87719999999</v>
      </c>
      <c r="I24" s="607">
        <f t="shared" si="6"/>
        <v>1024403.53732</v>
      </c>
      <c r="J24" s="608">
        <f t="shared" si="7"/>
        <v>0.25551711459513632</v>
      </c>
      <c r="K24" s="697">
        <f>K798</f>
        <v>893748.73118999996</v>
      </c>
      <c r="L24" s="608">
        <f t="shared" si="8"/>
        <v>0.26131311978993854</v>
      </c>
      <c r="M24" s="697">
        <f t="shared" ref="M24" si="29">M798</f>
        <v>15195.27665</v>
      </c>
      <c r="N24" s="608">
        <f t="shared" si="9"/>
        <v>0.14084144724274406</v>
      </c>
      <c r="O24" s="697">
        <f t="shared" ref="O24" si="30">O798</f>
        <v>10569.389660000001</v>
      </c>
      <c r="P24" s="608">
        <f t="shared" si="10"/>
        <v>0.1662217074505756</v>
      </c>
      <c r="Q24" s="697">
        <f>Q798-Q25</f>
        <v>104890.13982</v>
      </c>
      <c r="R24" s="608">
        <f t="shared" si="11"/>
        <v>0.25126884854857584</v>
      </c>
      <c r="S24" s="697">
        <f t="shared" si="12"/>
        <v>1158381.2612099999</v>
      </c>
      <c r="T24" s="608">
        <f t="shared" si="13"/>
        <v>0.28893519661187467</v>
      </c>
      <c r="U24" s="697">
        <f>U798</f>
        <v>1034830.66804</v>
      </c>
      <c r="V24" s="608">
        <f t="shared" si="14"/>
        <v>0.30256247744238957</v>
      </c>
      <c r="W24" s="697">
        <f t="shared" ref="W24" si="31">W798</f>
        <v>18660.45335</v>
      </c>
      <c r="X24" s="608">
        <f t="shared" si="15"/>
        <v>0.17295935549944141</v>
      </c>
      <c r="Y24" s="697">
        <f t="shared" ref="Y24" si="32">Y798</f>
        <v>0</v>
      </c>
      <c r="Z24" s="608">
        <f t="shared" si="16"/>
        <v>0</v>
      </c>
      <c r="AA24" s="697">
        <f>AA798-AA25</f>
        <v>104890.13982</v>
      </c>
      <c r="AB24" s="608">
        <f t="shared" si="17"/>
        <v>0.25126884854857584</v>
      </c>
      <c r="AC24" s="697">
        <f t="shared" si="18"/>
        <v>2877497.9749500002</v>
      </c>
      <c r="AD24" s="646">
        <f t="shared" si="19"/>
        <v>0.71773471393519483</v>
      </c>
      <c r="AE24" s="697">
        <f>AE798</f>
        <v>2365068.9635600001</v>
      </c>
      <c r="AF24" s="646">
        <f t="shared" si="20"/>
        <v>0.69149586211254255</v>
      </c>
      <c r="AG24" s="697">
        <f t="shared" ref="AG24" si="33">AG798</f>
        <v>94987.134189999997</v>
      </c>
      <c r="AH24" s="646">
        <f t="shared" si="21"/>
        <v>0.88041341772874759</v>
      </c>
      <c r="AI24" s="697">
        <f t="shared" ref="AI24" si="34">AI798</f>
        <v>0</v>
      </c>
      <c r="AJ24" s="646">
        <f t="shared" si="22"/>
        <v>0</v>
      </c>
      <c r="AK24" s="697">
        <f>AK798-AK25</f>
        <v>417441.87719999999</v>
      </c>
      <c r="AL24" s="646">
        <f t="shared" si="23"/>
        <v>1</v>
      </c>
      <c r="AM24" s="306"/>
      <c r="AN24" s="306"/>
      <c r="AO24" s="306"/>
      <c r="AP24" s="306"/>
      <c r="AQ24" s="306"/>
      <c r="AR24" s="306"/>
      <c r="AS24" s="306"/>
      <c r="AT24" s="306"/>
      <c r="AU24" s="306">
        <f>AV24-D24</f>
        <v>2012748.8648500005</v>
      </c>
      <c r="AV24" s="306">
        <f t="shared" ref="AV24:AV27" si="35">AW24+AX24+AY24+AZ24</f>
        <v>6021887.5049100006</v>
      </c>
      <c r="AW24" s="306">
        <f>AW798-AW25</f>
        <v>4805658.5606000004</v>
      </c>
      <c r="AX24" s="306">
        <f>AX798-AX25</f>
        <v>134511.23962000001</v>
      </c>
      <c r="AY24" s="306">
        <f>AY798-AY25</f>
        <v>64275.827490000003</v>
      </c>
      <c r="AZ24" s="306">
        <f>AZ798-AZ25</f>
        <v>1017441.8772</v>
      </c>
      <c r="BA24" s="339">
        <f t="shared" si="24"/>
        <v>0</v>
      </c>
      <c r="BB24" s="306">
        <f>BB798+BB969</f>
        <v>0</v>
      </c>
      <c r="BC24" s="306">
        <f>BC798+BC969</f>
        <v>0</v>
      </c>
      <c r="BD24" s="306">
        <f>BD798+BD969</f>
        <v>0</v>
      </c>
      <c r="BE24" s="306">
        <f t="shared" si="25"/>
        <v>3902799.40044</v>
      </c>
      <c r="BF24" s="306">
        <f>BF798+BF969</f>
        <v>3421021.4259600001</v>
      </c>
      <c r="BG24" s="306">
        <f>BG798+BG969</f>
        <v>64186.097280000002</v>
      </c>
      <c r="BH24" s="306">
        <f>BH798+BH969</f>
        <v>417591.87719999999</v>
      </c>
      <c r="BI24" s="306">
        <f t="shared" ref="BI24:BI27" si="36">BJ24+BK24+BL24+BM24</f>
        <v>4161665.0703999996</v>
      </c>
      <c r="BJ24" s="306">
        <f>BJ798</f>
        <v>3937183.1446599998</v>
      </c>
      <c r="BK24" s="306">
        <f t="shared" ref="BK24:BL24" si="37">BK798</f>
        <v>107889.23961999999</v>
      </c>
      <c r="BL24" s="306">
        <f t="shared" si="37"/>
        <v>63586.097280000002</v>
      </c>
      <c r="BM24" s="306">
        <f>BM798-BM25</f>
        <v>53006.588839999997</v>
      </c>
      <c r="BN24" s="306">
        <f>BN798</f>
        <v>0</v>
      </c>
      <c r="BO24" s="306">
        <f t="shared" ref="BO24:BO27" si="38">BP24+BQ24+BR24+BS24</f>
        <v>4161665.0703999996</v>
      </c>
      <c r="BP24" s="306">
        <f>BP798</f>
        <v>3937183.1446599998</v>
      </c>
      <c r="BQ24" s="306">
        <f t="shared" ref="BQ24:BR24" si="39">BQ798</f>
        <v>107889.23961999999</v>
      </c>
      <c r="BR24" s="306">
        <f t="shared" si="39"/>
        <v>63586.097280000002</v>
      </c>
      <c r="BS24" s="306">
        <f>BS798-BS25</f>
        <v>53006.588839999997</v>
      </c>
      <c r="BT24" s="306">
        <f>BT798+BT969</f>
        <v>63886.097280000002</v>
      </c>
      <c r="BU24" s="306">
        <f>BU798+BU969</f>
        <v>53156.588839999997</v>
      </c>
      <c r="BV24" s="306">
        <f t="shared" ref="BV24:BV27" si="40">BW24+BX24+BY24+BZ24</f>
        <v>3942356.9386000005</v>
      </c>
      <c r="BW24" s="306">
        <f>BW798</f>
        <v>3741694.6297400002</v>
      </c>
      <c r="BX24" s="306">
        <f t="shared" ref="BX24:BZ24" si="41">BX798</f>
        <v>107889.23961999999</v>
      </c>
      <c r="BY24" s="306">
        <f t="shared" si="41"/>
        <v>63586.097280000002</v>
      </c>
      <c r="BZ24" s="306">
        <f t="shared" si="41"/>
        <v>29186.971959999999</v>
      </c>
      <c r="CA24" s="306">
        <f t="shared" ref="CA24:CA26" si="42">CB24+CC24+CD24</f>
        <v>0</v>
      </c>
      <c r="CB24" s="306">
        <f>CB798+CB969</f>
        <v>0</v>
      </c>
      <c r="CC24" s="306">
        <f>CC798+CC969</f>
        <v>0</v>
      </c>
      <c r="CD24" s="306">
        <f>CD798+CD969</f>
        <v>0</v>
      </c>
      <c r="CE24" s="306">
        <f t="shared" ref="CE24:CE27" si="43">CF24+CG24+CH24+CI24</f>
        <v>3264016.0033300002</v>
      </c>
      <c r="CF24" s="306">
        <f>CF798</f>
        <v>3061881.69447</v>
      </c>
      <c r="CG24" s="306">
        <f t="shared" ref="CG24:CH24" si="44">CG798</f>
        <v>109511.23961999999</v>
      </c>
      <c r="CH24" s="306">
        <f t="shared" si="44"/>
        <v>63586.097280000002</v>
      </c>
      <c r="CI24" s="306">
        <f>CI798-CI25</f>
        <v>29036.971959999999</v>
      </c>
      <c r="CJ24" s="306">
        <f>CJ798</f>
        <v>0</v>
      </c>
      <c r="CK24" s="306">
        <f t="shared" ref="CK24:CK27" si="45">CL24+CM24+CN24+CO24</f>
        <v>3262394.0033300002</v>
      </c>
      <c r="CL24" s="306">
        <f>CL798</f>
        <v>3061881.69447</v>
      </c>
      <c r="CM24" s="306">
        <f t="shared" ref="CM24:CN24" si="46">CM798</f>
        <v>107889.23961999999</v>
      </c>
      <c r="CN24" s="306">
        <f t="shared" si="46"/>
        <v>63586.097280000002</v>
      </c>
      <c r="CO24" s="306">
        <f>CO798-CO25</f>
        <v>29036.971959999999</v>
      </c>
    </row>
    <row r="25" spans="1:93" s="606" customFormat="1" ht="35.25" customHeight="1" x14ac:dyDescent="0.3">
      <c r="B25" s="880" t="s">
        <v>453</v>
      </c>
      <c r="C25" s="880"/>
      <c r="D25" s="697">
        <f t="shared" si="27"/>
        <v>150</v>
      </c>
      <c r="E25" s="697">
        <v>0</v>
      </c>
      <c r="F25" s="697">
        <v>0</v>
      </c>
      <c r="G25" s="697">
        <v>0</v>
      </c>
      <c r="H25" s="697">
        <v>150</v>
      </c>
      <c r="I25" s="607">
        <f t="shared" si="6"/>
        <v>0</v>
      </c>
      <c r="J25" s="608">
        <f t="shared" si="7"/>
        <v>0</v>
      </c>
      <c r="K25" s="697">
        <v>0</v>
      </c>
      <c r="L25" s="608">
        <v>0</v>
      </c>
      <c r="M25" s="697">
        <v>0</v>
      </c>
      <c r="N25" s="608">
        <v>0</v>
      </c>
      <c r="O25" s="697">
        <v>0</v>
      </c>
      <c r="P25" s="608">
        <v>0</v>
      </c>
      <c r="Q25" s="697">
        <v>0</v>
      </c>
      <c r="R25" s="608">
        <f t="shared" si="11"/>
        <v>0</v>
      </c>
      <c r="S25" s="697">
        <f t="shared" si="12"/>
        <v>0</v>
      </c>
      <c r="T25" s="608">
        <f t="shared" si="13"/>
        <v>0</v>
      </c>
      <c r="U25" s="697">
        <v>0</v>
      </c>
      <c r="V25" s="608">
        <v>0</v>
      </c>
      <c r="W25" s="697">
        <v>0</v>
      </c>
      <c r="X25" s="608">
        <v>0</v>
      </c>
      <c r="Y25" s="697">
        <v>0</v>
      </c>
      <c r="Z25" s="608">
        <v>0</v>
      </c>
      <c r="AA25" s="697">
        <v>0</v>
      </c>
      <c r="AB25" s="608">
        <f t="shared" si="17"/>
        <v>0</v>
      </c>
      <c r="AC25" s="697">
        <f t="shared" si="18"/>
        <v>0</v>
      </c>
      <c r="AD25" s="646">
        <f t="shared" si="19"/>
        <v>0</v>
      </c>
      <c r="AE25" s="697">
        <v>0</v>
      </c>
      <c r="AF25" s="646">
        <v>0</v>
      </c>
      <c r="AG25" s="697">
        <v>0</v>
      </c>
      <c r="AH25" s="646">
        <v>0</v>
      </c>
      <c r="AI25" s="697">
        <v>0</v>
      </c>
      <c r="AJ25" s="646">
        <v>0</v>
      </c>
      <c r="AK25" s="697">
        <v>0</v>
      </c>
      <c r="AL25" s="646">
        <f t="shared" si="23"/>
        <v>0</v>
      </c>
      <c r="AM25" s="306"/>
      <c r="AN25" s="306"/>
      <c r="AO25" s="306"/>
      <c r="AP25" s="306"/>
      <c r="AQ25" s="306"/>
      <c r="AR25" s="306"/>
      <c r="AS25" s="306"/>
      <c r="AT25" s="306"/>
      <c r="AU25" s="306">
        <f>AV25-H25</f>
        <v>500</v>
      </c>
      <c r="AV25" s="306">
        <f>AW25+AX25+AY25+AZ25</f>
        <v>650</v>
      </c>
      <c r="AW25" s="306">
        <f>500</f>
        <v>500</v>
      </c>
      <c r="AX25" s="306">
        <v>0</v>
      </c>
      <c r="AY25" s="306">
        <v>0</v>
      </c>
      <c r="AZ25" s="306">
        <v>150</v>
      </c>
      <c r="BA25" s="339"/>
      <c r="BB25" s="306"/>
      <c r="BC25" s="306"/>
      <c r="BD25" s="306"/>
      <c r="BE25" s="306"/>
      <c r="BF25" s="306"/>
      <c r="BG25" s="306"/>
      <c r="BH25" s="306"/>
      <c r="BI25" s="306">
        <f t="shared" si="36"/>
        <v>150</v>
      </c>
      <c r="BJ25" s="306"/>
      <c r="BK25" s="306"/>
      <c r="BL25" s="306"/>
      <c r="BM25" s="306">
        <v>150</v>
      </c>
      <c r="BN25" s="306">
        <v>0</v>
      </c>
      <c r="BO25" s="306">
        <f t="shared" si="38"/>
        <v>150</v>
      </c>
      <c r="BP25" s="306"/>
      <c r="BQ25" s="306"/>
      <c r="BR25" s="306"/>
      <c r="BS25" s="306">
        <v>150</v>
      </c>
      <c r="BT25" s="306"/>
      <c r="BU25" s="306"/>
      <c r="BV25" s="306"/>
      <c r="BW25" s="306"/>
      <c r="BX25" s="306"/>
      <c r="BY25" s="306"/>
      <c r="BZ25" s="306"/>
      <c r="CA25" s="306"/>
      <c r="CB25" s="306"/>
      <c r="CC25" s="306"/>
      <c r="CD25" s="306"/>
      <c r="CE25" s="306">
        <f t="shared" si="43"/>
        <v>150</v>
      </c>
      <c r="CF25" s="306"/>
      <c r="CG25" s="306"/>
      <c r="CH25" s="306"/>
      <c r="CI25" s="306">
        <v>150</v>
      </c>
      <c r="CJ25" s="306">
        <v>0</v>
      </c>
      <c r="CK25" s="306">
        <f t="shared" si="45"/>
        <v>150</v>
      </c>
      <c r="CL25" s="306"/>
      <c r="CM25" s="306"/>
      <c r="CN25" s="306"/>
      <c r="CO25" s="306">
        <v>150</v>
      </c>
    </row>
    <row r="26" spans="1:93" s="606" customFormat="1" ht="35.25" customHeight="1" x14ac:dyDescent="0.3">
      <c r="B26" s="880" t="s">
        <v>192</v>
      </c>
      <c r="C26" s="880"/>
      <c r="D26" s="697">
        <f t="shared" si="27"/>
        <v>19511</v>
      </c>
      <c r="E26" s="697">
        <f t="shared" ref="E26" si="47">E953</f>
        <v>19505</v>
      </c>
      <c r="F26" s="697">
        <f>F953</f>
        <v>0</v>
      </c>
      <c r="G26" s="697">
        <f>G953</f>
        <v>6</v>
      </c>
      <c r="H26" s="697">
        <f>H953</f>
        <v>0</v>
      </c>
      <c r="I26" s="607">
        <f t="shared" si="6"/>
        <v>2192.4387499999998</v>
      </c>
      <c r="J26" s="608">
        <f t="shared" si="7"/>
        <v>0.11236936856132437</v>
      </c>
      <c r="K26" s="697">
        <f t="shared" ref="K26" si="48">K953</f>
        <v>2192.4387499999998</v>
      </c>
      <c r="L26" s="608">
        <f t="shared" si="8"/>
        <v>0.11240393488849013</v>
      </c>
      <c r="M26" s="697">
        <f>M953</f>
        <v>0</v>
      </c>
      <c r="N26" s="608">
        <v>0</v>
      </c>
      <c r="O26" s="697">
        <f>O953</f>
        <v>0</v>
      </c>
      <c r="P26" s="608">
        <f t="shared" si="10"/>
        <v>0</v>
      </c>
      <c r="Q26" s="697">
        <f>Q953</f>
        <v>0</v>
      </c>
      <c r="R26" s="608">
        <v>0</v>
      </c>
      <c r="S26" s="697">
        <f t="shared" si="12"/>
        <v>2192.4387499999998</v>
      </c>
      <c r="T26" s="608">
        <f t="shared" si="13"/>
        <v>0.11236936856132437</v>
      </c>
      <c r="U26" s="697">
        <f t="shared" ref="U26" si="49">U953</f>
        <v>2192.4387499999998</v>
      </c>
      <c r="V26" s="608">
        <f t="shared" si="14"/>
        <v>0.11240393488849013</v>
      </c>
      <c r="W26" s="697">
        <f>W953</f>
        <v>0</v>
      </c>
      <c r="X26" s="608">
        <v>0</v>
      </c>
      <c r="Y26" s="697">
        <f>Y953</f>
        <v>0</v>
      </c>
      <c r="Z26" s="608">
        <f t="shared" si="16"/>
        <v>0</v>
      </c>
      <c r="AA26" s="697">
        <f>AA953</f>
        <v>0</v>
      </c>
      <c r="AB26" s="608">
        <v>0</v>
      </c>
      <c r="AC26" s="697">
        <f t="shared" si="18"/>
        <v>2192.4387499999998</v>
      </c>
      <c r="AD26" s="646">
        <f t="shared" si="19"/>
        <v>0.11236936856132437</v>
      </c>
      <c r="AE26" s="697">
        <f t="shared" ref="AE26" si="50">AE953</f>
        <v>2192.4387499999998</v>
      </c>
      <c r="AF26" s="646">
        <f t="shared" si="20"/>
        <v>0.11240393488849013</v>
      </c>
      <c r="AG26" s="697">
        <f>AG953</f>
        <v>0</v>
      </c>
      <c r="AH26" s="646">
        <v>0</v>
      </c>
      <c r="AI26" s="697">
        <f>AI953</f>
        <v>0</v>
      </c>
      <c r="AJ26" s="646">
        <f t="shared" si="22"/>
        <v>0</v>
      </c>
      <c r="AK26" s="697">
        <f>AK953</f>
        <v>0</v>
      </c>
      <c r="AL26" s="646">
        <v>0</v>
      </c>
      <c r="AM26" s="306"/>
      <c r="AN26" s="306"/>
      <c r="AO26" s="306"/>
      <c r="AP26" s="306"/>
      <c r="AQ26" s="306"/>
      <c r="AR26" s="306"/>
      <c r="AS26" s="306"/>
      <c r="AT26" s="306"/>
      <c r="AU26" s="306">
        <f t="shared" ref="AU26:AW26" si="51">AU953</f>
        <v>-494</v>
      </c>
      <c r="AV26" s="306">
        <f t="shared" si="35"/>
        <v>19011</v>
      </c>
      <c r="AW26" s="306">
        <f t="shared" si="51"/>
        <v>19011</v>
      </c>
      <c r="AX26" s="306">
        <f t="shared" ref="AX26:AZ26" si="52">AX953</f>
        <v>0</v>
      </c>
      <c r="AY26" s="306">
        <f t="shared" si="52"/>
        <v>0</v>
      </c>
      <c r="AZ26" s="306">
        <f t="shared" si="52"/>
        <v>0</v>
      </c>
      <c r="BA26" s="339">
        <f t="shared" si="24"/>
        <v>0</v>
      </c>
      <c r="BB26" s="306">
        <f t="shared" ref="BB26:BD26" si="53">BB953</f>
        <v>0</v>
      </c>
      <c r="BC26" s="306">
        <f t="shared" si="53"/>
        <v>0</v>
      </c>
      <c r="BD26" s="306">
        <f t="shared" si="53"/>
        <v>0</v>
      </c>
      <c r="BE26" s="306">
        <f t="shared" si="25"/>
        <v>19505</v>
      </c>
      <c r="BF26" s="306">
        <f t="shared" ref="BF26:BH26" si="54">BF953</f>
        <v>19505</v>
      </c>
      <c r="BG26" s="306">
        <f t="shared" si="54"/>
        <v>0</v>
      </c>
      <c r="BH26" s="306">
        <f t="shared" si="54"/>
        <v>0</v>
      </c>
      <c r="BI26" s="306">
        <f t="shared" si="36"/>
        <v>19624</v>
      </c>
      <c r="BJ26" s="306">
        <f t="shared" ref="BJ26" si="55">BJ953</f>
        <v>19624</v>
      </c>
      <c r="BK26" s="306">
        <f t="shared" ref="BK26:BM26" si="56">BK953</f>
        <v>0</v>
      </c>
      <c r="BL26" s="306">
        <f t="shared" si="56"/>
        <v>0</v>
      </c>
      <c r="BM26" s="306">
        <f t="shared" si="56"/>
        <v>0</v>
      </c>
      <c r="BN26" s="306">
        <v>0</v>
      </c>
      <c r="BO26" s="306">
        <f t="shared" si="38"/>
        <v>19624</v>
      </c>
      <c r="BP26" s="306">
        <f t="shared" ref="BP26" si="57">BP953</f>
        <v>19624</v>
      </c>
      <c r="BQ26" s="306">
        <f t="shared" ref="BQ26:BS26" si="58">BQ953</f>
        <v>0</v>
      </c>
      <c r="BR26" s="306">
        <f t="shared" si="58"/>
        <v>0</v>
      </c>
      <c r="BS26" s="306">
        <f t="shared" si="58"/>
        <v>0</v>
      </c>
      <c r="BT26" s="306">
        <f t="shared" ref="BT26:BU26" si="59">BT953</f>
        <v>0</v>
      </c>
      <c r="BU26" s="306">
        <f t="shared" si="59"/>
        <v>0</v>
      </c>
      <c r="BV26" s="306">
        <f t="shared" si="40"/>
        <v>19793.5</v>
      </c>
      <c r="BW26" s="306">
        <f t="shared" ref="BW26:BZ26" si="60">BW953</f>
        <v>19793.5</v>
      </c>
      <c r="BX26" s="306">
        <f t="shared" si="60"/>
        <v>0</v>
      </c>
      <c r="BY26" s="306">
        <f t="shared" si="60"/>
        <v>0</v>
      </c>
      <c r="BZ26" s="306">
        <f t="shared" si="60"/>
        <v>0</v>
      </c>
      <c r="CA26" s="306">
        <f t="shared" si="42"/>
        <v>0</v>
      </c>
      <c r="CB26" s="306">
        <f t="shared" ref="CB26:CD26" si="61">CB953</f>
        <v>0</v>
      </c>
      <c r="CC26" s="306">
        <f t="shared" si="61"/>
        <v>0</v>
      </c>
      <c r="CD26" s="306">
        <f t="shared" si="61"/>
        <v>0</v>
      </c>
      <c r="CE26" s="306">
        <f t="shared" si="43"/>
        <v>19793.5</v>
      </c>
      <c r="CF26" s="306">
        <f t="shared" ref="CF26:CI26" si="62">CF953</f>
        <v>19793.5</v>
      </c>
      <c r="CG26" s="306">
        <f t="shared" si="62"/>
        <v>0</v>
      </c>
      <c r="CH26" s="306">
        <f t="shared" si="62"/>
        <v>0</v>
      </c>
      <c r="CI26" s="306">
        <f t="shared" si="62"/>
        <v>0</v>
      </c>
      <c r="CJ26" s="306">
        <v>0</v>
      </c>
      <c r="CK26" s="306">
        <f t="shared" si="45"/>
        <v>19793.5</v>
      </c>
      <c r="CL26" s="306">
        <f t="shared" ref="CL26:CO26" si="63">CL953</f>
        <v>19793.5</v>
      </c>
      <c r="CM26" s="306">
        <f t="shared" si="63"/>
        <v>0</v>
      </c>
      <c r="CN26" s="306">
        <f t="shared" si="63"/>
        <v>0</v>
      </c>
      <c r="CO26" s="306">
        <f t="shared" si="63"/>
        <v>0</v>
      </c>
    </row>
    <row r="27" spans="1:93" s="606" customFormat="1" ht="50.25" customHeight="1" x14ac:dyDescent="0.3">
      <c r="B27" s="880" t="s">
        <v>324</v>
      </c>
      <c r="C27" s="880"/>
      <c r="D27" s="697">
        <f t="shared" si="27"/>
        <v>290760.65000999998</v>
      </c>
      <c r="E27" s="697">
        <f>E966</f>
        <v>290760.65000999998</v>
      </c>
      <c r="F27" s="697"/>
      <c r="G27" s="697"/>
      <c r="H27" s="697"/>
      <c r="I27" s="607">
        <f t="shared" si="6"/>
        <v>148298.62727999999</v>
      </c>
      <c r="J27" s="608">
        <f t="shared" si="7"/>
        <v>0.51003678549659193</v>
      </c>
      <c r="K27" s="697">
        <f>K966</f>
        <v>148298.62727999999</v>
      </c>
      <c r="L27" s="608">
        <f t="shared" si="8"/>
        <v>0.51003678549659193</v>
      </c>
      <c r="M27" s="697"/>
      <c r="N27" s="608">
        <v>0</v>
      </c>
      <c r="O27" s="697"/>
      <c r="P27" s="608">
        <v>0</v>
      </c>
      <c r="Q27" s="697"/>
      <c r="R27" s="608">
        <v>0</v>
      </c>
      <c r="S27" s="697">
        <f t="shared" si="12"/>
        <v>15367.329110000001</v>
      </c>
      <c r="T27" s="608">
        <f t="shared" si="13"/>
        <v>5.2852162455516175E-2</v>
      </c>
      <c r="U27" s="697">
        <f>U966</f>
        <v>15367.329110000001</v>
      </c>
      <c r="V27" s="608">
        <f t="shared" si="14"/>
        <v>5.2852162455516175E-2</v>
      </c>
      <c r="W27" s="697"/>
      <c r="X27" s="608">
        <v>0</v>
      </c>
      <c r="Y27" s="697"/>
      <c r="Z27" s="608">
        <v>0</v>
      </c>
      <c r="AA27" s="697"/>
      <c r="AB27" s="608">
        <v>0</v>
      </c>
      <c r="AC27" s="697">
        <f t="shared" si="18"/>
        <v>288930.67349999998</v>
      </c>
      <c r="AD27" s="646">
        <f t="shared" si="19"/>
        <v>0.99370624425988496</v>
      </c>
      <c r="AE27" s="697">
        <f>AE966</f>
        <v>288930.67349999998</v>
      </c>
      <c r="AF27" s="646">
        <f t="shared" si="20"/>
        <v>0.99370624425988496</v>
      </c>
      <c r="AG27" s="697"/>
      <c r="AH27" s="646">
        <v>0</v>
      </c>
      <c r="AI27" s="697"/>
      <c r="AJ27" s="646">
        <v>0</v>
      </c>
      <c r="AK27" s="697"/>
      <c r="AL27" s="646">
        <v>0</v>
      </c>
      <c r="AM27" s="306"/>
      <c r="AN27" s="306"/>
      <c r="AO27" s="306"/>
      <c r="AP27" s="306"/>
      <c r="AQ27" s="306"/>
      <c r="AR27" s="306"/>
      <c r="AS27" s="306"/>
      <c r="AT27" s="306"/>
      <c r="AU27" s="306">
        <f>AU966</f>
        <v>53726.092390000005</v>
      </c>
      <c r="AV27" s="306">
        <f t="shared" si="35"/>
        <v>344486.74239999999</v>
      </c>
      <c r="AW27" s="306">
        <f>AW966</f>
        <v>344486.74239999999</v>
      </c>
      <c r="AX27" s="306"/>
      <c r="AY27" s="306"/>
      <c r="AZ27" s="306"/>
      <c r="BA27" s="339"/>
      <c r="BB27" s="306"/>
      <c r="BC27" s="306"/>
      <c r="BD27" s="306"/>
      <c r="BE27" s="306"/>
      <c r="BF27" s="306"/>
      <c r="BG27" s="306"/>
      <c r="BH27" s="306"/>
      <c r="BI27" s="306">
        <f t="shared" si="36"/>
        <v>250000</v>
      </c>
      <c r="BJ27" s="306">
        <f>BJ966</f>
        <v>250000</v>
      </c>
      <c r="BK27" s="306"/>
      <c r="BL27" s="306"/>
      <c r="BM27" s="306"/>
      <c r="BN27" s="306">
        <f>BN966</f>
        <v>0</v>
      </c>
      <c r="BO27" s="306">
        <f t="shared" si="38"/>
        <v>250000</v>
      </c>
      <c r="BP27" s="306">
        <f>BP966</f>
        <v>250000</v>
      </c>
      <c r="BQ27" s="306"/>
      <c r="BR27" s="306"/>
      <c r="BS27" s="306"/>
      <c r="BT27" s="306"/>
      <c r="BU27" s="306"/>
      <c r="BV27" s="306">
        <f t="shared" si="40"/>
        <v>0</v>
      </c>
      <c r="BW27" s="306"/>
      <c r="BX27" s="306"/>
      <c r="BY27" s="306"/>
      <c r="BZ27" s="306"/>
      <c r="CA27" s="306"/>
      <c r="CB27" s="306"/>
      <c r="CC27" s="306"/>
      <c r="CD27" s="306"/>
      <c r="CE27" s="306">
        <f t="shared" si="43"/>
        <v>0</v>
      </c>
      <c r="CF27" s="306">
        <f>CF966</f>
        <v>0</v>
      </c>
      <c r="CG27" s="306"/>
      <c r="CH27" s="306"/>
      <c r="CI27" s="306"/>
      <c r="CJ27" s="306">
        <f>CJ966</f>
        <v>0</v>
      </c>
      <c r="CK27" s="306">
        <f t="shared" si="45"/>
        <v>0</v>
      </c>
      <c r="CL27" s="306">
        <f>CL966</f>
        <v>0</v>
      </c>
      <c r="CM27" s="306"/>
      <c r="CN27" s="306"/>
      <c r="CO27" s="306"/>
    </row>
    <row r="28" spans="1:93" s="606" customFormat="1" ht="50.25" customHeight="1" x14ac:dyDescent="0.3">
      <c r="B28" s="880" t="s">
        <v>452</v>
      </c>
      <c r="C28" s="880"/>
      <c r="D28" s="697">
        <f>H28</f>
        <v>18169.599999999999</v>
      </c>
      <c r="E28" s="697">
        <v>0</v>
      </c>
      <c r="F28" s="697">
        <v>0</v>
      </c>
      <c r="G28" s="697">
        <v>0</v>
      </c>
      <c r="H28" s="697">
        <f>H977</f>
        <v>18169.599999999999</v>
      </c>
      <c r="I28" s="607">
        <f t="shared" si="6"/>
        <v>0</v>
      </c>
      <c r="J28" s="608">
        <v>0</v>
      </c>
      <c r="K28" s="697">
        <v>0</v>
      </c>
      <c r="L28" s="608">
        <v>0</v>
      </c>
      <c r="M28" s="697">
        <v>0</v>
      </c>
      <c r="N28" s="608">
        <v>0</v>
      </c>
      <c r="O28" s="697">
        <v>0</v>
      </c>
      <c r="P28" s="608">
        <v>0</v>
      </c>
      <c r="Q28" s="697">
        <v>0</v>
      </c>
      <c r="R28" s="608">
        <f t="shared" si="11"/>
        <v>0</v>
      </c>
      <c r="S28" s="697">
        <f t="shared" si="12"/>
        <v>0</v>
      </c>
      <c r="T28" s="608">
        <f t="shared" si="13"/>
        <v>0</v>
      </c>
      <c r="U28" s="697">
        <v>0</v>
      </c>
      <c r="V28" s="608">
        <v>0</v>
      </c>
      <c r="W28" s="697">
        <v>0</v>
      </c>
      <c r="X28" s="608">
        <v>0</v>
      </c>
      <c r="Y28" s="697">
        <v>0</v>
      </c>
      <c r="Z28" s="608">
        <v>0</v>
      </c>
      <c r="AA28" s="697">
        <v>0</v>
      </c>
      <c r="AB28" s="608">
        <f t="shared" si="17"/>
        <v>0</v>
      </c>
      <c r="AC28" s="697">
        <f t="shared" si="18"/>
        <v>18169.599999999999</v>
      </c>
      <c r="AD28" s="646">
        <f t="shared" si="19"/>
        <v>1</v>
      </c>
      <c r="AE28" s="697">
        <v>0</v>
      </c>
      <c r="AF28" s="646">
        <v>0</v>
      </c>
      <c r="AG28" s="697">
        <v>0</v>
      </c>
      <c r="AH28" s="646">
        <v>0</v>
      </c>
      <c r="AI28" s="697">
        <v>0</v>
      </c>
      <c r="AJ28" s="646">
        <v>0</v>
      </c>
      <c r="AK28" s="697">
        <f>AK977</f>
        <v>18169.599999999999</v>
      </c>
      <c r="AL28" s="646">
        <f t="shared" si="23"/>
        <v>1</v>
      </c>
      <c r="AM28" s="306"/>
      <c r="AN28" s="306"/>
      <c r="AO28" s="306"/>
      <c r="AP28" s="306"/>
      <c r="AQ28" s="306"/>
      <c r="AR28" s="306"/>
      <c r="AS28" s="306"/>
      <c r="AT28" s="306"/>
      <c r="AU28" s="306">
        <f>AV28-D28</f>
        <v>0</v>
      </c>
      <c r="AV28" s="306">
        <f>AZ28</f>
        <v>18169.599999999999</v>
      </c>
      <c r="AW28" s="306"/>
      <c r="AX28" s="306"/>
      <c r="AY28" s="306"/>
      <c r="AZ28" s="306">
        <f>AZ977</f>
        <v>18169.599999999999</v>
      </c>
      <c r="BA28" s="339"/>
      <c r="BB28" s="306"/>
      <c r="BC28" s="306"/>
      <c r="BD28" s="306"/>
      <c r="BE28" s="306"/>
      <c r="BF28" s="306"/>
      <c r="BG28" s="306"/>
      <c r="BH28" s="306"/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306"/>
      <c r="CE28" s="306"/>
      <c r="CF28" s="306"/>
      <c r="CG28" s="306"/>
      <c r="CH28" s="306"/>
      <c r="CI28" s="306"/>
      <c r="CJ28" s="306"/>
      <c r="CK28" s="306"/>
      <c r="CL28" s="306"/>
      <c r="CM28" s="306"/>
      <c r="CN28" s="306"/>
      <c r="CO28" s="306"/>
    </row>
    <row r="29" spans="1:93" s="639" customFormat="1" ht="35.25" customHeight="1" x14ac:dyDescent="0.25">
      <c r="B29" s="888" t="s">
        <v>316</v>
      </c>
      <c r="C29" s="888"/>
      <c r="D29" s="641">
        <f>E29+F29+G29+H29</f>
        <v>21031159.52155</v>
      </c>
      <c r="E29" s="641">
        <f>E30+E31+E34+E35</f>
        <v>6991473.3773400001</v>
      </c>
      <c r="F29" s="641">
        <f>F30+F31+F34+F35</f>
        <v>10847581.59626</v>
      </c>
      <c r="G29" s="641">
        <f>G30+G31</f>
        <v>1432218.37075</v>
      </c>
      <c r="H29" s="641">
        <f>H30+H31</f>
        <v>1759886.1771999998</v>
      </c>
      <c r="I29" s="641">
        <f t="shared" si="6"/>
        <v>1408958.1683199997</v>
      </c>
      <c r="J29" s="642">
        <f t="shared" si="7"/>
        <v>6.6993841536710438E-2</v>
      </c>
      <c r="K29" s="641">
        <f>K30+K31+K34+K35</f>
        <v>921699.48393999995</v>
      </c>
      <c r="L29" s="642">
        <f t="shared" si="8"/>
        <v>0.13183193787554304</v>
      </c>
      <c r="M29" s="641">
        <f>M30+M31+M34+M35</f>
        <v>112664.40208999999</v>
      </c>
      <c r="N29" s="642">
        <f t="shared" si="9"/>
        <v>1.0386130870759628E-2</v>
      </c>
      <c r="O29" s="641">
        <f>O30+O31</f>
        <v>238984.05394999997</v>
      </c>
      <c r="P29" s="642">
        <f t="shared" si="10"/>
        <v>0.16686286032265654</v>
      </c>
      <c r="Q29" s="641">
        <f>Q30+Q31</f>
        <v>135610.22834</v>
      </c>
      <c r="R29" s="642">
        <f t="shared" si="11"/>
        <v>7.7056249487542153E-2</v>
      </c>
      <c r="S29" s="641">
        <f t="shared" si="12"/>
        <v>2222471.35983</v>
      </c>
      <c r="T29" s="642">
        <f t="shared" si="13"/>
        <v>0.10567517009952304</v>
      </c>
      <c r="U29" s="641">
        <f>U30+U31+U34+U35</f>
        <v>1074753.8518600001</v>
      </c>
      <c r="V29" s="642">
        <f t="shared" si="14"/>
        <v>0.15372351346475477</v>
      </c>
      <c r="W29" s="641">
        <f>W30+W31+W34+W35+W33</f>
        <v>913303.86869000003</v>
      </c>
      <c r="X29" s="642">
        <f t="shared" si="15"/>
        <v>8.4194238188988274E-2</v>
      </c>
      <c r="Y29" s="641">
        <f>Y30+Y31</f>
        <v>98803.410939999972</v>
      </c>
      <c r="Z29" s="642">
        <f t="shared" si="16"/>
        <v>6.8986275387782015E-2</v>
      </c>
      <c r="AA29" s="641">
        <f>AA30+AA31</f>
        <v>135610.22834</v>
      </c>
      <c r="AB29" s="642">
        <f t="shared" si="17"/>
        <v>7.7056249487542153E-2</v>
      </c>
      <c r="AC29" s="641">
        <f t="shared" si="18"/>
        <v>13012880.878870001</v>
      </c>
      <c r="AD29" s="643">
        <f t="shared" si="19"/>
        <v>0.61874291170375517</v>
      </c>
      <c r="AE29" s="641">
        <f>AE30+AE31+AE34+AE35</f>
        <v>4662531.0073000006</v>
      </c>
      <c r="AF29" s="643">
        <f t="shared" si="20"/>
        <v>0.66688818731852528</v>
      </c>
      <c r="AG29" s="641">
        <f>AG30+AG31+AG34+AG35</f>
        <v>5536555.3714899998</v>
      </c>
      <c r="AH29" s="643">
        <f t="shared" si="21"/>
        <v>0.51039536530417784</v>
      </c>
      <c r="AI29" s="641">
        <f>AI30+AI31</f>
        <v>1066389.83764</v>
      </c>
      <c r="AJ29" s="643">
        <f t="shared" si="22"/>
        <v>0.74457209837461513</v>
      </c>
      <c r="AK29" s="641">
        <f>AK30+AK31</f>
        <v>1747404.6624399996</v>
      </c>
      <c r="AL29" s="643">
        <f t="shared" si="23"/>
        <v>0.99290777158108123</v>
      </c>
      <c r="AM29" s="640"/>
      <c r="AN29" s="640"/>
      <c r="AO29" s="640"/>
      <c r="AP29" s="640"/>
      <c r="AQ29" s="640"/>
      <c r="AR29" s="640"/>
      <c r="AS29" s="640"/>
      <c r="AT29" s="640"/>
      <c r="AU29" s="640">
        <f>AU30+AU31+AU34+AU35</f>
        <v>2723206.2921099998</v>
      </c>
      <c r="AV29" s="640">
        <f>AW29+AX29+AY29+AZ29</f>
        <v>23754365.813659996</v>
      </c>
      <c r="AW29" s="640">
        <f>AW30+AW31+AW34+AW35</f>
        <v>8741890.9227099996</v>
      </c>
      <c r="AX29" s="640">
        <f>AX30+AX31+AX34+AX35</f>
        <v>10826023.915539999</v>
      </c>
      <c r="AY29" s="640">
        <f>AY30+AY31</f>
        <v>1430508.10096</v>
      </c>
      <c r="AZ29" s="640">
        <f>AZ30+AZ31+AZ34+AZ35</f>
        <v>2755942.8744499995</v>
      </c>
      <c r="BA29" s="640" t="e">
        <f t="shared" si="24"/>
        <v>#REF!</v>
      </c>
      <c r="BB29" s="640" t="e">
        <f>BB30+BB31+BB34+BB35</f>
        <v>#REF!</v>
      </c>
      <c r="BC29" s="640" t="e">
        <f>BC30+BC31</f>
        <v>#REF!</v>
      </c>
      <c r="BD29" s="640" t="e">
        <f>BD30+BD31</f>
        <v>#REF!</v>
      </c>
      <c r="BE29" s="640" t="e">
        <f t="shared" si="25"/>
        <v>#REF!</v>
      </c>
      <c r="BF29" s="640" t="e">
        <f>BF30+BF31+BF34+BF35</f>
        <v>#REF!</v>
      </c>
      <c r="BG29" s="640">
        <f>BG30+BG31</f>
        <v>1432218.37075</v>
      </c>
      <c r="BH29" s="640" t="e">
        <f>BH30+BH31</f>
        <v>#REF!</v>
      </c>
      <c r="BI29" s="640">
        <f>BJ29+BK29+BL29+BM29</f>
        <v>21379581.234000001</v>
      </c>
      <c r="BJ29" s="640">
        <f>BJ30+BJ31+BJ34+BJ35</f>
        <v>9633383.9045100007</v>
      </c>
      <c r="BK29" s="640">
        <f>BK30+BK31+BK34+BK35</f>
        <v>9197607.8229199983</v>
      </c>
      <c r="BL29" s="640">
        <f>BL30+BL31</f>
        <v>1407377.9177299999</v>
      </c>
      <c r="BM29" s="640">
        <f>BM30+BM31</f>
        <v>1141211.5888400001</v>
      </c>
      <c r="BN29" s="640">
        <f>BN30+BN31+BN34+BN35</f>
        <v>-14009.934000000358</v>
      </c>
      <c r="BO29" s="640">
        <f>BP29+BQ29+BR29+BS29</f>
        <v>21365571.300000001</v>
      </c>
      <c r="BP29" s="640">
        <f>BP30+BP31+BP34+BP35</f>
        <v>9633383.9045100007</v>
      </c>
      <c r="BQ29" s="640">
        <f>BQ30+BQ31+BQ34+BQ35</f>
        <v>9197607.8229199983</v>
      </c>
      <c r="BR29" s="640">
        <f>BR30+BR31</f>
        <v>1393367.98373</v>
      </c>
      <c r="BS29" s="640">
        <f>BS30+BS31</f>
        <v>1141211.5888400001</v>
      </c>
      <c r="BT29" s="640">
        <f>BT30+BT31</f>
        <v>1407377.9177299999</v>
      </c>
      <c r="BU29" s="640" t="e">
        <f>BU30+BU31</f>
        <v>#REF!</v>
      </c>
      <c r="BV29" s="640" t="e">
        <f>BW29+BX29+BY29+BZ29</f>
        <v>#REF!</v>
      </c>
      <c r="BW29" s="640">
        <f>BW30+BW31+BW34+BW35</f>
        <v>6046638.1183400005</v>
      </c>
      <c r="BX29" s="640">
        <f>BX30+BX31+BX34+BX35</f>
        <v>6572254.5217699995</v>
      </c>
      <c r="BY29" s="640">
        <f>BY30+BY31</f>
        <v>1370333.02193</v>
      </c>
      <c r="BZ29" s="640" t="e">
        <f>BZ30+BZ31</f>
        <v>#REF!</v>
      </c>
      <c r="CA29" s="640" t="e">
        <f t="shared" ref="CA29:CA34" si="64">CB29+CC29+CD29</f>
        <v>#REF!</v>
      </c>
      <c r="CB29" s="640" t="e">
        <f>CB30+CB31+CB34+CB35</f>
        <v>#REF!</v>
      </c>
      <c r="CC29" s="640" t="e">
        <f>CC30+CC31</f>
        <v>#REF!</v>
      </c>
      <c r="CD29" s="640" t="e">
        <f>CD30+CD31</f>
        <v>#REF!</v>
      </c>
      <c r="CE29" s="640">
        <f>CF29+CG29+CH29+CI29</f>
        <v>25675893.334001385</v>
      </c>
      <c r="CF29" s="640">
        <f>CF30+CF31+CF34+CF35</f>
        <v>8265443.1354700001</v>
      </c>
      <c r="CG29" s="640">
        <f>CG30+CG31+CG34+CG35</f>
        <v>14851579.004641382</v>
      </c>
      <c r="CH29" s="640">
        <f>CH30+CH31</f>
        <v>1370333.02193</v>
      </c>
      <c r="CI29" s="640">
        <f>CI30+CI31</f>
        <v>1188538.1719599999</v>
      </c>
      <c r="CJ29" s="640">
        <f>CJ30+CJ31+CJ34+CJ35</f>
        <v>0</v>
      </c>
      <c r="CK29" s="640">
        <f>CL29+CM29+CN29+CO29</f>
        <v>25674271.334001385</v>
      </c>
      <c r="CL29" s="640">
        <f>CL30+CL31+CL34+CL35</f>
        <v>8265443.1354700001</v>
      </c>
      <c r="CM29" s="640">
        <f>CM30+CM31+CM34+CM35</f>
        <v>14849957.004641382</v>
      </c>
      <c r="CN29" s="640">
        <f>CN30+CN31</f>
        <v>1370333.02193</v>
      </c>
      <c r="CO29" s="640">
        <f>CO30+CO31</f>
        <v>1188538.1719599999</v>
      </c>
    </row>
    <row r="30" spans="1:93" s="13" customFormat="1" ht="48.75" customHeight="1" x14ac:dyDescent="0.25">
      <c r="B30" s="828" t="s">
        <v>270</v>
      </c>
      <c r="C30" s="828"/>
      <c r="D30" s="196">
        <f>E30+F30+G30+H30</f>
        <v>13944790.136240002</v>
      </c>
      <c r="E30" s="196">
        <f t="shared" ref="E30:H31" si="65">E56+E912+E949</f>
        <v>6313585.3321500001</v>
      </c>
      <c r="F30" s="196">
        <f t="shared" si="65"/>
        <v>4479435.1561399996</v>
      </c>
      <c r="G30" s="196">
        <f t="shared" si="65"/>
        <v>1432218.37075</v>
      </c>
      <c r="H30" s="196">
        <f t="shared" si="65"/>
        <v>1719551.2771999999</v>
      </c>
      <c r="I30" s="196">
        <f t="shared" si="6"/>
        <v>1371003.6742499999</v>
      </c>
      <c r="J30" s="572">
        <f t="shared" si="7"/>
        <v>9.8316551260747051E-2</v>
      </c>
      <c r="K30" s="196">
        <f>K56+K912+K949</f>
        <v>916727.71143999998</v>
      </c>
      <c r="L30" s="572">
        <f t="shared" si="8"/>
        <v>0.14519922725552545</v>
      </c>
      <c r="M30" s="196">
        <f>M56+M912+M949</f>
        <v>88809.908939999994</v>
      </c>
      <c r="N30" s="572">
        <f t="shared" si="9"/>
        <v>1.9826140092298803E-2</v>
      </c>
      <c r="O30" s="196">
        <f>O56+O912+O949</f>
        <v>238984.05394999997</v>
      </c>
      <c r="P30" s="572">
        <f t="shared" si="10"/>
        <v>0.16686286032265654</v>
      </c>
      <c r="Q30" s="196">
        <f>Q56+Q912+Q949</f>
        <v>126481.99992</v>
      </c>
      <c r="R30" s="572">
        <f t="shared" si="11"/>
        <v>7.3555235948505521E-2</v>
      </c>
      <c r="S30" s="196">
        <f t="shared" si="12"/>
        <v>1356960.0178099999</v>
      </c>
      <c r="T30" s="572">
        <f t="shared" si="13"/>
        <v>9.7309461422693255E-2</v>
      </c>
      <c r="U30" s="196">
        <f>U56+U912+U949</f>
        <v>1067651.31972</v>
      </c>
      <c r="V30" s="572">
        <f t="shared" si="14"/>
        <v>0.16910380767062932</v>
      </c>
      <c r="W30" s="196">
        <f>W56+W912+W949</f>
        <v>64023.287230000002</v>
      </c>
      <c r="X30" s="572">
        <f t="shared" si="15"/>
        <v>1.429271437097214E-2</v>
      </c>
      <c r="Y30" s="196">
        <f>Y56+Y912+Y949</f>
        <v>98803.410939999972</v>
      </c>
      <c r="Z30" s="572">
        <f t="shared" si="16"/>
        <v>6.8986275387782015E-2</v>
      </c>
      <c r="AA30" s="196">
        <f>AA56+AA912+AA949</f>
        <v>126481.99992</v>
      </c>
      <c r="AB30" s="572">
        <f t="shared" si="17"/>
        <v>7.3555235948505521E-2</v>
      </c>
      <c r="AC30" s="196">
        <f t="shared" si="18"/>
        <v>9503284.0340299997</v>
      </c>
      <c r="AD30" s="627">
        <f t="shared" si="19"/>
        <v>0.68149351414996728</v>
      </c>
      <c r="AE30" s="196">
        <f>AE56+AE912+AE949</f>
        <v>4236669.1742700003</v>
      </c>
      <c r="AF30" s="627">
        <f t="shared" si="20"/>
        <v>0.67104013827073183</v>
      </c>
      <c r="AG30" s="196">
        <f>AG56+AG912+AG949</f>
        <v>2493155.2596800001</v>
      </c>
      <c r="AH30" s="627">
        <f t="shared" si="21"/>
        <v>0.55657804450246617</v>
      </c>
      <c r="AI30" s="196">
        <f>AI56+AI912+AI949</f>
        <v>1066389.83764</v>
      </c>
      <c r="AJ30" s="627">
        <f t="shared" si="22"/>
        <v>0.74457209837461513</v>
      </c>
      <c r="AK30" s="196">
        <f>AK56+AK912+AK949</f>
        <v>1707069.7624399997</v>
      </c>
      <c r="AL30" s="627">
        <f t="shared" si="23"/>
        <v>0.99274141171275554</v>
      </c>
      <c r="AM30" s="109"/>
      <c r="AN30" s="109"/>
      <c r="AO30" s="109"/>
      <c r="AP30" s="109"/>
      <c r="AQ30" s="109"/>
      <c r="AR30" s="109"/>
      <c r="AS30" s="109"/>
      <c r="AT30" s="109"/>
      <c r="AU30" s="109">
        <f>AU56+AU912+AU949</f>
        <v>2723206.2774199992</v>
      </c>
      <c r="AV30" s="109">
        <f>AW30+AX30+AY30+AZ30</f>
        <v>16667996.413659999</v>
      </c>
      <c r="AW30" s="109">
        <f t="shared" ref="AW30:AZ31" si="66">AW56+AW912+AW949</f>
        <v>8264308.8413200006</v>
      </c>
      <c r="AX30" s="109">
        <f t="shared" si="66"/>
        <v>4457877.4607299995</v>
      </c>
      <c r="AY30" s="109">
        <f t="shared" si="66"/>
        <v>1430508.10096</v>
      </c>
      <c r="AZ30" s="109">
        <f t="shared" si="66"/>
        <v>2515302.0106499996</v>
      </c>
      <c r="BA30" s="109" t="e">
        <f t="shared" si="24"/>
        <v>#REF!</v>
      </c>
      <c r="BB30" s="109" t="e">
        <f>BB56+BB912+BB922</f>
        <v>#REF!</v>
      </c>
      <c r="BC30" s="109" t="e">
        <f>BC56+BC912+BC922</f>
        <v>#REF!</v>
      </c>
      <c r="BD30" s="109" t="e">
        <f>BD56+BD912+BD922+BD935</f>
        <v>#REF!</v>
      </c>
      <c r="BE30" s="109" t="e">
        <f t="shared" si="25"/>
        <v>#REF!</v>
      </c>
      <c r="BF30" s="109" t="e">
        <f>BF56+BF912+BF922</f>
        <v>#REF!</v>
      </c>
      <c r="BG30" s="109">
        <f>BG56+BG912+BG922</f>
        <v>1432218.37075</v>
      </c>
      <c r="BH30" s="109" t="e">
        <f>BH56+BH912+BH922+BH935</f>
        <v>#REF!</v>
      </c>
      <c r="BI30" s="109">
        <f>BJ30+BK30+BL30+BM30</f>
        <v>14918878.333999999</v>
      </c>
      <c r="BJ30" s="109">
        <f t="shared" ref="BJ30:BM31" si="67">BJ56+BJ912+BJ949</f>
        <v>7241342.39219</v>
      </c>
      <c r="BK30" s="109">
        <f t="shared" si="67"/>
        <v>5141143.7352399994</v>
      </c>
      <c r="BL30" s="109">
        <f t="shared" si="67"/>
        <v>1407377.9177299999</v>
      </c>
      <c r="BM30" s="109">
        <f t="shared" si="67"/>
        <v>1129014.2888400001</v>
      </c>
      <c r="BN30" s="109">
        <f>BN56+BN912+BN942</f>
        <v>-14009.934000000358</v>
      </c>
      <c r="BO30" s="109">
        <f>BP30+BQ30+BR30+BS30</f>
        <v>14904868.399999999</v>
      </c>
      <c r="BP30" s="109">
        <f t="shared" ref="BP30:BS31" si="68">BP56+BP912+BP949</f>
        <v>7241342.39219</v>
      </c>
      <c r="BQ30" s="109">
        <f t="shared" si="68"/>
        <v>5141143.7352399994</v>
      </c>
      <c r="BR30" s="109">
        <f t="shared" si="68"/>
        <v>1393367.98373</v>
      </c>
      <c r="BS30" s="109">
        <f t="shared" si="68"/>
        <v>1129014.2888400001</v>
      </c>
      <c r="BT30" s="109">
        <f>BT56+BT912+BT922</f>
        <v>1407377.9177299999</v>
      </c>
      <c r="BU30" s="109" t="e">
        <f>BU56+BU912+BU922+BU935</f>
        <v>#REF!</v>
      </c>
      <c r="BV30" s="109" t="e">
        <f>BW30+BX30+BY30+BZ30</f>
        <v>#REF!</v>
      </c>
      <c r="BW30" s="109">
        <f t="shared" ref="BW30:BZ31" si="69">BW56+BW912+BW949</f>
        <v>6046638.1183400005</v>
      </c>
      <c r="BX30" s="109">
        <f t="shared" si="69"/>
        <v>6572254.5217699995</v>
      </c>
      <c r="BY30" s="109">
        <f t="shared" si="69"/>
        <v>1370333.02193</v>
      </c>
      <c r="BZ30" s="109" t="e">
        <f t="shared" si="69"/>
        <v>#REF!</v>
      </c>
      <c r="CA30" s="109" t="e">
        <f t="shared" si="64"/>
        <v>#REF!</v>
      </c>
      <c r="CB30" s="109" t="e">
        <f>CB56+CB912+CB922</f>
        <v>#REF!</v>
      </c>
      <c r="CC30" s="109" t="e">
        <f>CC56+CC912+CC922</f>
        <v>#REF!</v>
      </c>
      <c r="CD30" s="109" t="e">
        <f>CD56+CD912+CD922+CD935</f>
        <v>#REF!</v>
      </c>
      <c r="CE30" s="109">
        <f>CF30+CG30+CH30+CI30</f>
        <v>18609884.634001382</v>
      </c>
      <c r="CF30" s="109">
        <f t="shared" ref="CF30:CI31" si="70">CF56+CF912+CF949</f>
        <v>6546037.4254700001</v>
      </c>
      <c r="CG30" s="109">
        <f t="shared" si="70"/>
        <v>9534861.5146413818</v>
      </c>
      <c r="CH30" s="109">
        <f t="shared" si="70"/>
        <v>1370333.02193</v>
      </c>
      <c r="CI30" s="109">
        <f t="shared" si="70"/>
        <v>1158652.6719599999</v>
      </c>
      <c r="CJ30" s="109">
        <f>CJ56+CJ912+CJ942</f>
        <v>0</v>
      </c>
      <c r="CK30" s="109">
        <f>CL30+CM30+CN30+CO30</f>
        <v>18608262.634001382</v>
      </c>
      <c r="CL30" s="109">
        <f t="shared" ref="CL30:CO31" si="71">CL56+CL912+CL949</f>
        <v>6546037.4254700001</v>
      </c>
      <c r="CM30" s="109">
        <f t="shared" si="71"/>
        <v>9533239.5146413818</v>
      </c>
      <c r="CN30" s="109">
        <f t="shared" si="71"/>
        <v>1370333.02193</v>
      </c>
      <c r="CO30" s="109">
        <f t="shared" si="71"/>
        <v>1158652.6719599999</v>
      </c>
    </row>
    <row r="31" spans="1:93" s="14" customFormat="1" ht="46.5" customHeight="1" x14ac:dyDescent="0.25">
      <c r="B31" s="887" t="s">
        <v>271</v>
      </c>
      <c r="C31" s="887"/>
      <c r="D31" s="595">
        <f>E31+F31+G31+H31</f>
        <v>1888275.4</v>
      </c>
      <c r="E31" s="595">
        <f t="shared" si="65"/>
        <v>331770.44519</v>
      </c>
      <c r="F31" s="595">
        <f t="shared" si="65"/>
        <v>1516170.0548099999</v>
      </c>
      <c r="G31" s="595">
        <f t="shared" si="65"/>
        <v>0</v>
      </c>
      <c r="H31" s="595">
        <f t="shared" si="65"/>
        <v>40334.9</v>
      </c>
      <c r="I31" s="595">
        <f t="shared" si="6"/>
        <v>37954.494070000001</v>
      </c>
      <c r="J31" s="596">
        <f t="shared" si="7"/>
        <v>2.0100083954914628E-2</v>
      </c>
      <c r="K31" s="595">
        <f>K57+K913+K950</f>
        <v>4971.7725</v>
      </c>
      <c r="L31" s="596">
        <f t="shared" si="8"/>
        <v>1.4985579855230143E-2</v>
      </c>
      <c r="M31" s="595">
        <f>M57+M913+M950</f>
        <v>23854.493149999998</v>
      </c>
      <c r="N31" s="596">
        <f t="shared" si="9"/>
        <v>1.5733388925815016E-2</v>
      </c>
      <c r="O31" s="595">
        <f>O57+O913+O950</f>
        <v>0</v>
      </c>
      <c r="P31" s="596">
        <v>0</v>
      </c>
      <c r="Q31" s="595">
        <f>Q57+Q913+Q950</f>
        <v>9128.2284199999995</v>
      </c>
      <c r="R31" s="596">
        <f t="shared" si="11"/>
        <v>0.22631092230301797</v>
      </c>
      <c r="S31" s="595">
        <f t="shared" si="12"/>
        <v>16230.760559999999</v>
      </c>
      <c r="T31" s="596">
        <f t="shared" si="13"/>
        <v>8.5955473232347361E-3</v>
      </c>
      <c r="U31" s="595">
        <f>U57+U913+U950</f>
        <v>7102.5321400000003</v>
      </c>
      <c r="V31" s="596">
        <f t="shared" si="14"/>
        <v>2.1407971213145541E-2</v>
      </c>
      <c r="W31" s="595">
        <f>W57+W913+W950</f>
        <v>0</v>
      </c>
      <c r="X31" s="596">
        <f t="shared" si="15"/>
        <v>0</v>
      </c>
      <c r="Y31" s="595">
        <f>Y57+Y913+Y950</f>
        <v>0</v>
      </c>
      <c r="Z31" s="596">
        <v>0</v>
      </c>
      <c r="AA31" s="595">
        <f>AA57+AA913+AA950</f>
        <v>9128.2284199999995</v>
      </c>
      <c r="AB31" s="596">
        <f t="shared" si="17"/>
        <v>0.22631092230301797</v>
      </c>
      <c r="AC31" s="595">
        <f t="shared" si="18"/>
        <v>1888275.3478399999</v>
      </c>
      <c r="AD31" s="638">
        <f t="shared" si="19"/>
        <v>0.99999997237691074</v>
      </c>
      <c r="AE31" s="595">
        <f>AE57+AE913+AE950</f>
        <v>331770.39303000004</v>
      </c>
      <c r="AF31" s="638">
        <f t="shared" si="20"/>
        <v>0.99999984278286169</v>
      </c>
      <c r="AG31" s="595">
        <f>AG57+AG913+AG950</f>
        <v>1516170.0548099999</v>
      </c>
      <c r="AH31" s="638">
        <f t="shared" si="21"/>
        <v>1</v>
      </c>
      <c r="AI31" s="595">
        <f>AI57+AI913+AI950</f>
        <v>0</v>
      </c>
      <c r="AJ31" s="638">
        <v>0</v>
      </c>
      <c r="AK31" s="595">
        <f>AK57+AK913+AK950</f>
        <v>40334.9</v>
      </c>
      <c r="AL31" s="638">
        <f t="shared" si="23"/>
        <v>1</v>
      </c>
      <c r="AM31" s="307"/>
      <c r="AN31" s="307"/>
      <c r="AO31" s="307"/>
      <c r="AP31" s="307"/>
      <c r="AQ31" s="307"/>
      <c r="AR31" s="307"/>
      <c r="AS31" s="307"/>
      <c r="AT31" s="307"/>
      <c r="AU31" s="307">
        <f>AU57+AU913+AU950</f>
        <v>0</v>
      </c>
      <c r="AV31" s="307">
        <f>AW31+AX31+AY31+AZ31</f>
        <v>1888275.4</v>
      </c>
      <c r="AW31" s="307">
        <f t="shared" si="66"/>
        <v>331770.44519</v>
      </c>
      <c r="AX31" s="307">
        <f t="shared" si="66"/>
        <v>1516170.0548099999</v>
      </c>
      <c r="AY31" s="307">
        <f t="shared" si="66"/>
        <v>0</v>
      </c>
      <c r="AZ31" s="307">
        <f t="shared" si="66"/>
        <v>40334.9</v>
      </c>
      <c r="BA31" s="307" t="e">
        <f t="shared" si="24"/>
        <v>#REF!</v>
      </c>
      <c r="BB31" s="307" t="e">
        <f>BB57+BB913</f>
        <v>#REF!</v>
      </c>
      <c r="BC31" s="307" t="e">
        <f>BC57+BC913</f>
        <v>#REF!</v>
      </c>
      <c r="BD31" s="307" t="e">
        <f>BD57+BD913</f>
        <v>#REF!</v>
      </c>
      <c r="BE31" s="307" t="e">
        <f t="shared" si="25"/>
        <v>#REF!</v>
      </c>
      <c r="BF31" s="307" t="e">
        <f>BF57+BF913</f>
        <v>#REF!</v>
      </c>
      <c r="BG31" s="307">
        <f>BG57+BG913</f>
        <v>0</v>
      </c>
      <c r="BH31" s="307">
        <f>BH57+BH913</f>
        <v>0</v>
      </c>
      <c r="BI31" s="307">
        <f>BJ31+BK31+BL31+BM31</f>
        <v>4944096.8999999994</v>
      </c>
      <c r="BJ31" s="307">
        <f t="shared" si="67"/>
        <v>2092041.51232</v>
      </c>
      <c r="BK31" s="307">
        <f t="shared" si="67"/>
        <v>2839858.0876799999</v>
      </c>
      <c r="BL31" s="307">
        <f t="shared" si="67"/>
        <v>0</v>
      </c>
      <c r="BM31" s="307">
        <f t="shared" si="67"/>
        <v>12197.3</v>
      </c>
      <c r="BN31" s="307">
        <f>BN57+BN913</f>
        <v>0</v>
      </c>
      <c r="BO31" s="307">
        <f>BP31+BQ31+BR31+BS31</f>
        <v>4944096.8999999994</v>
      </c>
      <c r="BP31" s="307">
        <f t="shared" si="68"/>
        <v>2092041.51232</v>
      </c>
      <c r="BQ31" s="307">
        <f t="shared" si="68"/>
        <v>2839858.0876799999</v>
      </c>
      <c r="BR31" s="307">
        <f t="shared" si="68"/>
        <v>0</v>
      </c>
      <c r="BS31" s="307">
        <f t="shared" si="68"/>
        <v>12197.3</v>
      </c>
      <c r="BT31" s="307">
        <f>BT57+BT913</f>
        <v>0</v>
      </c>
      <c r="BU31" s="307">
        <f>BU57+BU913</f>
        <v>12197.3</v>
      </c>
      <c r="BV31" s="307">
        <f>BW31+BX31+BY31+BZ31</f>
        <v>0</v>
      </c>
      <c r="BW31" s="307">
        <f t="shared" si="69"/>
        <v>0</v>
      </c>
      <c r="BX31" s="307">
        <f t="shared" si="69"/>
        <v>0</v>
      </c>
      <c r="BY31" s="307">
        <f t="shared" si="69"/>
        <v>0</v>
      </c>
      <c r="BZ31" s="307">
        <f t="shared" si="69"/>
        <v>0</v>
      </c>
      <c r="CA31" s="307" t="e">
        <f t="shared" si="64"/>
        <v>#REF!</v>
      </c>
      <c r="CB31" s="307" t="e">
        <f>CB57+CB913</f>
        <v>#REF!</v>
      </c>
      <c r="CC31" s="307" t="e">
        <f>CC57+CC913</f>
        <v>#REF!</v>
      </c>
      <c r="CD31" s="307" t="e">
        <f>CD57+CD913</f>
        <v>#REF!</v>
      </c>
      <c r="CE31" s="307">
        <f>CF31+CG31+CH31+CI31</f>
        <v>7066008.7000000002</v>
      </c>
      <c r="CF31" s="307">
        <f t="shared" si="70"/>
        <v>1719405.71</v>
      </c>
      <c r="CG31" s="307">
        <f t="shared" si="70"/>
        <v>5316717.49</v>
      </c>
      <c r="CH31" s="307">
        <f t="shared" si="70"/>
        <v>0</v>
      </c>
      <c r="CI31" s="307">
        <f t="shared" si="70"/>
        <v>29885.5</v>
      </c>
      <c r="CJ31" s="307">
        <f>CJ57+CJ913</f>
        <v>0</v>
      </c>
      <c r="CK31" s="307">
        <f>CL31+CM31+CN31+CO31</f>
        <v>7066008.7000000002</v>
      </c>
      <c r="CL31" s="307">
        <f t="shared" si="71"/>
        <v>1719405.71</v>
      </c>
      <c r="CM31" s="307">
        <f t="shared" si="71"/>
        <v>5316717.49</v>
      </c>
      <c r="CN31" s="307">
        <f t="shared" si="71"/>
        <v>0</v>
      </c>
      <c r="CO31" s="307">
        <f t="shared" si="71"/>
        <v>29885.5</v>
      </c>
    </row>
    <row r="32" spans="1:93" s="526" customFormat="1" ht="46.5" hidden="1" customHeight="1" x14ac:dyDescent="0.25">
      <c r="B32" s="864" t="s">
        <v>420</v>
      </c>
      <c r="C32" s="864"/>
      <c r="D32" s="698">
        <v>0</v>
      </c>
      <c r="E32" s="698">
        <f>-892779.4+89423.9</f>
        <v>-803355.5</v>
      </c>
      <c r="F32" s="698"/>
      <c r="G32" s="698"/>
      <c r="H32" s="698"/>
      <c r="I32" s="196">
        <f t="shared" si="6"/>
        <v>-803355.5</v>
      </c>
      <c r="J32" s="572" t="e">
        <f t="shared" si="7"/>
        <v>#DIV/0!</v>
      </c>
      <c r="K32" s="698">
        <f>-892779.4+89423.9</f>
        <v>-803355.5</v>
      </c>
      <c r="L32" s="572">
        <f t="shared" si="8"/>
        <v>1</v>
      </c>
      <c r="M32" s="698"/>
      <c r="N32" s="572" t="e">
        <f t="shared" si="9"/>
        <v>#DIV/0!</v>
      </c>
      <c r="O32" s="698"/>
      <c r="P32" s="572" t="e">
        <f t="shared" si="10"/>
        <v>#DIV/0!</v>
      </c>
      <c r="Q32" s="698"/>
      <c r="R32" s="572" t="e">
        <f t="shared" si="11"/>
        <v>#DIV/0!</v>
      </c>
      <c r="S32" s="698">
        <f t="shared" si="12"/>
        <v>-803355.5</v>
      </c>
      <c r="T32" s="572" t="e">
        <f t="shared" si="13"/>
        <v>#DIV/0!</v>
      </c>
      <c r="U32" s="698">
        <f>-892779.4+89423.9</f>
        <v>-803355.5</v>
      </c>
      <c r="V32" s="572">
        <f t="shared" si="14"/>
        <v>1</v>
      </c>
      <c r="W32" s="698"/>
      <c r="X32" s="572" t="e">
        <f t="shared" si="15"/>
        <v>#DIV/0!</v>
      </c>
      <c r="Y32" s="698"/>
      <c r="Z32" s="572" t="e">
        <f t="shared" si="16"/>
        <v>#DIV/0!</v>
      </c>
      <c r="AA32" s="698"/>
      <c r="AB32" s="572" t="e">
        <f t="shared" si="17"/>
        <v>#DIV/0!</v>
      </c>
      <c r="AC32" s="698">
        <f t="shared" si="18"/>
        <v>-803355.5</v>
      </c>
      <c r="AD32" s="627" t="e">
        <f t="shared" si="19"/>
        <v>#DIV/0!</v>
      </c>
      <c r="AE32" s="698">
        <f>-892779.4+89423.9</f>
        <v>-803355.5</v>
      </c>
      <c r="AF32" s="627">
        <f t="shared" si="20"/>
        <v>1</v>
      </c>
      <c r="AG32" s="698"/>
      <c r="AH32" s="627" t="e">
        <f t="shared" si="21"/>
        <v>#DIV/0!</v>
      </c>
      <c r="AI32" s="698"/>
      <c r="AJ32" s="627" t="e">
        <f t="shared" si="22"/>
        <v>#DIV/0!</v>
      </c>
      <c r="AK32" s="698"/>
      <c r="AL32" s="627" t="e">
        <f t="shared" si="23"/>
        <v>#DIV/0!</v>
      </c>
      <c r="AM32" s="527"/>
      <c r="AN32" s="527"/>
      <c r="AO32" s="527"/>
      <c r="AP32" s="527"/>
      <c r="AQ32" s="527"/>
      <c r="AR32" s="527"/>
      <c r="AS32" s="527"/>
      <c r="AT32" s="527"/>
      <c r="AU32" s="527">
        <f>-892779.4+89423.9</f>
        <v>-803355.5</v>
      </c>
      <c r="AV32" s="527"/>
      <c r="AW32" s="527">
        <f>-892779.4+89423.9</f>
        <v>-803355.5</v>
      </c>
      <c r="AX32" s="527">
        <f>-892779.4-AW32</f>
        <v>-89423.900000000023</v>
      </c>
      <c r="AY32" s="527">
        <v>0</v>
      </c>
      <c r="AZ32" s="527">
        <v>0</v>
      </c>
      <c r="BA32" s="527"/>
      <c r="BB32" s="527"/>
      <c r="BC32" s="527"/>
      <c r="BD32" s="527"/>
      <c r="BE32" s="527"/>
      <c r="BF32" s="527"/>
      <c r="BG32" s="527"/>
      <c r="BH32" s="527"/>
      <c r="BI32" s="527"/>
      <c r="BJ32" s="527">
        <f>-892779.4+89423.9</f>
        <v>-803355.5</v>
      </c>
      <c r="BK32" s="527"/>
      <c r="BL32" s="527"/>
      <c r="BM32" s="527"/>
      <c r="BN32" s="527"/>
      <c r="BO32" s="527"/>
      <c r="BP32" s="527">
        <f>-892779.4+89423.9</f>
        <v>-803355.5</v>
      </c>
      <c r="BQ32" s="527"/>
      <c r="BR32" s="527"/>
      <c r="BS32" s="527"/>
      <c r="BT32" s="527"/>
      <c r="BU32" s="527"/>
      <c r="BV32" s="527"/>
      <c r="BW32" s="527"/>
      <c r="BX32" s="527"/>
      <c r="BY32" s="527"/>
      <c r="BZ32" s="527"/>
      <c r="CA32" s="527"/>
      <c r="CB32" s="527"/>
      <c r="CC32" s="527"/>
      <c r="CD32" s="527"/>
      <c r="CE32" s="527"/>
      <c r="CF32" s="527"/>
      <c r="CG32" s="527"/>
      <c r="CH32" s="527"/>
      <c r="CI32" s="527"/>
      <c r="CJ32" s="527"/>
      <c r="CK32" s="527"/>
      <c r="CL32" s="527"/>
      <c r="CM32" s="527"/>
      <c r="CN32" s="527"/>
      <c r="CO32" s="527"/>
    </row>
    <row r="33" spans="2:114" s="14" customFormat="1" ht="46.5" customHeight="1" x14ac:dyDescent="0.25">
      <c r="B33" s="883" t="s">
        <v>479</v>
      </c>
      <c r="C33" s="884"/>
      <c r="D33" s="595"/>
      <c r="E33" s="595"/>
      <c r="F33" s="595"/>
      <c r="G33" s="595"/>
      <c r="H33" s="595"/>
      <c r="I33" s="595"/>
      <c r="J33" s="596"/>
      <c r="K33" s="595"/>
      <c r="L33" s="596"/>
      <c r="M33" s="595"/>
      <c r="N33" s="596"/>
      <c r="O33" s="595"/>
      <c r="P33" s="596"/>
      <c r="Q33" s="595"/>
      <c r="R33" s="596"/>
      <c r="S33" s="595">
        <f>W33</f>
        <v>36219.215320000003</v>
      </c>
      <c r="T33" s="596">
        <v>0</v>
      </c>
      <c r="U33" s="595"/>
      <c r="V33" s="596"/>
      <c r="W33" s="595">
        <f>W58</f>
        <v>36219.215320000003</v>
      </c>
      <c r="X33" s="596">
        <v>0</v>
      </c>
      <c r="Y33" s="595"/>
      <c r="Z33" s="596"/>
      <c r="AA33" s="595"/>
      <c r="AB33" s="596"/>
      <c r="AC33" s="595"/>
      <c r="AD33" s="638"/>
      <c r="AE33" s="595"/>
      <c r="AF33" s="638"/>
      <c r="AG33" s="595"/>
      <c r="AH33" s="638"/>
      <c r="AI33" s="595"/>
      <c r="AJ33" s="638"/>
      <c r="AK33" s="595"/>
      <c r="AL33" s="638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</row>
    <row r="34" spans="2:114" s="200" customFormat="1" ht="35.25" customHeight="1" x14ac:dyDescent="0.25">
      <c r="B34" s="836" t="s">
        <v>272</v>
      </c>
      <c r="C34" s="836"/>
      <c r="D34" s="609">
        <f t="shared" ref="D34" si="72">D59</f>
        <v>4851976.3853099998</v>
      </c>
      <c r="E34" s="609">
        <f>E59</f>
        <v>0</v>
      </c>
      <c r="F34" s="609">
        <f t="shared" ref="F34:H34" si="73">F59</f>
        <v>4851976.3853099998</v>
      </c>
      <c r="G34" s="609">
        <f t="shared" si="73"/>
        <v>0</v>
      </c>
      <c r="H34" s="609">
        <f t="shared" si="73"/>
        <v>0</v>
      </c>
      <c r="I34" s="609">
        <f t="shared" si="6"/>
        <v>0</v>
      </c>
      <c r="J34" s="610">
        <f t="shared" si="7"/>
        <v>0</v>
      </c>
      <c r="K34" s="609">
        <f>K59</f>
        <v>0</v>
      </c>
      <c r="L34" s="610">
        <v>0</v>
      </c>
      <c r="M34" s="609">
        <f t="shared" ref="M34" si="74">M59</f>
        <v>0</v>
      </c>
      <c r="N34" s="610">
        <f t="shared" si="9"/>
        <v>0</v>
      </c>
      <c r="O34" s="609">
        <f t="shared" ref="O34" si="75">O59</f>
        <v>0</v>
      </c>
      <c r="P34" s="610">
        <v>0</v>
      </c>
      <c r="Q34" s="609">
        <f t="shared" ref="Q34" si="76">Q59</f>
        <v>0</v>
      </c>
      <c r="R34" s="610">
        <v>0</v>
      </c>
      <c r="S34" s="609">
        <f t="shared" si="12"/>
        <v>813061.36614000006</v>
      </c>
      <c r="T34" s="610">
        <f t="shared" si="13"/>
        <v>0.16757323234335</v>
      </c>
      <c r="U34" s="609">
        <f>U59</f>
        <v>0</v>
      </c>
      <c r="V34" s="610">
        <v>0</v>
      </c>
      <c r="W34" s="609">
        <f t="shared" ref="W34" si="77">W59</f>
        <v>813061.36614000006</v>
      </c>
      <c r="X34" s="610">
        <f t="shared" si="15"/>
        <v>0.16757323234335</v>
      </c>
      <c r="Y34" s="609">
        <f t="shared" ref="Y34" si="78">Y59</f>
        <v>0</v>
      </c>
      <c r="Z34" s="610">
        <v>0</v>
      </c>
      <c r="AA34" s="609">
        <f t="shared" ref="AA34" si="79">AA59</f>
        <v>0</v>
      </c>
      <c r="AB34" s="610">
        <v>0</v>
      </c>
      <c r="AC34" s="609">
        <f t="shared" si="18"/>
        <v>1527230.0569999998</v>
      </c>
      <c r="AD34" s="644">
        <f t="shared" si="19"/>
        <v>0.31476452804343624</v>
      </c>
      <c r="AE34" s="609">
        <f>AE59</f>
        <v>0</v>
      </c>
      <c r="AF34" s="644">
        <v>0</v>
      </c>
      <c r="AG34" s="609">
        <f t="shared" ref="AG34" si="80">AG59</f>
        <v>1527230.0569999998</v>
      </c>
      <c r="AH34" s="644">
        <f t="shared" si="21"/>
        <v>0.31476452804343624</v>
      </c>
      <c r="AI34" s="609">
        <f t="shared" ref="AI34" si="81">AI59</f>
        <v>0</v>
      </c>
      <c r="AJ34" s="644">
        <v>0</v>
      </c>
      <c r="AK34" s="609">
        <f t="shared" ref="AK34" si="82">AK59</f>
        <v>0</v>
      </c>
      <c r="AL34" s="644">
        <v>0</v>
      </c>
      <c r="AM34" s="308"/>
      <c r="AN34" s="308"/>
      <c r="AO34" s="308"/>
      <c r="AP34" s="308"/>
      <c r="AQ34" s="308"/>
      <c r="AR34" s="308"/>
      <c r="AS34" s="308"/>
      <c r="AT34" s="308"/>
      <c r="AU34" s="308">
        <f>AU59</f>
        <v>1.469000056385994E-2</v>
      </c>
      <c r="AV34" s="308">
        <f t="shared" ref="AV34" si="83">AV59</f>
        <v>4851976.4000000004</v>
      </c>
      <c r="AW34" s="308">
        <f>AW59</f>
        <v>0</v>
      </c>
      <c r="AX34" s="308">
        <f t="shared" ref="AX34:AZ34" si="84">AX59</f>
        <v>4851976.4000000004</v>
      </c>
      <c r="AY34" s="308">
        <f t="shared" si="84"/>
        <v>0</v>
      </c>
      <c r="AZ34" s="308">
        <f t="shared" si="84"/>
        <v>0</v>
      </c>
      <c r="BA34" s="308">
        <f t="shared" si="24"/>
        <v>0</v>
      </c>
      <c r="BB34" s="308">
        <f t="shared" ref="BB34:BD34" si="85">BB59</f>
        <v>0</v>
      </c>
      <c r="BC34" s="308">
        <f t="shared" si="85"/>
        <v>0</v>
      </c>
      <c r="BD34" s="308">
        <f t="shared" si="85"/>
        <v>0</v>
      </c>
      <c r="BE34" s="308">
        <f t="shared" si="25"/>
        <v>0</v>
      </c>
      <c r="BF34" s="308">
        <f t="shared" ref="BF34:BI34" si="86">BF59</f>
        <v>0</v>
      </c>
      <c r="BG34" s="308">
        <f t="shared" si="86"/>
        <v>0</v>
      </c>
      <c r="BH34" s="308">
        <f t="shared" si="86"/>
        <v>0</v>
      </c>
      <c r="BI34" s="308">
        <f t="shared" si="86"/>
        <v>1216606</v>
      </c>
      <c r="BJ34" s="308">
        <f>BJ59</f>
        <v>0</v>
      </c>
      <c r="BK34" s="308">
        <f t="shared" ref="BK34:BM34" si="87">BK59</f>
        <v>1216606</v>
      </c>
      <c r="BL34" s="308">
        <f t="shared" si="87"/>
        <v>0</v>
      </c>
      <c r="BM34" s="308">
        <f t="shared" si="87"/>
        <v>0</v>
      </c>
      <c r="BN34" s="308">
        <f>BN59</f>
        <v>0</v>
      </c>
      <c r="BO34" s="308">
        <f t="shared" ref="BO34" si="88">BO59</f>
        <v>1216605.9999999998</v>
      </c>
      <c r="BP34" s="308">
        <f>BP59</f>
        <v>0</v>
      </c>
      <c r="BQ34" s="308">
        <f t="shared" ref="BQ34:BS34" si="89">BQ59</f>
        <v>1216605.9999999998</v>
      </c>
      <c r="BR34" s="308">
        <f t="shared" si="89"/>
        <v>0</v>
      </c>
      <c r="BS34" s="308">
        <f t="shared" si="89"/>
        <v>0</v>
      </c>
      <c r="BT34" s="308">
        <f t="shared" ref="BT34:BV34" si="90">BT59</f>
        <v>0</v>
      </c>
      <c r="BU34" s="308">
        <f t="shared" si="90"/>
        <v>0</v>
      </c>
      <c r="BV34" s="308">
        <f t="shared" si="90"/>
        <v>0</v>
      </c>
      <c r="BW34" s="308">
        <f>BW59</f>
        <v>0</v>
      </c>
      <c r="BX34" s="308">
        <f t="shared" ref="BX34:BZ34" si="91">BX59</f>
        <v>0</v>
      </c>
      <c r="BY34" s="308">
        <f t="shared" si="91"/>
        <v>0</v>
      </c>
      <c r="BZ34" s="308">
        <f t="shared" si="91"/>
        <v>0</v>
      </c>
      <c r="CA34" s="308">
        <f t="shared" si="64"/>
        <v>0</v>
      </c>
      <c r="CB34" s="308">
        <f t="shared" ref="CB34:CE34" si="92">CB59</f>
        <v>0</v>
      </c>
      <c r="CC34" s="308">
        <f t="shared" si="92"/>
        <v>0</v>
      </c>
      <c r="CD34" s="308">
        <f t="shared" si="92"/>
        <v>0</v>
      </c>
      <c r="CE34" s="308">
        <f t="shared" si="92"/>
        <v>0</v>
      </c>
      <c r="CF34" s="308">
        <f>CF59</f>
        <v>0</v>
      </c>
      <c r="CG34" s="308">
        <f t="shared" ref="CG34:CI34" si="93">CG59</f>
        <v>0</v>
      </c>
      <c r="CH34" s="308">
        <f t="shared" si="93"/>
        <v>0</v>
      </c>
      <c r="CI34" s="308">
        <f t="shared" si="93"/>
        <v>0</v>
      </c>
      <c r="CJ34" s="308">
        <f>CJ59</f>
        <v>0</v>
      </c>
      <c r="CK34" s="308">
        <f t="shared" ref="CK34" si="94">CK59</f>
        <v>0</v>
      </c>
      <c r="CL34" s="308">
        <f>CL59</f>
        <v>0</v>
      </c>
      <c r="CM34" s="308">
        <f t="shared" ref="CM34:CO34" si="95">CM59</f>
        <v>0</v>
      </c>
      <c r="CN34" s="308">
        <f t="shared" si="95"/>
        <v>0</v>
      </c>
      <c r="CO34" s="308">
        <f t="shared" si="95"/>
        <v>0</v>
      </c>
    </row>
    <row r="35" spans="2:114" s="614" customFormat="1" ht="45.75" customHeight="1" x14ac:dyDescent="0.25">
      <c r="B35" s="834" t="s">
        <v>410</v>
      </c>
      <c r="C35" s="835"/>
      <c r="D35" s="695">
        <f>D61</f>
        <v>346117.6</v>
      </c>
      <c r="E35" s="695">
        <f>E61</f>
        <v>346117.6</v>
      </c>
      <c r="F35" s="695">
        <f t="shared" ref="F35:H35" si="96">F61</f>
        <v>0</v>
      </c>
      <c r="G35" s="695">
        <f t="shared" si="96"/>
        <v>0</v>
      </c>
      <c r="H35" s="695">
        <f t="shared" si="96"/>
        <v>0</v>
      </c>
      <c r="I35" s="612">
        <f t="shared" si="6"/>
        <v>0</v>
      </c>
      <c r="J35" s="613">
        <f t="shared" si="7"/>
        <v>0</v>
      </c>
      <c r="K35" s="695">
        <f>K61</f>
        <v>0</v>
      </c>
      <c r="L35" s="613">
        <f t="shared" si="8"/>
        <v>0</v>
      </c>
      <c r="M35" s="695">
        <f t="shared" ref="M35" si="97">M61</f>
        <v>0</v>
      </c>
      <c r="N35" s="613">
        <v>0</v>
      </c>
      <c r="O35" s="695">
        <f t="shared" ref="O35" si="98">O61</f>
        <v>0</v>
      </c>
      <c r="P35" s="613">
        <v>0</v>
      </c>
      <c r="Q35" s="695">
        <f t="shared" ref="Q35" si="99">Q61</f>
        <v>0</v>
      </c>
      <c r="R35" s="613">
        <v>0</v>
      </c>
      <c r="S35" s="695">
        <f t="shared" si="12"/>
        <v>0</v>
      </c>
      <c r="T35" s="613">
        <f t="shared" si="13"/>
        <v>0</v>
      </c>
      <c r="U35" s="695">
        <f>U61</f>
        <v>0</v>
      </c>
      <c r="V35" s="613">
        <f t="shared" si="14"/>
        <v>0</v>
      </c>
      <c r="W35" s="695">
        <f t="shared" ref="W35" si="100">W61</f>
        <v>0</v>
      </c>
      <c r="X35" s="613">
        <v>0</v>
      </c>
      <c r="Y35" s="695">
        <f t="shared" ref="Y35" si="101">Y61</f>
        <v>0</v>
      </c>
      <c r="Z35" s="613">
        <v>0</v>
      </c>
      <c r="AA35" s="695">
        <f t="shared" ref="AA35" si="102">AA61</f>
        <v>0</v>
      </c>
      <c r="AB35" s="613">
        <v>0</v>
      </c>
      <c r="AC35" s="695">
        <f t="shared" si="18"/>
        <v>94091.44</v>
      </c>
      <c r="AD35" s="645">
        <f t="shared" si="19"/>
        <v>0.27184818108065006</v>
      </c>
      <c r="AE35" s="695">
        <f>AE61</f>
        <v>94091.44</v>
      </c>
      <c r="AF35" s="645">
        <f t="shared" si="20"/>
        <v>0.27184818108065006</v>
      </c>
      <c r="AG35" s="695">
        <f t="shared" ref="AG35" si="103">AG61</f>
        <v>0</v>
      </c>
      <c r="AH35" s="645">
        <v>0</v>
      </c>
      <c r="AI35" s="695">
        <f t="shared" ref="AI35" si="104">AI61</f>
        <v>0</v>
      </c>
      <c r="AJ35" s="645">
        <v>0</v>
      </c>
      <c r="AK35" s="695">
        <f t="shared" ref="AK35" si="105">AK61</f>
        <v>0</v>
      </c>
      <c r="AL35" s="645">
        <v>0</v>
      </c>
      <c r="AM35" s="611"/>
      <c r="AN35" s="611"/>
      <c r="AO35" s="611"/>
      <c r="AP35" s="611"/>
      <c r="AQ35" s="611"/>
      <c r="AR35" s="611"/>
      <c r="AS35" s="611"/>
      <c r="AT35" s="611"/>
      <c r="AU35" s="611">
        <f>AU61</f>
        <v>0</v>
      </c>
      <c r="AV35" s="611">
        <f>AV61</f>
        <v>346117.6</v>
      </c>
      <c r="AW35" s="611">
        <f>AW61</f>
        <v>145811.63620000001</v>
      </c>
      <c r="AX35" s="611">
        <f t="shared" ref="AX35:AY35" si="106">AX61</f>
        <v>0</v>
      </c>
      <c r="AY35" s="611">
        <f t="shared" si="106"/>
        <v>0</v>
      </c>
      <c r="AZ35" s="611">
        <f>AZ716</f>
        <v>200305.96379999997</v>
      </c>
      <c r="BA35" s="611">
        <f>BB35+BC35+BD35</f>
        <v>0</v>
      </c>
      <c r="BB35" s="611">
        <f>BB61</f>
        <v>0</v>
      </c>
      <c r="BC35" s="611">
        <f t="shared" ref="BC35:BF35" si="107">BC61</f>
        <v>0</v>
      </c>
      <c r="BD35" s="611">
        <f t="shared" si="107"/>
        <v>0</v>
      </c>
      <c r="BE35" s="611">
        <f t="shared" si="107"/>
        <v>346117.6</v>
      </c>
      <c r="BF35" s="611">
        <f t="shared" si="107"/>
        <v>346117.6</v>
      </c>
      <c r="BG35" s="611"/>
      <c r="BH35" s="611"/>
      <c r="BI35" s="611">
        <f>BI61</f>
        <v>300000</v>
      </c>
      <c r="BJ35" s="611">
        <f>BJ61</f>
        <v>300000</v>
      </c>
      <c r="BK35" s="611">
        <f t="shared" ref="BK35:BM35" si="108">BK61</f>
        <v>0</v>
      </c>
      <c r="BL35" s="611">
        <f t="shared" si="108"/>
        <v>0</v>
      </c>
      <c r="BM35" s="611">
        <f t="shared" si="108"/>
        <v>0</v>
      </c>
      <c r="BN35" s="611">
        <f>BN61</f>
        <v>0</v>
      </c>
      <c r="BO35" s="611">
        <f>BO61</f>
        <v>300000</v>
      </c>
      <c r="BP35" s="611">
        <f>BP61</f>
        <v>300000</v>
      </c>
      <c r="BQ35" s="611">
        <f t="shared" ref="BQ35:BS35" si="109">BQ61</f>
        <v>0</v>
      </c>
      <c r="BR35" s="611">
        <f t="shared" si="109"/>
        <v>0</v>
      </c>
      <c r="BS35" s="611">
        <f t="shared" si="109"/>
        <v>0</v>
      </c>
      <c r="BT35" s="611"/>
      <c r="BU35" s="611"/>
      <c r="BV35" s="611">
        <f>BV61</f>
        <v>0</v>
      </c>
      <c r="BW35" s="611">
        <f>BW61</f>
        <v>0</v>
      </c>
      <c r="BX35" s="611">
        <f t="shared" ref="BX35:BZ35" si="110">BX61</f>
        <v>0</v>
      </c>
      <c r="BY35" s="611">
        <f t="shared" si="110"/>
        <v>0</v>
      </c>
      <c r="BZ35" s="611">
        <f t="shared" si="110"/>
        <v>0</v>
      </c>
      <c r="CA35" s="611">
        <f>CB35+CC35+CD35</f>
        <v>0</v>
      </c>
      <c r="CB35" s="611">
        <f>CB61</f>
        <v>0</v>
      </c>
      <c r="CC35" s="611">
        <f t="shared" ref="CC35:CD35" si="111">CC61</f>
        <v>0</v>
      </c>
      <c r="CD35" s="611">
        <f t="shared" si="111"/>
        <v>0</v>
      </c>
      <c r="CE35" s="611">
        <f>CE61</f>
        <v>0</v>
      </c>
      <c r="CF35" s="611">
        <f>CF61</f>
        <v>0</v>
      </c>
      <c r="CG35" s="611">
        <f t="shared" ref="CG35:CI35" si="112">CG61</f>
        <v>0</v>
      </c>
      <c r="CH35" s="611">
        <f t="shared" si="112"/>
        <v>0</v>
      </c>
      <c r="CI35" s="611">
        <f t="shared" si="112"/>
        <v>0</v>
      </c>
      <c r="CJ35" s="611">
        <f>CJ61</f>
        <v>0</v>
      </c>
      <c r="CK35" s="611">
        <f>CK61</f>
        <v>0</v>
      </c>
      <c r="CL35" s="611">
        <f>CL61</f>
        <v>0</v>
      </c>
      <c r="CM35" s="611">
        <f t="shared" ref="CM35:CO35" si="113">CM61</f>
        <v>0</v>
      </c>
      <c r="CN35" s="611">
        <f t="shared" si="113"/>
        <v>0</v>
      </c>
      <c r="CO35" s="611">
        <f t="shared" si="113"/>
        <v>0</v>
      </c>
    </row>
    <row r="36" spans="2:114" s="630" customFormat="1" ht="46.5" customHeight="1" x14ac:dyDescent="0.25">
      <c r="B36" s="829" t="s">
        <v>421</v>
      </c>
      <c r="C36" s="829"/>
      <c r="D36" s="246">
        <f>E36+F36+G36+H36</f>
        <v>1342444.2999999998</v>
      </c>
      <c r="E36" s="246">
        <f>E62+E948</f>
        <v>0</v>
      </c>
      <c r="F36" s="246">
        <f>F62+F948</f>
        <v>0</v>
      </c>
      <c r="G36" s="246">
        <f>G62+G948</f>
        <v>0</v>
      </c>
      <c r="H36" s="246">
        <f>H62+H914+H948</f>
        <v>1342444.2999999998</v>
      </c>
      <c r="I36" s="246">
        <f t="shared" si="6"/>
        <v>30720.088519999998</v>
      </c>
      <c r="J36" s="628">
        <f t="shared" si="7"/>
        <v>2.2883696939977324E-2</v>
      </c>
      <c r="K36" s="246">
        <f>K62+K948</f>
        <v>0</v>
      </c>
      <c r="L36" s="628">
        <v>0</v>
      </c>
      <c r="M36" s="246">
        <f>M62+M948</f>
        <v>0</v>
      </c>
      <c r="N36" s="628">
        <v>0</v>
      </c>
      <c r="O36" s="246">
        <f>O62+O948</f>
        <v>0</v>
      </c>
      <c r="P36" s="628">
        <v>0</v>
      </c>
      <c r="Q36" s="246">
        <f>Q62+Q914+Q948</f>
        <v>30720.088519999998</v>
      </c>
      <c r="R36" s="628">
        <f t="shared" si="11"/>
        <v>2.2883696939977324E-2</v>
      </c>
      <c r="S36" s="246">
        <f t="shared" si="12"/>
        <v>30720.088519999998</v>
      </c>
      <c r="T36" s="628">
        <f t="shared" si="13"/>
        <v>2.2883696939977324E-2</v>
      </c>
      <c r="U36" s="246">
        <f>U62+U948</f>
        <v>0</v>
      </c>
      <c r="V36" s="628">
        <v>0</v>
      </c>
      <c r="W36" s="246">
        <f>W62+W948</f>
        <v>0</v>
      </c>
      <c r="X36" s="628">
        <v>0</v>
      </c>
      <c r="Y36" s="246">
        <f>Y62+Y948</f>
        <v>0</v>
      </c>
      <c r="Z36" s="628">
        <v>0</v>
      </c>
      <c r="AA36" s="246">
        <f>AA62+AA914+AA948</f>
        <v>30720.088519999998</v>
      </c>
      <c r="AB36" s="628">
        <f t="shared" si="17"/>
        <v>2.2883696939977324E-2</v>
      </c>
      <c r="AC36" s="246">
        <f t="shared" si="18"/>
        <v>1329962.7852399996</v>
      </c>
      <c r="AD36" s="629">
        <f t="shared" si="19"/>
        <v>0.99070239654635939</v>
      </c>
      <c r="AE36" s="246">
        <f>AE62+AE948</f>
        <v>0</v>
      </c>
      <c r="AF36" s="629">
        <v>0</v>
      </c>
      <c r="AG36" s="246">
        <f>AG62+AG948</f>
        <v>0</v>
      </c>
      <c r="AH36" s="629">
        <v>0</v>
      </c>
      <c r="AI36" s="246">
        <f>AI62+AI948</f>
        <v>0</v>
      </c>
      <c r="AJ36" s="629">
        <v>0</v>
      </c>
      <c r="AK36" s="246">
        <f>AK62+AK914+AK948</f>
        <v>1329962.7852399996</v>
      </c>
      <c r="AL36" s="629">
        <f t="shared" si="23"/>
        <v>0.99070239654635939</v>
      </c>
      <c r="AM36" s="110"/>
      <c r="AN36" s="110"/>
      <c r="AO36" s="110"/>
      <c r="AP36" s="110"/>
      <c r="AQ36" s="110"/>
      <c r="AR36" s="110"/>
      <c r="AS36" s="110"/>
      <c r="AT36" s="110"/>
      <c r="AU36" s="110">
        <f>AU62+AU948</f>
        <v>396056.69725000008</v>
      </c>
      <c r="AV36" s="110">
        <f>AW36+AX36+AY36+AZ36</f>
        <v>1738500.9972499998</v>
      </c>
      <c r="AW36" s="110">
        <f>AW62+AW948</f>
        <v>0</v>
      </c>
      <c r="AX36" s="110">
        <f>AX62+AX948</f>
        <v>0</v>
      </c>
      <c r="AY36" s="110">
        <f>AY62+AY948</f>
        <v>0</v>
      </c>
      <c r="AZ36" s="110">
        <f>AZ62+AZ914+AZ948</f>
        <v>1738500.9972499998</v>
      </c>
      <c r="BA36" s="110">
        <f t="shared" ref="BA36:BH36" si="114">BA62+BA948</f>
        <v>-349333.69045999995</v>
      </c>
      <c r="BB36" s="110">
        <f t="shared" si="114"/>
        <v>0</v>
      </c>
      <c r="BC36" s="110">
        <f t="shared" si="114"/>
        <v>0</v>
      </c>
      <c r="BD36" s="110">
        <f t="shared" si="114"/>
        <v>-349333.69045999995</v>
      </c>
      <c r="BE36" s="110" t="e">
        <f t="shared" si="114"/>
        <v>#REF!</v>
      </c>
      <c r="BF36" s="110">
        <f t="shared" si="114"/>
        <v>0</v>
      </c>
      <c r="BG36" s="110">
        <f t="shared" si="114"/>
        <v>0</v>
      </c>
      <c r="BH36" s="110" t="e">
        <f t="shared" si="114"/>
        <v>#REF!</v>
      </c>
      <c r="BI36" s="110">
        <f>BJ36+BK36+BL36+BM36</f>
        <v>1088205</v>
      </c>
      <c r="BJ36" s="110">
        <f>BJ62+BJ948</f>
        <v>0</v>
      </c>
      <c r="BK36" s="110">
        <f>BK62+BK948</f>
        <v>0</v>
      </c>
      <c r="BL36" s="110">
        <f>BL62+BL948</f>
        <v>0</v>
      </c>
      <c r="BM36" s="110">
        <f>BM62+BM914+BM948</f>
        <v>1088205</v>
      </c>
      <c r="BN36" s="110">
        <f>BN62+BN914</f>
        <v>0</v>
      </c>
      <c r="BO36" s="110">
        <f>BP36+BQ36+BR36+BS36</f>
        <v>1088205</v>
      </c>
      <c r="BP36" s="110">
        <f>BP62+BP948</f>
        <v>0</v>
      </c>
      <c r="BQ36" s="110">
        <f>BQ62+BQ948</f>
        <v>0</v>
      </c>
      <c r="BR36" s="110">
        <f>BR62+BR948</f>
        <v>0</v>
      </c>
      <c r="BS36" s="110">
        <f>BS62+BS914+BS948</f>
        <v>1088205</v>
      </c>
      <c r="BT36" s="110">
        <f>BT62+BT914</f>
        <v>0</v>
      </c>
      <c r="BU36" s="110">
        <f>BU62+BU914+BU935</f>
        <v>823341.41944000009</v>
      </c>
      <c r="BV36" s="110" t="e">
        <f>BW36+BX36+BY36+BZ36</f>
        <v>#REF!</v>
      </c>
      <c r="BW36" s="110">
        <f>BW62+BW948</f>
        <v>0</v>
      </c>
      <c r="BX36" s="110">
        <f>BX62+BX948</f>
        <v>0</v>
      </c>
      <c r="BY36" s="110">
        <f>BY62+BY948</f>
        <v>0</v>
      </c>
      <c r="BZ36" s="110" t="e">
        <f>BZ62+BZ914+BZ948</f>
        <v>#REF!</v>
      </c>
      <c r="CA36" s="110">
        <f t="shared" ref="CA36:CA53" si="115">CB36+CC36+CD36</f>
        <v>-109000</v>
      </c>
      <c r="CB36" s="110">
        <f>CB62+CB914</f>
        <v>0</v>
      </c>
      <c r="CC36" s="110">
        <f>CC62+CC914</f>
        <v>0</v>
      </c>
      <c r="CD36" s="110">
        <f>CD62+CD914+CD935</f>
        <v>-109000</v>
      </c>
      <c r="CE36" s="110">
        <f>CF36+CG36+CH36+CI36</f>
        <v>1159501.2</v>
      </c>
      <c r="CF36" s="110">
        <f>CF62+CF948</f>
        <v>0</v>
      </c>
      <c r="CG36" s="110">
        <f>CG62+CG948</f>
        <v>0</v>
      </c>
      <c r="CH36" s="110">
        <f>CH62+CH948</f>
        <v>0</v>
      </c>
      <c r="CI36" s="110">
        <f>CI62+CI914+CI948</f>
        <v>1159501.2</v>
      </c>
      <c r="CJ36" s="110">
        <f>CJ62+CJ914</f>
        <v>0</v>
      </c>
      <c r="CK36" s="110">
        <f>CL36+CM36+CN36+CO36</f>
        <v>1159501.2</v>
      </c>
      <c r="CL36" s="110">
        <f>CL62+CL948</f>
        <v>0</v>
      </c>
      <c r="CM36" s="110">
        <f>CM62+CM948</f>
        <v>0</v>
      </c>
      <c r="CN36" s="110">
        <f>CN62+CN948</f>
        <v>0</v>
      </c>
      <c r="CO36" s="110">
        <f>CO62+CO914+CO948</f>
        <v>1159501.2</v>
      </c>
      <c r="DJ36" s="637"/>
    </row>
    <row r="37" spans="2:114" s="470" customFormat="1" ht="84" customHeight="1" x14ac:dyDescent="0.25">
      <c r="B37" s="830" t="s">
        <v>380</v>
      </c>
      <c r="C37" s="830"/>
      <c r="D37" s="697">
        <f>E37+F37+G37+H37</f>
        <v>1800</v>
      </c>
      <c r="E37" s="697">
        <f>E969</f>
        <v>800</v>
      </c>
      <c r="F37" s="697">
        <f t="shared" ref="F37:H37" si="116">F969</f>
        <v>400</v>
      </c>
      <c r="G37" s="697">
        <f t="shared" si="116"/>
        <v>600</v>
      </c>
      <c r="H37" s="697">
        <f t="shared" si="116"/>
        <v>0</v>
      </c>
      <c r="I37" s="607">
        <f t="shared" si="6"/>
        <v>400</v>
      </c>
      <c r="J37" s="608">
        <f t="shared" si="7"/>
        <v>0.22222222222222221</v>
      </c>
      <c r="K37" s="697">
        <f>K969</f>
        <v>200</v>
      </c>
      <c r="L37" s="608">
        <f t="shared" si="8"/>
        <v>0.25</v>
      </c>
      <c r="M37" s="697">
        <f t="shared" ref="M37" si="117">M969</f>
        <v>100</v>
      </c>
      <c r="N37" s="608">
        <f t="shared" si="9"/>
        <v>0.25</v>
      </c>
      <c r="O37" s="697">
        <f t="shared" ref="O37" si="118">O969</f>
        <v>100</v>
      </c>
      <c r="P37" s="608">
        <f t="shared" si="10"/>
        <v>0.16666666666666666</v>
      </c>
      <c r="Q37" s="697">
        <f t="shared" ref="Q37" si="119">Q969</f>
        <v>0</v>
      </c>
      <c r="R37" s="608">
        <v>0</v>
      </c>
      <c r="S37" s="697">
        <f t="shared" si="12"/>
        <v>400</v>
      </c>
      <c r="T37" s="608">
        <f t="shared" si="13"/>
        <v>0.22222222222222221</v>
      </c>
      <c r="U37" s="697">
        <f>U969</f>
        <v>200</v>
      </c>
      <c r="V37" s="608">
        <f t="shared" si="14"/>
        <v>0.25</v>
      </c>
      <c r="W37" s="697">
        <f t="shared" ref="W37" si="120">W969</f>
        <v>100</v>
      </c>
      <c r="X37" s="608">
        <f t="shared" si="15"/>
        <v>0.25</v>
      </c>
      <c r="Y37" s="697">
        <f t="shared" ref="Y37" si="121">Y969</f>
        <v>100</v>
      </c>
      <c r="Z37" s="608">
        <f t="shared" si="16"/>
        <v>0.16666666666666666</v>
      </c>
      <c r="AA37" s="697">
        <f t="shared" ref="AA37" si="122">AA969</f>
        <v>0</v>
      </c>
      <c r="AB37" s="608">
        <v>0</v>
      </c>
      <c r="AC37" s="697">
        <f t="shared" si="18"/>
        <v>400</v>
      </c>
      <c r="AD37" s="646">
        <f t="shared" si="19"/>
        <v>0.22222222222222221</v>
      </c>
      <c r="AE37" s="697">
        <f>AE969</f>
        <v>200</v>
      </c>
      <c r="AF37" s="646">
        <f t="shared" si="20"/>
        <v>0.25</v>
      </c>
      <c r="AG37" s="697">
        <f t="shared" ref="AG37" si="123">AG969</f>
        <v>100</v>
      </c>
      <c r="AH37" s="646">
        <f t="shared" si="21"/>
        <v>0.25</v>
      </c>
      <c r="AI37" s="697">
        <f t="shared" ref="AI37" si="124">AI969</f>
        <v>100</v>
      </c>
      <c r="AJ37" s="646">
        <f t="shared" si="22"/>
        <v>0.16666666666666666</v>
      </c>
      <c r="AK37" s="697">
        <f t="shared" ref="AK37" si="125">AK969</f>
        <v>0</v>
      </c>
      <c r="AL37" s="646">
        <v>0</v>
      </c>
      <c r="AM37" s="306"/>
      <c r="AN37" s="306"/>
      <c r="AO37" s="306"/>
      <c r="AP37" s="306"/>
      <c r="AQ37" s="306"/>
      <c r="AR37" s="306"/>
      <c r="AS37" s="306"/>
      <c r="AT37" s="306"/>
      <c r="AU37" s="306">
        <f>AU969</f>
        <v>0</v>
      </c>
      <c r="AV37" s="339">
        <f>AW37+AX37+AY37+AZ37</f>
        <v>1800</v>
      </c>
      <c r="AW37" s="306">
        <f>AW969</f>
        <v>800</v>
      </c>
      <c r="AX37" s="306">
        <f t="shared" ref="AX37:AZ37" si="126">AX969</f>
        <v>400</v>
      </c>
      <c r="AY37" s="306">
        <f t="shared" si="126"/>
        <v>600</v>
      </c>
      <c r="AZ37" s="306">
        <f t="shared" si="126"/>
        <v>0</v>
      </c>
      <c r="BA37" s="339">
        <f t="shared" si="24"/>
        <v>0</v>
      </c>
      <c r="BB37" s="339">
        <f>BB969</f>
        <v>0</v>
      </c>
      <c r="BC37" s="339">
        <f t="shared" ref="BC37:BD37" si="127">BC969</f>
        <v>0</v>
      </c>
      <c r="BD37" s="339">
        <f t="shared" si="127"/>
        <v>0</v>
      </c>
      <c r="BE37" s="339">
        <f t="shared" si="25"/>
        <v>1400</v>
      </c>
      <c r="BF37" s="339">
        <f>BF969</f>
        <v>800</v>
      </c>
      <c r="BG37" s="339">
        <f t="shared" ref="BG37:BH37" si="128">BG969</f>
        <v>600</v>
      </c>
      <c r="BH37" s="339">
        <f t="shared" si="128"/>
        <v>0</v>
      </c>
      <c r="BI37" s="339">
        <f>BJ37+BK37+BL37+BM37</f>
        <v>500</v>
      </c>
      <c r="BJ37" s="306">
        <f>BJ969</f>
        <v>100</v>
      </c>
      <c r="BK37" s="339">
        <f t="shared" ref="BK37:BM37" si="129">BK969</f>
        <v>100</v>
      </c>
      <c r="BL37" s="339">
        <f t="shared" si="129"/>
        <v>300</v>
      </c>
      <c r="BM37" s="339">
        <f t="shared" si="129"/>
        <v>0</v>
      </c>
      <c r="BN37" s="339">
        <v>0</v>
      </c>
      <c r="BO37" s="339">
        <f>BP37+BQ37+BR37+BS37</f>
        <v>500</v>
      </c>
      <c r="BP37" s="306">
        <f>BP969</f>
        <v>100</v>
      </c>
      <c r="BQ37" s="339">
        <f t="shared" ref="BQ37:BS37" si="130">BQ969</f>
        <v>100</v>
      </c>
      <c r="BR37" s="339">
        <f t="shared" si="130"/>
        <v>300</v>
      </c>
      <c r="BS37" s="339">
        <f t="shared" si="130"/>
        <v>0</v>
      </c>
      <c r="BT37" s="339">
        <f t="shared" ref="BT37:BU37" si="131">BT969</f>
        <v>300</v>
      </c>
      <c r="BU37" s="339">
        <f t="shared" si="131"/>
        <v>0</v>
      </c>
      <c r="BV37" s="339">
        <f>BW37+BX37+BY37+BZ37</f>
        <v>200</v>
      </c>
      <c r="BW37" s="339">
        <f>BW969</f>
        <v>100</v>
      </c>
      <c r="BX37" s="339">
        <f t="shared" ref="BX37:BZ37" si="132">BX969</f>
        <v>0</v>
      </c>
      <c r="BY37" s="339">
        <f t="shared" si="132"/>
        <v>100</v>
      </c>
      <c r="BZ37" s="339">
        <f t="shared" si="132"/>
        <v>0</v>
      </c>
      <c r="CA37" s="339">
        <f t="shared" si="115"/>
        <v>0</v>
      </c>
      <c r="CB37" s="339">
        <f>CB969</f>
        <v>0</v>
      </c>
      <c r="CC37" s="339">
        <f t="shared" ref="CC37:CD37" si="133">CC969</f>
        <v>0</v>
      </c>
      <c r="CD37" s="339">
        <f t="shared" si="133"/>
        <v>0</v>
      </c>
      <c r="CE37" s="339">
        <f>CF37+CG37+CH37+CI37</f>
        <v>200</v>
      </c>
      <c r="CF37" s="339">
        <f>CF969</f>
        <v>100</v>
      </c>
      <c r="CG37" s="339">
        <f t="shared" ref="CG37:CI37" si="134">CG969</f>
        <v>0</v>
      </c>
      <c r="CH37" s="339">
        <f t="shared" si="134"/>
        <v>100</v>
      </c>
      <c r="CI37" s="339">
        <f t="shared" si="134"/>
        <v>0</v>
      </c>
      <c r="CJ37" s="339">
        <v>0</v>
      </c>
      <c r="CK37" s="339">
        <f>CL37+CM37+CN37+CO37</f>
        <v>200</v>
      </c>
      <c r="CL37" s="339">
        <f>CL969</f>
        <v>100</v>
      </c>
      <c r="CM37" s="339">
        <f t="shared" ref="CM37:CO37" si="135">CM969</f>
        <v>0</v>
      </c>
      <c r="CN37" s="339">
        <f t="shared" si="135"/>
        <v>100</v>
      </c>
      <c r="CO37" s="339">
        <f t="shared" si="135"/>
        <v>0</v>
      </c>
      <c r="CS37" s="647"/>
    </row>
    <row r="38" spans="2:114" s="470" customFormat="1" ht="84" hidden="1" customHeight="1" x14ac:dyDescent="0.25">
      <c r="B38" s="830" t="s">
        <v>227</v>
      </c>
      <c r="C38" s="830"/>
      <c r="D38" s="339">
        <f t="shared" ref="D38:D39" si="136">E38+F38+G38+H38</f>
        <v>0</v>
      </c>
      <c r="E38" s="339">
        <v>0</v>
      </c>
      <c r="F38" s="339"/>
      <c r="G38" s="339">
        <v>0</v>
      </c>
      <c r="H38" s="339">
        <v>0</v>
      </c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572" t="e">
        <f t="shared" si="14"/>
        <v>#DIV/0!</v>
      </c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  <c r="AP38" s="339"/>
      <c r="AQ38" s="339"/>
      <c r="AR38" s="339"/>
      <c r="AS38" s="339"/>
      <c r="AT38" s="339"/>
      <c r="AU38" s="339">
        <v>0</v>
      </c>
      <c r="AV38" s="339">
        <f t="shared" ref="AV38:AV39" si="137">AW38+AX38+AY38+AZ38</f>
        <v>0</v>
      </c>
      <c r="AW38" s="339">
        <v>0</v>
      </c>
      <c r="AX38" s="339"/>
      <c r="AY38" s="339">
        <v>0</v>
      </c>
      <c r="AZ38" s="339">
        <v>0</v>
      </c>
      <c r="BA38" s="339">
        <f t="shared" si="24"/>
        <v>0</v>
      </c>
      <c r="BB38" s="339">
        <v>0</v>
      </c>
      <c r="BC38" s="339">
        <v>0</v>
      </c>
      <c r="BD38" s="339">
        <v>0</v>
      </c>
      <c r="BE38" s="339">
        <f t="shared" si="25"/>
        <v>0</v>
      </c>
      <c r="BF38" s="339">
        <v>0</v>
      </c>
      <c r="BG38" s="339">
        <v>0</v>
      </c>
      <c r="BH38" s="339">
        <v>0</v>
      </c>
      <c r="BI38" s="339">
        <f t="shared" ref="BI38" si="138">BI63</f>
        <v>0</v>
      </c>
      <c r="BJ38" s="339">
        <v>0</v>
      </c>
      <c r="BK38" s="339"/>
      <c r="BL38" s="339">
        <v>0</v>
      </c>
      <c r="BM38" s="339">
        <v>0</v>
      </c>
      <c r="BN38" s="339">
        <f t="shared" ref="BN38:BN53" si="139">BO38+BP38+BQ38</f>
        <v>0</v>
      </c>
      <c r="BO38" s="339">
        <f t="shared" ref="BO38" si="140">BO63</f>
        <v>0</v>
      </c>
      <c r="BP38" s="339">
        <v>0</v>
      </c>
      <c r="BQ38" s="339"/>
      <c r="BR38" s="339">
        <v>0</v>
      </c>
      <c r="BS38" s="339">
        <v>0</v>
      </c>
      <c r="BT38" s="339">
        <v>0</v>
      </c>
      <c r="BU38" s="339">
        <v>0</v>
      </c>
      <c r="BV38" s="339">
        <f t="shared" ref="BV38" si="141">BV63</f>
        <v>0</v>
      </c>
      <c r="BW38" s="339">
        <v>0</v>
      </c>
      <c r="BX38" s="339"/>
      <c r="BY38" s="339">
        <v>0</v>
      </c>
      <c r="BZ38" s="339">
        <v>0</v>
      </c>
      <c r="CA38" s="339">
        <f t="shared" si="115"/>
        <v>0</v>
      </c>
      <c r="CB38" s="339">
        <v>0</v>
      </c>
      <c r="CC38" s="339">
        <v>0</v>
      </c>
      <c r="CD38" s="339">
        <v>0</v>
      </c>
      <c r="CE38" s="339">
        <f t="shared" ref="CE38:CE53" si="142">CF38+CH38+CI38</f>
        <v>0</v>
      </c>
      <c r="CF38" s="339">
        <v>0</v>
      </c>
      <c r="CG38" s="339"/>
      <c r="CH38" s="339">
        <v>0</v>
      </c>
      <c r="CI38" s="339">
        <v>0</v>
      </c>
      <c r="CJ38" s="339"/>
      <c r="CK38" s="339">
        <f t="shared" ref="CK38" si="143">CK63</f>
        <v>0</v>
      </c>
      <c r="CL38" s="339">
        <v>0</v>
      </c>
      <c r="CM38" s="339"/>
      <c r="CN38" s="339">
        <v>0</v>
      </c>
      <c r="CO38" s="339">
        <v>0</v>
      </c>
    </row>
    <row r="39" spans="2:114" s="470" customFormat="1" ht="96" hidden="1" customHeight="1" x14ac:dyDescent="0.25">
      <c r="B39" s="830" t="s">
        <v>409</v>
      </c>
      <c r="C39" s="830"/>
      <c r="D39" s="339">
        <f t="shared" si="136"/>
        <v>0</v>
      </c>
      <c r="E39" s="339">
        <f>E794+E796</f>
        <v>0</v>
      </c>
      <c r="F39" s="339">
        <f t="shared" ref="F39:BH39" si="144">F794+F796</f>
        <v>0</v>
      </c>
      <c r="G39" s="339">
        <f t="shared" si="144"/>
        <v>0</v>
      </c>
      <c r="H39" s="339">
        <v>0</v>
      </c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572" t="e">
        <f t="shared" si="14"/>
        <v>#DIV/0!</v>
      </c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  <c r="AT39" s="339"/>
      <c r="AU39" s="339">
        <f t="shared" si="144"/>
        <v>0</v>
      </c>
      <c r="AV39" s="339">
        <f t="shared" si="137"/>
        <v>500</v>
      </c>
      <c r="AW39" s="339">
        <f>AW794+AW796</f>
        <v>500</v>
      </c>
      <c r="AX39" s="339">
        <f t="shared" ref="AX39:AY39" si="145">AX794+AX796</f>
        <v>0</v>
      </c>
      <c r="AY39" s="339">
        <f t="shared" si="145"/>
        <v>0</v>
      </c>
      <c r="AZ39" s="339">
        <v>0</v>
      </c>
      <c r="BA39" s="339">
        <f t="shared" si="144"/>
        <v>0</v>
      </c>
      <c r="BB39" s="339">
        <f t="shared" si="144"/>
        <v>0</v>
      </c>
      <c r="BC39" s="339">
        <f t="shared" si="144"/>
        <v>0</v>
      </c>
      <c r="BD39" s="339">
        <f t="shared" si="144"/>
        <v>0</v>
      </c>
      <c r="BE39" s="339">
        <f t="shared" si="144"/>
        <v>150</v>
      </c>
      <c r="BF39" s="339">
        <f t="shared" si="144"/>
        <v>0</v>
      </c>
      <c r="BG39" s="339">
        <f t="shared" si="144"/>
        <v>0</v>
      </c>
      <c r="BH39" s="339">
        <f t="shared" si="144"/>
        <v>150</v>
      </c>
      <c r="BI39" s="339">
        <f t="shared" ref="BI39" si="146">BJ39+BK39+BL39+BM39</f>
        <v>0</v>
      </c>
      <c r="BJ39" s="339">
        <f>BJ794+BJ796</f>
        <v>0</v>
      </c>
      <c r="BK39" s="339">
        <f t="shared" ref="BK39:BL39" si="147">BK794+BK796</f>
        <v>0</v>
      </c>
      <c r="BL39" s="339">
        <f t="shared" si="147"/>
        <v>0</v>
      </c>
      <c r="BM39" s="339">
        <v>0</v>
      </c>
      <c r="BN39" s="339">
        <f t="shared" si="139"/>
        <v>0</v>
      </c>
      <c r="BO39" s="339">
        <f t="shared" ref="BO39" si="148">BP39+BQ39+BR39+BS39</f>
        <v>0</v>
      </c>
      <c r="BP39" s="339">
        <f>BP794+BP796</f>
        <v>0</v>
      </c>
      <c r="BQ39" s="339">
        <f t="shared" ref="BQ39:BR39" si="149">BQ794+BQ796</f>
        <v>0</v>
      </c>
      <c r="BR39" s="339">
        <f t="shared" si="149"/>
        <v>0</v>
      </c>
      <c r="BS39" s="339">
        <v>0</v>
      </c>
      <c r="BT39" s="339">
        <v>0</v>
      </c>
      <c r="BU39" s="339">
        <v>150</v>
      </c>
      <c r="BV39" s="339">
        <f t="shared" ref="BV39" si="150">BW39+BX39+BY39+BZ39</f>
        <v>0</v>
      </c>
      <c r="BW39" s="339">
        <f>BW794+BW796</f>
        <v>0</v>
      </c>
      <c r="BX39" s="339">
        <f t="shared" ref="BX39:BY39" si="151">BX794+BX796</f>
        <v>0</v>
      </c>
      <c r="BY39" s="339">
        <f t="shared" si="151"/>
        <v>0</v>
      </c>
      <c r="BZ39" s="339">
        <v>0</v>
      </c>
      <c r="CA39" s="339">
        <f t="shared" si="115"/>
        <v>0</v>
      </c>
      <c r="CB39" s="339">
        <v>0</v>
      </c>
      <c r="CC39" s="339">
        <v>0</v>
      </c>
      <c r="CD39" s="339"/>
      <c r="CE39" s="339">
        <f t="shared" si="142"/>
        <v>150</v>
      </c>
      <c r="CF39" s="339">
        <v>0</v>
      </c>
      <c r="CG39" s="339"/>
      <c r="CH39" s="339">
        <v>0</v>
      </c>
      <c r="CI39" s="339">
        <v>150</v>
      </c>
      <c r="CJ39" s="339"/>
      <c r="CK39" s="339">
        <f t="shared" ref="CK39" si="152">CL39+CM39+CN39+CO39</f>
        <v>0</v>
      </c>
      <c r="CL39" s="339">
        <f>CL794+CL796</f>
        <v>0</v>
      </c>
      <c r="CM39" s="339">
        <f t="shared" ref="CM39:CN39" si="153">CM794+CM796</f>
        <v>0</v>
      </c>
      <c r="CN39" s="339">
        <f t="shared" si="153"/>
        <v>0</v>
      </c>
      <c r="CO39" s="339">
        <v>0</v>
      </c>
    </row>
    <row r="40" spans="2:114" s="107" customFormat="1" ht="56.25" hidden="1" customHeight="1" x14ac:dyDescent="0.25">
      <c r="B40" s="828" t="s">
        <v>244</v>
      </c>
      <c r="C40" s="828"/>
      <c r="D40" s="109">
        <f t="shared" ref="D40:H40" si="154">D65</f>
        <v>3197847.4102699999</v>
      </c>
      <c r="E40" s="109">
        <f t="shared" si="154"/>
        <v>742362.37284000008</v>
      </c>
      <c r="F40" s="109"/>
      <c r="G40" s="109">
        <f t="shared" si="154"/>
        <v>0</v>
      </c>
      <c r="H40" s="109">
        <f t="shared" si="154"/>
        <v>0</v>
      </c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572">
        <f t="shared" si="14"/>
        <v>0</v>
      </c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>
        <f t="shared" ref="AU40:BM40" si="155">AU65</f>
        <v>-252908.35868999999</v>
      </c>
      <c r="AV40" s="339">
        <f t="shared" si="155"/>
        <v>2944939.0515800002</v>
      </c>
      <c r="AW40" s="109">
        <f t="shared" si="155"/>
        <v>681998.62910000002</v>
      </c>
      <c r="AX40" s="109"/>
      <c r="AY40" s="109">
        <f t="shared" ref="AY40:AZ40" si="156">AY65</f>
        <v>0</v>
      </c>
      <c r="AZ40" s="109">
        <f t="shared" si="156"/>
        <v>0</v>
      </c>
      <c r="BA40" s="109">
        <f t="shared" si="24"/>
        <v>3776254.7761300001</v>
      </c>
      <c r="BB40" s="109">
        <f t="shared" ref="BB40:BD40" si="157">BB65</f>
        <v>3776254.7761300001</v>
      </c>
      <c r="BC40" s="109">
        <f t="shared" si="157"/>
        <v>0</v>
      </c>
      <c r="BD40" s="109">
        <f t="shared" si="157"/>
        <v>0</v>
      </c>
      <c r="BE40" s="109" t="e">
        <f t="shared" si="25"/>
        <v>#REF!</v>
      </c>
      <c r="BF40" s="109" t="e">
        <f t="shared" ref="BF40:BH40" si="158">BF65</f>
        <v>#REF!</v>
      </c>
      <c r="BG40" s="109">
        <f t="shared" si="158"/>
        <v>0</v>
      </c>
      <c r="BH40" s="109">
        <f t="shared" si="158"/>
        <v>0</v>
      </c>
      <c r="BI40" s="109">
        <f t="shared" si="155"/>
        <v>7361044.2000099998</v>
      </c>
      <c r="BJ40" s="196">
        <f t="shared" si="155"/>
        <v>3122450.0272499998</v>
      </c>
      <c r="BK40" s="196"/>
      <c r="BL40" s="196">
        <f t="shared" si="155"/>
        <v>0</v>
      </c>
      <c r="BM40" s="196">
        <f t="shared" si="155"/>
        <v>0</v>
      </c>
      <c r="BN40" s="109">
        <f t="shared" si="139"/>
        <v>10483494.227259999</v>
      </c>
      <c r="BO40" s="109">
        <f t="shared" ref="BO40:BP40" si="159">BO65</f>
        <v>7361044.2000099998</v>
      </c>
      <c r="BP40" s="196">
        <f t="shared" si="159"/>
        <v>3122450.0272499998</v>
      </c>
      <c r="BQ40" s="196"/>
      <c r="BR40" s="196">
        <f t="shared" ref="BR40:BS40" si="160">BR65</f>
        <v>0</v>
      </c>
      <c r="BS40" s="196">
        <f t="shared" si="160"/>
        <v>0</v>
      </c>
      <c r="BT40" s="109">
        <f t="shared" ref="BT40:BZ40" si="161">BT65</f>
        <v>0</v>
      </c>
      <c r="BU40" s="109">
        <f t="shared" si="161"/>
        <v>0</v>
      </c>
      <c r="BV40" s="109">
        <f t="shared" si="161"/>
        <v>0</v>
      </c>
      <c r="BW40" s="196">
        <f t="shared" si="161"/>
        <v>0</v>
      </c>
      <c r="BX40" s="196"/>
      <c r="BY40" s="196">
        <f t="shared" si="161"/>
        <v>0</v>
      </c>
      <c r="BZ40" s="196">
        <f t="shared" si="161"/>
        <v>0</v>
      </c>
      <c r="CA40" s="109">
        <f t="shared" si="115"/>
        <v>0</v>
      </c>
      <c r="CB40" s="109">
        <f t="shared" ref="CB40:CD40" si="162">CB65</f>
        <v>0</v>
      </c>
      <c r="CC40" s="109">
        <f t="shared" si="162"/>
        <v>0</v>
      </c>
      <c r="CD40" s="109">
        <f t="shared" si="162"/>
        <v>0</v>
      </c>
      <c r="CE40" s="109">
        <f t="shared" si="142"/>
        <v>3998617.9523999998</v>
      </c>
      <c r="CF40" s="109">
        <f t="shared" ref="CF40:CI40" si="163">CF65</f>
        <v>3998617.9523999998</v>
      </c>
      <c r="CG40" s="109"/>
      <c r="CH40" s="109">
        <f t="shared" si="163"/>
        <v>0</v>
      </c>
      <c r="CI40" s="109">
        <f t="shared" si="163"/>
        <v>0</v>
      </c>
      <c r="CJ40" s="109"/>
      <c r="CK40" s="109">
        <f t="shared" ref="CK40" si="164">CK65</f>
        <v>16363077.300001379</v>
      </c>
      <c r="CL40" s="196">
        <f t="shared" ref="CL40" si="165">CL65</f>
        <v>3998617.9523999998</v>
      </c>
      <c r="CM40" s="196"/>
      <c r="CN40" s="196">
        <f t="shared" ref="CN40:CO40" si="166">CN65</f>
        <v>0</v>
      </c>
      <c r="CO40" s="196">
        <f t="shared" si="166"/>
        <v>0</v>
      </c>
    </row>
    <row r="41" spans="2:114" s="106" customFormat="1" ht="35.25" hidden="1" customHeight="1" x14ac:dyDescent="0.25">
      <c r="B41" s="828" t="s">
        <v>27</v>
      </c>
      <c r="C41" s="828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572" t="e">
        <f t="shared" si="14"/>
        <v>#DIV/0!</v>
      </c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339"/>
      <c r="AW41" s="109"/>
      <c r="AX41" s="109"/>
      <c r="AY41" s="109"/>
      <c r="AZ41" s="109"/>
      <c r="BA41" s="109">
        <f t="shared" si="24"/>
        <v>0</v>
      </c>
      <c r="BB41" s="109"/>
      <c r="BC41" s="109"/>
      <c r="BD41" s="109"/>
      <c r="BE41" s="109">
        <f t="shared" si="25"/>
        <v>0</v>
      </c>
      <c r="BF41" s="109"/>
      <c r="BG41" s="109"/>
      <c r="BH41" s="109"/>
      <c r="BI41" s="109"/>
      <c r="BJ41" s="196"/>
      <c r="BK41" s="196"/>
      <c r="BL41" s="196"/>
      <c r="BM41" s="196"/>
      <c r="BN41" s="109">
        <f t="shared" si="139"/>
        <v>0</v>
      </c>
      <c r="BO41" s="109"/>
      <c r="BP41" s="196"/>
      <c r="BQ41" s="196"/>
      <c r="BR41" s="196"/>
      <c r="BS41" s="196"/>
      <c r="BT41" s="109"/>
      <c r="BU41" s="109"/>
      <c r="BV41" s="109"/>
      <c r="BW41" s="196"/>
      <c r="BX41" s="196"/>
      <c r="BY41" s="196"/>
      <c r="BZ41" s="196"/>
      <c r="CA41" s="109">
        <f t="shared" si="115"/>
        <v>0</v>
      </c>
      <c r="CB41" s="109"/>
      <c r="CC41" s="109"/>
      <c r="CD41" s="109"/>
      <c r="CE41" s="109">
        <f t="shared" si="142"/>
        <v>0</v>
      </c>
      <c r="CF41" s="109"/>
      <c r="CG41" s="109"/>
      <c r="CH41" s="109"/>
      <c r="CI41" s="109"/>
      <c r="CJ41" s="109"/>
      <c r="CK41" s="109"/>
      <c r="CL41" s="196"/>
      <c r="CM41" s="196"/>
      <c r="CN41" s="196"/>
      <c r="CO41" s="196"/>
    </row>
    <row r="42" spans="2:114" s="106" customFormat="1" ht="35.25" hidden="1" customHeight="1" x14ac:dyDescent="0.25">
      <c r="B42" s="828" t="s">
        <v>28</v>
      </c>
      <c r="C42" s="82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572" t="e">
        <f t="shared" si="14"/>
        <v>#DIV/0!</v>
      </c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339"/>
      <c r="AW42" s="109"/>
      <c r="AX42" s="109"/>
      <c r="AY42" s="109"/>
      <c r="AZ42" s="109"/>
      <c r="BA42" s="109">
        <f t="shared" si="24"/>
        <v>0</v>
      </c>
      <c r="BB42" s="109"/>
      <c r="BC42" s="109"/>
      <c r="BD42" s="109"/>
      <c r="BE42" s="109">
        <f t="shared" si="25"/>
        <v>0</v>
      </c>
      <c r="BF42" s="109"/>
      <c r="BG42" s="109"/>
      <c r="BH42" s="109"/>
      <c r="BI42" s="109"/>
      <c r="BJ42" s="196"/>
      <c r="BK42" s="196"/>
      <c r="BL42" s="196"/>
      <c r="BM42" s="196"/>
      <c r="BN42" s="109">
        <f t="shared" si="139"/>
        <v>0</v>
      </c>
      <c r="BO42" s="109"/>
      <c r="BP42" s="196"/>
      <c r="BQ42" s="196"/>
      <c r="BR42" s="196"/>
      <c r="BS42" s="196"/>
      <c r="BT42" s="109"/>
      <c r="BU42" s="109"/>
      <c r="BV42" s="109"/>
      <c r="BW42" s="196"/>
      <c r="BX42" s="196"/>
      <c r="BY42" s="196"/>
      <c r="BZ42" s="196"/>
      <c r="CA42" s="109">
        <f t="shared" si="115"/>
        <v>0</v>
      </c>
      <c r="CB42" s="109"/>
      <c r="CC42" s="109"/>
      <c r="CD42" s="109"/>
      <c r="CE42" s="109">
        <f t="shared" si="142"/>
        <v>0</v>
      </c>
      <c r="CF42" s="109"/>
      <c r="CG42" s="109"/>
      <c r="CH42" s="109"/>
      <c r="CI42" s="109"/>
      <c r="CJ42" s="109"/>
      <c r="CK42" s="109"/>
      <c r="CL42" s="196"/>
      <c r="CM42" s="196"/>
      <c r="CN42" s="196"/>
      <c r="CO42" s="196"/>
    </row>
    <row r="43" spans="2:114" s="108" customFormat="1" ht="35.25" hidden="1" customHeight="1" x14ac:dyDescent="0.25">
      <c r="B43" s="831"/>
      <c r="C43" s="831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572" t="e">
        <f t="shared" si="14"/>
        <v>#DIV/0!</v>
      </c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511"/>
      <c r="AW43" s="309"/>
      <c r="AX43" s="309"/>
      <c r="AY43" s="309"/>
      <c r="AZ43" s="309"/>
      <c r="BA43" s="109">
        <f t="shared" si="24"/>
        <v>0</v>
      </c>
      <c r="BB43" s="309"/>
      <c r="BC43" s="309"/>
      <c r="BD43" s="309"/>
      <c r="BE43" s="309">
        <f t="shared" si="25"/>
        <v>0</v>
      </c>
      <c r="BF43" s="309"/>
      <c r="BG43" s="309"/>
      <c r="BH43" s="309"/>
      <c r="BI43" s="309"/>
      <c r="BJ43" s="247"/>
      <c r="BK43" s="247"/>
      <c r="BL43" s="247"/>
      <c r="BM43" s="247"/>
      <c r="BN43" s="109">
        <f t="shared" si="139"/>
        <v>0</v>
      </c>
      <c r="BO43" s="309"/>
      <c r="BP43" s="247"/>
      <c r="BQ43" s="247"/>
      <c r="BR43" s="247"/>
      <c r="BS43" s="247"/>
      <c r="BT43" s="309"/>
      <c r="BU43" s="309"/>
      <c r="BV43" s="309"/>
      <c r="BW43" s="247"/>
      <c r="BX43" s="247"/>
      <c r="BY43" s="247"/>
      <c r="BZ43" s="247"/>
      <c r="CA43" s="109">
        <f t="shared" si="115"/>
        <v>0</v>
      </c>
      <c r="CB43" s="309"/>
      <c r="CC43" s="309"/>
      <c r="CD43" s="309"/>
      <c r="CE43" s="309">
        <f t="shared" si="142"/>
        <v>0</v>
      </c>
      <c r="CF43" s="309"/>
      <c r="CG43" s="309"/>
      <c r="CH43" s="309"/>
      <c r="CI43" s="309"/>
      <c r="CJ43" s="109"/>
      <c r="CK43" s="309"/>
      <c r="CL43" s="247"/>
      <c r="CM43" s="247"/>
      <c r="CN43" s="247"/>
      <c r="CO43" s="247"/>
    </row>
    <row r="44" spans="2:114" s="108" customFormat="1" ht="35.25" hidden="1" customHeight="1" x14ac:dyDescent="0.25">
      <c r="B44" s="831"/>
      <c r="C44" s="831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572" t="e">
        <f t="shared" si="14"/>
        <v>#DIV/0!</v>
      </c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511"/>
      <c r="AW44" s="309"/>
      <c r="AX44" s="309"/>
      <c r="AY44" s="309"/>
      <c r="AZ44" s="309"/>
      <c r="BA44" s="109">
        <f t="shared" si="24"/>
        <v>0</v>
      </c>
      <c r="BB44" s="309"/>
      <c r="BC44" s="309"/>
      <c r="BD44" s="309"/>
      <c r="BE44" s="309">
        <f t="shared" si="25"/>
        <v>0</v>
      </c>
      <c r="BF44" s="309"/>
      <c r="BG44" s="309"/>
      <c r="BH44" s="309"/>
      <c r="BI44" s="309"/>
      <c r="BJ44" s="247"/>
      <c r="BK44" s="247"/>
      <c r="BL44" s="247"/>
      <c r="BM44" s="247"/>
      <c r="BN44" s="109">
        <f t="shared" si="139"/>
        <v>0</v>
      </c>
      <c r="BO44" s="309"/>
      <c r="BP44" s="247"/>
      <c r="BQ44" s="247"/>
      <c r="BR44" s="247"/>
      <c r="BS44" s="247"/>
      <c r="BT44" s="309"/>
      <c r="BU44" s="309"/>
      <c r="BV44" s="309"/>
      <c r="BW44" s="247"/>
      <c r="BX44" s="247"/>
      <c r="BY44" s="247"/>
      <c r="BZ44" s="247"/>
      <c r="CA44" s="109">
        <f t="shared" si="115"/>
        <v>0</v>
      </c>
      <c r="CB44" s="309"/>
      <c r="CC44" s="309"/>
      <c r="CD44" s="309"/>
      <c r="CE44" s="309">
        <f t="shared" si="142"/>
        <v>0</v>
      </c>
      <c r="CF44" s="309"/>
      <c r="CG44" s="309"/>
      <c r="CH44" s="309"/>
      <c r="CI44" s="309"/>
      <c r="CJ44" s="109"/>
      <c r="CK44" s="309"/>
      <c r="CL44" s="247"/>
      <c r="CM44" s="247"/>
      <c r="CN44" s="247"/>
      <c r="CO44" s="247"/>
    </row>
    <row r="45" spans="2:114" s="106" customFormat="1" ht="56.25" hidden="1" customHeight="1" x14ac:dyDescent="0.25">
      <c r="B45" s="828" t="s">
        <v>307</v>
      </c>
      <c r="C45" s="828"/>
      <c r="D45" s="109">
        <f t="shared" ref="D45:H45" si="167">D227</f>
        <v>0</v>
      </c>
      <c r="E45" s="109">
        <f t="shared" si="167"/>
        <v>0</v>
      </c>
      <c r="F45" s="109"/>
      <c r="G45" s="109">
        <f t="shared" si="167"/>
        <v>0</v>
      </c>
      <c r="H45" s="109">
        <f t="shared" si="167"/>
        <v>0</v>
      </c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572" t="e">
        <f t="shared" si="14"/>
        <v>#DIV/0!</v>
      </c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>
        <f t="shared" ref="AU45:BM45" si="168">AU227</f>
        <v>0</v>
      </c>
      <c r="AV45" s="339">
        <f t="shared" si="168"/>
        <v>0</v>
      </c>
      <c r="AW45" s="109">
        <f t="shared" si="168"/>
        <v>0</v>
      </c>
      <c r="AX45" s="109"/>
      <c r="AY45" s="109">
        <f t="shared" ref="AY45:AZ45" si="169">AY227</f>
        <v>0</v>
      </c>
      <c r="AZ45" s="109">
        <f t="shared" si="169"/>
        <v>0</v>
      </c>
      <c r="BA45" s="109">
        <f t="shared" si="24"/>
        <v>0</v>
      </c>
      <c r="BB45" s="109">
        <f t="shared" ref="BB45:BD45" si="170">BB227</f>
        <v>0</v>
      </c>
      <c r="BC45" s="109">
        <f t="shared" si="170"/>
        <v>0</v>
      </c>
      <c r="BD45" s="109">
        <f t="shared" si="170"/>
        <v>0</v>
      </c>
      <c r="BE45" s="109">
        <f t="shared" si="25"/>
        <v>0</v>
      </c>
      <c r="BF45" s="109">
        <f t="shared" ref="BF45:BH45" si="171">BF227</f>
        <v>0</v>
      </c>
      <c r="BG45" s="109">
        <f t="shared" si="171"/>
        <v>0</v>
      </c>
      <c r="BH45" s="109">
        <f t="shared" si="171"/>
        <v>0</v>
      </c>
      <c r="BI45" s="109">
        <f t="shared" si="168"/>
        <v>0</v>
      </c>
      <c r="BJ45" s="196">
        <f t="shared" si="168"/>
        <v>0</v>
      </c>
      <c r="BK45" s="196"/>
      <c r="BL45" s="196">
        <f t="shared" si="168"/>
        <v>0</v>
      </c>
      <c r="BM45" s="196">
        <f t="shared" si="168"/>
        <v>0</v>
      </c>
      <c r="BN45" s="109">
        <f t="shared" si="139"/>
        <v>0</v>
      </c>
      <c r="BO45" s="109">
        <f t="shared" ref="BO45:BP45" si="172">BO227</f>
        <v>0</v>
      </c>
      <c r="BP45" s="196">
        <f t="shared" si="172"/>
        <v>0</v>
      </c>
      <c r="BQ45" s="196"/>
      <c r="BR45" s="196">
        <f t="shared" ref="BR45:BS45" si="173">BR227</f>
        <v>0</v>
      </c>
      <c r="BS45" s="196">
        <f t="shared" si="173"/>
        <v>0</v>
      </c>
      <c r="BT45" s="109">
        <f t="shared" ref="BT45:BZ45" si="174">BT227</f>
        <v>0</v>
      </c>
      <c r="BU45" s="109">
        <f t="shared" si="174"/>
        <v>0</v>
      </c>
      <c r="BV45" s="109">
        <f t="shared" si="174"/>
        <v>0</v>
      </c>
      <c r="BW45" s="196">
        <f t="shared" si="174"/>
        <v>0</v>
      </c>
      <c r="BX45" s="196"/>
      <c r="BY45" s="196">
        <f t="shared" si="174"/>
        <v>0</v>
      </c>
      <c r="BZ45" s="196">
        <f t="shared" si="174"/>
        <v>0</v>
      </c>
      <c r="CA45" s="109">
        <f t="shared" si="115"/>
        <v>0</v>
      </c>
      <c r="CB45" s="109">
        <f t="shared" ref="CB45:CD45" si="175">CB227</f>
        <v>0</v>
      </c>
      <c r="CC45" s="109">
        <f t="shared" si="175"/>
        <v>0</v>
      </c>
      <c r="CD45" s="109">
        <f t="shared" si="175"/>
        <v>0</v>
      </c>
      <c r="CE45" s="109">
        <f t="shared" si="142"/>
        <v>0</v>
      </c>
      <c r="CF45" s="109">
        <f t="shared" ref="CF45:CI45" si="176">CF227</f>
        <v>0</v>
      </c>
      <c r="CG45" s="109"/>
      <c r="CH45" s="109">
        <f t="shared" si="176"/>
        <v>0</v>
      </c>
      <c r="CI45" s="109">
        <f t="shared" si="176"/>
        <v>0</v>
      </c>
      <c r="CJ45" s="109"/>
      <c r="CK45" s="109">
        <f t="shared" ref="CK45" si="177">CK227</f>
        <v>0</v>
      </c>
      <c r="CL45" s="196">
        <f t="shared" ref="CL45" si="178">CL227</f>
        <v>0</v>
      </c>
      <c r="CM45" s="196"/>
      <c r="CN45" s="196">
        <f t="shared" ref="CN45:CO45" si="179">CN227</f>
        <v>0</v>
      </c>
      <c r="CO45" s="196">
        <f t="shared" si="179"/>
        <v>0</v>
      </c>
    </row>
    <row r="46" spans="2:114" s="106" customFormat="1" ht="54" hidden="1" customHeight="1" x14ac:dyDescent="0.25">
      <c r="B46" s="828" t="s">
        <v>193</v>
      </c>
      <c r="C46" s="828"/>
      <c r="D46" s="109">
        <f t="shared" ref="D46:H46" si="180">D277</f>
        <v>337321.8</v>
      </c>
      <c r="E46" s="109">
        <f t="shared" si="180"/>
        <v>72335.316619999998</v>
      </c>
      <c r="F46" s="109"/>
      <c r="G46" s="109">
        <f t="shared" si="180"/>
        <v>0</v>
      </c>
      <c r="H46" s="109">
        <f t="shared" si="180"/>
        <v>0</v>
      </c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572">
        <f t="shared" si="14"/>
        <v>0</v>
      </c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>
        <f t="shared" ref="AU46:BM46" si="181">AU277</f>
        <v>0</v>
      </c>
      <c r="AV46" s="339">
        <f t="shared" si="181"/>
        <v>337321.8</v>
      </c>
      <c r="AW46" s="109">
        <f t="shared" si="181"/>
        <v>72335.316619999998</v>
      </c>
      <c r="AX46" s="109"/>
      <c r="AY46" s="109">
        <f t="shared" ref="AY46:AZ46" si="182">AY277</f>
        <v>0</v>
      </c>
      <c r="AZ46" s="109">
        <f t="shared" si="182"/>
        <v>0</v>
      </c>
      <c r="BA46" s="109">
        <f t="shared" si="24"/>
        <v>0</v>
      </c>
      <c r="BB46" s="109">
        <f t="shared" ref="BB46:BD46" si="183">BB277</f>
        <v>0</v>
      </c>
      <c r="BC46" s="109">
        <f t="shared" si="183"/>
        <v>0</v>
      </c>
      <c r="BD46" s="109">
        <f t="shared" si="183"/>
        <v>0</v>
      </c>
      <c r="BE46" s="109">
        <f t="shared" si="25"/>
        <v>72335.316619999998</v>
      </c>
      <c r="BF46" s="109">
        <f t="shared" ref="BF46:BH46" si="184">BF277</f>
        <v>72335.316619999998</v>
      </c>
      <c r="BG46" s="109">
        <f t="shared" si="184"/>
        <v>0</v>
      </c>
      <c r="BH46" s="109">
        <f t="shared" si="184"/>
        <v>0</v>
      </c>
      <c r="BI46" s="109">
        <f t="shared" si="181"/>
        <v>0</v>
      </c>
      <c r="BJ46" s="196">
        <f t="shared" si="181"/>
        <v>0</v>
      </c>
      <c r="BK46" s="196"/>
      <c r="BL46" s="196">
        <f t="shared" si="181"/>
        <v>0</v>
      </c>
      <c r="BM46" s="196">
        <f t="shared" si="181"/>
        <v>0</v>
      </c>
      <c r="BN46" s="109">
        <f t="shared" si="139"/>
        <v>0</v>
      </c>
      <c r="BO46" s="109">
        <f t="shared" ref="BO46:BP46" si="185">BO277</f>
        <v>0</v>
      </c>
      <c r="BP46" s="196">
        <f t="shared" si="185"/>
        <v>0</v>
      </c>
      <c r="BQ46" s="196"/>
      <c r="BR46" s="196">
        <f t="shared" ref="BR46:BS46" si="186">BR277</f>
        <v>0</v>
      </c>
      <c r="BS46" s="196">
        <f t="shared" si="186"/>
        <v>0</v>
      </c>
      <c r="BT46" s="109">
        <f t="shared" ref="BT46:BZ46" si="187">BT277</f>
        <v>0</v>
      </c>
      <c r="BU46" s="109">
        <f t="shared" si="187"/>
        <v>0</v>
      </c>
      <c r="BV46" s="109">
        <f t="shared" si="187"/>
        <v>0</v>
      </c>
      <c r="BW46" s="196">
        <f t="shared" si="187"/>
        <v>0</v>
      </c>
      <c r="BX46" s="196"/>
      <c r="BY46" s="196">
        <f t="shared" si="187"/>
        <v>0</v>
      </c>
      <c r="BZ46" s="196">
        <f t="shared" si="187"/>
        <v>0</v>
      </c>
      <c r="CA46" s="109">
        <f t="shared" si="115"/>
        <v>0</v>
      </c>
      <c r="CB46" s="109">
        <f t="shared" ref="CB46:CD46" si="188">CB277</f>
        <v>0</v>
      </c>
      <c r="CC46" s="109">
        <f t="shared" si="188"/>
        <v>0</v>
      </c>
      <c r="CD46" s="109">
        <f t="shared" si="188"/>
        <v>0</v>
      </c>
      <c r="CE46" s="109">
        <f t="shared" si="142"/>
        <v>0</v>
      </c>
      <c r="CF46" s="109">
        <f t="shared" ref="CF46:CI46" si="189">CF277</f>
        <v>0</v>
      </c>
      <c r="CG46" s="109"/>
      <c r="CH46" s="109">
        <f t="shared" si="189"/>
        <v>0</v>
      </c>
      <c r="CI46" s="109">
        <f t="shared" si="189"/>
        <v>0</v>
      </c>
      <c r="CJ46" s="109"/>
      <c r="CK46" s="109">
        <f t="shared" ref="CK46" si="190">CK277</f>
        <v>0</v>
      </c>
      <c r="CL46" s="196">
        <f>CL277</f>
        <v>0</v>
      </c>
      <c r="CM46" s="196"/>
      <c r="CN46" s="196">
        <f t="shared" ref="CN46:CO46" si="191">CN277</f>
        <v>0</v>
      </c>
      <c r="CO46" s="196">
        <f t="shared" si="191"/>
        <v>0</v>
      </c>
    </row>
    <row r="47" spans="2:114" s="106" customFormat="1" ht="85.5" hidden="1" customHeight="1" x14ac:dyDescent="0.25">
      <c r="B47" s="828" t="s">
        <v>210</v>
      </c>
      <c r="C47" s="828"/>
      <c r="D47" s="109">
        <f t="shared" ref="D47:H47" si="192">D712</f>
        <v>10680395.064919999</v>
      </c>
      <c r="E47" s="109">
        <f t="shared" si="192"/>
        <v>2137250.8819399998</v>
      </c>
      <c r="F47" s="109"/>
      <c r="G47" s="109">
        <f t="shared" si="192"/>
        <v>0</v>
      </c>
      <c r="H47" s="109">
        <f t="shared" si="192"/>
        <v>1233898.5659299998</v>
      </c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572">
        <f t="shared" si="14"/>
        <v>0</v>
      </c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>
        <f t="shared" ref="AU47:BM47" si="193">AU712</f>
        <v>701154.38823000155</v>
      </c>
      <c r="AV47" s="339">
        <f t="shared" si="193"/>
        <v>11381549.45315</v>
      </c>
      <c r="AW47" s="109">
        <f t="shared" si="193"/>
        <v>2682595.0364099997</v>
      </c>
      <c r="AX47" s="109"/>
      <c r="AY47" s="109">
        <f t="shared" ref="AY47:AZ47" si="194">AY712</f>
        <v>0</v>
      </c>
      <c r="AZ47" s="109">
        <f t="shared" si="194"/>
        <v>1616893.9309999999</v>
      </c>
      <c r="BA47" s="109" t="e">
        <f t="shared" si="24"/>
        <v>#REF!</v>
      </c>
      <c r="BB47" s="109" t="e">
        <f t="shared" ref="BB47:BD47" si="195">BB712</f>
        <v>#REF!</v>
      </c>
      <c r="BC47" s="109" t="e">
        <f t="shared" si="195"/>
        <v>#REF!</v>
      </c>
      <c r="BD47" s="109" t="e">
        <f t="shared" si="195"/>
        <v>#REF!</v>
      </c>
      <c r="BE47" s="109" t="e">
        <f t="shared" si="25"/>
        <v>#REF!</v>
      </c>
      <c r="BF47" s="109" t="e">
        <f t="shared" ref="BF47:BH47" si="196">BF712</f>
        <v>#REF!</v>
      </c>
      <c r="BG47" s="109" t="e">
        <f t="shared" si="196"/>
        <v>#REF!</v>
      </c>
      <c r="BH47" s="109" t="e">
        <f t="shared" si="196"/>
        <v>#REF!</v>
      </c>
      <c r="BI47" s="109">
        <f t="shared" si="193"/>
        <v>6404467.21435</v>
      </c>
      <c r="BJ47" s="196">
        <f t="shared" si="193"/>
        <v>1573807.2326</v>
      </c>
      <c r="BK47" s="196"/>
      <c r="BL47" s="196">
        <f t="shared" si="193"/>
        <v>0</v>
      </c>
      <c r="BM47" s="196">
        <f t="shared" si="193"/>
        <v>1053111.71263</v>
      </c>
      <c r="BN47" s="109">
        <f t="shared" si="139"/>
        <v>8037592.8976599993</v>
      </c>
      <c r="BO47" s="109">
        <f t="shared" ref="BO47:BP47" si="197">BO712</f>
        <v>6463785.6650599996</v>
      </c>
      <c r="BP47" s="196">
        <f t="shared" si="197"/>
        <v>1573807.2326</v>
      </c>
      <c r="BQ47" s="196"/>
      <c r="BR47" s="196">
        <f t="shared" ref="BR47:BS47" si="198">BR712</f>
        <v>0</v>
      </c>
      <c r="BS47" s="196">
        <f t="shared" si="198"/>
        <v>1053111.71263</v>
      </c>
      <c r="BT47" s="109" t="e">
        <f t="shared" ref="BT47:BZ47" si="199">BT712</f>
        <v>#REF!</v>
      </c>
      <c r="BU47" s="109" t="e">
        <f t="shared" si="199"/>
        <v>#REF!</v>
      </c>
      <c r="BV47" s="109" t="e">
        <f t="shared" si="199"/>
        <v>#REF!</v>
      </c>
      <c r="BW47" s="196">
        <f t="shared" si="199"/>
        <v>1634943.4886</v>
      </c>
      <c r="BX47" s="196"/>
      <c r="BY47" s="196">
        <f t="shared" si="199"/>
        <v>0</v>
      </c>
      <c r="BZ47" s="196" t="e">
        <f t="shared" si="199"/>
        <v>#REF!</v>
      </c>
      <c r="CA47" s="109" t="e">
        <f t="shared" si="115"/>
        <v>#REF!</v>
      </c>
      <c r="CB47" s="109" t="e">
        <f t="shared" ref="CB47:CD47" si="200">CB712</f>
        <v>#REF!</v>
      </c>
      <c r="CC47" s="109" t="e">
        <f t="shared" si="200"/>
        <v>#REF!</v>
      </c>
      <c r="CD47" s="109" t="e">
        <f t="shared" si="200"/>
        <v>#REF!</v>
      </c>
      <c r="CE47" s="109">
        <f t="shared" si="142"/>
        <v>1624943.4886</v>
      </c>
      <c r="CF47" s="109">
        <f t="shared" ref="CF47:CI47" si="201">CF712</f>
        <v>534943.48860000004</v>
      </c>
      <c r="CG47" s="109"/>
      <c r="CH47" s="109">
        <f t="shared" si="201"/>
        <v>0</v>
      </c>
      <c r="CI47" s="109">
        <f t="shared" si="201"/>
        <v>1090000</v>
      </c>
      <c r="CJ47" s="109"/>
      <c r="CK47" s="109">
        <f t="shared" ref="CK47" si="202">CK712</f>
        <v>3647551.9060199996</v>
      </c>
      <c r="CL47" s="196">
        <f>CL712</f>
        <v>534943.48860000004</v>
      </c>
      <c r="CM47" s="196"/>
      <c r="CN47" s="196">
        <f t="shared" ref="CN47:CO47" si="203">CN712</f>
        <v>0</v>
      </c>
      <c r="CO47" s="196">
        <f t="shared" si="203"/>
        <v>1090000</v>
      </c>
    </row>
    <row r="48" spans="2:114" s="106" customFormat="1" ht="78.75" hidden="1" customHeight="1" x14ac:dyDescent="0.25">
      <c r="B48" s="828" t="s">
        <v>273</v>
      </c>
      <c r="C48" s="828"/>
      <c r="D48" s="109">
        <f t="shared" ref="D48:H48" si="204">D775</f>
        <v>2618044.9352299999</v>
      </c>
      <c r="E48" s="109">
        <f t="shared" si="204"/>
        <v>619303.37997999997</v>
      </c>
      <c r="F48" s="109"/>
      <c r="G48" s="109">
        <f t="shared" si="204"/>
        <v>1368632.2734699999</v>
      </c>
      <c r="H48" s="109">
        <f t="shared" si="204"/>
        <v>0</v>
      </c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572">
        <f t="shared" si="14"/>
        <v>0</v>
      </c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>
        <f t="shared" ref="AU48:BM48" si="205">AU775</f>
        <v>317603.50253999978</v>
      </c>
      <c r="AV48" s="339">
        <f t="shared" si="205"/>
        <v>2935648.4377699997</v>
      </c>
      <c r="AW48" s="109">
        <f t="shared" si="205"/>
        <v>499303.37998000003</v>
      </c>
      <c r="AX48" s="109"/>
      <c r="AY48" s="109">
        <f t="shared" ref="AY48:AZ48" si="206">AY775</f>
        <v>1366232.2734699999</v>
      </c>
      <c r="AZ48" s="109">
        <f t="shared" si="206"/>
        <v>0</v>
      </c>
      <c r="BA48" s="109">
        <f t="shared" si="24"/>
        <v>0</v>
      </c>
      <c r="BB48" s="109">
        <f t="shared" ref="BB48:BD48" si="207">BB775</f>
        <v>0</v>
      </c>
      <c r="BC48" s="109">
        <f t="shared" si="207"/>
        <v>0</v>
      </c>
      <c r="BD48" s="109">
        <f t="shared" si="207"/>
        <v>0</v>
      </c>
      <c r="BE48" s="109">
        <f t="shared" si="25"/>
        <v>1987935.6534499999</v>
      </c>
      <c r="BF48" s="109">
        <f t="shared" ref="BF48:BH48" si="208">BF775</f>
        <v>619303.37997999997</v>
      </c>
      <c r="BG48" s="109">
        <f t="shared" si="208"/>
        <v>1368632.2734699999</v>
      </c>
      <c r="BH48" s="109">
        <f t="shared" si="208"/>
        <v>0</v>
      </c>
      <c r="BI48" s="109">
        <f t="shared" si="205"/>
        <v>3417311.4618699998</v>
      </c>
      <c r="BJ48" s="196">
        <f t="shared" si="205"/>
        <v>999943.5</v>
      </c>
      <c r="BK48" s="196"/>
      <c r="BL48" s="196">
        <f t="shared" si="205"/>
        <v>1343791.8204499998</v>
      </c>
      <c r="BM48" s="196">
        <f t="shared" si="205"/>
        <v>0</v>
      </c>
      <c r="BN48" s="109">
        <f t="shared" si="139"/>
        <v>4343926.5771599999</v>
      </c>
      <c r="BO48" s="109">
        <f t="shared" ref="BO48:BP48" si="209">BO775</f>
        <v>3343983.0771599999</v>
      </c>
      <c r="BP48" s="196">
        <f t="shared" si="209"/>
        <v>999943.5</v>
      </c>
      <c r="BQ48" s="196"/>
      <c r="BR48" s="196">
        <f t="shared" ref="BR48:BS48" si="210">BR775</f>
        <v>1329781.8864499999</v>
      </c>
      <c r="BS48" s="196">
        <f t="shared" si="210"/>
        <v>0</v>
      </c>
      <c r="BT48" s="109">
        <f t="shared" ref="BT48:BZ48" si="211">BT775</f>
        <v>1343791.8204499998</v>
      </c>
      <c r="BU48" s="109">
        <f t="shared" si="211"/>
        <v>0</v>
      </c>
      <c r="BV48" s="109">
        <f t="shared" si="211"/>
        <v>2331746.9246499999</v>
      </c>
      <c r="BW48" s="196">
        <f t="shared" si="211"/>
        <v>670000</v>
      </c>
      <c r="BX48" s="196"/>
      <c r="BY48" s="196">
        <f t="shared" si="211"/>
        <v>1306746.9246499999</v>
      </c>
      <c r="BZ48" s="196">
        <f t="shared" si="211"/>
        <v>0</v>
      </c>
      <c r="CA48" s="109">
        <f t="shared" si="115"/>
        <v>0</v>
      </c>
      <c r="CB48" s="109">
        <f t="shared" ref="CB48:CD48" si="212">CB775</f>
        <v>0</v>
      </c>
      <c r="CC48" s="109">
        <f t="shared" si="212"/>
        <v>0</v>
      </c>
      <c r="CD48" s="109">
        <f t="shared" si="212"/>
        <v>0</v>
      </c>
      <c r="CE48" s="109">
        <f t="shared" si="142"/>
        <v>1976746.9246499999</v>
      </c>
      <c r="CF48" s="109">
        <f t="shared" ref="CF48:CI48" si="213">CF775</f>
        <v>670000</v>
      </c>
      <c r="CG48" s="109"/>
      <c r="CH48" s="109">
        <f t="shared" si="213"/>
        <v>1306746.9246499999</v>
      </c>
      <c r="CI48" s="109">
        <f t="shared" si="213"/>
        <v>0</v>
      </c>
      <c r="CJ48" s="109"/>
      <c r="CK48" s="109">
        <f t="shared" ref="CK48" si="214">CK775</f>
        <v>2331746.9246499999</v>
      </c>
      <c r="CL48" s="196">
        <f>CL775</f>
        <v>670000</v>
      </c>
      <c r="CM48" s="196"/>
      <c r="CN48" s="196">
        <f t="shared" ref="CN48:CO48" si="215">CN775</f>
        <v>1306746.9246499999</v>
      </c>
      <c r="CO48" s="196">
        <f t="shared" si="215"/>
        <v>0</v>
      </c>
    </row>
    <row r="49" spans="2:93" s="106" customFormat="1" ht="84" hidden="1" customHeight="1" x14ac:dyDescent="0.25">
      <c r="B49" s="203"/>
      <c r="C49" s="203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572" t="e">
        <f t="shared" si="14"/>
        <v>#DIV/0!</v>
      </c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339"/>
      <c r="AW49" s="109"/>
      <c r="AX49" s="109"/>
      <c r="AY49" s="109"/>
      <c r="AZ49" s="109"/>
      <c r="BA49" s="109">
        <f t="shared" si="24"/>
        <v>0</v>
      </c>
      <c r="BB49" s="109"/>
      <c r="BC49" s="109"/>
      <c r="BD49" s="109"/>
      <c r="BE49" s="109">
        <f t="shared" si="25"/>
        <v>0</v>
      </c>
      <c r="BF49" s="109"/>
      <c r="BG49" s="109"/>
      <c r="BH49" s="109"/>
      <c r="BI49" s="109"/>
      <c r="BJ49" s="196"/>
      <c r="BK49" s="196"/>
      <c r="BL49" s="196"/>
      <c r="BM49" s="196"/>
      <c r="BN49" s="109">
        <f t="shared" si="139"/>
        <v>0</v>
      </c>
      <c r="BO49" s="109"/>
      <c r="BP49" s="196"/>
      <c r="BQ49" s="196"/>
      <c r="BR49" s="196"/>
      <c r="BS49" s="196"/>
      <c r="BT49" s="109"/>
      <c r="BU49" s="109"/>
      <c r="BV49" s="109"/>
      <c r="BW49" s="196"/>
      <c r="BX49" s="196"/>
      <c r="BY49" s="196"/>
      <c r="BZ49" s="196"/>
      <c r="CA49" s="109">
        <f t="shared" si="115"/>
        <v>0</v>
      </c>
      <c r="CB49" s="109"/>
      <c r="CC49" s="109"/>
      <c r="CD49" s="109"/>
      <c r="CE49" s="109">
        <f t="shared" si="142"/>
        <v>0</v>
      </c>
      <c r="CF49" s="109"/>
      <c r="CG49" s="109"/>
      <c r="CH49" s="109"/>
      <c r="CI49" s="109"/>
      <c r="CJ49" s="109"/>
      <c r="CK49" s="109"/>
      <c r="CL49" s="196"/>
      <c r="CM49" s="196"/>
      <c r="CN49" s="196"/>
      <c r="CO49" s="196"/>
    </row>
    <row r="50" spans="2:93" s="13" customFormat="1" ht="84" hidden="1" customHeight="1" x14ac:dyDescent="0.25">
      <c r="B50" s="203"/>
      <c r="C50" s="203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572" t="e">
        <f t="shared" si="14"/>
        <v>#DIV/0!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339"/>
      <c r="AW50" s="110"/>
      <c r="AX50" s="110"/>
      <c r="AY50" s="110"/>
      <c r="AZ50" s="110"/>
      <c r="BA50" s="109">
        <f t="shared" si="24"/>
        <v>0</v>
      </c>
      <c r="BB50" s="110"/>
      <c r="BC50" s="110"/>
      <c r="BD50" s="110"/>
      <c r="BE50" s="110">
        <f t="shared" si="25"/>
        <v>0</v>
      </c>
      <c r="BF50" s="110"/>
      <c r="BG50" s="110"/>
      <c r="BH50" s="110"/>
      <c r="BI50" s="110"/>
      <c r="BJ50" s="246"/>
      <c r="BK50" s="246"/>
      <c r="BL50" s="246"/>
      <c r="BM50" s="246"/>
      <c r="BN50" s="109">
        <f t="shared" si="139"/>
        <v>0</v>
      </c>
      <c r="BO50" s="110"/>
      <c r="BP50" s="246"/>
      <c r="BQ50" s="246"/>
      <c r="BR50" s="246"/>
      <c r="BS50" s="246"/>
      <c r="BT50" s="110"/>
      <c r="BU50" s="110"/>
      <c r="BV50" s="110"/>
      <c r="BW50" s="246"/>
      <c r="BX50" s="246"/>
      <c r="BY50" s="246"/>
      <c r="BZ50" s="246"/>
      <c r="CA50" s="109">
        <f t="shared" si="115"/>
        <v>0</v>
      </c>
      <c r="CB50" s="110"/>
      <c r="CC50" s="110"/>
      <c r="CD50" s="110"/>
      <c r="CE50" s="110">
        <f t="shared" si="142"/>
        <v>0</v>
      </c>
      <c r="CF50" s="110"/>
      <c r="CG50" s="110"/>
      <c r="CH50" s="110"/>
      <c r="CI50" s="110"/>
      <c r="CJ50" s="109"/>
      <c r="CK50" s="110"/>
      <c r="CL50" s="246"/>
      <c r="CM50" s="246"/>
      <c r="CN50" s="246"/>
      <c r="CO50" s="246"/>
    </row>
    <row r="51" spans="2:93" s="13" customFormat="1" ht="71.25" hidden="1" customHeight="1" x14ac:dyDescent="0.25">
      <c r="B51" s="828" t="s">
        <v>274</v>
      </c>
      <c r="C51" s="828"/>
      <c r="D51" s="109" t="e">
        <f>#REF!</f>
        <v>#REF!</v>
      </c>
      <c r="E51" s="109" t="e">
        <f>#REF!</f>
        <v>#REF!</v>
      </c>
      <c r="F51" s="109"/>
      <c r="G51" s="109" t="e">
        <f>#REF!</f>
        <v>#REF!</v>
      </c>
      <c r="H51" s="109" t="e">
        <f>#REF!</f>
        <v>#REF!</v>
      </c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572" t="e">
        <f t="shared" si="14"/>
        <v>#REF!</v>
      </c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 t="e">
        <f>#REF!</f>
        <v>#REF!</v>
      </c>
      <c r="AV51" s="339" t="e">
        <f>#REF!</f>
        <v>#REF!</v>
      </c>
      <c r="AW51" s="109" t="e">
        <f>#REF!</f>
        <v>#REF!</v>
      </c>
      <c r="AX51" s="109"/>
      <c r="AY51" s="109" t="e">
        <f>#REF!</f>
        <v>#REF!</v>
      </c>
      <c r="AZ51" s="109" t="e">
        <f>#REF!</f>
        <v>#REF!</v>
      </c>
      <c r="BA51" s="109" t="e">
        <f t="shared" si="24"/>
        <v>#REF!</v>
      </c>
      <c r="BB51" s="109" t="e">
        <f>#REF!</f>
        <v>#REF!</v>
      </c>
      <c r="BC51" s="109" t="e">
        <f>#REF!</f>
        <v>#REF!</v>
      </c>
      <c r="BD51" s="109" t="e">
        <f>#REF!</f>
        <v>#REF!</v>
      </c>
      <c r="BE51" s="109" t="e">
        <f t="shared" si="25"/>
        <v>#REF!</v>
      </c>
      <c r="BF51" s="109" t="e">
        <f>#REF!</f>
        <v>#REF!</v>
      </c>
      <c r="BG51" s="109" t="e">
        <f>#REF!</f>
        <v>#REF!</v>
      </c>
      <c r="BH51" s="109" t="e">
        <f>#REF!</f>
        <v>#REF!</v>
      </c>
      <c r="BI51" s="109" t="e">
        <f>#REF!</f>
        <v>#REF!</v>
      </c>
      <c r="BJ51" s="196" t="e">
        <f>#REF!</f>
        <v>#REF!</v>
      </c>
      <c r="BK51" s="196"/>
      <c r="BL51" s="196" t="e">
        <f>#REF!</f>
        <v>#REF!</v>
      </c>
      <c r="BM51" s="196" t="e">
        <f>#REF!</f>
        <v>#REF!</v>
      </c>
      <c r="BN51" s="109" t="e">
        <f t="shared" si="139"/>
        <v>#REF!</v>
      </c>
      <c r="BO51" s="109" t="e">
        <f>#REF!</f>
        <v>#REF!</v>
      </c>
      <c r="BP51" s="196" t="e">
        <f>#REF!</f>
        <v>#REF!</v>
      </c>
      <c r="BQ51" s="196"/>
      <c r="BR51" s="196" t="e">
        <f>#REF!</f>
        <v>#REF!</v>
      </c>
      <c r="BS51" s="196" t="e">
        <f>#REF!</f>
        <v>#REF!</v>
      </c>
      <c r="BT51" s="109" t="e">
        <f>#REF!</f>
        <v>#REF!</v>
      </c>
      <c r="BU51" s="109" t="e">
        <f>#REF!</f>
        <v>#REF!</v>
      </c>
      <c r="BV51" s="109" t="e">
        <f>#REF!</f>
        <v>#REF!</v>
      </c>
      <c r="BW51" s="196" t="e">
        <f>#REF!</f>
        <v>#REF!</v>
      </c>
      <c r="BX51" s="196"/>
      <c r="BY51" s="196" t="e">
        <f>#REF!</f>
        <v>#REF!</v>
      </c>
      <c r="BZ51" s="196" t="e">
        <f>#REF!</f>
        <v>#REF!</v>
      </c>
      <c r="CA51" s="109" t="e">
        <f t="shared" si="115"/>
        <v>#REF!</v>
      </c>
      <c r="CB51" s="109" t="e">
        <f>#REF!</f>
        <v>#REF!</v>
      </c>
      <c r="CC51" s="109" t="e">
        <f>#REF!</f>
        <v>#REF!</v>
      </c>
      <c r="CD51" s="109" t="e">
        <f>#REF!</f>
        <v>#REF!</v>
      </c>
      <c r="CE51" s="109" t="e">
        <f t="shared" si="142"/>
        <v>#REF!</v>
      </c>
      <c r="CF51" s="109" t="e">
        <f>#REF!</f>
        <v>#REF!</v>
      </c>
      <c r="CG51" s="109"/>
      <c r="CH51" s="109" t="e">
        <f>#REF!</f>
        <v>#REF!</v>
      </c>
      <c r="CI51" s="109" t="e">
        <f>#REF!</f>
        <v>#REF!</v>
      </c>
      <c r="CJ51" s="109"/>
      <c r="CK51" s="109" t="e">
        <f>#REF!</f>
        <v>#REF!</v>
      </c>
      <c r="CL51" s="196" t="e">
        <f>#REF!</f>
        <v>#REF!</v>
      </c>
      <c r="CM51" s="196"/>
      <c r="CN51" s="196" t="e">
        <f>#REF!</f>
        <v>#REF!</v>
      </c>
      <c r="CO51" s="196" t="e">
        <f>#REF!</f>
        <v>#REF!</v>
      </c>
    </row>
    <row r="52" spans="2:93" s="13" customFormat="1" ht="99.75" hidden="1" customHeight="1" x14ac:dyDescent="0.25">
      <c r="B52" s="828" t="s">
        <v>275</v>
      </c>
      <c r="C52" s="828"/>
      <c r="D52" s="109">
        <f t="shared" ref="D52:H52" si="216">D311</f>
        <v>0</v>
      </c>
      <c r="E52" s="109">
        <f t="shared" si="216"/>
        <v>0</v>
      </c>
      <c r="F52" s="109"/>
      <c r="G52" s="109">
        <f t="shared" si="216"/>
        <v>0</v>
      </c>
      <c r="H52" s="109">
        <f t="shared" si="216"/>
        <v>0</v>
      </c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572" t="e">
        <f t="shared" si="14"/>
        <v>#DIV/0!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>
        <f t="shared" ref="AU52:BM52" si="217">AU311</f>
        <v>0</v>
      </c>
      <c r="AV52" s="339">
        <f t="shared" si="217"/>
        <v>0</v>
      </c>
      <c r="AW52" s="109">
        <f t="shared" si="217"/>
        <v>0</v>
      </c>
      <c r="AX52" s="109"/>
      <c r="AY52" s="109">
        <f t="shared" ref="AY52:AZ52" si="218">AY311</f>
        <v>0</v>
      </c>
      <c r="AZ52" s="109">
        <f t="shared" si="218"/>
        <v>0</v>
      </c>
      <c r="BA52" s="109">
        <f t="shared" si="24"/>
        <v>0</v>
      </c>
      <c r="BB52" s="109">
        <f t="shared" ref="BB52:BD52" si="219">BB311</f>
        <v>0</v>
      </c>
      <c r="BC52" s="109">
        <f t="shared" si="219"/>
        <v>0</v>
      </c>
      <c r="BD52" s="109">
        <f t="shared" si="219"/>
        <v>0</v>
      </c>
      <c r="BE52" s="109">
        <f t="shared" si="25"/>
        <v>0</v>
      </c>
      <c r="BF52" s="109">
        <f t="shared" ref="BF52:BH52" si="220">BF311</f>
        <v>0</v>
      </c>
      <c r="BG52" s="109">
        <f t="shared" si="220"/>
        <v>0</v>
      </c>
      <c r="BH52" s="109">
        <f t="shared" si="220"/>
        <v>0</v>
      </c>
      <c r="BI52" s="109">
        <f t="shared" si="217"/>
        <v>0</v>
      </c>
      <c r="BJ52" s="196">
        <f t="shared" si="217"/>
        <v>0</v>
      </c>
      <c r="BK52" s="196"/>
      <c r="BL52" s="196">
        <f t="shared" si="217"/>
        <v>0</v>
      </c>
      <c r="BM52" s="196">
        <f t="shared" si="217"/>
        <v>0</v>
      </c>
      <c r="BN52" s="109">
        <f t="shared" si="139"/>
        <v>0</v>
      </c>
      <c r="BO52" s="109">
        <f t="shared" ref="BO52:BP52" si="221">BO311</f>
        <v>0</v>
      </c>
      <c r="BP52" s="196">
        <f t="shared" si="221"/>
        <v>0</v>
      </c>
      <c r="BQ52" s="196"/>
      <c r="BR52" s="196">
        <f t="shared" ref="BR52:BS52" si="222">BR311</f>
        <v>0</v>
      </c>
      <c r="BS52" s="196">
        <f t="shared" si="222"/>
        <v>0</v>
      </c>
      <c r="BT52" s="109">
        <f t="shared" ref="BT52:BZ52" si="223">BT311</f>
        <v>0</v>
      </c>
      <c r="BU52" s="109">
        <f t="shared" si="223"/>
        <v>0</v>
      </c>
      <c r="BV52" s="109">
        <f t="shared" si="223"/>
        <v>0</v>
      </c>
      <c r="BW52" s="196">
        <f t="shared" si="223"/>
        <v>0</v>
      </c>
      <c r="BX52" s="196"/>
      <c r="BY52" s="196">
        <f t="shared" si="223"/>
        <v>0</v>
      </c>
      <c r="BZ52" s="196">
        <f t="shared" si="223"/>
        <v>0</v>
      </c>
      <c r="CA52" s="109">
        <f t="shared" si="115"/>
        <v>0</v>
      </c>
      <c r="CB52" s="109">
        <f t="shared" ref="CB52:CD52" si="224">CB311</f>
        <v>0</v>
      </c>
      <c r="CC52" s="109">
        <f t="shared" si="224"/>
        <v>0</v>
      </c>
      <c r="CD52" s="109">
        <f t="shared" si="224"/>
        <v>0</v>
      </c>
      <c r="CE52" s="109">
        <f t="shared" si="142"/>
        <v>0</v>
      </c>
      <c r="CF52" s="109">
        <f t="shared" ref="CF52:CI52" si="225">CF311</f>
        <v>0</v>
      </c>
      <c r="CG52" s="109"/>
      <c r="CH52" s="109">
        <f t="shared" si="225"/>
        <v>0</v>
      </c>
      <c r="CI52" s="109">
        <f t="shared" si="225"/>
        <v>0</v>
      </c>
      <c r="CJ52" s="109"/>
      <c r="CK52" s="109">
        <f t="shared" ref="CK52" si="226">CK311</f>
        <v>0</v>
      </c>
      <c r="CL52" s="196">
        <f>CL311</f>
        <v>0</v>
      </c>
      <c r="CM52" s="196"/>
      <c r="CN52" s="196">
        <f t="shared" ref="CN52:CO52" si="227">CN311</f>
        <v>0</v>
      </c>
      <c r="CO52" s="196">
        <f t="shared" si="227"/>
        <v>0</v>
      </c>
    </row>
    <row r="53" spans="2:93" s="13" customFormat="1" ht="60" hidden="1" customHeight="1" x14ac:dyDescent="0.25">
      <c r="B53" s="828" t="s">
        <v>276</v>
      </c>
      <c r="C53" s="828"/>
      <c r="D53" s="109">
        <f t="shared" ref="D53:H53" si="228">D920</f>
        <v>0</v>
      </c>
      <c r="E53" s="109">
        <f t="shared" si="228"/>
        <v>0</v>
      </c>
      <c r="F53" s="109"/>
      <c r="G53" s="109">
        <f t="shared" si="228"/>
        <v>0</v>
      </c>
      <c r="H53" s="109">
        <f t="shared" si="228"/>
        <v>0</v>
      </c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572" t="e">
        <f t="shared" si="14"/>
        <v>#DIV/0!</v>
      </c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>
        <f t="shared" ref="AU53:BM53" si="229">AU920</f>
        <v>0</v>
      </c>
      <c r="AV53" s="339">
        <f t="shared" si="229"/>
        <v>0</v>
      </c>
      <c r="AW53" s="109">
        <f t="shared" si="229"/>
        <v>0</v>
      </c>
      <c r="AX53" s="109"/>
      <c r="AY53" s="109">
        <f t="shared" ref="AY53:AZ53" si="230">AY920</f>
        <v>0</v>
      </c>
      <c r="AZ53" s="109">
        <f t="shared" si="230"/>
        <v>0</v>
      </c>
      <c r="BA53" s="109">
        <f t="shared" si="24"/>
        <v>0</v>
      </c>
      <c r="BB53" s="109">
        <f t="shared" ref="BB53:BD53" si="231">BB920</f>
        <v>0</v>
      </c>
      <c r="BC53" s="109">
        <f t="shared" si="231"/>
        <v>0</v>
      </c>
      <c r="BD53" s="109">
        <f t="shared" si="231"/>
        <v>0</v>
      </c>
      <c r="BE53" s="109">
        <f t="shared" si="25"/>
        <v>0</v>
      </c>
      <c r="BF53" s="109">
        <f t="shared" ref="BF53:BH53" si="232">BF920</f>
        <v>0</v>
      </c>
      <c r="BG53" s="109">
        <f t="shared" si="232"/>
        <v>0</v>
      </c>
      <c r="BH53" s="109">
        <f t="shared" si="232"/>
        <v>0</v>
      </c>
      <c r="BI53" s="109">
        <f t="shared" si="229"/>
        <v>66630.399999999994</v>
      </c>
      <c r="BJ53" s="196">
        <f t="shared" si="229"/>
        <v>0</v>
      </c>
      <c r="BK53" s="196"/>
      <c r="BL53" s="196">
        <f t="shared" si="229"/>
        <v>0</v>
      </c>
      <c r="BM53" s="196">
        <f t="shared" si="229"/>
        <v>66630.399999999994</v>
      </c>
      <c r="BN53" s="109">
        <f t="shared" si="139"/>
        <v>66630.399999999994</v>
      </c>
      <c r="BO53" s="109">
        <f t="shared" ref="BO53:BP53" si="233">BO920</f>
        <v>66630.399999999994</v>
      </c>
      <c r="BP53" s="196">
        <f t="shared" si="233"/>
        <v>0</v>
      </c>
      <c r="BQ53" s="196"/>
      <c r="BR53" s="196">
        <f t="shared" ref="BR53:BS53" si="234">BR920</f>
        <v>0</v>
      </c>
      <c r="BS53" s="196">
        <f t="shared" si="234"/>
        <v>66630.399999999994</v>
      </c>
      <c r="BT53" s="109">
        <f t="shared" ref="BT53:BZ53" si="235">BT920</f>
        <v>0</v>
      </c>
      <c r="BU53" s="109">
        <f t="shared" si="235"/>
        <v>66630.399999999994</v>
      </c>
      <c r="BV53" s="109">
        <f t="shared" si="235"/>
        <v>0</v>
      </c>
      <c r="BW53" s="196">
        <f t="shared" si="235"/>
        <v>0</v>
      </c>
      <c r="BX53" s="196"/>
      <c r="BY53" s="196">
        <f t="shared" si="235"/>
        <v>0</v>
      </c>
      <c r="BZ53" s="196">
        <f t="shared" si="235"/>
        <v>0</v>
      </c>
      <c r="CA53" s="109">
        <f t="shared" si="115"/>
        <v>0</v>
      </c>
      <c r="CB53" s="109">
        <f t="shared" ref="CB53:CD53" si="236">CB920</f>
        <v>0</v>
      </c>
      <c r="CC53" s="109">
        <f t="shared" si="236"/>
        <v>0</v>
      </c>
      <c r="CD53" s="109">
        <f t="shared" si="236"/>
        <v>0</v>
      </c>
      <c r="CE53" s="109">
        <f t="shared" si="142"/>
        <v>0</v>
      </c>
      <c r="CF53" s="109">
        <f t="shared" ref="CF53:CI53" si="237">CF920</f>
        <v>0</v>
      </c>
      <c r="CG53" s="109"/>
      <c r="CH53" s="109">
        <f t="shared" si="237"/>
        <v>0</v>
      </c>
      <c r="CI53" s="109">
        <f t="shared" si="237"/>
        <v>0</v>
      </c>
      <c r="CJ53" s="109"/>
      <c r="CK53" s="109">
        <f t="shared" ref="CK53" si="238">CK920</f>
        <v>287735</v>
      </c>
      <c r="CL53" s="196">
        <f>CL920</f>
        <v>0</v>
      </c>
      <c r="CM53" s="196"/>
      <c r="CN53" s="196">
        <f t="shared" ref="CN53:CO53" si="239">CN920</f>
        <v>0</v>
      </c>
      <c r="CO53" s="196">
        <f t="shared" si="239"/>
        <v>287735</v>
      </c>
    </row>
    <row r="54" spans="2:93" s="17" customFormat="1" ht="32.25" customHeight="1" x14ac:dyDescent="0.25">
      <c r="B54" s="822" t="s">
        <v>29</v>
      </c>
      <c r="C54" s="823"/>
      <c r="D54" s="823"/>
      <c r="E54" s="823"/>
      <c r="F54" s="823"/>
      <c r="G54" s="823"/>
      <c r="H54" s="823"/>
      <c r="I54" s="823"/>
      <c r="J54" s="823"/>
      <c r="K54" s="823"/>
      <c r="L54" s="823"/>
      <c r="M54" s="823"/>
      <c r="N54" s="823"/>
      <c r="O54" s="823"/>
      <c r="P54" s="823"/>
      <c r="Q54" s="823"/>
      <c r="R54" s="823"/>
      <c r="S54" s="823"/>
      <c r="T54" s="823"/>
      <c r="U54" s="823"/>
      <c r="V54" s="823"/>
      <c r="W54" s="823"/>
      <c r="X54" s="823"/>
      <c r="Y54" s="823"/>
      <c r="Z54" s="823"/>
      <c r="AA54" s="823"/>
      <c r="AB54" s="823"/>
      <c r="AC54" s="823"/>
      <c r="AD54" s="823"/>
      <c r="AE54" s="823"/>
      <c r="AF54" s="823"/>
      <c r="AG54" s="823"/>
      <c r="AH54" s="823"/>
      <c r="AI54" s="823"/>
      <c r="AJ54" s="823"/>
      <c r="AK54" s="823"/>
      <c r="AL54" s="823"/>
      <c r="AM54" s="823"/>
      <c r="AN54" s="823"/>
      <c r="AO54" s="823"/>
      <c r="AP54" s="823"/>
      <c r="AQ54" s="823"/>
      <c r="AR54" s="823"/>
      <c r="AS54" s="823"/>
      <c r="AT54" s="823"/>
      <c r="AU54" s="823"/>
      <c r="AV54" s="823"/>
      <c r="AW54" s="823"/>
      <c r="AX54" s="823"/>
      <c r="AY54" s="823"/>
      <c r="AZ54" s="823"/>
      <c r="BA54" s="823"/>
      <c r="BB54" s="823"/>
      <c r="BC54" s="823"/>
      <c r="BD54" s="823"/>
      <c r="BE54" s="823"/>
      <c r="BF54" s="823"/>
      <c r="BG54" s="823"/>
      <c r="BH54" s="823"/>
      <c r="BI54" s="823"/>
      <c r="BJ54" s="823"/>
      <c r="BK54" s="823"/>
      <c r="BL54" s="823"/>
      <c r="BM54" s="823"/>
      <c r="BN54" s="823"/>
      <c r="BO54" s="823"/>
      <c r="BP54" s="823"/>
      <c r="BQ54" s="823"/>
      <c r="BR54" s="823"/>
      <c r="BS54" s="823"/>
      <c r="BT54" s="823"/>
      <c r="BU54" s="823"/>
      <c r="BV54" s="823"/>
      <c r="BW54" s="823"/>
      <c r="BX54" s="823"/>
      <c r="BY54" s="823"/>
      <c r="BZ54" s="823"/>
      <c r="CA54" s="823"/>
      <c r="CB54" s="823"/>
      <c r="CC54" s="823"/>
      <c r="CD54" s="823"/>
      <c r="CE54" s="823"/>
      <c r="CF54" s="823"/>
      <c r="CG54" s="823"/>
      <c r="CH54" s="823"/>
      <c r="CI54" s="823"/>
      <c r="CJ54" s="823"/>
      <c r="CK54" s="823"/>
      <c r="CL54" s="16"/>
      <c r="CM54" s="16"/>
      <c r="CN54" s="16"/>
      <c r="CO54" s="16"/>
    </row>
    <row r="55" spans="2:93" s="19" customFormat="1" ht="55.5" customHeight="1" x14ac:dyDescent="0.25">
      <c r="B55" s="828" t="s">
        <v>30</v>
      </c>
      <c r="C55" s="828"/>
      <c r="D55" s="196">
        <f>E55+F55+G55+H55</f>
        <v>20842897.850480001</v>
      </c>
      <c r="E55" s="196">
        <f>E801</f>
        <v>6991473.3773400001</v>
      </c>
      <c r="F55" s="196">
        <f>F801</f>
        <v>10767715.659259999</v>
      </c>
      <c r="G55" s="196">
        <f>G801</f>
        <v>1432218.37075</v>
      </c>
      <c r="H55" s="196">
        <f>H801</f>
        <v>1651490.4431299998</v>
      </c>
      <c r="I55" s="196">
        <f t="shared" ref="I55:I62" si="240">K55+M55+O55+Q55</f>
        <v>1395245.8917899998</v>
      </c>
      <c r="J55" s="572">
        <f t="shared" ref="J55:J62" si="241">I55/D55</f>
        <v>6.6941070373180755E-2</v>
      </c>
      <c r="K55" s="196">
        <f>K801</f>
        <v>921699.48393999995</v>
      </c>
      <c r="L55" s="572">
        <f t="shared" ref="L55:L61" si="242">K55/E55</f>
        <v>0.13183193787554304</v>
      </c>
      <c r="M55" s="196">
        <f>M801</f>
        <v>112664.40208999999</v>
      </c>
      <c r="N55" s="572">
        <f t="shared" ref="N55:N61" si="243">M55/F55</f>
        <v>1.046316652995114E-2</v>
      </c>
      <c r="O55" s="196">
        <f>O801</f>
        <v>238984.05394999997</v>
      </c>
      <c r="P55" s="572">
        <f t="shared" ref="P55:P56" si="244">O55/G55</f>
        <v>0.16686286032265654</v>
      </c>
      <c r="Q55" s="196">
        <f>Q801</f>
        <v>121897.95181</v>
      </c>
      <c r="R55" s="572">
        <f t="shared" ref="R55:R62" si="245">Q55/H55</f>
        <v>7.3810873273339669E-2</v>
      </c>
      <c r="S55" s="196">
        <f>U55+W55+Y55+AA55</f>
        <v>2208759.0833000001</v>
      </c>
      <c r="T55" s="572">
        <f>S55/D55</f>
        <v>0.10597178468871753</v>
      </c>
      <c r="U55" s="196">
        <f>U801</f>
        <v>1074753.8518600001</v>
      </c>
      <c r="V55" s="572">
        <f>U55/E55</f>
        <v>0.15372351346475477</v>
      </c>
      <c r="W55" s="196">
        <f>W801</f>
        <v>913303.86869000003</v>
      </c>
      <c r="X55" s="572">
        <f>W55/F55</f>
        <v>8.4818720849540521E-2</v>
      </c>
      <c r="Y55" s="196">
        <f>Y801</f>
        <v>98803.410939999972</v>
      </c>
      <c r="Z55" s="572">
        <f>Y55/G55</f>
        <v>6.8986275387782015E-2</v>
      </c>
      <c r="AA55" s="196">
        <f>AA801</f>
        <v>121897.95181</v>
      </c>
      <c r="AB55" s="572">
        <f>AA55/H55</f>
        <v>7.3810873273339669E-2</v>
      </c>
      <c r="AC55" s="196">
        <f>AE55+AG55+AI55+AK55</f>
        <v>12900582.6448</v>
      </c>
      <c r="AD55" s="627">
        <f>AC55/D55</f>
        <v>0.61894381181275648</v>
      </c>
      <c r="AE55" s="196">
        <f>AE801</f>
        <v>4662531.0073000006</v>
      </c>
      <c r="AF55" s="627">
        <f>AE55/E55</f>
        <v>0.66688818731852528</v>
      </c>
      <c r="AG55" s="196">
        <f>AG801</f>
        <v>5532802.8714899998</v>
      </c>
      <c r="AH55" s="627">
        <f>AG55/F55</f>
        <v>0.51383255711548348</v>
      </c>
      <c r="AI55" s="196">
        <f>AI801</f>
        <v>1066389.83764</v>
      </c>
      <c r="AJ55" s="627">
        <f>AI55/G55</f>
        <v>0.74457209837461513</v>
      </c>
      <c r="AK55" s="196">
        <f>AK801</f>
        <v>1638858.9283699996</v>
      </c>
      <c r="AL55" s="627">
        <f>AK55/H55</f>
        <v>0.99235144543975673</v>
      </c>
      <c r="AM55" s="109"/>
      <c r="AN55" s="109"/>
      <c r="AO55" s="109"/>
      <c r="AP55" s="109"/>
      <c r="AQ55" s="109"/>
      <c r="AR55" s="109"/>
      <c r="AS55" s="109"/>
      <c r="AT55" s="109"/>
      <c r="AU55" s="109">
        <f>AU56+AU57+AU59+AU60+AU61</f>
        <v>2779098.3969299998</v>
      </c>
      <c r="AV55" s="109">
        <f>AW55+AX55+AY55+AZ55</f>
        <v>23621996.247409999</v>
      </c>
      <c r="AW55" s="109">
        <f t="shared" ref="AW55:AZ56" si="246">AW801</f>
        <v>8742390.9227099996</v>
      </c>
      <c r="AX55" s="109">
        <f t="shared" si="246"/>
        <v>10814611.415539999</v>
      </c>
      <c r="AY55" s="109">
        <f t="shared" si="246"/>
        <v>1430508.10096</v>
      </c>
      <c r="AZ55" s="109">
        <f t="shared" si="246"/>
        <v>2634485.8081999999</v>
      </c>
      <c r="BA55" s="109" t="e">
        <f t="shared" ref="BA55:BB55" si="247">BA801</f>
        <v>#REF!</v>
      </c>
      <c r="BB55" s="109" t="e">
        <f t="shared" si="247"/>
        <v>#REF!</v>
      </c>
      <c r="BC55" s="109" t="e">
        <f t="shared" ref="BC55:BD55" si="248">BC801</f>
        <v>#REF!</v>
      </c>
      <c r="BD55" s="109" t="e">
        <f t="shared" si="248"/>
        <v>#REF!</v>
      </c>
      <c r="BE55" s="109" t="e">
        <f t="shared" ref="BE55:BE62" si="249">BF55+BG55+BH55</f>
        <v>#REF!</v>
      </c>
      <c r="BF55" s="109" t="e">
        <f t="shared" ref="BF55:BH55" si="250">BF801</f>
        <v>#REF!</v>
      </c>
      <c r="BG55" s="109">
        <f t="shared" si="250"/>
        <v>1432218.37075</v>
      </c>
      <c r="BH55" s="109" t="e">
        <f t="shared" si="250"/>
        <v>#REF!</v>
      </c>
      <c r="BI55" s="109">
        <f>BJ55+BK55+BL55+BM55</f>
        <v>21344637.946630001</v>
      </c>
      <c r="BJ55" s="109">
        <f t="shared" ref="BJ55" si="251">BJ801</f>
        <v>9633383.9045100007</v>
      </c>
      <c r="BK55" s="109">
        <f t="shared" ref="BK55:BM56" si="252">BK801</f>
        <v>9197607.8229199983</v>
      </c>
      <c r="BL55" s="109">
        <f t="shared" si="252"/>
        <v>1407377.9177299999</v>
      </c>
      <c r="BM55" s="109">
        <f t="shared" si="252"/>
        <v>1106268.3014700001</v>
      </c>
      <c r="BN55" s="109">
        <f>BN56+BN57</f>
        <v>-14009.934000000358</v>
      </c>
      <c r="BO55" s="109">
        <f>BP55+BQ55+BR55+BS55</f>
        <v>21330628.012630001</v>
      </c>
      <c r="BP55" s="109">
        <f t="shared" ref="BP55" si="253">BP801</f>
        <v>9633383.9045100007</v>
      </c>
      <c r="BQ55" s="109">
        <f t="shared" ref="BQ55:BS55" si="254">BQ801</f>
        <v>9197607.8229199983</v>
      </c>
      <c r="BR55" s="109">
        <f t="shared" si="254"/>
        <v>1393367.98373</v>
      </c>
      <c r="BS55" s="109">
        <f t="shared" si="254"/>
        <v>1106268.3014700001</v>
      </c>
      <c r="BT55" s="109">
        <f t="shared" ref="BT55:CD55" si="255">BT801</f>
        <v>1407377.9177299999</v>
      </c>
      <c r="BU55" s="109" t="e">
        <f t="shared" si="255"/>
        <v>#REF!</v>
      </c>
      <c r="BV55" s="109" t="e">
        <f>BW55+BX55+BY55+BZ55</f>
        <v>#REF!</v>
      </c>
      <c r="BW55" s="109">
        <f t="shared" ref="BW55:BZ55" si="256">BW801</f>
        <v>6046638.1183400005</v>
      </c>
      <c r="BX55" s="109">
        <f t="shared" si="256"/>
        <v>6572254.5217699995</v>
      </c>
      <c r="BY55" s="109">
        <f t="shared" si="256"/>
        <v>1370333.02193</v>
      </c>
      <c r="BZ55" s="109" t="e">
        <f t="shared" si="256"/>
        <v>#REF!</v>
      </c>
      <c r="CA55" s="109" t="e">
        <f t="shared" si="255"/>
        <v>#REF!</v>
      </c>
      <c r="CB55" s="109" t="e">
        <f t="shared" si="255"/>
        <v>#REF!</v>
      </c>
      <c r="CC55" s="109" t="e">
        <f t="shared" si="255"/>
        <v>#REF!</v>
      </c>
      <c r="CD55" s="109" t="e">
        <f t="shared" si="255"/>
        <v>#REF!</v>
      </c>
      <c r="CE55" s="109">
        <f t="shared" ref="CE55:CE60" si="257">CF55+CH55+CI55</f>
        <v>10754963.129360002</v>
      </c>
      <c r="CF55" s="109">
        <f t="shared" ref="CF55:CI55" si="258">CF801</f>
        <v>8265443.1354700001</v>
      </c>
      <c r="CG55" s="109">
        <f t="shared" si="258"/>
        <v>14851579.004641382</v>
      </c>
      <c r="CH55" s="109">
        <f t="shared" si="258"/>
        <v>1370333.02193</v>
      </c>
      <c r="CI55" s="109">
        <f t="shared" si="258"/>
        <v>1119186.97196</v>
      </c>
      <c r="CJ55" s="109">
        <f>CJ56+CJ57</f>
        <v>0</v>
      </c>
      <c r="CK55" s="109">
        <f>CL55+CM55+CN55+CO55</f>
        <v>25604920.134001385</v>
      </c>
      <c r="CL55" s="109">
        <f t="shared" ref="CL55:CO55" si="259">CL801</f>
        <v>8265443.1354700001</v>
      </c>
      <c r="CM55" s="109">
        <f t="shared" si="259"/>
        <v>14849957.004641382</v>
      </c>
      <c r="CN55" s="109">
        <f t="shared" si="259"/>
        <v>1370333.02193</v>
      </c>
      <c r="CO55" s="109">
        <f t="shared" si="259"/>
        <v>1119186.97196</v>
      </c>
    </row>
    <row r="56" spans="2:93" s="606" customFormat="1" ht="50.25" customHeight="1" x14ac:dyDescent="0.3">
      <c r="B56" s="880" t="s">
        <v>264</v>
      </c>
      <c r="C56" s="880"/>
      <c r="D56" s="697">
        <f>E56+F56+G56+H56</f>
        <v>13796713.36517</v>
      </c>
      <c r="E56" s="697">
        <f>E802</f>
        <v>6313585.3321500001</v>
      </c>
      <c r="F56" s="697">
        <f t="shared" ref="F56:G56" si="260">F802</f>
        <v>4399569.2191399997</v>
      </c>
      <c r="G56" s="697">
        <f t="shared" si="260"/>
        <v>1432218.37075</v>
      </c>
      <c r="H56" s="697">
        <f t="shared" ref="H56" si="261">H802</f>
        <v>1651340.4431299998</v>
      </c>
      <c r="I56" s="607">
        <f t="shared" si="240"/>
        <v>1366419.6261399998</v>
      </c>
      <c r="J56" s="608">
        <f t="shared" si="241"/>
        <v>9.9039502378120411E-2</v>
      </c>
      <c r="K56" s="607">
        <f>K802</f>
        <v>916727.71143999998</v>
      </c>
      <c r="L56" s="608">
        <f t="shared" si="242"/>
        <v>0.14519922725552545</v>
      </c>
      <c r="M56" s="607">
        <f t="shared" ref="M56" si="262">M802</f>
        <v>88809.908939999994</v>
      </c>
      <c r="N56" s="608">
        <f t="shared" si="243"/>
        <v>2.0186046523291205E-2</v>
      </c>
      <c r="O56" s="607">
        <f t="shared" ref="O56" si="263">O802</f>
        <v>238984.05394999997</v>
      </c>
      <c r="P56" s="608">
        <f t="shared" si="244"/>
        <v>0.16686286032265654</v>
      </c>
      <c r="Q56" s="607">
        <f t="shared" ref="Q56" si="264">Q802</f>
        <v>121897.95181</v>
      </c>
      <c r="R56" s="608">
        <f t="shared" si="245"/>
        <v>7.3817577905953169E-2</v>
      </c>
      <c r="S56" s="607">
        <f t="shared" ref="S56:S62" si="265">U56+W56+Y56+AA56</f>
        <v>1352375.9696999998</v>
      </c>
      <c r="T56" s="608">
        <f t="shared" ref="T56:T62" si="266">S56/D56</f>
        <v>9.8021603689621636E-2</v>
      </c>
      <c r="U56" s="607">
        <f>U802</f>
        <v>1067651.31972</v>
      </c>
      <c r="V56" s="608">
        <f t="shared" ref="V56:V61" si="267">U56/E56</f>
        <v>0.16910380767062932</v>
      </c>
      <c r="W56" s="607">
        <f t="shared" ref="W56" si="268">W802</f>
        <v>64023.287230000002</v>
      </c>
      <c r="X56" s="608">
        <f t="shared" ref="X56:X59" si="269">W56/F56</f>
        <v>1.4552171824339401E-2</v>
      </c>
      <c r="Y56" s="607">
        <f t="shared" ref="Y56:Y57" si="270">Y802</f>
        <v>98803.410939999972</v>
      </c>
      <c r="Z56" s="608">
        <f t="shared" ref="Z56" si="271">Y56/G56</f>
        <v>6.8986275387782015E-2</v>
      </c>
      <c r="AA56" s="607">
        <f t="shared" ref="AA56:AA57" si="272">AA802</f>
        <v>121897.95181</v>
      </c>
      <c r="AB56" s="608">
        <f t="shared" ref="AB56:AB62" si="273">AA56/H56</f>
        <v>7.3817577905953169E-2</v>
      </c>
      <c r="AC56" s="607">
        <f t="shared" ref="AC56:AC62" si="274">AE56+AG56+AI56+AK56</f>
        <v>9431320.699959999</v>
      </c>
      <c r="AD56" s="646">
        <f t="shared" ref="AD56:AD62" si="275">AC56/D56</f>
        <v>0.68359184179106758</v>
      </c>
      <c r="AE56" s="607">
        <f>AE802</f>
        <v>4236669.1742700003</v>
      </c>
      <c r="AF56" s="646">
        <f t="shared" ref="AF56:AF61" si="276">AE56/E56</f>
        <v>0.67104013827073183</v>
      </c>
      <c r="AG56" s="607">
        <f t="shared" ref="AG56:AG57" si="277">AG802</f>
        <v>2489402.7596800001</v>
      </c>
      <c r="AH56" s="646">
        <f t="shared" ref="AH56:AH59" si="278">AG56/F56</f>
        <v>0.56582875179007031</v>
      </c>
      <c r="AI56" s="607">
        <f t="shared" ref="AI56:AI57" si="279">AI802</f>
        <v>1066389.83764</v>
      </c>
      <c r="AJ56" s="646">
        <f t="shared" ref="AJ56" si="280">AI56/G56</f>
        <v>0.74457209837461513</v>
      </c>
      <c r="AK56" s="607">
        <f t="shared" ref="AK56:AK57" si="281">AK802</f>
        <v>1638858.9283699996</v>
      </c>
      <c r="AL56" s="646">
        <f t="shared" ref="AL56:AL62" si="282">AK56/H56</f>
        <v>0.99244158597827214</v>
      </c>
      <c r="AM56" s="306"/>
      <c r="AN56" s="306"/>
      <c r="AO56" s="306"/>
      <c r="AP56" s="306"/>
      <c r="AQ56" s="306"/>
      <c r="AR56" s="306"/>
      <c r="AS56" s="306"/>
      <c r="AT56" s="306"/>
      <c r="AU56" s="306">
        <f>AU802</f>
        <v>2778598.3822399992</v>
      </c>
      <c r="AV56" s="306">
        <f>AW56+AX56+AY56+AZ56</f>
        <v>16575311.747409999</v>
      </c>
      <c r="AW56" s="306">
        <f>AW802</f>
        <v>8264308.8413200006</v>
      </c>
      <c r="AX56" s="306">
        <f t="shared" ref="AX56:AY56" si="283">AX802</f>
        <v>4446464.9607299995</v>
      </c>
      <c r="AY56" s="306">
        <f t="shared" si="283"/>
        <v>1430508.10096</v>
      </c>
      <c r="AZ56" s="306">
        <f t="shared" si="246"/>
        <v>2434029.8443999998</v>
      </c>
      <c r="BA56" s="339" t="e">
        <f t="shared" ref="BA56:BB56" si="284">BA802</f>
        <v>#REF!</v>
      </c>
      <c r="BB56" s="306" t="e">
        <f t="shared" si="284"/>
        <v>#REF!</v>
      </c>
      <c r="BC56" s="306" t="e">
        <f t="shared" ref="BC56:BD56" si="285">BC802</f>
        <v>#REF!</v>
      </c>
      <c r="BD56" s="306" t="e">
        <f t="shared" si="285"/>
        <v>#REF!</v>
      </c>
      <c r="BE56" s="306" t="e">
        <f t="shared" si="249"/>
        <v>#REF!</v>
      </c>
      <c r="BF56" s="306" t="e">
        <f t="shared" ref="BF56:BH56" si="286">BF802</f>
        <v>#REF!</v>
      </c>
      <c r="BG56" s="306">
        <f t="shared" si="286"/>
        <v>1432218.37075</v>
      </c>
      <c r="BH56" s="306" t="e">
        <f t="shared" si="286"/>
        <v>#REF!</v>
      </c>
      <c r="BI56" s="306">
        <f>BJ56+BK56+BL56+BM56</f>
        <v>14895982.34663</v>
      </c>
      <c r="BJ56" s="306">
        <f>BJ802</f>
        <v>7241342.39219</v>
      </c>
      <c r="BK56" s="306">
        <f t="shared" ref="BK56:BL56" si="287">BK802</f>
        <v>5141143.7352399994</v>
      </c>
      <c r="BL56" s="306">
        <f t="shared" si="287"/>
        <v>1407377.9177299999</v>
      </c>
      <c r="BM56" s="306">
        <f t="shared" si="252"/>
        <v>1106118.3014700001</v>
      </c>
      <c r="BN56" s="306">
        <f>BN802</f>
        <v>-14009.934000000358</v>
      </c>
      <c r="BO56" s="306">
        <f>BP56+BQ56+BR56+BS56</f>
        <v>14881972.412629999</v>
      </c>
      <c r="BP56" s="306">
        <f>BP802</f>
        <v>7241342.39219</v>
      </c>
      <c r="BQ56" s="306">
        <f t="shared" ref="BQ56:BS56" si="288">BQ802</f>
        <v>5141143.7352399994</v>
      </c>
      <c r="BR56" s="306">
        <f t="shared" si="288"/>
        <v>1393367.98373</v>
      </c>
      <c r="BS56" s="306">
        <f t="shared" si="288"/>
        <v>1106118.3014700001</v>
      </c>
      <c r="BT56" s="306">
        <f t="shared" ref="BT56:BU56" si="289">BT802</f>
        <v>1407377.9177299999</v>
      </c>
      <c r="BU56" s="306" t="e">
        <f t="shared" si="289"/>
        <v>#REF!</v>
      </c>
      <c r="BV56" s="306" t="e">
        <f>BW56+BX56+BY56+BZ56</f>
        <v>#REF!</v>
      </c>
      <c r="BW56" s="306">
        <f>BW802</f>
        <v>6046638.1183400005</v>
      </c>
      <c r="BX56" s="306">
        <f t="shared" ref="BX56:BZ56" si="290">BX802</f>
        <v>6572254.5217699995</v>
      </c>
      <c r="BY56" s="306">
        <f t="shared" si="290"/>
        <v>1370333.02193</v>
      </c>
      <c r="BZ56" s="306" t="e">
        <f t="shared" si="290"/>
        <v>#REF!</v>
      </c>
      <c r="CA56" s="306" t="e">
        <f t="shared" ref="CA56:CD56" si="291">CA802</f>
        <v>#REF!</v>
      </c>
      <c r="CB56" s="306" t="e">
        <f t="shared" si="291"/>
        <v>#REF!</v>
      </c>
      <c r="CC56" s="306" t="e">
        <f t="shared" si="291"/>
        <v>#REF!</v>
      </c>
      <c r="CD56" s="306" t="e">
        <f t="shared" si="291"/>
        <v>#REF!</v>
      </c>
      <c r="CE56" s="306">
        <f t="shared" si="257"/>
        <v>9035407.4193600006</v>
      </c>
      <c r="CF56" s="306">
        <f>CF802</f>
        <v>6546037.4254700001</v>
      </c>
      <c r="CG56" s="306">
        <f t="shared" ref="CG56:CI56" si="292">CG802</f>
        <v>9534861.5146413818</v>
      </c>
      <c r="CH56" s="306">
        <f t="shared" si="292"/>
        <v>1370333.02193</v>
      </c>
      <c r="CI56" s="306">
        <f t="shared" si="292"/>
        <v>1119036.97196</v>
      </c>
      <c r="CJ56" s="306">
        <f>CJ802</f>
        <v>0</v>
      </c>
      <c r="CK56" s="306">
        <f>CL56+CM56+CN56+CO56</f>
        <v>18568646.934001382</v>
      </c>
      <c r="CL56" s="306">
        <f>CL802</f>
        <v>6546037.4254700001</v>
      </c>
      <c r="CM56" s="306">
        <f t="shared" ref="CM56:CO56" si="293">CM802</f>
        <v>9533239.5146413818</v>
      </c>
      <c r="CN56" s="306">
        <f t="shared" si="293"/>
        <v>1370333.02193</v>
      </c>
      <c r="CO56" s="306">
        <f t="shared" si="293"/>
        <v>1119036.97196</v>
      </c>
    </row>
    <row r="57" spans="2:93" s="25" customFormat="1" ht="46.5" customHeight="1" x14ac:dyDescent="0.25">
      <c r="B57" s="883" t="s">
        <v>265</v>
      </c>
      <c r="C57" s="884"/>
      <c r="D57" s="183">
        <f t="shared" ref="D57:D62" si="294">E57+F57+G57+H57</f>
        <v>1847940.5</v>
      </c>
      <c r="E57" s="183">
        <f>E803</f>
        <v>331770.44519</v>
      </c>
      <c r="F57" s="183">
        <f t="shared" ref="F57:H57" si="295">F803</f>
        <v>1516170.0548099999</v>
      </c>
      <c r="G57" s="183">
        <f t="shared" si="295"/>
        <v>0</v>
      </c>
      <c r="H57" s="183">
        <f t="shared" si="295"/>
        <v>0</v>
      </c>
      <c r="I57" s="595">
        <f t="shared" si="240"/>
        <v>28826.265649999998</v>
      </c>
      <c r="J57" s="596">
        <f t="shared" si="241"/>
        <v>1.5599130843227905E-2</v>
      </c>
      <c r="K57" s="595">
        <f>K803</f>
        <v>4971.7725</v>
      </c>
      <c r="L57" s="596">
        <f t="shared" si="242"/>
        <v>1.4985579855230143E-2</v>
      </c>
      <c r="M57" s="595">
        <f t="shared" ref="M57" si="296">M803</f>
        <v>23854.493149999998</v>
      </c>
      <c r="N57" s="596">
        <f t="shared" si="243"/>
        <v>1.5733388925815016E-2</v>
      </c>
      <c r="O57" s="595">
        <f t="shared" ref="O57" si="297">O803</f>
        <v>0</v>
      </c>
      <c r="P57" s="596">
        <v>0</v>
      </c>
      <c r="Q57" s="595">
        <f t="shared" ref="Q57" si="298">Q803</f>
        <v>0</v>
      </c>
      <c r="R57" s="596">
        <v>0</v>
      </c>
      <c r="S57" s="595">
        <f t="shared" si="265"/>
        <v>7102.5321400000003</v>
      </c>
      <c r="T57" s="596">
        <f t="shared" si="266"/>
        <v>3.84348529619866E-3</v>
      </c>
      <c r="U57" s="595">
        <f>U803</f>
        <v>7102.5321400000003</v>
      </c>
      <c r="V57" s="596">
        <f t="shared" si="267"/>
        <v>2.1407971213145541E-2</v>
      </c>
      <c r="W57" s="595">
        <f t="shared" ref="W57" si="299">W803</f>
        <v>0</v>
      </c>
      <c r="X57" s="596">
        <f t="shared" si="269"/>
        <v>0</v>
      </c>
      <c r="Y57" s="595">
        <f t="shared" si="270"/>
        <v>0</v>
      </c>
      <c r="Z57" s="596">
        <v>0</v>
      </c>
      <c r="AA57" s="595">
        <f t="shared" si="272"/>
        <v>0</v>
      </c>
      <c r="AB57" s="596">
        <v>0</v>
      </c>
      <c r="AC57" s="595">
        <f t="shared" si="274"/>
        <v>1847940.44784</v>
      </c>
      <c r="AD57" s="638">
        <f t="shared" si="275"/>
        <v>0.99999997177398303</v>
      </c>
      <c r="AE57" s="595">
        <f>AE803</f>
        <v>331770.39303000004</v>
      </c>
      <c r="AF57" s="638">
        <f t="shared" si="276"/>
        <v>0.99999984278286169</v>
      </c>
      <c r="AG57" s="595">
        <f t="shared" si="277"/>
        <v>1516170.0548099999</v>
      </c>
      <c r="AH57" s="638">
        <f t="shared" si="278"/>
        <v>1</v>
      </c>
      <c r="AI57" s="595">
        <f t="shared" si="279"/>
        <v>0</v>
      </c>
      <c r="AJ57" s="638">
        <v>0</v>
      </c>
      <c r="AK57" s="595">
        <f t="shared" si="281"/>
        <v>0</v>
      </c>
      <c r="AL57" s="638">
        <v>0</v>
      </c>
      <c r="AM57" s="116"/>
      <c r="AN57" s="116"/>
      <c r="AO57" s="116"/>
      <c r="AP57" s="116"/>
      <c r="AQ57" s="116"/>
      <c r="AR57" s="116"/>
      <c r="AS57" s="116"/>
      <c r="AT57" s="116"/>
      <c r="AU57" s="116">
        <f>AU803</f>
        <v>0</v>
      </c>
      <c r="AV57" s="116">
        <f t="shared" ref="AV57:AV62" si="300">AW57+AX57+AY57+AZ57</f>
        <v>1847940.5</v>
      </c>
      <c r="AW57" s="116">
        <f>AW803</f>
        <v>331770.44519</v>
      </c>
      <c r="AX57" s="116">
        <f t="shared" ref="AX57:AZ57" si="301">AX803</f>
        <v>1516170.0548099999</v>
      </c>
      <c r="AY57" s="116">
        <f t="shared" si="301"/>
        <v>0</v>
      </c>
      <c r="AZ57" s="116">
        <f t="shared" si="301"/>
        <v>0</v>
      </c>
      <c r="BA57" s="116" t="e">
        <f t="shared" ref="BA57:BB57" si="302">BA803</f>
        <v>#REF!</v>
      </c>
      <c r="BB57" s="116" t="e">
        <f t="shared" si="302"/>
        <v>#REF!</v>
      </c>
      <c r="BC57" s="116" t="e">
        <f t="shared" ref="BC57:BD57" si="303">BC803</f>
        <v>#REF!</v>
      </c>
      <c r="BD57" s="116" t="e">
        <f t="shared" si="303"/>
        <v>#REF!</v>
      </c>
      <c r="BE57" s="116" t="e">
        <f t="shared" si="249"/>
        <v>#REF!</v>
      </c>
      <c r="BF57" s="116" t="e">
        <f t="shared" ref="BF57:BH57" si="304">BF803</f>
        <v>#REF!</v>
      </c>
      <c r="BG57" s="116">
        <f t="shared" si="304"/>
        <v>0</v>
      </c>
      <c r="BH57" s="116">
        <f t="shared" si="304"/>
        <v>0</v>
      </c>
      <c r="BI57" s="116">
        <f t="shared" ref="BI57:BI62" si="305">BJ57+BK57+BL57+BM57</f>
        <v>4931899.5999999996</v>
      </c>
      <c r="BJ57" s="116">
        <f>BJ803</f>
        <v>2092041.51232</v>
      </c>
      <c r="BK57" s="116">
        <f t="shared" ref="BK57:BM57" si="306">BK803</f>
        <v>2839858.0876799999</v>
      </c>
      <c r="BL57" s="116">
        <f t="shared" si="306"/>
        <v>0</v>
      </c>
      <c r="BM57" s="116">
        <f t="shared" si="306"/>
        <v>0</v>
      </c>
      <c r="BN57" s="116">
        <f>BN803</f>
        <v>0</v>
      </c>
      <c r="BO57" s="116">
        <f t="shared" ref="BO57:BO62" si="307">BP57+BQ57+BR57+BS57</f>
        <v>4931899.5999999996</v>
      </c>
      <c r="BP57" s="116">
        <f>BP803</f>
        <v>2092041.51232</v>
      </c>
      <c r="BQ57" s="116">
        <f t="shared" ref="BQ57:BS57" si="308">BQ803</f>
        <v>2839858.0876799999</v>
      </c>
      <c r="BR57" s="116">
        <f t="shared" si="308"/>
        <v>0</v>
      </c>
      <c r="BS57" s="116">
        <f t="shared" si="308"/>
        <v>0</v>
      </c>
      <c r="BT57" s="116">
        <f t="shared" ref="BT57:CD57" si="309">BT803</f>
        <v>0</v>
      </c>
      <c r="BU57" s="116">
        <f t="shared" si="309"/>
        <v>0</v>
      </c>
      <c r="BV57" s="116">
        <f t="shared" ref="BV57:BV62" si="310">BW57+BX57+BY57+BZ57</f>
        <v>0</v>
      </c>
      <c r="BW57" s="116">
        <f>BW803</f>
        <v>0</v>
      </c>
      <c r="BX57" s="116">
        <f t="shared" ref="BX57:BZ57" si="311">BX803</f>
        <v>0</v>
      </c>
      <c r="BY57" s="116">
        <f t="shared" si="311"/>
        <v>0</v>
      </c>
      <c r="BZ57" s="116">
        <f t="shared" si="311"/>
        <v>0</v>
      </c>
      <c r="CA57" s="116" t="e">
        <f t="shared" si="309"/>
        <v>#REF!</v>
      </c>
      <c r="CB57" s="116" t="e">
        <f t="shared" si="309"/>
        <v>#REF!</v>
      </c>
      <c r="CC57" s="116" t="e">
        <f t="shared" si="309"/>
        <v>#REF!</v>
      </c>
      <c r="CD57" s="116" t="e">
        <f t="shared" si="309"/>
        <v>#REF!</v>
      </c>
      <c r="CE57" s="116">
        <f t="shared" si="257"/>
        <v>1719405.71</v>
      </c>
      <c r="CF57" s="116">
        <f>CF803</f>
        <v>1719405.71</v>
      </c>
      <c r="CG57" s="116">
        <f t="shared" ref="CG57:CI57" si="312">CG803</f>
        <v>5316717.49</v>
      </c>
      <c r="CH57" s="116">
        <f t="shared" si="312"/>
        <v>0</v>
      </c>
      <c r="CI57" s="116">
        <f t="shared" si="312"/>
        <v>0</v>
      </c>
      <c r="CJ57" s="116">
        <f>CJ803</f>
        <v>0</v>
      </c>
      <c r="CK57" s="116">
        <f t="shared" ref="CK57:CK62" si="313">CL57+CM57+CN57+CO57</f>
        <v>7036123.2000000002</v>
      </c>
      <c r="CL57" s="116">
        <f>CL803</f>
        <v>1719405.71</v>
      </c>
      <c r="CM57" s="116">
        <f t="shared" ref="CM57:CO57" si="314">CM803</f>
        <v>5316717.49</v>
      </c>
      <c r="CN57" s="116">
        <f t="shared" si="314"/>
        <v>0</v>
      </c>
      <c r="CO57" s="116">
        <f t="shared" si="314"/>
        <v>0</v>
      </c>
    </row>
    <row r="58" spans="2:93" s="25" customFormat="1" ht="46.5" customHeight="1" x14ac:dyDescent="0.25">
      <c r="B58" s="883" t="s">
        <v>479</v>
      </c>
      <c r="C58" s="884"/>
      <c r="D58" s="183"/>
      <c r="E58" s="183"/>
      <c r="F58" s="183"/>
      <c r="G58" s="183"/>
      <c r="H58" s="183"/>
      <c r="I58" s="595"/>
      <c r="J58" s="596"/>
      <c r="K58" s="595"/>
      <c r="L58" s="596"/>
      <c r="M58" s="595"/>
      <c r="N58" s="596"/>
      <c r="O58" s="595"/>
      <c r="P58" s="596"/>
      <c r="Q58" s="595"/>
      <c r="R58" s="596"/>
      <c r="S58" s="595">
        <f>W58</f>
        <v>36219.215320000003</v>
      </c>
      <c r="T58" s="596">
        <v>0</v>
      </c>
      <c r="U58" s="595"/>
      <c r="V58" s="596"/>
      <c r="W58" s="595">
        <f>W123</f>
        <v>36219.215320000003</v>
      </c>
      <c r="X58" s="596">
        <v>0</v>
      </c>
      <c r="Y58" s="595"/>
      <c r="Z58" s="596"/>
      <c r="AA58" s="595"/>
      <c r="AB58" s="596"/>
      <c r="AC58" s="595"/>
      <c r="AD58" s="638"/>
      <c r="AE58" s="595"/>
      <c r="AF58" s="638"/>
      <c r="AG58" s="595"/>
      <c r="AH58" s="638"/>
      <c r="AI58" s="595"/>
      <c r="AJ58" s="638"/>
      <c r="AK58" s="595"/>
      <c r="AL58" s="638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</row>
    <row r="59" spans="2:93" s="200" customFormat="1" ht="35.25" customHeight="1" x14ac:dyDescent="0.25">
      <c r="B59" s="836" t="s">
        <v>272</v>
      </c>
      <c r="C59" s="836"/>
      <c r="D59" s="609">
        <f t="shared" si="294"/>
        <v>4851976.3853099998</v>
      </c>
      <c r="E59" s="609">
        <f>E780</f>
        <v>0</v>
      </c>
      <c r="F59" s="609">
        <f t="shared" ref="F59:H59" si="315">F780</f>
        <v>4851976.3853099998</v>
      </c>
      <c r="G59" s="609">
        <f t="shared" si="315"/>
        <v>0</v>
      </c>
      <c r="H59" s="609">
        <f t="shared" si="315"/>
        <v>0</v>
      </c>
      <c r="I59" s="609">
        <f t="shared" si="240"/>
        <v>0</v>
      </c>
      <c r="J59" s="610">
        <f t="shared" si="241"/>
        <v>0</v>
      </c>
      <c r="K59" s="609">
        <f>K780</f>
        <v>0</v>
      </c>
      <c r="L59" s="610">
        <v>0</v>
      </c>
      <c r="M59" s="609">
        <f t="shared" ref="M59" si="316">M780</f>
        <v>0</v>
      </c>
      <c r="N59" s="610">
        <f t="shared" si="243"/>
        <v>0</v>
      </c>
      <c r="O59" s="609">
        <f t="shared" ref="O59" si="317">O780</f>
        <v>0</v>
      </c>
      <c r="P59" s="610">
        <v>0</v>
      </c>
      <c r="Q59" s="609">
        <f t="shared" ref="Q59" si="318">Q780</f>
        <v>0</v>
      </c>
      <c r="R59" s="610">
        <v>0</v>
      </c>
      <c r="S59" s="609">
        <f t="shared" si="265"/>
        <v>813061.36614000006</v>
      </c>
      <c r="T59" s="610">
        <f t="shared" si="266"/>
        <v>0.16757323234335</v>
      </c>
      <c r="U59" s="609">
        <f>U780</f>
        <v>0</v>
      </c>
      <c r="V59" s="610">
        <v>0</v>
      </c>
      <c r="W59" s="609">
        <f t="shared" ref="W59" si="319">W780</f>
        <v>813061.36614000006</v>
      </c>
      <c r="X59" s="610">
        <f t="shared" si="269"/>
        <v>0.16757323234335</v>
      </c>
      <c r="Y59" s="609">
        <f t="shared" ref="Y59" si="320">Y780</f>
        <v>0</v>
      </c>
      <c r="Z59" s="610">
        <v>0</v>
      </c>
      <c r="AA59" s="609">
        <f t="shared" ref="AA59" si="321">AA780</f>
        <v>0</v>
      </c>
      <c r="AB59" s="610">
        <v>0</v>
      </c>
      <c r="AC59" s="609">
        <f t="shared" si="274"/>
        <v>1527230.0569999998</v>
      </c>
      <c r="AD59" s="644">
        <f t="shared" si="275"/>
        <v>0.31476452804343624</v>
      </c>
      <c r="AE59" s="609">
        <f>AE780</f>
        <v>0</v>
      </c>
      <c r="AF59" s="644">
        <v>0</v>
      </c>
      <c r="AG59" s="609">
        <f t="shared" ref="AG59" si="322">AG780</f>
        <v>1527230.0569999998</v>
      </c>
      <c r="AH59" s="644">
        <f t="shared" si="278"/>
        <v>0.31476452804343624</v>
      </c>
      <c r="AI59" s="609">
        <f t="shared" ref="AI59" si="323">AI780</f>
        <v>0</v>
      </c>
      <c r="AJ59" s="644">
        <v>0</v>
      </c>
      <c r="AK59" s="609">
        <f t="shared" ref="AK59" si="324">AK780</f>
        <v>0</v>
      </c>
      <c r="AL59" s="644">
        <v>0</v>
      </c>
      <c r="AM59" s="308"/>
      <c r="AN59" s="308"/>
      <c r="AO59" s="308"/>
      <c r="AP59" s="308"/>
      <c r="AQ59" s="308"/>
      <c r="AR59" s="308"/>
      <c r="AS59" s="308"/>
      <c r="AT59" s="308"/>
      <c r="AU59" s="308">
        <f>AU715</f>
        <v>1.469000056385994E-2</v>
      </c>
      <c r="AV59" s="308">
        <f t="shared" si="300"/>
        <v>4851976.4000000004</v>
      </c>
      <c r="AW59" s="308">
        <f>AW780</f>
        <v>0</v>
      </c>
      <c r="AX59" s="308">
        <f t="shared" ref="AX59:AZ59" si="325">AX780</f>
        <v>4851976.4000000004</v>
      </c>
      <c r="AY59" s="308">
        <f t="shared" si="325"/>
        <v>0</v>
      </c>
      <c r="AZ59" s="308">
        <f t="shared" si="325"/>
        <v>0</v>
      </c>
      <c r="BA59" s="308">
        <f t="shared" ref="BA59:BB59" si="326">BA517</f>
        <v>0</v>
      </c>
      <c r="BB59" s="308">
        <f t="shared" si="326"/>
        <v>0</v>
      </c>
      <c r="BC59" s="308">
        <f t="shared" ref="BC59:BD59" si="327">BC517</f>
        <v>0</v>
      </c>
      <c r="BD59" s="308">
        <f t="shared" si="327"/>
        <v>0</v>
      </c>
      <c r="BE59" s="308">
        <f t="shared" si="249"/>
        <v>0</v>
      </c>
      <c r="BF59" s="308">
        <f t="shared" ref="BF59:BH59" si="328">BF517</f>
        <v>0</v>
      </c>
      <c r="BG59" s="308">
        <f t="shared" si="328"/>
        <v>0</v>
      </c>
      <c r="BH59" s="308">
        <f t="shared" si="328"/>
        <v>0</v>
      </c>
      <c r="BI59" s="308">
        <f t="shared" si="305"/>
        <v>1216606</v>
      </c>
      <c r="BJ59" s="308">
        <f>BJ780</f>
        <v>0</v>
      </c>
      <c r="BK59" s="308">
        <f t="shared" ref="BK59:BM59" si="329">BK780</f>
        <v>1216606</v>
      </c>
      <c r="BL59" s="308">
        <f t="shared" si="329"/>
        <v>0</v>
      </c>
      <c r="BM59" s="308">
        <f t="shared" si="329"/>
        <v>0</v>
      </c>
      <c r="BN59" s="308">
        <f>BN715</f>
        <v>0</v>
      </c>
      <c r="BO59" s="308">
        <f t="shared" si="307"/>
        <v>1216605.9999999998</v>
      </c>
      <c r="BP59" s="308">
        <f>BP780</f>
        <v>0</v>
      </c>
      <c r="BQ59" s="308">
        <f t="shared" ref="BQ59:BS59" si="330">BQ780</f>
        <v>1216605.9999999998</v>
      </c>
      <c r="BR59" s="308">
        <f t="shared" si="330"/>
        <v>0</v>
      </c>
      <c r="BS59" s="308">
        <f t="shared" si="330"/>
        <v>0</v>
      </c>
      <c r="BT59" s="308">
        <f t="shared" ref="BT59:CD59" si="331">BT517</f>
        <v>0</v>
      </c>
      <c r="BU59" s="308">
        <f t="shared" si="331"/>
        <v>0</v>
      </c>
      <c r="BV59" s="308">
        <f t="shared" si="310"/>
        <v>0</v>
      </c>
      <c r="BW59" s="308">
        <f>BW780</f>
        <v>0</v>
      </c>
      <c r="BX59" s="308">
        <f t="shared" ref="BX59:BZ59" si="332">BX780</f>
        <v>0</v>
      </c>
      <c r="BY59" s="308">
        <f t="shared" si="332"/>
        <v>0</v>
      </c>
      <c r="BZ59" s="308">
        <f t="shared" si="332"/>
        <v>0</v>
      </c>
      <c r="CA59" s="308">
        <f t="shared" si="331"/>
        <v>0</v>
      </c>
      <c r="CB59" s="308">
        <f t="shared" si="331"/>
        <v>0</v>
      </c>
      <c r="CC59" s="308">
        <f t="shared" si="331"/>
        <v>0</v>
      </c>
      <c r="CD59" s="308">
        <f t="shared" si="331"/>
        <v>0</v>
      </c>
      <c r="CE59" s="308">
        <f t="shared" si="257"/>
        <v>0</v>
      </c>
      <c r="CF59" s="308">
        <f>CF780</f>
        <v>0</v>
      </c>
      <c r="CG59" s="308">
        <f t="shared" ref="CG59:CI59" si="333">CG780</f>
        <v>0</v>
      </c>
      <c r="CH59" s="308">
        <f t="shared" si="333"/>
        <v>0</v>
      </c>
      <c r="CI59" s="308">
        <f t="shared" si="333"/>
        <v>0</v>
      </c>
      <c r="CJ59" s="308">
        <f>CJ715</f>
        <v>0</v>
      </c>
      <c r="CK59" s="308">
        <f t="shared" si="313"/>
        <v>0</v>
      </c>
      <c r="CL59" s="308">
        <f>CL780</f>
        <v>0</v>
      </c>
      <c r="CM59" s="308">
        <f t="shared" ref="CM59:CO59" si="334">CM780</f>
        <v>0</v>
      </c>
      <c r="CN59" s="308">
        <f t="shared" si="334"/>
        <v>0</v>
      </c>
      <c r="CO59" s="308">
        <f t="shared" si="334"/>
        <v>0</v>
      </c>
    </row>
    <row r="60" spans="2:93" s="44" customFormat="1" ht="46.5" customHeight="1" x14ac:dyDescent="0.25">
      <c r="B60" s="885" t="s">
        <v>266</v>
      </c>
      <c r="C60" s="886"/>
      <c r="D60" s="666">
        <f t="shared" si="294"/>
        <v>150</v>
      </c>
      <c r="E60" s="666">
        <f>E807</f>
        <v>0</v>
      </c>
      <c r="F60" s="666">
        <f t="shared" ref="F60:H60" si="335">F807</f>
        <v>0</v>
      </c>
      <c r="G60" s="666">
        <f t="shared" si="335"/>
        <v>0</v>
      </c>
      <c r="H60" s="666">
        <f t="shared" si="335"/>
        <v>150</v>
      </c>
      <c r="I60" s="196">
        <f t="shared" si="240"/>
        <v>0</v>
      </c>
      <c r="J60" s="572">
        <f t="shared" si="241"/>
        <v>0</v>
      </c>
      <c r="K60" s="196">
        <f>K807</f>
        <v>0</v>
      </c>
      <c r="L60" s="572">
        <v>0</v>
      </c>
      <c r="M60" s="196">
        <f t="shared" ref="M60" si="336">M807</f>
        <v>0</v>
      </c>
      <c r="N60" s="572">
        <v>0</v>
      </c>
      <c r="O60" s="196">
        <f t="shared" ref="O60" si="337">O807</f>
        <v>0</v>
      </c>
      <c r="P60" s="572">
        <v>0</v>
      </c>
      <c r="Q60" s="196">
        <f t="shared" ref="Q60" si="338">Q807</f>
        <v>0</v>
      </c>
      <c r="R60" s="572">
        <v>0</v>
      </c>
      <c r="S60" s="196">
        <f t="shared" si="265"/>
        <v>0</v>
      </c>
      <c r="T60" s="572">
        <f t="shared" si="266"/>
        <v>0</v>
      </c>
      <c r="U60" s="196">
        <f>U807</f>
        <v>0</v>
      </c>
      <c r="V60" s="572">
        <v>0</v>
      </c>
      <c r="W60" s="196">
        <f t="shared" ref="W60" si="339">W807</f>
        <v>0</v>
      </c>
      <c r="X60" s="572">
        <v>0</v>
      </c>
      <c r="Y60" s="196">
        <f t="shared" ref="Y60" si="340">Y807</f>
        <v>0</v>
      </c>
      <c r="Z60" s="572">
        <v>0</v>
      </c>
      <c r="AA60" s="196">
        <f t="shared" ref="AA60" si="341">AA807</f>
        <v>0</v>
      </c>
      <c r="AB60" s="572">
        <f t="shared" si="273"/>
        <v>0</v>
      </c>
      <c r="AC60" s="196">
        <f t="shared" si="274"/>
        <v>0</v>
      </c>
      <c r="AD60" s="627">
        <f t="shared" si="275"/>
        <v>0</v>
      </c>
      <c r="AE60" s="196">
        <f>AE807</f>
        <v>0</v>
      </c>
      <c r="AF60" s="627">
        <v>0</v>
      </c>
      <c r="AG60" s="196">
        <f t="shared" ref="AG60" si="342">AG807</f>
        <v>0</v>
      </c>
      <c r="AH60" s="627">
        <v>0</v>
      </c>
      <c r="AI60" s="196">
        <f t="shared" ref="AI60" si="343">AI807</f>
        <v>0</v>
      </c>
      <c r="AJ60" s="627">
        <v>0</v>
      </c>
      <c r="AK60" s="196">
        <f t="shared" ref="AK60" si="344">AK807</f>
        <v>0</v>
      </c>
      <c r="AL60" s="627">
        <f t="shared" si="282"/>
        <v>0</v>
      </c>
      <c r="AM60" s="128"/>
      <c r="AN60" s="128"/>
      <c r="AO60" s="128"/>
      <c r="AP60" s="128"/>
      <c r="AQ60" s="128"/>
      <c r="AR60" s="128"/>
      <c r="AS60" s="128"/>
      <c r="AT60" s="128"/>
      <c r="AU60" s="128">
        <f>AV60-H60</f>
        <v>500</v>
      </c>
      <c r="AV60" s="128">
        <f t="shared" si="300"/>
        <v>650</v>
      </c>
      <c r="AW60" s="128">
        <f>AW797</f>
        <v>500</v>
      </c>
      <c r="AX60" s="128">
        <f t="shared" ref="AX60:AZ60" si="345">AX807</f>
        <v>0</v>
      </c>
      <c r="AY60" s="128">
        <f t="shared" si="345"/>
        <v>0</v>
      </c>
      <c r="AZ60" s="128">
        <f t="shared" si="345"/>
        <v>150</v>
      </c>
      <c r="BA60" s="128"/>
      <c r="BB60" s="128"/>
      <c r="BC60" s="128">
        <v>0</v>
      </c>
      <c r="BD60" s="128">
        <f>BD795</f>
        <v>0</v>
      </c>
      <c r="BE60" s="128">
        <f t="shared" si="249"/>
        <v>150</v>
      </c>
      <c r="BF60" s="128">
        <v>0</v>
      </c>
      <c r="BG60" s="128">
        <v>0</v>
      </c>
      <c r="BH60" s="128">
        <f>BH795</f>
        <v>150</v>
      </c>
      <c r="BI60" s="128">
        <f t="shared" si="305"/>
        <v>150</v>
      </c>
      <c r="BJ60" s="128">
        <f>BJ807</f>
        <v>0</v>
      </c>
      <c r="BK60" s="128">
        <f t="shared" ref="BK60:BM60" si="346">BK807</f>
        <v>0</v>
      </c>
      <c r="BL60" s="128">
        <f t="shared" si="346"/>
        <v>0</v>
      </c>
      <c r="BM60" s="128">
        <f t="shared" si="346"/>
        <v>150</v>
      </c>
      <c r="BN60" s="128">
        <f>BN807</f>
        <v>0</v>
      </c>
      <c r="BO60" s="128">
        <f t="shared" si="307"/>
        <v>150</v>
      </c>
      <c r="BP60" s="128">
        <f>BP807</f>
        <v>0</v>
      </c>
      <c r="BQ60" s="128">
        <f t="shared" ref="BQ60:BS60" si="347">BQ807</f>
        <v>0</v>
      </c>
      <c r="BR60" s="128">
        <f t="shared" si="347"/>
        <v>0</v>
      </c>
      <c r="BS60" s="128">
        <f t="shared" si="347"/>
        <v>150</v>
      </c>
      <c r="BT60" s="128">
        <v>0</v>
      </c>
      <c r="BU60" s="128">
        <f>BU795</f>
        <v>150</v>
      </c>
      <c r="BV60" s="128">
        <f t="shared" si="310"/>
        <v>150</v>
      </c>
      <c r="BW60" s="128">
        <f>BW807</f>
        <v>0</v>
      </c>
      <c r="BX60" s="128">
        <f t="shared" ref="BX60:BZ60" si="348">BX807</f>
        <v>0</v>
      </c>
      <c r="BY60" s="128">
        <f t="shared" si="348"/>
        <v>0</v>
      </c>
      <c r="BZ60" s="128">
        <f t="shared" si="348"/>
        <v>150</v>
      </c>
      <c r="CA60" s="128"/>
      <c r="CB60" s="128"/>
      <c r="CC60" s="128">
        <v>0</v>
      </c>
      <c r="CD60" s="128">
        <f>CD795</f>
        <v>0</v>
      </c>
      <c r="CE60" s="128">
        <f t="shared" si="257"/>
        <v>150</v>
      </c>
      <c r="CF60" s="128">
        <f>CF807</f>
        <v>0</v>
      </c>
      <c r="CG60" s="128">
        <f t="shared" ref="CG60:CI60" si="349">CG807</f>
        <v>0</v>
      </c>
      <c r="CH60" s="128">
        <f t="shared" si="349"/>
        <v>0</v>
      </c>
      <c r="CI60" s="128">
        <f t="shared" si="349"/>
        <v>150</v>
      </c>
      <c r="CJ60" s="128">
        <f>CJ807</f>
        <v>0</v>
      </c>
      <c r="CK60" s="128">
        <f t="shared" si="313"/>
        <v>150</v>
      </c>
      <c r="CL60" s="128">
        <f>CL807</f>
        <v>0</v>
      </c>
      <c r="CM60" s="128">
        <f t="shared" ref="CM60:CO60" si="350">CM807</f>
        <v>0</v>
      </c>
      <c r="CN60" s="128">
        <f t="shared" si="350"/>
        <v>0</v>
      </c>
      <c r="CO60" s="128">
        <f t="shared" si="350"/>
        <v>150</v>
      </c>
    </row>
    <row r="61" spans="2:93" s="614" customFormat="1" ht="45.75" customHeight="1" x14ac:dyDescent="0.25">
      <c r="B61" s="834" t="s">
        <v>410</v>
      </c>
      <c r="C61" s="835"/>
      <c r="D61" s="695">
        <f t="shared" si="294"/>
        <v>346117.6</v>
      </c>
      <c r="E61" s="695">
        <f>E806</f>
        <v>346117.6</v>
      </c>
      <c r="F61" s="695">
        <f t="shared" ref="F61:H61" si="351">F806</f>
        <v>0</v>
      </c>
      <c r="G61" s="695">
        <f t="shared" si="351"/>
        <v>0</v>
      </c>
      <c r="H61" s="695">
        <f t="shared" si="351"/>
        <v>0</v>
      </c>
      <c r="I61" s="612">
        <f t="shared" si="240"/>
        <v>0</v>
      </c>
      <c r="J61" s="613">
        <f t="shared" si="241"/>
        <v>0</v>
      </c>
      <c r="K61" s="612">
        <f>K806</f>
        <v>0</v>
      </c>
      <c r="L61" s="613">
        <f t="shared" si="242"/>
        <v>0</v>
      </c>
      <c r="M61" s="612">
        <f t="shared" ref="M61" si="352">M806</f>
        <v>0</v>
      </c>
      <c r="N61" s="613" t="e">
        <f t="shared" si="243"/>
        <v>#DIV/0!</v>
      </c>
      <c r="O61" s="612">
        <f t="shared" ref="O61" si="353">O806</f>
        <v>0</v>
      </c>
      <c r="P61" s="613">
        <v>0</v>
      </c>
      <c r="Q61" s="612">
        <f t="shared" ref="Q61" si="354">Q806</f>
        <v>0</v>
      </c>
      <c r="R61" s="613">
        <v>0</v>
      </c>
      <c r="S61" s="612">
        <f t="shared" si="265"/>
        <v>0</v>
      </c>
      <c r="T61" s="613">
        <f t="shared" si="266"/>
        <v>0</v>
      </c>
      <c r="U61" s="612">
        <f>U806</f>
        <v>0</v>
      </c>
      <c r="V61" s="613">
        <f t="shared" si="267"/>
        <v>0</v>
      </c>
      <c r="W61" s="612">
        <f t="shared" ref="W61" si="355">W806</f>
        <v>0</v>
      </c>
      <c r="X61" s="613">
        <v>0</v>
      </c>
      <c r="Y61" s="612">
        <f t="shared" ref="Y61" si="356">Y806</f>
        <v>0</v>
      </c>
      <c r="Z61" s="613">
        <v>0</v>
      </c>
      <c r="AA61" s="612">
        <f t="shared" ref="AA61" si="357">AA806</f>
        <v>0</v>
      </c>
      <c r="AB61" s="613">
        <v>0</v>
      </c>
      <c r="AC61" s="612">
        <f t="shared" si="274"/>
        <v>94091.44</v>
      </c>
      <c r="AD61" s="645">
        <f t="shared" si="275"/>
        <v>0.27184818108065006</v>
      </c>
      <c r="AE61" s="612">
        <f>AE806</f>
        <v>94091.44</v>
      </c>
      <c r="AF61" s="645">
        <f t="shared" si="276"/>
        <v>0.27184818108065006</v>
      </c>
      <c r="AG61" s="612">
        <f t="shared" ref="AG61" si="358">AG806</f>
        <v>0</v>
      </c>
      <c r="AH61" s="645">
        <v>0</v>
      </c>
      <c r="AI61" s="612">
        <f t="shared" ref="AI61" si="359">AI806</f>
        <v>0</v>
      </c>
      <c r="AJ61" s="645">
        <v>0</v>
      </c>
      <c r="AK61" s="612">
        <f t="shared" ref="AK61" si="360">AK806</f>
        <v>0</v>
      </c>
      <c r="AL61" s="645">
        <v>0</v>
      </c>
      <c r="AM61" s="611"/>
      <c r="AN61" s="611"/>
      <c r="AO61" s="611"/>
      <c r="AP61" s="611"/>
      <c r="AQ61" s="611"/>
      <c r="AR61" s="611"/>
      <c r="AS61" s="611"/>
      <c r="AT61" s="611"/>
      <c r="AU61" s="611">
        <f>AU806</f>
        <v>0</v>
      </c>
      <c r="AV61" s="611">
        <f t="shared" si="300"/>
        <v>346117.6</v>
      </c>
      <c r="AW61" s="611">
        <f>AW806</f>
        <v>145811.63620000001</v>
      </c>
      <c r="AX61" s="611">
        <f t="shared" ref="AX61:AZ61" si="361">AX806</f>
        <v>0</v>
      </c>
      <c r="AY61" s="611">
        <f t="shared" si="361"/>
        <v>0</v>
      </c>
      <c r="AZ61" s="611">
        <f t="shared" si="361"/>
        <v>200305.96379999997</v>
      </c>
      <c r="BA61" s="611">
        <f t="shared" ref="BA61:BH61" si="362">BA705</f>
        <v>0</v>
      </c>
      <c r="BB61" s="611">
        <f t="shared" si="362"/>
        <v>0</v>
      </c>
      <c r="BC61" s="611">
        <f t="shared" si="362"/>
        <v>0</v>
      </c>
      <c r="BD61" s="611">
        <f t="shared" si="362"/>
        <v>0</v>
      </c>
      <c r="BE61" s="611">
        <f t="shared" si="362"/>
        <v>346117.6</v>
      </c>
      <c r="BF61" s="611">
        <f t="shared" si="362"/>
        <v>346117.6</v>
      </c>
      <c r="BG61" s="611">
        <f t="shared" si="362"/>
        <v>0</v>
      </c>
      <c r="BH61" s="611">
        <f t="shared" si="362"/>
        <v>0</v>
      </c>
      <c r="BI61" s="611">
        <f t="shared" si="305"/>
        <v>300000</v>
      </c>
      <c r="BJ61" s="611">
        <f>BJ806</f>
        <v>300000</v>
      </c>
      <c r="BK61" s="611">
        <f t="shared" ref="BK61:BM61" si="363">BK806</f>
        <v>0</v>
      </c>
      <c r="BL61" s="611">
        <f t="shared" si="363"/>
        <v>0</v>
      </c>
      <c r="BM61" s="611">
        <f t="shared" si="363"/>
        <v>0</v>
      </c>
      <c r="BN61" s="611">
        <f>BN806</f>
        <v>0</v>
      </c>
      <c r="BO61" s="611">
        <f t="shared" si="307"/>
        <v>300000</v>
      </c>
      <c r="BP61" s="611">
        <f>BP806</f>
        <v>300000</v>
      </c>
      <c r="BQ61" s="611">
        <f t="shared" ref="BQ61:BS61" si="364">BQ806</f>
        <v>0</v>
      </c>
      <c r="BR61" s="611">
        <f t="shared" si="364"/>
        <v>0</v>
      </c>
      <c r="BS61" s="611">
        <f t="shared" si="364"/>
        <v>0</v>
      </c>
      <c r="BT61" s="611">
        <f t="shared" ref="BT61:BU61" si="365">BT705</f>
        <v>0</v>
      </c>
      <c r="BU61" s="611">
        <f t="shared" si="365"/>
        <v>0</v>
      </c>
      <c r="BV61" s="611">
        <f t="shared" si="310"/>
        <v>0</v>
      </c>
      <c r="BW61" s="611">
        <f>BW806</f>
        <v>0</v>
      </c>
      <c r="BX61" s="611">
        <f t="shared" ref="BX61:BZ61" si="366">BX806</f>
        <v>0</v>
      </c>
      <c r="BY61" s="611">
        <f t="shared" si="366"/>
        <v>0</v>
      </c>
      <c r="BZ61" s="611">
        <f t="shared" si="366"/>
        <v>0</v>
      </c>
      <c r="CA61" s="611">
        <f t="shared" ref="CA61:CE61" si="367">CA705</f>
        <v>0</v>
      </c>
      <c r="CB61" s="611">
        <f t="shared" si="367"/>
        <v>0</v>
      </c>
      <c r="CC61" s="611">
        <f t="shared" si="367"/>
        <v>0</v>
      </c>
      <c r="CD61" s="611">
        <f t="shared" si="367"/>
        <v>0</v>
      </c>
      <c r="CE61" s="611">
        <f t="shared" si="367"/>
        <v>0</v>
      </c>
      <c r="CF61" s="611">
        <f>CF806</f>
        <v>0</v>
      </c>
      <c r="CG61" s="611">
        <f t="shared" ref="CG61:CI61" si="368">CG806</f>
        <v>0</v>
      </c>
      <c r="CH61" s="611">
        <f t="shared" si="368"/>
        <v>0</v>
      </c>
      <c r="CI61" s="611">
        <f t="shared" si="368"/>
        <v>0</v>
      </c>
      <c r="CJ61" s="611">
        <f>CJ806</f>
        <v>0</v>
      </c>
      <c r="CK61" s="611">
        <f t="shared" si="313"/>
        <v>0</v>
      </c>
      <c r="CL61" s="611">
        <f>CL806</f>
        <v>0</v>
      </c>
      <c r="CM61" s="611">
        <f t="shared" ref="CM61:CO61" si="369">CM806</f>
        <v>0</v>
      </c>
      <c r="CN61" s="611">
        <f t="shared" si="369"/>
        <v>0</v>
      </c>
      <c r="CO61" s="611">
        <f t="shared" si="369"/>
        <v>0</v>
      </c>
    </row>
    <row r="62" spans="2:93" s="648" customFormat="1" ht="46.5" customHeight="1" x14ac:dyDescent="0.25">
      <c r="B62" s="829" t="s">
        <v>33</v>
      </c>
      <c r="C62" s="829"/>
      <c r="D62" s="246">
        <f t="shared" si="294"/>
        <v>1233898.5659299998</v>
      </c>
      <c r="E62" s="246">
        <f>E808</f>
        <v>0</v>
      </c>
      <c r="F62" s="246">
        <f>F808</f>
        <v>0</v>
      </c>
      <c r="G62" s="246">
        <f t="shared" ref="G62:H62" si="370">G808</f>
        <v>0</v>
      </c>
      <c r="H62" s="246">
        <f t="shared" si="370"/>
        <v>1233898.5659299998</v>
      </c>
      <c r="I62" s="246">
        <f t="shared" si="240"/>
        <v>17007.811989999998</v>
      </c>
      <c r="J62" s="628">
        <f t="shared" si="241"/>
        <v>1.3783800759328273E-2</v>
      </c>
      <c r="K62" s="246">
        <f>K808</f>
        <v>0</v>
      </c>
      <c r="L62" s="628">
        <v>0</v>
      </c>
      <c r="M62" s="246">
        <f>M808</f>
        <v>0</v>
      </c>
      <c r="N62" s="628">
        <v>0</v>
      </c>
      <c r="O62" s="246">
        <f t="shared" ref="O62" si="371">O808</f>
        <v>0</v>
      </c>
      <c r="P62" s="628">
        <v>0</v>
      </c>
      <c r="Q62" s="246">
        <f t="shared" ref="Q62" si="372">Q808</f>
        <v>17007.811989999998</v>
      </c>
      <c r="R62" s="628">
        <f t="shared" si="245"/>
        <v>1.3783800759328273E-2</v>
      </c>
      <c r="S62" s="246">
        <f t="shared" si="265"/>
        <v>17007.811989999998</v>
      </c>
      <c r="T62" s="628">
        <f t="shared" si="266"/>
        <v>1.3783800759328273E-2</v>
      </c>
      <c r="U62" s="246">
        <f>U808</f>
        <v>0</v>
      </c>
      <c r="V62" s="628">
        <v>0</v>
      </c>
      <c r="W62" s="246">
        <f>W808</f>
        <v>0</v>
      </c>
      <c r="X62" s="628">
        <v>0</v>
      </c>
      <c r="Y62" s="246">
        <f t="shared" ref="Y62" si="373">Y808</f>
        <v>0</v>
      </c>
      <c r="Z62" s="628">
        <v>0</v>
      </c>
      <c r="AA62" s="246">
        <f t="shared" ref="AA62" si="374">AA808</f>
        <v>17007.811989999998</v>
      </c>
      <c r="AB62" s="628">
        <f t="shared" si="273"/>
        <v>1.3783800759328273E-2</v>
      </c>
      <c r="AC62" s="246">
        <f t="shared" si="274"/>
        <v>1221417.0511699996</v>
      </c>
      <c r="AD62" s="629">
        <f t="shared" si="275"/>
        <v>0.98988448880269775</v>
      </c>
      <c r="AE62" s="246">
        <f>AE808</f>
        <v>0</v>
      </c>
      <c r="AF62" s="629">
        <v>0</v>
      </c>
      <c r="AG62" s="246">
        <f>AG808</f>
        <v>0</v>
      </c>
      <c r="AH62" s="629">
        <v>0</v>
      </c>
      <c r="AI62" s="246">
        <f t="shared" ref="AI62" si="375">AI808</f>
        <v>0</v>
      </c>
      <c r="AJ62" s="629">
        <v>0</v>
      </c>
      <c r="AK62" s="246">
        <f t="shared" ref="AK62" si="376">AK808</f>
        <v>1221417.0511699996</v>
      </c>
      <c r="AL62" s="629">
        <f t="shared" si="282"/>
        <v>0.98988448880269775</v>
      </c>
      <c r="AM62" s="110"/>
      <c r="AN62" s="110"/>
      <c r="AO62" s="110"/>
      <c r="AP62" s="110"/>
      <c r="AQ62" s="110"/>
      <c r="AR62" s="110"/>
      <c r="AS62" s="110"/>
      <c r="AT62" s="110"/>
      <c r="AU62" s="110">
        <f>AU808</f>
        <v>382995.36507000006</v>
      </c>
      <c r="AV62" s="110">
        <f t="shared" si="300"/>
        <v>1616893.9309999999</v>
      </c>
      <c r="AW62" s="110">
        <f>AW808</f>
        <v>0</v>
      </c>
      <c r="AX62" s="110">
        <f>AX808</f>
        <v>0</v>
      </c>
      <c r="AY62" s="110">
        <f t="shared" ref="AY62:AZ62" si="377">AY808</f>
        <v>0</v>
      </c>
      <c r="AZ62" s="110">
        <f t="shared" si="377"/>
        <v>1616893.9309999999</v>
      </c>
      <c r="BA62" s="110">
        <f t="shared" ref="BA62:BB62" si="378">BA717</f>
        <v>-349333.69045999995</v>
      </c>
      <c r="BB62" s="110">
        <f t="shared" si="378"/>
        <v>0</v>
      </c>
      <c r="BC62" s="110">
        <f t="shared" ref="BC62:BD62" si="379">BC717</f>
        <v>0</v>
      </c>
      <c r="BD62" s="110">
        <f t="shared" si="379"/>
        <v>-349333.69045999995</v>
      </c>
      <c r="BE62" s="110" t="e">
        <f t="shared" si="249"/>
        <v>#REF!</v>
      </c>
      <c r="BF62" s="110">
        <f t="shared" ref="BF62:BH62" si="380">BF717</f>
        <v>0</v>
      </c>
      <c r="BG62" s="110">
        <f t="shared" si="380"/>
        <v>0</v>
      </c>
      <c r="BH62" s="110" t="e">
        <f t="shared" si="380"/>
        <v>#REF!</v>
      </c>
      <c r="BI62" s="110">
        <f t="shared" si="305"/>
        <v>1053111.71263</v>
      </c>
      <c r="BJ62" s="110">
        <f>BJ808</f>
        <v>0</v>
      </c>
      <c r="BK62" s="110">
        <f t="shared" ref="BK62:BM62" si="381">BK808</f>
        <v>0</v>
      </c>
      <c r="BL62" s="110">
        <f t="shared" si="381"/>
        <v>0</v>
      </c>
      <c r="BM62" s="110">
        <f t="shared" si="381"/>
        <v>1053111.71263</v>
      </c>
      <c r="BN62" s="110">
        <f>BN808</f>
        <v>0</v>
      </c>
      <c r="BO62" s="110">
        <f t="shared" si="307"/>
        <v>1053111.71263</v>
      </c>
      <c r="BP62" s="110">
        <f>BP808</f>
        <v>0</v>
      </c>
      <c r="BQ62" s="110">
        <f t="shared" ref="BQ62:BS62" si="382">BQ808</f>
        <v>0</v>
      </c>
      <c r="BR62" s="110">
        <f t="shared" si="382"/>
        <v>0</v>
      </c>
      <c r="BS62" s="110">
        <f t="shared" si="382"/>
        <v>1053111.71263</v>
      </c>
      <c r="BT62" s="110">
        <f t="shared" ref="BT62:CD62" si="383">BT717</f>
        <v>0</v>
      </c>
      <c r="BU62" s="110">
        <f t="shared" si="383"/>
        <v>788248.13207000005</v>
      </c>
      <c r="BV62" s="110" t="e">
        <f t="shared" si="310"/>
        <v>#REF!</v>
      </c>
      <c r="BW62" s="110">
        <f>BW808</f>
        <v>0</v>
      </c>
      <c r="BX62" s="110">
        <f t="shared" ref="BX62:BZ62" si="384">BX808</f>
        <v>0</v>
      </c>
      <c r="BY62" s="110">
        <f t="shared" si="384"/>
        <v>0</v>
      </c>
      <c r="BZ62" s="110" t="e">
        <f t="shared" si="384"/>
        <v>#REF!</v>
      </c>
      <c r="CA62" s="110">
        <f t="shared" si="383"/>
        <v>-109000</v>
      </c>
      <c r="CB62" s="110">
        <f t="shared" si="383"/>
        <v>0</v>
      </c>
      <c r="CC62" s="110">
        <f t="shared" si="383"/>
        <v>0</v>
      </c>
      <c r="CD62" s="110">
        <f t="shared" si="383"/>
        <v>-109000</v>
      </c>
      <c r="CE62" s="110">
        <f t="shared" ref="CE62" si="385">CF62+CH62+CI62</f>
        <v>1090000</v>
      </c>
      <c r="CF62" s="110">
        <f>CF808</f>
        <v>0</v>
      </c>
      <c r="CG62" s="110">
        <f t="shared" ref="CG62:CI62" si="386">CG808</f>
        <v>0</v>
      </c>
      <c r="CH62" s="110">
        <f t="shared" si="386"/>
        <v>0</v>
      </c>
      <c r="CI62" s="110">
        <f t="shared" si="386"/>
        <v>1090000</v>
      </c>
      <c r="CJ62" s="110">
        <f>CJ808</f>
        <v>0</v>
      </c>
      <c r="CK62" s="110">
        <f t="shared" si="313"/>
        <v>1090000</v>
      </c>
      <c r="CL62" s="110">
        <f>CL808</f>
        <v>0</v>
      </c>
      <c r="CM62" s="110">
        <f t="shared" ref="CM62:CO62" si="387">CM808</f>
        <v>0</v>
      </c>
      <c r="CN62" s="110">
        <f t="shared" si="387"/>
        <v>0</v>
      </c>
      <c r="CO62" s="110">
        <f t="shared" si="387"/>
        <v>1090000</v>
      </c>
    </row>
    <row r="63" spans="2:93" s="19" customFormat="1" ht="46.5" customHeight="1" x14ac:dyDescent="0.25">
      <c r="B63" s="820" t="s">
        <v>181</v>
      </c>
      <c r="C63" s="821"/>
      <c r="D63" s="821"/>
      <c r="E63" s="821"/>
      <c r="F63" s="821"/>
      <c r="G63" s="821"/>
      <c r="H63" s="821"/>
      <c r="I63" s="821"/>
      <c r="J63" s="821"/>
      <c r="K63" s="821"/>
      <c r="L63" s="821"/>
      <c r="M63" s="821"/>
      <c r="N63" s="821"/>
      <c r="O63" s="821"/>
      <c r="P63" s="821"/>
      <c r="Q63" s="821"/>
      <c r="R63" s="821"/>
      <c r="S63" s="821"/>
      <c r="T63" s="821"/>
      <c r="U63" s="821"/>
      <c r="V63" s="821"/>
      <c r="W63" s="821"/>
      <c r="X63" s="821"/>
      <c r="Y63" s="821"/>
      <c r="Z63" s="821"/>
      <c r="AA63" s="821"/>
      <c r="AB63" s="821"/>
      <c r="AC63" s="821"/>
      <c r="AD63" s="821"/>
      <c r="AE63" s="821"/>
      <c r="AF63" s="821"/>
      <c r="AG63" s="821"/>
      <c r="AH63" s="821"/>
      <c r="AI63" s="821"/>
      <c r="AJ63" s="821"/>
      <c r="AK63" s="821"/>
      <c r="AL63" s="821"/>
      <c r="AM63" s="821"/>
      <c r="AN63" s="821"/>
      <c r="AO63" s="821"/>
      <c r="AP63" s="821"/>
      <c r="AQ63" s="821"/>
      <c r="AR63" s="821"/>
      <c r="AS63" s="821"/>
      <c r="AT63" s="821"/>
      <c r="AU63" s="821"/>
      <c r="AV63" s="821"/>
      <c r="AW63" s="821"/>
      <c r="AX63" s="821"/>
      <c r="AY63" s="821"/>
      <c r="AZ63" s="821"/>
      <c r="BA63" s="821"/>
      <c r="BB63" s="821"/>
      <c r="BC63" s="821"/>
      <c r="BD63" s="821"/>
      <c r="BE63" s="821"/>
      <c r="BF63" s="821"/>
      <c r="BG63" s="821"/>
      <c r="BH63" s="821"/>
      <c r="BI63" s="821"/>
      <c r="BJ63" s="821"/>
      <c r="BK63" s="821"/>
      <c r="BL63" s="821"/>
      <c r="BM63" s="821"/>
      <c r="BN63" s="821"/>
      <c r="BO63" s="821"/>
      <c r="BP63" s="821"/>
      <c r="BQ63" s="821"/>
      <c r="BR63" s="821"/>
      <c r="BS63" s="821"/>
      <c r="BT63" s="821"/>
      <c r="BU63" s="821"/>
      <c r="BV63" s="821"/>
      <c r="BW63" s="821"/>
      <c r="BX63" s="821"/>
      <c r="BY63" s="821"/>
      <c r="BZ63" s="821"/>
      <c r="CA63" s="821"/>
      <c r="CB63" s="821"/>
      <c r="CC63" s="821"/>
      <c r="CD63" s="821"/>
      <c r="CE63" s="821"/>
      <c r="CF63" s="821"/>
      <c r="CG63" s="821"/>
      <c r="CH63" s="821"/>
      <c r="CI63" s="821"/>
      <c r="CJ63" s="821"/>
      <c r="CK63" s="821"/>
      <c r="CL63" s="18"/>
      <c r="CM63" s="18"/>
      <c r="CN63" s="18"/>
      <c r="CO63" s="18"/>
    </row>
    <row r="64" spans="2:93" s="27" customFormat="1" ht="45.75" customHeight="1" x14ac:dyDescent="0.25">
      <c r="B64" s="818" t="s">
        <v>488</v>
      </c>
      <c r="C64" s="819"/>
      <c r="D64" s="819"/>
      <c r="E64" s="819"/>
      <c r="F64" s="819"/>
      <c r="G64" s="819"/>
      <c r="H64" s="819"/>
      <c r="I64" s="819"/>
      <c r="J64" s="819"/>
      <c r="K64" s="819"/>
      <c r="L64" s="819"/>
      <c r="M64" s="819"/>
      <c r="N64" s="819"/>
      <c r="O64" s="819"/>
      <c r="P64" s="819"/>
      <c r="Q64" s="819"/>
      <c r="R64" s="819"/>
      <c r="S64" s="819"/>
      <c r="T64" s="819"/>
      <c r="U64" s="819"/>
      <c r="V64" s="819"/>
      <c r="W64" s="819"/>
      <c r="X64" s="819"/>
      <c r="Y64" s="819"/>
      <c r="Z64" s="819"/>
      <c r="AA64" s="819"/>
      <c r="AB64" s="819"/>
      <c r="AC64" s="819"/>
      <c r="AD64" s="819"/>
      <c r="AE64" s="819"/>
      <c r="AF64" s="819"/>
      <c r="AG64" s="819"/>
      <c r="AH64" s="819"/>
      <c r="AI64" s="819"/>
      <c r="AJ64" s="819"/>
      <c r="AK64" s="819"/>
      <c r="AL64" s="819"/>
      <c r="AM64" s="819"/>
      <c r="AN64" s="819"/>
      <c r="AO64" s="819"/>
      <c r="AP64" s="819"/>
      <c r="AQ64" s="819"/>
      <c r="AR64" s="819"/>
      <c r="AS64" s="819"/>
      <c r="AT64" s="819"/>
      <c r="AU64" s="819"/>
      <c r="AV64" s="819"/>
      <c r="AW64" s="819"/>
      <c r="AX64" s="819"/>
      <c r="AY64" s="819"/>
      <c r="AZ64" s="819"/>
      <c r="BA64" s="819"/>
      <c r="BB64" s="819"/>
      <c r="BC64" s="819"/>
      <c r="BD64" s="819"/>
      <c r="BE64" s="819"/>
      <c r="BF64" s="819"/>
      <c r="BG64" s="819"/>
      <c r="BH64" s="819"/>
      <c r="BI64" s="819"/>
      <c r="BJ64" s="819"/>
      <c r="BK64" s="819"/>
      <c r="BL64" s="819"/>
      <c r="BM64" s="819"/>
      <c r="BN64" s="819"/>
      <c r="BO64" s="819"/>
      <c r="BP64" s="819"/>
      <c r="BQ64" s="819"/>
      <c r="BR64" s="819"/>
      <c r="BS64" s="819"/>
      <c r="BT64" s="819"/>
      <c r="BU64" s="819"/>
      <c r="BV64" s="819"/>
      <c r="BW64" s="819"/>
      <c r="BX64" s="819"/>
      <c r="BY64" s="819"/>
      <c r="BZ64" s="819"/>
      <c r="CA64" s="819"/>
      <c r="CB64" s="819"/>
      <c r="CC64" s="819"/>
      <c r="CD64" s="819"/>
      <c r="CE64" s="819"/>
      <c r="CF64" s="819"/>
      <c r="CG64" s="819"/>
      <c r="CH64" s="819"/>
      <c r="CI64" s="819"/>
      <c r="CJ64" s="819"/>
      <c r="CK64" s="819"/>
    </row>
    <row r="65" spans="2:93" s="373" customFormat="1" ht="72.75" customHeight="1" x14ac:dyDescent="0.25">
      <c r="B65" s="615" t="s">
        <v>337</v>
      </c>
      <c r="C65" s="616" t="s">
        <v>328</v>
      </c>
      <c r="D65" s="699">
        <f>E65+F65+G65+H65</f>
        <v>3197847.4102699999</v>
      </c>
      <c r="E65" s="699">
        <f>E66+E67+E124</f>
        <v>742362.37284000008</v>
      </c>
      <c r="F65" s="699">
        <f t="shared" ref="F65" si="388">F66+F67+F124</f>
        <v>2455485.0374299996</v>
      </c>
      <c r="G65" s="699">
        <f t="shared" ref="G65:BH65" si="389">G66+G67</f>
        <v>0</v>
      </c>
      <c r="H65" s="699">
        <f t="shared" si="389"/>
        <v>0</v>
      </c>
      <c r="I65" s="699">
        <f>K65+M65+O65+Q65</f>
        <v>43024.279260000003</v>
      </c>
      <c r="J65" s="617">
        <f t="shared" ref="J65:J129" si="390">I65/D65</f>
        <v>1.3454137655794961E-2</v>
      </c>
      <c r="K65" s="699">
        <f>K66+K67+K124</f>
        <v>7420.5563400000001</v>
      </c>
      <c r="L65" s="617">
        <f>K65/E65</f>
        <v>9.9958680712921022E-3</v>
      </c>
      <c r="M65" s="699">
        <f t="shared" ref="M65" si="391">M66+M67+M124</f>
        <v>35603.72292</v>
      </c>
      <c r="N65" s="617">
        <f>M65/F65</f>
        <v>1.4499670076289351E-2</v>
      </c>
      <c r="O65" s="372">
        <f t="shared" ref="O65" si="392">O66+O67</f>
        <v>0</v>
      </c>
      <c r="P65" s="372"/>
      <c r="Q65" s="372">
        <f t="shared" ref="Q65" si="393">Q66+Q67</f>
        <v>0</v>
      </c>
      <c r="R65" s="372"/>
      <c r="S65" s="699">
        <f>U65+W65+Y65+AA65</f>
        <v>46820.010090000003</v>
      </c>
      <c r="T65" s="579">
        <f>S65/D65</f>
        <v>1.4641101992432749E-2</v>
      </c>
      <c r="U65" s="699">
        <f>U66+U67+U124</f>
        <v>10600.79477</v>
      </c>
      <c r="V65" s="579">
        <f>U65/E65</f>
        <v>1.427981152849293E-2</v>
      </c>
      <c r="W65" s="699">
        <f>W66+W67+W123</f>
        <v>36219.215320000003</v>
      </c>
      <c r="X65" s="579">
        <f>W65/F65</f>
        <v>1.4750330288271012E-2</v>
      </c>
      <c r="Y65" s="372">
        <f t="shared" ref="Y65" si="394">Y66+Y67</f>
        <v>0</v>
      </c>
      <c r="Z65" s="372">
        <v>0</v>
      </c>
      <c r="AA65" s="372">
        <f t="shared" ref="AA65" si="395">AA66+AA67</f>
        <v>0</v>
      </c>
      <c r="AB65" s="372">
        <v>0</v>
      </c>
      <c r="AC65" s="699">
        <f>AE65+AG65+AI65+AK65</f>
        <v>2797687.7021499998</v>
      </c>
      <c r="AD65" s="579">
        <f>AC65/D65</f>
        <v>0.87486591547962134</v>
      </c>
      <c r="AE65" s="699">
        <f>AE66+AE67+AE124</f>
        <v>495179.70578000002</v>
      </c>
      <c r="AF65" s="579">
        <f>AE65/E65</f>
        <v>0.66703233339484613</v>
      </c>
      <c r="AG65" s="699">
        <f t="shared" ref="AG65" si="396">AG66+AG67+AG124</f>
        <v>2302507.9963699998</v>
      </c>
      <c r="AH65" s="579">
        <f>AG65/F65</f>
        <v>0.93769986836486241</v>
      </c>
      <c r="AI65" s="699">
        <f t="shared" ref="AI65" si="397">AI66+AI67</f>
        <v>0</v>
      </c>
      <c r="AJ65" s="579">
        <v>0</v>
      </c>
      <c r="AK65" s="699">
        <f t="shared" ref="AK65" si="398">AK66+AK67</f>
        <v>0</v>
      </c>
      <c r="AL65" s="579">
        <v>0</v>
      </c>
      <c r="AM65" s="372"/>
      <c r="AN65" s="372"/>
      <c r="AO65" s="372"/>
      <c r="AP65" s="372"/>
      <c r="AQ65" s="372"/>
      <c r="AR65" s="372"/>
      <c r="AS65" s="372"/>
      <c r="AT65" s="372"/>
      <c r="AU65" s="372">
        <f>AU66+AU67+AU124</f>
        <v>-252908.35868999999</v>
      </c>
      <c r="AV65" s="372">
        <f>AW65+AX65+AY65+AZ65</f>
        <v>2944939.0515800002</v>
      </c>
      <c r="AW65" s="372">
        <f>AW66+AW67+AW124</f>
        <v>681998.62910000002</v>
      </c>
      <c r="AX65" s="372">
        <f t="shared" ref="AX65:AZ65" si="399">AX66+AX67+AX124</f>
        <v>2262940.4224800002</v>
      </c>
      <c r="AY65" s="372">
        <f t="shared" si="399"/>
        <v>0</v>
      </c>
      <c r="AZ65" s="372">
        <f t="shared" si="399"/>
        <v>0</v>
      </c>
      <c r="BA65" s="372">
        <f t="shared" si="389"/>
        <v>3776254.7761300001</v>
      </c>
      <c r="BB65" s="372">
        <f t="shared" si="389"/>
        <v>3776254.7761300001</v>
      </c>
      <c r="BC65" s="372">
        <f t="shared" si="389"/>
        <v>0</v>
      </c>
      <c r="BD65" s="372">
        <f t="shared" si="389"/>
        <v>0</v>
      </c>
      <c r="BE65" s="372" t="e">
        <f t="shared" si="389"/>
        <v>#REF!</v>
      </c>
      <c r="BF65" s="372" t="e">
        <f t="shared" si="389"/>
        <v>#REF!</v>
      </c>
      <c r="BG65" s="372">
        <f t="shared" si="389"/>
        <v>0</v>
      </c>
      <c r="BH65" s="372">
        <f t="shared" si="389"/>
        <v>0</v>
      </c>
      <c r="BI65" s="372">
        <f>BJ65+BK65+BL65+BM65</f>
        <v>7361044.2000099998</v>
      </c>
      <c r="BJ65" s="372">
        <f>SUM(BJ66:BJ124)</f>
        <v>3122450.0272499998</v>
      </c>
      <c r="BK65" s="372">
        <f>SUM(BK66:BK124)</f>
        <v>4238594.1727600005</v>
      </c>
      <c r="BL65" s="372">
        <f t="shared" ref="BL65" si="400">BL66+BL67</f>
        <v>0</v>
      </c>
      <c r="BM65" s="372">
        <f t="shared" ref="BM65" si="401">BM66+BM67</f>
        <v>0</v>
      </c>
      <c r="BN65" s="372">
        <f>SUM(BN66:BN124)</f>
        <v>0</v>
      </c>
      <c r="BO65" s="372">
        <f>BP65+BQ65+BR65+BS65</f>
        <v>7361044.2000099998</v>
      </c>
      <c r="BP65" s="372">
        <f>SUM(BP66:BP124)</f>
        <v>3122450.0272499998</v>
      </c>
      <c r="BQ65" s="372">
        <f>SUM(BQ66:BQ124)</f>
        <v>4238594.1727600005</v>
      </c>
      <c r="BR65" s="372">
        <f t="shared" ref="BR65:BS65" si="402">BR66+BR67</f>
        <v>0</v>
      </c>
      <c r="BS65" s="372">
        <f t="shared" si="402"/>
        <v>0</v>
      </c>
      <c r="BT65" s="372"/>
      <c r="BU65" s="372"/>
      <c r="BV65" s="372">
        <f>BW65+BX65+BY65+BZ65</f>
        <v>0</v>
      </c>
      <c r="BW65" s="372">
        <f>BW66+BW67</f>
        <v>0</v>
      </c>
      <c r="BX65" s="372">
        <f t="shared" ref="BX65" si="403">BX66+BX67</f>
        <v>0</v>
      </c>
      <c r="BY65" s="372">
        <f t="shared" ref="BY65" si="404">BY66+BY67</f>
        <v>0</v>
      </c>
      <c r="BZ65" s="372">
        <f t="shared" ref="BZ65" si="405">BZ66+BZ67</f>
        <v>0</v>
      </c>
      <c r="CA65" s="372">
        <f t="shared" ref="CA65" si="406">CB65</f>
        <v>0</v>
      </c>
      <c r="CB65" s="372">
        <f>CB66+CB67</f>
        <v>0</v>
      </c>
      <c r="CC65" s="372"/>
      <c r="CD65" s="372"/>
      <c r="CE65" s="372">
        <f>CF65+CG65</f>
        <v>16363077.300001379</v>
      </c>
      <c r="CF65" s="372">
        <f t="shared" ref="CF65:CG65" si="407">CF66+CF67+CF124</f>
        <v>3998617.9523999998</v>
      </c>
      <c r="CG65" s="372">
        <f t="shared" si="407"/>
        <v>12364459.34760138</v>
      </c>
      <c r="CH65" s="372"/>
      <c r="CI65" s="372"/>
      <c r="CJ65" s="372"/>
      <c r="CK65" s="372">
        <f t="shared" ref="CK65:CM65" si="408">CK66+CK67+CK124</f>
        <v>16363077.300001379</v>
      </c>
      <c r="CL65" s="372">
        <f t="shared" si="408"/>
        <v>3998617.9523999998</v>
      </c>
      <c r="CM65" s="372">
        <f t="shared" si="408"/>
        <v>12364459.34760138</v>
      </c>
      <c r="CN65" s="372">
        <f t="shared" ref="CN65:CO65" si="409">CN66+CN67</f>
        <v>0</v>
      </c>
      <c r="CO65" s="372">
        <f t="shared" si="409"/>
        <v>0</v>
      </c>
    </row>
    <row r="66" spans="2:93" s="47" customFormat="1" ht="41.25" customHeight="1" x14ac:dyDescent="0.25">
      <c r="B66" s="206"/>
      <c r="C66" s="111" t="s">
        <v>31</v>
      </c>
      <c r="D66" s="193">
        <f>E66+F66+G66+H66</f>
        <v>439727.18414999999</v>
      </c>
      <c r="E66" s="193">
        <f>E208+E212</f>
        <v>247182.56922</v>
      </c>
      <c r="F66" s="193">
        <f t="shared" ref="F66" si="410">F208+F212</f>
        <v>192544.61493000001</v>
      </c>
      <c r="G66" s="193">
        <f>G116+G187+G207</f>
        <v>0</v>
      </c>
      <c r="H66" s="193">
        <f>H116+H187+H207</f>
        <v>0</v>
      </c>
      <c r="I66" s="193">
        <f>K66+M66+O66+Q66</f>
        <v>0</v>
      </c>
      <c r="J66" s="608">
        <f t="shared" si="390"/>
        <v>0</v>
      </c>
      <c r="K66" s="193">
        <f>K208+K212</f>
        <v>0</v>
      </c>
      <c r="L66" s="608">
        <f t="shared" ref="L66:L67" si="411">K66/E66</f>
        <v>0</v>
      </c>
      <c r="M66" s="193">
        <f t="shared" ref="M66" si="412">M208+M212</f>
        <v>0</v>
      </c>
      <c r="N66" s="608">
        <f t="shared" ref="N66:N67" si="413">M66/F66</f>
        <v>0</v>
      </c>
      <c r="O66" s="112">
        <f>O116+O187+O207</f>
        <v>0</v>
      </c>
      <c r="P66" s="112"/>
      <c r="Q66" s="112">
        <f>Q116+Q187+Q207</f>
        <v>0</v>
      </c>
      <c r="R66" s="112"/>
      <c r="S66" s="193">
        <f t="shared" ref="S66:S124" si="414">U66+W66+Y66+AA66</f>
        <v>0</v>
      </c>
      <c r="T66" s="626">
        <f t="shared" ref="T66:T124" si="415">S66/D66</f>
        <v>0</v>
      </c>
      <c r="U66" s="193">
        <f>U208+U212</f>
        <v>0</v>
      </c>
      <c r="V66" s="626">
        <f t="shared" ref="V66:V130" si="416">U66/E66</f>
        <v>0</v>
      </c>
      <c r="W66" s="193">
        <f t="shared" ref="W66" si="417">W208+W212</f>
        <v>0</v>
      </c>
      <c r="X66" s="626">
        <f t="shared" ref="X66:X130" si="418">W66/F66</f>
        <v>0</v>
      </c>
      <c r="Y66" s="112">
        <f>Y116+Y187+Y207</f>
        <v>0</v>
      </c>
      <c r="Z66" s="626"/>
      <c r="AA66" s="112"/>
      <c r="AB66" s="626"/>
      <c r="AC66" s="193">
        <f>AE66+AG66+AI66+AK66</f>
        <v>39567.573899999996</v>
      </c>
      <c r="AD66" s="646">
        <f t="shared" ref="AD66:AD130" si="419">AC66/D66</f>
        <v>8.9982096459387151E-2</v>
      </c>
      <c r="AE66" s="193">
        <f>AE208+AE212</f>
        <v>0</v>
      </c>
      <c r="AF66" s="646">
        <f t="shared" ref="AF66:AF124" si="420">AE66/E66</f>
        <v>0</v>
      </c>
      <c r="AG66" s="193">
        <f t="shared" ref="AG66" si="421">AG208+AG212</f>
        <v>39567.573899999996</v>
      </c>
      <c r="AH66" s="646">
        <f t="shared" ref="AH66:AH130" si="422">AG66/F66</f>
        <v>0.20549821096988286</v>
      </c>
      <c r="AI66" s="193">
        <f>AI116+AI187+AI207</f>
        <v>0</v>
      </c>
      <c r="AJ66" s="646">
        <v>0</v>
      </c>
      <c r="AK66" s="193">
        <f>AK116+AK187+AK207</f>
        <v>0</v>
      </c>
      <c r="AL66" s="646">
        <v>0</v>
      </c>
      <c r="AM66" s="112"/>
      <c r="AN66" s="112"/>
      <c r="AO66" s="112"/>
      <c r="AP66" s="112"/>
      <c r="AQ66" s="112"/>
      <c r="AR66" s="112"/>
      <c r="AS66" s="112"/>
      <c r="AT66" s="112"/>
      <c r="AU66" s="112">
        <f>AW66+AX66-F66-E66</f>
        <v>-252908.38415000003</v>
      </c>
      <c r="AV66" s="112">
        <f>AW66+AX66+AY66+AZ66</f>
        <v>186818.8</v>
      </c>
      <c r="AW66" s="112">
        <f>AW208+AW212+AW274</f>
        <v>186818.8</v>
      </c>
      <c r="AX66" s="112">
        <f t="shared" ref="AX66:AZ66" si="423">AX208+AX212</f>
        <v>0</v>
      </c>
      <c r="AY66" s="112">
        <f t="shared" si="423"/>
        <v>0</v>
      </c>
      <c r="AZ66" s="112">
        <f t="shared" si="423"/>
        <v>0</v>
      </c>
      <c r="BA66" s="112">
        <f>BB66+BC66+BD66</f>
        <v>1246164.0761299999</v>
      </c>
      <c r="BB66" s="112">
        <f>BB68+BB126+BB188+BB194+BB199+BB215+BB219+BB95</f>
        <v>1246164.0761299999</v>
      </c>
      <c r="BC66" s="112"/>
      <c r="BD66" s="112"/>
      <c r="BE66" s="112" t="e">
        <f t="shared" ref="BE66:BE133" si="424">BF66+BG66+BH66</f>
        <v>#REF!</v>
      </c>
      <c r="BF66" s="112" t="e">
        <f>BF68+BF126+BF188+BF194+BF199+BF215+BF219+BF95+BF118</f>
        <v>#REF!</v>
      </c>
      <c r="BG66" s="112"/>
      <c r="BH66" s="112"/>
      <c r="BI66" s="112">
        <f>BJ66+BK66+BL66+BM66</f>
        <v>0</v>
      </c>
      <c r="BJ66" s="112">
        <f>BJ208+BJ212</f>
        <v>0</v>
      </c>
      <c r="BK66" s="112">
        <f t="shared" ref="BK66" si="425">BK208+BK212</f>
        <v>0</v>
      </c>
      <c r="BL66" s="112">
        <f>BL116+BL187+BL207</f>
        <v>0</v>
      </c>
      <c r="BM66" s="112">
        <f>BM116+BM187+BM207</f>
        <v>0</v>
      </c>
      <c r="BN66" s="112">
        <f>BP66+BQ66-BK66-BJ66</f>
        <v>0</v>
      </c>
      <c r="BO66" s="112">
        <f>BP66+BQ66+BR66+BS66</f>
        <v>0</v>
      </c>
      <c r="BP66" s="112">
        <f>BP208+BP212</f>
        <v>0</v>
      </c>
      <c r="BQ66" s="112">
        <f t="shared" ref="BQ66" si="426">BQ208+BQ212</f>
        <v>0</v>
      </c>
      <c r="BR66" s="112">
        <f>BR116+BR187+BR207</f>
        <v>0</v>
      </c>
      <c r="BS66" s="112">
        <f>BS116+BS187+BS207</f>
        <v>0</v>
      </c>
      <c r="BT66" s="112"/>
      <c r="BU66" s="112"/>
      <c r="BV66" s="112">
        <f>BW66+BX66+BY66+BZ66</f>
        <v>0</v>
      </c>
      <c r="BW66" s="112">
        <f>BW116+BW187+BW207</f>
        <v>0</v>
      </c>
      <c r="BX66" s="112">
        <f>BX116+BX187+BX207</f>
        <v>0</v>
      </c>
      <c r="BY66" s="112">
        <f>BY116+BY187+BY207</f>
        <v>0</v>
      </c>
      <c r="BZ66" s="112">
        <f>BZ116+BZ187+BZ207</f>
        <v>0</v>
      </c>
      <c r="CA66" s="112">
        <f>CB66+CC66+CD66</f>
        <v>0</v>
      </c>
      <c r="CB66" s="112">
        <f>CB116</f>
        <v>0</v>
      </c>
      <c r="CC66" s="193"/>
      <c r="CD66" s="193"/>
      <c r="CE66" s="112">
        <f>CF66+CH66+CI66</f>
        <v>0</v>
      </c>
      <c r="CF66" s="112">
        <f>CF208+CF212</f>
        <v>0</v>
      </c>
      <c r="CG66" s="112">
        <f t="shared" ref="CG66" si="427">CG208+CG212</f>
        <v>0</v>
      </c>
      <c r="CH66" s="193"/>
      <c r="CI66" s="193"/>
      <c r="CJ66" s="112"/>
      <c r="CK66" s="112">
        <f>CL66+CM66+CN66+CO66</f>
        <v>0</v>
      </c>
      <c r="CL66" s="112">
        <f>CL208+CL212</f>
        <v>0</v>
      </c>
      <c r="CM66" s="112">
        <f t="shared" ref="CM66" si="428">CM208+CM212</f>
        <v>0</v>
      </c>
      <c r="CN66" s="112">
        <f>CN116+CN187+CN207</f>
        <v>0</v>
      </c>
      <c r="CO66" s="112">
        <f>CO116+CO187+CO207</f>
        <v>0</v>
      </c>
    </row>
    <row r="67" spans="2:93" s="25" customFormat="1" ht="46.5" customHeight="1" x14ac:dyDescent="0.25">
      <c r="B67" s="207"/>
      <c r="C67" s="115" t="s">
        <v>32</v>
      </c>
      <c r="D67" s="183">
        <f>E67+F67+G67+H67</f>
        <v>1847940.5</v>
      </c>
      <c r="E67" s="183">
        <f>E127+E198+E210</f>
        <v>331770.44519</v>
      </c>
      <c r="F67" s="183">
        <f t="shared" ref="F67" si="429">F127+F198+F210</f>
        <v>1516170.0548099999</v>
      </c>
      <c r="G67" s="183">
        <f>G117+G186+G206</f>
        <v>0</v>
      </c>
      <c r="H67" s="183">
        <f>H117+H186+H206</f>
        <v>0</v>
      </c>
      <c r="I67" s="183">
        <f>K67+M67+O67+Q67</f>
        <v>28826.265649999998</v>
      </c>
      <c r="J67" s="596">
        <f t="shared" si="390"/>
        <v>1.5599130843227905E-2</v>
      </c>
      <c r="K67" s="183">
        <f>K127+K198+K210</f>
        <v>4971.7725</v>
      </c>
      <c r="L67" s="596">
        <f t="shared" si="411"/>
        <v>1.4985579855230143E-2</v>
      </c>
      <c r="M67" s="183">
        <f t="shared" ref="M67" si="430">M127+M198+M210</f>
        <v>23854.493149999998</v>
      </c>
      <c r="N67" s="596">
        <f t="shared" si="413"/>
        <v>1.5733388925815016E-2</v>
      </c>
      <c r="O67" s="116">
        <f>O117+O186+O206</f>
        <v>0</v>
      </c>
      <c r="P67" s="116"/>
      <c r="Q67" s="116">
        <f>Q117+Q186+Q206</f>
        <v>0</v>
      </c>
      <c r="R67" s="116"/>
      <c r="S67" s="183">
        <f t="shared" si="414"/>
        <v>7102.5321400000003</v>
      </c>
      <c r="T67" s="602">
        <f t="shared" si="415"/>
        <v>3.84348529619866E-3</v>
      </c>
      <c r="U67" s="183">
        <f>U127+U198+U210</f>
        <v>7102.5321400000003</v>
      </c>
      <c r="V67" s="602">
        <f t="shared" si="416"/>
        <v>2.1407971213145541E-2</v>
      </c>
      <c r="W67" s="183">
        <f t="shared" ref="W67" si="431">W127+W198+W210</f>
        <v>0</v>
      </c>
      <c r="X67" s="602">
        <f t="shared" si="418"/>
        <v>0</v>
      </c>
      <c r="Y67" s="116">
        <f>Y117+Y186+Y206</f>
        <v>0</v>
      </c>
      <c r="Z67" s="602"/>
      <c r="AA67" s="116"/>
      <c r="AB67" s="602"/>
      <c r="AC67" s="183">
        <f t="shared" ref="AC67:AC124" si="432">AE67+AG67+AI67+AK67</f>
        <v>1847940.44784</v>
      </c>
      <c r="AD67" s="638">
        <f t="shared" si="419"/>
        <v>0.99999997177398303</v>
      </c>
      <c r="AE67" s="183">
        <f>AE127+AE198+AE210</f>
        <v>331770.39303000004</v>
      </c>
      <c r="AF67" s="638">
        <f t="shared" si="420"/>
        <v>0.99999984278286169</v>
      </c>
      <c r="AG67" s="183">
        <f t="shared" ref="AG67" si="433">AG127+AG198+AG210</f>
        <v>1516170.0548099999</v>
      </c>
      <c r="AH67" s="638">
        <f t="shared" si="422"/>
        <v>1</v>
      </c>
      <c r="AI67" s="183">
        <f>AI117+AI186+AI206</f>
        <v>0</v>
      </c>
      <c r="AJ67" s="638">
        <v>0</v>
      </c>
      <c r="AK67" s="183">
        <f>AK117+AK186+AK206</f>
        <v>0</v>
      </c>
      <c r="AL67" s="638">
        <v>0</v>
      </c>
      <c r="AM67" s="116"/>
      <c r="AN67" s="116"/>
      <c r="AO67" s="116"/>
      <c r="AP67" s="116"/>
      <c r="AQ67" s="116"/>
      <c r="AR67" s="116"/>
      <c r="AS67" s="116"/>
      <c r="AT67" s="116"/>
      <c r="AU67" s="116">
        <f>AW67+AX67-F67-E67</f>
        <v>0</v>
      </c>
      <c r="AV67" s="116">
        <f>AW67+AX67+AY67+AZ67</f>
        <v>1847940.5</v>
      </c>
      <c r="AW67" s="116">
        <f>AW127+AW198+AW210</f>
        <v>331770.44519</v>
      </c>
      <c r="AX67" s="116">
        <f t="shared" ref="AX67:AZ67" si="434">AX127+AX198+AX210</f>
        <v>1516170.0548099999</v>
      </c>
      <c r="AY67" s="116">
        <f t="shared" si="434"/>
        <v>0</v>
      </c>
      <c r="AZ67" s="116">
        <f t="shared" si="434"/>
        <v>0</v>
      </c>
      <c r="BA67" s="116">
        <f>BB67+BC67+BD67</f>
        <v>2530090.7000000002</v>
      </c>
      <c r="BB67" s="116">
        <f>BB127+BB193+BB198+BB214+BB218</f>
        <v>2530090.7000000002</v>
      </c>
      <c r="BC67" s="116"/>
      <c r="BD67" s="116"/>
      <c r="BE67" s="116" t="e">
        <f t="shared" si="424"/>
        <v>#REF!</v>
      </c>
      <c r="BF67" s="116" t="e">
        <f>BF127+BF193+BF198+BF210</f>
        <v>#REF!</v>
      </c>
      <c r="BG67" s="116"/>
      <c r="BH67" s="116"/>
      <c r="BI67" s="116">
        <f>BJ67+BK67+BL67+BM67</f>
        <v>4931899.5999999996</v>
      </c>
      <c r="BJ67" s="116">
        <f>BJ127+BJ198+BJ210</f>
        <v>2092041.51232</v>
      </c>
      <c r="BK67" s="116">
        <f t="shared" ref="BK67" si="435">BK127+BK198+BK210</f>
        <v>2839858.0876799999</v>
      </c>
      <c r="BL67" s="116">
        <f>BL117+BL186+BL206</f>
        <v>0</v>
      </c>
      <c r="BM67" s="116">
        <f>BM117+BM186+BM206</f>
        <v>0</v>
      </c>
      <c r="BN67" s="116">
        <f>BP67+BQ67-BK67-BJ67</f>
        <v>0</v>
      </c>
      <c r="BO67" s="116">
        <f>BP67+BQ67+BR67+BS67</f>
        <v>4931899.5999999996</v>
      </c>
      <c r="BP67" s="116">
        <f>BP127+BP198+BP210</f>
        <v>2092041.51232</v>
      </c>
      <c r="BQ67" s="116">
        <f t="shared" ref="BQ67" si="436">BQ127+BQ198+BQ210</f>
        <v>2839858.0876799999</v>
      </c>
      <c r="BR67" s="116">
        <f>BR117+BR186+BR206</f>
        <v>0</v>
      </c>
      <c r="BS67" s="116">
        <f>BS117+BS186+BS206</f>
        <v>0</v>
      </c>
      <c r="BT67" s="116"/>
      <c r="BU67" s="116"/>
      <c r="BV67" s="116">
        <f>BW67+BX67+BY67+BZ67</f>
        <v>0</v>
      </c>
      <c r="BW67" s="116">
        <f>BW117+BW186+BW206</f>
        <v>0</v>
      </c>
      <c r="BX67" s="116">
        <f>BX117+BX186+BX206</f>
        <v>0</v>
      </c>
      <c r="BY67" s="116">
        <f>BY117+BY186+BY206</f>
        <v>0</v>
      </c>
      <c r="BZ67" s="116">
        <f>BZ117+BZ186+BZ206</f>
        <v>0</v>
      </c>
      <c r="CA67" s="116">
        <f>CB67+CC67+CD67</f>
        <v>0</v>
      </c>
      <c r="CB67" s="116">
        <f>CB117</f>
        <v>0</v>
      </c>
      <c r="CC67" s="183"/>
      <c r="CD67" s="183"/>
      <c r="CE67" s="116">
        <f>CF67+CG67</f>
        <v>7036123.2000000002</v>
      </c>
      <c r="CF67" s="116">
        <f>CF198+CF210</f>
        <v>1719405.71</v>
      </c>
      <c r="CG67" s="116">
        <f t="shared" ref="CG67" si="437">CG127+CG198+CG210</f>
        <v>5316717.49</v>
      </c>
      <c r="CH67" s="183"/>
      <c r="CI67" s="183"/>
      <c r="CJ67" s="116"/>
      <c r="CK67" s="116">
        <f>CL67+CM67+CN67+CO67</f>
        <v>7036123.2000000002</v>
      </c>
      <c r="CL67" s="116">
        <f>CL127+CL198+CL210</f>
        <v>1719405.71</v>
      </c>
      <c r="CM67" s="116">
        <f t="shared" ref="CM67" si="438">CM127+CM198+CM210</f>
        <v>5316717.49</v>
      </c>
      <c r="CN67" s="116">
        <f>CN117+CN186+CN206</f>
        <v>0</v>
      </c>
      <c r="CO67" s="116">
        <f>CO117+CO186+CO206</f>
        <v>0</v>
      </c>
    </row>
    <row r="68" spans="2:93" s="166" customFormat="1" ht="100.5" hidden="1" customHeight="1" x14ac:dyDescent="0.25">
      <c r="B68" s="212" t="s">
        <v>36</v>
      </c>
      <c r="C68" s="115" t="s">
        <v>32</v>
      </c>
      <c r="D68" s="192" t="e">
        <f t="shared" ref="D68:D75" si="439">E68</f>
        <v>#REF!</v>
      </c>
      <c r="E68" s="192" t="e">
        <f>E69+E73+E79+E85+E88</f>
        <v>#REF!</v>
      </c>
      <c r="F68" s="192"/>
      <c r="G68" s="251"/>
      <c r="H68" s="255"/>
      <c r="I68" s="255"/>
      <c r="J68" s="596" t="e">
        <f t="shared" si="390"/>
        <v>#REF!</v>
      </c>
      <c r="K68" s="192" t="e">
        <f>K69+K73+K79+K85+K88</f>
        <v>#REF!</v>
      </c>
      <c r="L68" s="82"/>
      <c r="M68" s="192"/>
      <c r="N68" s="82"/>
      <c r="O68" s="304"/>
      <c r="P68" s="82"/>
      <c r="Q68" s="82"/>
      <c r="R68" s="82"/>
      <c r="S68" s="192" t="e">
        <f t="shared" si="414"/>
        <v>#REF!</v>
      </c>
      <c r="T68" s="602" t="e">
        <f t="shared" si="415"/>
        <v>#REF!</v>
      </c>
      <c r="U68" s="192" t="e">
        <f>U69+U73+U79+U85+U88</f>
        <v>#REF!</v>
      </c>
      <c r="V68" s="702" t="e">
        <f t="shared" si="416"/>
        <v>#REF!</v>
      </c>
      <c r="W68" s="192"/>
      <c r="X68" s="702" t="e">
        <f t="shared" si="418"/>
        <v>#DIV/0!</v>
      </c>
      <c r="Y68" s="304"/>
      <c r="Z68" s="702" t="e">
        <f t="shared" ref="Z68:Z130" si="440">Y68/G68</f>
        <v>#DIV/0!</v>
      </c>
      <c r="AA68" s="82"/>
      <c r="AB68" s="702" t="e">
        <f t="shared" ref="AB68:AB130" si="441">AA68/H68</f>
        <v>#DIV/0!</v>
      </c>
      <c r="AC68" s="192" t="e">
        <f t="shared" si="432"/>
        <v>#REF!</v>
      </c>
      <c r="AD68" s="638" t="e">
        <f t="shared" si="419"/>
        <v>#REF!</v>
      </c>
      <c r="AE68" s="192" t="e">
        <f>AE69+AE73+AE79+AE85+AE88</f>
        <v>#REF!</v>
      </c>
      <c r="AF68" s="638" t="e">
        <f t="shared" si="420"/>
        <v>#REF!</v>
      </c>
      <c r="AG68" s="192"/>
      <c r="AH68" s="638" t="e">
        <f t="shared" si="422"/>
        <v>#DIV/0!</v>
      </c>
      <c r="AI68" s="192"/>
      <c r="AJ68" s="638" t="e">
        <f t="shared" ref="AJ68:AJ122" si="442">AI68/G68</f>
        <v>#DIV/0!</v>
      </c>
      <c r="AK68" s="192"/>
      <c r="AL68" s="638" t="e">
        <f t="shared" ref="AL68:AL130" si="443">AK68/H68</f>
        <v>#DIV/0!</v>
      </c>
      <c r="AM68" s="82"/>
      <c r="AN68" s="82"/>
      <c r="AO68" s="82"/>
      <c r="AP68" s="82"/>
      <c r="AQ68" s="82"/>
      <c r="AR68" s="82"/>
      <c r="AS68" s="82"/>
      <c r="AT68" s="82"/>
      <c r="AU68" s="670"/>
      <c r="AV68" s="116" t="e">
        <f t="shared" ref="AV68:AV124" si="444">AW68+AX68+AY68+AZ68</f>
        <v>#REF!</v>
      </c>
      <c r="AW68" s="670" t="e">
        <f>AW69+AW73+AW79+AW85+AW88</f>
        <v>#REF!</v>
      </c>
      <c r="AX68" s="670"/>
      <c r="AY68" s="304"/>
      <c r="AZ68" s="82"/>
      <c r="BA68" s="304">
        <f t="shared" ref="BA68:BA134" si="445">BB68+BC68+BD68</f>
        <v>0</v>
      </c>
      <c r="BB68" s="82"/>
      <c r="BC68" s="82"/>
      <c r="BD68" s="82"/>
      <c r="BE68" s="670" t="e">
        <f t="shared" si="424"/>
        <v>#REF!</v>
      </c>
      <c r="BF68" s="670" t="e">
        <f t="shared" ref="BF68:BF114" si="446">E68</f>
        <v>#REF!</v>
      </c>
      <c r="BG68" s="304"/>
      <c r="BH68" s="82"/>
      <c r="BI68" s="670">
        <f t="shared" ref="BI68:BI75" si="447">BJ68</f>
        <v>0</v>
      </c>
      <c r="BJ68" s="670">
        <f>BJ69+BJ73+BJ79+BJ85+BJ88</f>
        <v>0</v>
      </c>
      <c r="BK68" s="670"/>
      <c r="BL68" s="304"/>
      <c r="BM68" s="82"/>
      <c r="BN68" s="670"/>
      <c r="BO68" s="670">
        <f t="shared" ref="BO68:BO75" si="448">BP68</f>
        <v>0</v>
      </c>
      <c r="BP68" s="670">
        <f>BP69+BP73+BP79+BP85+BP88</f>
        <v>0</v>
      </c>
      <c r="BQ68" s="670"/>
      <c r="BR68" s="304"/>
      <c r="BS68" s="82"/>
      <c r="BT68" s="304"/>
      <c r="BU68" s="82"/>
      <c r="BV68" s="670">
        <f t="shared" ref="BV68:BV75" si="449">BW68</f>
        <v>0</v>
      </c>
      <c r="BW68" s="670">
        <f>BW69+BW73+BW79+BW85+BW88</f>
        <v>0</v>
      </c>
      <c r="BX68" s="670"/>
      <c r="BY68" s="304"/>
      <c r="BZ68" s="82"/>
      <c r="CA68" s="670">
        <f t="shared" ref="CA68:CA122" si="450">CB68+CC68+CD68</f>
        <v>0</v>
      </c>
      <c r="CB68" s="192"/>
      <c r="CC68" s="251"/>
      <c r="CD68" s="255"/>
      <c r="CE68" s="116" t="e">
        <f t="shared" ref="CE68:CE122" si="451">CF68+CH68+CI68</f>
        <v>#REF!</v>
      </c>
      <c r="CF68" s="670" t="e">
        <f>CF69+CF73+CF79+CF85+CF88</f>
        <v>#REF!</v>
      </c>
      <c r="CG68" s="670"/>
      <c r="CH68" s="251"/>
      <c r="CI68" s="255"/>
      <c r="CJ68" s="670"/>
      <c r="CK68" s="116" t="e">
        <f t="shared" ref="CK68:CK124" si="452">CL68+CM68+CN68+CO68</f>
        <v>#REF!</v>
      </c>
      <c r="CL68" s="670" t="e">
        <f>CL69+CL73+CL79+CL85+CL88</f>
        <v>#REF!</v>
      </c>
      <c r="CM68" s="670"/>
      <c r="CN68" s="304"/>
      <c r="CO68" s="82"/>
    </row>
    <row r="69" spans="2:93" s="166" customFormat="1" ht="144" hidden="1" customHeight="1" x14ac:dyDescent="0.25">
      <c r="B69" s="212" t="s">
        <v>34</v>
      </c>
      <c r="C69" s="115" t="s">
        <v>32</v>
      </c>
      <c r="D69" s="251">
        <f t="shared" si="439"/>
        <v>0</v>
      </c>
      <c r="E69" s="251">
        <f>E70+E137</f>
        <v>0</v>
      </c>
      <c r="F69" s="251"/>
      <c r="G69" s="255"/>
      <c r="H69" s="255"/>
      <c r="I69" s="255"/>
      <c r="J69" s="596" t="e">
        <f t="shared" si="390"/>
        <v>#DIV/0!</v>
      </c>
      <c r="K69" s="251">
        <f>K70+K137</f>
        <v>0</v>
      </c>
      <c r="L69" s="82"/>
      <c r="M69" s="251"/>
      <c r="N69" s="82"/>
      <c r="O69" s="82"/>
      <c r="P69" s="82"/>
      <c r="Q69" s="82"/>
      <c r="R69" s="82"/>
      <c r="S69" s="251">
        <f t="shared" si="414"/>
        <v>0</v>
      </c>
      <c r="T69" s="602" t="e">
        <f t="shared" si="415"/>
        <v>#DIV/0!</v>
      </c>
      <c r="U69" s="251">
        <f>U70+U137</f>
        <v>0</v>
      </c>
      <c r="V69" s="702" t="e">
        <f t="shared" si="416"/>
        <v>#DIV/0!</v>
      </c>
      <c r="W69" s="251"/>
      <c r="X69" s="702" t="e">
        <f t="shared" si="418"/>
        <v>#DIV/0!</v>
      </c>
      <c r="Y69" s="82"/>
      <c r="Z69" s="702" t="e">
        <f t="shared" si="440"/>
        <v>#DIV/0!</v>
      </c>
      <c r="AA69" s="82"/>
      <c r="AB69" s="702" t="e">
        <f t="shared" si="441"/>
        <v>#DIV/0!</v>
      </c>
      <c r="AC69" s="251">
        <f t="shared" si="432"/>
        <v>0</v>
      </c>
      <c r="AD69" s="638" t="e">
        <f t="shared" si="419"/>
        <v>#DIV/0!</v>
      </c>
      <c r="AE69" s="251">
        <f>AE70+AE137</f>
        <v>0</v>
      </c>
      <c r="AF69" s="638" t="e">
        <f t="shared" si="420"/>
        <v>#DIV/0!</v>
      </c>
      <c r="AG69" s="251"/>
      <c r="AH69" s="638" t="e">
        <f t="shared" si="422"/>
        <v>#DIV/0!</v>
      </c>
      <c r="AI69" s="251"/>
      <c r="AJ69" s="638" t="e">
        <f t="shared" si="442"/>
        <v>#DIV/0!</v>
      </c>
      <c r="AK69" s="251"/>
      <c r="AL69" s="638" t="e">
        <f t="shared" si="443"/>
        <v>#DIV/0!</v>
      </c>
      <c r="AM69" s="82"/>
      <c r="AN69" s="82"/>
      <c r="AO69" s="82"/>
      <c r="AP69" s="82"/>
      <c r="AQ69" s="82"/>
      <c r="AR69" s="82"/>
      <c r="AS69" s="82"/>
      <c r="AT69" s="82"/>
      <c r="AU69" s="670"/>
      <c r="AV69" s="116">
        <f t="shared" si="444"/>
        <v>0</v>
      </c>
      <c r="AW69" s="304">
        <f>AW70+AW137</f>
        <v>0</v>
      </c>
      <c r="AX69" s="304"/>
      <c r="AY69" s="82"/>
      <c r="AZ69" s="82"/>
      <c r="BA69" s="304">
        <f t="shared" si="445"/>
        <v>0</v>
      </c>
      <c r="BB69" s="82"/>
      <c r="BC69" s="82"/>
      <c r="BD69" s="82"/>
      <c r="BE69" s="304">
        <f t="shared" si="424"/>
        <v>0</v>
      </c>
      <c r="BF69" s="304">
        <f t="shared" si="446"/>
        <v>0</v>
      </c>
      <c r="BG69" s="82"/>
      <c r="BH69" s="82"/>
      <c r="BI69" s="304">
        <f t="shared" si="447"/>
        <v>0</v>
      </c>
      <c r="BJ69" s="304">
        <f>BJ70+BJ137</f>
        <v>0</v>
      </c>
      <c r="BK69" s="304"/>
      <c r="BL69" s="82"/>
      <c r="BM69" s="82"/>
      <c r="BN69" s="304"/>
      <c r="BO69" s="304">
        <f t="shared" si="448"/>
        <v>0</v>
      </c>
      <c r="BP69" s="304">
        <f>BP70+BP137</f>
        <v>0</v>
      </c>
      <c r="BQ69" s="304"/>
      <c r="BR69" s="82"/>
      <c r="BS69" s="82"/>
      <c r="BT69" s="82"/>
      <c r="BU69" s="82"/>
      <c r="BV69" s="304">
        <f t="shared" si="449"/>
        <v>0</v>
      </c>
      <c r="BW69" s="304">
        <f>BW70+BW137</f>
        <v>0</v>
      </c>
      <c r="BX69" s="304"/>
      <c r="BY69" s="82"/>
      <c r="BZ69" s="82"/>
      <c r="CA69" s="304">
        <f t="shared" si="450"/>
        <v>0</v>
      </c>
      <c r="CB69" s="251"/>
      <c r="CC69" s="255"/>
      <c r="CD69" s="255"/>
      <c r="CE69" s="116">
        <f t="shared" si="451"/>
        <v>0</v>
      </c>
      <c r="CF69" s="304">
        <f>CF70+CF137</f>
        <v>0</v>
      </c>
      <c r="CG69" s="304"/>
      <c r="CH69" s="255"/>
      <c r="CI69" s="255"/>
      <c r="CJ69" s="304"/>
      <c r="CK69" s="116">
        <f t="shared" si="452"/>
        <v>0</v>
      </c>
      <c r="CL69" s="304">
        <f>CL70+CL137</f>
        <v>0</v>
      </c>
      <c r="CM69" s="304"/>
      <c r="CN69" s="82"/>
      <c r="CO69" s="82"/>
    </row>
    <row r="70" spans="2:93" s="166" customFormat="1" ht="45.75" hidden="1" customHeight="1" x14ac:dyDescent="0.25">
      <c r="B70" s="212"/>
      <c r="C70" s="115" t="s">
        <v>32</v>
      </c>
      <c r="D70" s="251">
        <f t="shared" si="439"/>
        <v>0</v>
      </c>
      <c r="E70" s="251">
        <f>E71+E72</f>
        <v>0</v>
      </c>
      <c r="F70" s="251"/>
      <c r="G70" s="255"/>
      <c r="H70" s="255"/>
      <c r="I70" s="255"/>
      <c r="J70" s="596" t="e">
        <f t="shared" si="390"/>
        <v>#DIV/0!</v>
      </c>
      <c r="K70" s="251">
        <f>K71+K72</f>
        <v>0</v>
      </c>
      <c r="L70" s="82"/>
      <c r="M70" s="251"/>
      <c r="N70" s="82"/>
      <c r="O70" s="82"/>
      <c r="P70" s="82"/>
      <c r="Q70" s="82"/>
      <c r="R70" s="82"/>
      <c r="S70" s="251">
        <f t="shared" si="414"/>
        <v>0</v>
      </c>
      <c r="T70" s="602" t="e">
        <f t="shared" si="415"/>
        <v>#DIV/0!</v>
      </c>
      <c r="U70" s="251">
        <f>U71+U72</f>
        <v>0</v>
      </c>
      <c r="V70" s="702" t="e">
        <f t="shared" si="416"/>
        <v>#DIV/0!</v>
      </c>
      <c r="W70" s="251"/>
      <c r="X70" s="702" t="e">
        <f t="shared" si="418"/>
        <v>#DIV/0!</v>
      </c>
      <c r="Y70" s="82"/>
      <c r="Z70" s="702" t="e">
        <f t="shared" si="440"/>
        <v>#DIV/0!</v>
      </c>
      <c r="AA70" s="82"/>
      <c r="AB70" s="702" t="e">
        <f t="shared" si="441"/>
        <v>#DIV/0!</v>
      </c>
      <c r="AC70" s="251">
        <f t="shared" si="432"/>
        <v>0</v>
      </c>
      <c r="AD70" s="638" t="e">
        <f t="shared" si="419"/>
        <v>#DIV/0!</v>
      </c>
      <c r="AE70" s="251">
        <f>AE71+AE72</f>
        <v>0</v>
      </c>
      <c r="AF70" s="638" t="e">
        <f t="shared" si="420"/>
        <v>#DIV/0!</v>
      </c>
      <c r="AG70" s="251"/>
      <c r="AH70" s="638" t="e">
        <f t="shared" si="422"/>
        <v>#DIV/0!</v>
      </c>
      <c r="AI70" s="251"/>
      <c r="AJ70" s="638" t="e">
        <f t="shared" si="442"/>
        <v>#DIV/0!</v>
      </c>
      <c r="AK70" s="251"/>
      <c r="AL70" s="638" t="e">
        <f t="shared" si="443"/>
        <v>#DIV/0!</v>
      </c>
      <c r="AM70" s="82"/>
      <c r="AN70" s="82"/>
      <c r="AO70" s="82"/>
      <c r="AP70" s="82"/>
      <c r="AQ70" s="82"/>
      <c r="AR70" s="82"/>
      <c r="AS70" s="82"/>
      <c r="AT70" s="82"/>
      <c r="AU70" s="670"/>
      <c r="AV70" s="116">
        <f t="shared" si="444"/>
        <v>0</v>
      </c>
      <c r="AW70" s="304">
        <f>AW71+AW72</f>
        <v>0</v>
      </c>
      <c r="AX70" s="304"/>
      <c r="AY70" s="82"/>
      <c r="AZ70" s="82"/>
      <c r="BA70" s="304">
        <f t="shared" si="445"/>
        <v>0</v>
      </c>
      <c r="BB70" s="82"/>
      <c r="BC70" s="82"/>
      <c r="BD70" s="82"/>
      <c r="BE70" s="304">
        <f t="shared" si="424"/>
        <v>0</v>
      </c>
      <c r="BF70" s="304">
        <f t="shared" si="446"/>
        <v>0</v>
      </c>
      <c r="BG70" s="82"/>
      <c r="BH70" s="82"/>
      <c r="BI70" s="304">
        <f t="shared" si="447"/>
        <v>0</v>
      </c>
      <c r="BJ70" s="304">
        <f>BJ71+BJ72</f>
        <v>0</v>
      </c>
      <c r="BK70" s="304"/>
      <c r="BL70" s="82"/>
      <c r="BM70" s="82"/>
      <c r="BN70" s="304"/>
      <c r="BO70" s="304">
        <f t="shared" si="448"/>
        <v>0</v>
      </c>
      <c r="BP70" s="304">
        <f>BP71+BP72</f>
        <v>0</v>
      </c>
      <c r="BQ70" s="304"/>
      <c r="BR70" s="82"/>
      <c r="BS70" s="82"/>
      <c r="BT70" s="82"/>
      <c r="BU70" s="82"/>
      <c r="BV70" s="304">
        <f t="shared" si="449"/>
        <v>0</v>
      </c>
      <c r="BW70" s="304">
        <f>BW71+BW72</f>
        <v>0</v>
      </c>
      <c r="BX70" s="304"/>
      <c r="BY70" s="82"/>
      <c r="BZ70" s="82"/>
      <c r="CA70" s="304">
        <f t="shared" si="450"/>
        <v>0</v>
      </c>
      <c r="CB70" s="251"/>
      <c r="CC70" s="255"/>
      <c r="CD70" s="255"/>
      <c r="CE70" s="116">
        <f t="shared" si="451"/>
        <v>0</v>
      </c>
      <c r="CF70" s="304">
        <f>CF71+CF72</f>
        <v>0</v>
      </c>
      <c r="CG70" s="304"/>
      <c r="CH70" s="255"/>
      <c r="CI70" s="255"/>
      <c r="CJ70" s="304"/>
      <c r="CK70" s="116">
        <f t="shared" si="452"/>
        <v>0</v>
      </c>
      <c r="CL70" s="304">
        <f>CL71+CL72</f>
        <v>0</v>
      </c>
      <c r="CM70" s="304"/>
      <c r="CN70" s="82"/>
      <c r="CO70" s="82"/>
    </row>
    <row r="71" spans="2:93" s="166" customFormat="1" ht="36" hidden="1" customHeight="1" x14ac:dyDescent="0.25">
      <c r="B71" s="212"/>
      <c r="C71" s="115" t="s">
        <v>32</v>
      </c>
      <c r="D71" s="255">
        <f t="shared" si="439"/>
        <v>0</v>
      </c>
      <c r="E71" s="251">
        <v>0</v>
      </c>
      <c r="F71" s="251"/>
      <c r="G71" s="255"/>
      <c r="H71" s="255"/>
      <c r="I71" s="255"/>
      <c r="J71" s="596" t="e">
        <f t="shared" si="390"/>
        <v>#DIV/0!</v>
      </c>
      <c r="K71" s="251">
        <v>0</v>
      </c>
      <c r="L71" s="82"/>
      <c r="M71" s="251"/>
      <c r="N71" s="82"/>
      <c r="O71" s="82"/>
      <c r="P71" s="82"/>
      <c r="Q71" s="82"/>
      <c r="R71" s="82"/>
      <c r="S71" s="251">
        <f t="shared" si="414"/>
        <v>0</v>
      </c>
      <c r="T71" s="602" t="e">
        <f t="shared" si="415"/>
        <v>#DIV/0!</v>
      </c>
      <c r="U71" s="251">
        <v>0</v>
      </c>
      <c r="V71" s="702" t="e">
        <f t="shared" si="416"/>
        <v>#DIV/0!</v>
      </c>
      <c r="W71" s="251"/>
      <c r="X71" s="702" t="e">
        <f t="shared" si="418"/>
        <v>#DIV/0!</v>
      </c>
      <c r="Y71" s="82"/>
      <c r="Z71" s="702" t="e">
        <f t="shared" si="440"/>
        <v>#DIV/0!</v>
      </c>
      <c r="AA71" s="82"/>
      <c r="AB71" s="702" t="e">
        <f t="shared" si="441"/>
        <v>#DIV/0!</v>
      </c>
      <c r="AC71" s="251">
        <f t="shared" si="432"/>
        <v>0</v>
      </c>
      <c r="AD71" s="638" t="e">
        <f t="shared" si="419"/>
        <v>#DIV/0!</v>
      </c>
      <c r="AE71" s="251">
        <v>0</v>
      </c>
      <c r="AF71" s="638" t="e">
        <f t="shared" si="420"/>
        <v>#DIV/0!</v>
      </c>
      <c r="AG71" s="251"/>
      <c r="AH71" s="638" t="e">
        <f t="shared" si="422"/>
        <v>#DIV/0!</v>
      </c>
      <c r="AI71" s="251"/>
      <c r="AJ71" s="638" t="e">
        <f t="shared" si="442"/>
        <v>#DIV/0!</v>
      </c>
      <c r="AK71" s="251"/>
      <c r="AL71" s="638" t="e">
        <f t="shared" si="443"/>
        <v>#DIV/0!</v>
      </c>
      <c r="AM71" s="82"/>
      <c r="AN71" s="82"/>
      <c r="AO71" s="82"/>
      <c r="AP71" s="82"/>
      <c r="AQ71" s="82"/>
      <c r="AR71" s="82"/>
      <c r="AS71" s="82"/>
      <c r="AT71" s="82"/>
      <c r="AU71" s="157"/>
      <c r="AV71" s="116">
        <f t="shared" si="444"/>
        <v>0</v>
      </c>
      <c r="AW71" s="304">
        <v>0</v>
      </c>
      <c r="AX71" s="304"/>
      <c r="AY71" s="82"/>
      <c r="AZ71" s="82"/>
      <c r="BA71" s="304">
        <f t="shared" si="445"/>
        <v>0</v>
      </c>
      <c r="BB71" s="82"/>
      <c r="BC71" s="82"/>
      <c r="BD71" s="82"/>
      <c r="BE71" s="82">
        <f t="shared" si="424"/>
        <v>0</v>
      </c>
      <c r="BF71" s="304">
        <f t="shared" si="446"/>
        <v>0</v>
      </c>
      <c r="BG71" s="82"/>
      <c r="BH71" s="82"/>
      <c r="BI71" s="82">
        <f t="shared" si="447"/>
        <v>0</v>
      </c>
      <c r="BJ71" s="304">
        <v>0</v>
      </c>
      <c r="BK71" s="304"/>
      <c r="BL71" s="82"/>
      <c r="BM71" s="82"/>
      <c r="BN71" s="82"/>
      <c r="BO71" s="82">
        <f t="shared" si="448"/>
        <v>0</v>
      </c>
      <c r="BP71" s="304">
        <v>0</v>
      </c>
      <c r="BQ71" s="304"/>
      <c r="BR71" s="82"/>
      <c r="BS71" s="82"/>
      <c r="BT71" s="82"/>
      <c r="BU71" s="82"/>
      <c r="BV71" s="82">
        <f t="shared" si="449"/>
        <v>0</v>
      </c>
      <c r="BW71" s="304">
        <v>0</v>
      </c>
      <c r="BX71" s="304"/>
      <c r="BY71" s="82"/>
      <c r="BZ71" s="82"/>
      <c r="CA71" s="82">
        <f t="shared" si="450"/>
        <v>0</v>
      </c>
      <c r="CB71" s="251"/>
      <c r="CC71" s="255"/>
      <c r="CD71" s="255"/>
      <c r="CE71" s="116">
        <f t="shared" si="451"/>
        <v>0</v>
      </c>
      <c r="CF71" s="304">
        <v>0</v>
      </c>
      <c r="CG71" s="304"/>
      <c r="CH71" s="255"/>
      <c r="CI71" s="255"/>
      <c r="CJ71" s="82"/>
      <c r="CK71" s="116">
        <f t="shared" si="452"/>
        <v>0</v>
      </c>
      <c r="CL71" s="304">
        <v>0</v>
      </c>
      <c r="CM71" s="304"/>
      <c r="CN71" s="82"/>
      <c r="CO71" s="82"/>
    </row>
    <row r="72" spans="2:93" s="166" customFormat="1" ht="30" hidden="1" customHeight="1" x14ac:dyDescent="0.25">
      <c r="B72" s="212"/>
      <c r="C72" s="115" t="s">
        <v>32</v>
      </c>
      <c r="D72" s="255">
        <f t="shared" si="439"/>
        <v>0</v>
      </c>
      <c r="E72" s="251">
        <v>0</v>
      </c>
      <c r="F72" s="251"/>
      <c r="G72" s="255"/>
      <c r="H72" s="255"/>
      <c r="I72" s="255"/>
      <c r="J72" s="596" t="e">
        <f t="shared" si="390"/>
        <v>#DIV/0!</v>
      </c>
      <c r="K72" s="251">
        <v>0</v>
      </c>
      <c r="L72" s="82"/>
      <c r="M72" s="251"/>
      <c r="N72" s="82"/>
      <c r="O72" s="82"/>
      <c r="P72" s="82"/>
      <c r="Q72" s="82"/>
      <c r="R72" s="82"/>
      <c r="S72" s="251">
        <f t="shared" si="414"/>
        <v>0</v>
      </c>
      <c r="T72" s="602" t="e">
        <f t="shared" si="415"/>
        <v>#DIV/0!</v>
      </c>
      <c r="U72" s="251">
        <v>0</v>
      </c>
      <c r="V72" s="702" t="e">
        <f t="shared" si="416"/>
        <v>#DIV/0!</v>
      </c>
      <c r="W72" s="251"/>
      <c r="X72" s="702" t="e">
        <f t="shared" si="418"/>
        <v>#DIV/0!</v>
      </c>
      <c r="Y72" s="82"/>
      <c r="Z72" s="702" t="e">
        <f t="shared" si="440"/>
        <v>#DIV/0!</v>
      </c>
      <c r="AA72" s="82"/>
      <c r="AB72" s="702" t="e">
        <f t="shared" si="441"/>
        <v>#DIV/0!</v>
      </c>
      <c r="AC72" s="251">
        <f t="shared" si="432"/>
        <v>0</v>
      </c>
      <c r="AD72" s="638" t="e">
        <f t="shared" si="419"/>
        <v>#DIV/0!</v>
      </c>
      <c r="AE72" s="251">
        <v>0</v>
      </c>
      <c r="AF72" s="638" t="e">
        <f t="shared" si="420"/>
        <v>#DIV/0!</v>
      </c>
      <c r="AG72" s="251"/>
      <c r="AH72" s="638" t="e">
        <f t="shared" si="422"/>
        <v>#DIV/0!</v>
      </c>
      <c r="AI72" s="251"/>
      <c r="AJ72" s="638" t="e">
        <f t="shared" si="442"/>
        <v>#DIV/0!</v>
      </c>
      <c r="AK72" s="251"/>
      <c r="AL72" s="638" t="e">
        <f t="shared" si="443"/>
        <v>#DIV/0!</v>
      </c>
      <c r="AM72" s="82"/>
      <c r="AN72" s="82"/>
      <c r="AO72" s="82"/>
      <c r="AP72" s="82"/>
      <c r="AQ72" s="82"/>
      <c r="AR72" s="82"/>
      <c r="AS72" s="82"/>
      <c r="AT72" s="82"/>
      <c r="AU72" s="157"/>
      <c r="AV72" s="116">
        <f t="shared" si="444"/>
        <v>0</v>
      </c>
      <c r="AW72" s="304">
        <v>0</v>
      </c>
      <c r="AX72" s="304"/>
      <c r="AY72" s="82"/>
      <c r="AZ72" s="82"/>
      <c r="BA72" s="304">
        <f t="shared" si="445"/>
        <v>0</v>
      </c>
      <c r="BB72" s="82"/>
      <c r="BC72" s="82"/>
      <c r="BD72" s="82"/>
      <c r="BE72" s="82">
        <f t="shared" si="424"/>
        <v>0</v>
      </c>
      <c r="BF72" s="304">
        <f t="shared" si="446"/>
        <v>0</v>
      </c>
      <c r="BG72" s="82"/>
      <c r="BH72" s="82"/>
      <c r="BI72" s="82">
        <f t="shared" si="447"/>
        <v>0</v>
      </c>
      <c r="BJ72" s="304">
        <v>0</v>
      </c>
      <c r="BK72" s="304"/>
      <c r="BL72" s="82"/>
      <c r="BM72" s="82"/>
      <c r="BN72" s="82"/>
      <c r="BO72" s="82">
        <f t="shared" si="448"/>
        <v>0</v>
      </c>
      <c r="BP72" s="304">
        <v>0</v>
      </c>
      <c r="BQ72" s="304"/>
      <c r="BR72" s="82"/>
      <c r="BS72" s="82"/>
      <c r="BT72" s="82"/>
      <c r="BU72" s="82"/>
      <c r="BV72" s="82">
        <f t="shared" si="449"/>
        <v>0</v>
      </c>
      <c r="BW72" s="304">
        <v>0</v>
      </c>
      <c r="BX72" s="304"/>
      <c r="BY72" s="82"/>
      <c r="BZ72" s="82"/>
      <c r="CA72" s="82">
        <f t="shared" si="450"/>
        <v>0</v>
      </c>
      <c r="CB72" s="251"/>
      <c r="CC72" s="255"/>
      <c r="CD72" s="255"/>
      <c r="CE72" s="116">
        <f t="shared" si="451"/>
        <v>0</v>
      </c>
      <c r="CF72" s="304">
        <v>0</v>
      </c>
      <c r="CG72" s="304"/>
      <c r="CH72" s="255"/>
      <c r="CI72" s="255"/>
      <c r="CJ72" s="82"/>
      <c r="CK72" s="116">
        <f t="shared" si="452"/>
        <v>0</v>
      </c>
      <c r="CL72" s="304">
        <v>0</v>
      </c>
      <c r="CM72" s="304"/>
      <c r="CN72" s="82"/>
      <c r="CO72" s="82"/>
    </row>
    <row r="73" spans="2:93" s="686" customFormat="1" ht="92.25" hidden="1" customHeight="1" x14ac:dyDescent="0.25">
      <c r="B73" s="212" t="s">
        <v>62</v>
      </c>
      <c r="C73" s="115" t="s">
        <v>32</v>
      </c>
      <c r="D73" s="703" t="e">
        <f t="shared" si="439"/>
        <v>#REF!</v>
      </c>
      <c r="E73" s="703" t="e">
        <f>E74+E78</f>
        <v>#REF!</v>
      </c>
      <c r="F73" s="703"/>
      <c r="G73" s="704"/>
      <c r="H73" s="704"/>
      <c r="I73" s="704"/>
      <c r="J73" s="596" t="e">
        <f t="shared" si="390"/>
        <v>#REF!</v>
      </c>
      <c r="K73" s="703" t="e">
        <f>K74+K78</f>
        <v>#REF!</v>
      </c>
      <c r="L73" s="705"/>
      <c r="M73" s="703"/>
      <c r="N73" s="705"/>
      <c r="O73" s="705"/>
      <c r="P73" s="705"/>
      <c r="Q73" s="705"/>
      <c r="R73" s="705"/>
      <c r="S73" s="703" t="e">
        <f t="shared" si="414"/>
        <v>#REF!</v>
      </c>
      <c r="T73" s="602" t="e">
        <f t="shared" si="415"/>
        <v>#REF!</v>
      </c>
      <c r="U73" s="703" t="e">
        <f>U74+U78</f>
        <v>#REF!</v>
      </c>
      <c r="V73" s="702" t="e">
        <f t="shared" si="416"/>
        <v>#REF!</v>
      </c>
      <c r="W73" s="703"/>
      <c r="X73" s="702" t="e">
        <f t="shared" si="418"/>
        <v>#DIV/0!</v>
      </c>
      <c r="Y73" s="705"/>
      <c r="Z73" s="702" t="e">
        <f t="shared" si="440"/>
        <v>#DIV/0!</v>
      </c>
      <c r="AA73" s="705"/>
      <c r="AB73" s="702" t="e">
        <f t="shared" si="441"/>
        <v>#DIV/0!</v>
      </c>
      <c r="AC73" s="703" t="e">
        <f t="shared" si="432"/>
        <v>#REF!</v>
      </c>
      <c r="AD73" s="638" t="e">
        <f t="shared" si="419"/>
        <v>#REF!</v>
      </c>
      <c r="AE73" s="703" t="e">
        <f>AE74+AE78</f>
        <v>#REF!</v>
      </c>
      <c r="AF73" s="638" t="e">
        <f t="shared" si="420"/>
        <v>#REF!</v>
      </c>
      <c r="AG73" s="703"/>
      <c r="AH73" s="638" t="e">
        <f t="shared" si="422"/>
        <v>#DIV/0!</v>
      </c>
      <c r="AI73" s="703"/>
      <c r="AJ73" s="638" t="e">
        <f t="shared" si="442"/>
        <v>#DIV/0!</v>
      </c>
      <c r="AK73" s="703"/>
      <c r="AL73" s="638" t="e">
        <f t="shared" si="443"/>
        <v>#DIV/0!</v>
      </c>
      <c r="AM73" s="705"/>
      <c r="AN73" s="705"/>
      <c r="AO73" s="705"/>
      <c r="AP73" s="705"/>
      <c r="AQ73" s="705"/>
      <c r="AR73" s="705"/>
      <c r="AS73" s="705"/>
      <c r="AT73" s="705"/>
      <c r="AU73" s="685"/>
      <c r="AV73" s="116" t="e">
        <f t="shared" si="444"/>
        <v>#REF!</v>
      </c>
      <c r="AW73" s="685" t="e">
        <f>AW74+AW78</f>
        <v>#REF!</v>
      </c>
      <c r="AX73" s="685"/>
      <c r="AY73" s="705"/>
      <c r="AZ73" s="705"/>
      <c r="BA73" s="304">
        <f t="shared" si="445"/>
        <v>0</v>
      </c>
      <c r="BB73" s="705"/>
      <c r="BC73" s="705"/>
      <c r="BD73" s="705"/>
      <c r="BE73" s="685" t="e">
        <f t="shared" si="424"/>
        <v>#REF!</v>
      </c>
      <c r="BF73" s="685" t="e">
        <f t="shared" si="446"/>
        <v>#REF!</v>
      </c>
      <c r="BG73" s="705"/>
      <c r="BH73" s="705"/>
      <c r="BI73" s="685">
        <f t="shared" si="447"/>
        <v>0</v>
      </c>
      <c r="BJ73" s="685">
        <f>BJ74+BJ78</f>
        <v>0</v>
      </c>
      <c r="BK73" s="685"/>
      <c r="BL73" s="705"/>
      <c r="BM73" s="705"/>
      <c r="BN73" s="685"/>
      <c r="BO73" s="685">
        <f t="shared" si="448"/>
        <v>0</v>
      </c>
      <c r="BP73" s="685">
        <f>BP74+BP78</f>
        <v>0</v>
      </c>
      <c r="BQ73" s="685"/>
      <c r="BR73" s="705"/>
      <c r="BS73" s="705"/>
      <c r="BT73" s="705"/>
      <c r="BU73" s="705"/>
      <c r="BV73" s="685">
        <f t="shared" si="449"/>
        <v>0</v>
      </c>
      <c r="BW73" s="685">
        <f>BW74+BW78</f>
        <v>0</v>
      </c>
      <c r="BX73" s="685"/>
      <c r="BY73" s="705"/>
      <c r="BZ73" s="705"/>
      <c r="CA73" s="685">
        <f t="shared" si="450"/>
        <v>0</v>
      </c>
      <c r="CB73" s="703"/>
      <c r="CC73" s="704"/>
      <c r="CD73" s="704"/>
      <c r="CE73" s="116" t="e">
        <f t="shared" si="451"/>
        <v>#REF!</v>
      </c>
      <c r="CF73" s="685" t="e">
        <f>CF74+CF78</f>
        <v>#REF!</v>
      </c>
      <c r="CG73" s="685"/>
      <c r="CH73" s="704"/>
      <c r="CI73" s="704"/>
      <c r="CJ73" s="685"/>
      <c r="CK73" s="116" t="e">
        <f t="shared" si="452"/>
        <v>#REF!</v>
      </c>
      <c r="CL73" s="685" t="e">
        <f>CL74+CL78</f>
        <v>#REF!</v>
      </c>
      <c r="CM73" s="685"/>
      <c r="CN73" s="705"/>
      <c r="CO73" s="705"/>
    </row>
    <row r="74" spans="2:93" s="686" customFormat="1" ht="41.25" hidden="1" customHeight="1" x14ac:dyDescent="0.25">
      <c r="B74" s="212"/>
      <c r="C74" s="115" t="s">
        <v>32</v>
      </c>
      <c r="D74" s="703" t="e">
        <f t="shared" si="439"/>
        <v>#REF!</v>
      </c>
      <c r="E74" s="703" t="e">
        <f>E75+E77</f>
        <v>#REF!</v>
      </c>
      <c r="F74" s="703"/>
      <c r="G74" s="704"/>
      <c r="H74" s="704"/>
      <c r="I74" s="704"/>
      <c r="J74" s="596" t="e">
        <f t="shared" si="390"/>
        <v>#REF!</v>
      </c>
      <c r="K74" s="703" t="e">
        <f>K75+K77</f>
        <v>#REF!</v>
      </c>
      <c r="L74" s="705"/>
      <c r="M74" s="703"/>
      <c r="N74" s="705"/>
      <c r="O74" s="705"/>
      <c r="P74" s="705"/>
      <c r="Q74" s="705"/>
      <c r="R74" s="705"/>
      <c r="S74" s="703" t="e">
        <f t="shared" si="414"/>
        <v>#REF!</v>
      </c>
      <c r="T74" s="602" t="e">
        <f t="shared" si="415"/>
        <v>#REF!</v>
      </c>
      <c r="U74" s="703" t="e">
        <f>U75+U77</f>
        <v>#REF!</v>
      </c>
      <c r="V74" s="702" t="e">
        <f t="shared" si="416"/>
        <v>#REF!</v>
      </c>
      <c r="W74" s="703"/>
      <c r="X74" s="702" t="e">
        <f t="shared" si="418"/>
        <v>#DIV/0!</v>
      </c>
      <c r="Y74" s="705"/>
      <c r="Z74" s="702" t="e">
        <f t="shared" si="440"/>
        <v>#DIV/0!</v>
      </c>
      <c r="AA74" s="705"/>
      <c r="AB74" s="702" t="e">
        <f t="shared" si="441"/>
        <v>#DIV/0!</v>
      </c>
      <c r="AC74" s="703" t="e">
        <f t="shared" si="432"/>
        <v>#REF!</v>
      </c>
      <c r="AD74" s="638" t="e">
        <f t="shared" si="419"/>
        <v>#REF!</v>
      </c>
      <c r="AE74" s="703" t="e">
        <f>AE75+AE77</f>
        <v>#REF!</v>
      </c>
      <c r="AF74" s="638" t="e">
        <f t="shared" si="420"/>
        <v>#REF!</v>
      </c>
      <c r="AG74" s="703"/>
      <c r="AH74" s="638" t="e">
        <f t="shared" si="422"/>
        <v>#DIV/0!</v>
      </c>
      <c r="AI74" s="703"/>
      <c r="AJ74" s="638" t="e">
        <f t="shared" si="442"/>
        <v>#DIV/0!</v>
      </c>
      <c r="AK74" s="703"/>
      <c r="AL74" s="638" t="e">
        <f t="shared" si="443"/>
        <v>#DIV/0!</v>
      </c>
      <c r="AM74" s="705"/>
      <c r="AN74" s="705"/>
      <c r="AO74" s="705"/>
      <c r="AP74" s="705"/>
      <c r="AQ74" s="705"/>
      <c r="AR74" s="705"/>
      <c r="AS74" s="705"/>
      <c r="AT74" s="705"/>
      <c r="AU74" s="685"/>
      <c r="AV74" s="116" t="e">
        <f t="shared" si="444"/>
        <v>#REF!</v>
      </c>
      <c r="AW74" s="685" t="e">
        <f>AW75+AW77</f>
        <v>#REF!</v>
      </c>
      <c r="AX74" s="685"/>
      <c r="AY74" s="705"/>
      <c r="AZ74" s="705"/>
      <c r="BA74" s="304">
        <f t="shared" si="445"/>
        <v>0</v>
      </c>
      <c r="BB74" s="705"/>
      <c r="BC74" s="705"/>
      <c r="BD74" s="705"/>
      <c r="BE74" s="685" t="e">
        <f t="shared" si="424"/>
        <v>#REF!</v>
      </c>
      <c r="BF74" s="685" t="e">
        <f t="shared" si="446"/>
        <v>#REF!</v>
      </c>
      <c r="BG74" s="705"/>
      <c r="BH74" s="705"/>
      <c r="BI74" s="685">
        <f t="shared" si="447"/>
        <v>0</v>
      </c>
      <c r="BJ74" s="685">
        <f>BJ75+BJ77</f>
        <v>0</v>
      </c>
      <c r="BK74" s="685"/>
      <c r="BL74" s="705"/>
      <c r="BM74" s="705"/>
      <c r="BN74" s="685"/>
      <c r="BO74" s="685">
        <f t="shared" si="448"/>
        <v>0</v>
      </c>
      <c r="BP74" s="685">
        <f>BP75+BP77</f>
        <v>0</v>
      </c>
      <c r="BQ74" s="685"/>
      <c r="BR74" s="705"/>
      <c r="BS74" s="705"/>
      <c r="BT74" s="705"/>
      <c r="BU74" s="705"/>
      <c r="BV74" s="685">
        <f t="shared" si="449"/>
        <v>0</v>
      </c>
      <c r="BW74" s="685">
        <f>BW75+BW77</f>
        <v>0</v>
      </c>
      <c r="BX74" s="685"/>
      <c r="BY74" s="705"/>
      <c r="BZ74" s="705"/>
      <c r="CA74" s="685">
        <f t="shared" si="450"/>
        <v>0</v>
      </c>
      <c r="CB74" s="703"/>
      <c r="CC74" s="704"/>
      <c r="CD74" s="704"/>
      <c r="CE74" s="116" t="e">
        <f t="shared" si="451"/>
        <v>#REF!</v>
      </c>
      <c r="CF74" s="685" t="e">
        <f>CF75+CF77</f>
        <v>#REF!</v>
      </c>
      <c r="CG74" s="685"/>
      <c r="CH74" s="704"/>
      <c r="CI74" s="704"/>
      <c r="CJ74" s="685"/>
      <c r="CK74" s="116" t="e">
        <f t="shared" si="452"/>
        <v>#REF!</v>
      </c>
      <c r="CL74" s="685" t="e">
        <f>CL75+CL77</f>
        <v>#REF!</v>
      </c>
      <c r="CM74" s="685"/>
      <c r="CN74" s="705"/>
      <c r="CO74" s="705"/>
    </row>
    <row r="75" spans="2:93" s="83" customFormat="1" ht="33" hidden="1" customHeight="1" x14ac:dyDescent="0.25">
      <c r="B75" s="706"/>
      <c r="C75" s="115" t="s">
        <v>32</v>
      </c>
      <c r="D75" s="273" t="e">
        <f t="shared" si="439"/>
        <v>#REF!</v>
      </c>
      <c r="E75" s="273" t="e">
        <f>#REF!</f>
        <v>#REF!</v>
      </c>
      <c r="F75" s="273"/>
      <c r="G75" s="707"/>
      <c r="H75" s="707"/>
      <c r="I75" s="707"/>
      <c r="J75" s="596" t="e">
        <f t="shared" si="390"/>
        <v>#REF!</v>
      </c>
      <c r="K75" s="273" t="e">
        <f>#REF!</f>
        <v>#REF!</v>
      </c>
      <c r="L75" s="708"/>
      <c r="M75" s="273"/>
      <c r="N75" s="708"/>
      <c r="O75" s="708"/>
      <c r="P75" s="708"/>
      <c r="Q75" s="708"/>
      <c r="R75" s="708"/>
      <c r="S75" s="273" t="e">
        <f t="shared" si="414"/>
        <v>#REF!</v>
      </c>
      <c r="T75" s="602" t="e">
        <f t="shared" si="415"/>
        <v>#REF!</v>
      </c>
      <c r="U75" s="273" t="e">
        <f>#REF!</f>
        <v>#REF!</v>
      </c>
      <c r="V75" s="702" t="e">
        <f t="shared" si="416"/>
        <v>#REF!</v>
      </c>
      <c r="W75" s="273"/>
      <c r="X75" s="702" t="e">
        <f t="shared" si="418"/>
        <v>#DIV/0!</v>
      </c>
      <c r="Y75" s="708"/>
      <c r="Z75" s="702" t="e">
        <f t="shared" si="440"/>
        <v>#DIV/0!</v>
      </c>
      <c r="AA75" s="708"/>
      <c r="AB75" s="702" t="e">
        <f t="shared" si="441"/>
        <v>#DIV/0!</v>
      </c>
      <c r="AC75" s="273" t="e">
        <f t="shared" si="432"/>
        <v>#REF!</v>
      </c>
      <c r="AD75" s="638" t="e">
        <f t="shared" si="419"/>
        <v>#REF!</v>
      </c>
      <c r="AE75" s="273" t="e">
        <f>#REF!</f>
        <v>#REF!</v>
      </c>
      <c r="AF75" s="638" t="e">
        <f t="shared" si="420"/>
        <v>#REF!</v>
      </c>
      <c r="AG75" s="273"/>
      <c r="AH75" s="638" t="e">
        <f t="shared" si="422"/>
        <v>#DIV/0!</v>
      </c>
      <c r="AI75" s="273"/>
      <c r="AJ75" s="638" t="e">
        <f t="shared" si="442"/>
        <v>#DIV/0!</v>
      </c>
      <c r="AK75" s="273"/>
      <c r="AL75" s="638" t="e">
        <f t="shared" si="443"/>
        <v>#DIV/0!</v>
      </c>
      <c r="AM75" s="708"/>
      <c r="AN75" s="708"/>
      <c r="AO75" s="708"/>
      <c r="AP75" s="708"/>
      <c r="AQ75" s="708"/>
      <c r="AR75" s="708"/>
      <c r="AS75" s="708"/>
      <c r="AT75" s="708"/>
      <c r="AU75" s="147"/>
      <c r="AV75" s="116" t="e">
        <f t="shared" si="444"/>
        <v>#REF!</v>
      </c>
      <c r="AW75" s="147" t="e">
        <f>#REF!</f>
        <v>#REF!</v>
      </c>
      <c r="AX75" s="147"/>
      <c r="AY75" s="708"/>
      <c r="AZ75" s="708"/>
      <c r="BA75" s="304">
        <f t="shared" si="445"/>
        <v>0</v>
      </c>
      <c r="BB75" s="708"/>
      <c r="BC75" s="708"/>
      <c r="BD75" s="708"/>
      <c r="BE75" s="147" t="e">
        <f t="shared" si="424"/>
        <v>#REF!</v>
      </c>
      <c r="BF75" s="147" t="e">
        <f t="shared" si="446"/>
        <v>#REF!</v>
      </c>
      <c r="BG75" s="708"/>
      <c r="BH75" s="708"/>
      <c r="BI75" s="147">
        <f t="shared" si="447"/>
        <v>0</v>
      </c>
      <c r="BJ75" s="147">
        <f>BA75</f>
        <v>0</v>
      </c>
      <c r="BK75" s="147"/>
      <c r="BL75" s="708"/>
      <c r="BM75" s="708"/>
      <c r="BN75" s="147"/>
      <c r="BO75" s="147">
        <f t="shared" si="448"/>
        <v>0</v>
      </c>
      <c r="BP75" s="147">
        <f>BG75</f>
        <v>0</v>
      </c>
      <c r="BQ75" s="147"/>
      <c r="BR75" s="708"/>
      <c r="BS75" s="708"/>
      <c r="BT75" s="708"/>
      <c r="BU75" s="708"/>
      <c r="BV75" s="147">
        <f t="shared" si="449"/>
        <v>0</v>
      </c>
      <c r="BW75" s="147">
        <f>BC75</f>
        <v>0</v>
      </c>
      <c r="BX75" s="147"/>
      <c r="BY75" s="708"/>
      <c r="BZ75" s="708"/>
      <c r="CA75" s="147">
        <f t="shared" si="450"/>
        <v>0</v>
      </c>
      <c r="CB75" s="273"/>
      <c r="CC75" s="707"/>
      <c r="CD75" s="707"/>
      <c r="CE75" s="116" t="e">
        <f t="shared" si="451"/>
        <v>#REF!</v>
      </c>
      <c r="CF75" s="147" t="e">
        <f>#REF!</f>
        <v>#REF!</v>
      </c>
      <c r="CG75" s="147"/>
      <c r="CH75" s="707"/>
      <c r="CI75" s="707"/>
      <c r="CJ75" s="147"/>
      <c r="CK75" s="116" t="e">
        <f t="shared" si="452"/>
        <v>#REF!</v>
      </c>
      <c r="CL75" s="147" t="e">
        <f>#REF!</f>
        <v>#REF!</v>
      </c>
      <c r="CM75" s="147"/>
      <c r="CN75" s="708"/>
      <c r="CO75" s="708"/>
    </row>
    <row r="76" spans="2:93" s="83" customFormat="1" ht="64.5" hidden="1" customHeight="1" x14ac:dyDescent="0.25">
      <c r="B76" s="706"/>
      <c r="C76" s="115" t="s">
        <v>32</v>
      </c>
      <c r="D76" s="273"/>
      <c r="E76" s="273"/>
      <c r="F76" s="273"/>
      <c r="G76" s="707"/>
      <c r="H76" s="707"/>
      <c r="I76" s="707"/>
      <c r="J76" s="596" t="e">
        <f t="shared" si="390"/>
        <v>#DIV/0!</v>
      </c>
      <c r="K76" s="273"/>
      <c r="L76" s="708"/>
      <c r="M76" s="273"/>
      <c r="N76" s="708"/>
      <c r="O76" s="708"/>
      <c r="P76" s="708"/>
      <c r="Q76" s="708"/>
      <c r="R76" s="708"/>
      <c r="S76" s="273">
        <f t="shared" si="414"/>
        <v>0</v>
      </c>
      <c r="T76" s="602" t="e">
        <f t="shared" si="415"/>
        <v>#DIV/0!</v>
      </c>
      <c r="U76" s="273"/>
      <c r="V76" s="702" t="e">
        <f t="shared" si="416"/>
        <v>#DIV/0!</v>
      </c>
      <c r="W76" s="273"/>
      <c r="X76" s="702" t="e">
        <f t="shared" si="418"/>
        <v>#DIV/0!</v>
      </c>
      <c r="Y76" s="708"/>
      <c r="Z76" s="702" t="e">
        <f t="shared" si="440"/>
        <v>#DIV/0!</v>
      </c>
      <c r="AA76" s="708"/>
      <c r="AB76" s="702" t="e">
        <f t="shared" si="441"/>
        <v>#DIV/0!</v>
      </c>
      <c r="AC76" s="273">
        <f t="shared" si="432"/>
        <v>0</v>
      </c>
      <c r="AD76" s="638" t="e">
        <f t="shared" si="419"/>
        <v>#DIV/0!</v>
      </c>
      <c r="AE76" s="273"/>
      <c r="AF76" s="638" t="e">
        <f t="shared" si="420"/>
        <v>#DIV/0!</v>
      </c>
      <c r="AG76" s="273"/>
      <c r="AH76" s="638" t="e">
        <f t="shared" si="422"/>
        <v>#DIV/0!</v>
      </c>
      <c r="AI76" s="273"/>
      <c r="AJ76" s="638" t="e">
        <f t="shared" si="442"/>
        <v>#DIV/0!</v>
      </c>
      <c r="AK76" s="273"/>
      <c r="AL76" s="638" t="e">
        <f t="shared" si="443"/>
        <v>#DIV/0!</v>
      </c>
      <c r="AM76" s="708"/>
      <c r="AN76" s="708"/>
      <c r="AO76" s="708"/>
      <c r="AP76" s="708"/>
      <c r="AQ76" s="708"/>
      <c r="AR76" s="708"/>
      <c r="AS76" s="708"/>
      <c r="AT76" s="708"/>
      <c r="AU76" s="147"/>
      <c r="AV76" s="116">
        <f t="shared" si="444"/>
        <v>0</v>
      </c>
      <c r="AW76" s="147"/>
      <c r="AX76" s="147"/>
      <c r="AY76" s="708"/>
      <c r="AZ76" s="708"/>
      <c r="BA76" s="304">
        <f t="shared" si="445"/>
        <v>0</v>
      </c>
      <c r="BB76" s="708"/>
      <c r="BC76" s="708"/>
      <c r="BD76" s="708"/>
      <c r="BE76" s="147">
        <f t="shared" si="424"/>
        <v>0</v>
      </c>
      <c r="BF76" s="147">
        <f t="shared" si="446"/>
        <v>0</v>
      </c>
      <c r="BG76" s="708"/>
      <c r="BH76" s="708"/>
      <c r="BI76" s="147"/>
      <c r="BJ76" s="147"/>
      <c r="BK76" s="147"/>
      <c r="BL76" s="708"/>
      <c r="BM76" s="708"/>
      <c r="BN76" s="147"/>
      <c r="BO76" s="147"/>
      <c r="BP76" s="147"/>
      <c r="BQ76" s="147"/>
      <c r="BR76" s="708"/>
      <c r="BS76" s="708"/>
      <c r="BT76" s="708"/>
      <c r="BU76" s="708"/>
      <c r="BV76" s="147"/>
      <c r="BW76" s="147"/>
      <c r="BX76" s="147"/>
      <c r="BY76" s="708"/>
      <c r="BZ76" s="708"/>
      <c r="CA76" s="147">
        <f t="shared" si="450"/>
        <v>0</v>
      </c>
      <c r="CB76" s="273"/>
      <c r="CC76" s="707"/>
      <c r="CD76" s="707"/>
      <c r="CE76" s="116">
        <f t="shared" si="451"/>
        <v>0</v>
      </c>
      <c r="CF76" s="147"/>
      <c r="CG76" s="147"/>
      <c r="CH76" s="707"/>
      <c r="CI76" s="707"/>
      <c r="CJ76" s="147"/>
      <c r="CK76" s="116">
        <f t="shared" si="452"/>
        <v>0</v>
      </c>
      <c r="CL76" s="147"/>
      <c r="CM76" s="147"/>
      <c r="CN76" s="708"/>
      <c r="CO76" s="708"/>
    </row>
    <row r="77" spans="2:93" s="83" customFormat="1" ht="31.5" hidden="1" customHeight="1" x14ac:dyDescent="0.25">
      <c r="B77" s="706"/>
      <c r="C77" s="115" t="s">
        <v>32</v>
      </c>
      <c r="D77" s="273" t="e">
        <f>E77</f>
        <v>#REF!</v>
      </c>
      <c r="E77" s="273" t="e">
        <f>#REF!</f>
        <v>#REF!</v>
      </c>
      <c r="F77" s="273"/>
      <c r="G77" s="707"/>
      <c r="H77" s="707"/>
      <c r="I77" s="707"/>
      <c r="J77" s="596" t="e">
        <f t="shared" si="390"/>
        <v>#REF!</v>
      </c>
      <c r="K77" s="273" t="e">
        <f>#REF!</f>
        <v>#REF!</v>
      </c>
      <c r="L77" s="708"/>
      <c r="M77" s="273"/>
      <c r="N77" s="708"/>
      <c r="O77" s="708"/>
      <c r="P77" s="708"/>
      <c r="Q77" s="708"/>
      <c r="R77" s="708"/>
      <c r="S77" s="273" t="e">
        <f t="shared" si="414"/>
        <v>#REF!</v>
      </c>
      <c r="T77" s="602" t="e">
        <f t="shared" si="415"/>
        <v>#REF!</v>
      </c>
      <c r="U77" s="273" t="e">
        <f>#REF!</f>
        <v>#REF!</v>
      </c>
      <c r="V77" s="702" t="e">
        <f t="shared" si="416"/>
        <v>#REF!</v>
      </c>
      <c r="W77" s="273"/>
      <c r="X77" s="702" t="e">
        <f t="shared" si="418"/>
        <v>#DIV/0!</v>
      </c>
      <c r="Y77" s="708"/>
      <c r="Z77" s="702" t="e">
        <f t="shared" si="440"/>
        <v>#DIV/0!</v>
      </c>
      <c r="AA77" s="708"/>
      <c r="AB77" s="702" t="e">
        <f t="shared" si="441"/>
        <v>#DIV/0!</v>
      </c>
      <c r="AC77" s="273" t="e">
        <f t="shared" si="432"/>
        <v>#REF!</v>
      </c>
      <c r="AD77" s="638" t="e">
        <f t="shared" si="419"/>
        <v>#REF!</v>
      </c>
      <c r="AE77" s="273" t="e">
        <f>#REF!</f>
        <v>#REF!</v>
      </c>
      <c r="AF77" s="638" t="e">
        <f t="shared" si="420"/>
        <v>#REF!</v>
      </c>
      <c r="AG77" s="273"/>
      <c r="AH77" s="638" t="e">
        <f t="shared" si="422"/>
        <v>#DIV/0!</v>
      </c>
      <c r="AI77" s="273"/>
      <c r="AJ77" s="638" t="e">
        <f t="shared" si="442"/>
        <v>#DIV/0!</v>
      </c>
      <c r="AK77" s="273"/>
      <c r="AL77" s="638" t="e">
        <f t="shared" si="443"/>
        <v>#DIV/0!</v>
      </c>
      <c r="AM77" s="708"/>
      <c r="AN77" s="708"/>
      <c r="AO77" s="708"/>
      <c r="AP77" s="708"/>
      <c r="AQ77" s="708"/>
      <c r="AR77" s="708"/>
      <c r="AS77" s="708"/>
      <c r="AT77" s="708"/>
      <c r="AU77" s="147"/>
      <c r="AV77" s="116" t="e">
        <f t="shared" si="444"/>
        <v>#REF!</v>
      </c>
      <c r="AW77" s="147" t="e">
        <f>#REF!</f>
        <v>#REF!</v>
      </c>
      <c r="AX77" s="147"/>
      <c r="AY77" s="708"/>
      <c r="AZ77" s="708"/>
      <c r="BA77" s="304">
        <f t="shared" si="445"/>
        <v>0</v>
      </c>
      <c r="BB77" s="708"/>
      <c r="BC77" s="708"/>
      <c r="BD77" s="708"/>
      <c r="BE77" s="147" t="e">
        <f t="shared" si="424"/>
        <v>#REF!</v>
      </c>
      <c r="BF77" s="147" t="e">
        <f t="shared" si="446"/>
        <v>#REF!</v>
      </c>
      <c r="BG77" s="708"/>
      <c r="BH77" s="708"/>
      <c r="BI77" s="147">
        <f>BJ77</f>
        <v>0</v>
      </c>
      <c r="BJ77" s="147">
        <f>BA77</f>
        <v>0</v>
      </c>
      <c r="BK77" s="147"/>
      <c r="BL77" s="708"/>
      <c r="BM77" s="708"/>
      <c r="BN77" s="147"/>
      <c r="BO77" s="147">
        <f>BP77</f>
        <v>0</v>
      </c>
      <c r="BP77" s="147">
        <f>BG77</f>
        <v>0</v>
      </c>
      <c r="BQ77" s="147"/>
      <c r="BR77" s="708"/>
      <c r="BS77" s="708"/>
      <c r="BT77" s="708"/>
      <c r="BU77" s="708"/>
      <c r="BV77" s="147">
        <f>BW77</f>
        <v>0</v>
      </c>
      <c r="BW77" s="147">
        <f>BC77</f>
        <v>0</v>
      </c>
      <c r="BX77" s="147"/>
      <c r="BY77" s="708"/>
      <c r="BZ77" s="708"/>
      <c r="CA77" s="147">
        <f t="shared" si="450"/>
        <v>0</v>
      </c>
      <c r="CB77" s="273"/>
      <c r="CC77" s="707"/>
      <c r="CD77" s="707"/>
      <c r="CE77" s="116" t="e">
        <f t="shared" si="451"/>
        <v>#REF!</v>
      </c>
      <c r="CF77" s="147" t="e">
        <f>#REF!</f>
        <v>#REF!</v>
      </c>
      <c r="CG77" s="147"/>
      <c r="CH77" s="707"/>
      <c r="CI77" s="707"/>
      <c r="CJ77" s="147"/>
      <c r="CK77" s="116" t="e">
        <f t="shared" si="452"/>
        <v>#REF!</v>
      </c>
      <c r="CL77" s="147" t="e">
        <f>#REF!</f>
        <v>#REF!</v>
      </c>
      <c r="CM77" s="147"/>
      <c r="CN77" s="708"/>
      <c r="CO77" s="708"/>
    </row>
    <row r="78" spans="2:93" s="25" customFormat="1" ht="46.5" hidden="1" customHeight="1" x14ac:dyDescent="0.25">
      <c r="B78" s="207"/>
      <c r="C78" s="115" t="s">
        <v>32</v>
      </c>
      <c r="D78" s="195">
        <f>E78</f>
        <v>0</v>
      </c>
      <c r="E78" s="195">
        <v>0</v>
      </c>
      <c r="F78" s="195"/>
      <c r="G78" s="195"/>
      <c r="H78" s="195"/>
      <c r="I78" s="195"/>
      <c r="J78" s="596" t="e">
        <f t="shared" si="390"/>
        <v>#DIV/0!</v>
      </c>
      <c r="K78" s="195">
        <v>0</v>
      </c>
      <c r="L78" s="24"/>
      <c r="M78" s="195"/>
      <c r="N78" s="24"/>
      <c r="O78" s="24"/>
      <c r="P78" s="24"/>
      <c r="Q78" s="24"/>
      <c r="R78" s="24"/>
      <c r="S78" s="195">
        <f t="shared" si="414"/>
        <v>0</v>
      </c>
      <c r="T78" s="602" t="e">
        <f t="shared" si="415"/>
        <v>#DIV/0!</v>
      </c>
      <c r="U78" s="195">
        <v>0</v>
      </c>
      <c r="V78" s="702" t="e">
        <f t="shared" si="416"/>
        <v>#DIV/0!</v>
      </c>
      <c r="W78" s="195"/>
      <c r="X78" s="702" t="e">
        <f t="shared" si="418"/>
        <v>#DIV/0!</v>
      </c>
      <c r="Y78" s="24"/>
      <c r="Z78" s="702" t="e">
        <f t="shared" si="440"/>
        <v>#DIV/0!</v>
      </c>
      <c r="AA78" s="24"/>
      <c r="AB78" s="702" t="e">
        <f t="shared" si="441"/>
        <v>#DIV/0!</v>
      </c>
      <c r="AC78" s="195">
        <f t="shared" si="432"/>
        <v>0</v>
      </c>
      <c r="AD78" s="638" t="e">
        <f t="shared" si="419"/>
        <v>#DIV/0!</v>
      </c>
      <c r="AE78" s="195">
        <v>0</v>
      </c>
      <c r="AF78" s="638" t="e">
        <f t="shared" si="420"/>
        <v>#DIV/0!</v>
      </c>
      <c r="AG78" s="195"/>
      <c r="AH78" s="638" t="e">
        <f t="shared" si="422"/>
        <v>#DIV/0!</v>
      </c>
      <c r="AI78" s="195"/>
      <c r="AJ78" s="638" t="e">
        <f t="shared" si="442"/>
        <v>#DIV/0!</v>
      </c>
      <c r="AK78" s="195"/>
      <c r="AL78" s="638" t="e">
        <f t="shared" si="443"/>
        <v>#DIV/0!</v>
      </c>
      <c r="AM78" s="24"/>
      <c r="AN78" s="24"/>
      <c r="AO78" s="24"/>
      <c r="AP78" s="24"/>
      <c r="AQ78" s="24"/>
      <c r="AR78" s="24"/>
      <c r="AS78" s="24"/>
      <c r="AT78" s="24"/>
      <c r="AU78" s="116"/>
      <c r="AV78" s="116">
        <f t="shared" si="444"/>
        <v>0</v>
      </c>
      <c r="AW78" s="24">
        <v>0</v>
      </c>
      <c r="AX78" s="24"/>
      <c r="AY78" s="24"/>
      <c r="AZ78" s="24"/>
      <c r="BA78" s="304">
        <f t="shared" si="445"/>
        <v>0</v>
      </c>
      <c r="BB78" s="24"/>
      <c r="BC78" s="24"/>
      <c r="BD78" s="24"/>
      <c r="BE78" s="24">
        <f t="shared" si="424"/>
        <v>0</v>
      </c>
      <c r="BF78" s="24">
        <f t="shared" si="446"/>
        <v>0</v>
      </c>
      <c r="BG78" s="24"/>
      <c r="BH78" s="24"/>
      <c r="BI78" s="24">
        <f>BJ78</f>
        <v>0</v>
      </c>
      <c r="BJ78" s="24">
        <v>0</v>
      </c>
      <c r="BK78" s="24"/>
      <c r="BL78" s="24"/>
      <c r="BM78" s="24"/>
      <c r="BN78" s="24"/>
      <c r="BO78" s="24">
        <f>BP78</f>
        <v>0</v>
      </c>
      <c r="BP78" s="24">
        <v>0</v>
      </c>
      <c r="BQ78" s="24"/>
      <c r="BR78" s="24"/>
      <c r="BS78" s="24"/>
      <c r="BT78" s="24"/>
      <c r="BU78" s="24"/>
      <c r="BV78" s="24">
        <f>BW78</f>
        <v>0</v>
      </c>
      <c r="BW78" s="24">
        <v>0</v>
      </c>
      <c r="BX78" s="24"/>
      <c r="BY78" s="24"/>
      <c r="BZ78" s="24"/>
      <c r="CA78" s="24">
        <f t="shared" si="450"/>
        <v>0</v>
      </c>
      <c r="CB78" s="195"/>
      <c r="CC78" s="195"/>
      <c r="CD78" s="195"/>
      <c r="CE78" s="116">
        <f t="shared" si="451"/>
        <v>0</v>
      </c>
      <c r="CF78" s="24">
        <v>0</v>
      </c>
      <c r="CG78" s="24"/>
      <c r="CH78" s="195"/>
      <c r="CI78" s="195"/>
      <c r="CJ78" s="24"/>
      <c r="CK78" s="116">
        <f t="shared" si="452"/>
        <v>0</v>
      </c>
      <c r="CL78" s="24">
        <v>0</v>
      </c>
      <c r="CM78" s="24"/>
      <c r="CN78" s="24"/>
      <c r="CO78" s="24"/>
    </row>
    <row r="79" spans="2:93" s="686" customFormat="1" ht="150.75" hidden="1" customHeight="1" x14ac:dyDescent="0.25">
      <c r="B79" s="212" t="s">
        <v>7</v>
      </c>
      <c r="C79" s="115" t="s">
        <v>32</v>
      </c>
      <c r="D79" s="703" t="e">
        <f t="shared" ref="D79:D87" si="453">E79</f>
        <v>#REF!</v>
      </c>
      <c r="E79" s="703" t="e">
        <f>E80+E81</f>
        <v>#REF!</v>
      </c>
      <c r="F79" s="703"/>
      <c r="G79" s="704"/>
      <c r="H79" s="704"/>
      <c r="I79" s="704"/>
      <c r="J79" s="596" t="e">
        <f t="shared" si="390"/>
        <v>#REF!</v>
      </c>
      <c r="K79" s="703" t="e">
        <f>K80+K81</f>
        <v>#REF!</v>
      </c>
      <c r="L79" s="705"/>
      <c r="M79" s="703"/>
      <c r="N79" s="705"/>
      <c r="O79" s="705"/>
      <c r="P79" s="705"/>
      <c r="Q79" s="705"/>
      <c r="R79" s="705"/>
      <c r="S79" s="703" t="e">
        <f t="shared" si="414"/>
        <v>#REF!</v>
      </c>
      <c r="T79" s="602" t="e">
        <f t="shared" si="415"/>
        <v>#REF!</v>
      </c>
      <c r="U79" s="703" t="e">
        <f>U80+U81</f>
        <v>#REF!</v>
      </c>
      <c r="V79" s="702" t="e">
        <f t="shared" si="416"/>
        <v>#REF!</v>
      </c>
      <c r="W79" s="703"/>
      <c r="X79" s="702" t="e">
        <f t="shared" si="418"/>
        <v>#DIV/0!</v>
      </c>
      <c r="Y79" s="705"/>
      <c r="Z79" s="702" t="e">
        <f t="shared" si="440"/>
        <v>#DIV/0!</v>
      </c>
      <c r="AA79" s="705"/>
      <c r="AB79" s="702" t="e">
        <f t="shared" si="441"/>
        <v>#DIV/0!</v>
      </c>
      <c r="AC79" s="703" t="e">
        <f t="shared" si="432"/>
        <v>#REF!</v>
      </c>
      <c r="AD79" s="638" t="e">
        <f t="shared" si="419"/>
        <v>#REF!</v>
      </c>
      <c r="AE79" s="703" t="e">
        <f>AE80+AE81</f>
        <v>#REF!</v>
      </c>
      <c r="AF79" s="638" t="e">
        <f t="shared" si="420"/>
        <v>#REF!</v>
      </c>
      <c r="AG79" s="703"/>
      <c r="AH79" s="638" t="e">
        <f t="shared" si="422"/>
        <v>#DIV/0!</v>
      </c>
      <c r="AI79" s="703"/>
      <c r="AJ79" s="638" t="e">
        <f t="shared" si="442"/>
        <v>#DIV/0!</v>
      </c>
      <c r="AK79" s="703"/>
      <c r="AL79" s="638" t="e">
        <f t="shared" si="443"/>
        <v>#DIV/0!</v>
      </c>
      <c r="AM79" s="705"/>
      <c r="AN79" s="705"/>
      <c r="AO79" s="705"/>
      <c r="AP79" s="705"/>
      <c r="AQ79" s="705"/>
      <c r="AR79" s="705"/>
      <c r="AS79" s="705"/>
      <c r="AT79" s="705"/>
      <c r="AU79" s="685"/>
      <c r="AV79" s="116" t="e">
        <f t="shared" si="444"/>
        <v>#REF!</v>
      </c>
      <c r="AW79" s="685" t="e">
        <f>AW80+AW81</f>
        <v>#REF!</v>
      </c>
      <c r="AX79" s="685"/>
      <c r="AY79" s="705"/>
      <c r="AZ79" s="705"/>
      <c r="BA79" s="304">
        <f t="shared" si="445"/>
        <v>0</v>
      </c>
      <c r="BB79" s="705"/>
      <c r="BC79" s="705"/>
      <c r="BD79" s="705"/>
      <c r="BE79" s="685" t="e">
        <f t="shared" si="424"/>
        <v>#REF!</v>
      </c>
      <c r="BF79" s="685" t="e">
        <f t="shared" si="446"/>
        <v>#REF!</v>
      </c>
      <c r="BG79" s="705"/>
      <c r="BH79" s="705"/>
      <c r="BI79" s="685">
        <f t="shared" ref="BI79:BI87" si="454">BJ79</f>
        <v>0</v>
      </c>
      <c r="BJ79" s="685">
        <f>BJ80+BJ81</f>
        <v>0</v>
      </c>
      <c r="BK79" s="685"/>
      <c r="BL79" s="705"/>
      <c r="BM79" s="705"/>
      <c r="BN79" s="685"/>
      <c r="BO79" s="685">
        <f t="shared" ref="BO79:BO87" si="455">BP79</f>
        <v>0</v>
      </c>
      <c r="BP79" s="685">
        <f>BP80+BP81</f>
        <v>0</v>
      </c>
      <c r="BQ79" s="685"/>
      <c r="BR79" s="705"/>
      <c r="BS79" s="705"/>
      <c r="BT79" s="705"/>
      <c r="BU79" s="705"/>
      <c r="BV79" s="685">
        <f t="shared" ref="BV79:BV87" si="456">BW79</f>
        <v>0</v>
      </c>
      <c r="BW79" s="685">
        <f>BW80+BW81</f>
        <v>0</v>
      </c>
      <c r="BX79" s="685"/>
      <c r="BY79" s="705"/>
      <c r="BZ79" s="705"/>
      <c r="CA79" s="685">
        <f t="shared" si="450"/>
        <v>0</v>
      </c>
      <c r="CB79" s="703"/>
      <c r="CC79" s="704"/>
      <c r="CD79" s="704"/>
      <c r="CE79" s="116" t="e">
        <f t="shared" si="451"/>
        <v>#REF!</v>
      </c>
      <c r="CF79" s="685" t="e">
        <f>CF80+CF81</f>
        <v>#REF!</v>
      </c>
      <c r="CG79" s="685"/>
      <c r="CH79" s="704"/>
      <c r="CI79" s="704"/>
      <c r="CJ79" s="685"/>
      <c r="CK79" s="116" t="e">
        <f t="shared" si="452"/>
        <v>#REF!</v>
      </c>
      <c r="CL79" s="685" t="e">
        <f>CL80+CL81</f>
        <v>#REF!</v>
      </c>
      <c r="CM79" s="685"/>
      <c r="CN79" s="705"/>
      <c r="CO79" s="705"/>
    </row>
    <row r="80" spans="2:93" s="25" customFormat="1" ht="46.5" hidden="1" customHeight="1" x14ac:dyDescent="0.25">
      <c r="B80" s="207"/>
      <c r="C80" s="115" t="s">
        <v>32</v>
      </c>
      <c r="D80" s="183">
        <f t="shared" si="453"/>
        <v>0</v>
      </c>
      <c r="E80" s="183">
        <v>0</v>
      </c>
      <c r="F80" s="183"/>
      <c r="G80" s="195"/>
      <c r="H80" s="195"/>
      <c r="I80" s="195"/>
      <c r="J80" s="596" t="e">
        <f t="shared" si="390"/>
        <v>#DIV/0!</v>
      </c>
      <c r="K80" s="183">
        <v>0</v>
      </c>
      <c r="L80" s="24"/>
      <c r="M80" s="183"/>
      <c r="N80" s="24"/>
      <c r="O80" s="24"/>
      <c r="P80" s="24"/>
      <c r="Q80" s="24"/>
      <c r="R80" s="24"/>
      <c r="S80" s="183">
        <f t="shared" si="414"/>
        <v>0</v>
      </c>
      <c r="T80" s="602" t="e">
        <f t="shared" si="415"/>
        <v>#DIV/0!</v>
      </c>
      <c r="U80" s="183">
        <v>0</v>
      </c>
      <c r="V80" s="702" t="e">
        <f t="shared" si="416"/>
        <v>#DIV/0!</v>
      </c>
      <c r="W80" s="183"/>
      <c r="X80" s="702" t="e">
        <f t="shared" si="418"/>
        <v>#DIV/0!</v>
      </c>
      <c r="Y80" s="24"/>
      <c r="Z80" s="702" t="e">
        <f t="shared" si="440"/>
        <v>#DIV/0!</v>
      </c>
      <c r="AA80" s="24"/>
      <c r="AB80" s="702" t="e">
        <f t="shared" si="441"/>
        <v>#DIV/0!</v>
      </c>
      <c r="AC80" s="183">
        <f t="shared" si="432"/>
        <v>0</v>
      </c>
      <c r="AD80" s="638" t="e">
        <f t="shared" si="419"/>
        <v>#DIV/0!</v>
      </c>
      <c r="AE80" s="183">
        <v>0</v>
      </c>
      <c r="AF80" s="638" t="e">
        <f t="shared" si="420"/>
        <v>#DIV/0!</v>
      </c>
      <c r="AG80" s="183"/>
      <c r="AH80" s="638" t="e">
        <f t="shared" si="422"/>
        <v>#DIV/0!</v>
      </c>
      <c r="AI80" s="183"/>
      <c r="AJ80" s="638" t="e">
        <f t="shared" si="442"/>
        <v>#DIV/0!</v>
      </c>
      <c r="AK80" s="183"/>
      <c r="AL80" s="638" t="e">
        <f t="shared" si="443"/>
        <v>#DIV/0!</v>
      </c>
      <c r="AM80" s="24"/>
      <c r="AN80" s="24"/>
      <c r="AO80" s="24"/>
      <c r="AP80" s="24"/>
      <c r="AQ80" s="24"/>
      <c r="AR80" s="24"/>
      <c r="AS80" s="24"/>
      <c r="AT80" s="24"/>
      <c r="AU80" s="116"/>
      <c r="AV80" s="116">
        <f t="shared" si="444"/>
        <v>0</v>
      </c>
      <c r="AW80" s="116">
        <v>0</v>
      </c>
      <c r="AX80" s="116"/>
      <c r="AY80" s="24"/>
      <c r="AZ80" s="24"/>
      <c r="BA80" s="304">
        <f t="shared" si="445"/>
        <v>0</v>
      </c>
      <c r="BB80" s="24"/>
      <c r="BC80" s="24"/>
      <c r="BD80" s="24"/>
      <c r="BE80" s="116">
        <f t="shared" si="424"/>
        <v>0</v>
      </c>
      <c r="BF80" s="116">
        <f t="shared" si="446"/>
        <v>0</v>
      </c>
      <c r="BG80" s="24"/>
      <c r="BH80" s="24"/>
      <c r="BI80" s="116">
        <f t="shared" si="454"/>
        <v>0</v>
      </c>
      <c r="BJ80" s="116">
        <v>0</v>
      </c>
      <c r="BK80" s="116"/>
      <c r="BL80" s="24"/>
      <c r="BM80" s="24"/>
      <c r="BN80" s="116"/>
      <c r="BO80" s="116">
        <f t="shared" si="455"/>
        <v>0</v>
      </c>
      <c r="BP80" s="116">
        <v>0</v>
      </c>
      <c r="BQ80" s="116"/>
      <c r="BR80" s="24"/>
      <c r="BS80" s="24"/>
      <c r="BT80" s="24"/>
      <c r="BU80" s="24"/>
      <c r="BV80" s="116">
        <f t="shared" si="456"/>
        <v>0</v>
      </c>
      <c r="BW80" s="116">
        <v>0</v>
      </c>
      <c r="BX80" s="116"/>
      <c r="BY80" s="24"/>
      <c r="BZ80" s="24"/>
      <c r="CA80" s="116">
        <f t="shared" si="450"/>
        <v>0</v>
      </c>
      <c r="CB80" s="183"/>
      <c r="CC80" s="195"/>
      <c r="CD80" s="195"/>
      <c r="CE80" s="116">
        <f t="shared" si="451"/>
        <v>0</v>
      </c>
      <c r="CF80" s="116">
        <v>0</v>
      </c>
      <c r="CG80" s="116"/>
      <c r="CH80" s="195"/>
      <c r="CI80" s="195"/>
      <c r="CJ80" s="116"/>
      <c r="CK80" s="116">
        <f t="shared" si="452"/>
        <v>0</v>
      </c>
      <c r="CL80" s="116">
        <v>0</v>
      </c>
      <c r="CM80" s="116"/>
      <c r="CN80" s="24"/>
      <c r="CO80" s="24"/>
    </row>
    <row r="81" spans="2:93" s="25" customFormat="1" ht="46.5" hidden="1" customHeight="1" x14ac:dyDescent="0.25">
      <c r="B81" s="207"/>
      <c r="C81" s="115" t="s">
        <v>32</v>
      </c>
      <c r="D81" s="183" t="e">
        <f t="shared" si="453"/>
        <v>#REF!</v>
      </c>
      <c r="E81" s="183" t="e">
        <f>SUM(E82:E84)</f>
        <v>#REF!</v>
      </c>
      <c r="F81" s="183"/>
      <c r="G81" s="195"/>
      <c r="H81" s="195"/>
      <c r="I81" s="195"/>
      <c r="J81" s="596" t="e">
        <f t="shared" si="390"/>
        <v>#REF!</v>
      </c>
      <c r="K81" s="183" t="e">
        <f>SUM(K82:K84)</f>
        <v>#REF!</v>
      </c>
      <c r="L81" s="24"/>
      <c r="M81" s="183"/>
      <c r="N81" s="24"/>
      <c r="O81" s="24"/>
      <c r="P81" s="24"/>
      <c r="Q81" s="24"/>
      <c r="R81" s="24"/>
      <c r="S81" s="183" t="e">
        <f t="shared" si="414"/>
        <v>#REF!</v>
      </c>
      <c r="T81" s="602" t="e">
        <f t="shared" si="415"/>
        <v>#REF!</v>
      </c>
      <c r="U81" s="183" t="e">
        <f>SUM(U82:U84)</f>
        <v>#REF!</v>
      </c>
      <c r="V81" s="702" t="e">
        <f t="shared" si="416"/>
        <v>#REF!</v>
      </c>
      <c r="W81" s="183"/>
      <c r="X81" s="702" t="e">
        <f t="shared" si="418"/>
        <v>#DIV/0!</v>
      </c>
      <c r="Y81" s="24"/>
      <c r="Z81" s="702" t="e">
        <f t="shared" si="440"/>
        <v>#DIV/0!</v>
      </c>
      <c r="AA81" s="24"/>
      <c r="AB81" s="702" t="e">
        <f t="shared" si="441"/>
        <v>#DIV/0!</v>
      </c>
      <c r="AC81" s="183" t="e">
        <f t="shared" si="432"/>
        <v>#REF!</v>
      </c>
      <c r="AD81" s="638" t="e">
        <f t="shared" si="419"/>
        <v>#REF!</v>
      </c>
      <c r="AE81" s="183" t="e">
        <f>SUM(AE82:AE84)</f>
        <v>#REF!</v>
      </c>
      <c r="AF81" s="638" t="e">
        <f t="shared" si="420"/>
        <v>#REF!</v>
      </c>
      <c r="AG81" s="183"/>
      <c r="AH81" s="638" t="e">
        <f t="shared" si="422"/>
        <v>#DIV/0!</v>
      </c>
      <c r="AI81" s="183"/>
      <c r="AJ81" s="638" t="e">
        <f t="shared" si="442"/>
        <v>#DIV/0!</v>
      </c>
      <c r="AK81" s="183"/>
      <c r="AL81" s="638" t="e">
        <f t="shared" si="443"/>
        <v>#DIV/0!</v>
      </c>
      <c r="AM81" s="24"/>
      <c r="AN81" s="24"/>
      <c r="AO81" s="24"/>
      <c r="AP81" s="24"/>
      <c r="AQ81" s="24"/>
      <c r="AR81" s="24"/>
      <c r="AS81" s="24"/>
      <c r="AT81" s="24"/>
      <c r="AU81" s="116"/>
      <c r="AV81" s="116" t="e">
        <f t="shared" si="444"/>
        <v>#REF!</v>
      </c>
      <c r="AW81" s="116" t="e">
        <f>SUM(AW82:AW84)</f>
        <v>#REF!</v>
      </c>
      <c r="AX81" s="116"/>
      <c r="AY81" s="24"/>
      <c r="AZ81" s="24"/>
      <c r="BA81" s="304">
        <f t="shared" si="445"/>
        <v>0</v>
      </c>
      <c r="BB81" s="24"/>
      <c r="BC81" s="24"/>
      <c r="BD81" s="24"/>
      <c r="BE81" s="116" t="e">
        <f t="shared" si="424"/>
        <v>#REF!</v>
      </c>
      <c r="BF81" s="116" t="e">
        <f t="shared" si="446"/>
        <v>#REF!</v>
      </c>
      <c r="BG81" s="24"/>
      <c r="BH81" s="24"/>
      <c r="BI81" s="116">
        <f t="shared" si="454"/>
        <v>0</v>
      </c>
      <c r="BJ81" s="116">
        <f>SUM(BJ82:BJ84)</f>
        <v>0</v>
      </c>
      <c r="BK81" s="116"/>
      <c r="BL81" s="24"/>
      <c r="BM81" s="24"/>
      <c r="BN81" s="116"/>
      <c r="BO81" s="116">
        <f t="shared" si="455"/>
        <v>0</v>
      </c>
      <c r="BP81" s="116">
        <f>SUM(BP82:BP84)</f>
        <v>0</v>
      </c>
      <c r="BQ81" s="116"/>
      <c r="BR81" s="24"/>
      <c r="BS81" s="24"/>
      <c r="BT81" s="24"/>
      <c r="BU81" s="24"/>
      <c r="BV81" s="116">
        <f t="shared" si="456"/>
        <v>0</v>
      </c>
      <c r="BW81" s="116">
        <f>SUM(BW82:BW84)</f>
        <v>0</v>
      </c>
      <c r="BX81" s="116"/>
      <c r="BY81" s="24"/>
      <c r="BZ81" s="24"/>
      <c r="CA81" s="116">
        <f t="shared" si="450"/>
        <v>0</v>
      </c>
      <c r="CB81" s="183"/>
      <c r="CC81" s="195"/>
      <c r="CD81" s="195"/>
      <c r="CE81" s="116" t="e">
        <f t="shared" si="451"/>
        <v>#REF!</v>
      </c>
      <c r="CF81" s="116" t="e">
        <f>SUM(CF82:CF84)</f>
        <v>#REF!</v>
      </c>
      <c r="CG81" s="116"/>
      <c r="CH81" s="195"/>
      <c r="CI81" s="195"/>
      <c r="CJ81" s="116"/>
      <c r="CK81" s="116" t="e">
        <f t="shared" si="452"/>
        <v>#REF!</v>
      </c>
      <c r="CL81" s="116" t="e">
        <f>SUM(CL82:CL84)</f>
        <v>#REF!</v>
      </c>
      <c r="CM81" s="116"/>
      <c r="CN81" s="24"/>
      <c r="CO81" s="24"/>
    </row>
    <row r="82" spans="2:93" s="83" customFormat="1" ht="30.75" hidden="1" customHeight="1" x14ac:dyDescent="0.25">
      <c r="B82" s="706"/>
      <c r="C82" s="115" t="s">
        <v>32</v>
      </c>
      <c r="D82" s="273" t="e">
        <f t="shared" si="453"/>
        <v>#REF!</v>
      </c>
      <c r="E82" s="273" t="e">
        <f>#REF!</f>
        <v>#REF!</v>
      </c>
      <c r="F82" s="273"/>
      <c r="G82" s="707"/>
      <c r="H82" s="707"/>
      <c r="I82" s="707"/>
      <c r="J82" s="596" t="e">
        <f t="shared" si="390"/>
        <v>#REF!</v>
      </c>
      <c r="K82" s="273" t="e">
        <f>#REF!</f>
        <v>#REF!</v>
      </c>
      <c r="L82" s="708"/>
      <c r="M82" s="273"/>
      <c r="N82" s="708"/>
      <c r="O82" s="708"/>
      <c r="P82" s="708"/>
      <c r="Q82" s="708"/>
      <c r="R82" s="708"/>
      <c r="S82" s="273" t="e">
        <f t="shared" si="414"/>
        <v>#REF!</v>
      </c>
      <c r="T82" s="602" t="e">
        <f t="shared" si="415"/>
        <v>#REF!</v>
      </c>
      <c r="U82" s="273" t="e">
        <f>#REF!</f>
        <v>#REF!</v>
      </c>
      <c r="V82" s="702" t="e">
        <f t="shared" si="416"/>
        <v>#REF!</v>
      </c>
      <c r="W82" s="273"/>
      <c r="X82" s="702" t="e">
        <f t="shared" si="418"/>
        <v>#DIV/0!</v>
      </c>
      <c r="Y82" s="708"/>
      <c r="Z82" s="702" t="e">
        <f t="shared" si="440"/>
        <v>#DIV/0!</v>
      </c>
      <c r="AA82" s="708"/>
      <c r="AB82" s="702" t="e">
        <f t="shared" si="441"/>
        <v>#DIV/0!</v>
      </c>
      <c r="AC82" s="273" t="e">
        <f t="shared" si="432"/>
        <v>#REF!</v>
      </c>
      <c r="AD82" s="638" t="e">
        <f t="shared" si="419"/>
        <v>#REF!</v>
      </c>
      <c r="AE82" s="273" t="e">
        <f>#REF!</f>
        <v>#REF!</v>
      </c>
      <c r="AF82" s="638" t="e">
        <f t="shared" si="420"/>
        <v>#REF!</v>
      </c>
      <c r="AG82" s="273"/>
      <c r="AH82" s="638" t="e">
        <f t="shared" si="422"/>
        <v>#DIV/0!</v>
      </c>
      <c r="AI82" s="273"/>
      <c r="AJ82" s="638" t="e">
        <f t="shared" si="442"/>
        <v>#DIV/0!</v>
      </c>
      <c r="AK82" s="273"/>
      <c r="AL82" s="638" t="e">
        <f t="shared" si="443"/>
        <v>#DIV/0!</v>
      </c>
      <c r="AM82" s="708"/>
      <c r="AN82" s="708"/>
      <c r="AO82" s="708"/>
      <c r="AP82" s="708"/>
      <c r="AQ82" s="708"/>
      <c r="AR82" s="708"/>
      <c r="AS82" s="708"/>
      <c r="AT82" s="708"/>
      <c r="AU82" s="147"/>
      <c r="AV82" s="116" t="e">
        <f t="shared" si="444"/>
        <v>#REF!</v>
      </c>
      <c r="AW82" s="147" t="e">
        <f>#REF!</f>
        <v>#REF!</v>
      </c>
      <c r="AX82" s="147"/>
      <c r="AY82" s="708"/>
      <c r="AZ82" s="708"/>
      <c r="BA82" s="304">
        <f t="shared" si="445"/>
        <v>0</v>
      </c>
      <c r="BB82" s="708"/>
      <c r="BC82" s="708"/>
      <c r="BD82" s="708"/>
      <c r="BE82" s="147" t="e">
        <f t="shared" si="424"/>
        <v>#REF!</v>
      </c>
      <c r="BF82" s="147" t="e">
        <f t="shared" si="446"/>
        <v>#REF!</v>
      </c>
      <c r="BG82" s="708"/>
      <c r="BH82" s="708"/>
      <c r="BI82" s="147">
        <f t="shared" si="454"/>
        <v>0</v>
      </c>
      <c r="BJ82" s="147">
        <f>BA82</f>
        <v>0</v>
      </c>
      <c r="BK82" s="147"/>
      <c r="BL82" s="708"/>
      <c r="BM82" s="708"/>
      <c r="BN82" s="147"/>
      <c r="BO82" s="147">
        <f t="shared" si="455"/>
        <v>0</v>
      </c>
      <c r="BP82" s="147">
        <f>BG82</f>
        <v>0</v>
      </c>
      <c r="BQ82" s="147"/>
      <c r="BR82" s="708"/>
      <c r="BS82" s="708"/>
      <c r="BT82" s="708"/>
      <c r="BU82" s="708"/>
      <c r="BV82" s="147">
        <f t="shared" si="456"/>
        <v>0</v>
      </c>
      <c r="BW82" s="147">
        <f>BC82</f>
        <v>0</v>
      </c>
      <c r="BX82" s="147"/>
      <c r="BY82" s="708"/>
      <c r="BZ82" s="708"/>
      <c r="CA82" s="147">
        <f t="shared" si="450"/>
        <v>0</v>
      </c>
      <c r="CB82" s="273"/>
      <c r="CC82" s="707"/>
      <c r="CD82" s="707"/>
      <c r="CE82" s="116" t="e">
        <f t="shared" si="451"/>
        <v>#REF!</v>
      </c>
      <c r="CF82" s="147" t="e">
        <f>#REF!</f>
        <v>#REF!</v>
      </c>
      <c r="CG82" s="147"/>
      <c r="CH82" s="707"/>
      <c r="CI82" s="707"/>
      <c r="CJ82" s="147"/>
      <c r="CK82" s="116" t="e">
        <f t="shared" si="452"/>
        <v>#REF!</v>
      </c>
      <c r="CL82" s="147" t="e">
        <f>#REF!</f>
        <v>#REF!</v>
      </c>
      <c r="CM82" s="147"/>
      <c r="CN82" s="708"/>
      <c r="CO82" s="708"/>
    </row>
    <row r="83" spans="2:93" s="83" customFormat="1" ht="47.25" hidden="1" customHeight="1" x14ac:dyDescent="0.25">
      <c r="B83" s="706"/>
      <c r="C83" s="115" t="s">
        <v>32</v>
      </c>
      <c r="D83" s="273" t="e">
        <f t="shared" si="453"/>
        <v>#REF!</v>
      </c>
      <c r="E83" s="273" t="e">
        <f>#REF!</f>
        <v>#REF!</v>
      </c>
      <c r="F83" s="273"/>
      <c r="G83" s="707"/>
      <c r="H83" s="707"/>
      <c r="I83" s="707"/>
      <c r="J83" s="596" t="e">
        <f t="shared" si="390"/>
        <v>#REF!</v>
      </c>
      <c r="K83" s="273" t="e">
        <f>#REF!</f>
        <v>#REF!</v>
      </c>
      <c r="L83" s="708"/>
      <c r="M83" s="273"/>
      <c r="N83" s="708"/>
      <c r="O83" s="708"/>
      <c r="P83" s="708"/>
      <c r="Q83" s="708"/>
      <c r="R83" s="708"/>
      <c r="S83" s="273" t="e">
        <f t="shared" si="414"/>
        <v>#REF!</v>
      </c>
      <c r="T83" s="602" t="e">
        <f t="shared" si="415"/>
        <v>#REF!</v>
      </c>
      <c r="U83" s="273" t="e">
        <f>#REF!</f>
        <v>#REF!</v>
      </c>
      <c r="V83" s="702" t="e">
        <f t="shared" si="416"/>
        <v>#REF!</v>
      </c>
      <c r="W83" s="273"/>
      <c r="X83" s="702" t="e">
        <f t="shared" si="418"/>
        <v>#DIV/0!</v>
      </c>
      <c r="Y83" s="708"/>
      <c r="Z83" s="702" t="e">
        <f t="shared" si="440"/>
        <v>#DIV/0!</v>
      </c>
      <c r="AA83" s="708"/>
      <c r="AB83" s="702" t="e">
        <f t="shared" si="441"/>
        <v>#DIV/0!</v>
      </c>
      <c r="AC83" s="273" t="e">
        <f t="shared" si="432"/>
        <v>#REF!</v>
      </c>
      <c r="AD83" s="638" t="e">
        <f t="shared" si="419"/>
        <v>#REF!</v>
      </c>
      <c r="AE83" s="273" t="e">
        <f>#REF!</f>
        <v>#REF!</v>
      </c>
      <c r="AF83" s="638" t="e">
        <f t="shared" si="420"/>
        <v>#REF!</v>
      </c>
      <c r="AG83" s="273"/>
      <c r="AH83" s="638" t="e">
        <f t="shared" si="422"/>
        <v>#DIV/0!</v>
      </c>
      <c r="AI83" s="273"/>
      <c r="AJ83" s="638" t="e">
        <f t="shared" si="442"/>
        <v>#DIV/0!</v>
      </c>
      <c r="AK83" s="273"/>
      <c r="AL83" s="638" t="e">
        <f t="shared" si="443"/>
        <v>#DIV/0!</v>
      </c>
      <c r="AM83" s="708"/>
      <c r="AN83" s="708"/>
      <c r="AO83" s="708"/>
      <c r="AP83" s="708"/>
      <c r="AQ83" s="708"/>
      <c r="AR83" s="708"/>
      <c r="AS83" s="708"/>
      <c r="AT83" s="708"/>
      <c r="AU83" s="147"/>
      <c r="AV83" s="116" t="e">
        <f t="shared" si="444"/>
        <v>#REF!</v>
      </c>
      <c r="AW83" s="147" t="e">
        <f>#REF!</f>
        <v>#REF!</v>
      </c>
      <c r="AX83" s="147"/>
      <c r="AY83" s="708"/>
      <c r="AZ83" s="708"/>
      <c r="BA83" s="304">
        <f t="shared" si="445"/>
        <v>0</v>
      </c>
      <c r="BB83" s="708"/>
      <c r="BC83" s="708"/>
      <c r="BD83" s="708"/>
      <c r="BE83" s="147" t="e">
        <f t="shared" si="424"/>
        <v>#REF!</v>
      </c>
      <c r="BF83" s="147" t="e">
        <f t="shared" si="446"/>
        <v>#REF!</v>
      </c>
      <c r="BG83" s="708"/>
      <c r="BH83" s="708"/>
      <c r="BI83" s="147">
        <f t="shared" si="454"/>
        <v>0</v>
      </c>
      <c r="BJ83" s="147">
        <f>BA83</f>
        <v>0</v>
      </c>
      <c r="BK83" s="147"/>
      <c r="BL83" s="708"/>
      <c r="BM83" s="708"/>
      <c r="BN83" s="147"/>
      <c r="BO83" s="147">
        <f t="shared" si="455"/>
        <v>0</v>
      </c>
      <c r="BP83" s="147">
        <f>BG83</f>
        <v>0</v>
      </c>
      <c r="BQ83" s="147"/>
      <c r="BR83" s="708"/>
      <c r="BS83" s="708"/>
      <c r="BT83" s="708"/>
      <c r="BU83" s="708"/>
      <c r="BV83" s="147">
        <f t="shared" si="456"/>
        <v>0</v>
      </c>
      <c r="BW83" s="147">
        <f>BC83</f>
        <v>0</v>
      </c>
      <c r="BX83" s="147"/>
      <c r="BY83" s="708"/>
      <c r="BZ83" s="708"/>
      <c r="CA83" s="147">
        <f t="shared" si="450"/>
        <v>0</v>
      </c>
      <c r="CB83" s="273"/>
      <c r="CC83" s="707"/>
      <c r="CD83" s="707"/>
      <c r="CE83" s="116" t="e">
        <f t="shared" si="451"/>
        <v>#REF!</v>
      </c>
      <c r="CF83" s="147" t="e">
        <f>#REF!</f>
        <v>#REF!</v>
      </c>
      <c r="CG83" s="147"/>
      <c r="CH83" s="707"/>
      <c r="CI83" s="707"/>
      <c r="CJ83" s="147"/>
      <c r="CK83" s="116" t="e">
        <f t="shared" si="452"/>
        <v>#REF!</v>
      </c>
      <c r="CL83" s="147" t="e">
        <f>#REF!</f>
        <v>#REF!</v>
      </c>
      <c r="CM83" s="147"/>
      <c r="CN83" s="708"/>
      <c r="CO83" s="708"/>
    </row>
    <row r="84" spans="2:93" s="83" customFormat="1" ht="27.75" hidden="1" customHeight="1" x14ac:dyDescent="0.25">
      <c r="B84" s="706"/>
      <c r="C84" s="115" t="s">
        <v>32</v>
      </c>
      <c r="D84" s="273">
        <f t="shared" si="453"/>
        <v>0</v>
      </c>
      <c r="E84" s="273">
        <v>0</v>
      </c>
      <c r="F84" s="273"/>
      <c r="G84" s="707"/>
      <c r="H84" s="707"/>
      <c r="I84" s="707"/>
      <c r="J84" s="596" t="e">
        <f t="shared" si="390"/>
        <v>#DIV/0!</v>
      </c>
      <c r="K84" s="273">
        <v>0</v>
      </c>
      <c r="L84" s="708"/>
      <c r="M84" s="273"/>
      <c r="N84" s="708"/>
      <c r="O84" s="708"/>
      <c r="P84" s="708"/>
      <c r="Q84" s="708"/>
      <c r="R84" s="708"/>
      <c r="S84" s="273">
        <f t="shared" si="414"/>
        <v>0</v>
      </c>
      <c r="T84" s="602" t="e">
        <f t="shared" si="415"/>
        <v>#DIV/0!</v>
      </c>
      <c r="U84" s="273">
        <v>0</v>
      </c>
      <c r="V84" s="702" t="e">
        <f t="shared" si="416"/>
        <v>#DIV/0!</v>
      </c>
      <c r="W84" s="273"/>
      <c r="X84" s="702" t="e">
        <f t="shared" si="418"/>
        <v>#DIV/0!</v>
      </c>
      <c r="Y84" s="708"/>
      <c r="Z84" s="702" t="e">
        <f t="shared" si="440"/>
        <v>#DIV/0!</v>
      </c>
      <c r="AA84" s="708"/>
      <c r="AB84" s="702" t="e">
        <f t="shared" si="441"/>
        <v>#DIV/0!</v>
      </c>
      <c r="AC84" s="273">
        <f t="shared" si="432"/>
        <v>0</v>
      </c>
      <c r="AD84" s="638" t="e">
        <f t="shared" si="419"/>
        <v>#DIV/0!</v>
      </c>
      <c r="AE84" s="273">
        <v>0</v>
      </c>
      <c r="AF84" s="638" t="e">
        <f t="shared" si="420"/>
        <v>#DIV/0!</v>
      </c>
      <c r="AG84" s="273"/>
      <c r="AH84" s="638" t="e">
        <f t="shared" si="422"/>
        <v>#DIV/0!</v>
      </c>
      <c r="AI84" s="273"/>
      <c r="AJ84" s="638" t="e">
        <f t="shared" si="442"/>
        <v>#DIV/0!</v>
      </c>
      <c r="AK84" s="273"/>
      <c r="AL84" s="638" t="e">
        <f t="shared" si="443"/>
        <v>#DIV/0!</v>
      </c>
      <c r="AM84" s="708"/>
      <c r="AN84" s="708"/>
      <c r="AO84" s="708"/>
      <c r="AP84" s="708"/>
      <c r="AQ84" s="708"/>
      <c r="AR84" s="708"/>
      <c r="AS84" s="708"/>
      <c r="AT84" s="708"/>
      <c r="AU84" s="147"/>
      <c r="AV84" s="116">
        <f t="shared" si="444"/>
        <v>0</v>
      </c>
      <c r="AW84" s="147">
        <v>0</v>
      </c>
      <c r="AX84" s="147"/>
      <c r="AY84" s="708"/>
      <c r="AZ84" s="708"/>
      <c r="BA84" s="304">
        <f t="shared" si="445"/>
        <v>0</v>
      </c>
      <c r="BB84" s="708"/>
      <c r="BC84" s="708"/>
      <c r="BD84" s="708"/>
      <c r="BE84" s="147">
        <f t="shared" si="424"/>
        <v>0</v>
      </c>
      <c r="BF84" s="147">
        <f t="shared" si="446"/>
        <v>0</v>
      </c>
      <c r="BG84" s="708"/>
      <c r="BH84" s="708"/>
      <c r="BI84" s="147">
        <f t="shared" si="454"/>
        <v>0</v>
      </c>
      <c r="BJ84" s="147">
        <v>0</v>
      </c>
      <c r="BK84" s="147"/>
      <c r="BL84" s="708"/>
      <c r="BM84" s="708"/>
      <c r="BN84" s="147"/>
      <c r="BO84" s="147">
        <f t="shared" si="455"/>
        <v>0</v>
      </c>
      <c r="BP84" s="147">
        <v>0</v>
      </c>
      <c r="BQ84" s="147"/>
      <c r="BR84" s="708"/>
      <c r="BS84" s="708"/>
      <c r="BT84" s="708"/>
      <c r="BU84" s="708"/>
      <c r="BV84" s="147">
        <f t="shared" si="456"/>
        <v>0</v>
      </c>
      <c r="BW84" s="147">
        <v>0</v>
      </c>
      <c r="BX84" s="147"/>
      <c r="BY84" s="708"/>
      <c r="BZ84" s="708"/>
      <c r="CA84" s="147">
        <f t="shared" si="450"/>
        <v>0</v>
      </c>
      <c r="CB84" s="273"/>
      <c r="CC84" s="707"/>
      <c r="CD84" s="707"/>
      <c r="CE84" s="116">
        <f t="shared" si="451"/>
        <v>0</v>
      </c>
      <c r="CF84" s="147">
        <v>0</v>
      </c>
      <c r="CG84" s="147"/>
      <c r="CH84" s="707"/>
      <c r="CI84" s="707"/>
      <c r="CJ84" s="147"/>
      <c r="CK84" s="116">
        <f t="shared" si="452"/>
        <v>0</v>
      </c>
      <c r="CL84" s="147">
        <v>0</v>
      </c>
      <c r="CM84" s="147"/>
      <c r="CN84" s="708"/>
      <c r="CO84" s="708"/>
    </row>
    <row r="85" spans="2:93" s="686" customFormat="1" ht="92.25" hidden="1" customHeight="1" x14ac:dyDescent="0.25">
      <c r="B85" s="212" t="s">
        <v>8</v>
      </c>
      <c r="C85" s="115" t="s">
        <v>32</v>
      </c>
      <c r="D85" s="703">
        <f t="shared" si="453"/>
        <v>0</v>
      </c>
      <c r="E85" s="703">
        <f>E86+E87</f>
        <v>0</v>
      </c>
      <c r="F85" s="703"/>
      <c r="G85" s="704"/>
      <c r="H85" s="704"/>
      <c r="I85" s="704"/>
      <c r="J85" s="596" t="e">
        <f t="shared" si="390"/>
        <v>#DIV/0!</v>
      </c>
      <c r="K85" s="703">
        <f>K86+K87</f>
        <v>0</v>
      </c>
      <c r="L85" s="705"/>
      <c r="M85" s="703"/>
      <c r="N85" s="705"/>
      <c r="O85" s="705"/>
      <c r="P85" s="705"/>
      <c r="Q85" s="705"/>
      <c r="R85" s="705"/>
      <c r="S85" s="703">
        <f t="shared" si="414"/>
        <v>0</v>
      </c>
      <c r="T85" s="602" t="e">
        <f t="shared" si="415"/>
        <v>#DIV/0!</v>
      </c>
      <c r="U85" s="703">
        <f>U86+U87</f>
        <v>0</v>
      </c>
      <c r="V85" s="702" t="e">
        <f t="shared" si="416"/>
        <v>#DIV/0!</v>
      </c>
      <c r="W85" s="703"/>
      <c r="X85" s="702" t="e">
        <f t="shared" si="418"/>
        <v>#DIV/0!</v>
      </c>
      <c r="Y85" s="705"/>
      <c r="Z85" s="702" t="e">
        <f t="shared" si="440"/>
        <v>#DIV/0!</v>
      </c>
      <c r="AA85" s="705"/>
      <c r="AB85" s="702" t="e">
        <f t="shared" si="441"/>
        <v>#DIV/0!</v>
      </c>
      <c r="AC85" s="703">
        <f t="shared" si="432"/>
        <v>0</v>
      </c>
      <c r="AD85" s="638" t="e">
        <f t="shared" si="419"/>
        <v>#DIV/0!</v>
      </c>
      <c r="AE85" s="703">
        <f>AE86+AE87</f>
        <v>0</v>
      </c>
      <c r="AF85" s="638" t="e">
        <f t="shared" si="420"/>
        <v>#DIV/0!</v>
      </c>
      <c r="AG85" s="703"/>
      <c r="AH85" s="638" t="e">
        <f t="shared" si="422"/>
        <v>#DIV/0!</v>
      </c>
      <c r="AI85" s="703"/>
      <c r="AJ85" s="638" t="e">
        <f t="shared" si="442"/>
        <v>#DIV/0!</v>
      </c>
      <c r="AK85" s="703"/>
      <c r="AL85" s="638" t="e">
        <f t="shared" si="443"/>
        <v>#DIV/0!</v>
      </c>
      <c r="AM85" s="705"/>
      <c r="AN85" s="705"/>
      <c r="AO85" s="705"/>
      <c r="AP85" s="705"/>
      <c r="AQ85" s="705"/>
      <c r="AR85" s="705"/>
      <c r="AS85" s="705"/>
      <c r="AT85" s="705"/>
      <c r="AU85" s="685"/>
      <c r="AV85" s="116">
        <f t="shared" si="444"/>
        <v>0</v>
      </c>
      <c r="AW85" s="685">
        <f>AW86+AW87</f>
        <v>0</v>
      </c>
      <c r="AX85" s="685"/>
      <c r="AY85" s="705"/>
      <c r="AZ85" s="705"/>
      <c r="BA85" s="304">
        <f t="shared" si="445"/>
        <v>0</v>
      </c>
      <c r="BB85" s="705"/>
      <c r="BC85" s="705"/>
      <c r="BD85" s="705"/>
      <c r="BE85" s="685">
        <f t="shared" si="424"/>
        <v>0</v>
      </c>
      <c r="BF85" s="685">
        <f t="shared" si="446"/>
        <v>0</v>
      </c>
      <c r="BG85" s="705"/>
      <c r="BH85" s="705"/>
      <c r="BI85" s="685">
        <f t="shared" si="454"/>
        <v>0</v>
      </c>
      <c r="BJ85" s="685">
        <f>BJ86+BJ87</f>
        <v>0</v>
      </c>
      <c r="BK85" s="685"/>
      <c r="BL85" s="705"/>
      <c r="BM85" s="705"/>
      <c r="BN85" s="685"/>
      <c r="BO85" s="685">
        <f t="shared" si="455"/>
        <v>0</v>
      </c>
      <c r="BP85" s="685">
        <f>BP86+BP87</f>
        <v>0</v>
      </c>
      <c r="BQ85" s="685"/>
      <c r="BR85" s="705"/>
      <c r="BS85" s="705"/>
      <c r="BT85" s="705"/>
      <c r="BU85" s="705"/>
      <c r="BV85" s="685">
        <f t="shared" si="456"/>
        <v>0</v>
      </c>
      <c r="BW85" s="685">
        <f>BW86+BW87</f>
        <v>0</v>
      </c>
      <c r="BX85" s="685"/>
      <c r="BY85" s="705"/>
      <c r="BZ85" s="705"/>
      <c r="CA85" s="685">
        <f t="shared" si="450"/>
        <v>0</v>
      </c>
      <c r="CB85" s="703"/>
      <c r="CC85" s="704"/>
      <c r="CD85" s="704"/>
      <c r="CE85" s="116">
        <f t="shared" si="451"/>
        <v>0</v>
      </c>
      <c r="CF85" s="685">
        <f>CF86+CF87</f>
        <v>0</v>
      </c>
      <c r="CG85" s="685"/>
      <c r="CH85" s="704"/>
      <c r="CI85" s="704"/>
      <c r="CJ85" s="685"/>
      <c r="CK85" s="116">
        <f t="shared" si="452"/>
        <v>0</v>
      </c>
      <c r="CL85" s="685">
        <f>CL86+CL87</f>
        <v>0</v>
      </c>
      <c r="CM85" s="685"/>
      <c r="CN85" s="705"/>
      <c r="CO85" s="705"/>
    </row>
    <row r="86" spans="2:93" s="83" customFormat="1" ht="30" hidden="1" customHeight="1" x14ac:dyDescent="0.25">
      <c r="B86" s="709"/>
      <c r="C86" s="115" t="s">
        <v>32</v>
      </c>
      <c r="D86" s="273">
        <f t="shared" si="453"/>
        <v>0</v>
      </c>
      <c r="E86" s="273">
        <v>0</v>
      </c>
      <c r="F86" s="273"/>
      <c r="G86" s="707"/>
      <c r="H86" s="707"/>
      <c r="I86" s="707"/>
      <c r="J86" s="596" t="e">
        <f t="shared" si="390"/>
        <v>#DIV/0!</v>
      </c>
      <c r="K86" s="273">
        <v>0</v>
      </c>
      <c r="L86" s="708"/>
      <c r="M86" s="273"/>
      <c r="N86" s="708"/>
      <c r="O86" s="708"/>
      <c r="P86" s="708"/>
      <c r="Q86" s="708"/>
      <c r="R86" s="708"/>
      <c r="S86" s="273">
        <f t="shared" si="414"/>
        <v>0</v>
      </c>
      <c r="T86" s="602" t="e">
        <f t="shared" si="415"/>
        <v>#DIV/0!</v>
      </c>
      <c r="U86" s="273">
        <v>0</v>
      </c>
      <c r="V86" s="702" t="e">
        <f t="shared" si="416"/>
        <v>#DIV/0!</v>
      </c>
      <c r="W86" s="273"/>
      <c r="X86" s="702" t="e">
        <f t="shared" si="418"/>
        <v>#DIV/0!</v>
      </c>
      <c r="Y86" s="708"/>
      <c r="Z86" s="702" t="e">
        <f t="shared" si="440"/>
        <v>#DIV/0!</v>
      </c>
      <c r="AA86" s="708"/>
      <c r="AB86" s="702" t="e">
        <f t="shared" si="441"/>
        <v>#DIV/0!</v>
      </c>
      <c r="AC86" s="273">
        <f t="shared" si="432"/>
        <v>0</v>
      </c>
      <c r="AD86" s="638" t="e">
        <f t="shared" si="419"/>
        <v>#DIV/0!</v>
      </c>
      <c r="AE86" s="273">
        <v>0</v>
      </c>
      <c r="AF86" s="638" t="e">
        <f t="shared" si="420"/>
        <v>#DIV/0!</v>
      </c>
      <c r="AG86" s="273"/>
      <c r="AH86" s="638" t="e">
        <f t="shared" si="422"/>
        <v>#DIV/0!</v>
      </c>
      <c r="AI86" s="273"/>
      <c r="AJ86" s="638" t="e">
        <f t="shared" si="442"/>
        <v>#DIV/0!</v>
      </c>
      <c r="AK86" s="273"/>
      <c r="AL86" s="638" t="e">
        <f t="shared" si="443"/>
        <v>#DIV/0!</v>
      </c>
      <c r="AM86" s="708"/>
      <c r="AN86" s="708"/>
      <c r="AO86" s="708"/>
      <c r="AP86" s="708"/>
      <c r="AQ86" s="708"/>
      <c r="AR86" s="708"/>
      <c r="AS86" s="708"/>
      <c r="AT86" s="708"/>
      <c r="AU86" s="147"/>
      <c r="AV86" s="116">
        <f t="shared" si="444"/>
        <v>0</v>
      </c>
      <c r="AW86" s="147">
        <v>0</v>
      </c>
      <c r="AX86" s="147"/>
      <c r="AY86" s="708"/>
      <c r="AZ86" s="708"/>
      <c r="BA86" s="304">
        <f t="shared" si="445"/>
        <v>0</v>
      </c>
      <c r="BB86" s="708"/>
      <c r="BC86" s="708"/>
      <c r="BD86" s="708"/>
      <c r="BE86" s="147">
        <f t="shared" si="424"/>
        <v>0</v>
      </c>
      <c r="BF86" s="147">
        <f t="shared" si="446"/>
        <v>0</v>
      </c>
      <c r="BG86" s="708"/>
      <c r="BH86" s="708"/>
      <c r="BI86" s="147">
        <f t="shared" si="454"/>
        <v>0</v>
      </c>
      <c r="BJ86" s="147">
        <v>0</v>
      </c>
      <c r="BK86" s="147"/>
      <c r="BL86" s="708"/>
      <c r="BM86" s="708"/>
      <c r="BN86" s="147"/>
      <c r="BO86" s="147">
        <f t="shared" si="455"/>
        <v>0</v>
      </c>
      <c r="BP86" s="147">
        <v>0</v>
      </c>
      <c r="BQ86" s="147"/>
      <c r="BR86" s="708"/>
      <c r="BS86" s="708"/>
      <c r="BT86" s="708"/>
      <c r="BU86" s="708"/>
      <c r="BV86" s="147">
        <f t="shared" si="456"/>
        <v>0</v>
      </c>
      <c r="BW86" s="147">
        <v>0</v>
      </c>
      <c r="BX86" s="147"/>
      <c r="BY86" s="708"/>
      <c r="BZ86" s="708"/>
      <c r="CA86" s="147">
        <f t="shared" si="450"/>
        <v>0</v>
      </c>
      <c r="CB86" s="273"/>
      <c r="CC86" s="707"/>
      <c r="CD86" s="707"/>
      <c r="CE86" s="116">
        <f t="shared" si="451"/>
        <v>0</v>
      </c>
      <c r="CF86" s="147">
        <v>0</v>
      </c>
      <c r="CG86" s="147"/>
      <c r="CH86" s="707"/>
      <c r="CI86" s="707"/>
      <c r="CJ86" s="147"/>
      <c r="CK86" s="116">
        <f t="shared" si="452"/>
        <v>0</v>
      </c>
      <c r="CL86" s="147">
        <v>0</v>
      </c>
      <c r="CM86" s="147"/>
      <c r="CN86" s="708"/>
      <c r="CO86" s="708"/>
    </row>
    <row r="87" spans="2:93" s="83" customFormat="1" ht="31.5" hidden="1" customHeight="1" x14ac:dyDescent="0.25">
      <c r="B87" s="706"/>
      <c r="C87" s="115" t="s">
        <v>32</v>
      </c>
      <c r="D87" s="273">
        <f t="shared" si="453"/>
        <v>0</v>
      </c>
      <c r="E87" s="273">
        <v>0</v>
      </c>
      <c r="F87" s="273"/>
      <c r="G87" s="707"/>
      <c r="H87" s="707"/>
      <c r="I87" s="707"/>
      <c r="J87" s="596" t="e">
        <f t="shared" si="390"/>
        <v>#DIV/0!</v>
      </c>
      <c r="K87" s="273">
        <v>0</v>
      </c>
      <c r="L87" s="708"/>
      <c r="M87" s="273"/>
      <c r="N87" s="708"/>
      <c r="O87" s="708"/>
      <c r="P87" s="708"/>
      <c r="Q87" s="708"/>
      <c r="R87" s="708"/>
      <c r="S87" s="273">
        <f t="shared" si="414"/>
        <v>0</v>
      </c>
      <c r="T87" s="602" t="e">
        <f t="shared" si="415"/>
        <v>#DIV/0!</v>
      </c>
      <c r="U87" s="273">
        <v>0</v>
      </c>
      <c r="V87" s="702" t="e">
        <f t="shared" si="416"/>
        <v>#DIV/0!</v>
      </c>
      <c r="W87" s="273"/>
      <c r="X87" s="702" t="e">
        <f t="shared" si="418"/>
        <v>#DIV/0!</v>
      </c>
      <c r="Y87" s="708"/>
      <c r="Z87" s="702" t="e">
        <f t="shared" si="440"/>
        <v>#DIV/0!</v>
      </c>
      <c r="AA87" s="708"/>
      <c r="AB87" s="702" t="e">
        <f t="shared" si="441"/>
        <v>#DIV/0!</v>
      </c>
      <c r="AC87" s="273">
        <f t="shared" si="432"/>
        <v>0</v>
      </c>
      <c r="AD87" s="638" t="e">
        <f t="shared" si="419"/>
        <v>#DIV/0!</v>
      </c>
      <c r="AE87" s="273">
        <v>0</v>
      </c>
      <c r="AF87" s="638" t="e">
        <f t="shared" si="420"/>
        <v>#DIV/0!</v>
      </c>
      <c r="AG87" s="273"/>
      <c r="AH87" s="638" t="e">
        <f t="shared" si="422"/>
        <v>#DIV/0!</v>
      </c>
      <c r="AI87" s="273"/>
      <c r="AJ87" s="638" t="e">
        <f t="shared" si="442"/>
        <v>#DIV/0!</v>
      </c>
      <c r="AK87" s="273"/>
      <c r="AL87" s="638" t="e">
        <f t="shared" si="443"/>
        <v>#DIV/0!</v>
      </c>
      <c r="AM87" s="708"/>
      <c r="AN87" s="708"/>
      <c r="AO87" s="708"/>
      <c r="AP87" s="708"/>
      <c r="AQ87" s="708"/>
      <c r="AR87" s="708"/>
      <c r="AS87" s="708"/>
      <c r="AT87" s="708"/>
      <c r="AU87" s="147"/>
      <c r="AV87" s="116">
        <f t="shared" si="444"/>
        <v>0</v>
      </c>
      <c r="AW87" s="147">
        <v>0</v>
      </c>
      <c r="AX87" s="147"/>
      <c r="AY87" s="708"/>
      <c r="AZ87" s="708"/>
      <c r="BA87" s="304">
        <f t="shared" si="445"/>
        <v>0</v>
      </c>
      <c r="BB87" s="708"/>
      <c r="BC87" s="708"/>
      <c r="BD87" s="708"/>
      <c r="BE87" s="147">
        <f t="shared" si="424"/>
        <v>0</v>
      </c>
      <c r="BF87" s="147">
        <f t="shared" si="446"/>
        <v>0</v>
      </c>
      <c r="BG87" s="708"/>
      <c r="BH87" s="708"/>
      <c r="BI87" s="147">
        <f t="shared" si="454"/>
        <v>0</v>
      </c>
      <c r="BJ87" s="147">
        <v>0</v>
      </c>
      <c r="BK87" s="147"/>
      <c r="BL87" s="708"/>
      <c r="BM87" s="708"/>
      <c r="BN87" s="147"/>
      <c r="BO87" s="147">
        <f t="shared" si="455"/>
        <v>0</v>
      </c>
      <c r="BP87" s="147">
        <v>0</v>
      </c>
      <c r="BQ87" s="147"/>
      <c r="BR87" s="708"/>
      <c r="BS87" s="708"/>
      <c r="BT87" s="708"/>
      <c r="BU87" s="708"/>
      <c r="BV87" s="147">
        <f t="shared" si="456"/>
        <v>0</v>
      </c>
      <c r="BW87" s="147">
        <v>0</v>
      </c>
      <c r="BX87" s="147"/>
      <c r="BY87" s="708"/>
      <c r="BZ87" s="708"/>
      <c r="CA87" s="147">
        <f t="shared" si="450"/>
        <v>0</v>
      </c>
      <c r="CB87" s="273"/>
      <c r="CC87" s="707"/>
      <c r="CD87" s="707"/>
      <c r="CE87" s="116">
        <f t="shared" si="451"/>
        <v>0</v>
      </c>
      <c r="CF87" s="147">
        <v>0</v>
      </c>
      <c r="CG87" s="147"/>
      <c r="CH87" s="707"/>
      <c r="CI87" s="707"/>
      <c r="CJ87" s="147"/>
      <c r="CK87" s="116">
        <f t="shared" si="452"/>
        <v>0</v>
      </c>
      <c r="CL87" s="147">
        <v>0</v>
      </c>
      <c r="CM87" s="147"/>
      <c r="CN87" s="708"/>
      <c r="CO87" s="708"/>
    </row>
    <row r="88" spans="2:93" s="686" customFormat="1" ht="171.75" hidden="1" customHeight="1" x14ac:dyDescent="0.25">
      <c r="B88" s="212" t="s">
        <v>10</v>
      </c>
      <c r="C88" s="115" t="s">
        <v>32</v>
      </c>
      <c r="D88" s="192">
        <f>E88+H88</f>
        <v>0</v>
      </c>
      <c r="E88" s="703">
        <f>SUM(E90:E93)</f>
        <v>0</v>
      </c>
      <c r="F88" s="703"/>
      <c r="G88" s="704"/>
      <c r="H88" s="704"/>
      <c r="I88" s="704"/>
      <c r="J88" s="596" t="e">
        <f t="shared" si="390"/>
        <v>#DIV/0!</v>
      </c>
      <c r="K88" s="703">
        <f>SUM(K90:K93)</f>
        <v>0</v>
      </c>
      <c r="L88" s="705"/>
      <c r="M88" s="703"/>
      <c r="N88" s="705"/>
      <c r="O88" s="705"/>
      <c r="P88" s="705"/>
      <c r="Q88" s="705"/>
      <c r="R88" s="705"/>
      <c r="S88" s="703">
        <f t="shared" si="414"/>
        <v>0</v>
      </c>
      <c r="T88" s="602" t="e">
        <f t="shared" si="415"/>
        <v>#DIV/0!</v>
      </c>
      <c r="U88" s="703">
        <f>SUM(U90:U93)</f>
        <v>0</v>
      </c>
      <c r="V88" s="702" t="e">
        <f t="shared" si="416"/>
        <v>#DIV/0!</v>
      </c>
      <c r="W88" s="703"/>
      <c r="X88" s="702" t="e">
        <f t="shared" si="418"/>
        <v>#DIV/0!</v>
      </c>
      <c r="Y88" s="705"/>
      <c r="Z88" s="702" t="e">
        <f t="shared" si="440"/>
        <v>#DIV/0!</v>
      </c>
      <c r="AA88" s="705"/>
      <c r="AB88" s="702" t="e">
        <f t="shared" si="441"/>
        <v>#DIV/0!</v>
      </c>
      <c r="AC88" s="703">
        <f t="shared" si="432"/>
        <v>0</v>
      </c>
      <c r="AD88" s="638" t="e">
        <f t="shared" si="419"/>
        <v>#DIV/0!</v>
      </c>
      <c r="AE88" s="703">
        <f>SUM(AE90:AE93)</f>
        <v>0</v>
      </c>
      <c r="AF88" s="638" t="e">
        <f t="shared" si="420"/>
        <v>#DIV/0!</v>
      </c>
      <c r="AG88" s="703"/>
      <c r="AH88" s="638" t="e">
        <f t="shared" si="422"/>
        <v>#DIV/0!</v>
      </c>
      <c r="AI88" s="703"/>
      <c r="AJ88" s="638" t="e">
        <f t="shared" si="442"/>
        <v>#DIV/0!</v>
      </c>
      <c r="AK88" s="703"/>
      <c r="AL88" s="638" t="e">
        <f t="shared" si="443"/>
        <v>#DIV/0!</v>
      </c>
      <c r="AM88" s="705"/>
      <c r="AN88" s="705"/>
      <c r="AO88" s="705"/>
      <c r="AP88" s="705"/>
      <c r="AQ88" s="705"/>
      <c r="AR88" s="705"/>
      <c r="AS88" s="705"/>
      <c r="AT88" s="705"/>
      <c r="AU88" s="670"/>
      <c r="AV88" s="116">
        <f t="shared" si="444"/>
        <v>0</v>
      </c>
      <c r="AW88" s="685">
        <f>SUM(AW90:AW93)</f>
        <v>0</v>
      </c>
      <c r="AX88" s="685"/>
      <c r="AY88" s="705"/>
      <c r="AZ88" s="705"/>
      <c r="BA88" s="304">
        <f t="shared" si="445"/>
        <v>0</v>
      </c>
      <c r="BB88" s="705"/>
      <c r="BC88" s="705"/>
      <c r="BD88" s="705"/>
      <c r="BE88" s="670">
        <f t="shared" si="424"/>
        <v>0</v>
      </c>
      <c r="BF88" s="685">
        <f t="shared" si="446"/>
        <v>0</v>
      </c>
      <c r="BG88" s="705"/>
      <c r="BH88" s="705"/>
      <c r="BI88" s="670">
        <f>BJ88+BM88</f>
        <v>0</v>
      </c>
      <c r="BJ88" s="685">
        <f>SUM(BJ90:BJ93)</f>
        <v>0</v>
      </c>
      <c r="BK88" s="685"/>
      <c r="BL88" s="705"/>
      <c r="BM88" s="705"/>
      <c r="BN88" s="670"/>
      <c r="BO88" s="670">
        <f>BP88+BS88</f>
        <v>0</v>
      </c>
      <c r="BP88" s="685">
        <f>SUM(BP90:BP93)</f>
        <v>0</v>
      </c>
      <c r="BQ88" s="685"/>
      <c r="BR88" s="705"/>
      <c r="BS88" s="705"/>
      <c r="BT88" s="705"/>
      <c r="BU88" s="705"/>
      <c r="BV88" s="670">
        <f>BW88+BZ88</f>
        <v>0</v>
      </c>
      <c r="BW88" s="685">
        <f>SUM(BW90:BW93)</f>
        <v>0</v>
      </c>
      <c r="BX88" s="685"/>
      <c r="BY88" s="705"/>
      <c r="BZ88" s="705"/>
      <c r="CA88" s="670">
        <f t="shared" si="450"/>
        <v>0</v>
      </c>
      <c r="CB88" s="703"/>
      <c r="CC88" s="704"/>
      <c r="CD88" s="704"/>
      <c r="CE88" s="116">
        <f t="shared" si="451"/>
        <v>0</v>
      </c>
      <c r="CF88" s="685">
        <f>SUM(CF90:CF93)</f>
        <v>0</v>
      </c>
      <c r="CG88" s="685"/>
      <c r="CH88" s="704"/>
      <c r="CI88" s="704"/>
      <c r="CJ88" s="670"/>
      <c r="CK88" s="116">
        <f t="shared" si="452"/>
        <v>0</v>
      </c>
      <c r="CL88" s="685">
        <f>SUM(CL90:CL93)</f>
        <v>0</v>
      </c>
      <c r="CM88" s="685"/>
      <c r="CN88" s="705"/>
      <c r="CO88" s="705"/>
    </row>
    <row r="89" spans="2:93" s="686" customFormat="1" ht="45" hidden="1" customHeight="1" x14ac:dyDescent="0.25">
      <c r="B89" s="212"/>
      <c r="C89" s="115" t="s">
        <v>32</v>
      </c>
      <c r="D89" s="703">
        <f>E89</f>
        <v>0</v>
      </c>
      <c r="E89" s="703">
        <f>E90+E92</f>
        <v>0</v>
      </c>
      <c r="F89" s="703"/>
      <c r="G89" s="704"/>
      <c r="H89" s="704"/>
      <c r="I89" s="704"/>
      <c r="J89" s="596" t="e">
        <f t="shared" si="390"/>
        <v>#DIV/0!</v>
      </c>
      <c r="K89" s="703">
        <f>K90+K92</f>
        <v>0</v>
      </c>
      <c r="L89" s="705"/>
      <c r="M89" s="703"/>
      <c r="N89" s="705"/>
      <c r="O89" s="705"/>
      <c r="P89" s="705"/>
      <c r="Q89" s="705"/>
      <c r="R89" s="705"/>
      <c r="S89" s="703">
        <f t="shared" si="414"/>
        <v>0</v>
      </c>
      <c r="T89" s="602" t="e">
        <f t="shared" si="415"/>
        <v>#DIV/0!</v>
      </c>
      <c r="U89" s="703">
        <f>U90+U92</f>
        <v>0</v>
      </c>
      <c r="V89" s="702" t="e">
        <f t="shared" si="416"/>
        <v>#DIV/0!</v>
      </c>
      <c r="W89" s="703"/>
      <c r="X89" s="702" t="e">
        <f t="shared" si="418"/>
        <v>#DIV/0!</v>
      </c>
      <c r="Y89" s="705"/>
      <c r="Z89" s="702" t="e">
        <f t="shared" si="440"/>
        <v>#DIV/0!</v>
      </c>
      <c r="AA89" s="705"/>
      <c r="AB89" s="702" t="e">
        <f t="shared" si="441"/>
        <v>#DIV/0!</v>
      </c>
      <c r="AC89" s="703">
        <f t="shared" si="432"/>
        <v>0</v>
      </c>
      <c r="AD89" s="638" t="e">
        <f t="shared" si="419"/>
        <v>#DIV/0!</v>
      </c>
      <c r="AE89" s="703">
        <f>AE90+AE92</f>
        <v>0</v>
      </c>
      <c r="AF89" s="638" t="e">
        <f t="shared" si="420"/>
        <v>#DIV/0!</v>
      </c>
      <c r="AG89" s="703"/>
      <c r="AH89" s="638" t="e">
        <f t="shared" si="422"/>
        <v>#DIV/0!</v>
      </c>
      <c r="AI89" s="703"/>
      <c r="AJ89" s="638" t="e">
        <f t="shared" si="442"/>
        <v>#DIV/0!</v>
      </c>
      <c r="AK89" s="703"/>
      <c r="AL89" s="638" t="e">
        <f t="shared" si="443"/>
        <v>#DIV/0!</v>
      </c>
      <c r="AM89" s="705"/>
      <c r="AN89" s="705"/>
      <c r="AO89" s="705"/>
      <c r="AP89" s="705"/>
      <c r="AQ89" s="705"/>
      <c r="AR89" s="705"/>
      <c r="AS89" s="705"/>
      <c r="AT89" s="705"/>
      <c r="AU89" s="685"/>
      <c r="AV89" s="116">
        <f t="shared" si="444"/>
        <v>0</v>
      </c>
      <c r="AW89" s="685">
        <f>AW90+AW92</f>
        <v>0</v>
      </c>
      <c r="AX89" s="685"/>
      <c r="AY89" s="705"/>
      <c r="AZ89" s="705"/>
      <c r="BA89" s="304">
        <f t="shared" si="445"/>
        <v>0</v>
      </c>
      <c r="BB89" s="705"/>
      <c r="BC89" s="705"/>
      <c r="BD89" s="705"/>
      <c r="BE89" s="685">
        <f t="shared" si="424"/>
        <v>0</v>
      </c>
      <c r="BF89" s="685">
        <f t="shared" si="446"/>
        <v>0</v>
      </c>
      <c r="BG89" s="705"/>
      <c r="BH89" s="705"/>
      <c r="BI89" s="685">
        <f>BJ89</f>
        <v>0</v>
      </c>
      <c r="BJ89" s="685">
        <f>BJ90+BJ92</f>
        <v>0</v>
      </c>
      <c r="BK89" s="685"/>
      <c r="BL89" s="705"/>
      <c r="BM89" s="705"/>
      <c r="BN89" s="685"/>
      <c r="BO89" s="685">
        <f>BP89</f>
        <v>0</v>
      </c>
      <c r="BP89" s="685">
        <f>BP90+BP92</f>
        <v>0</v>
      </c>
      <c r="BQ89" s="685"/>
      <c r="BR89" s="705"/>
      <c r="BS89" s="705"/>
      <c r="BT89" s="705"/>
      <c r="BU89" s="705"/>
      <c r="BV89" s="685">
        <f>BW89</f>
        <v>0</v>
      </c>
      <c r="BW89" s="685">
        <f>BW90+BW92</f>
        <v>0</v>
      </c>
      <c r="BX89" s="685"/>
      <c r="BY89" s="705"/>
      <c r="BZ89" s="705"/>
      <c r="CA89" s="685">
        <f t="shared" si="450"/>
        <v>0</v>
      </c>
      <c r="CB89" s="703"/>
      <c r="CC89" s="704"/>
      <c r="CD89" s="704"/>
      <c r="CE89" s="116">
        <f t="shared" si="451"/>
        <v>0</v>
      </c>
      <c r="CF89" s="685">
        <f>CF90+CF92</f>
        <v>0</v>
      </c>
      <c r="CG89" s="685"/>
      <c r="CH89" s="704"/>
      <c r="CI89" s="704"/>
      <c r="CJ89" s="685"/>
      <c r="CK89" s="116">
        <f t="shared" si="452"/>
        <v>0</v>
      </c>
      <c r="CL89" s="685">
        <f>CL90+CL92</f>
        <v>0</v>
      </c>
      <c r="CM89" s="685"/>
      <c r="CN89" s="705"/>
      <c r="CO89" s="705"/>
    </row>
    <row r="90" spans="2:93" s="83" customFormat="1" ht="24" hidden="1" customHeight="1" x14ac:dyDescent="0.25">
      <c r="B90" s="706"/>
      <c r="C90" s="115" t="s">
        <v>32</v>
      </c>
      <c r="D90" s="273">
        <f>E90</f>
        <v>0</v>
      </c>
      <c r="E90" s="273">
        <v>0</v>
      </c>
      <c r="F90" s="273"/>
      <c r="G90" s="707"/>
      <c r="H90" s="707"/>
      <c r="I90" s="707"/>
      <c r="J90" s="596" t="e">
        <f t="shared" si="390"/>
        <v>#DIV/0!</v>
      </c>
      <c r="K90" s="273">
        <v>0</v>
      </c>
      <c r="L90" s="708"/>
      <c r="M90" s="273"/>
      <c r="N90" s="708"/>
      <c r="O90" s="708"/>
      <c r="P90" s="708"/>
      <c r="Q90" s="708"/>
      <c r="R90" s="708"/>
      <c r="S90" s="273">
        <f t="shared" si="414"/>
        <v>0</v>
      </c>
      <c r="T90" s="602" t="e">
        <f t="shared" si="415"/>
        <v>#DIV/0!</v>
      </c>
      <c r="U90" s="273">
        <v>0</v>
      </c>
      <c r="V90" s="702" t="e">
        <f t="shared" si="416"/>
        <v>#DIV/0!</v>
      </c>
      <c r="W90" s="273"/>
      <c r="X90" s="702" t="e">
        <f t="shared" si="418"/>
        <v>#DIV/0!</v>
      </c>
      <c r="Y90" s="708"/>
      <c r="Z90" s="702" t="e">
        <f t="shared" si="440"/>
        <v>#DIV/0!</v>
      </c>
      <c r="AA90" s="708"/>
      <c r="AB90" s="702" t="e">
        <f t="shared" si="441"/>
        <v>#DIV/0!</v>
      </c>
      <c r="AC90" s="273">
        <f t="shared" si="432"/>
        <v>0</v>
      </c>
      <c r="AD90" s="638" t="e">
        <f t="shared" si="419"/>
        <v>#DIV/0!</v>
      </c>
      <c r="AE90" s="273">
        <v>0</v>
      </c>
      <c r="AF90" s="638" t="e">
        <f t="shared" si="420"/>
        <v>#DIV/0!</v>
      </c>
      <c r="AG90" s="273"/>
      <c r="AH90" s="638" t="e">
        <f t="shared" si="422"/>
        <v>#DIV/0!</v>
      </c>
      <c r="AI90" s="273"/>
      <c r="AJ90" s="638" t="e">
        <f t="shared" si="442"/>
        <v>#DIV/0!</v>
      </c>
      <c r="AK90" s="273"/>
      <c r="AL90" s="638" t="e">
        <f t="shared" si="443"/>
        <v>#DIV/0!</v>
      </c>
      <c r="AM90" s="708"/>
      <c r="AN90" s="708"/>
      <c r="AO90" s="708"/>
      <c r="AP90" s="708"/>
      <c r="AQ90" s="708"/>
      <c r="AR90" s="708"/>
      <c r="AS90" s="708"/>
      <c r="AT90" s="708"/>
      <c r="AU90" s="147"/>
      <c r="AV90" s="116">
        <f t="shared" si="444"/>
        <v>0</v>
      </c>
      <c r="AW90" s="147">
        <v>0</v>
      </c>
      <c r="AX90" s="147"/>
      <c r="AY90" s="708"/>
      <c r="AZ90" s="708"/>
      <c r="BA90" s="304">
        <f t="shared" si="445"/>
        <v>0</v>
      </c>
      <c r="BB90" s="708"/>
      <c r="BC90" s="708"/>
      <c r="BD90" s="708"/>
      <c r="BE90" s="147">
        <f t="shared" si="424"/>
        <v>0</v>
      </c>
      <c r="BF90" s="147">
        <f t="shared" si="446"/>
        <v>0</v>
      </c>
      <c r="BG90" s="708"/>
      <c r="BH90" s="708"/>
      <c r="BI90" s="147">
        <f>BJ90</f>
        <v>0</v>
      </c>
      <c r="BJ90" s="147">
        <v>0</v>
      </c>
      <c r="BK90" s="147"/>
      <c r="BL90" s="708"/>
      <c r="BM90" s="708"/>
      <c r="BN90" s="147"/>
      <c r="BO90" s="147">
        <f>BP90</f>
        <v>0</v>
      </c>
      <c r="BP90" s="147">
        <v>0</v>
      </c>
      <c r="BQ90" s="147"/>
      <c r="BR90" s="708"/>
      <c r="BS90" s="708"/>
      <c r="BT90" s="708"/>
      <c r="BU90" s="708"/>
      <c r="BV90" s="147">
        <f>BW90</f>
        <v>0</v>
      </c>
      <c r="BW90" s="147">
        <v>0</v>
      </c>
      <c r="BX90" s="147"/>
      <c r="BY90" s="708"/>
      <c r="BZ90" s="708"/>
      <c r="CA90" s="147">
        <f t="shared" si="450"/>
        <v>0</v>
      </c>
      <c r="CB90" s="273"/>
      <c r="CC90" s="707"/>
      <c r="CD90" s="707"/>
      <c r="CE90" s="116">
        <f t="shared" si="451"/>
        <v>0</v>
      </c>
      <c r="CF90" s="147">
        <v>0</v>
      </c>
      <c r="CG90" s="147"/>
      <c r="CH90" s="707"/>
      <c r="CI90" s="707"/>
      <c r="CJ90" s="147"/>
      <c r="CK90" s="116">
        <f t="shared" si="452"/>
        <v>0</v>
      </c>
      <c r="CL90" s="147">
        <v>0</v>
      </c>
      <c r="CM90" s="147"/>
      <c r="CN90" s="708"/>
      <c r="CO90" s="708"/>
    </row>
    <row r="91" spans="2:93" s="83" customFormat="1" ht="51" hidden="1" customHeight="1" x14ac:dyDescent="0.25">
      <c r="B91" s="706"/>
      <c r="C91" s="115" t="s">
        <v>32</v>
      </c>
      <c r="D91" s="707"/>
      <c r="E91" s="707"/>
      <c r="F91" s="707"/>
      <c r="G91" s="707"/>
      <c r="H91" s="707"/>
      <c r="I91" s="707"/>
      <c r="J91" s="596" t="e">
        <f t="shared" si="390"/>
        <v>#DIV/0!</v>
      </c>
      <c r="K91" s="707"/>
      <c r="L91" s="708"/>
      <c r="M91" s="707"/>
      <c r="N91" s="708"/>
      <c r="O91" s="708"/>
      <c r="P91" s="708"/>
      <c r="Q91" s="708"/>
      <c r="R91" s="708"/>
      <c r="S91" s="707">
        <f t="shared" si="414"/>
        <v>0</v>
      </c>
      <c r="T91" s="602" t="e">
        <f t="shared" si="415"/>
        <v>#DIV/0!</v>
      </c>
      <c r="U91" s="707"/>
      <c r="V91" s="702" t="e">
        <f t="shared" si="416"/>
        <v>#DIV/0!</v>
      </c>
      <c r="W91" s="707"/>
      <c r="X91" s="702" t="e">
        <f t="shared" si="418"/>
        <v>#DIV/0!</v>
      </c>
      <c r="Y91" s="708"/>
      <c r="Z91" s="702" t="e">
        <f t="shared" si="440"/>
        <v>#DIV/0!</v>
      </c>
      <c r="AA91" s="708"/>
      <c r="AB91" s="702" t="e">
        <f t="shared" si="441"/>
        <v>#DIV/0!</v>
      </c>
      <c r="AC91" s="707">
        <f t="shared" si="432"/>
        <v>0</v>
      </c>
      <c r="AD91" s="638" t="e">
        <f t="shared" si="419"/>
        <v>#DIV/0!</v>
      </c>
      <c r="AE91" s="707"/>
      <c r="AF91" s="638" t="e">
        <f t="shared" si="420"/>
        <v>#DIV/0!</v>
      </c>
      <c r="AG91" s="707"/>
      <c r="AH91" s="638" t="e">
        <f t="shared" si="422"/>
        <v>#DIV/0!</v>
      </c>
      <c r="AI91" s="707"/>
      <c r="AJ91" s="638" t="e">
        <f t="shared" si="442"/>
        <v>#DIV/0!</v>
      </c>
      <c r="AK91" s="707"/>
      <c r="AL91" s="638" t="e">
        <f t="shared" si="443"/>
        <v>#DIV/0!</v>
      </c>
      <c r="AM91" s="708"/>
      <c r="AN91" s="708"/>
      <c r="AO91" s="708"/>
      <c r="AP91" s="708"/>
      <c r="AQ91" s="708"/>
      <c r="AR91" s="708"/>
      <c r="AS91" s="708"/>
      <c r="AT91" s="708"/>
      <c r="AU91" s="147"/>
      <c r="AV91" s="116">
        <f t="shared" si="444"/>
        <v>0</v>
      </c>
      <c r="AW91" s="708"/>
      <c r="AX91" s="708"/>
      <c r="AY91" s="708"/>
      <c r="AZ91" s="708"/>
      <c r="BA91" s="304">
        <f t="shared" si="445"/>
        <v>0</v>
      </c>
      <c r="BB91" s="708"/>
      <c r="BC91" s="708"/>
      <c r="BD91" s="708"/>
      <c r="BE91" s="708">
        <f t="shared" si="424"/>
        <v>0</v>
      </c>
      <c r="BF91" s="708">
        <f t="shared" si="446"/>
        <v>0</v>
      </c>
      <c r="BG91" s="708"/>
      <c r="BH91" s="708"/>
      <c r="BI91" s="708"/>
      <c r="BJ91" s="708"/>
      <c r="BK91" s="708"/>
      <c r="BL91" s="708"/>
      <c r="BM91" s="708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>
        <f t="shared" si="450"/>
        <v>0</v>
      </c>
      <c r="CB91" s="707"/>
      <c r="CC91" s="707"/>
      <c r="CD91" s="707"/>
      <c r="CE91" s="116">
        <f t="shared" si="451"/>
        <v>0</v>
      </c>
      <c r="CF91" s="708"/>
      <c r="CG91" s="708"/>
      <c r="CH91" s="707"/>
      <c r="CI91" s="707"/>
      <c r="CJ91" s="708"/>
      <c r="CK91" s="116">
        <f t="shared" si="452"/>
        <v>0</v>
      </c>
      <c r="CL91" s="708"/>
      <c r="CM91" s="708"/>
      <c r="CN91" s="708"/>
      <c r="CO91" s="708"/>
    </row>
    <row r="92" spans="2:93" s="83" customFormat="1" ht="24" hidden="1" customHeight="1" x14ac:dyDescent="0.25">
      <c r="B92" s="706"/>
      <c r="C92" s="115" t="s">
        <v>32</v>
      </c>
      <c r="D92" s="707"/>
      <c r="E92" s="707"/>
      <c r="F92" s="707"/>
      <c r="G92" s="707"/>
      <c r="H92" s="707"/>
      <c r="I92" s="707"/>
      <c r="J92" s="596" t="e">
        <f t="shared" si="390"/>
        <v>#DIV/0!</v>
      </c>
      <c r="K92" s="707"/>
      <c r="L92" s="708"/>
      <c r="M92" s="707"/>
      <c r="N92" s="708"/>
      <c r="O92" s="708"/>
      <c r="P92" s="708"/>
      <c r="Q92" s="708"/>
      <c r="R92" s="708"/>
      <c r="S92" s="707">
        <f t="shared" si="414"/>
        <v>0</v>
      </c>
      <c r="T92" s="602" t="e">
        <f t="shared" si="415"/>
        <v>#DIV/0!</v>
      </c>
      <c r="U92" s="707"/>
      <c r="V92" s="702" t="e">
        <f t="shared" si="416"/>
        <v>#DIV/0!</v>
      </c>
      <c r="W92" s="707"/>
      <c r="X92" s="702" t="e">
        <f t="shared" si="418"/>
        <v>#DIV/0!</v>
      </c>
      <c r="Y92" s="708"/>
      <c r="Z92" s="702" t="e">
        <f t="shared" si="440"/>
        <v>#DIV/0!</v>
      </c>
      <c r="AA92" s="708"/>
      <c r="AB92" s="702" t="e">
        <f t="shared" si="441"/>
        <v>#DIV/0!</v>
      </c>
      <c r="AC92" s="707">
        <f t="shared" si="432"/>
        <v>0</v>
      </c>
      <c r="AD92" s="638" t="e">
        <f t="shared" si="419"/>
        <v>#DIV/0!</v>
      </c>
      <c r="AE92" s="707"/>
      <c r="AF92" s="638" t="e">
        <f t="shared" si="420"/>
        <v>#DIV/0!</v>
      </c>
      <c r="AG92" s="707"/>
      <c r="AH92" s="638" t="e">
        <f t="shared" si="422"/>
        <v>#DIV/0!</v>
      </c>
      <c r="AI92" s="707"/>
      <c r="AJ92" s="638" t="e">
        <f t="shared" si="442"/>
        <v>#DIV/0!</v>
      </c>
      <c r="AK92" s="707"/>
      <c r="AL92" s="638" t="e">
        <f t="shared" si="443"/>
        <v>#DIV/0!</v>
      </c>
      <c r="AM92" s="708"/>
      <c r="AN92" s="708"/>
      <c r="AO92" s="708"/>
      <c r="AP92" s="708"/>
      <c r="AQ92" s="708"/>
      <c r="AR92" s="708"/>
      <c r="AS92" s="708"/>
      <c r="AT92" s="708"/>
      <c r="AU92" s="147"/>
      <c r="AV92" s="116">
        <f t="shared" si="444"/>
        <v>0</v>
      </c>
      <c r="AW92" s="708"/>
      <c r="AX92" s="708"/>
      <c r="AY92" s="708"/>
      <c r="AZ92" s="708"/>
      <c r="BA92" s="304">
        <f t="shared" si="445"/>
        <v>0</v>
      </c>
      <c r="BB92" s="708"/>
      <c r="BC92" s="708"/>
      <c r="BD92" s="708"/>
      <c r="BE92" s="708">
        <f t="shared" si="424"/>
        <v>0</v>
      </c>
      <c r="BF92" s="708">
        <f t="shared" si="446"/>
        <v>0</v>
      </c>
      <c r="BG92" s="708"/>
      <c r="BH92" s="708"/>
      <c r="BI92" s="708"/>
      <c r="BJ92" s="708"/>
      <c r="BK92" s="708"/>
      <c r="BL92" s="708"/>
      <c r="BM92" s="708"/>
      <c r="BN92" s="708"/>
      <c r="BO92" s="708"/>
      <c r="BP92" s="708"/>
      <c r="BQ92" s="708"/>
      <c r="BR92" s="708"/>
      <c r="BS92" s="708"/>
      <c r="BT92" s="708"/>
      <c r="BU92" s="708"/>
      <c r="BV92" s="708"/>
      <c r="BW92" s="708"/>
      <c r="BX92" s="708"/>
      <c r="BY92" s="708"/>
      <c r="BZ92" s="708"/>
      <c r="CA92" s="708">
        <f t="shared" si="450"/>
        <v>0</v>
      </c>
      <c r="CB92" s="707"/>
      <c r="CC92" s="707"/>
      <c r="CD92" s="707"/>
      <c r="CE92" s="116">
        <f t="shared" si="451"/>
        <v>0</v>
      </c>
      <c r="CF92" s="708"/>
      <c r="CG92" s="708"/>
      <c r="CH92" s="707"/>
      <c r="CI92" s="707"/>
      <c r="CJ92" s="708"/>
      <c r="CK92" s="116">
        <f t="shared" si="452"/>
        <v>0</v>
      </c>
      <c r="CL92" s="708"/>
      <c r="CM92" s="708"/>
      <c r="CN92" s="708"/>
      <c r="CO92" s="708"/>
    </row>
    <row r="93" spans="2:93" s="25" customFormat="1" ht="46.5" hidden="1" customHeight="1" x14ac:dyDescent="0.25">
      <c r="B93" s="207"/>
      <c r="C93" s="115" t="s">
        <v>32</v>
      </c>
      <c r="D93" s="195">
        <f>E93</f>
        <v>0</v>
      </c>
      <c r="E93" s="195">
        <v>0</v>
      </c>
      <c r="F93" s="195"/>
      <c r="G93" s="195"/>
      <c r="H93" s="195"/>
      <c r="I93" s="195"/>
      <c r="J93" s="596" t="e">
        <f t="shared" si="390"/>
        <v>#DIV/0!</v>
      </c>
      <c r="K93" s="195">
        <v>0</v>
      </c>
      <c r="L93" s="24"/>
      <c r="M93" s="195"/>
      <c r="N93" s="24"/>
      <c r="O93" s="24"/>
      <c r="P93" s="24"/>
      <c r="Q93" s="24"/>
      <c r="R93" s="24"/>
      <c r="S93" s="195">
        <f t="shared" si="414"/>
        <v>0</v>
      </c>
      <c r="T93" s="602" t="e">
        <f t="shared" si="415"/>
        <v>#DIV/0!</v>
      </c>
      <c r="U93" s="195">
        <v>0</v>
      </c>
      <c r="V93" s="702" t="e">
        <f t="shared" si="416"/>
        <v>#DIV/0!</v>
      </c>
      <c r="W93" s="195"/>
      <c r="X93" s="702" t="e">
        <f t="shared" si="418"/>
        <v>#DIV/0!</v>
      </c>
      <c r="Y93" s="24"/>
      <c r="Z93" s="702" t="e">
        <f t="shared" si="440"/>
        <v>#DIV/0!</v>
      </c>
      <c r="AA93" s="24"/>
      <c r="AB93" s="702" t="e">
        <f t="shared" si="441"/>
        <v>#DIV/0!</v>
      </c>
      <c r="AC93" s="195">
        <f t="shared" si="432"/>
        <v>0</v>
      </c>
      <c r="AD93" s="638" t="e">
        <f t="shared" si="419"/>
        <v>#DIV/0!</v>
      </c>
      <c r="AE93" s="195">
        <v>0</v>
      </c>
      <c r="AF93" s="638" t="e">
        <f t="shared" si="420"/>
        <v>#DIV/0!</v>
      </c>
      <c r="AG93" s="195"/>
      <c r="AH93" s="638" t="e">
        <f t="shared" si="422"/>
        <v>#DIV/0!</v>
      </c>
      <c r="AI93" s="195"/>
      <c r="AJ93" s="638" t="e">
        <f t="shared" si="442"/>
        <v>#DIV/0!</v>
      </c>
      <c r="AK93" s="195"/>
      <c r="AL93" s="638" t="e">
        <f t="shared" si="443"/>
        <v>#DIV/0!</v>
      </c>
      <c r="AM93" s="24"/>
      <c r="AN93" s="24"/>
      <c r="AO93" s="24"/>
      <c r="AP93" s="24"/>
      <c r="AQ93" s="24"/>
      <c r="AR93" s="24"/>
      <c r="AS93" s="24"/>
      <c r="AT93" s="24"/>
      <c r="AU93" s="116"/>
      <c r="AV93" s="116">
        <f t="shared" si="444"/>
        <v>0</v>
      </c>
      <c r="AW93" s="24">
        <v>0</v>
      </c>
      <c r="AX93" s="24"/>
      <c r="AY93" s="24"/>
      <c r="AZ93" s="24"/>
      <c r="BA93" s="304">
        <f t="shared" si="445"/>
        <v>0</v>
      </c>
      <c r="BB93" s="24"/>
      <c r="BC93" s="24"/>
      <c r="BD93" s="24"/>
      <c r="BE93" s="24">
        <f t="shared" si="424"/>
        <v>0</v>
      </c>
      <c r="BF93" s="24">
        <f t="shared" si="446"/>
        <v>0</v>
      </c>
      <c r="BG93" s="24"/>
      <c r="BH93" s="24"/>
      <c r="BI93" s="24">
        <f>BJ93</f>
        <v>0</v>
      </c>
      <c r="BJ93" s="24">
        <v>0</v>
      </c>
      <c r="BK93" s="24"/>
      <c r="BL93" s="24"/>
      <c r="BM93" s="24"/>
      <c r="BN93" s="24"/>
      <c r="BO93" s="24">
        <f>BP93</f>
        <v>0</v>
      </c>
      <c r="BP93" s="24">
        <v>0</v>
      </c>
      <c r="BQ93" s="24"/>
      <c r="BR93" s="24"/>
      <c r="BS93" s="24"/>
      <c r="BT93" s="24"/>
      <c r="BU93" s="24"/>
      <c r="BV93" s="24">
        <f>BW93</f>
        <v>0</v>
      </c>
      <c r="BW93" s="24">
        <v>0</v>
      </c>
      <c r="BX93" s="24"/>
      <c r="BY93" s="24"/>
      <c r="BZ93" s="24"/>
      <c r="CA93" s="24">
        <f t="shared" si="450"/>
        <v>0</v>
      </c>
      <c r="CB93" s="195"/>
      <c r="CC93" s="195"/>
      <c r="CD93" s="195"/>
      <c r="CE93" s="116">
        <f t="shared" si="451"/>
        <v>0</v>
      </c>
      <c r="CF93" s="24">
        <v>0</v>
      </c>
      <c r="CG93" s="24"/>
      <c r="CH93" s="195"/>
      <c r="CI93" s="195"/>
      <c r="CJ93" s="24"/>
      <c r="CK93" s="116">
        <f t="shared" si="452"/>
        <v>0</v>
      </c>
      <c r="CL93" s="24">
        <v>0</v>
      </c>
      <c r="CM93" s="24"/>
      <c r="CN93" s="24"/>
      <c r="CO93" s="24"/>
    </row>
    <row r="94" spans="2:93" s="710" customFormat="1" ht="76.5" hidden="1" customHeight="1" x14ac:dyDescent="0.25">
      <c r="B94" s="212" t="s">
        <v>62</v>
      </c>
      <c r="C94" s="115" t="s">
        <v>32</v>
      </c>
      <c r="D94" s="192">
        <f>E94</f>
        <v>0</v>
      </c>
      <c r="E94" s="192">
        <f>E95+E96</f>
        <v>0</v>
      </c>
      <c r="F94" s="192"/>
      <c r="G94" s="251"/>
      <c r="H94" s="251">
        <f>H98+H101+H104+H107+H134</f>
        <v>0</v>
      </c>
      <c r="I94" s="251"/>
      <c r="J94" s="596" t="e">
        <f t="shared" si="390"/>
        <v>#DIV/0!</v>
      </c>
      <c r="K94" s="192">
        <f>K95+K96</f>
        <v>0</v>
      </c>
      <c r="L94" s="304"/>
      <c r="M94" s="192"/>
      <c r="N94" s="304"/>
      <c r="O94" s="304"/>
      <c r="P94" s="304"/>
      <c r="Q94" s="304">
        <f>Q98+Q101+Q104+Q107+Q134</f>
        <v>0</v>
      </c>
      <c r="R94" s="304"/>
      <c r="S94" s="192">
        <f t="shared" si="414"/>
        <v>0</v>
      </c>
      <c r="T94" s="602" t="e">
        <f t="shared" si="415"/>
        <v>#DIV/0!</v>
      </c>
      <c r="U94" s="192">
        <f>U95+U96</f>
        <v>0</v>
      </c>
      <c r="V94" s="702" t="e">
        <f t="shared" si="416"/>
        <v>#DIV/0!</v>
      </c>
      <c r="W94" s="192"/>
      <c r="X94" s="702" t="e">
        <f t="shared" si="418"/>
        <v>#DIV/0!</v>
      </c>
      <c r="Y94" s="304"/>
      <c r="Z94" s="702" t="e">
        <f t="shared" si="440"/>
        <v>#DIV/0!</v>
      </c>
      <c r="AA94" s="304">
        <f>AA98+AA101+AA104+AA107+AA134</f>
        <v>0</v>
      </c>
      <c r="AB94" s="702" t="e">
        <f t="shared" si="441"/>
        <v>#DIV/0!</v>
      </c>
      <c r="AC94" s="192">
        <f t="shared" si="432"/>
        <v>0</v>
      </c>
      <c r="AD94" s="638" t="e">
        <f t="shared" si="419"/>
        <v>#DIV/0!</v>
      </c>
      <c r="AE94" s="192">
        <f>AE95+AE96</f>
        <v>0</v>
      </c>
      <c r="AF94" s="638" t="e">
        <f t="shared" si="420"/>
        <v>#DIV/0!</v>
      </c>
      <c r="AG94" s="192"/>
      <c r="AH94" s="638" t="e">
        <f t="shared" si="422"/>
        <v>#DIV/0!</v>
      </c>
      <c r="AI94" s="192"/>
      <c r="AJ94" s="638" t="e">
        <f t="shared" si="442"/>
        <v>#DIV/0!</v>
      </c>
      <c r="AK94" s="192">
        <f>AK98+AK101+AK104+AK107+AK134</f>
        <v>0</v>
      </c>
      <c r="AL94" s="638" t="e">
        <f t="shared" si="443"/>
        <v>#DIV/0!</v>
      </c>
      <c r="AM94" s="304"/>
      <c r="AN94" s="304"/>
      <c r="AO94" s="304"/>
      <c r="AP94" s="304"/>
      <c r="AQ94" s="304"/>
      <c r="AR94" s="304"/>
      <c r="AS94" s="304"/>
      <c r="AT94" s="304"/>
      <c r="AU94" s="670"/>
      <c r="AV94" s="116">
        <f t="shared" si="444"/>
        <v>0</v>
      </c>
      <c r="AW94" s="670">
        <f>AW95+AW96</f>
        <v>0</v>
      </c>
      <c r="AX94" s="670"/>
      <c r="AY94" s="304"/>
      <c r="AZ94" s="304">
        <f>AZ98+AZ101+AZ104+AZ107+AZ134</f>
        <v>0</v>
      </c>
      <c r="BA94" s="304">
        <f t="shared" si="445"/>
        <v>0</v>
      </c>
      <c r="BB94" s="304"/>
      <c r="BC94" s="304"/>
      <c r="BD94" s="304"/>
      <c r="BE94" s="670">
        <f t="shared" si="424"/>
        <v>0</v>
      </c>
      <c r="BF94" s="670">
        <f t="shared" si="446"/>
        <v>0</v>
      </c>
      <c r="BG94" s="304"/>
      <c r="BH94" s="304"/>
      <c r="BI94" s="670">
        <f>BJ94</f>
        <v>0</v>
      </c>
      <c r="BJ94" s="670">
        <f>BJ95+BJ96</f>
        <v>0</v>
      </c>
      <c r="BK94" s="670"/>
      <c r="BL94" s="304"/>
      <c r="BM94" s="304">
        <f>BM98+BM101+BM104+BM107+BM134</f>
        <v>0</v>
      </c>
      <c r="BN94" s="670"/>
      <c r="BO94" s="670">
        <f>BP94</f>
        <v>0</v>
      </c>
      <c r="BP94" s="670">
        <f>BP95+BP96</f>
        <v>0</v>
      </c>
      <c r="BQ94" s="670"/>
      <c r="BR94" s="304"/>
      <c r="BS94" s="304">
        <f>BS98+BS101+BS104+BS107+BS134</f>
        <v>0</v>
      </c>
      <c r="BT94" s="304"/>
      <c r="BU94" s="304"/>
      <c r="BV94" s="670">
        <f>BW94</f>
        <v>0</v>
      </c>
      <c r="BW94" s="670">
        <f>BW95+BW96</f>
        <v>0</v>
      </c>
      <c r="BX94" s="670"/>
      <c r="BY94" s="304"/>
      <c r="BZ94" s="304">
        <f>BZ98+BZ101+BZ104+BZ107+BZ134</f>
        <v>0</v>
      </c>
      <c r="CA94" s="670">
        <f t="shared" si="450"/>
        <v>0</v>
      </c>
      <c r="CB94" s="192"/>
      <c r="CC94" s="251"/>
      <c r="CD94" s="251"/>
      <c r="CE94" s="116">
        <f t="shared" si="451"/>
        <v>0</v>
      </c>
      <c r="CF94" s="670">
        <f>CF95+CF96</f>
        <v>0</v>
      </c>
      <c r="CG94" s="670"/>
      <c r="CH94" s="251"/>
      <c r="CI94" s="251"/>
      <c r="CJ94" s="670"/>
      <c r="CK94" s="116">
        <f t="shared" si="452"/>
        <v>0</v>
      </c>
      <c r="CL94" s="670">
        <f>CL95+CL96</f>
        <v>0</v>
      </c>
      <c r="CM94" s="670"/>
      <c r="CN94" s="304"/>
      <c r="CO94" s="304">
        <f>CO98+CO101+CO104+CO107+CO134</f>
        <v>0</v>
      </c>
    </row>
    <row r="95" spans="2:93" s="686" customFormat="1" ht="41.25" hidden="1" customHeight="1" x14ac:dyDescent="0.25">
      <c r="B95" s="212"/>
      <c r="C95" s="115" t="s">
        <v>32</v>
      </c>
      <c r="D95" s="703">
        <f>E95</f>
        <v>0</v>
      </c>
      <c r="E95" s="703">
        <f>E98</f>
        <v>0</v>
      </c>
      <c r="F95" s="703"/>
      <c r="G95" s="704"/>
      <c r="H95" s="704"/>
      <c r="I95" s="704"/>
      <c r="J95" s="596" t="e">
        <f t="shared" si="390"/>
        <v>#DIV/0!</v>
      </c>
      <c r="K95" s="703">
        <f>K98</f>
        <v>0</v>
      </c>
      <c r="L95" s="705"/>
      <c r="M95" s="703"/>
      <c r="N95" s="705"/>
      <c r="O95" s="705"/>
      <c r="P95" s="705"/>
      <c r="Q95" s="705"/>
      <c r="R95" s="705"/>
      <c r="S95" s="703">
        <f t="shared" si="414"/>
        <v>0</v>
      </c>
      <c r="T95" s="602" t="e">
        <f t="shared" si="415"/>
        <v>#DIV/0!</v>
      </c>
      <c r="U95" s="703">
        <f>U98</f>
        <v>0</v>
      </c>
      <c r="V95" s="702" t="e">
        <f t="shared" si="416"/>
        <v>#DIV/0!</v>
      </c>
      <c r="W95" s="703"/>
      <c r="X95" s="702" t="e">
        <f t="shared" si="418"/>
        <v>#DIV/0!</v>
      </c>
      <c r="Y95" s="705"/>
      <c r="Z95" s="702" t="e">
        <f t="shared" si="440"/>
        <v>#DIV/0!</v>
      </c>
      <c r="AA95" s="705"/>
      <c r="AB95" s="702" t="e">
        <f t="shared" si="441"/>
        <v>#DIV/0!</v>
      </c>
      <c r="AC95" s="703">
        <f t="shared" si="432"/>
        <v>0</v>
      </c>
      <c r="AD95" s="638" t="e">
        <f t="shared" si="419"/>
        <v>#DIV/0!</v>
      </c>
      <c r="AE95" s="703">
        <f>AE98</f>
        <v>0</v>
      </c>
      <c r="AF95" s="638" t="e">
        <f t="shared" si="420"/>
        <v>#DIV/0!</v>
      </c>
      <c r="AG95" s="703"/>
      <c r="AH95" s="638" t="e">
        <f t="shared" si="422"/>
        <v>#DIV/0!</v>
      </c>
      <c r="AI95" s="703"/>
      <c r="AJ95" s="638" t="e">
        <f t="shared" si="442"/>
        <v>#DIV/0!</v>
      </c>
      <c r="AK95" s="703"/>
      <c r="AL95" s="638" t="e">
        <f t="shared" si="443"/>
        <v>#DIV/0!</v>
      </c>
      <c r="AM95" s="705"/>
      <c r="AN95" s="705"/>
      <c r="AO95" s="705"/>
      <c r="AP95" s="705"/>
      <c r="AQ95" s="705"/>
      <c r="AR95" s="705"/>
      <c r="AS95" s="705"/>
      <c r="AT95" s="705"/>
      <c r="AU95" s="685"/>
      <c r="AV95" s="116">
        <f t="shared" si="444"/>
        <v>0</v>
      </c>
      <c r="AW95" s="685">
        <f>AW98</f>
        <v>0</v>
      </c>
      <c r="AX95" s="685"/>
      <c r="AY95" s="705"/>
      <c r="AZ95" s="705"/>
      <c r="BA95" s="304">
        <f t="shared" si="445"/>
        <v>0</v>
      </c>
      <c r="BB95" s="705"/>
      <c r="BC95" s="705"/>
      <c r="BD95" s="705"/>
      <c r="BE95" s="685">
        <f t="shared" si="424"/>
        <v>0</v>
      </c>
      <c r="BF95" s="685">
        <f t="shared" si="446"/>
        <v>0</v>
      </c>
      <c r="BG95" s="705"/>
      <c r="BH95" s="705"/>
      <c r="BI95" s="685">
        <f>BJ95</f>
        <v>0</v>
      </c>
      <c r="BJ95" s="685">
        <f>BJ98</f>
        <v>0</v>
      </c>
      <c r="BK95" s="685"/>
      <c r="BL95" s="705"/>
      <c r="BM95" s="705"/>
      <c r="BN95" s="685"/>
      <c r="BO95" s="685">
        <f>BP95</f>
        <v>0</v>
      </c>
      <c r="BP95" s="685">
        <f>BP98</f>
        <v>0</v>
      </c>
      <c r="BQ95" s="685"/>
      <c r="BR95" s="705"/>
      <c r="BS95" s="705"/>
      <c r="BT95" s="705"/>
      <c r="BU95" s="705"/>
      <c r="BV95" s="685">
        <f>BW95</f>
        <v>0</v>
      </c>
      <c r="BW95" s="685">
        <f>BW98</f>
        <v>0</v>
      </c>
      <c r="BX95" s="685"/>
      <c r="BY95" s="705"/>
      <c r="BZ95" s="705"/>
      <c r="CA95" s="685">
        <f t="shared" si="450"/>
        <v>0</v>
      </c>
      <c r="CB95" s="703"/>
      <c r="CC95" s="704"/>
      <c r="CD95" s="704"/>
      <c r="CE95" s="116">
        <f t="shared" si="451"/>
        <v>0</v>
      </c>
      <c r="CF95" s="685">
        <f>CF98</f>
        <v>0</v>
      </c>
      <c r="CG95" s="685"/>
      <c r="CH95" s="704"/>
      <c r="CI95" s="704"/>
      <c r="CJ95" s="685"/>
      <c r="CK95" s="116">
        <f t="shared" si="452"/>
        <v>0</v>
      </c>
      <c r="CL95" s="685">
        <f>CL98</f>
        <v>0</v>
      </c>
      <c r="CM95" s="685"/>
      <c r="CN95" s="705"/>
      <c r="CO95" s="705"/>
    </row>
    <row r="96" spans="2:93" s="25" customFormat="1" ht="46.5" hidden="1" customHeight="1" x14ac:dyDescent="0.25">
      <c r="B96" s="207"/>
      <c r="C96" s="115" t="s">
        <v>32</v>
      </c>
      <c r="D96" s="183">
        <f>E96</f>
        <v>0</v>
      </c>
      <c r="E96" s="183">
        <f>E112</f>
        <v>0</v>
      </c>
      <c r="F96" s="183"/>
      <c r="G96" s="195"/>
      <c r="H96" s="195"/>
      <c r="I96" s="195"/>
      <c r="J96" s="596" t="e">
        <f t="shared" si="390"/>
        <v>#DIV/0!</v>
      </c>
      <c r="K96" s="183">
        <f>K112</f>
        <v>0</v>
      </c>
      <c r="L96" s="24"/>
      <c r="M96" s="183"/>
      <c r="N96" s="24"/>
      <c r="O96" s="24"/>
      <c r="P96" s="24"/>
      <c r="Q96" s="24"/>
      <c r="R96" s="24"/>
      <c r="S96" s="183">
        <f t="shared" si="414"/>
        <v>0</v>
      </c>
      <c r="T96" s="602" t="e">
        <f t="shared" si="415"/>
        <v>#DIV/0!</v>
      </c>
      <c r="U96" s="183">
        <f>U112</f>
        <v>0</v>
      </c>
      <c r="V96" s="702" t="e">
        <f t="shared" si="416"/>
        <v>#DIV/0!</v>
      </c>
      <c r="W96" s="183"/>
      <c r="X96" s="702" t="e">
        <f t="shared" si="418"/>
        <v>#DIV/0!</v>
      </c>
      <c r="Y96" s="24"/>
      <c r="Z96" s="702" t="e">
        <f t="shared" si="440"/>
        <v>#DIV/0!</v>
      </c>
      <c r="AA96" s="24"/>
      <c r="AB96" s="702" t="e">
        <f t="shared" si="441"/>
        <v>#DIV/0!</v>
      </c>
      <c r="AC96" s="183">
        <f t="shared" si="432"/>
        <v>0</v>
      </c>
      <c r="AD96" s="638" t="e">
        <f t="shared" si="419"/>
        <v>#DIV/0!</v>
      </c>
      <c r="AE96" s="183">
        <f>AE112</f>
        <v>0</v>
      </c>
      <c r="AF96" s="638" t="e">
        <f t="shared" si="420"/>
        <v>#DIV/0!</v>
      </c>
      <c r="AG96" s="183"/>
      <c r="AH96" s="638" t="e">
        <f t="shared" si="422"/>
        <v>#DIV/0!</v>
      </c>
      <c r="AI96" s="183"/>
      <c r="AJ96" s="638" t="e">
        <f t="shared" si="442"/>
        <v>#DIV/0!</v>
      </c>
      <c r="AK96" s="183"/>
      <c r="AL96" s="638" t="e">
        <f t="shared" si="443"/>
        <v>#DIV/0!</v>
      </c>
      <c r="AM96" s="24"/>
      <c r="AN96" s="24"/>
      <c r="AO96" s="24"/>
      <c r="AP96" s="24"/>
      <c r="AQ96" s="24"/>
      <c r="AR96" s="24"/>
      <c r="AS96" s="24"/>
      <c r="AT96" s="24"/>
      <c r="AU96" s="116"/>
      <c r="AV96" s="116">
        <f t="shared" si="444"/>
        <v>0</v>
      </c>
      <c r="AW96" s="116">
        <f>AW112</f>
        <v>0</v>
      </c>
      <c r="AX96" s="116"/>
      <c r="AY96" s="24"/>
      <c r="AZ96" s="24"/>
      <c r="BA96" s="304">
        <f t="shared" si="445"/>
        <v>0</v>
      </c>
      <c r="BB96" s="24"/>
      <c r="BC96" s="24"/>
      <c r="BD96" s="24"/>
      <c r="BE96" s="116">
        <f t="shared" si="424"/>
        <v>0</v>
      </c>
      <c r="BF96" s="116">
        <f t="shared" si="446"/>
        <v>0</v>
      </c>
      <c r="BG96" s="24"/>
      <c r="BH96" s="24"/>
      <c r="BI96" s="116">
        <f>BJ96</f>
        <v>0</v>
      </c>
      <c r="BJ96" s="116">
        <f>BJ112</f>
        <v>0</v>
      </c>
      <c r="BK96" s="116"/>
      <c r="BL96" s="24"/>
      <c r="BM96" s="24"/>
      <c r="BN96" s="116"/>
      <c r="BO96" s="116">
        <f>BP96</f>
        <v>0</v>
      </c>
      <c r="BP96" s="116">
        <f>BP112</f>
        <v>0</v>
      </c>
      <c r="BQ96" s="116"/>
      <c r="BR96" s="24"/>
      <c r="BS96" s="24"/>
      <c r="BT96" s="24"/>
      <c r="BU96" s="24"/>
      <c r="BV96" s="116">
        <f>BW96</f>
        <v>0</v>
      </c>
      <c r="BW96" s="116">
        <f>BW112</f>
        <v>0</v>
      </c>
      <c r="BX96" s="116"/>
      <c r="BY96" s="24"/>
      <c r="BZ96" s="24"/>
      <c r="CA96" s="116">
        <f t="shared" si="450"/>
        <v>0</v>
      </c>
      <c r="CB96" s="183"/>
      <c r="CC96" s="195"/>
      <c r="CD96" s="195"/>
      <c r="CE96" s="116">
        <f t="shared" si="451"/>
        <v>0</v>
      </c>
      <c r="CF96" s="116">
        <f>CF112</f>
        <v>0</v>
      </c>
      <c r="CG96" s="116"/>
      <c r="CH96" s="195"/>
      <c r="CI96" s="195"/>
      <c r="CJ96" s="116"/>
      <c r="CK96" s="116">
        <f t="shared" si="452"/>
        <v>0</v>
      </c>
      <c r="CL96" s="116">
        <f>CL112</f>
        <v>0</v>
      </c>
      <c r="CM96" s="116"/>
      <c r="CN96" s="24"/>
      <c r="CO96" s="24"/>
    </row>
    <row r="97" spans="2:93" s="711" customFormat="1" ht="24.75" hidden="1" customHeight="1" x14ac:dyDescent="0.25">
      <c r="B97" s="207"/>
      <c r="C97" s="115" t="s">
        <v>32</v>
      </c>
      <c r="D97" s="195"/>
      <c r="E97" s="195"/>
      <c r="F97" s="195"/>
      <c r="G97" s="195"/>
      <c r="H97" s="195"/>
      <c r="I97" s="195"/>
      <c r="J97" s="596" t="e">
        <f t="shared" si="390"/>
        <v>#DIV/0!</v>
      </c>
      <c r="K97" s="195"/>
      <c r="L97" s="24"/>
      <c r="M97" s="195"/>
      <c r="N97" s="24"/>
      <c r="O97" s="24"/>
      <c r="P97" s="24"/>
      <c r="Q97" s="24"/>
      <c r="R97" s="24"/>
      <c r="S97" s="195">
        <f t="shared" si="414"/>
        <v>0</v>
      </c>
      <c r="T97" s="602" t="e">
        <f t="shared" si="415"/>
        <v>#DIV/0!</v>
      </c>
      <c r="U97" s="195"/>
      <c r="V97" s="702" t="e">
        <f t="shared" si="416"/>
        <v>#DIV/0!</v>
      </c>
      <c r="W97" s="195"/>
      <c r="X97" s="702" t="e">
        <f t="shared" si="418"/>
        <v>#DIV/0!</v>
      </c>
      <c r="Y97" s="24"/>
      <c r="Z97" s="702" t="e">
        <f t="shared" si="440"/>
        <v>#DIV/0!</v>
      </c>
      <c r="AA97" s="24"/>
      <c r="AB97" s="702" t="e">
        <f t="shared" si="441"/>
        <v>#DIV/0!</v>
      </c>
      <c r="AC97" s="195">
        <f t="shared" si="432"/>
        <v>0</v>
      </c>
      <c r="AD97" s="638" t="e">
        <f t="shared" si="419"/>
        <v>#DIV/0!</v>
      </c>
      <c r="AE97" s="195"/>
      <c r="AF97" s="638" t="e">
        <f t="shared" si="420"/>
        <v>#DIV/0!</v>
      </c>
      <c r="AG97" s="195"/>
      <c r="AH97" s="638" t="e">
        <f t="shared" si="422"/>
        <v>#DIV/0!</v>
      </c>
      <c r="AI97" s="195"/>
      <c r="AJ97" s="638" t="e">
        <f t="shared" si="442"/>
        <v>#DIV/0!</v>
      </c>
      <c r="AK97" s="195"/>
      <c r="AL97" s="638" t="e">
        <f t="shared" si="443"/>
        <v>#DIV/0!</v>
      </c>
      <c r="AM97" s="24"/>
      <c r="AN97" s="24"/>
      <c r="AO97" s="24"/>
      <c r="AP97" s="24"/>
      <c r="AQ97" s="24"/>
      <c r="AR97" s="24"/>
      <c r="AS97" s="24"/>
      <c r="AT97" s="24"/>
      <c r="AU97" s="116"/>
      <c r="AV97" s="116">
        <f t="shared" si="444"/>
        <v>0</v>
      </c>
      <c r="AW97" s="24"/>
      <c r="AX97" s="24"/>
      <c r="AY97" s="24"/>
      <c r="AZ97" s="24"/>
      <c r="BA97" s="304">
        <f t="shared" si="445"/>
        <v>0</v>
      </c>
      <c r="BB97" s="24"/>
      <c r="BC97" s="24"/>
      <c r="BD97" s="24"/>
      <c r="BE97" s="24">
        <f t="shared" si="424"/>
        <v>0</v>
      </c>
      <c r="BF97" s="24">
        <f t="shared" si="446"/>
        <v>0</v>
      </c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>
        <f t="shared" si="450"/>
        <v>0</v>
      </c>
      <c r="CB97" s="195"/>
      <c r="CC97" s="195"/>
      <c r="CD97" s="195"/>
      <c r="CE97" s="116">
        <f t="shared" si="451"/>
        <v>0</v>
      </c>
      <c r="CF97" s="24"/>
      <c r="CG97" s="24"/>
      <c r="CH97" s="195"/>
      <c r="CI97" s="195"/>
      <c r="CJ97" s="24"/>
      <c r="CK97" s="116">
        <f t="shared" si="452"/>
        <v>0</v>
      </c>
      <c r="CL97" s="24"/>
      <c r="CM97" s="24"/>
      <c r="CN97" s="24"/>
      <c r="CO97" s="24"/>
    </row>
    <row r="98" spans="2:93" s="719" customFormat="1" ht="90" hidden="1" customHeight="1" x14ac:dyDescent="0.25">
      <c r="B98" s="712" t="s">
        <v>179</v>
      </c>
      <c r="C98" s="115" t="s">
        <v>32</v>
      </c>
      <c r="D98" s="713">
        <f t="shared" ref="D98:D103" si="457">E98</f>
        <v>0</v>
      </c>
      <c r="E98" s="713">
        <f>E99+E103</f>
        <v>0</v>
      </c>
      <c r="F98" s="713"/>
      <c r="G98" s="714"/>
      <c r="H98" s="715"/>
      <c r="I98" s="715"/>
      <c r="J98" s="596" t="e">
        <f t="shared" si="390"/>
        <v>#DIV/0!</v>
      </c>
      <c r="K98" s="713">
        <f>K99+K103</f>
        <v>0</v>
      </c>
      <c r="L98" s="716"/>
      <c r="M98" s="713"/>
      <c r="N98" s="716"/>
      <c r="O98" s="718"/>
      <c r="P98" s="716"/>
      <c r="Q98" s="716"/>
      <c r="R98" s="716"/>
      <c r="S98" s="713">
        <f t="shared" si="414"/>
        <v>0</v>
      </c>
      <c r="T98" s="602" t="e">
        <f t="shared" si="415"/>
        <v>#DIV/0!</v>
      </c>
      <c r="U98" s="713">
        <f>U99+U103</f>
        <v>0</v>
      </c>
      <c r="V98" s="702" t="e">
        <f t="shared" si="416"/>
        <v>#DIV/0!</v>
      </c>
      <c r="W98" s="713"/>
      <c r="X98" s="702" t="e">
        <f t="shared" si="418"/>
        <v>#DIV/0!</v>
      </c>
      <c r="Y98" s="718"/>
      <c r="Z98" s="702" t="e">
        <f t="shared" si="440"/>
        <v>#DIV/0!</v>
      </c>
      <c r="AA98" s="716"/>
      <c r="AB98" s="702" t="e">
        <f t="shared" si="441"/>
        <v>#DIV/0!</v>
      </c>
      <c r="AC98" s="713">
        <f t="shared" si="432"/>
        <v>0</v>
      </c>
      <c r="AD98" s="638" t="e">
        <f t="shared" si="419"/>
        <v>#DIV/0!</v>
      </c>
      <c r="AE98" s="713">
        <f>AE99+AE103</f>
        <v>0</v>
      </c>
      <c r="AF98" s="638" t="e">
        <f t="shared" si="420"/>
        <v>#DIV/0!</v>
      </c>
      <c r="AG98" s="713"/>
      <c r="AH98" s="638" t="e">
        <f t="shared" si="422"/>
        <v>#DIV/0!</v>
      </c>
      <c r="AI98" s="713"/>
      <c r="AJ98" s="638" t="e">
        <f t="shared" si="442"/>
        <v>#DIV/0!</v>
      </c>
      <c r="AK98" s="713"/>
      <c r="AL98" s="638" t="e">
        <f t="shared" si="443"/>
        <v>#DIV/0!</v>
      </c>
      <c r="AM98" s="716"/>
      <c r="AN98" s="716"/>
      <c r="AO98" s="716"/>
      <c r="AP98" s="716"/>
      <c r="AQ98" s="716"/>
      <c r="AR98" s="716"/>
      <c r="AS98" s="716"/>
      <c r="AT98" s="716"/>
      <c r="AU98" s="717"/>
      <c r="AV98" s="116">
        <f t="shared" si="444"/>
        <v>0</v>
      </c>
      <c r="AW98" s="717">
        <f>AW99+AW103</f>
        <v>0</v>
      </c>
      <c r="AX98" s="717"/>
      <c r="AY98" s="718"/>
      <c r="AZ98" s="716"/>
      <c r="BA98" s="304">
        <f t="shared" si="445"/>
        <v>0</v>
      </c>
      <c r="BB98" s="716"/>
      <c r="BC98" s="716"/>
      <c r="BD98" s="716"/>
      <c r="BE98" s="717">
        <f t="shared" si="424"/>
        <v>0</v>
      </c>
      <c r="BF98" s="717">
        <f t="shared" si="446"/>
        <v>0</v>
      </c>
      <c r="BG98" s="718"/>
      <c r="BH98" s="716"/>
      <c r="BI98" s="685">
        <f t="shared" ref="BI98:BI103" si="458">BJ98</f>
        <v>0</v>
      </c>
      <c r="BJ98" s="717">
        <f>BJ99+BJ103</f>
        <v>0</v>
      </c>
      <c r="BK98" s="717"/>
      <c r="BL98" s="718"/>
      <c r="BM98" s="716"/>
      <c r="BN98" s="717"/>
      <c r="BO98" s="685">
        <f t="shared" ref="BO98:BO103" si="459">BP98</f>
        <v>0</v>
      </c>
      <c r="BP98" s="717">
        <f>BP99+BP103</f>
        <v>0</v>
      </c>
      <c r="BQ98" s="717"/>
      <c r="BR98" s="718"/>
      <c r="BS98" s="716"/>
      <c r="BT98" s="718"/>
      <c r="BU98" s="716"/>
      <c r="BV98" s="685">
        <f t="shared" ref="BV98:BV103" si="460">BW98</f>
        <v>0</v>
      </c>
      <c r="BW98" s="717">
        <f>BW99+BW103</f>
        <v>0</v>
      </c>
      <c r="BX98" s="717"/>
      <c r="BY98" s="718"/>
      <c r="BZ98" s="716"/>
      <c r="CA98" s="717">
        <f t="shared" si="450"/>
        <v>0</v>
      </c>
      <c r="CB98" s="713"/>
      <c r="CC98" s="714"/>
      <c r="CD98" s="715"/>
      <c r="CE98" s="116">
        <f t="shared" si="451"/>
        <v>0</v>
      </c>
      <c r="CF98" s="717">
        <f>CF99+CF103</f>
        <v>0</v>
      </c>
      <c r="CG98" s="717"/>
      <c r="CH98" s="714"/>
      <c r="CI98" s="715"/>
      <c r="CJ98" s="717"/>
      <c r="CK98" s="116">
        <f t="shared" si="452"/>
        <v>0</v>
      </c>
      <c r="CL98" s="717">
        <f>CL99+CL103</f>
        <v>0</v>
      </c>
      <c r="CM98" s="717"/>
      <c r="CN98" s="718"/>
      <c r="CO98" s="716"/>
    </row>
    <row r="99" spans="2:93" s="725" customFormat="1" ht="45.75" hidden="1" customHeight="1" x14ac:dyDescent="0.25">
      <c r="B99" s="720"/>
      <c r="C99" s="115" t="s">
        <v>32</v>
      </c>
      <c r="D99" s="721">
        <f t="shared" si="457"/>
        <v>0</v>
      </c>
      <c r="E99" s="721">
        <f>SUM(E100:E102)</f>
        <v>0</v>
      </c>
      <c r="F99" s="721"/>
      <c r="G99" s="722"/>
      <c r="H99" s="722"/>
      <c r="I99" s="722"/>
      <c r="J99" s="596" t="e">
        <f t="shared" si="390"/>
        <v>#DIV/0!</v>
      </c>
      <c r="K99" s="721">
        <f>SUM(K100:K102)</f>
        <v>0</v>
      </c>
      <c r="L99" s="723"/>
      <c r="M99" s="721"/>
      <c r="N99" s="723"/>
      <c r="O99" s="723"/>
      <c r="P99" s="723"/>
      <c r="Q99" s="723"/>
      <c r="R99" s="723"/>
      <c r="S99" s="721">
        <f t="shared" si="414"/>
        <v>0</v>
      </c>
      <c r="T99" s="602" t="e">
        <f t="shared" si="415"/>
        <v>#DIV/0!</v>
      </c>
      <c r="U99" s="721">
        <f>SUM(U100:U102)</f>
        <v>0</v>
      </c>
      <c r="V99" s="702" t="e">
        <f t="shared" si="416"/>
        <v>#DIV/0!</v>
      </c>
      <c r="W99" s="721"/>
      <c r="X99" s="702" t="e">
        <f t="shared" si="418"/>
        <v>#DIV/0!</v>
      </c>
      <c r="Y99" s="723"/>
      <c r="Z99" s="702" t="e">
        <f t="shared" si="440"/>
        <v>#DIV/0!</v>
      </c>
      <c r="AA99" s="723"/>
      <c r="AB99" s="702" t="e">
        <f t="shared" si="441"/>
        <v>#DIV/0!</v>
      </c>
      <c r="AC99" s="721">
        <f t="shared" si="432"/>
        <v>0</v>
      </c>
      <c r="AD99" s="638" t="e">
        <f t="shared" si="419"/>
        <v>#DIV/0!</v>
      </c>
      <c r="AE99" s="721">
        <f>SUM(AE100:AE102)</f>
        <v>0</v>
      </c>
      <c r="AF99" s="638" t="e">
        <f t="shared" si="420"/>
        <v>#DIV/0!</v>
      </c>
      <c r="AG99" s="721"/>
      <c r="AH99" s="638" t="e">
        <f t="shared" si="422"/>
        <v>#DIV/0!</v>
      </c>
      <c r="AI99" s="721"/>
      <c r="AJ99" s="638" t="e">
        <f t="shared" si="442"/>
        <v>#DIV/0!</v>
      </c>
      <c r="AK99" s="721"/>
      <c r="AL99" s="638" t="e">
        <f t="shared" si="443"/>
        <v>#DIV/0!</v>
      </c>
      <c r="AM99" s="723"/>
      <c r="AN99" s="723"/>
      <c r="AO99" s="723"/>
      <c r="AP99" s="723"/>
      <c r="AQ99" s="723"/>
      <c r="AR99" s="723"/>
      <c r="AS99" s="723"/>
      <c r="AT99" s="723"/>
      <c r="AU99" s="724"/>
      <c r="AV99" s="116">
        <f t="shared" si="444"/>
        <v>0</v>
      </c>
      <c r="AW99" s="724">
        <f>SUM(AW100:AW102)</f>
        <v>0</v>
      </c>
      <c r="AX99" s="724"/>
      <c r="AY99" s="723"/>
      <c r="AZ99" s="723"/>
      <c r="BA99" s="304">
        <f t="shared" si="445"/>
        <v>0</v>
      </c>
      <c r="BB99" s="723"/>
      <c r="BC99" s="723"/>
      <c r="BD99" s="723"/>
      <c r="BE99" s="724">
        <f t="shared" si="424"/>
        <v>0</v>
      </c>
      <c r="BF99" s="724">
        <f t="shared" si="446"/>
        <v>0</v>
      </c>
      <c r="BG99" s="723"/>
      <c r="BH99" s="723"/>
      <c r="BI99" s="670">
        <f t="shared" si="458"/>
        <v>0</v>
      </c>
      <c r="BJ99" s="724">
        <f>SUM(BJ100:BJ102)</f>
        <v>0</v>
      </c>
      <c r="BK99" s="724"/>
      <c r="BL99" s="723"/>
      <c r="BM99" s="723"/>
      <c r="BN99" s="724"/>
      <c r="BO99" s="670">
        <f t="shared" si="459"/>
        <v>0</v>
      </c>
      <c r="BP99" s="724">
        <f>SUM(BP100:BP102)</f>
        <v>0</v>
      </c>
      <c r="BQ99" s="724"/>
      <c r="BR99" s="723"/>
      <c r="BS99" s="723"/>
      <c r="BT99" s="723"/>
      <c r="BU99" s="723"/>
      <c r="BV99" s="670">
        <f t="shared" si="460"/>
        <v>0</v>
      </c>
      <c r="BW99" s="724">
        <f>SUM(BW100:BW102)</f>
        <v>0</v>
      </c>
      <c r="BX99" s="724"/>
      <c r="BY99" s="723"/>
      <c r="BZ99" s="723"/>
      <c r="CA99" s="724">
        <f t="shared" si="450"/>
        <v>0</v>
      </c>
      <c r="CB99" s="721"/>
      <c r="CC99" s="722"/>
      <c r="CD99" s="722"/>
      <c r="CE99" s="116">
        <f t="shared" si="451"/>
        <v>0</v>
      </c>
      <c r="CF99" s="724">
        <f>SUM(CF100:CF102)</f>
        <v>0</v>
      </c>
      <c r="CG99" s="724"/>
      <c r="CH99" s="722"/>
      <c r="CI99" s="722"/>
      <c r="CJ99" s="724"/>
      <c r="CK99" s="116">
        <f t="shared" si="452"/>
        <v>0</v>
      </c>
      <c r="CL99" s="724">
        <f>SUM(CL100:CL102)</f>
        <v>0</v>
      </c>
      <c r="CM99" s="724"/>
      <c r="CN99" s="723"/>
      <c r="CO99" s="723"/>
    </row>
    <row r="100" spans="2:93" s="731" customFormat="1" ht="27" hidden="1" customHeight="1" x14ac:dyDescent="0.25">
      <c r="B100" s="726"/>
      <c r="C100" s="115" t="s">
        <v>32</v>
      </c>
      <c r="D100" s="727">
        <f t="shared" si="457"/>
        <v>0</v>
      </c>
      <c r="E100" s="727">
        <v>0</v>
      </c>
      <c r="F100" s="727"/>
      <c r="G100" s="728"/>
      <c r="H100" s="728"/>
      <c r="I100" s="728"/>
      <c r="J100" s="596" t="e">
        <f t="shared" si="390"/>
        <v>#DIV/0!</v>
      </c>
      <c r="K100" s="727">
        <v>0</v>
      </c>
      <c r="L100" s="729"/>
      <c r="M100" s="727"/>
      <c r="N100" s="729"/>
      <c r="O100" s="729"/>
      <c r="P100" s="729"/>
      <c r="Q100" s="729"/>
      <c r="R100" s="729"/>
      <c r="S100" s="727">
        <f t="shared" si="414"/>
        <v>0</v>
      </c>
      <c r="T100" s="602" t="e">
        <f t="shared" si="415"/>
        <v>#DIV/0!</v>
      </c>
      <c r="U100" s="727">
        <v>0</v>
      </c>
      <c r="V100" s="702" t="e">
        <f t="shared" si="416"/>
        <v>#DIV/0!</v>
      </c>
      <c r="W100" s="727"/>
      <c r="X100" s="702" t="e">
        <f t="shared" si="418"/>
        <v>#DIV/0!</v>
      </c>
      <c r="Y100" s="729"/>
      <c r="Z100" s="702" t="e">
        <f t="shared" si="440"/>
        <v>#DIV/0!</v>
      </c>
      <c r="AA100" s="729"/>
      <c r="AB100" s="702" t="e">
        <f t="shared" si="441"/>
        <v>#DIV/0!</v>
      </c>
      <c r="AC100" s="727">
        <f t="shared" si="432"/>
        <v>0</v>
      </c>
      <c r="AD100" s="638" t="e">
        <f t="shared" si="419"/>
        <v>#DIV/0!</v>
      </c>
      <c r="AE100" s="727">
        <v>0</v>
      </c>
      <c r="AF100" s="638" t="e">
        <f t="shared" si="420"/>
        <v>#DIV/0!</v>
      </c>
      <c r="AG100" s="727"/>
      <c r="AH100" s="638" t="e">
        <f t="shared" si="422"/>
        <v>#DIV/0!</v>
      </c>
      <c r="AI100" s="727"/>
      <c r="AJ100" s="638" t="e">
        <f t="shared" si="442"/>
        <v>#DIV/0!</v>
      </c>
      <c r="AK100" s="727"/>
      <c r="AL100" s="638" t="e">
        <f t="shared" si="443"/>
        <v>#DIV/0!</v>
      </c>
      <c r="AM100" s="729"/>
      <c r="AN100" s="729"/>
      <c r="AO100" s="729"/>
      <c r="AP100" s="729"/>
      <c r="AQ100" s="729"/>
      <c r="AR100" s="729"/>
      <c r="AS100" s="729"/>
      <c r="AT100" s="729"/>
      <c r="AU100" s="730"/>
      <c r="AV100" s="116">
        <f t="shared" si="444"/>
        <v>0</v>
      </c>
      <c r="AW100" s="730">
        <v>0</v>
      </c>
      <c r="AX100" s="730"/>
      <c r="AY100" s="729"/>
      <c r="AZ100" s="729"/>
      <c r="BA100" s="304">
        <f t="shared" si="445"/>
        <v>0</v>
      </c>
      <c r="BB100" s="729"/>
      <c r="BC100" s="729"/>
      <c r="BD100" s="729"/>
      <c r="BE100" s="730">
        <f t="shared" si="424"/>
        <v>0</v>
      </c>
      <c r="BF100" s="730">
        <f t="shared" si="446"/>
        <v>0</v>
      </c>
      <c r="BG100" s="729"/>
      <c r="BH100" s="729"/>
      <c r="BI100" s="147">
        <f t="shared" si="458"/>
        <v>0</v>
      </c>
      <c r="BJ100" s="730">
        <v>0</v>
      </c>
      <c r="BK100" s="730"/>
      <c r="BL100" s="729"/>
      <c r="BM100" s="729"/>
      <c r="BN100" s="730"/>
      <c r="BO100" s="147">
        <f t="shared" si="459"/>
        <v>0</v>
      </c>
      <c r="BP100" s="730">
        <v>0</v>
      </c>
      <c r="BQ100" s="730"/>
      <c r="BR100" s="729"/>
      <c r="BS100" s="729"/>
      <c r="BT100" s="729"/>
      <c r="BU100" s="729"/>
      <c r="BV100" s="147">
        <f t="shared" si="460"/>
        <v>0</v>
      </c>
      <c r="BW100" s="730">
        <v>0</v>
      </c>
      <c r="BX100" s="730"/>
      <c r="BY100" s="729"/>
      <c r="BZ100" s="729"/>
      <c r="CA100" s="730">
        <f t="shared" si="450"/>
        <v>0</v>
      </c>
      <c r="CB100" s="727"/>
      <c r="CC100" s="728"/>
      <c r="CD100" s="728"/>
      <c r="CE100" s="116">
        <f t="shared" si="451"/>
        <v>0</v>
      </c>
      <c r="CF100" s="730">
        <v>0</v>
      </c>
      <c r="CG100" s="730"/>
      <c r="CH100" s="728"/>
      <c r="CI100" s="728"/>
      <c r="CJ100" s="730"/>
      <c r="CK100" s="116">
        <f t="shared" si="452"/>
        <v>0</v>
      </c>
      <c r="CL100" s="730">
        <v>0</v>
      </c>
      <c r="CM100" s="730"/>
      <c r="CN100" s="729"/>
      <c r="CO100" s="729"/>
    </row>
    <row r="101" spans="2:93" s="731" customFormat="1" ht="22.5" hidden="1" customHeight="1" x14ac:dyDescent="0.25">
      <c r="B101" s="726"/>
      <c r="C101" s="115" t="s">
        <v>32</v>
      </c>
      <c r="D101" s="727">
        <f t="shared" si="457"/>
        <v>0</v>
      </c>
      <c r="E101" s="727">
        <v>0</v>
      </c>
      <c r="F101" s="727"/>
      <c r="G101" s="728"/>
      <c r="H101" s="728"/>
      <c r="I101" s="728"/>
      <c r="J101" s="596" t="e">
        <f t="shared" si="390"/>
        <v>#DIV/0!</v>
      </c>
      <c r="K101" s="727">
        <v>0</v>
      </c>
      <c r="L101" s="729"/>
      <c r="M101" s="727"/>
      <c r="N101" s="729"/>
      <c r="O101" s="729"/>
      <c r="P101" s="729"/>
      <c r="Q101" s="729"/>
      <c r="R101" s="729"/>
      <c r="S101" s="727">
        <f t="shared" si="414"/>
        <v>0</v>
      </c>
      <c r="T101" s="602" t="e">
        <f t="shared" si="415"/>
        <v>#DIV/0!</v>
      </c>
      <c r="U101" s="727">
        <v>0</v>
      </c>
      <c r="V101" s="702" t="e">
        <f t="shared" si="416"/>
        <v>#DIV/0!</v>
      </c>
      <c r="W101" s="727"/>
      <c r="X101" s="702" t="e">
        <f t="shared" si="418"/>
        <v>#DIV/0!</v>
      </c>
      <c r="Y101" s="729"/>
      <c r="Z101" s="702" t="e">
        <f t="shared" si="440"/>
        <v>#DIV/0!</v>
      </c>
      <c r="AA101" s="729"/>
      <c r="AB101" s="702" t="e">
        <f t="shared" si="441"/>
        <v>#DIV/0!</v>
      </c>
      <c r="AC101" s="727">
        <f t="shared" si="432"/>
        <v>0</v>
      </c>
      <c r="AD101" s="638" t="e">
        <f t="shared" si="419"/>
        <v>#DIV/0!</v>
      </c>
      <c r="AE101" s="727">
        <v>0</v>
      </c>
      <c r="AF101" s="638" t="e">
        <f t="shared" si="420"/>
        <v>#DIV/0!</v>
      </c>
      <c r="AG101" s="727"/>
      <c r="AH101" s="638" t="e">
        <f t="shared" si="422"/>
        <v>#DIV/0!</v>
      </c>
      <c r="AI101" s="727"/>
      <c r="AJ101" s="638" t="e">
        <f t="shared" si="442"/>
        <v>#DIV/0!</v>
      </c>
      <c r="AK101" s="727"/>
      <c r="AL101" s="638" t="e">
        <f t="shared" si="443"/>
        <v>#DIV/0!</v>
      </c>
      <c r="AM101" s="729"/>
      <c r="AN101" s="729"/>
      <c r="AO101" s="729"/>
      <c r="AP101" s="729"/>
      <c r="AQ101" s="729"/>
      <c r="AR101" s="729"/>
      <c r="AS101" s="729"/>
      <c r="AT101" s="729"/>
      <c r="AU101" s="730"/>
      <c r="AV101" s="116">
        <f t="shared" si="444"/>
        <v>0</v>
      </c>
      <c r="AW101" s="730">
        <v>0</v>
      </c>
      <c r="AX101" s="730"/>
      <c r="AY101" s="729"/>
      <c r="AZ101" s="729"/>
      <c r="BA101" s="304">
        <f t="shared" si="445"/>
        <v>0</v>
      </c>
      <c r="BB101" s="729"/>
      <c r="BC101" s="729"/>
      <c r="BD101" s="729"/>
      <c r="BE101" s="730">
        <f t="shared" si="424"/>
        <v>0</v>
      </c>
      <c r="BF101" s="730">
        <f t="shared" si="446"/>
        <v>0</v>
      </c>
      <c r="BG101" s="729"/>
      <c r="BH101" s="729"/>
      <c r="BI101" s="147">
        <f t="shared" si="458"/>
        <v>0</v>
      </c>
      <c r="BJ101" s="730">
        <v>0</v>
      </c>
      <c r="BK101" s="730"/>
      <c r="BL101" s="729"/>
      <c r="BM101" s="729"/>
      <c r="BN101" s="730"/>
      <c r="BO101" s="147">
        <f t="shared" si="459"/>
        <v>0</v>
      </c>
      <c r="BP101" s="730">
        <v>0</v>
      </c>
      <c r="BQ101" s="730"/>
      <c r="BR101" s="729"/>
      <c r="BS101" s="729"/>
      <c r="BT101" s="729"/>
      <c r="BU101" s="729"/>
      <c r="BV101" s="147">
        <f t="shared" si="460"/>
        <v>0</v>
      </c>
      <c r="BW101" s="730">
        <v>0</v>
      </c>
      <c r="BX101" s="730"/>
      <c r="BY101" s="729"/>
      <c r="BZ101" s="729"/>
      <c r="CA101" s="730">
        <f t="shared" si="450"/>
        <v>0</v>
      </c>
      <c r="CB101" s="727"/>
      <c r="CC101" s="728"/>
      <c r="CD101" s="728"/>
      <c r="CE101" s="116">
        <f t="shared" si="451"/>
        <v>0</v>
      </c>
      <c r="CF101" s="730">
        <v>0</v>
      </c>
      <c r="CG101" s="730"/>
      <c r="CH101" s="728"/>
      <c r="CI101" s="728"/>
      <c r="CJ101" s="730"/>
      <c r="CK101" s="116">
        <f t="shared" si="452"/>
        <v>0</v>
      </c>
      <c r="CL101" s="730">
        <v>0</v>
      </c>
      <c r="CM101" s="730"/>
      <c r="CN101" s="729"/>
      <c r="CO101" s="729"/>
    </row>
    <row r="102" spans="2:93" s="731" customFormat="1" ht="62.25" hidden="1" customHeight="1" x14ac:dyDescent="0.25">
      <c r="B102" s="726"/>
      <c r="C102" s="115" t="s">
        <v>32</v>
      </c>
      <c r="D102" s="727">
        <f t="shared" si="457"/>
        <v>0</v>
      </c>
      <c r="E102" s="727">
        <v>0</v>
      </c>
      <c r="F102" s="727"/>
      <c r="G102" s="728"/>
      <c r="H102" s="728"/>
      <c r="I102" s="728"/>
      <c r="J102" s="596" t="e">
        <f t="shared" si="390"/>
        <v>#DIV/0!</v>
      </c>
      <c r="K102" s="727">
        <v>0</v>
      </c>
      <c r="L102" s="729"/>
      <c r="M102" s="727"/>
      <c r="N102" s="729"/>
      <c r="O102" s="729"/>
      <c r="P102" s="729"/>
      <c r="Q102" s="729"/>
      <c r="R102" s="729"/>
      <c r="S102" s="727">
        <f t="shared" si="414"/>
        <v>0</v>
      </c>
      <c r="T102" s="602" t="e">
        <f t="shared" si="415"/>
        <v>#DIV/0!</v>
      </c>
      <c r="U102" s="727">
        <v>0</v>
      </c>
      <c r="V102" s="702" t="e">
        <f t="shared" si="416"/>
        <v>#DIV/0!</v>
      </c>
      <c r="W102" s="727"/>
      <c r="X102" s="702" t="e">
        <f t="shared" si="418"/>
        <v>#DIV/0!</v>
      </c>
      <c r="Y102" s="729"/>
      <c r="Z102" s="702" t="e">
        <f t="shared" si="440"/>
        <v>#DIV/0!</v>
      </c>
      <c r="AA102" s="729"/>
      <c r="AB102" s="702" t="e">
        <f t="shared" si="441"/>
        <v>#DIV/0!</v>
      </c>
      <c r="AC102" s="727">
        <f t="shared" si="432"/>
        <v>0</v>
      </c>
      <c r="AD102" s="638" t="e">
        <f t="shared" si="419"/>
        <v>#DIV/0!</v>
      </c>
      <c r="AE102" s="727">
        <v>0</v>
      </c>
      <c r="AF102" s="638" t="e">
        <f t="shared" si="420"/>
        <v>#DIV/0!</v>
      </c>
      <c r="AG102" s="727"/>
      <c r="AH102" s="638" t="e">
        <f t="shared" si="422"/>
        <v>#DIV/0!</v>
      </c>
      <c r="AI102" s="727"/>
      <c r="AJ102" s="638" t="e">
        <f t="shared" si="442"/>
        <v>#DIV/0!</v>
      </c>
      <c r="AK102" s="727"/>
      <c r="AL102" s="638" t="e">
        <f t="shared" si="443"/>
        <v>#DIV/0!</v>
      </c>
      <c r="AM102" s="729"/>
      <c r="AN102" s="729"/>
      <c r="AO102" s="729"/>
      <c r="AP102" s="729"/>
      <c r="AQ102" s="729"/>
      <c r="AR102" s="729"/>
      <c r="AS102" s="729"/>
      <c r="AT102" s="729"/>
      <c r="AU102" s="730"/>
      <c r="AV102" s="116">
        <f t="shared" si="444"/>
        <v>0</v>
      </c>
      <c r="AW102" s="730">
        <v>0</v>
      </c>
      <c r="AX102" s="730"/>
      <c r="AY102" s="729"/>
      <c r="AZ102" s="729"/>
      <c r="BA102" s="304">
        <f t="shared" si="445"/>
        <v>0</v>
      </c>
      <c r="BB102" s="729"/>
      <c r="BC102" s="729"/>
      <c r="BD102" s="729"/>
      <c r="BE102" s="730">
        <f t="shared" si="424"/>
        <v>0</v>
      </c>
      <c r="BF102" s="730">
        <f t="shared" si="446"/>
        <v>0</v>
      </c>
      <c r="BG102" s="729"/>
      <c r="BH102" s="729"/>
      <c r="BI102" s="147">
        <f t="shared" si="458"/>
        <v>0</v>
      </c>
      <c r="BJ102" s="730">
        <v>0</v>
      </c>
      <c r="BK102" s="730"/>
      <c r="BL102" s="729"/>
      <c r="BM102" s="729"/>
      <c r="BN102" s="730"/>
      <c r="BO102" s="147">
        <f t="shared" si="459"/>
        <v>0</v>
      </c>
      <c r="BP102" s="730">
        <v>0</v>
      </c>
      <c r="BQ102" s="730"/>
      <c r="BR102" s="729"/>
      <c r="BS102" s="729"/>
      <c r="BT102" s="729"/>
      <c r="BU102" s="729"/>
      <c r="BV102" s="147">
        <f t="shared" si="460"/>
        <v>0</v>
      </c>
      <c r="BW102" s="730">
        <v>0</v>
      </c>
      <c r="BX102" s="730"/>
      <c r="BY102" s="729"/>
      <c r="BZ102" s="729"/>
      <c r="CA102" s="730">
        <f t="shared" si="450"/>
        <v>0</v>
      </c>
      <c r="CB102" s="727"/>
      <c r="CC102" s="728"/>
      <c r="CD102" s="728"/>
      <c r="CE102" s="116">
        <f t="shared" si="451"/>
        <v>0</v>
      </c>
      <c r="CF102" s="730">
        <v>0</v>
      </c>
      <c r="CG102" s="730"/>
      <c r="CH102" s="728"/>
      <c r="CI102" s="728"/>
      <c r="CJ102" s="730"/>
      <c r="CK102" s="116">
        <f t="shared" si="452"/>
        <v>0</v>
      </c>
      <c r="CL102" s="730">
        <v>0</v>
      </c>
      <c r="CM102" s="730"/>
      <c r="CN102" s="729"/>
      <c r="CO102" s="729"/>
    </row>
    <row r="103" spans="2:93" s="25" customFormat="1" ht="46.5" hidden="1" customHeight="1" x14ac:dyDescent="0.25">
      <c r="B103" s="207"/>
      <c r="C103" s="115" t="s">
        <v>32</v>
      </c>
      <c r="D103" s="183">
        <f t="shared" si="457"/>
        <v>0</v>
      </c>
      <c r="E103" s="183">
        <v>0</v>
      </c>
      <c r="F103" s="183"/>
      <c r="G103" s="195"/>
      <c r="H103" s="195"/>
      <c r="I103" s="195"/>
      <c r="J103" s="596" t="e">
        <f t="shared" si="390"/>
        <v>#DIV/0!</v>
      </c>
      <c r="K103" s="183">
        <v>0</v>
      </c>
      <c r="L103" s="24"/>
      <c r="M103" s="183"/>
      <c r="N103" s="24"/>
      <c r="O103" s="24"/>
      <c r="P103" s="24"/>
      <c r="Q103" s="24"/>
      <c r="R103" s="24"/>
      <c r="S103" s="183">
        <f t="shared" si="414"/>
        <v>0</v>
      </c>
      <c r="T103" s="602" t="e">
        <f t="shared" si="415"/>
        <v>#DIV/0!</v>
      </c>
      <c r="U103" s="183">
        <v>0</v>
      </c>
      <c r="V103" s="702" t="e">
        <f t="shared" si="416"/>
        <v>#DIV/0!</v>
      </c>
      <c r="W103" s="183"/>
      <c r="X103" s="702" t="e">
        <f t="shared" si="418"/>
        <v>#DIV/0!</v>
      </c>
      <c r="Y103" s="24"/>
      <c r="Z103" s="702" t="e">
        <f t="shared" si="440"/>
        <v>#DIV/0!</v>
      </c>
      <c r="AA103" s="24"/>
      <c r="AB103" s="702" t="e">
        <f t="shared" si="441"/>
        <v>#DIV/0!</v>
      </c>
      <c r="AC103" s="183">
        <f t="shared" si="432"/>
        <v>0</v>
      </c>
      <c r="AD103" s="638" t="e">
        <f t="shared" si="419"/>
        <v>#DIV/0!</v>
      </c>
      <c r="AE103" s="183">
        <v>0</v>
      </c>
      <c r="AF103" s="638" t="e">
        <f t="shared" si="420"/>
        <v>#DIV/0!</v>
      </c>
      <c r="AG103" s="183"/>
      <c r="AH103" s="638" t="e">
        <f t="shared" si="422"/>
        <v>#DIV/0!</v>
      </c>
      <c r="AI103" s="183"/>
      <c r="AJ103" s="638" t="e">
        <f t="shared" si="442"/>
        <v>#DIV/0!</v>
      </c>
      <c r="AK103" s="183"/>
      <c r="AL103" s="638" t="e">
        <f t="shared" si="443"/>
        <v>#DIV/0!</v>
      </c>
      <c r="AM103" s="24"/>
      <c r="AN103" s="24"/>
      <c r="AO103" s="24"/>
      <c r="AP103" s="24"/>
      <c r="AQ103" s="24"/>
      <c r="AR103" s="24"/>
      <c r="AS103" s="24"/>
      <c r="AT103" s="24"/>
      <c r="AU103" s="116"/>
      <c r="AV103" s="116">
        <f t="shared" si="444"/>
        <v>0</v>
      </c>
      <c r="AW103" s="116">
        <v>0</v>
      </c>
      <c r="AX103" s="116"/>
      <c r="AY103" s="24"/>
      <c r="AZ103" s="24"/>
      <c r="BA103" s="304">
        <f t="shared" si="445"/>
        <v>0</v>
      </c>
      <c r="BB103" s="24"/>
      <c r="BC103" s="24"/>
      <c r="BD103" s="24"/>
      <c r="BE103" s="116">
        <f t="shared" si="424"/>
        <v>0</v>
      </c>
      <c r="BF103" s="116">
        <f t="shared" si="446"/>
        <v>0</v>
      </c>
      <c r="BG103" s="24"/>
      <c r="BH103" s="24"/>
      <c r="BI103" s="116">
        <f t="shared" si="458"/>
        <v>0</v>
      </c>
      <c r="BJ103" s="116">
        <v>0</v>
      </c>
      <c r="BK103" s="116"/>
      <c r="BL103" s="24"/>
      <c r="BM103" s="24"/>
      <c r="BN103" s="116"/>
      <c r="BO103" s="116">
        <f t="shared" si="459"/>
        <v>0</v>
      </c>
      <c r="BP103" s="116">
        <v>0</v>
      </c>
      <c r="BQ103" s="116"/>
      <c r="BR103" s="24"/>
      <c r="BS103" s="24"/>
      <c r="BT103" s="24"/>
      <c r="BU103" s="24"/>
      <c r="BV103" s="116">
        <f t="shared" si="460"/>
        <v>0</v>
      </c>
      <c r="BW103" s="116">
        <v>0</v>
      </c>
      <c r="BX103" s="116"/>
      <c r="BY103" s="24"/>
      <c r="BZ103" s="24"/>
      <c r="CA103" s="116">
        <f t="shared" si="450"/>
        <v>0</v>
      </c>
      <c r="CB103" s="183"/>
      <c r="CC103" s="195"/>
      <c r="CD103" s="195"/>
      <c r="CE103" s="116">
        <f t="shared" si="451"/>
        <v>0</v>
      </c>
      <c r="CF103" s="116">
        <v>0</v>
      </c>
      <c r="CG103" s="116"/>
      <c r="CH103" s="195"/>
      <c r="CI103" s="195"/>
      <c r="CJ103" s="116"/>
      <c r="CK103" s="116">
        <f t="shared" si="452"/>
        <v>0</v>
      </c>
      <c r="CL103" s="116">
        <v>0</v>
      </c>
      <c r="CM103" s="116"/>
      <c r="CN103" s="24"/>
      <c r="CO103" s="24"/>
    </row>
    <row r="104" spans="2:93" s="166" customFormat="1" ht="30" hidden="1" customHeight="1" x14ac:dyDescent="0.25">
      <c r="B104" s="212"/>
      <c r="C104" s="115" t="s">
        <v>32</v>
      </c>
      <c r="D104" s="255"/>
      <c r="E104" s="251"/>
      <c r="F104" s="251"/>
      <c r="G104" s="255"/>
      <c r="H104" s="255"/>
      <c r="I104" s="255"/>
      <c r="J104" s="596" t="e">
        <f t="shared" si="390"/>
        <v>#DIV/0!</v>
      </c>
      <c r="K104" s="251"/>
      <c r="L104" s="82"/>
      <c r="M104" s="251"/>
      <c r="N104" s="82"/>
      <c r="O104" s="82"/>
      <c r="P104" s="82"/>
      <c r="Q104" s="82"/>
      <c r="R104" s="82"/>
      <c r="S104" s="251">
        <f t="shared" si="414"/>
        <v>0</v>
      </c>
      <c r="T104" s="602" t="e">
        <f t="shared" si="415"/>
        <v>#DIV/0!</v>
      </c>
      <c r="U104" s="251"/>
      <c r="V104" s="702" t="e">
        <f t="shared" si="416"/>
        <v>#DIV/0!</v>
      </c>
      <c r="W104" s="251"/>
      <c r="X104" s="702" t="e">
        <f t="shared" si="418"/>
        <v>#DIV/0!</v>
      </c>
      <c r="Y104" s="82"/>
      <c r="Z104" s="702" t="e">
        <f t="shared" si="440"/>
        <v>#DIV/0!</v>
      </c>
      <c r="AA104" s="82"/>
      <c r="AB104" s="702" t="e">
        <f t="shared" si="441"/>
        <v>#DIV/0!</v>
      </c>
      <c r="AC104" s="251">
        <f t="shared" si="432"/>
        <v>0</v>
      </c>
      <c r="AD104" s="638" t="e">
        <f t="shared" si="419"/>
        <v>#DIV/0!</v>
      </c>
      <c r="AE104" s="251"/>
      <c r="AF104" s="638" t="e">
        <f t="shared" si="420"/>
        <v>#DIV/0!</v>
      </c>
      <c r="AG104" s="251"/>
      <c r="AH104" s="638" t="e">
        <f t="shared" si="422"/>
        <v>#DIV/0!</v>
      </c>
      <c r="AI104" s="251"/>
      <c r="AJ104" s="638" t="e">
        <f t="shared" si="442"/>
        <v>#DIV/0!</v>
      </c>
      <c r="AK104" s="251"/>
      <c r="AL104" s="638" t="e">
        <f t="shared" si="443"/>
        <v>#DIV/0!</v>
      </c>
      <c r="AM104" s="82"/>
      <c r="AN104" s="82"/>
      <c r="AO104" s="82"/>
      <c r="AP104" s="82"/>
      <c r="AQ104" s="82"/>
      <c r="AR104" s="82"/>
      <c r="AS104" s="82"/>
      <c r="AT104" s="82"/>
      <c r="AU104" s="157"/>
      <c r="AV104" s="116">
        <f t="shared" si="444"/>
        <v>0</v>
      </c>
      <c r="AW104" s="304"/>
      <c r="AX104" s="304"/>
      <c r="AY104" s="82"/>
      <c r="AZ104" s="82"/>
      <c r="BA104" s="304">
        <f t="shared" si="445"/>
        <v>0</v>
      </c>
      <c r="BB104" s="82"/>
      <c r="BC104" s="82"/>
      <c r="BD104" s="82"/>
      <c r="BE104" s="82">
        <f t="shared" si="424"/>
        <v>0</v>
      </c>
      <c r="BF104" s="304">
        <f t="shared" si="446"/>
        <v>0</v>
      </c>
      <c r="BG104" s="82"/>
      <c r="BH104" s="82"/>
      <c r="BI104" s="82"/>
      <c r="BJ104" s="304"/>
      <c r="BK104" s="304"/>
      <c r="BL104" s="82"/>
      <c r="BM104" s="82"/>
      <c r="BN104" s="82"/>
      <c r="BO104" s="82"/>
      <c r="BP104" s="304"/>
      <c r="BQ104" s="304"/>
      <c r="BR104" s="82"/>
      <c r="BS104" s="82"/>
      <c r="BT104" s="82"/>
      <c r="BU104" s="82"/>
      <c r="BV104" s="82"/>
      <c r="BW104" s="304"/>
      <c r="BX104" s="304"/>
      <c r="BY104" s="82"/>
      <c r="BZ104" s="82"/>
      <c r="CA104" s="82">
        <f t="shared" si="450"/>
        <v>0</v>
      </c>
      <c r="CB104" s="251"/>
      <c r="CC104" s="255"/>
      <c r="CD104" s="255"/>
      <c r="CE104" s="116">
        <f t="shared" si="451"/>
        <v>0</v>
      </c>
      <c r="CF104" s="304"/>
      <c r="CG104" s="304"/>
      <c r="CH104" s="255"/>
      <c r="CI104" s="255"/>
      <c r="CJ104" s="82"/>
      <c r="CK104" s="116">
        <f t="shared" si="452"/>
        <v>0</v>
      </c>
      <c r="CL104" s="304"/>
      <c r="CM104" s="304"/>
      <c r="CN104" s="82"/>
      <c r="CO104" s="82"/>
    </row>
    <row r="105" spans="2:93" s="166" customFormat="1" ht="30" hidden="1" customHeight="1" x14ac:dyDescent="0.25">
      <c r="B105" s="212"/>
      <c r="C105" s="115" t="s">
        <v>32</v>
      </c>
      <c r="D105" s="255"/>
      <c r="E105" s="251"/>
      <c r="F105" s="251"/>
      <c r="G105" s="255"/>
      <c r="H105" s="255"/>
      <c r="I105" s="255"/>
      <c r="J105" s="596" t="e">
        <f t="shared" si="390"/>
        <v>#DIV/0!</v>
      </c>
      <c r="K105" s="251"/>
      <c r="L105" s="82"/>
      <c r="M105" s="251"/>
      <c r="N105" s="82"/>
      <c r="O105" s="82"/>
      <c r="P105" s="82"/>
      <c r="Q105" s="82"/>
      <c r="R105" s="82"/>
      <c r="S105" s="251">
        <f t="shared" si="414"/>
        <v>0</v>
      </c>
      <c r="T105" s="602" t="e">
        <f t="shared" si="415"/>
        <v>#DIV/0!</v>
      </c>
      <c r="U105" s="251"/>
      <c r="V105" s="702" t="e">
        <f t="shared" si="416"/>
        <v>#DIV/0!</v>
      </c>
      <c r="W105" s="251"/>
      <c r="X105" s="702" t="e">
        <f t="shared" si="418"/>
        <v>#DIV/0!</v>
      </c>
      <c r="Y105" s="82"/>
      <c r="Z105" s="702" t="e">
        <f t="shared" si="440"/>
        <v>#DIV/0!</v>
      </c>
      <c r="AA105" s="82"/>
      <c r="AB105" s="702" t="e">
        <f t="shared" si="441"/>
        <v>#DIV/0!</v>
      </c>
      <c r="AC105" s="251">
        <f t="shared" si="432"/>
        <v>0</v>
      </c>
      <c r="AD105" s="638" t="e">
        <f t="shared" si="419"/>
        <v>#DIV/0!</v>
      </c>
      <c r="AE105" s="251"/>
      <c r="AF105" s="638" t="e">
        <f t="shared" si="420"/>
        <v>#DIV/0!</v>
      </c>
      <c r="AG105" s="251"/>
      <c r="AH105" s="638" t="e">
        <f t="shared" si="422"/>
        <v>#DIV/0!</v>
      </c>
      <c r="AI105" s="251"/>
      <c r="AJ105" s="638" t="e">
        <f t="shared" si="442"/>
        <v>#DIV/0!</v>
      </c>
      <c r="AK105" s="251"/>
      <c r="AL105" s="638" t="e">
        <f t="shared" si="443"/>
        <v>#DIV/0!</v>
      </c>
      <c r="AM105" s="82"/>
      <c r="AN105" s="82"/>
      <c r="AO105" s="82"/>
      <c r="AP105" s="82"/>
      <c r="AQ105" s="82"/>
      <c r="AR105" s="82"/>
      <c r="AS105" s="82"/>
      <c r="AT105" s="82"/>
      <c r="AU105" s="157"/>
      <c r="AV105" s="116">
        <f t="shared" si="444"/>
        <v>0</v>
      </c>
      <c r="AW105" s="304"/>
      <c r="AX105" s="304"/>
      <c r="AY105" s="82"/>
      <c r="AZ105" s="82"/>
      <c r="BA105" s="304">
        <f t="shared" si="445"/>
        <v>0</v>
      </c>
      <c r="BB105" s="82"/>
      <c r="BC105" s="82"/>
      <c r="BD105" s="82"/>
      <c r="BE105" s="82">
        <f t="shared" si="424"/>
        <v>0</v>
      </c>
      <c r="BF105" s="304">
        <f t="shared" si="446"/>
        <v>0</v>
      </c>
      <c r="BG105" s="82"/>
      <c r="BH105" s="82"/>
      <c r="BI105" s="82"/>
      <c r="BJ105" s="304"/>
      <c r="BK105" s="304"/>
      <c r="BL105" s="82"/>
      <c r="BM105" s="82"/>
      <c r="BN105" s="82"/>
      <c r="BO105" s="82"/>
      <c r="BP105" s="304"/>
      <c r="BQ105" s="304"/>
      <c r="BR105" s="82"/>
      <c r="BS105" s="82"/>
      <c r="BT105" s="82"/>
      <c r="BU105" s="82"/>
      <c r="BV105" s="82"/>
      <c r="BW105" s="304"/>
      <c r="BX105" s="304"/>
      <c r="BY105" s="82"/>
      <c r="BZ105" s="82"/>
      <c r="CA105" s="82">
        <f t="shared" si="450"/>
        <v>0</v>
      </c>
      <c r="CB105" s="251"/>
      <c r="CC105" s="255"/>
      <c r="CD105" s="255"/>
      <c r="CE105" s="116">
        <f t="shared" si="451"/>
        <v>0</v>
      </c>
      <c r="CF105" s="304"/>
      <c r="CG105" s="304"/>
      <c r="CH105" s="255"/>
      <c r="CI105" s="255"/>
      <c r="CJ105" s="82"/>
      <c r="CK105" s="116">
        <f t="shared" si="452"/>
        <v>0</v>
      </c>
      <c r="CL105" s="304"/>
      <c r="CM105" s="304"/>
      <c r="CN105" s="82"/>
      <c r="CO105" s="82"/>
    </row>
    <row r="106" spans="2:93" s="166" customFormat="1" ht="30" hidden="1" customHeight="1" x14ac:dyDescent="0.25">
      <c r="B106" s="212"/>
      <c r="C106" s="115" t="s">
        <v>32</v>
      </c>
      <c r="D106" s="255"/>
      <c r="E106" s="251"/>
      <c r="F106" s="251"/>
      <c r="G106" s="255"/>
      <c r="H106" s="255"/>
      <c r="I106" s="255"/>
      <c r="J106" s="596" t="e">
        <f t="shared" si="390"/>
        <v>#DIV/0!</v>
      </c>
      <c r="K106" s="251"/>
      <c r="L106" s="82"/>
      <c r="M106" s="251"/>
      <c r="N106" s="82"/>
      <c r="O106" s="82"/>
      <c r="P106" s="82"/>
      <c r="Q106" s="82"/>
      <c r="R106" s="82"/>
      <c r="S106" s="251">
        <f t="shared" si="414"/>
        <v>0</v>
      </c>
      <c r="T106" s="602" t="e">
        <f t="shared" si="415"/>
        <v>#DIV/0!</v>
      </c>
      <c r="U106" s="251"/>
      <c r="V106" s="702" t="e">
        <f t="shared" si="416"/>
        <v>#DIV/0!</v>
      </c>
      <c r="W106" s="251"/>
      <c r="X106" s="702" t="e">
        <f t="shared" si="418"/>
        <v>#DIV/0!</v>
      </c>
      <c r="Y106" s="82"/>
      <c r="Z106" s="702" t="e">
        <f t="shared" si="440"/>
        <v>#DIV/0!</v>
      </c>
      <c r="AA106" s="82"/>
      <c r="AB106" s="702" t="e">
        <f t="shared" si="441"/>
        <v>#DIV/0!</v>
      </c>
      <c r="AC106" s="251">
        <f t="shared" si="432"/>
        <v>0</v>
      </c>
      <c r="AD106" s="638" t="e">
        <f t="shared" si="419"/>
        <v>#DIV/0!</v>
      </c>
      <c r="AE106" s="251"/>
      <c r="AF106" s="638" t="e">
        <f t="shared" si="420"/>
        <v>#DIV/0!</v>
      </c>
      <c r="AG106" s="251"/>
      <c r="AH106" s="638" t="e">
        <f t="shared" si="422"/>
        <v>#DIV/0!</v>
      </c>
      <c r="AI106" s="251"/>
      <c r="AJ106" s="638" t="e">
        <f t="shared" si="442"/>
        <v>#DIV/0!</v>
      </c>
      <c r="AK106" s="251"/>
      <c r="AL106" s="638" t="e">
        <f t="shared" si="443"/>
        <v>#DIV/0!</v>
      </c>
      <c r="AM106" s="82"/>
      <c r="AN106" s="82"/>
      <c r="AO106" s="82"/>
      <c r="AP106" s="82"/>
      <c r="AQ106" s="82"/>
      <c r="AR106" s="82"/>
      <c r="AS106" s="82"/>
      <c r="AT106" s="82"/>
      <c r="AU106" s="157"/>
      <c r="AV106" s="116">
        <f t="shared" si="444"/>
        <v>0</v>
      </c>
      <c r="AW106" s="304"/>
      <c r="AX106" s="304"/>
      <c r="AY106" s="82"/>
      <c r="AZ106" s="82"/>
      <c r="BA106" s="304">
        <f t="shared" si="445"/>
        <v>0</v>
      </c>
      <c r="BB106" s="82"/>
      <c r="BC106" s="82"/>
      <c r="BD106" s="82"/>
      <c r="BE106" s="82">
        <f t="shared" si="424"/>
        <v>0</v>
      </c>
      <c r="BF106" s="304">
        <f t="shared" si="446"/>
        <v>0</v>
      </c>
      <c r="BG106" s="82"/>
      <c r="BH106" s="82"/>
      <c r="BI106" s="82"/>
      <c r="BJ106" s="304"/>
      <c r="BK106" s="304"/>
      <c r="BL106" s="82"/>
      <c r="BM106" s="82"/>
      <c r="BN106" s="82"/>
      <c r="BO106" s="82"/>
      <c r="BP106" s="304"/>
      <c r="BQ106" s="304"/>
      <c r="BR106" s="82"/>
      <c r="BS106" s="82"/>
      <c r="BT106" s="82"/>
      <c r="BU106" s="82"/>
      <c r="BV106" s="82"/>
      <c r="BW106" s="304"/>
      <c r="BX106" s="304"/>
      <c r="BY106" s="82"/>
      <c r="BZ106" s="82"/>
      <c r="CA106" s="82">
        <f t="shared" si="450"/>
        <v>0</v>
      </c>
      <c r="CB106" s="251"/>
      <c r="CC106" s="255"/>
      <c r="CD106" s="255"/>
      <c r="CE106" s="116">
        <f t="shared" si="451"/>
        <v>0</v>
      </c>
      <c r="CF106" s="304"/>
      <c r="CG106" s="304"/>
      <c r="CH106" s="255"/>
      <c r="CI106" s="255"/>
      <c r="CJ106" s="82"/>
      <c r="CK106" s="116">
        <f t="shared" si="452"/>
        <v>0</v>
      </c>
      <c r="CL106" s="304"/>
      <c r="CM106" s="304"/>
      <c r="CN106" s="82"/>
      <c r="CO106" s="82"/>
    </row>
    <row r="107" spans="2:93" s="166" customFormat="1" ht="30" hidden="1" customHeight="1" x14ac:dyDescent="0.25">
      <c r="B107" s="212"/>
      <c r="C107" s="115" t="s">
        <v>32</v>
      </c>
      <c r="D107" s="255"/>
      <c r="E107" s="251"/>
      <c r="F107" s="251"/>
      <c r="G107" s="255"/>
      <c r="H107" s="255"/>
      <c r="I107" s="255"/>
      <c r="J107" s="596" t="e">
        <f t="shared" si="390"/>
        <v>#DIV/0!</v>
      </c>
      <c r="K107" s="251"/>
      <c r="L107" s="82"/>
      <c r="M107" s="251"/>
      <c r="N107" s="82"/>
      <c r="O107" s="82"/>
      <c r="P107" s="82"/>
      <c r="Q107" s="82"/>
      <c r="R107" s="82"/>
      <c r="S107" s="251">
        <f t="shared" si="414"/>
        <v>0</v>
      </c>
      <c r="T107" s="602" t="e">
        <f t="shared" si="415"/>
        <v>#DIV/0!</v>
      </c>
      <c r="U107" s="251"/>
      <c r="V107" s="702" t="e">
        <f t="shared" si="416"/>
        <v>#DIV/0!</v>
      </c>
      <c r="W107" s="251"/>
      <c r="X107" s="702" t="e">
        <f t="shared" si="418"/>
        <v>#DIV/0!</v>
      </c>
      <c r="Y107" s="82"/>
      <c r="Z107" s="702" t="e">
        <f t="shared" si="440"/>
        <v>#DIV/0!</v>
      </c>
      <c r="AA107" s="82"/>
      <c r="AB107" s="702" t="e">
        <f t="shared" si="441"/>
        <v>#DIV/0!</v>
      </c>
      <c r="AC107" s="251">
        <f t="shared" si="432"/>
        <v>0</v>
      </c>
      <c r="AD107" s="638" t="e">
        <f t="shared" si="419"/>
        <v>#DIV/0!</v>
      </c>
      <c r="AE107" s="251"/>
      <c r="AF107" s="638" t="e">
        <f t="shared" si="420"/>
        <v>#DIV/0!</v>
      </c>
      <c r="AG107" s="251"/>
      <c r="AH107" s="638" t="e">
        <f t="shared" si="422"/>
        <v>#DIV/0!</v>
      </c>
      <c r="AI107" s="251"/>
      <c r="AJ107" s="638" t="e">
        <f t="shared" si="442"/>
        <v>#DIV/0!</v>
      </c>
      <c r="AK107" s="251"/>
      <c r="AL107" s="638" t="e">
        <f t="shared" si="443"/>
        <v>#DIV/0!</v>
      </c>
      <c r="AM107" s="82"/>
      <c r="AN107" s="82"/>
      <c r="AO107" s="82"/>
      <c r="AP107" s="82"/>
      <c r="AQ107" s="82"/>
      <c r="AR107" s="82"/>
      <c r="AS107" s="82"/>
      <c r="AT107" s="82"/>
      <c r="AU107" s="157"/>
      <c r="AV107" s="116">
        <f t="shared" si="444"/>
        <v>0</v>
      </c>
      <c r="AW107" s="304"/>
      <c r="AX107" s="304"/>
      <c r="AY107" s="82"/>
      <c r="AZ107" s="82"/>
      <c r="BA107" s="304">
        <f t="shared" si="445"/>
        <v>0</v>
      </c>
      <c r="BB107" s="82"/>
      <c r="BC107" s="82"/>
      <c r="BD107" s="82"/>
      <c r="BE107" s="82">
        <f t="shared" si="424"/>
        <v>0</v>
      </c>
      <c r="BF107" s="304">
        <f t="shared" si="446"/>
        <v>0</v>
      </c>
      <c r="BG107" s="82"/>
      <c r="BH107" s="82"/>
      <c r="BI107" s="82"/>
      <c r="BJ107" s="304"/>
      <c r="BK107" s="304"/>
      <c r="BL107" s="82"/>
      <c r="BM107" s="82"/>
      <c r="BN107" s="82"/>
      <c r="BO107" s="82"/>
      <c r="BP107" s="304"/>
      <c r="BQ107" s="304"/>
      <c r="BR107" s="82"/>
      <c r="BS107" s="82"/>
      <c r="BT107" s="82"/>
      <c r="BU107" s="82"/>
      <c r="BV107" s="82"/>
      <c r="BW107" s="304"/>
      <c r="BX107" s="304"/>
      <c r="BY107" s="82"/>
      <c r="BZ107" s="82"/>
      <c r="CA107" s="82">
        <f t="shared" si="450"/>
        <v>0</v>
      </c>
      <c r="CB107" s="251"/>
      <c r="CC107" s="255"/>
      <c r="CD107" s="255"/>
      <c r="CE107" s="116">
        <f t="shared" si="451"/>
        <v>0</v>
      </c>
      <c r="CF107" s="304"/>
      <c r="CG107" s="304"/>
      <c r="CH107" s="255"/>
      <c r="CI107" s="255"/>
      <c r="CJ107" s="82"/>
      <c r="CK107" s="116">
        <f t="shared" si="452"/>
        <v>0</v>
      </c>
      <c r="CL107" s="304"/>
      <c r="CM107" s="304"/>
      <c r="CN107" s="82"/>
      <c r="CO107" s="82"/>
    </row>
    <row r="108" spans="2:93" s="166" customFormat="1" ht="30" hidden="1" customHeight="1" x14ac:dyDescent="0.25">
      <c r="B108" s="212"/>
      <c r="C108" s="115" t="s">
        <v>32</v>
      </c>
      <c r="D108" s="255"/>
      <c r="E108" s="251"/>
      <c r="F108" s="251"/>
      <c r="G108" s="255"/>
      <c r="H108" s="255"/>
      <c r="I108" s="255"/>
      <c r="J108" s="596" t="e">
        <f t="shared" si="390"/>
        <v>#DIV/0!</v>
      </c>
      <c r="K108" s="251"/>
      <c r="L108" s="82"/>
      <c r="M108" s="251"/>
      <c r="N108" s="82"/>
      <c r="O108" s="82"/>
      <c r="P108" s="82"/>
      <c r="Q108" s="82"/>
      <c r="R108" s="82"/>
      <c r="S108" s="251">
        <f t="shared" si="414"/>
        <v>0</v>
      </c>
      <c r="T108" s="602" t="e">
        <f t="shared" si="415"/>
        <v>#DIV/0!</v>
      </c>
      <c r="U108" s="251"/>
      <c r="V108" s="702" t="e">
        <f t="shared" si="416"/>
        <v>#DIV/0!</v>
      </c>
      <c r="W108" s="251"/>
      <c r="X108" s="702" t="e">
        <f t="shared" si="418"/>
        <v>#DIV/0!</v>
      </c>
      <c r="Y108" s="82"/>
      <c r="Z108" s="702" t="e">
        <f t="shared" si="440"/>
        <v>#DIV/0!</v>
      </c>
      <c r="AA108" s="82"/>
      <c r="AB108" s="702" t="e">
        <f t="shared" si="441"/>
        <v>#DIV/0!</v>
      </c>
      <c r="AC108" s="251">
        <f t="shared" si="432"/>
        <v>0</v>
      </c>
      <c r="AD108" s="638" t="e">
        <f t="shared" si="419"/>
        <v>#DIV/0!</v>
      </c>
      <c r="AE108" s="251"/>
      <c r="AF108" s="638" t="e">
        <f t="shared" si="420"/>
        <v>#DIV/0!</v>
      </c>
      <c r="AG108" s="251"/>
      <c r="AH108" s="638" t="e">
        <f t="shared" si="422"/>
        <v>#DIV/0!</v>
      </c>
      <c r="AI108" s="251"/>
      <c r="AJ108" s="638" t="e">
        <f t="shared" si="442"/>
        <v>#DIV/0!</v>
      </c>
      <c r="AK108" s="251"/>
      <c r="AL108" s="638" t="e">
        <f t="shared" si="443"/>
        <v>#DIV/0!</v>
      </c>
      <c r="AM108" s="82"/>
      <c r="AN108" s="82"/>
      <c r="AO108" s="82"/>
      <c r="AP108" s="82"/>
      <c r="AQ108" s="82"/>
      <c r="AR108" s="82"/>
      <c r="AS108" s="82"/>
      <c r="AT108" s="82"/>
      <c r="AU108" s="157"/>
      <c r="AV108" s="116">
        <f t="shared" si="444"/>
        <v>0</v>
      </c>
      <c r="AW108" s="304"/>
      <c r="AX108" s="304"/>
      <c r="AY108" s="82"/>
      <c r="AZ108" s="82"/>
      <c r="BA108" s="304">
        <f t="shared" si="445"/>
        <v>0</v>
      </c>
      <c r="BB108" s="82"/>
      <c r="BC108" s="82"/>
      <c r="BD108" s="82"/>
      <c r="BE108" s="82">
        <f t="shared" si="424"/>
        <v>0</v>
      </c>
      <c r="BF108" s="304">
        <f t="shared" si="446"/>
        <v>0</v>
      </c>
      <c r="BG108" s="82"/>
      <c r="BH108" s="82"/>
      <c r="BI108" s="82"/>
      <c r="BJ108" s="304"/>
      <c r="BK108" s="304"/>
      <c r="BL108" s="82"/>
      <c r="BM108" s="82"/>
      <c r="BN108" s="82"/>
      <c r="BO108" s="82"/>
      <c r="BP108" s="304"/>
      <c r="BQ108" s="304"/>
      <c r="BR108" s="82"/>
      <c r="BS108" s="82"/>
      <c r="BT108" s="82"/>
      <c r="BU108" s="82"/>
      <c r="BV108" s="82"/>
      <c r="BW108" s="304"/>
      <c r="BX108" s="304"/>
      <c r="BY108" s="82"/>
      <c r="BZ108" s="82"/>
      <c r="CA108" s="82">
        <f t="shared" si="450"/>
        <v>0</v>
      </c>
      <c r="CB108" s="251"/>
      <c r="CC108" s="255"/>
      <c r="CD108" s="255"/>
      <c r="CE108" s="116">
        <f t="shared" si="451"/>
        <v>0</v>
      </c>
      <c r="CF108" s="304"/>
      <c r="CG108" s="304"/>
      <c r="CH108" s="255"/>
      <c r="CI108" s="255"/>
      <c r="CJ108" s="82"/>
      <c r="CK108" s="116">
        <f t="shared" si="452"/>
        <v>0</v>
      </c>
      <c r="CL108" s="304"/>
      <c r="CM108" s="304"/>
      <c r="CN108" s="82"/>
      <c r="CO108" s="82"/>
    </row>
    <row r="109" spans="2:93" s="166" customFormat="1" ht="30" hidden="1" customHeight="1" x14ac:dyDescent="0.25">
      <c r="B109" s="212"/>
      <c r="C109" s="115" t="s">
        <v>32</v>
      </c>
      <c r="D109" s="255"/>
      <c r="E109" s="251"/>
      <c r="F109" s="251"/>
      <c r="G109" s="255"/>
      <c r="H109" s="255"/>
      <c r="I109" s="255"/>
      <c r="J109" s="596" t="e">
        <f t="shared" si="390"/>
        <v>#DIV/0!</v>
      </c>
      <c r="K109" s="251"/>
      <c r="L109" s="82"/>
      <c r="M109" s="251"/>
      <c r="N109" s="82"/>
      <c r="O109" s="82"/>
      <c r="P109" s="82"/>
      <c r="Q109" s="82"/>
      <c r="R109" s="82"/>
      <c r="S109" s="251">
        <f t="shared" si="414"/>
        <v>0</v>
      </c>
      <c r="T109" s="602" t="e">
        <f t="shared" si="415"/>
        <v>#DIV/0!</v>
      </c>
      <c r="U109" s="251"/>
      <c r="V109" s="702" t="e">
        <f t="shared" si="416"/>
        <v>#DIV/0!</v>
      </c>
      <c r="W109" s="251"/>
      <c r="X109" s="702" t="e">
        <f t="shared" si="418"/>
        <v>#DIV/0!</v>
      </c>
      <c r="Y109" s="82"/>
      <c r="Z109" s="702" t="e">
        <f t="shared" si="440"/>
        <v>#DIV/0!</v>
      </c>
      <c r="AA109" s="82"/>
      <c r="AB109" s="702" t="e">
        <f t="shared" si="441"/>
        <v>#DIV/0!</v>
      </c>
      <c r="AC109" s="251">
        <f t="shared" si="432"/>
        <v>0</v>
      </c>
      <c r="AD109" s="638" t="e">
        <f t="shared" si="419"/>
        <v>#DIV/0!</v>
      </c>
      <c r="AE109" s="251"/>
      <c r="AF109" s="638" t="e">
        <f t="shared" si="420"/>
        <v>#DIV/0!</v>
      </c>
      <c r="AG109" s="251"/>
      <c r="AH109" s="638" t="e">
        <f t="shared" si="422"/>
        <v>#DIV/0!</v>
      </c>
      <c r="AI109" s="251"/>
      <c r="AJ109" s="638" t="e">
        <f t="shared" si="442"/>
        <v>#DIV/0!</v>
      </c>
      <c r="AK109" s="251"/>
      <c r="AL109" s="638" t="e">
        <f t="shared" si="443"/>
        <v>#DIV/0!</v>
      </c>
      <c r="AM109" s="82"/>
      <c r="AN109" s="82"/>
      <c r="AO109" s="82"/>
      <c r="AP109" s="82"/>
      <c r="AQ109" s="82"/>
      <c r="AR109" s="82"/>
      <c r="AS109" s="82"/>
      <c r="AT109" s="82"/>
      <c r="AU109" s="157"/>
      <c r="AV109" s="116">
        <f t="shared" si="444"/>
        <v>0</v>
      </c>
      <c r="AW109" s="304"/>
      <c r="AX109" s="304"/>
      <c r="AY109" s="82"/>
      <c r="AZ109" s="82"/>
      <c r="BA109" s="304">
        <f t="shared" si="445"/>
        <v>0</v>
      </c>
      <c r="BB109" s="82"/>
      <c r="BC109" s="82"/>
      <c r="BD109" s="82"/>
      <c r="BE109" s="82">
        <f t="shared" si="424"/>
        <v>0</v>
      </c>
      <c r="BF109" s="304">
        <f t="shared" si="446"/>
        <v>0</v>
      </c>
      <c r="BG109" s="82"/>
      <c r="BH109" s="82"/>
      <c r="BI109" s="82"/>
      <c r="BJ109" s="304"/>
      <c r="BK109" s="304"/>
      <c r="BL109" s="82"/>
      <c r="BM109" s="82"/>
      <c r="BN109" s="82"/>
      <c r="BO109" s="82"/>
      <c r="BP109" s="304"/>
      <c r="BQ109" s="304"/>
      <c r="BR109" s="82"/>
      <c r="BS109" s="82"/>
      <c r="BT109" s="82"/>
      <c r="BU109" s="82"/>
      <c r="BV109" s="82"/>
      <c r="BW109" s="304"/>
      <c r="BX109" s="304"/>
      <c r="BY109" s="82"/>
      <c r="BZ109" s="82"/>
      <c r="CA109" s="82">
        <f t="shared" si="450"/>
        <v>0</v>
      </c>
      <c r="CB109" s="251"/>
      <c r="CC109" s="255"/>
      <c r="CD109" s="255"/>
      <c r="CE109" s="116">
        <f t="shared" si="451"/>
        <v>0</v>
      </c>
      <c r="CF109" s="304"/>
      <c r="CG109" s="304"/>
      <c r="CH109" s="255"/>
      <c r="CI109" s="255"/>
      <c r="CJ109" s="82"/>
      <c r="CK109" s="116">
        <f t="shared" si="452"/>
        <v>0</v>
      </c>
      <c r="CL109" s="304"/>
      <c r="CM109" s="304"/>
      <c r="CN109" s="82"/>
      <c r="CO109" s="82"/>
    </row>
    <row r="110" spans="2:93" s="166" customFormat="1" ht="30" hidden="1" customHeight="1" x14ac:dyDescent="0.25">
      <c r="B110" s="212"/>
      <c r="C110" s="115" t="s">
        <v>32</v>
      </c>
      <c r="D110" s="255"/>
      <c r="E110" s="251"/>
      <c r="F110" s="251"/>
      <c r="G110" s="255"/>
      <c r="H110" s="255"/>
      <c r="I110" s="255"/>
      <c r="J110" s="596" t="e">
        <f t="shared" si="390"/>
        <v>#DIV/0!</v>
      </c>
      <c r="K110" s="251"/>
      <c r="L110" s="82"/>
      <c r="M110" s="251"/>
      <c r="N110" s="82"/>
      <c r="O110" s="82"/>
      <c r="P110" s="82"/>
      <c r="Q110" s="82"/>
      <c r="R110" s="82"/>
      <c r="S110" s="251">
        <f t="shared" si="414"/>
        <v>0</v>
      </c>
      <c r="T110" s="602" t="e">
        <f t="shared" si="415"/>
        <v>#DIV/0!</v>
      </c>
      <c r="U110" s="251"/>
      <c r="V110" s="702" t="e">
        <f t="shared" si="416"/>
        <v>#DIV/0!</v>
      </c>
      <c r="W110" s="251"/>
      <c r="X110" s="702" t="e">
        <f t="shared" si="418"/>
        <v>#DIV/0!</v>
      </c>
      <c r="Y110" s="82"/>
      <c r="Z110" s="702" t="e">
        <f t="shared" si="440"/>
        <v>#DIV/0!</v>
      </c>
      <c r="AA110" s="82"/>
      <c r="AB110" s="702" t="e">
        <f t="shared" si="441"/>
        <v>#DIV/0!</v>
      </c>
      <c r="AC110" s="251">
        <f t="shared" si="432"/>
        <v>0</v>
      </c>
      <c r="AD110" s="638" t="e">
        <f t="shared" si="419"/>
        <v>#DIV/0!</v>
      </c>
      <c r="AE110" s="251"/>
      <c r="AF110" s="638" t="e">
        <f t="shared" si="420"/>
        <v>#DIV/0!</v>
      </c>
      <c r="AG110" s="251"/>
      <c r="AH110" s="638" t="e">
        <f t="shared" si="422"/>
        <v>#DIV/0!</v>
      </c>
      <c r="AI110" s="251"/>
      <c r="AJ110" s="638" t="e">
        <f t="shared" si="442"/>
        <v>#DIV/0!</v>
      </c>
      <c r="AK110" s="251"/>
      <c r="AL110" s="638" t="e">
        <f t="shared" si="443"/>
        <v>#DIV/0!</v>
      </c>
      <c r="AM110" s="82"/>
      <c r="AN110" s="82"/>
      <c r="AO110" s="82"/>
      <c r="AP110" s="82"/>
      <c r="AQ110" s="82"/>
      <c r="AR110" s="82"/>
      <c r="AS110" s="82"/>
      <c r="AT110" s="82"/>
      <c r="AU110" s="157"/>
      <c r="AV110" s="116">
        <f t="shared" si="444"/>
        <v>0</v>
      </c>
      <c r="AW110" s="304"/>
      <c r="AX110" s="304"/>
      <c r="AY110" s="82"/>
      <c r="AZ110" s="82"/>
      <c r="BA110" s="304">
        <f t="shared" si="445"/>
        <v>0</v>
      </c>
      <c r="BB110" s="82"/>
      <c r="BC110" s="82"/>
      <c r="BD110" s="82"/>
      <c r="BE110" s="82">
        <f t="shared" si="424"/>
        <v>0</v>
      </c>
      <c r="BF110" s="304">
        <f t="shared" si="446"/>
        <v>0</v>
      </c>
      <c r="BG110" s="82"/>
      <c r="BH110" s="82"/>
      <c r="BI110" s="82"/>
      <c r="BJ110" s="304"/>
      <c r="BK110" s="304"/>
      <c r="BL110" s="82"/>
      <c r="BM110" s="82"/>
      <c r="BN110" s="82"/>
      <c r="BO110" s="82"/>
      <c r="BP110" s="304"/>
      <c r="BQ110" s="304"/>
      <c r="BR110" s="82"/>
      <c r="BS110" s="82"/>
      <c r="BT110" s="82"/>
      <c r="BU110" s="82"/>
      <c r="BV110" s="82"/>
      <c r="BW110" s="304"/>
      <c r="BX110" s="304"/>
      <c r="BY110" s="82"/>
      <c r="BZ110" s="82"/>
      <c r="CA110" s="82">
        <f t="shared" si="450"/>
        <v>0</v>
      </c>
      <c r="CB110" s="251"/>
      <c r="CC110" s="255"/>
      <c r="CD110" s="255"/>
      <c r="CE110" s="116">
        <f t="shared" si="451"/>
        <v>0</v>
      </c>
      <c r="CF110" s="304"/>
      <c r="CG110" s="304"/>
      <c r="CH110" s="255"/>
      <c r="CI110" s="255"/>
      <c r="CJ110" s="82"/>
      <c r="CK110" s="116">
        <f t="shared" si="452"/>
        <v>0</v>
      </c>
      <c r="CL110" s="304"/>
      <c r="CM110" s="304"/>
      <c r="CN110" s="82"/>
      <c r="CO110" s="82"/>
    </row>
    <row r="111" spans="2:93" s="166" customFormat="1" ht="30" hidden="1" customHeight="1" x14ac:dyDescent="0.25">
      <c r="B111" s="212"/>
      <c r="C111" s="115" t="s">
        <v>32</v>
      </c>
      <c r="D111" s="255"/>
      <c r="E111" s="251"/>
      <c r="F111" s="251"/>
      <c r="G111" s="255"/>
      <c r="H111" s="255"/>
      <c r="I111" s="255"/>
      <c r="J111" s="596" t="e">
        <f t="shared" si="390"/>
        <v>#DIV/0!</v>
      </c>
      <c r="K111" s="251"/>
      <c r="L111" s="82"/>
      <c r="M111" s="251"/>
      <c r="N111" s="82"/>
      <c r="O111" s="82"/>
      <c r="P111" s="82"/>
      <c r="Q111" s="82"/>
      <c r="R111" s="82"/>
      <c r="S111" s="251">
        <f t="shared" si="414"/>
        <v>0</v>
      </c>
      <c r="T111" s="602" t="e">
        <f t="shared" si="415"/>
        <v>#DIV/0!</v>
      </c>
      <c r="U111" s="251"/>
      <c r="V111" s="702" t="e">
        <f t="shared" si="416"/>
        <v>#DIV/0!</v>
      </c>
      <c r="W111" s="251"/>
      <c r="X111" s="702" t="e">
        <f t="shared" si="418"/>
        <v>#DIV/0!</v>
      </c>
      <c r="Y111" s="82"/>
      <c r="Z111" s="702" t="e">
        <f t="shared" si="440"/>
        <v>#DIV/0!</v>
      </c>
      <c r="AA111" s="82"/>
      <c r="AB111" s="702" t="e">
        <f t="shared" si="441"/>
        <v>#DIV/0!</v>
      </c>
      <c r="AC111" s="251">
        <f t="shared" si="432"/>
        <v>0</v>
      </c>
      <c r="AD111" s="638" t="e">
        <f t="shared" si="419"/>
        <v>#DIV/0!</v>
      </c>
      <c r="AE111" s="251"/>
      <c r="AF111" s="638" t="e">
        <f t="shared" si="420"/>
        <v>#DIV/0!</v>
      </c>
      <c r="AG111" s="251"/>
      <c r="AH111" s="638" t="e">
        <f t="shared" si="422"/>
        <v>#DIV/0!</v>
      </c>
      <c r="AI111" s="251"/>
      <c r="AJ111" s="638" t="e">
        <f t="shared" si="442"/>
        <v>#DIV/0!</v>
      </c>
      <c r="AK111" s="251"/>
      <c r="AL111" s="638" t="e">
        <f t="shared" si="443"/>
        <v>#DIV/0!</v>
      </c>
      <c r="AM111" s="82"/>
      <c r="AN111" s="82"/>
      <c r="AO111" s="82"/>
      <c r="AP111" s="82"/>
      <c r="AQ111" s="82"/>
      <c r="AR111" s="82"/>
      <c r="AS111" s="82"/>
      <c r="AT111" s="82"/>
      <c r="AU111" s="157"/>
      <c r="AV111" s="116">
        <f t="shared" si="444"/>
        <v>0</v>
      </c>
      <c r="AW111" s="304"/>
      <c r="AX111" s="304"/>
      <c r="AY111" s="82"/>
      <c r="AZ111" s="82"/>
      <c r="BA111" s="304">
        <f t="shared" si="445"/>
        <v>0</v>
      </c>
      <c r="BB111" s="82"/>
      <c r="BC111" s="82"/>
      <c r="BD111" s="82"/>
      <c r="BE111" s="82">
        <f t="shared" si="424"/>
        <v>0</v>
      </c>
      <c r="BF111" s="304">
        <f t="shared" si="446"/>
        <v>0</v>
      </c>
      <c r="BG111" s="82"/>
      <c r="BH111" s="82"/>
      <c r="BI111" s="82"/>
      <c r="BJ111" s="304"/>
      <c r="BK111" s="304"/>
      <c r="BL111" s="82"/>
      <c r="BM111" s="82"/>
      <c r="BN111" s="82"/>
      <c r="BO111" s="82"/>
      <c r="BP111" s="304"/>
      <c r="BQ111" s="304"/>
      <c r="BR111" s="82"/>
      <c r="BS111" s="82"/>
      <c r="BT111" s="82"/>
      <c r="BU111" s="82"/>
      <c r="BV111" s="82"/>
      <c r="BW111" s="304"/>
      <c r="BX111" s="304"/>
      <c r="BY111" s="82"/>
      <c r="BZ111" s="82"/>
      <c r="CA111" s="82">
        <f t="shared" si="450"/>
        <v>0</v>
      </c>
      <c r="CB111" s="251"/>
      <c r="CC111" s="255"/>
      <c r="CD111" s="255"/>
      <c r="CE111" s="116">
        <f t="shared" si="451"/>
        <v>0</v>
      </c>
      <c r="CF111" s="304"/>
      <c r="CG111" s="304"/>
      <c r="CH111" s="255"/>
      <c r="CI111" s="255"/>
      <c r="CJ111" s="82"/>
      <c r="CK111" s="116">
        <f t="shared" si="452"/>
        <v>0</v>
      </c>
      <c r="CL111" s="304"/>
      <c r="CM111" s="304"/>
      <c r="CN111" s="82"/>
      <c r="CO111" s="82"/>
    </row>
    <row r="112" spans="2:93" s="166" customFormat="1" ht="30" hidden="1" customHeight="1" x14ac:dyDescent="0.25">
      <c r="B112" s="212"/>
      <c r="C112" s="115" t="s">
        <v>32</v>
      </c>
      <c r="D112" s="255"/>
      <c r="E112" s="251"/>
      <c r="F112" s="251"/>
      <c r="G112" s="255"/>
      <c r="H112" s="255"/>
      <c r="I112" s="255"/>
      <c r="J112" s="596" t="e">
        <f t="shared" si="390"/>
        <v>#DIV/0!</v>
      </c>
      <c r="K112" s="251"/>
      <c r="L112" s="82"/>
      <c r="M112" s="251"/>
      <c r="N112" s="82"/>
      <c r="O112" s="82"/>
      <c r="P112" s="82"/>
      <c r="Q112" s="82"/>
      <c r="R112" s="82"/>
      <c r="S112" s="251">
        <f t="shared" si="414"/>
        <v>0</v>
      </c>
      <c r="T112" s="602" t="e">
        <f t="shared" si="415"/>
        <v>#DIV/0!</v>
      </c>
      <c r="U112" s="251"/>
      <c r="V112" s="702" t="e">
        <f t="shared" si="416"/>
        <v>#DIV/0!</v>
      </c>
      <c r="W112" s="251"/>
      <c r="X112" s="702" t="e">
        <f t="shared" si="418"/>
        <v>#DIV/0!</v>
      </c>
      <c r="Y112" s="82"/>
      <c r="Z112" s="702" t="e">
        <f t="shared" si="440"/>
        <v>#DIV/0!</v>
      </c>
      <c r="AA112" s="82"/>
      <c r="AB112" s="702" t="e">
        <f t="shared" si="441"/>
        <v>#DIV/0!</v>
      </c>
      <c r="AC112" s="251">
        <f t="shared" si="432"/>
        <v>0</v>
      </c>
      <c r="AD112" s="638" t="e">
        <f t="shared" si="419"/>
        <v>#DIV/0!</v>
      </c>
      <c r="AE112" s="251"/>
      <c r="AF112" s="638" t="e">
        <f t="shared" si="420"/>
        <v>#DIV/0!</v>
      </c>
      <c r="AG112" s="251"/>
      <c r="AH112" s="638" t="e">
        <f t="shared" si="422"/>
        <v>#DIV/0!</v>
      </c>
      <c r="AI112" s="251"/>
      <c r="AJ112" s="638" t="e">
        <f t="shared" si="442"/>
        <v>#DIV/0!</v>
      </c>
      <c r="AK112" s="251"/>
      <c r="AL112" s="638" t="e">
        <f t="shared" si="443"/>
        <v>#DIV/0!</v>
      </c>
      <c r="AM112" s="82"/>
      <c r="AN112" s="82"/>
      <c r="AO112" s="82"/>
      <c r="AP112" s="82"/>
      <c r="AQ112" s="82"/>
      <c r="AR112" s="82"/>
      <c r="AS112" s="82"/>
      <c r="AT112" s="82"/>
      <c r="AU112" s="157"/>
      <c r="AV112" s="116">
        <f t="shared" si="444"/>
        <v>0</v>
      </c>
      <c r="AW112" s="304"/>
      <c r="AX112" s="304"/>
      <c r="AY112" s="82"/>
      <c r="AZ112" s="82"/>
      <c r="BA112" s="304">
        <f t="shared" si="445"/>
        <v>0</v>
      </c>
      <c r="BB112" s="82"/>
      <c r="BC112" s="82"/>
      <c r="BD112" s="82"/>
      <c r="BE112" s="82">
        <f t="shared" si="424"/>
        <v>0</v>
      </c>
      <c r="BF112" s="304">
        <f t="shared" si="446"/>
        <v>0</v>
      </c>
      <c r="BG112" s="82"/>
      <c r="BH112" s="82"/>
      <c r="BI112" s="82"/>
      <c r="BJ112" s="304"/>
      <c r="BK112" s="304"/>
      <c r="BL112" s="82"/>
      <c r="BM112" s="82"/>
      <c r="BN112" s="82"/>
      <c r="BO112" s="82"/>
      <c r="BP112" s="304"/>
      <c r="BQ112" s="304"/>
      <c r="BR112" s="82"/>
      <c r="BS112" s="82"/>
      <c r="BT112" s="82"/>
      <c r="BU112" s="82"/>
      <c r="BV112" s="82"/>
      <c r="BW112" s="304"/>
      <c r="BX112" s="304"/>
      <c r="BY112" s="82"/>
      <c r="BZ112" s="82"/>
      <c r="CA112" s="82">
        <f t="shared" si="450"/>
        <v>0</v>
      </c>
      <c r="CB112" s="251"/>
      <c r="CC112" s="255"/>
      <c r="CD112" s="255"/>
      <c r="CE112" s="116">
        <f t="shared" si="451"/>
        <v>0</v>
      </c>
      <c r="CF112" s="304"/>
      <c r="CG112" s="304"/>
      <c r="CH112" s="255"/>
      <c r="CI112" s="255"/>
      <c r="CJ112" s="82"/>
      <c r="CK112" s="116">
        <f t="shared" si="452"/>
        <v>0</v>
      </c>
      <c r="CL112" s="304"/>
      <c r="CM112" s="304"/>
      <c r="CN112" s="82"/>
      <c r="CO112" s="82"/>
    </row>
    <row r="113" spans="2:93" s="166" customFormat="1" ht="30" hidden="1" customHeight="1" x14ac:dyDescent="0.25">
      <c r="B113" s="212"/>
      <c r="C113" s="115" t="s">
        <v>32</v>
      </c>
      <c r="D113" s="255"/>
      <c r="E113" s="251"/>
      <c r="F113" s="251"/>
      <c r="G113" s="255"/>
      <c r="H113" s="255"/>
      <c r="I113" s="255"/>
      <c r="J113" s="596" t="e">
        <f t="shared" si="390"/>
        <v>#DIV/0!</v>
      </c>
      <c r="K113" s="251"/>
      <c r="L113" s="82"/>
      <c r="M113" s="251"/>
      <c r="N113" s="82"/>
      <c r="O113" s="82"/>
      <c r="P113" s="82"/>
      <c r="Q113" s="82"/>
      <c r="R113" s="82"/>
      <c r="S113" s="251">
        <f t="shared" si="414"/>
        <v>0</v>
      </c>
      <c r="T113" s="602" t="e">
        <f t="shared" si="415"/>
        <v>#DIV/0!</v>
      </c>
      <c r="U113" s="251"/>
      <c r="V113" s="702" t="e">
        <f t="shared" si="416"/>
        <v>#DIV/0!</v>
      </c>
      <c r="W113" s="251"/>
      <c r="X113" s="702" t="e">
        <f t="shared" si="418"/>
        <v>#DIV/0!</v>
      </c>
      <c r="Y113" s="82"/>
      <c r="Z113" s="702" t="e">
        <f t="shared" si="440"/>
        <v>#DIV/0!</v>
      </c>
      <c r="AA113" s="82"/>
      <c r="AB113" s="702" t="e">
        <f t="shared" si="441"/>
        <v>#DIV/0!</v>
      </c>
      <c r="AC113" s="251">
        <f t="shared" si="432"/>
        <v>0</v>
      </c>
      <c r="AD113" s="638" t="e">
        <f t="shared" si="419"/>
        <v>#DIV/0!</v>
      </c>
      <c r="AE113" s="251"/>
      <c r="AF113" s="638" t="e">
        <f t="shared" si="420"/>
        <v>#DIV/0!</v>
      </c>
      <c r="AG113" s="251"/>
      <c r="AH113" s="638" t="e">
        <f t="shared" si="422"/>
        <v>#DIV/0!</v>
      </c>
      <c r="AI113" s="251"/>
      <c r="AJ113" s="638" t="e">
        <f t="shared" si="442"/>
        <v>#DIV/0!</v>
      </c>
      <c r="AK113" s="251"/>
      <c r="AL113" s="638" t="e">
        <f t="shared" si="443"/>
        <v>#DIV/0!</v>
      </c>
      <c r="AM113" s="82"/>
      <c r="AN113" s="82"/>
      <c r="AO113" s="82"/>
      <c r="AP113" s="82"/>
      <c r="AQ113" s="82"/>
      <c r="AR113" s="82"/>
      <c r="AS113" s="82"/>
      <c r="AT113" s="82"/>
      <c r="AU113" s="157"/>
      <c r="AV113" s="116">
        <f t="shared" si="444"/>
        <v>0</v>
      </c>
      <c r="AW113" s="304"/>
      <c r="AX113" s="304"/>
      <c r="AY113" s="82"/>
      <c r="AZ113" s="82"/>
      <c r="BA113" s="304">
        <f t="shared" si="445"/>
        <v>0</v>
      </c>
      <c r="BB113" s="82"/>
      <c r="BC113" s="82"/>
      <c r="BD113" s="82"/>
      <c r="BE113" s="82">
        <f t="shared" si="424"/>
        <v>0</v>
      </c>
      <c r="BF113" s="304">
        <f t="shared" si="446"/>
        <v>0</v>
      </c>
      <c r="BG113" s="82"/>
      <c r="BH113" s="82"/>
      <c r="BI113" s="82"/>
      <c r="BJ113" s="304"/>
      <c r="BK113" s="304"/>
      <c r="BL113" s="82"/>
      <c r="BM113" s="82"/>
      <c r="BN113" s="82"/>
      <c r="BO113" s="82"/>
      <c r="BP113" s="304"/>
      <c r="BQ113" s="304"/>
      <c r="BR113" s="82"/>
      <c r="BS113" s="82"/>
      <c r="BT113" s="82"/>
      <c r="BU113" s="82"/>
      <c r="BV113" s="82"/>
      <c r="BW113" s="304"/>
      <c r="BX113" s="304"/>
      <c r="BY113" s="82"/>
      <c r="BZ113" s="82"/>
      <c r="CA113" s="82">
        <f t="shared" si="450"/>
        <v>0</v>
      </c>
      <c r="CB113" s="251"/>
      <c r="CC113" s="255"/>
      <c r="CD113" s="255"/>
      <c r="CE113" s="116">
        <f t="shared" si="451"/>
        <v>0</v>
      </c>
      <c r="CF113" s="304"/>
      <c r="CG113" s="304"/>
      <c r="CH113" s="255"/>
      <c r="CI113" s="255"/>
      <c r="CJ113" s="82"/>
      <c r="CK113" s="116">
        <f t="shared" si="452"/>
        <v>0</v>
      </c>
      <c r="CL113" s="304"/>
      <c r="CM113" s="304"/>
      <c r="CN113" s="82"/>
      <c r="CO113" s="82"/>
    </row>
    <row r="114" spans="2:93" s="166" customFormat="1" ht="30" hidden="1" customHeight="1" x14ac:dyDescent="0.25">
      <c r="B114" s="212"/>
      <c r="C114" s="115" t="s">
        <v>32</v>
      </c>
      <c r="D114" s="255"/>
      <c r="E114" s="251"/>
      <c r="F114" s="251"/>
      <c r="G114" s="255"/>
      <c r="H114" s="255"/>
      <c r="I114" s="255"/>
      <c r="J114" s="596" t="e">
        <f t="shared" si="390"/>
        <v>#DIV/0!</v>
      </c>
      <c r="K114" s="251"/>
      <c r="L114" s="82"/>
      <c r="M114" s="251"/>
      <c r="N114" s="82"/>
      <c r="O114" s="82"/>
      <c r="P114" s="82"/>
      <c r="Q114" s="82"/>
      <c r="R114" s="82"/>
      <c r="S114" s="251">
        <f t="shared" si="414"/>
        <v>0</v>
      </c>
      <c r="T114" s="602" t="e">
        <f t="shared" si="415"/>
        <v>#DIV/0!</v>
      </c>
      <c r="U114" s="251"/>
      <c r="V114" s="702" t="e">
        <f t="shared" si="416"/>
        <v>#DIV/0!</v>
      </c>
      <c r="W114" s="251"/>
      <c r="X114" s="702" t="e">
        <f t="shared" si="418"/>
        <v>#DIV/0!</v>
      </c>
      <c r="Y114" s="82"/>
      <c r="Z114" s="702" t="e">
        <f t="shared" si="440"/>
        <v>#DIV/0!</v>
      </c>
      <c r="AA114" s="82"/>
      <c r="AB114" s="702" t="e">
        <f t="shared" si="441"/>
        <v>#DIV/0!</v>
      </c>
      <c r="AC114" s="251">
        <f t="shared" si="432"/>
        <v>0</v>
      </c>
      <c r="AD114" s="638" t="e">
        <f t="shared" si="419"/>
        <v>#DIV/0!</v>
      </c>
      <c r="AE114" s="251"/>
      <c r="AF114" s="638" t="e">
        <f t="shared" si="420"/>
        <v>#DIV/0!</v>
      </c>
      <c r="AG114" s="251"/>
      <c r="AH114" s="638" t="e">
        <f t="shared" si="422"/>
        <v>#DIV/0!</v>
      </c>
      <c r="AI114" s="251"/>
      <c r="AJ114" s="638" t="e">
        <f t="shared" si="442"/>
        <v>#DIV/0!</v>
      </c>
      <c r="AK114" s="251"/>
      <c r="AL114" s="638" t="e">
        <f t="shared" si="443"/>
        <v>#DIV/0!</v>
      </c>
      <c r="AM114" s="82"/>
      <c r="AN114" s="82"/>
      <c r="AO114" s="82"/>
      <c r="AP114" s="82"/>
      <c r="AQ114" s="82"/>
      <c r="AR114" s="82"/>
      <c r="AS114" s="82"/>
      <c r="AT114" s="82"/>
      <c r="AU114" s="157"/>
      <c r="AV114" s="116">
        <f t="shared" si="444"/>
        <v>0</v>
      </c>
      <c r="AW114" s="304"/>
      <c r="AX114" s="304"/>
      <c r="AY114" s="82"/>
      <c r="AZ114" s="82"/>
      <c r="BA114" s="304">
        <f t="shared" si="445"/>
        <v>0</v>
      </c>
      <c r="BB114" s="82"/>
      <c r="BC114" s="82"/>
      <c r="BD114" s="82"/>
      <c r="BE114" s="82">
        <f t="shared" si="424"/>
        <v>0</v>
      </c>
      <c r="BF114" s="304">
        <f t="shared" si="446"/>
        <v>0</v>
      </c>
      <c r="BG114" s="82"/>
      <c r="BH114" s="82"/>
      <c r="BI114" s="82"/>
      <c r="BJ114" s="304"/>
      <c r="BK114" s="304"/>
      <c r="BL114" s="82"/>
      <c r="BM114" s="82"/>
      <c r="BN114" s="82"/>
      <c r="BO114" s="82"/>
      <c r="BP114" s="304"/>
      <c r="BQ114" s="304"/>
      <c r="BR114" s="82"/>
      <c r="BS114" s="82"/>
      <c r="BT114" s="82"/>
      <c r="BU114" s="82"/>
      <c r="BV114" s="82"/>
      <c r="BW114" s="304"/>
      <c r="BX114" s="304"/>
      <c r="BY114" s="82"/>
      <c r="BZ114" s="82"/>
      <c r="CA114" s="82">
        <f t="shared" si="450"/>
        <v>0</v>
      </c>
      <c r="CB114" s="251"/>
      <c r="CC114" s="255"/>
      <c r="CD114" s="255"/>
      <c r="CE114" s="116">
        <f t="shared" si="451"/>
        <v>0</v>
      </c>
      <c r="CF114" s="304"/>
      <c r="CG114" s="304"/>
      <c r="CH114" s="255"/>
      <c r="CI114" s="255"/>
      <c r="CJ114" s="82"/>
      <c r="CK114" s="116">
        <f t="shared" si="452"/>
        <v>0</v>
      </c>
      <c r="CL114" s="304"/>
      <c r="CM114" s="304"/>
      <c r="CN114" s="82"/>
      <c r="CO114" s="82"/>
    </row>
    <row r="115" spans="2:93" s="732" customFormat="1" ht="179.25" hidden="1" customHeight="1" x14ac:dyDescent="0.25">
      <c r="B115" s="733" t="s">
        <v>34</v>
      </c>
      <c r="C115" s="115" t="s">
        <v>32</v>
      </c>
      <c r="D115" s="734">
        <f>E115+F115+G115+H115</f>
        <v>0</v>
      </c>
      <c r="E115" s="734">
        <f>E116+E117</f>
        <v>0</v>
      </c>
      <c r="F115" s="734">
        <f t="shared" ref="F115" si="461">F116+F117</f>
        <v>0</v>
      </c>
      <c r="G115" s="734">
        <f t="shared" ref="G115:H115" si="462">G116+G117</f>
        <v>0</v>
      </c>
      <c r="H115" s="734">
        <f t="shared" si="462"/>
        <v>0</v>
      </c>
      <c r="I115" s="734"/>
      <c r="J115" s="596" t="e">
        <f t="shared" si="390"/>
        <v>#DIV/0!</v>
      </c>
      <c r="K115" s="734">
        <f>K116+K117</f>
        <v>0</v>
      </c>
      <c r="L115" s="735"/>
      <c r="M115" s="734">
        <f t="shared" ref="M115" si="463">M116+M117</f>
        <v>0</v>
      </c>
      <c r="N115" s="735"/>
      <c r="O115" s="735">
        <f t="shared" ref="O115" si="464">O116+O117</f>
        <v>0</v>
      </c>
      <c r="P115" s="735"/>
      <c r="Q115" s="735">
        <f t="shared" ref="Q115" si="465">Q116+Q117</f>
        <v>0</v>
      </c>
      <c r="R115" s="735"/>
      <c r="S115" s="734">
        <f t="shared" si="414"/>
        <v>0</v>
      </c>
      <c r="T115" s="602" t="e">
        <f t="shared" si="415"/>
        <v>#DIV/0!</v>
      </c>
      <c r="U115" s="734">
        <f>U116+U117</f>
        <v>0</v>
      </c>
      <c r="V115" s="702" t="e">
        <f t="shared" si="416"/>
        <v>#DIV/0!</v>
      </c>
      <c r="W115" s="734">
        <f t="shared" ref="W115" si="466">W116+W117</f>
        <v>0</v>
      </c>
      <c r="X115" s="702" t="e">
        <f t="shared" si="418"/>
        <v>#DIV/0!</v>
      </c>
      <c r="Y115" s="735">
        <f t="shared" ref="Y115" si="467">Y116+Y117</f>
        <v>0</v>
      </c>
      <c r="Z115" s="702" t="e">
        <f t="shared" si="440"/>
        <v>#DIV/0!</v>
      </c>
      <c r="AA115" s="735">
        <f t="shared" ref="AA115" si="468">AA116+AA117</f>
        <v>0</v>
      </c>
      <c r="AB115" s="702" t="e">
        <f t="shared" si="441"/>
        <v>#DIV/0!</v>
      </c>
      <c r="AC115" s="734">
        <f t="shared" si="432"/>
        <v>0</v>
      </c>
      <c r="AD115" s="638" t="e">
        <f t="shared" si="419"/>
        <v>#DIV/0!</v>
      </c>
      <c r="AE115" s="734">
        <f>AE116+AE117</f>
        <v>0</v>
      </c>
      <c r="AF115" s="638" t="e">
        <f t="shared" si="420"/>
        <v>#DIV/0!</v>
      </c>
      <c r="AG115" s="734">
        <f t="shared" ref="AG115" si="469">AG116+AG117</f>
        <v>0</v>
      </c>
      <c r="AH115" s="638" t="e">
        <f t="shared" si="422"/>
        <v>#DIV/0!</v>
      </c>
      <c r="AI115" s="734">
        <f t="shared" ref="AI115" si="470">AI116+AI117</f>
        <v>0</v>
      </c>
      <c r="AJ115" s="638" t="e">
        <f t="shared" si="442"/>
        <v>#DIV/0!</v>
      </c>
      <c r="AK115" s="734">
        <f t="shared" ref="AK115" si="471">AK116+AK117</f>
        <v>0</v>
      </c>
      <c r="AL115" s="638" t="e">
        <f t="shared" si="443"/>
        <v>#DIV/0!</v>
      </c>
      <c r="AM115" s="735"/>
      <c r="AN115" s="735"/>
      <c r="AO115" s="735"/>
      <c r="AP115" s="735"/>
      <c r="AQ115" s="735"/>
      <c r="AR115" s="735"/>
      <c r="AS115" s="735"/>
      <c r="AT115" s="735"/>
      <c r="AU115" s="735"/>
      <c r="AV115" s="116">
        <f t="shared" si="444"/>
        <v>0</v>
      </c>
      <c r="AW115" s="735">
        <f>AW116+AW117</f>
        <v>0</v>
      </c>
      <c r="AX115" s="735">
        <f t="shared" ref="AX115:AZ115" si="472">AX116+AX117</f>
        <v>0</v>
      </c>
      <c r="AY115" s="735">
        <f t="shared" si="472"/>
        <v>0</v>
      </c>
      <c r="AZ115" s="735">
        <f t="shared" si="472"/>
        <v>0</v>
      </c>
      <c r="BA115" s="735"/>
      <c r="BB115" s="735"/>
      <c r="BC115" s="736"/>
      <c r="BD115" s="736"/>
      <c r="BE115" s="735"/>
      <c r="BF115" s="735"/>
      <c r="BG115" s="736"/>
      <c r="BH115" s="736"/>
      <c r="BI115" s="670">
        <f>BJ115+BK115+BL115+BM115</f>
        <v>0</v>
      </c>
      <c r="BJ115" s="735">
        <f>BJ116+BJ117</f>
        <v>0</v>
      </c>
      <c r="BK115" s="735">
        <f t="shared" ref="BK115" si="473">BK116+BK117</f>
        <v>0</v>
      </c>
      <c r="BL115" s="735">
        <f t="shared" ref="BL115" si="474">BL116+BL117</f>
        <v>0</v>
      </c>
      <c r="BM115" s="736">
        <f t="shared" ref="BM115" si="475">BM116+BM117</f>
        <v>0</v>
      </c>
      <c r="BN115" s="735"/>
      <c r="BO115" s="670">
        <f>BP115+BQ115+BR115+BS115</f>
        <v>0</v>
      </c>
      <c r="BP115" s="735">
        <f>BP116+BP117</f>
        <v>0</v>
      </c>
      <c r="BQ115" s="735">
        <f t="shared" ref="BQ115" si="476">BQ116+BQ117</f>
        <v>0</v>
      </c>
      <c r="BR115" s="735">
        <f t="shared" ref="BR115:BS115" si="477">BR116+BR117</f>
        <v>0</v>
      </c>
      <c r="BS115" s="736">
        <f t="shared" si="477"/>
        <v>0</v>
      </c>
      <c r="BT115" s="736"/>
      <c r="BU115" s="736"/>
      <c r="BV115" s="670">
        <f>BW115+BX115+BY115+BZ115</f>
        <v>0</v>
      </c>
      <c r="BW115" s="735">
        <f>BW116+BW117</f>
        <v>0</v>
      </c>
      <c r="BX115" s="735">
        <f t="shared" ref="BX115" si="478">BX116+BX117</f>
        <v>0</v>
      </c>
      <c r="BY115" s="735">
        <f t="shared" ref="BY115" si="479">BY116+BY117</f>
        <v>0</v>
      </c>
      <c r="BZ115" s="736">
        <f t="shared" ref="BZ115" si="480">BZ116+BZ117</f>
        <v>0</v>
      </c>
      <c r="CA115" s="735">
        <f>CB115</f>
        <v>0</v>
      </c>
      <c r="CB115" s="735">
        <f>CB116+CB117</f>
        <v>0</v>
      </c>
      <c r="CC115" s="737"/>
      <c r="CD115" s="737"/>
      <c r="CE115" s="116">
        <f t="shared" si="451"/>
        <v>0</v>
      </c>
      <c r="CF115" s="735">
        <f>CF116+CF117</f>
        <v>0</v>
      </c>
      <c r="CG115" s="735">
        <f t="shared" ref="CG115" si="481">CG116+CG117</f>
        <v>0</v>
      </c>
      <c r="CH115" s="737"/>
      <c r="CI115" s="737"/>
      <c r="CJ115" s="735"/>
      <c r="CK115" s="116">
        <f t="shared" si="452"/>
        <v>0</v>
      </c>
      <c r="CL115" s="735">
        <f>CL116+CL117</f>
        <v>0</v>
      </c>
      <c r="CM115" s="735">
        <f t="shared" ref="CM115" si="482">CM116+CM117</f>
        <v>0</v>
      </c>
      <c r="CN115" s="735">
        <f t="shared" ref="CN115:CO115" si="483">CN116+CN117</f>
        <v>0</v>
      </c>
      <c r="CO115" s="736">
        <f t="shared" si="483"/>
        <v>0</v>
      </c>
    </row>
    <row r="116" spans="2:93" s="686" customFormat="1" ht="41.25" hidden="1" customHeight="1" x14ac:dyDescent="0.25">
      <c r="B116" s="212"/>
      <c r="C116" s="115" t="s">
        <v>32</v>
      </c>
      <c r="D116" s="703">
        <f>E116+F116+G116+H116</f>
        <v>0</v>
      </c>
      <c r="E116" s="703">
        <f>E120+E126</f>
        <v>0</v>
      </c>
      <c r="F116" s="703">
        <f>F120+F126+F172</f>
        <v>0</v>
      </c>
      <c r="G116" s="703">
        <f t="shared" ref="G116" si="484">G120+G126</f>
        <v>0</v>
      </c>
      <c r="H116" s="703">
        <f t="shared" ref="H116" si="485">H120+H126</f>
        <v>0</v>
      </c>
      <c r="I116" s="703"/>
      <c r="J116" s="596" t="e">
        <f t="shared" si="390"/>
        <v>#DIV/0!</v>
      </c>
      <c r="K116" s="703">
        <f>K120+K126</f>
        <v>0</v>
      </c>
      <c r="L116" s="685"/>
      <c r="M116" s="703">
        <f>M120+M126+M172</f>
        <v>0</v>
      </c>
      <c r="N116" s="685"/>
      <c r="O116" s="685">
        <f t="shared" ref="O116" si="486">O120+O126</f>
        <v>0</v>
      </c>
      <c r="P116" s="685"/>
      <c r="Q116" s="685">
        <f t="shared" ref="Q116" si="487">Q120+Q126</f>
        <v>0</v>
      </c>
      <c r="R116" s="685"/>
      <c r="S116" s="703">
        <f t="shared" si="414"/>
        <v>0</v>
      </c>
      <c r="T116" s="602" t="e">
        <f t="shared" si="415"/>
        <v>#DIV/0!</v>
      </c>
      <c r="U116" s="703">
        <f>U120+U126</f>
        <v>0</v>
      </c>
      <c r="V116" s="702" t="e">
        <f t="shared" si="416"/>
        <v>#DIV/0!</v>
      </c>
      <c r="W116" s="703">
        <f>W120+W126+W172</f>
        <v>0</v>
      </c>
      <c r="X116" s="702" t="e">
        <f t="shared" si="418"/>
        <v>#DIV/0!</v>
      </c>
      <c r="Y116" s="685">
        <f t="shared" ref="Y116" si="488">Y120+Y126</f>
        <v>0</v>
      </c>
      <c r="Z116" s="702" t="e">
        <f t="shared" si="440"/>
        <v>#DIV/0!</v>
      </c>
      <c r="AA116" s="685">
        <f t="shared" ref="AA116" si="489">AA120+AA126</f>
        <v>0</v>
      </c>
      <c r="AB116" s="702" t="e">
        <f t="shared" si="441"/>
        <v>#DIV/0!</v>
      </c>
      <c r="AC116" s="703">
        <f t="shared" si="432"/>
        <v>0</v>
      </c>
      <c r="AD116" s="638" t="e">
        <f t="shared" si="419"/>
        <v>#DIV/0!</v>
      </c>
      <c r="AE116" s="703">
        <f>AE120+AE126</f>
        <v>0</v>
      </c>
      <c r="AF116" s="638" t="e">
        <f t="shared" si="420"/>
        <v>#DIV/0!</v>
      </c>
      <c r="AG116" s="703">
        <f>AG120+AG126+AG172</f>
        <v>0</v>
      </c>
      <c r="AH116" s="638" t="e">
        <f t="shared" si="422"/>
        <v>#DIV/0!</v>
      </c>
      <c r="AI116" s="703">
        <f t="shared" ref="AI116" si="490">AI120+AI126</f>
        <v>0</v>
      </c>
      <c r="AJ116" s="638" t="e">
        <f t="shared" si="442"/>
        <v>#DIV/0!</v>
      </c>
      <c r="AK116" s="703">
        <f t="shared" ref="AK116" si="491">AK120+AK126</f>
        <v>0</v>
      </c>
      <c r="AL116" s="638" t="e">
        <f t="shared" si="443"/>
        <v>#DIV/0!</v>
      </c>
      <c r="AM116" s="685"/>
      <c r="AN116" s="685"/>
      <c r="AO116" s="685"/>
      <c r="AP116" s="685"/>
      <c r="AQ116" s="685"/>
      <c r="AR116" s="685"/>
      <c r="AS116" s="685"/>
      <c r="AT116" s="685"/>
      <c r="AU116" s="685"/>
      <c r="AV116" s="116">
        <f t="shared" si="444"/>
        <v>0</v>
      </c>
      <c r="AW116" s="685">
        <f>AW120+AW126</f>
        <v>0</v>
      </c>
      <c r="AX116" s="685">
        <f>AX120+AX126+AX172</f>
        <v>0</v>
      </c>
      <c r="AY116" s="685">
        <f t="shared" ref="AY116:AZ116" si="492">AY120+AY126</f>
        <v>0</v>
      </c>
      <c r="AZ116" s="685">
        <f t="shared" si="492"/>
        <v>0</v>
      </c>
      <c r="BA116" s="685">
        <f>BB116+BC116+BD116</f>
        <v>3776254.7761300001</v>
      </c>
      <c r="BB116" s="685">
        <f>BB118+BB192+BB300+BB306+BB312+BB318+BB331+BB147</f>
        <v>3776254.7761300001</v>
      </c>
      <c r="BC116" s="685"/>
      <c r="BD116" s="685"/>
      <c r="BE116" s="685" t="e">
        <f t="shared" ref="BE116:BE117" si="493">BF116+BG116+BH116</f>
        <v>#REF!</v>
      </c>
      <c r="BF116" s="685" t="e">
        <f>BF118+BF192+BF300+BF306+BF312+BF318+BF331+BF147+BF170</f>
        <v>#REF!</v>
      </c>
      <c r="BG116" s="685"/>
      <c r="BH116" s="685"/>
      <c r="BI116" s="685">
        <f>BJ116+BK116+BL116+BM116</f>
        <v>0</v>
      </c>
      <c r="BJ116" s="685">
        <f>BJ120+BJ126</f>
        <v>0</v>
      </c>
      <c r="BK116" s="685">
        <f>BK120+BK126+BK172</f>
        <v>0</v>
      </c>
      <c r="BL116" s="685">
        <f t="shared" ref="BL116:BM116" si="494">BL120+BL126</f>
        <v>0</v>
      </c>
      <c r="BM116" s="685">
        <f t="shared" si="494"/>
        <v>0</v>
      </c>
      <c r="BN116" s="685"/>
      <c r="BO116" s="685">
        <f>BP116+BQ116+BR116+BS116</f>
        <v>0</v>
      </c>
      <c r="BP116" s="685">
        <f>BP120+BP126</f>
        <v>0</v>
      </c>
      <c r="BQ116" s="685">
        <f>BQ120+BQ126+BQ172</f>
        <v>0</v>
      </c>
      <c r="BR116" s="685">
        <f t="shared" ref="BR116:BS116" si="495">BR120+BR126</f>
        <v>0</v>
      </c>
      <c r="BS116" s="685">
        <f t="shared" si="495"/>
        <v>0</v>
      </c>
      <c r="BT116" s="685"/>
      <c r="BU116" s="685"/>
      <c r="BV116" s="685">
        <f>BW116+BX116+BY116+BZ116</f>
        <v>0</v>
      </c>
      <c r="BW116" s="685">
        <f>BW120+BW126</f>
        <v>0</v>
      </c>
      <c r="BX116" s="685">
        <f t="shared" ref="BX116:BZ116" si="496">BX120+BX126</f>
        <v>0</v>
      </c>
      <c r="BY116" s="685">
        <f t="shared" si="496"/>
        <v>0</v>
      </c>
      <c r="BZ116" s="685">
        <f t="shared" si="496"/>
        <v>0</v>
      </c>
      <c r="CA116" s="685">
        <f>CB116+CC116+CD116</f>
        <v>0</v>
      </c>
      <c r="CB116" s="685">
        <f>CB120+CB126</f>
        <v>0</v>
      </c>
      <c r="CC116" s="685">
        <f t="shared" ref="CC116:CD116" si="497">CC120+CC126</f>
        <v>0</v>
      </c>
      <c r="CD116" s="685">
        <f t="shared" si="497"/>
        <v>0</v>
      </c>
      <c r="CE116" s="116">
        <f t="shared" si="451"/>
        <v>0</v>
      </c>
      <c r="CF116" s="685">
        <f>CF120+CF126</f>
        <v>0</v>
      </c>
      <c r="CG116" s="685">
        <f>CG120+CG126+CG172</f>
        <v>0</v>
      </c>
      <c r="CH116" s="685">
        <f t="shared" ref="CH116:CI116" si="498">CH120+CH126</f>
        <v>0</v>
      </c>
      <c r="CI116" s="685">
        <f t="shared" si="498"/>
        <v>0</v>
      </c>
      <c r="CJ116" s="685"/>
      <c r="CK116" s="116">
        <f t="shared" si="452"/>
        <v>0</v>
      </c>
      <c r="CL116" s="685">
        <f>CL120+CL126</f>
        <v>0</v>
      </c>
      <c r="CM116" s="685">
        <f>CM120+CM126+CM172</f>
        <v>0</v>
      </c>
      <c r="CN116" s="685">
        <f t="shared" ref="CN116:CO116" si="499">CN120+CN126</f>
        <v>0</v>
      </c>
      <c r="CO116" s="685">
        <f t="shared" si="499"/>
        <v>0</v>
      </c>
    </row>
    <row r="117" spans="2:93" s="25" customFormat="1" ht="46.5" hidden="1" customHeight="1" x14ac:dyDescent="0.25">
      <c r="B117" s="207"/>
      <c r="C117" s="115" t="s">
        <v>32</v>
      </c>
      <c r="D117" s="183">
        <f>E117+F117+G117+H117</f>
        <v>0</v>
      </c>
      <c r="E117" s="183">
        <f>E127</f>
        <v>0</v>
      </c>
      <c r="F117" s="183">
        <f t="shared" ref="F117" si="500">F127</f>
        <v>0</v>
      </c>
      <c r="G117" s="183">
        <f t="shared" ref="G117:H117" si="501">G127</f>
        <v>0</v>
      </c>
      <c r="H117" s="183">
        <f t="shared" si="501"/>
        <v>0</v>
      </c>
      <c r="I117" s="183"/>
      <c r="J117" s="596" t="e">
        <f t="shared" si="390"/>
        <v>#DIV/0!</v>
      </c>
      <c r="K117" s="183">
        <f>K127</f>
        <v>0</v>
      </c>
      <c r="L117" s="116"/>
      <c r="M117" s="183">
        <f t="shared" ref="M117" si="502">M127</f>
        <v>0</v>
      </c>
      <c r="N117" s="116"/>
      <c r="O117" s="116">
        <f t="shared" ref="O117" si="503">O127</f>
        <v>0</v>
      </c>
      <c r="P117" s="116"/>
      <c r="Q117" s="116">
        <f t="shared" ref="Q117" si="504">Q127</f>
        <v>0</v>
      </c>
      <c r="R117" s="116"/>
      <c r="S117" s="183">
        <f t="shared" si="414"/>
        <v>0</v>
      </c>
      <c r="T117" s="602" t="e">
        <f t="shared" si="415"/>
        <v>#DIV/0!</v>
      </c>
      <c r="U117" s="183">
        <f>U127</f>
        <v>0</v>
      </c>
      <c r="V117" s="702" t="e">
        <f t="shared" si="416"/>
        <v>#DIV/0!</v>
      </c>
      <c r="W117" s="183">
        <f t="shared" ref="W117" si="505">W127</f>
        <v>0</v>
      </c>
      <c r="X117" s="702" t="e">
        <f t="shared" si="418"/>
        <v>#DIV/0!</v>
      </c>
      <c r="Y117" s="116">
        <f t="shared" ref="Y117" si="506">Y127</f>
        <v>0</v>
      </c>
      <c r="Z117" s="702" t="e">
        <f t="shared" si="440"/>
        <v>#DIV/0!</v>
      </c>
      <c r="AA117" s="116">
        <f t="shared" ref="AA117" si="507">AA127</f>
        <v>0</v>
      </c>
      <c r="AB117" s="702" t="e">
        <f t="shared" si="441"/>
        <v>#DIV/0!</v>
      </c>
      <c r="AC117" s="183">
        <f t="shared" si="432"/>
        <v>0</v>
      </c>
      <c r="AD117" s="638" t="e">
        <f t="shared" si="419"/>
        <v>#DIV/0!</v>
      </c>
      <c r="AE117" s="183">
        <f>AE127</f>
        <v>0</v>
      </c>
      <c r="AF117" s="638" t="e">
        <f t="shared" si="420"/>
        <v>#DIV/0!</v>
      </c>
      <c r="AG117" s="183">
        <f t="shared" ref="AG117" si="508">AG127</f>
        <v>0</v>
      </c>
      <c r="AH117" s="638" t="e">
        <f t="shared" si="422"/>
        <v>#DIV/0!</v>
      </c>
      <c r="AI117" s="183">
        <f t="shared" ref="AI117" si="509">AI127</f>
        <v>0</v>
      </c>
      <c r="AJ117" s="638" t="e">
        <f t="shared" si="442"/>
        <v>#DIV/0!</v>
      </c>
      <c r="AK117" s="183">
        <f t="shared" ref="AK117" si="510">AK127</f>
        <v>0</v>
      </c>
      <c r="AL117" s="638" t="e">
        <f t="shared" si="443"/>
        <v>#DIV/0!</v>
      </c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>
        <f t="shared" si="444"/>
        <v>0</v>
      </c>
      <c r="AW117" s="116">
        <f>AW127</f>
        <v>0</v>
      </c>
      <c r="AX117" s="116">
        <f t="shared" ref="AX117:AZ117" si="511">AX127</f>
        <v>0</v>
      </c>
      <c r="AY117" s="116">
        <f t="shared" si="511"/>
        <v>0</v>
      </c>
      <c r="AZ117" s="116">
        <f t="shared" si="511"/>
        <v>0</v>
      </c>
      <c r="BA117" s="116">
        <f>BB117+BC117+BD117</f>
        <v>0</v>
      </c>
      <c r="BB117" s="116">
        <f>BB193+BB305+BB311+BB317+BB330</f>
        <v>0</v>
      </c>
      <c r="BC117" s="116"/>
      <c r="BD117" s="116"/>
      <c r="BE117" s="116" t="e">
        <f t="shared" si="493"/>
        <v>#REF!</v>
      </c>
      <c r="BF117" s="116" t="e">
        <f>BF193+BF305+BF311+BF314</f>
        <v>#REF!</v>
      </c>
      <c r="BG117" s="116"/>
      <c r="BH117" s="116"/>
      <c r="BI117" s="116">
        <f>BJ117+BK117+BL117+BM117</f>
        <v>0</v>
      </c>
      <c r="BJ117" s="116">
        <f>BJ127</f>
        <v>0</v>
      </c>
      <c r="BK117" s="116">
        <f t="shared" ref="BK117" si="512">BK127</f>
        <v>0</v>
      </c>
      <c r="BL117" s="116">
        <f t="shared" ref="BL117:BM117" si="513">BL127</f>
        <v>0</v>
      </c>
      <c r="BM117" s="116">
        <f t="shared" si="513"/>
        <v>0</v>
      </c>
      <c r="BN117" s="116"/>
      <c r="BO117" s="116">
        <f>BP117+BQ117+BR117+BS117</f>
        <v>0</v>
      </c>
      <c r="BP117" s="116">
        <f>BP127</f>
        <v>0</v>
      </c>
      <c r="BQ117" s="116">
        <f t="shared" ref="BQ117" si="514">BQ127</f>
        <v>0</v>
      </c>
      <c r="BR117" s="116">
        <f t="shared" ref="BR117:BS117" si="515">BR127</f>
        <v>0</v>
      </c>
      <c r="BS117" s="116">
        <f t="shared" si="515"/>
        <v>0</v>
      </c>
      <c r="BT117" s="116"/>
      <c r="BU117" s="116"/>
      <c r="BV117" s="116">
        <f>BW117+BX117+BY117+BZ117</f>
        <v>0</v>
      </c>
      <c r="BW117" s="116">
        <f>BW127</f>
        <v>0</v>
      </c>
      <c r="BX117" s="116">
        <f t="shared" ref="BX117:BZ117" si="516">BX127</f>
        <v>0</v>
      </c>
      <c r="BY117" s="116">
        <f t="shared" si="516"/>
        <v>0</v>
      </c>
      <c r="BZ117" s="116">
        <f t="shared" si="516"/>
        <v>0</v>
      </c>
      <c r="CA117" s="116">
        <f>CB117+CC117+CD117</f>
        <v>0</v>
      </c>
      <c r="CB117" s="116">
        <f>CB127</f>
        <v>0</v>
      </c>
      <c r="CC117" s="183"/>
      <c r="CD117" s="183"/>
      <c r="CE117" s="116">
        <f t="shared" si="451"/>
        <v>0</v>
      </c>
      <c r="CF117" s="116">
        <f>CF127</f>
        <v>0</v>
      </c>
      <c r="CG117" s="116">
        <f t="shared" ref="CG117" si="517">CG127</f>
        <v>0</v>
      </c>
      <c r="CH117" s="183"/>
      <c r="CI117" s="183"/>
      <c r="CJ117" s="116"/>
      <c r="CK117" s="116">
        <f t="shared" si="452"/>
        <v>0</v>
      </c>
      <c r="CL117" s="116">
        <f>CL127</f>
        <v>0</v>
      </c>
      <c r="CM117" s="116">
        <f t="shared" ref="CM117" si="518">CM127</f>
        <v>0</v>
      </c>
      <c r="CN117" s="116">
        <f t="shared" ref="CN117:CO117" si="519">CN127</f>
        <v>0</v>
      </c>
      <c r="CO117" s="116">
        <f t="shared" si="519"/>
        <v>0</v>
      </c>
    </row>
    <row r="118" spans="2:93" s="166" customFormat="1" ht="116.25" hidden="1" customHeight="1" x14ac:dyDescent="0.25">
      <c r="B118" s="212" t="s">
        <v>36</v>
      </c>
      <c r="C118" s="115" t="s">
        <v>32</v>
      </c>
      <c r="D118" s="192">
        <f t="shared" ref="D118" si="520">E118</f>
        <v>0</v>
      </c>
      <c r="E118" s="192">
        <f>E119</f>
        <v>0</v>
      </c>
      <c r="F118" s="192"/>
      <c r="G118" s="255"/>
      <c r="H118" s="255"/>
      <c r="I118" s="255"/>
      <c r="J118" s="596" t="e">
        <f t="shared" si="390"/>
        <v>#DIV/0!</v>
      </c>
      <c r="K118" s="192">
        <f>K119</f>
        <v>0</v>
      </c>
      <c r="L118" s="82"/>
      <c r="M118" s="192"/>
      <c r="N118" s="82"/>
      <c r="O118" s="82"/>
      <c r="P118" s="82"/>
      <c r="Q118" s="82"/>
      <c r="R118" s="82"/>
      <c r="S118" s="192">
        <f t="shared" si="414"/>
        <v>0</v>
      </c>
      <c r="T118" s="602" t="e">
        <f t="shared" si="415"/>
        <v>#DIV/0!</v>
      </c>
      <c r="U118" s="192">
        <f>U119</f>
        <v>0</v>
      </c>
      <c r="V118" s="702" t="e">
        <f t="shared" si="416"/>
        <v>#DIV/0!</v>
      </c>
      <c r="W118" s="192"/>
      <c r="X118" s="702" t="e">
        <f t="shared" si="418"/>
        <v>#DIV/0!</v>
      </c>
      <c r="Y118" s="82"/>
      <c r="Z118" s="702" t="e">
        <f t="shared" si="440"/>
        <v>#DIV/0!</v>
      </c>
      <c r="AA118" s="82"/>
      <c r="AB118" s="702" t="e">
        <f t="shared" si="441"/>
        <v>#DIV/0!</v>
      </c>
      <c r="AC118" s="192">
        <f t="shared" si="432"/>
        <v>0</v>
      </c>
      <c r="AD118" s="638" t="e">
        <f t="shared" si="419"/>
        <v>#DIV/0!</v>
      </c>
      <c r="AE118" s="192">
        <f>AE119</f>
        <v>0</v>
      </c>
      <c r="AF118" s="638" t="e">
        <f t="shared" si="420"/>
        <v>#DIV/0!</v>
      </c>
      <c r="AG118" s="192"/>
      <c r="AH118" s="638" t="e">
        <f t="shared" si="422"/>
        <v>#DIV/0!</v>
      </c>
      <c r="AI118" s="192"/>
      <c r="AJ118" s="638" t="e">
        <f t="shared" si="442"/>
        <v>#DIV/0!</v>
      </c>
      <c r="AK118" s="192"/>
      <c r="AL118" s="638" t="e">
        <f t="shared" si="443"/>
        <v>#DIV/0!</v>
      </c>
      <c r="AM118" s="82"/>
      <c r="AN118" s="82"/>
      <c r="AO118" s="82"/>
      <c r="AP118" s="82"/>
      <c r="AQ118" s="82"/>
      <c r="AR118" s="82"/>
      <c r="AS118" s="82"/>
      <c r="AT118" s="82"/>
      <c r="AU118" s="157"/>
      <c r="AV118" s="116">
        <f t="shared" si="444"/>
        <v>0</v>
      </c>
      <c r="AW118" s="670">
        <f>AW119</f>
        <v>0</v>
      </c>
      <c r="AX118" s="670"/>
      <c r="AY118" s="82"/>
      <c r="AZ118" s="82"/>
      <c r="BA118" s="304">
        <f t="shared" si="445"/>
        <v>0</v>
      </c>
      <c r="BB118" s="82"/>
      <c r="BC118" s="82"/>
      <c r="BD118" s="82"/>
      <c r="BE118" s="670">
        <f t="shared" si="424"/>
        <v>0</v>
      </c>
      <c r="BF118" s="670">
        <f>E118</f>
        <v>0</v>
      </c>
      <c r="BG118" s="82"/>
      <c r="BH118" s="82"/>
      <c r="BI118" s="82"/>
      <c r="BJ118" s="670">
        <f>BJ119</f>
        <v>0</v>
      </c>
      <c r="BK118" s="670"/>
      <c r="BL118" s="82"/>
      <c r="BM118" s="82"/>
      <c r="BN118" s="82"/>
      <c r="BO118" s="82"/>
      <c r="BP118" s="670">
        <f>BP119</f>
        <v>0</v>
      </c>
      <c r="BQ118" s="670"/>
      <c r="BR118" s="82"/>
      <c r="BS118" s="82"/>
      <c r="BT118" s="82"/>
      <c r="BU118" s="82"/>
      <c r="BV118" s="82"/>
      <c r="BW118" s="304"/>
      <c r="BX118" s="304"/>
      <c r="BY118" s="82"/>
      <c r="BZ118" s="82"/>
      <c r="CA118" s="82">
        <f t="shared" si="450"/>
        <v>0</v>
      </c>
      <c r="CB118" s="251"/>
      <c r="CC118" s="255"/>
      <c r="CD118" s="255"/>
      <c r="CE118" s="116">
        <f t="shared" si="451"/>
        <v>0</v>
      </c>
      <c r="CF118" s="670">
        <f>CF119</f>
        <v>0</v>
      </c>
      <c r="CG118" s="670"/>
      <c r="CH118" s="255"/>
      <c r="CI118" s="255"/>
      <c r="CJ118" s="82"/>
      <c r="CK118" s="116">
        <f t="shared" si="452"/>
        <v>0</v>
      </c>
      <c r="CL118" s="670">
        <f>CL119</f>
        <v>0</v>
      </c>
      <c r="CM118" s="670"/>
      <c r="CN118" s="82"/>
      <c r="CO118" s="82"/>
    </row>
    <row r="119" spans="2:93" s="166" customFormat="1" ht="81" hidden="1" customHeight="1" x14ac:dyDescent="0.25">
      <c r="B119" s="212"/>
      <c r="C119" s="115" t="s">
        <v>32</v>
      </c>
      <c r="D119" s="192">
        <f>E119</f>
        <v>0</v>
      </c>
      <c r="E119" s="192">
        <f>E120</f>
        <v>0</v>
      </c>
      <c r="F119" s="192"/>
      <c r="G119" s="251"/>
      <c r="H119" s="251"/>
      <c r="I119" s="251"/>
      <c r="J119" s="596" t="e">
        <f t="shared" si="390"/>
        <v>#DIV/0!</v>
      </c>
      <c r="K119" s="192">
        <f>K120</f>
        <v>0</v>
      </c>
      <c r="L119" s="304"/>
      <c r="M119" s="192"/>
      <c r="N119" s="304"/>
      <c r="O119" s="304"/>
      <c r="P119" s="304"/>
      <c r="Q119" s="304"/>
      <c r="R119" s="304"/>
      <c r="S119" s="192">
        <f t="shared" si="414"/>
        <v>0</v>
      </c>
      <c r="T119" s="602" t="e">
        <f t="shared" si="415"/>
        <v>#DIV/0!</v>
      </c>
      <c r="U119" s="192">
        <f>U120</f>
        <v>0</v>
      </c>
      <c r="V119" s="702" t="e">
        <f t="shared" si="416"/>
        <v>#DIV/0!</v>
      </c>
      <c r="W119" s="192"/>
      <c r="X119" s="702" t="e">
        <f t="shared" si="418"/>
        <v>#DIV/0!</v>
      </c>
      <c r="Y119" s="304"/>
      <c r="Z119" s="702" t="e">
        <f t="shared" si="440"/>
        <v>#DIV/0!</v>
      </c>
      <c r="AA119" s="304"/>
      <c r="AB119" s="702" t="e">
        <f t="shared" si="441"/>
        <v>#DIV/0!</v>
      </c>
      <c r="AC119" s="192">
        <f t="shared" si="432"/>
        <v>0</v>
      </c>
      <c r="AD119" s="638" t="e">
        <f t="shared" si="419"/>
        <v>#DIV/0!</v>
      </c>
      <c r="AE119" s="192">
        <f>AE120</f>
        <v>0</v>
      </c>
      <c r="AF119" s="638" t="e">
        <f t="shared" si="420"/>
        <v>#DIV/0!</v>
      </c>
      <c r="AG119" s="192"/>
      <c r="AH119" s="638" t="e">
        <f t="shared" si="422"/>
        <v>#DIV/0!</v>
      </c>
      <c r="AI119" s="192"/>
      <c r="AJ119" s="638" t="e">
        <f t="shared" si="442"/>
        <v>#DIV/0!</v>
      </c>
      <c r="AK119" s="192"/>
      <c r="AL119" s="638" t="e">
        <f t="shared" si="443"/>
        <v>#DIV/0!</v>
      </c>
      <c r="AM119" s="304"/>
      <c r="AN119" s="304"/>
      <c r="AO119" s="304"/>
      <c r="AP119" s="304"/>
      <c r="AQ119" s="304"/>
      <c r="AR119" s="304"/>
      <c r="AS119" s="304"/>
      <c r="AT119" s="304"/>
      <c r="AU119" s="670"/>
      <c r="AV119" s="116">
        <f t="shared" si="444"/>
        <v>0</v>
      </c>
      <c r="AW119" s="670">
        <f>AW120</f>
        <v>0</v>
      </c>
      <c r="AX119" s="670"/>
      <c r="AY119" s="304"/>
      <c r="AZ119" s="304"/>
      <c r="BA119" s="304">
        <f t="shared" si="445"/>
        <v>0</v>
      </c>
      <c r="BB119" s="304"/>
      <c r="BC119" s="304"/>
      <c r="BD119" s="304"/>
      <c r="BE119" s="670">
        <f t="shared" si="424"/>
        <v>0</v>
      </c>
      <c r="BF119" s="670">
        <f>E119</f>
        <v>0</v>
      </c>
      <c r="BG119" s="304"/>
      <c r="BH119" s="304"/>
      <c r="BI119" s="304"/>
      <c r="BJ119" s="670">
        <f>BJ120</f>
        <v>0</v>
      </c>
      <c r="BK119" s="670"/>
      <c r="BL119" s="304"/>
      <c r="BM119" s="304"/>
      <c r="BN119" s="304"/>
      <c r="BO119" s="304"/>
      <c r="BP119" s="670">
        <f>BP120</f>
        <v>0</v>
      </c>
      <c r="BQ119" s="670"/>
      <c r="BR119" s="304"/>
      <c r="BS119" s="304"/>
      <c r="BT119" s="304"/>
      <c r="BU119" s="304"/>
      <c r="BV119" s="304"/>
      <c r="BW119" s="304"/>
      <c r="BX119" s="304"/>
      <c r="BY119" s="304"/>
      <c r="BZ119" s="304"/>
      <c r="CA119" s="304">
        <f t="shared" si="450"/>
        <v>0</v>
      </c>
      <c r="CB119" s="251"/>
      <c r="CC119" s="251"/>
      <c r="CD119" s="251"/>
      <c r="CE119" s="116">
        <f t="shared" si="451"/>
        <v>0</v>
      </c>
      <c r="CF119" s="670">
        <f>CF120</f>
        <v>0</v>
      </c>
      <c r="CG119" s="670"/>
      <c r="CH119" s="251"/>
      <c r="CI119" s="251"/>
      <c r="CJ119" s="304"/>
      <c r="CK119" s="116">
        <f t="shared" si="452"/>
        <v>0</v>
      </c>
      <c r="CL119" s="670">
        <f>CL120</f>
        <v>0</v>
      </c>
      <c r="CM119" s="670"/>
      <c r="CN119" s="304"/>
      <c r="CO119" s="304"/>
    </row>
    <row r="120" spans="2:93" s="166" customFormat="1" ht="58.5" hidden="1" customHeight="1" x14ac:dyDescent="0.25">
      <c r="B120" s="212"/>
      <c r="C120" s="115" t="s">
        <v>32</v>
      </c>
      <c r="D120" s="192">
        <f t="shared" ref="D120" si="521">E120</f>
        <v>0</v>
      </c>
      <c r="E120" s="192">
        <f>E121</f>
        <v>0</v>
      </c>
      <c r="F120" s="192"/>
      <c r="G120" s="251"/>
      <c r="H120" s="251"/>
      <c r="I120" s="251"/>
      <c r="J120" s="596" t="e">
        <f t="shared" si="390"/>
        <v>#DIV/0!</v>
      </c>
      <c r="K120" s="192">
        <f>K121</f>
        <v>0</v>
      </c>
      <c r="L120" s="304"/>
      <c r="M120" s="192"/>
      <c r="N120" s="304"/>
      <c r="O120" s="304"/>
      <c r="P120" s="304"/>
      <c r="Q120" s="304"/>
      <c r="R120" s="304"/>
      <c r="S120" s="192">
        <f t="shared" si="414"/>
        <v>0</v>
      </c>
      <c r="T120" s="602" t="e">
        <f t="shared" si="415"/>
        <v>#DIV/0!</v>
      </c>
      <c r="U120" s="192">
        <f>U121</f>
        <v>0</v>
      </c>
      <c r="V120" s="702" t="e">
        <f t="shared" si="416"/>
        <v>#DIV/0!</v>
      </c>
      <c r="W120" s="192"/>
      <c r="X120" s="702" t="e">
        <f t="shared" si="418"/>
        <v>#DIV/0!</v>
      </c>
      <c r="Y120" s="304"/>
      <c r="Z120" s="702" t="e">
        <f t="shared" si="440"/>
        <v>#DIV/0!</v>
      </c>
      <c r="AA120" s="304"/>
      <c r="AB120" s="702" t="e">
        <f t="shared" si="441"/>
        <v>#DIV/0!</v>
      </c>
      <c r="AC120" s="192">
        <f t="shared" si="432"/>
        <v>0</v>
      </c>
      <c r="AD120" s="638" t="e">
        <f t="shared" si="419"/>
        <v>#DIV/0!</v>
      </c>
      <c r="AE120" s="192">
        <f>AE121</f>
        <v>0</v>
      </c>
      <c r="AF120" s="638" t="e">
        <f t="shared" si="420"/>
        <v>#DIV/0!</v>
      </c>
      <c r="AG120" s="192"/>
      <c r="AH120" s="638" t="e">
        <f t="shared" si="422"/>
        <v>#DIV/0!</v>
      </c>
      <c r="AI120" s="192"/>
      <c r="AJ120" s="638" t="e">
        <f t="shared" si="442"/>
        <v>#DIV/0!</v>
      </c>
      <c r="AK120" s="192"/>
      <c r="AL120" s="638" t="e">
        <f t="shared" si="443"/>
        <v>#DIV/0!</v>
      </c>
      <c r="AM120" s="304"/>
      <c r="AN120" s="304"/>
      <c r="AO120" s="304"/>
      <c r="AP120" s="304"/>
      <c r="AQ120" s="304"/>
      <c r="AR120" s="304"/>
      <c r="AS120" s="304"/>
      <c r="AT120" s="304"/>
      <c r="AU120" s="670"/>
      <c r="AV120" s="116">
        <f t="shared" si="444"/>
        <v>0</v>
      </c>
      <c r="AW120" s="670">
        <f>AW121</f>
        <v>0</v>
      </c>
      <c r="AX120" s="670"/>
      <c r="AY120" s="304"/>
      <c r="AZ120" s="304"/>
      <c r="BA120" s="304">
        <f t="shared" si="445"/>
        <v>0</v>
      </c>
      <c r="BB120" s="304"/>
      <c r="BC120" s="304"/>
      <c r="BD120" s="304"/>
      <c r="BE120" s="670">
        <f t="shared" si="424"/>
        <v>0</v>
      </c>
      <c r="BF120" s="670">
        <f>E120</f>
        <v>0</v>
      </c>
      <c r="BG120" s="304"/>
      <c r="BH120" s="304"/>
      <c r="BI120" s="304"/>
      <c r="BJ120" s="670">
        <f>BJ121</f>
        <v>0</v>
      </c>
      <c r="BK120" s="670"/>
      <c r="BL120" s="304"/>
      <c r="BM120" s="304"/>
      <c r="BN120" s="304"/>
      <c r="BO120" s="304"/>
      <c r="BP120" s="670">
        <f>BP121</f>
        <v>0</v>
      </c>
      <c r="BQ120" s="670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>
        <f t="shared" si="450"/>
        <v>0</v>
      </c>
      <c r="CB120" s="251"/>
      <c r="CC120" s="251"/>
      <c r="CD120" s="251"/>
      <c r="CE120" s="116">
        <f t="shared" si="451"/>
        <v>0</v>
      </c>
      <c r="CF120" s="670">
        <f>CF121</f>
        <v>0</v>
      </c>
      <c r="CG120" s="670"/>
      <c r="CH120" s="251"/>
      <c r="CI120" s="251"/>
      <c r="CJ120" s="304"/>
      <c r="CK120" s="116">
        <f t="shared" si="452"/>
        <v>0</v>
      </c>
      <c r="CL120" s="670">
        <f>CL121</f>
        <v>0</v>
      </c>
      <c r="CM120" s="670"/>
      <c r="CN120" s="304"/>
      <c r="CO120" s="304"/>
    </row>
    <row r="121" spans="2:93" s="166" customFormat="1" ht="42.75" hidden="1" customHeight="1" x14ac:dyDescent="0.25">
      <c r="B121" s="212"/>
      <c r="C121" s="115" t="s">
        <v>32</v>
      </c>
      <c r="D121" s="738">
        <f>E121</f>
        <v>0</v>
      </c>
      <c r="E121" s="738">
        <v>0</v>
      </c>
      <c r="F121" s="738"/>
      <c r="G121" s="255"/>
      <c r="H121" s="255"/>
      <c r="I121" s="255"/>
      <c r="J121" s="596" t="e">
        <f t="shared" si="390"/>
        <v>#DIV/0!</v>
      </c>
      <c r="K121" s="738">
        <v>0</v>
      </c>
      <c r="L121" s="82"/>
      <c r="M121" s="738"/>
      <c r="N121" s="82"/>
      <c r="O121" s="82"/>
      <c r="P121" s="82"/>
      <c r="Q121" s="82"/>
      <c r="R121" s="82"/>
      <c r="S121" s="738">
        <f t="shared" si="414"/>
        <v>0</v>
      </c>
      <c r="T121" s="602" t="e">
        <f t="shared" si="415"/>
        <v>#DIV/0!</v>
      </c>
      <c r="U121" s="738">
        <v>0</v>
      </c>
      <c r="V121" s="702" t="e">
        <f t="shared" si="416"/>
        <v>#DIV/0!</v>
      </c>
      <c r="W121" s="738"/>
      <c r="X121" s="702" t="e">
        <f t="shared" si="418"/>
        <v>#DIV/0!</v>
      </c>
      <c r="Y121" s="82"/>
      <c r="Z121" s="702" t="e">
        <f t="shared" si="440"/>
        <v>#DIV/0!</v>
      </c>
      <c r="AA121" s="82"/>
      <c r="AB121" s="702" t="e">
        <f t="shared" si="441"/>
        <v>#DIV/0!</v>
      </c>
      <c r="AC121" s="738">
        <f t="shared" si="432"/>
        <v>0</v>
      </c>
      <c r="AD121" s="638" t="e">
        <f t="shared" si="419"/>
        <v>#DIV/0!</v>
      </c>
      <c r="AE121" s="738">
        <v>0</v>
      </c>
      <c r="AF121" s="638" t="e">
        <f t="shared" si="420"/>
        <v>#DIV/0!</v>
      </c>
      <c r="AG121" s="738"/>
      <c r="AH121" s="638" t="e">
        <f t="shared" si="422"/>
        <v>#DIV/0!</v>
      </c>
      <c r="AI121" s="738"/>
      <c r="AJ121" s="638" t="e">
        <f t="shared" si="442"/>
        <v>#DIV/0!</v>
      </c>
      <c r="AK121" s="738"/>
      <c r="AL121" s="638" t="e">
        <f t="shared" si="443"/>
        <v>#DIV/0!</v>
      </c>
      <c r="AM121" s="82"/>
      <c r="AN121" s="82"/>
      <c r="AO121" s="82"/>
      <c r="AP121" s="82"/>
      <c r="AQ121" s="82"/>
      <c r="AR121" s="82"/>
      <c r="AS121" s="82"/>
      <c r="AT121" s="82"/>
      <c r="AU121" s="157"/>
      <c r="AV121" s="116">
        <f t="shared" si="444"/>
        <v>0</v>
      </c>
      <c r="AW121" s="157">
        <v>0</v>
      </c>
      <c r="AX121" s="157"/>
      <c r="AY121" s="82"/>
      <c r="AZ121" s="82"/>
      <c r="BA121" s="304">
        <f t="shared" si="445"/>
        <v>0</v>
      </c>
      <c r="BB121" s="82"/>
      <c r="BC121" s="82"/>
      <c r="BD121" s="82"/>
      <c r="BE121" s="157">
        <f t="shared" si="424"/>
        <v>0</v>
      </c>
      <c r="BF121" s="157">
        <f>E121</f>
        <v>0</v>
      </c>
      <c r="BG121" s="82"/>
      <c r="BH121" s="82"/>
      <c r="BI121" s="82"/>
      <c r="BJ121" s="157">
        <v>0</v>
      </c>
      <c r="BK121" s="157"/>
      <c r="BL121" s="82"/>
      <c r="BM121" s="82"/>
      <c r="BN121" s="82"/>
      <c r="BO121" s="82"/>
      <c r="BP121" s="157">
        <v>0</v>
      </c>
      <c r="BQ121" s="157"/>
      <c r="BR121" s="82"/>
      <c r="BS121" s="82"/>
      <c r="BT121" s="82"/>
      <c r="BU121" s="82"/>
      <c r="BV121" s="82"/>
      <c r="BW121" s="304"/>
      <c r="BX121" s="304"/>
      <c r="BY121" s="82"/>
      <c r="BZ121" s="82"/>
      <c r="CA121" s="82">
        <f t="shared" si="450"/>
        <v>0</v>
      </c>
      <c r="CB121" s="251"/>
      <c r="CC121" s="255"/>
      <c r="CD121" s="255"/>
      <c r="CE121" s="116">
        <f t="shared" si="451"/>
        <v>0</v>
      </c>
      <c r="CF121" s="157">
        <v>0</v>
      </c>
      <c r="CG121" s="157"/>
      <c r="CH121" s="255"/>
      <c r="CI121" s="255"/>
      <c r="CJ121" s="82"/>
      <c r="CK121" s="116">
        <f t="shared" si="452"/>
        <v>0</v>
      </c>
      <c r="CL121" s="157">
        <v>0</v>
      </c>
      <c r="CM121" s="157"/>
      <c r="CN121" s="82"/>
      <c r="CO121" s="82"/>
    </row>
    <row r="122" spans="2:93" s="166" customFormat="1" ht="42.75" hidden="1" customHeight="1" x14ac:dyDescent="0.25">
      <c r="B122" s="212"/>
      <c r="C122" s="115" t="s">
        <v>32</v>
      </c>
      <c r="D122" s="738"/>
      <c r="E122" s="738"/>
      <c r="F122" s="738"/>
      <c r="G122" s="255"/>
      <c r="H122" s="255"/>
      <c r="I122" s="255"/>
      <c r="J122" s="596" t="e">
        <f t="shared" si="390"/>
        <v>#DIV/0!</v>
      </c>
      <c r="K122" s="738"/>
      <c r="L122" s="82"/>
      <c r="M122" s="738"/>
      <c r="N122" s="82"/>
      <c r="O122" s="82"/>
      <c r="P122" s="82"/>
      <c r="Q122" s="82"/>
      <c r="R122" s="82"/>
      <c r="S122" s="738">
        <f t="shared" si="414"/>
        <v>0</v>
      </c>
      <c r="T122" s="602" t="e">
        <f t="shared" si="415"/>
        <v>#DIV/0!</v>
      </c>
      <c r="U122" s="738"/>
      <c r="V122" s="702" t="e">
        <f t="shared" si="416"/>
        <v>#DIV/0!</v>
      </c>
      <c r="W122" s="738"/>
      <c r="X122" s="702" t="e">
        <f t="shared" si="418"/>
        <v>#DIV/0!</v>
      </c>
      <c r="Y122" s="82"/>
      <c r="Z122" s="702" t="e">
        <f t="shared" si="440"/>
        <v>#DIV/0!</v>
      </c>
      <c r="AA122" s="82"/>
      <c r="AB122" s="702" t="e">
        <f t="shared" si="441"/>
        <v>#DIV/0!</v>
      </c>
      <c r="AC122" s="738">
        <f t="shared" si="432"/>
        <v>0</v>
      </c>
      <c r="AD122" s="638" t="e">
        <f t="shared" si="419"/>
        <v>#DIV/0!</v>
      </c>
      <c r="AE122" s="738"/>
      <c r="AF122" s="638" t="e">
        <f t="shared" si="420"/>
        <v>#DIV/0!</v>
      </c>
      <c r="AG122" s="738"/>
      <c r="AH122" s="638" t="e">
        <f t="shared" si="422"/>
        <v>#DIV/0!</v>
      </c>
      <c r="AI122" s="738"/>
      <c r="AJ122" s="638" t="e">
        <f t="shared" si="442"/>
        <v>#DIV/0!</v>
      </c>
      <c r="AK122" s="738"/>
      <c r="AL122" s="638" t="e">
        <f t="shared" si="443"/>
        <v>#DIV/0!</v>
      </c>
      <c r="AM122" s="82"/>
      <c r="AN122" s="82"/>
      <c r="AO122" s="82"/>
      <c r="AP122" s="82"/>
      <c r="AQ122" s="82"/>
      <c r="AR122" s="82"/>
      <c r="AS122" s="82"/>
      <c r="AT122" s="82"/>
      <c r="AU122" s="157"/>
      <c r="AV122" s="116">
        <f t="shared" si="444"/>
        <v>0</v>
      </c>
      <c r="AW122" s="157"/>
      <c r="AX122" s="157"/>
      <c r="AY122" s="82"/>
      <c r="AZ122" s="82"/>
      <c r="BA122" s="304">
        <f t="shared" si="445"/>
        <v>0</v>
      </c>
      <c r="BB122" s="82"/>
      <c r="BC122" s="82"/>
      <c r="BD122" s="82"/>
      <c r="BE122" s="157">
        <f t="shared" si="424"/>
        <v>0</v>
      </c>
      <c r="BF122" s="157">
        <f>E122</f>
        <v>0</v>
      </c>
      <c r="BG122" s="82"/>
      <c r="BH122" s="82"/>
      <c r="BI122" s="82"/>
      <c r="BJ122" s="157"/>
      <c r="BK122" s="157"/>
      <c r="BL122" s="82"/>
      <c r="BM122" s="82"/>
      <c r="BN122" s="82"/>
      <c r="BO122" s="82"/>
      <c r="BP122" s="157"/>
      <c r="BQ122" s="157"/>
      <c r="BR122" s="82"/>
      <c r="BS122" s="82"/>
      <c r="BT122" s="82"/>
      <c r="BU122" s="82"/>
      <c r="BV122" s="82"/>
      <c r="BW122" s="304"/>
      <c r="BX122" s="304"/>
      <c r="BY122" s="82"/>
      <c r="BZ122" s="82"/>
      <c r="CA122" s="82">
        <f t="shared" si="450"/>
        <v>0</v>
      </c>
      <c r="CB122" s="251"/>
      <c r="CC122" s="255"/>
      <c r="CD122" s="255"/>
      <c r="CE122" s="116">
        <f t="shared" si="451"/>
        <v>0</v>
      </c>
      <c r="CF122" s="157"/>
      <c r="CG122" s="157"/>
      <c r="CH122" s="255"/>
      <c r="CI122" s="255"/>
      <c r="CJ122" s="82"/>
      <c r="CK122" s="116">
        <f t="shared" si="452"/>
        <v>0</v>
      </c>
      <c r="CL122" s="157"/>
      <c r="CM122" s="157"/>
      <c r="CN122" s="82"/>
      <c r="CO122" s="82"/>
    </row>
    <row r="123" spans="2:93" s="686" customFormat="1" ht="42.75" customHeight="1" x14ac:dyDescent="0.25">
      <c r="B123" s="212"/>
      <c r="C123" s="115" t="s">
        <v>479</v>
      </c>
      <c r="D123" s="192"/>
      <c r="E123" s="192"/>
      <c r="F123" s="192"/>
      <c r="G123" s="251"/>
      <c r="H123" s="251"/>
      <c r="I123" s="251"/>
      <c r="J123" s="596"/>
      <c r="K123" s="192"/>
      <c r="L123" s="304"/>
      <c r="M123" s="192"/>
      <c r="N123" s="304"/>
      <c r="O123" s="304"/>
      <c r="P123" s="304"/>
      <c r="Q123" s="304"/>
      <c r="R123" s="304"/>
      <c r="S123" s="192">
        <f>W123</f>
        <v>36219.215320000003</v>
      </c>
      <c r="T123" s="602">
        <v>0</v>
      </c>
      <c r="U123" s="192"/>
      <c r="V123" s="602"/>
      <c r="W123" s="192">
        <f>W276</f>
        <v>36219.215320000003</v>
      </c>
      <c r="X123" s="602">
        <v>0</v>
      </c>
      <c r="Y123" s="304"/>
      <c r="Z123" s="602"/>
      <c r="AA123" s="304"/>
      <c r="AB123" s="602"/>
      <c r="AC123" s="192"/>
      <c r="AD123" s="638"/>
      <c r="AE123" s="192"/>
      <c r="AF123" s="638"/>
      <c r="AG123" s="192"/>
      <c r="AH123" s="638"/>
      <c r="AI123" s="192"/>
      <c r="AJ123" s="638"/>
      <c r="AK123" s="192"/>
      <c r="AL123" s="638"/>
      <c r="AM123" s="304"/>
      <c r="AN123" s="304"/>
      <c r="AO123" s="304"/>
      <c r="AP123" s="304"/>
      <c r="AQ123" s="304"/>
      <c r="AR123" s="304"/>
      <c r="AS123" s="304"/>
      <c r="AT123" s="304"/>
      <c r="AU123" s="670"/>
      <c r="AV123" s="116"/>
      <c r="AW123" s="670"/>
      <c r="AX123" s="670"/>
      <c r="AY123" s="304"/>
      <c r="AZ123" s="304"/>
      <c r="BA123" s="304"/>
      <c r="BB123" s="304"/>
      <c r="BC123" s="304"/>
      <c r="BD123" s="304"/>
      <c r="BE123" s="670"/>
      <c r="BF123" s="670"/>
      <c r="BG123" s="304"/>
      <c r="BH123" s="304"/>
      <c r="BI123" s="304"/>
      <c r="BJ123" s="670"/>
      <c r="BK123" s="670"/>
      <c r="BL123" s="304"/>
      <c r="BM123" s="304"/>
      <c r="BN123" s="304"/>
      <c r="BO123" s="304"/>
      <c r="BP123" s="670"/>
      <c r="BQ123" s="670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251"/>
      <c r="CC123" s="251"/>
      <c r="CD123" s="251"/>
      <c r="CE123" s="116"/>
      <c r="CF123" s="670"/>
      <c r="CG123" s="670"/>
      <c r="CH123" s="251"/>
      <c r="CI123" s="251"/>
      <c r="CJ123" s="304"/>
      <c r="CK123" s="116"/>
      <c r="CL123" s="670"/>
      <c r="CM123" s="670"/>
      <c r="CN123" s="304"/>
      <c r="CO123" s="304"/>
    </row>
    <row r="124" spans="2:93" s="47" customFormat="1" ht="41.25" customHeight="1" x14ac:dyDescent="0.25">
      <c r="B124" s="206"/>
      <c r="C124" s="111" t="s">
        <v>419</v>
      </c>
      <c r="D124" s="193">
        <f>E124+F124</f>
        <v>910179.72612000001</v>
      </c>
      <c r="E124" s="193">
        <f>E126+E199+E211</f>
        <v>163409.35842999999</v>
      </c>
      <c r="F124" s="193">
        <f t="shared" ref="F124" si="522">F126+F199+F211</f>
        <v>746770.36768999998</v>
      </c>
      <c r="G124" s="193"/>
      <c r="H124" s="193"/>
      <c r="I124" s="193">
        <f>K124+M124+O124+Q124</f>
        <v>14198.01361</v>
      </c>
      <c r="J124" s="608">
        <f t="shared" si="390"/>
        <v>1.5599131910490505E-2</v>
      </c>
      <c r="K124" s="193">
        <f>K126+K199+K211</f>
        <v>2448.7838400000001</v>
      </c>
      <c r="L124" s="608">
        <f t="shared" ref="L124" si="523">K124/E124</f>
        <v>1.4985578938240497E-2</v>
      </c>
      <c r="M124" s="193">
        <f t="shared" ref="M124" si="524">M126+M199+M211</f>
        <v>11749.22977</v>
      </c>
      <c r="N124" s="608">
        <f t="shared" ref="N124" si="525">M124/F124</f>
        <v>1.5733390448183063E-2</v>
      </c>
      <c r="O124" s="112"/>
      <c r="P124" s="112"/>
      <c r="Q124" s="112"/>
      <c r="R124" s="112"/>
      <c r="S124" s="193">
        <f t="shared" si="414"/>
        <v>3498.2626300000002</v>
      </c>
      <c r="T124" s="626">
        <f t="shared" si="415"/>
        <v>3.8434855552240479E-3</v>
      </c>
      <c r="U124" s="193">
        <f>U126+U199+U211</f>
        <v>3498.2626300000002</v>
      </c>
      <c r="V124" s="626">
        <f t="shared" si="416"/>
        <v>2.1407969920514424E-2</v>
      </c>
      <c r="W124" s="193">
        <f t="shared" ref="W124" si="526">W126+W199+W211</f>
        <v>0</v>
      </c>
      <c r="X124" s="626">
        <f t="shared" si="418"/>
        <v>0</v>
      </c>
      <c r="Y124" s="112"/>
      <c r="Z124" s="626">
        <v>0</v>
      </c>
      <c r="AA124" s="112"/>
      <c r="AB124" s="626">
        <v>0</v>
      </c>
      <c r="AC124" s="193">
        <f t="shared" si="432"/>
        <v>910179.68041000003</v>
      </c>
      <c r="AD124" s="646">
        <f t="shared" si="419"/>
        <v>0.99999994977914952</v>
      </c>
      <c r="AE124" s="193">
        <f>AE126+AE199+AE211</f>
        <v>163409.31274999998</v>
      </c>
      <c r="AF124" s="646">
        <f t="shared" si="420"/>
        <v>0.99999972045664676</v>
      </c>
      <c r="AG124" s="193">
        <f t="shared" ref="AG124" si="527">AG126+AG199+AG211</f>
        <v>746770.36765999999</v>
      </c>
      <c r="AH124" s="646">
        <f t="shared" si="422"/>
        <v>0.99999999995982702</v>
      </c>
      <c r="AI124" s="193"/>
      <c r="AJ124" s="646">
        <v>0</v>
      </c>
      <c r="AK124" s="193"/>
      <c r="AL124" s="646">
        <v>0</v>
      </c>
      <c r="AM124" s="112"/>
      <c r="AN124" s="112"/>
      <c r="AO124" s="112"/>
      <c r="AP124" s="112"/>
      <c r="AQ124" s="112"/>
      <c r="AR124" s="112"/>
      <c r="AS124" s="112"/>
      <c r="AT124" s="112"/>
      <c r="AU124" s="112">
        <f>AV124-D124</f>
        <v>2.546000003349036E-2</v>
      </c>
      <c r="AV124" s="112">
        <f t="shared" si="444"/>
        <v>910179.75158000004</v>
      </c>
      <c r="AW124" s="112">
        <f>AW126+AW199+AW211</f>
        <v>163409.38390999998</v>
      </c>
      <c r="AX124" s="112">
        <f t="shared" ref="AX124:AZ124" si="528">AX126+AX199+AX211</f>
        <v>746770.36767000007</v>
      </c>
      <c r="AY124" s="112">
        <f t="shared" si="528"/>
        <v>0</v>
      </c>
      <c r="AZ124" s="112">
        <f t="shared" si="528"/>
        <v>0</v>
      </c>
      <c r="BA124" s="112"/>
      <c r="BB124" s="112"/>
      <c r="BC124" s="112"/>
      <c r="BD124" s="112"/>
      <c r="BE124" s="112"/>
      <c r="BF124" s="112"/>
      <c r="BG124" s="112"/>
      <c r="BH124" s="112"/>
      <c r="BI124" s="112">
        <f>BJ124+BK124+BL124+BM124</f>
        <v>2429144.6000100002</v>
      </c>
      <c r="BJ124" s="112">
        <f>BJ126+BJ199+BJ211</f>
        <v>1030408.5149299999</v>
      </c>
      <c r="BK124" s="112">
        <f t="shared" ref="BK124" si="529">BK126+BK199+BK211</f>
        <v>1398736.0850800001</v>
      </c>
      <c r="BL124" s="112"/>
      <c r="BM124" s="112"/>
      <c r="BN124" s="112">
        <f>BO124-BI124</f>
        <v>0</v>
      </c>
      <c r="BO124" s="112">
        <f>BP124+BQ124+BR124+BS124</f>
        <v>2429144.6000100002</v>
      </c>
      <c r="BP124" s="112">
        <f>BP126+BP199+BP211</f>
        <v>1030408.5149299999</v>
      </c>
      <c r="BQ124" s="112">
        <f t="shared" ref="BQ124" si="530">BQ126+BQ199+BQ211</f>
        <v>1398736.0850800001</v>
      </c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93"/>
      <c r="CD124" s="193"/>
      <c r="CE124" s="112">
        <f>CF124+CG124</f>
        <v>9326954.1000013798</v>
      </c>
      <c r="CF124" s="112">
        <f>CF126+CF199+CF211</f>
        <v>2279212.2423999999</v>
      </c>
      <c r="CG124" s="112">
        <f t="shared" ref="CG124" si="531">CG126+CG199+CG211</f>
        <v>7047741.8576013809</v>
      </c>
      <c r="CH124" s="193"/>
      <c r="CI124" s="193"/>
      <c r="CJ124" s="112"/>
      <c r="CK124" s="112">
        <f t="shared" si="452"/>
        <v>9326954.1000013798</v>
      </c>
      <c r="CL124" s="112">
        <f>CL126+CL199+CL211</f>
        <v>2279212.2423999999</v>
      </c>
      <c r="CM124" s="112">
        <f t="shared" ref="CM124" si="532">CM126+CM199+CM211</f>
        <v>7047741.8576013809</v>
      </c>
      <c r="CN124" s="112"/>
      <c r="CO124" s="112"/>
    </row>
    <row r="125" spans="2:93" s="167" customFormat="1" ht="71.25" hidden="1" customHeight="1" x14ac:dyDescent="0.25">
      <c r="B125" s="411" t="s">
        <v>34</v>
      </c>
      <c r="C125" s="443" t="s">
        <v>205</v>
      </c>
      <c r="D125" s="416">
        <v>0</v>
      </c>
      <c r="E125" s="416">
        <f>E126+E127</f>
        <v>0</v>
      </c>
      <c r="F125" s="416">
        <f t="shared" ref="F125:H125" si="533">F126+F127</f>
        <v>0</v>
      </c>
      <c r="G125" s="416">
        <f t="shared" si="533"/>
        <v>0</v>
      </c>
      <c r="H125" s="416">
        <f t="shared" si="533"/>
        <v>0</v>
      </c>
      <c r="I125" s="416"/>
      <c r="J125" s="572" t="e">
        <f t="shared" si="390"/>
        <v>#DIV/0!</v>
      </c>
      <c r="K125" s="416">
        <f>K126+K127</f>
        <v>0</v>
      </c>
      <c r="L125" s="417"/>
      <c r="M125" s="417">
        <f t="shared" ref="M125" si="534">M126+M127</f>
        <v>0</v>
      </c>
      <c r="N125" s="417"/>
      <c r="O125" s="417">
        <f t="shared" ref="O125" si="535">O126+O127</f>
        <v>0</v>
      </c>
      <c r="P125" s="417"/>
      <c r="Q125" s="417">
        <f t="shared" ref="Q125" si="536">Q126+Q127</f>
        <v>0</v>
      </c>
      <c r="R125" s="417"/>
      <c r="S125" s="417"/>
      <c r="T125" s="417"/>
      <c r="U125" s="417">
        <f>U126+U127</f>
        <v>0</v>
      </c>
      <c r="V125" s="634" t="e">
        <f t="shared" si="416"/>
        <v>#DIV/0!</v>
      </c>
      <c r="W125" s="417">
        <f t="shared" ref="W125" si="537">W126+W127</f>
        <v>0</v>
      </c>
      <c r="X125" s="634" t="e">
        <f t="shared" si="418"/>
        <v>#DIV/0!</v>
      </c>
      <c r="Y125" s="417">
        <f t="shared" ref="Y125" si="538">Y126+Y127</f>
        <v>0</v>
      </c>
      <c r="Z125" s="634" t="e">
        <f t="shared" si="440"/>
        <v>#DIV/0!</v>
      </c>
      <c r="AA125" s="417">
        <f t="shared" ref="AA125" si="539">AA126+AA127</f>
        <v>0</v>
      </c>
      <c r="AB125" s="634" t="e">
        <f t="shared" si="441"/>
        <v>#DIV/0!</v>
      </c>
      <c r="AC125" s="582"/>
      <c r="AD125" s="627" t="e">
        <f t="shared" si="419"/>
        <v>#DIV/0!</v>
      </c>
      <c r="AE125" s="417">
        <f>AE126+AE127</f>
        <v>0</v>
      </c>
      <c r="AF125" s="417"/>
      <c r="AG125" s="417">
        <f t="shared" ref="AG125" si="540">AG126+AG127</f>
        <v>0</v>
      </c>
      <c r="AH125" s="627" t="e">
        <f t="shared" si="422"/>
        <v>#DIV/0!</v>
      </c>
      <c r="AI125" s="417">
        <f t="shared" ref="AI125" si="541">AI126+AI127</f>
        <v>0</v>
      </c>
      <c r="AJ125" s="627">
        <v>0</v>
      </c>
      <c r="AK125" s="417">
        <f t="shared" ref="AK125" si="542">AK126+AK127</f>
        <v>0</v>
      </c>
      <c r="AL125" s="462" t="e">
        <f t="shared" si="443"/>
        <v>#DIV/0!</v>
      </c>
      <c r="AM125" s="417"/>
      <c r="AN125" s="417"/>
      <c r="AO125" s="417"/>
      <c r="AP125" s="417"/>
      <c r="AQ125" s="417"/>
      <c r="AR125" s="417"/>
      <c r="AS125" s="417"/>
      <c r="AT125" s="417"/>
      <c r="AU125" s="417">
        <f>AU126+AU127</f>
        <v>0</v>
      </c>
      <c r="AV125" s="417">
        <f>AW125+AY125+AZ125+AX125</f>
        <v>0</v>
      </c>
      <c r="AW125" s="417">
        <f>AW126+AW127</f>
        <v>0</v>
      </c>
      <c r="AX125" s="417">
        <f>AX126+AX127</f>
        <v>0</v>
      </c>
      <c r="AY125" s="417">
        <f t="shared" ref="AY125:AZ125" si="543">AY126+AY127</f>
        <v>0</v>
      </c>
      <c r="AZ125" s="417">
        <f t="shared" si="543"/>
        <v>0</v>
      </c>
      <c r="BA125" s="417">
        <f>BB125+BC125+BD125</f>
        <v>3776254.7761300001</v>
      </c>
      <c r="BB125" s="417">
        <f>BB126+BB127</f>
        <v>3776254.7761300001</v>
      </c>
      <c r="BC125" s="417"/>
      <c r="BD125" s="417"/>
      <c r="BE125" s="417">
        <f>BF125+BG125+BH125</f>
        <v>3776254.7761300001</v>
      </c>
      <c r="BF125" s="417">
        <f>BF126+BF127</f>
        <v>3776254.7761300001</v>
      </c>
      <c r="BG125" s="417"/>
      <c r="BH125" s="417"/>
      <c r="BI125" s="417">
        <f>BJ125+BL125+BM125+BK125</f>
        <v>0</v>
      </c>
      <c r="BJ125" s="417">
        <f>BJ126+BJ127</f>
        <v>0</v>
      </c>
      <c r="BK125" s="417">
        <f t="shared" ref="BK125" si="544">BK126+BK127</f>
        <v>0</v>
      </c>
      <c r="BL125" s="417">
        <f t="shared" ref="BL125" si="545">BL126+BL127</f>
        <v>0</v>
      </c>
      <c r="BM125" s="417">
        <f t="shared" ref="BM125" si="546">BM126+BM127</f>
        <v>0</v>
      </c>
      <c r="BN125" s="417">
        <f>BN126+BN127</f>
        <v>0</v>
      </c>
      <c r="BO125" s="417">
        <f>BP125+BR125+BS125+BQ125</f>
        <v>0</v>
      </c>
      <c r="BP125" s="417">
        <f>BP126+BP127</f>
        <v>0</v>
      </c>
      <c r="BQ125" s="417">
        <f t="shared" ref="BQ125:BS125" si="547">BQ126+BQ127</f>
        <v>0</v>
      </c>
      <c r="BR125" s="417">
        <f t="shared" si="547"/>
        <v>0</v>
      </c>
      <c r="BS125" s="417">
        <f t="shared" si="547"/>
        <v>0</v>
      </c>
      <c r="BT125" s="417"/>
      <c r="BU125" s="417"/>
      <c r="BV125" s="417">
        <f>BW125+BY125+BZ125+BX125</f>
        <v>0</v>
      </c>
      <c r="BW125" s="417">
        <f>BW126+BW127</f>
        <v>0</v>
      </c>
      <c r="BX125" s="417">
        <f t="shared" ref="BX125" si="548">BX126+BX127</f>
        <v>0</v>
      </c>
      <c r="BY125" s="417">
        <f t="shared" ref="BY125" si="549">BY126+BY127</f>
        <v>0</v>
      </c>
      <c r="BZ125" s="417">
        <f t="shared" ref="BZ125" si="550">BZ126+BZ127</f>
        <v>0</v>
      </c>
      <c r="CA125" s="417">
        <f>CB125+CC125+CD125</f>
        <v>0</v>
      </c>
      <c r="CB125" s="417">
        <f>CB126+CB127</f>
        <v>0</v>
      </c>
      <c r="CC125" s="417"/>
      <c r="CD125" s="417"/>
      <c r="CE125" s="417">
        <f>CF125+CH125+CI125</f>
        <v>0</v>
      </c>
      <c r="CF125" s="417">
        <f>CF126+CF127</f>
        <v>0</v>
      </c>
      <c r="CG125" s="417"/>
      <c r="CH125" s="417"/>
      <c r="CI125" s="417"/>
      <c r="CJ125" s="417"/>
      <c r="CK125" s="417">
        <f>CL125+CN125+CO125+CM125</f>
        <v>0</v>
      </c>
      <c r="CL125" s="417">
        <f>CL126+CL127</f>
        <v>0</v>
      </c>
      <c r="CM125" s="417">
        <f t="shared" ref="CM125:CO125" si="551">CM126+CM127</f>
        <v>0</v>
      </c>
      <c r="CN125" s="417">
        <f t="shared" si="551"/>
        <v>0</v>
      </c>
      <c r="CO125" s="417">
        <f t="shared" si="551"/>
        <v>0</v>
      </c>
    </row>
    <row r="126" spans="2:93" s="22" customFormat="1" ht="41.25" hidden="1" customHeight="1" x14ac:dyDescent="0.25">
      <c r="B126" s="206"/>
      <c r="C126" s="111" t="s">
        <v>419</v>
      </c>
      <c r="D126" s="193"/>
      <c r="E126" s="193">
        <f>E130+E133+E144+E155+E158+E161+E164+E167+E170</f>
        <v>0</v>
      </c>
      <c r="F126" s="193"/>
      <c r="G126" s="193">
        <f t="shared" ref="G126:H126" si="552">G130+G133+G144+G155+G158+G161+G164+G167+G170</f>
        <v>0</v>
      </c>
      <c r="H126" s="193">
        <f t="shared" si="552"/>
        <v>0</v>
      </c>
      <c r="I126" s="193"/>
      <c r="J126" s="572" t="e">
        <f t="shared" si="390"/>
        <v>#DIV/0!</v>
      </c>
      <c r="K126" s="193">
        <f>K130+K133+K144+K155+K158+K161+K164+K167+K170</f>
        <v>0</v>
      </c>
      <c r="L126" s="112"/>
      <c r="M126" s="112"/>
      <c r="N126" s="112"/>
      <c r="O126" s="112">
        <f t="shared" ref="O126" si="553">O130+O133+O144+O155+O158+O161+O164+O167+O170</f>
        <v>0</v>
      </c>
      <c r="P126" s="112"/>
      <c r="Q126" s="112">
        <f t="shared" ref="Q126" si="554">Q130+Q133+Q144+Q155+Q158+Q161+Q164+Q167+Q170</f>
        <v>0</v>
      </c>
      <c r="R126" s="112"/>
      <c r="S126" s="112"/>
      <c r="T126" s="112"/>
      <c r="U126" s="112">
        <f>U130+U133+U144+U155+U158+U161+U164+U167+U170</f>
        <v>0</v>
      </c>
      <c r="V126" s="634" t="e">
        <f t="shared" si="416"/>
        <v>#DIV/0!</v>
      </c>
      <c r="W126" s="112"/>
      <c r="X126" s="634" t="e">
        <f t="shared" si="418"/>
        <v>#DIV/0!</v>
      </c>
      <c r="Y126" s="112">
        <f t="shared" ref="Y126" si="555">Y130+Y133+Y144+Y155+Y158+Y161+Y164+Y167+Y170</f>
        <v>0</v>
      </c>
      <c r="Z126" s="634" t="e">
        <f t="shared" si="440"/>
        <v>#DIV/0!</v>
      </c>
      <c r="AA126" s="112">
        <f t="shared" ref="AA126" si="556">AA130+AA133+AA144+AA155+AA158+AA161+AA164+AA167+AA170</f>
        <v>0</v>
      </c>
      <c r="AB126" s="634" t="e">
        <f t="shared" si="441"/>
        <v>#DIV/0!</v>
      </c>
      <c r="AC126" s="112"/>
      <c r="AD126" s="627" t="e">
        <f t="shared" si="419"/>
        <v>#DIV/0!</v>
      </c>
      <c r="AE126" s="112">
        <f>AE130+AE133+AE144+AE155+AE158+AE161+AE164+AE167+AE170</f>
        <v>0</v>
      </c>
      <c r="AF126" s="112"/>
      <c r="AG126" s="112"/>
      <c r="AH126" s="627" t="e">
        <f t="shared" si="422"/>
        <v>#DIV/0!</v>
      </c>
      <c r="AI126" s="112">
        <f t="shared" ref="AI126" si="557">AI130+AI133+AI144+AI155+AI158+AI161+AI164+AI167+AI170</f>
        <v>0</v>
      </c>
      <c r="AJ126" s="627">
        <v>0</v>
      </c>
      <c r="AK126" s="112">
        <f t="shared" ref="AK126" si="558">AK130+AK133+AK144+AK155+AK158+AK161+AK164+AK167+AK170</f>
        <v>0</v>
      </c>
      <c r="AL126" s="462" t="e">
        <f t="shared" si="443"/>
        <v>#DIV/0!</v>
      </c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>
        <f t="shared" ref="AV126:AV127" si="559">AW126+AX126+AY126+AZ126</f>
        <v>0</v>
      </c>
      <c r="AW126" s="112">
        <f>AW130+AW133+AW144+AW155+AW158+AW161+AW164+AW167+AW170</f>
        <v>0</v>
      </c>
      <c r="AX126" s="112">
        <f>AX130+AX133+AX144+AX158+AX161+AX164+AX167+AX170</f>
        <v>0</v>
      </c>
      <c r="AY126" s="112">
        <f t="shared" ref="AY126:AZ126" si="560">AY130+AY133+AY144+AY155+AY158+AY161+AY164+AY167+AY170</f>
        <v>0</v>
      </c>
      <c r="AZ126" s="112">
        <f t="shared" si="560"/>
        <v>0</v>
      </c>
      <c r="BA126" s="112">
        <f>BB126+BC126+BD126</f>
        <v>1246164.0761299999</v>
      </c>
      <c r="BB126" s="112">
        <f>BB130+BB133+BB144</f>
        <v>1246164.0761299999</v>
      </c>
      <c r="BC126" s="112"/>
      <c r="BD126" s="112"/>
      <c r="BE126" s="112">
        <f>BF126+BG126+BH126</f>
        <v>1246164.0761299999</v>
      </c>
      <c r="BF126" s="112">
        <f>BF130+BF133+BF144</f>
        <v>1246164.0761299999</v>
      </c>
      <c r="BG126" s="112"/>
      <c r="BH126" s="112"/>
      <c r="BI126" s="112"/>
      <c r="BJ126" s="112">
        <f>BJ130+BJ133+BJ144+BJ155+BJ158+BJ161+BJ164+BJ167+BJ170</f>
        <v>0</v>
      </c>
      <c r="BK126" s="112"/>
      <c r="BL126" s="112">
        <f t="shared" ref="BL126:BM126" si="561">BL130+BL133+BL144+BL155+BL158+BL161+BL164+BL167+BL170</f>
        <v>0</v>
      </c>
      <c r="BM126" s="112">
        <f t="shared" si="561"/>
        <v>0</v>
      </c>
      <c r="BN126" s="112"/>
      <c r="BO126" s="112">
        <f>BP126+BQ126+BR126+BS126</f>
        <v>0</v>
      </c>
      <c r="BP126" s="112">
        <f>BP130+BP133+BP144+BP155+BP158+BP161+BP164+BP167+BP170</f>
        <v>0</v>
      </c>
      <c r="BQ126" s="112">
        <f t="shared" ref="BQ126:BS126" si="562">BQ130+BQ133+BQ144+BQ155+BQ158+BQ161+BQ164+BQ167+BQ170</f>
        <v>0</v>
      </c>
      <c r="BR126" s="112">
        <f t="shared" si="562"/>
        <v>0</v>
      </c>
      <c r="BS126" s="112">
        <f t="shared" si="562"/>
        <v>0</v>
      </c>
      <c r="BT126" s="112"/>
      <c r="BU126" s="112"/>
      <c r="BV126" s="112">
        <f>BW126+BX126+BY126+BZ126</f>
        <v>0</v>
      </c>
      <c r="BW126" s="112">
        <f>BW130+BW133+BW144+BW155+BW158+BW161+BW164+BW167+BW170</f>
        <v>0</v>
      </c>
      <c r="BX126" s="112">
        <f t="shared" ref="BX126:BZ126" si="563">BX130+BX133+BX144+BX155+BX158+BX161+BX164+BX167+BX170</f>
        <v>0</v>
      </c>
      <c r="BY126" s="112">
        <f t="shared" si="563"/>
        <v>0</v>
      </c>
      <c r="BZ126" s="112">
        <f t="shared" si="563"/>
        <v>0</v>
      </c>
      <c r="CA126" s="112">
        <f>CB126+CC126+CD126</f>
        <v>0</v>
      </c>
      <c r="CB126" s="112">
        <f>CB130+CB133+CB144+CB155+CB158+CB161+CB164+CB167+CB170</f>
        <v>0</v>
      </c>
      <c r="CC126" s="112">
        <f t="shared" ref="CC126:CD126" si="564">CC130+CC133+CC144+CC155+CC158+CC161+CC164+CC167+CC170</f>
        <v>0</v>
      </c>
      <c r="CD126" s="112">
        <f t="shared" si="564"/>
        <v>0</v>
      </c>
      <c r="CE126" s="112">
        <f>CF126+CH126+CI126</f>
        <v>0</v>
      </c>
      <c r="CF126" s="112"/>
      <c r="CG126" s="112"/>
      <c r="CH126" s="112">
        <f t="shared" ref="CH126:CI126" si="565">CH130+CH133+CH144+CH155+CH158+CH161+CH164+CH167+CH170</f>
        <v>0</v>
      </c>
      <c r="CI126" s="112">
        <f t="shared" si="565"/>
        <v>0</v>
      </c>
      <c r="CJ126" s="112"/>
      <c r="CK126" s="112">
        <f>CL126+CM126+CN126+CO126</f>
        <v>0</v>
      </c>
      <c r="CL126" s="112">
        <f>CL130+CL133+CL144+CL155+CL158+CL161+CL164+CL167+CL170</f>
        <v>0</v>
      </c>
      <c r="CM126" s="112">
        <f t="shared" ref="CM126:CO126" si="566">CM130+CM133+CM144+CM155+CM158+CM161+CM164+CM167+CM170</f>
        <v>0</v>
      </c>
      <c r="CN126" s="112">
        <f t="shared" si="566"/>
        <v>0</v>
      </c>
      <c r="CO126" s="112">
        <f t="shared" si="566"/>
        <v>0</v>
      </c>
    </row>
    <row r="127" spans="2:93" s="25" customFormat="1" ht="46.5" hidden="1" customHeight="1" x14ac:dyDescent="0.25">
      <c r="B127" s="207"/>
      <c r="C127" s="115" t="s">
        <v>32</v>
      </c>
      <c r="D127" s="183"/>
      <c r="E127" s="183">
        <f>E129+E132+E135+E143+E154+E157+E160+E163+E166+E169</f>
        <v>0</v>
      </c>
      <c r="F127" s="183"/>
      <c r="G127" s="183">
        <f t="shared" ref="G127:H127" si="567">G129+G132+G135+G143+G154+G157+G160+G163+G166+G169</f>
        <v>0</v>
      </c>
      <c r="H127" s="183">
        <f t="shared" si="567"/>
        <v>0</v>
      </c>
      <c r="I127" s="183"/>
      <c r="J127" s="572" t="e">
        <f t="shared" si="390"/>
        <v>#DIV/0!</v>
      </c>
      <c r="K127" s="183">
        <f>K129+K132+K135+K143+K154+K157+K160+K163+K166+K169</f>
        <v>0</v>
      </c>
      <c r="L127" s="116"/>
      <c r="M127" s="116"/>
      <c r="N127" s="116"/>
      <c r="O127" s="116">
        <f t="shared" ref="O127" si="568">O129+O132+O135+O143+O154+O157+O160+O163+O166+O169</f>
        <v>0</v>
      </c>
      <c r="P127" s="116"/>
      <c r="Q127" s="116">
        <f t="shared" ref="Q127" si="569">Q129+Q132+Q135+Q143+Q154+Q157+Q160+Q163+Q166+Q169</f>
        <v>0</v>
      </c>
      <c r="R127" s="116"/>
      <c r="S127" s="116"/>
      <c r="T127" s="116"/>
      <c r="U127" s="116">
        <f>U129+U132+U135+U143+U154+U157+U160+U163+U166+U169</f>
        <v>0</v>
      </c>
      <c r="V127" s="634" t="e">
        <f t="shared" si="416"/>
        <v>#DIV/0!</v>
      </c>
      <c r="W127" s="116"/>
      <c r="X127" s="634" t="e">
        <f t="shared" si="418"/>
        <v>#DIV/0!</v>
      </c>
      <c r="Y127" s="116">
        <f t="shared" ref="Y127" si="570">Y129+Y132+Y135+Y143+Y154+Y157+Y160+Y163+Y166+Y169</f>
        <v>0</v>
      </c>
      <c r="Z127" s="634" t="e">
        <f t="shared" si="440"/>
        <v>#DIV/0!</v>
      </c>
      <c r="AA127" s="116">
        <f t="shared" ref="AA127" si="571">AA129+AA132+AA135+AA143+AA154+AA157+AA160+AA163+AA166+AA169</f>
        <v>0</v>
      </c>
      <c r="AB127" s="634" t="e">
        <f t="shared" si="441"/>
        <v>#DIV/0!</v>
      </c>
      <c r="AC127" s="116"/>
      <c r="AD127" s="627" t="e">
        <f t="shared" si="419"/>
        <v>#DIV/0!</v>
      </c>
      <c r="AE127" s="116">
        <f>AE129+AE132+AE135+AE143+AE154+AE157+AE160+AE163+AE166+AE169</f>
        <v>0</v>
      </c>
      <c r="AF127" s="116"/>
      <c r="AG127" s="116"/>
      <c r="AH127" s="627" t="e">
        <f t="shared" si="422"/>
        <v>#DIV/0!</v>
      </c>
      <c r="AI127" s="116">
        <f t="shared" ref="AI127" si="572">AI129+AI132+AI135+AI143+AI154+AI157+AI160+AI163+AI166+AI169</f>
        <v>0</v>
      </c>
      <c r="AJ127" s="627">
        <v>0</v>
      </c>
      <c r="AK127" s="116">
        <f t="shared" ref="AK127" si="573">AK129+AK132+AK135+AK143+AK154+AK157+AK160+AK163+AK166+AK169</f>
        <v>0</v>
      </c>
      <c r="AL127" s="462" t="e">
        <f t="shared" si="443"/>
        <v>#DIV/0!</v>
      </c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>
        <f t="shared" si="559"/>
        <v>0</v>
      </c>
      <c r="AW127" s="116">
        <f>AW129+AW132+AW135+AW143+AW154+AW157+AW160+AW163+AW166+AW169</f>
        <v>0</v>
      </c>
      <c r="AX127" s="116">
        <f>AX129+AX132+AX143+AX135+AX157+AX160+AX163+AX166+AX169</f>
        <v>0</v>
      </c>
      <c r="AY127" s="116">
        <f t="shared" ref="AY127:AZ127" si="574">AY129+AY132+AY135+AY143+AY154+AY157+AY160+AY163+AY166+AY169</f>
        <v>0</v>
      </c>
      <c r="AZ127" s="116">
        <f t="shared" si="574"/>
        <v>0</v>
      </c>
      <c r="BA127" s="116">
        <f>BB127+BC127+BD127</f>
        <v>2530090.7000000002</v>
      </c>
      <c r="BB127" s="116">
        <f>BB129+BB132+BB135+BB141+BB143</f>
        <v>2530090.7000000002</v>
      </c>
      <c r="BC127" s="116"/>
      <c r="BD127" s="116"/>
      <c r="BE127" s="116">
        <f>BF127+BG127+BH127</f>
        <v>2530090.7000000002</v>
      </c>
      <c r="BF127" s="116">
        <f>BF129+BF132+BF135+BF141+BF143</f>
        <v>2530090.7000000002</v>
      </c>
      <c r="BG127" s="116"/>
      <c r="BH127" s="116"/>
      <c r="BI127" s="116"/>
      <c r="BJ127" s="116">
        <f>BJ129+BJ132+BJ135+BJ143+BJ154+BJ157+BJ160+BJ163+BJ166+BJ169</f>
        <v>0</v>
      </c>
      <c r="BK127" s="116"/>
      <c r="BL127" s="116">
        <f t="shared" ref="BL127:BM127" si="575">BL129+BL132+BL135+BL143+BL154+BL157+BL160+BL163+BL166+BL169</f>
        <v>0</v>
      </c>
      <c r="BM127" s="116">
        <f t="shared" si="575"/>
        <v>0</v>
      </c>
      <c r="BN127" s="116"/>
      <c r="BO127" s="116">
        <f>BP127+BQ127+BR127+BS127</f>
        <v>0</v>
      </c>
      <c r="BP127" s="116">
        <f>BP129+BP132+BP135+BP143+BP154+BP157+BP160+BP163+BP166+BP169</f>
        <v>0</v>
      </c>
      <c r="BQ127" s="116">
        <f t="shared" ref="BQ127:BS127" si="576">BQ129+BQ132+BQ135+BQ143+BQ154+BQ157+BQ160+BQ163+BQ166+BQ169</f>
        <v>0</v>
      </c>
      <c r="BR127" s="116">
        <f t="shared" si="576"/>
        <v>0</v>
      </c>
      <c r="BS127" s="116">
        <f t="shared" si="576"/>
        <v>0</v>
      </c>
      <c r="BT127" s="116"/>
      <c r="BU127" s="116"/>
      <c r="BV127" s="116">
        <f>BW127+BX127+BY127+BZ127</f>
        <v>0</v>
      </c>
      <c r="BW127" s="116">
        <f>BW129+BW132+BW135+BW143+BW154+BW157+BW160+BW163+BW166+BW169</f>
        <v>0</v>
      </c>
      <c r="BX127" s="116">
        <f t="shared" ref="BX127:BZ127" si="577">BX129+BX132+BX135+BX143+BX154+BX157+BX160+BX163+BX166+BX169</f>
        <v>0</v>
      </c>
      <c r="BY127" s="116">
        <f t="shared" si="577"/>
        <v>0</v>
      </c>
      <c r="BZ127" s="116">
        <f t="shared" si="577"/>
        <v>0</v>
      </c>
      <c r="CA127" s="116">
        <f>CB127+CC127+CD127</f>
        <v>0</v>
      </c>
      <c r="CB127" s="116">
        <f>CB129+CB132+CB135+CB143+CB154+CB157+CB160+CB163+CB166+CB169</f>
        <v>0</v>
      </c>
      <c r="CC127" s="183">
        <f t="shared" ref="CC127:CD127" si="578">CC129+CC132+CC135+CC143+CC154+CC157+CC160+CC163+CC166+CC169</f>
        <v>0</v>
      </c>
      <c r="CD127" s="183">
        <f t="shared" si="578"/>
        <v>0</v>
      </c>
      <c r="CE127" s="116">
        <f>CF127+CH127+CI127</f>
        <v>0</v>
      </c>
      <c r="CF127" s="116"/>
      <c r="CG127" s="116"/>
      <c r="CH127" s="183">
        <f t="shared" ref="CH127:CI127" si="579">CH129+CH132+CH135+CH143+CH154+CH157+CH160+CH163+CH166+CH169</f>
        <v>0</v>
      </c>
      <c r="CI127" s="183">
        <f t="shared" si="579"/>
        <v>0</v>
      </c>
      <c r="CJ127" s="116"/>
      <c r="CK127" s="116">
        <f>CL127+CM127+CN127+CO127</f>
        <v>0</v>
      </c>
      <c r="CL127" s="116">
        <f>CL129+CL132+CL135+CL143+CL154+CL157+CL160+CL163+CL166+CL169</f>
        <v>0</v>
      </c>
      <c r="CM127" s="116">
        <f t="shared" ref="CM127:CO127" si="580">CM129+CM132+CM135+CM143+CM154+CM157+CM160+CM163+CM166+CM169</f>
        <v>0</v>
      </c>
      <c r="CN127" s="116">
        <f t="shared" si="580"/>
        <v>0</v>
      </c>
      <c r="CO127" s="116">
        <f t="shared" si="580"/>
        <v>0</v>
      </c>
    </row>
    <row r="128" spans="2:93" s="52" customFormat="1" ht="151.5" hidden="1" customHeight="1" x14ac:dyDescent="0.25">
      <c r="B128" s="206" t="s">
        <v>36</v>
      </c>
      <c r="C128" s="122" t="s">
        <v>45</v>
      </c>
      <c r="D128" s="182"/>
      <c r="E128" s="182"/>
      <c r="F128" s="182"/>
      <c r="G128" s="253"/>
      <c r="H128" s="254"/>
      <c r="I128" s="254"/>
      <c r="J128" s="572" t="e">
        <f t="shared" si="390"/>
        <v>#DIV/0!</v>
      </c>
      <c r="K128" s="182"/>
      <c r="L128" s="30"/>
      <c r="M128" s="564"/>
      <c r="N128" s="30"/>
      <c r="O128" s="68"/>
      <c r="P128" s="30"/>
      <c r="Q128" s="30"/>
      <c r="R128" s="30"/>
      <c r="S128" s="30"/>
      <c r="T128" s="30"/>
      <c r="U128" s="586"/>
      <c r="V128" s="634" t="e">
        <f t="shared" si="416"/>
        <v>#DIV/0!</v>
      </c>
      <c r="W128" s="586"/>
      <c r="X128" s="634" t="e">
        <f t="shared" si="418"/>
        <v>#DIV/0!</v>
      </c>
      <c r="Y128" s="68"/>
      <c r="Z128" s="634" t="e">
        <f t="shared" si="440"/>
        <v>#DIV/0!</v>
      </c>
      <c r="AA128" s="30"/>
      <c r="AB128" s="634" t="e">
        <f t="shared" si="441"/>
        <v>#DIV/0!</v>
      </c>
      <c r="AC128" s="30"/>
      <c r="AD128" s="627" t="e">
        <f t="shared" si="419"/>
        <v>#DIV/0!</v>
      </c>
      <c r="AE128" s="586"/>
      <c r="AF128" s="30"/>
      <c r="AG128" s="586"/>
      <c r="AH128" s="627" t="e">
        <f t="shared" si="422"/>
        <v>#DIV/0!</v>
      </c>
      <c r="AI128" s="68"/>
      <c r="AJ128" s="627">
        <v>0</v>
      </c>
      <c r="AK128" s="30"/>
      <c r="AL128" s="462" t="e">
        <f t="shared" si="443"/>
        <v>#DIV/0!</v>
      </c>
      <c r="AM128" s="30"/>
      <c r="AN128" s="30"/>
      <c r="AO128" s="30"/>
      <c r="AP128" s="30"/>
      <c r="AQ128" s="30"/>
      <c r="AR128" s="30"/>
      <c r="AS128" s="30"/>
      <c r="AT128" s="30"/>
      <c r="AU128" s="564"/>
      <c r="AV128" s="564"/>
      <c r="AW128" s="486">
        <f>AW129+AW130</f>
        <v>0</v>
      </c>
      <c r="AX128" s="486">
        <f>AX129+AX130</f>
        <v>0</v>
      </c>
      <c r="AY128" s="68"/>
      <c r="AZ128" s="30"/>
      <c r="BA128" s="437">
        <f t="shared" si="445"/>
        <v>1716417.9104499999</v>
      </c>
      <c r="BB128" s="530">
        <f>BB129+BB130</f>
        <v>1716417.9104499999</v>
      </c>
      <c r="BC128" s="30"/>
      <c r="BD128" s="30"/>
      <c r="BE128" s="530">
        <f t="shared" si="424"/>
        <v>1716417.9104499999</v>
      </c>
      <c r="BF128" s="437">
        <f>BF129+BF130</f>
        <v>1716417.9104499999</v>
      </c>
      <c r="BG128" s="68"/>
      <c r="BH128" s="30"/>
      <c r="BI128" s="495">
        <f>BJ128+BK128+BL128+BM128</f>
        <v>0</v>
      </c>
      <c r="BJ128" s="486">
        <f>BJ129+BJ130</f>
        <v>0</v>
      </c>
      <c r="BK128" s="486"/>
      <c r="BL128" s="68"/>
      <c r="BM128" s="30"/>
      <c r="BN128" s="437"/>
      <c r="BO128" s="495">
        <f>BP128+BQ128+BR128+BS128</f>
        <v>0</v>
      </c>
      <c r="BP128" s="486">
        <f>BP129+BP130</f>
        <v>0</v>
      </c>
      <c r="BQ128" s="486"/>
      <c r="BR128" s="68"/>
      <c r="BS128" s="30"/>
      <c r="BT128" s="68"/>
      <c r="BU128" s="30"/>
      <c r="BV128" s="495">
        <f>BW128+BX128+BY128+BZ128</f>
        <v>0</v>
      </c>
      <c r="BW128" s="437">
        <f>BW129+BW130</f>
        <v>0</v>
      </c>
      <c r="BX128" s="437"/>
      <c r="BY128" s="68"/>
      <c r="BZ128" s="30"/>
      <c r="CA128" s="342">
        <f t="shared" ref="CA128:CA152" si="581">CB128+CC128+CD128</f>
        <v>0</v>
      </c>
      <c r="CB128" s="182"/>
      <c r="CC128" s="253"/>
      <c r="CD128" s="254"/>
      <c r="CE128" s="342">
        <f t="shared" ref="CE128:CE152" si="582">CF128+CH128+CI128</f>
        <v>0</v>
      </c>
      <c r="CF128" s="182"/>
      <c r="CG128" s="182"/>
      <c r="CH128" s="253"/>
      <c r="CI128" s="254"/>
      <c r="CJ128" s="486"/>
      <c r="CK128" s="495">
        <f>CL128+CM128+CN128+CO128</f>
        <v>0</v>
      </c>
      <c r="CL128" s="486">
        <f>CL129+CL130</f>
        <v>0</v>
      </c>
      <c r="CM128" s="486"/>
      <c r="CN128" s="68"/>
      <c r="CO128" s="30"/>
    </row>
    <row r="129" spans="2:93" s="166" customFormat="1" ht="67.5" hidden="1" customHeight="1" x14ac:dyDescent="0.25">
      <c r="B129" s="212"/>
      <c r="C129" s="115" t="s">
        <v>32</v>
      </c>
      <c r="D129" s="192"/>
      <c r="E129" s="192"/>
      <c r="F129" s="192"/>
      <c r="G129" s="251"/>
      <c r="H129" s="251"/>
      <c r="I129" s="251"/>
      <c r="J129" s="572" t="e">
        <f t="shared" si="390"/>
        <v>#DIV/0!</v>
      </c>
      <c r="K129" s="192"/>
      <c r="L129" s="304"/>
      <c r="M129" s="563"/>
      <c r="N129" s="304"/>
      <c r="O129" s="304"/>
      <c r="P129" s="304"/>
      <c r="Q129" s="304"/>
      <c r="R129" s="304"/>
      <c r="S129" s="304"/>
      <c r="T129" s="304"/>
      <c r="U129" s="585"/>
      <c r="V129" s="634" t="e">
        <f t="shared" si="416"/>
        <v>#DIV/0!</v>
      </c>
      <c r="W129" s="585"/>
      <c r="X129" s="634" t="e">
        <f t="shared" si="418"/>
        <v>#DIV/0!</v>
      </c>
      <c r="Y129" s="304"/>
      <c r="Z129" s="634" t="e">
        <f t="shared" si="440"/>
        <v>#DIV/0!</v>
      </c>
      <c r="AA129" s="304"/>
      <c r="AB129" s="634" t="e">
        <f t="shared" si="441"/>
        <v>#DIV/0!</v>
      </c>
      <c r="AC129" s="304"/>
      <c r="AD129" s="627" t="e">
        <f t="shared" si="419"/>
        <v>#DIV/0!</v>
      </c>
      <c r="AE129" s="585"/>
      <c r="AF129" s="304"/>
      <c r="AG129" s="585"/>
      <c r="AH129" s="627" t="e">
        <f t="shared" si="422"/>
        <v>#DIV/0!</v>
      </c>
      <c r="AI129" s="304"/>
      <c r="AJ129" s="627">
        <v>0</v>
      </c>
      <c r="AK129" s="304"/>
      <c r="AL129" s="462" t="e">
        <f t="shared" si="443"/>
        <v>#DIV/0!</v>
      </c>
      <c r="AM129" s="304"/>
      <c r="AN129" s="304"/>
      <c r="AO129" s="304"/>
      <c r="AP129" s="304"/>
      <c r="AQ129" s="304"/>
      <c r="AR129" s="304"/>
      <c r="AS129" s="304"/>
      <c r="AT129" s="304"/>
      <c r="AU129" s="563"/>
      <c r="AV129" s="563"/>
      <c r="AW129" s="494">
        <v>0</v>
      </c>
      <c r="AX129" s="494">
        <v>0</v>
      </c>
      <c r="AY129" s="304"/>
      <c r="AZ129" s="304"/>
      <c r="BA129" s="494">
        <f t="shared" si="445"/>
        <v>1150000</v>
      </c>
      <c r="BB129" s="529">
        <f>BF129-E129</f>
        <v>1150000</v>
      </c>
      <c r="BC129" s="304"/>
      <c r="BD129" s="304"/>
      <c r="BE129" s="529">
        <f t="shared" si="424"/>
        <v>1150000</v>
      </c>
      <c r="BF129" s="494">
        <v>1150000</v>
      </c>
      <c r="BG129" s="304"/>
      <c r="BH129" s="304"/>
      <c r="BI129" s="494">
        <f t="shared" ref="BI129:BI134" si="583">BJ129</f>
        <v>0</v>
      </c>
      <c r="BJ129" s="494"/>
      <c r="BK129" s="494"/>
      <c r="BL129" s="304"/>
      <c r="BM129" s="304"/>
      <c r="BN129" s="494"/>
      <c r="BO129" s="494">
        <f t="shared" ref="BO129" si="584">BP129</f>
        <v>0</v>
      </c>
      <c r="BP129" s="494"/>
      <c r="BQ129" s="494"/>
      <c r="BR129" s="304"/>
      <c r="BS129" s="304"/>
      <c r="BT129" s="304"/>
      <c r="BU129" s="304"/>
      <c r="BV129" s="494">
        <f t="shared" ref="BV129" si="585">BW129</f>
        <v>0</v>
      </c>
      <c r="BW129" s="494"/>
      <c r="BX129" s="494"/>
      <c r="BY129" s="304"/>
      <c r="BZ129" s="304"/>
      <c r="CA129" s="494">
        <f t="shared" si="581"/>
        <v>0</v>
      </c>
      <c r="CB129" s="192"/>
      <c r="CC129" s="251"/>
      <c r="CD129" s="251"/>
      <c r="CE129" s="494">
        <f t="shared" si="582"/>
        <v>0</v>
      </c>
      <c r="CF129" s="192"/>
      <c r="CG129" s="192"/>
      <c r="CH129" s="251"/>
      <c r="CI129" s="251"/>
      <c r="CJ129" s="494"/>
      <c r="CK129" s="494">
        <f t="shared" ref="CK129" si="586">CL129</f>
        <v>0</v>
      </c>
      <c r="CL129" s="494"/>
      <c r="CM129" s="494"/>
      <c r="CN129" s="304"/>
      <c r="CO129" s="304"/>
    </row>
    <row r="130" spans="2:93" s="166" customFormat="1" ht="67.5" hidden="1" customHeight="1" x14ac:dyDescent="0.25">
      <c r="B130" s="212"/>
      <c r="C130" s="111" t="s">
        <v>31</v>
      </c>
      <c r="D130" s="182"/>
      <c r="E130" s="182"/>
      <c r="F130" s="182"/>
      <c r="G130" s="251"/>
      <c r="H130" s="251"/>
      <c r="I130" s="251"/>
      <c r="J130" s="572" t="e">
        <f t="shared" ref="J130:J193" si="587">I130/D130</f>
        <v>#DIV/0!</v>
      </c>
      <c r="K130" s="182"/>
      <c r="L130" s="304"/>
      <c r="M130" s="564"/>
      <c r="N130" s="304"/>
      <c r="O130" s="304"/>
      <c r="P130" s="304"/>
      <c r="Q130" s="304"/>
      <c r="R130" s="304"/>
      <c r="S130" s="304"/>
      <c r="T130" s="304"/>
      <c r="U130" s="586"/>
      <c r="V130" s="634" t="e">
        <f t="shared" si="416"/>
        <v>#DIV/0!</v>
      </c>
      <c r="W130" s="586"/>
      <c r="X130" s="634" t="e">
        <f t="shared" si="418"/>
        <v>#DIV/0!</v>
      </c>
      <c r="Y130" s="304"/>
      <c r="Z130" s="634" t="e">
        <f t="shared" si="440"/>
        <v>#DIV/0!</v>
      </c>
      <c r="AA130" s="304"/>
      <c r="AB130" s="634" t="e">
        <f t="shared" si="441"/>
        <v>#DIV/0!</v>
      </c>
      <c r="AC130" s="304"/>
      <c r="AD130" s="627" t="e">
        <f t="shared" si="419"/>
        <v>#DIV/0!</v>
      </c>
      <c r="AE130" s="586"/>
      <c r="AF130" s="304"/>
      <c r="AG130" s="586"/>
      <c r="AH130" s="627" t="e">
        <f t="shared" si="422"/>
        <v>#DIV/0!</v>
      </c>
      <c r="AI130" s="304"/>
      <c r="AJ130" s="627">
        <v>0</v>
      </c>
      <c r="AK130" s="304"/>
      <c r="AL130" s="462" t="e">
        <f t="shared" si="443"/>
        <v>#DIV/0!</v>
      </c>
      <c r="AM130" s="304"/>
      <c r="AN130" s="304"/>
      <c r="AO130" s="304"/>
      <c r="AP130" s="304"/>
      <c r="AQ130" s="304"/>
      <c r="AR130" s="304"/>
      <c r="AS130" s="304"/>
      <c r="AT130" s="304"/>
      <c r="AU130" s="564"/>
      <c r="AV130" s="564"/>
      <c r="AW130" s="486">
        <v>0</v>
      </c>
      <c r="AX130" s="486">
        <v>0</v>
      </c>
      <c r="AY130" s="304"/>
      <c r="AZ130" s="304"/>
      <c r="BA130" s="437">
        <f t="shared" si="445"/>
        <v>566417.91044999997</v>
      </c>
      <c r="BB130" s="530">
        <f>BF130-E130</f>
        <v>566417.91044999997</v>
      </c>
      <c r="BC130" s="304"/>
      <c r="BD130" s="304"/>
      <c r="BE130" s="530">
        <f t="shared" si="424"/>
        <v>566417.91044999997</v>
      </c>
      <c r="BF130" s="437">
        <f>566417.91045</f>
        <v>566417.91044999997</v>
      </c>
      <c r="BG130" s="304"/>
      <c r="BH130" s="304"/>
      <c r="BI130" s="494"/>
      <c r="BJ130" s="487"/>
      <c r="BK130" s="487"/>
      <c r="BL130" s="304"/>
      <c r="BM130" s="304"/>
      <c r="BN130" s="438"/>
      <c r="BO130" s="494"/>
      <c r="BP130" s="487"/>
      <c r="BQ130" s="487"/>
      <c r="BR130" s="304"/>
      <c r="BS130" s="304"/>
      <c r="BT130" s="304"/>
      <c r="BU130" s="304"/>
      <c r="BV130" s="494"/>
      <c r="BW130" s="438"/>
      <c r="BX130" s="438"/>
      <c r="BY130" s="304"/>
      <c r="BZ130" s="304"/>
      <c r="CA130" s="343">
        <f t="shared" si="581"/>
        <v>0</v>
      </c>
      <c r="CB130" s="192"/>
      <c r="CC130" s="251"/>
      <c r="CD130" s="251"/>
      <c r="CE130" s="343">
        <f t="shared" si="582"/>
        <v>0</v>
      </c>
      <c r="CF130" s="192"/>
      <c r="CG130" s="192"/>
      <c r="CH130" s="251"/>
      <c r="CI130" s="251"/>
      <c r="CJ130" s="487"/>
      <c r="CK130" s="494"/>
      <c r="CL130" s="487"/>
      <c r="CM130" s="487"/>
      <c r="CN130" s="304"/>
      <c r="CO130" s="304"/>
    </row>
    <row r="131" spans="2:93" s="52" customFormat="1" ht="108.75" hidden="1" customHeight="1" x14ac:dyDescent="0.25">
      <c r="B131" s="206" t="s">
        <v>56</v>
      </c>
      <c r="C131" s="138" t="s">
        <v>221</v>
      </c>
      <c r="D131" s="182"/>
      <c r="E131" s="182"/>
      <c r="F131" s="182"/>
      <c r="G131" s="182"/>
      <c r="H131" s="182"/>
      <c r="I131" s="182"/>
      <c r="J131" s="572" t="e">
        <f t="shared" si="587"/>
        <v>#DIV/0!</v>
      </c>
      <c r="K131" s="182"/>
      <c r="L131" s="564"/>
      <c r="M131" s="564"/>
      <c r="N131" s="564"/>
      <c r="O131" s="564"/>
      <c r="P131" s="564"/>
      <c r="Q131" s="564"/>
      <c r="R131" s="564"/>
      <c r="S131" s="564"/>
      <c r="T131" s="564"/>
      <c r="U131" s="586"/>
      <c r="V131" s="634" t="e">
        <f t="shared" ref="V131:V194" si="588">U131/E131</f>
        <v>#DIV/0!</v>
      </c>
      <c r="W131" s="586"/>
      <c r="X131" s="634" t="e">
        <f t="shared" ref="X131:X194" si="589">W131/F131</f>
        <v>#DIV/0!</v>
      </c>
      <c r="Y131" s="586"/>
      <c r="Z131" s="634" t="e">
        <f t="shared" ref="Z131:Z194" si="590">Y131/G131</f>
        <v>#DIV/0!</v>
      </c>
      <c r="AA131" s="586"/>
      <c r="AB131" s="634" t="e">
        <f t="shared" ref="AB131:AB194" si="591">AA131/H131</f>
        <v>#DIV/0!</v>
      </c>
      <c r="AC131" s="586"/>
      <c r="AD131" s="627" t="e">
        <f t="shared" ref="AD131:AD194" si="592">AC131/D131</f>
        <v>#DIV/0!</v>
      </c>
      <c r="AE131" s="586"/>
      <c r="AF131" s="564"/>
      <c r="AG131" s="586"/>
      <c r="AH131" s="627" t="e">
        <f t="shared" ref="AH131:AH194" si="593">AG131/F131</f>
        <v>#DIV/0!</v>
      </c>
      <c r="AI131" s="586"/>
      <c r="AJ131" s="627">
        <v>0</v>
      </c>
      <c r="AK131" s="586"/>
      <c r="AL131" s="462" t="e">
        <f t="shared" ref="AL131:AL194" si="594">AK131/H131</f>
        <v>#DIV/0!</v>
      </c>
      <c r="AM131" s="564"/>
      <c r="AN131" s="564"/>
      <c r="AO131" s="564"/>
      <c r="AP131" s="564"/>
      <c r="AQ131" s="564"/>
      <c r="AR131" s="564"/>
      <c r="AS131" s="564"/>
      <c r="AT131" s="564"/>
      <c r="AU131" s="564"/>
      <c r="AV131" s="564"/>
      <c r="AW131" s="486">
        <f>AW132+AW133</f>
        <v>0</v>
      </c>
      <c r="AX131" s="486">
        <f t="shared" ref="AX131:AZ131" si="595">AX132+AX133</f>
        <v>0</v>
      </c>
      <c r="AY131" s="486">
        <f t="shared" si="595"/>
        <v>0</v>
      </c>
      <c r="AZ131" s="486">
        <f t="shared" si="595"/>
        <v>0</v>
      </c>
      <c r="BA131" s="437">
        <f t="shared" ref="BA131:BA133" si="596">BB131+BC131+BD131</f>
        <v>229604.47761</v>
      </c>
      <c r="BB131" s="530">
        <f>BB132+BB133</f>
        <v>229604.47761</v>
      </c>
      <c r="BC131" s="30"/>
      <c r="BD131" s="30"/>
      <c r="BE131" s="530">
        <f t="shared" si="424"/>
        <v>229604.47761</v>
      </c>
      <c r="BF131" s="437">
        <f>BF132+BF133</f>
        <v>229604.47761</v>
      </c>
      <c r="BG131" s="68"/>
      <c r="BH131" s="30"/>
      <c r="BI131" s="495">
        <f t="shared" si="583"/>
        <v>0</v>
      </c>
      <c r="BJ131" s="486">
        <f>BJ132+BJ133</f>
        <v>0</v>
      </c>
      <c r="BK131" s="486"/>
      <c r="BL131" s="68"/>
      <c r="BM131" s="30"/>
      <c r="BN131" s="437"/>
      <c r="BO131" s="495">
        <f t="shared" ref="BO131:BO134" si="597">BP131</f>
        <v>0</v>
      </c>
      <c r="BP131" s="486">
        <f>BP132+BP133</f>
        <v>0</v>
      </c>
      <c r="BQ131" s="486"/>
      <c r="BR131" s="68"/>
      <c r="BS131" s="30"/>
      <c r="BT131" s="68"/>
      <c r="BU131" s="30"/>
      <c r="BV131" s="495">
        <f t="shared" ref="BV131:BV134" si="598">BW131</f>
        <v>0</v>
      </c>
      <c r="BW131" s="437">
        <f>BW132+BW133</f>
        <v>0</v>
      </c>
      <c r="BX131" s="437"/>
      <c r="BY131" s="68"/>
      <c r="BZ131" s="30"/>
      <c r="CA131" s="342">
        <f t="shared" si="581"/>
        <v>0</v>
      </c>
      <c r="CB131" s="182"/>
      <c r="CC131" s="253"/>
      <c r="CD131" s="254"/>
      <c r="CE131" s="342">
        <f t="shared" si="582"/>
        <v>0</v>
      </c>
      <c r="CF131" s="182"/>
      <c r="CG131" s="182"/>
      <c r="CH131" s="253"/>
      <c r="CI131" s="254"/>
      <c r="CJ131" s="486"/>
      <c r="CK131" s="495">
        <f t="shared" ref="CK131:CK134" si="599">CL131</f>
        <v>0</v>
      </c>
      <c r="CL131" s="486">
        <f>CL132+CL133</f>
        <v>0</v>
      </c>
      <c r="CM131" s="486"/>
      <c r="CN131" s="68"/>
      <c r="CO131" s="30"/>
    </row>
    <row r="132" spans="2:93" s="166" customFormat="1" ht="54" hidden="1" customHeight="1" x14ac:dyDescent="0.25">
      <c r="B132" s="212"/>
      <c r="C132" s="115" t="s">
        <v>32</v>
      </c>
      <c r="D132" s="192"/>
      <c r="E132" s="192"/>
      <c r="F132" s="192"/>
      <c r="G132" s="255"/>
      <c r="H132" s="255"/>
      <c r="I132" s="255"/>
      <c r="J132" s="572" t="e">
        <f t="shared" si="587"/>
        <v>#DIV/0!</v>
      </c>
      <c r="K132" s="192"/>
      <c r="L132" s="82"/>
      <c r="M132" s="563"/>
      <c r="N132" s="82"/>
      <c r="O132" s="82"/>
      <c r="P132" s="82"/>
      <c r="Q132" s="82"/>
      <c r="R132" s="82"/>
      <c r="S132" s="82"/>
      <c r="T132" s="82"/>
      <c r="U132" s="585"/>
      <c r="V132" s="634" t="e">
        <f t="shared" si="588"/>
        <v>#DIV/0!</v>
      </c>
      <c r="W132" s="585"/>
      <c r="X132" s="634" t="e">
        <f t="shared" si="589"/>
        <v>#DIV/0!</v>
      </c>
      <c r="Y132" s="82"/>
      <c r="Z132" s="634" t="e">
        <f t="shared" si="590"/>
        <v>#DIV/0!</v>
      </c>
      <c r="AA132" s="82"/>
      <c r="AB132" s="634" t="e">
        <f t="shared" si="591"/>
        <v>#DIV/0!</v>
      </c>
      <c r="AC132" s="82"/>
      <c r="AD132" s="627" t="e">
        <f t="shared" si="592"/>
        <v>#DIV/0!</v>
      </c>
      <c r="AE132" s="585"/>
      <c r="AF132" s="82"/>
      <c r="AG132" s="585"/>
      <c r="AH132" s="627" t="e">
        <f t="shared" si="593"/>
        <v>#DIV/0!</v>
      </c>
      <c r="AI132" s="82"/>
      <c r="AJ132" s="627">
        <v>0</v>
      </c>
      <c r="AK132" s="82"/>
      <c r="AL132" s="462" t="e">
        <f t="shared" si="594"/>
        <v>#DIV/0!</v>
      </c>
      <c r="AM132" s="82"/>
      <c r="AN132" s="82"/>
      <c r="AO132" s="82"/>
      <c r="AP132" s="82"/>
      <c r="AQ132" s="82"/>
      <c r="AR132" s="82"/>
      <c r="AS132" s="82"/>
      <c r="AT132" s="82"/>
      <c r="AU132" s="563"/>
      <c r="AV132" s="563"/>
      <c r="AW132" s="494">
        <v>0</v>
      </c>
      <c r="AX132" s="494">
        <v>0</v>
      </c>
      <c r="AY132" s="82"/>
      <c r="AZ132" s="82"/>
      <c r="BA132" s="494">
        <f t="shared" si="596"/>
        <v>153835</v>
      </c>
      <c r="BB132" s="529">
        <f>BF132-E132</f>
        <v>153835</v>
      </c>
      <c r="BC132" s="82"/>
      <c r="BD132" s="82"/>
      <c r="BE132" s="529">
        <f t="shared" si="424"/>
        <v>153835</v>
      </c>
      <c r="BF132" s="494">
        <v>153835</v>
      </c>
      <c r="BG132" s="82"/>
      <c r="BH132" s="82"/>
      <c r="BI132" s="494">
        <f t="shared" si="583"/>
        <v>0</v>
      </c>
      <c r="BJ132" s="494"/>
      <c r="BK132" s="494"/>
      <c r="BL132" s="82"/>
      <c r="BM132" s="82"/>
      <c r="BN132" s="494"/>
      <c r="BO132" s="494">
        <f t="shared" si="597"/>
        <v>0</v>
      </c>
      <c r="BP132" s="494"/>
      <c r="BQ132" s="494"/>
      <c r="BR132" s="82"/>
      <c r="BS132" s="82"/>
      <c r="BT132" s="82"/>
      <c r="BU132" s="82"/>
      <c r="BV132" s="494">
        <f t="shared" si="598"/>
        <v>0</v>
      </c>
      <c r="BW132" s="494"/>
      <c r="BX132" s="494"/>
      <c r="BY132" s="82"/>
      <c r="BZ132" s="82"/>
      <c r="CA132" s="494">
        <f t="shared" si="581"/>
        <v>0</v>
      </c>
      <c r="CB132" s="192"/>
      <c r="CC132" s="255"/>
      <c r="CD132" s="255"/>
      <c r="CE132" s="494">
        <f t="shared" si="582"/>
        <v>0</v>
      </c>
      <c r="CF132" s="192"/>
      <c r="CG132" s="192"/>
      <c r="CH132" s="255"/>
      <c r="CI132" s="255"/>
      <c r="CJ132" s="494"/>
      <c r="CK132" s="494">
        <f t="shared" si="599"/>
        <v>0</v>
      </c>
      <c r="CL132" s="494"/>
      <c r="CM132" s="494"/>
      <c r="CN132" s="82"/>
      <c r="CO132" s="82"/>
    </row>
    <row r="133" spans="2:93" s="52" customFormat="1" ht="54" hidden="1" customHeight="1" x14ac:dyDescent="0.25">
      <c r="B133" s="206"/>
      <c r="C133" s="111" t="s">
        <v>31</v>
      </c>
      <c r="D133" s="182"/>
      <c r="E133" s="182"/>
      <c r="F133" s="182"/>
      <c r="G133" s="249"/>
      <c r="H133" s="249"/>
      <c r="I133" s="249"/>
      <c r="J133" s="572" t="e">
        <f t="shared" si="587"/>
        <v>#DIV/0!</v>
      </c>
      <c r="K133" s="182"/>
      <c r="L133" s="33"/>
      <c r="M133" s="564"/>
      <c r="N133" s="33"/>
      <c r="O133" s="33"/>
      <c r="P133" s="33"/>
      <c r="Q133" s="33"/>
      <c r="R133" s="33"/>
      <c r="S133" s="33"/>
      <c r="T133" s="33"/>
      <c r="U133" s="586"/>
      <c r="V133" s="634" t="e">
        <f t="shared" si="588"/>
        <v>#DIV/0!</v>
      </c>
      <c r="W133" s="586"/>
      <c r="X133" s="634" t="e">
        <f t="shared" si="589"/>
        <v>#DIV/0!</v>
      </c>
      <c r="Y133" s="33"/>
      <c r="Z133" s="634" t="e">
        <f t="shared" si="590"/>
        <v>#DIV/0!</v>
      </c>
      <c r="AA133" s="33"/>
      <c r="AB133" s="634" t="e">
        <f t="shared" si="591"/>
        <v>#DIV/0!</v>
      </c>
      <c r="AC133" s="33"/>
      <c r="AD133" s="627" t="e">
        <f t="shared" si="592"/>
        <v>#DIV/0!</v>
      </c>
      <c r="AE133" s="586"/>
      <c r="AF133" s="33"/>
      <c r="AG133" s="586"/>
      <c r="AH133" s="627" t="e">
        <f t="shared" si="593"/>
        <v>#DIV/0!</v>
      </c>
      <c r="AI133" s="33"/>
      <c r="AJ133" s="627">
        <v>0</v>
      </c>
      <c r="AK133" s="33"/>
      <c r="AL133" s="462" t="e">
        <f t="shared" si="594"/>
        <v>#DIV/0!</v>
      </c>
      <c r="AM133" s="33"/>
      <c r="AN133" s="33"/>
      <c r="AO133" s="33"/>
      <c r="AP133" s="33"/>
      <c r="AQ133" s="33"/>
      <c r="AR133" s="33"/>
      <c r="AS133" s="33"/>
      <c r="AT133" s="33"/>
      <c r="AU133" s="564"/>
      <c r="AV133" s="564"/>
      <c r="AW133" s="486">
        <v>0</v>
      </c>
      <c r="AX133" s="486">
        <v>0</v>
      </c>
      <c r="AY133" s="33"/>
      <c r="AZ133" s="33"/>
      <c r="BA133" s="437">
        <f t="shared" si="596"/>
        <v>75769.477610000002</v>
      </c>
      <c r="BB133" s="530">
        <f>BF133-E133</f>
        <v>75769.477610000002</v>
      </c>
      <c r="BC133" s="33"/>
      <c r="BD133" s="33"/>
      <c r="BE133" s="530">
        <f t="shared" si="424"/>
        <v>75769.477610000002</v>
      </c>
      <c r="BF133" s="437">
        <v>75769.477610000002</v>
      </c>
      <c r="BG133" s="33"/>
      <c r="BH133" s="33"/>
      <c r="BI133" s="495">
        <f t="shared" si="583"/>
        <v>0</v>
      </c>
      <c r="BJ133" s="486"/>
      <c r="BK133" s="486"/>
      <c r="BL133" s="33"/>
      <c r="BM133" s="33"/>
      <c r="BN133" s="437"/>
      <c r="BO133" s="495">
        <f t="shared" si="597"/>
        <v>0</v>
      </c>
      <c r="BP133" s="486"/>
      <c r="BQ133" s="486"/>
      <c r="BR133" s="33"/>
      <c r="BS133" s="33"/>
      <c r="BT133" s="33"/>
      <c r="BU133" s="33"/>
      <c r="BV133" s="495">
        <f t="shared" si="598"/>
        <v>0</v>
      </c>
      <c r="BW133" s="437"/>
      <c r="BX133" s="437"/>
      <c r="BY133" s="33"/>
      <c r="BZ133" s="33"/>
      <c r="CA133" s="342">
        <f t="shared" si="581"/>
        <v>0</v>
      </c>
      <c r="CB133" s="182"/>
      <c r="CC133" s="249"/>
      <c r="CD133" s="249"/>
      <c r="CE133" s="342">
        <f t="shared" si="582"/>
        <v>0</v>
      </c>
      <c r="CF133" s="182"/>
      <c r="CG133" s="182"/>
      <c r="CH133" s="249"/>
      <c r="CI133" s="249"/>
      <c r="CJ133" s="486"/>
      <c r="CK133" s="495">
        <f t="shared" si="599"/>
        <v>0</v>
      </c>
      <c r="CL133" s="486"/>
      <c r="CM133" s="486"/>
      <c r="CN133" s="33"/>
      <c r="CO133" s="33"/>
    </row>
    <row r="134" spans="2:93" s="52" customFormat="1" ht="65.25" hidden="1" customHeight="1" x14ac:dyDescent="0.25">
      <c r="B134" s="206" t="s">
        <v>178</v>
      </c>
      <c r="C134" s="111" t="s">
        <v>41</v>
      </c>
      <c r="D134" s="182"/>
      <c r="E134" s="182"/>
      <c r="F134" s="182"/>
      <c r="G134" s="253"/>
      <c r="H134" s="254"/>
      <c r="I134" s="254"/>
      <c r="J134" s="572" t="e">
        <f t="shared" si="587"/>
        <v>#DIV/0!</v>
      </c>
      <c r="K134" s="182"/>
      <c r="L134" s="30"/>
      <c r="M134" s="564"/>
      <c r="N134" s="30"/>
      <c r="O134" s="68"/>
      <c r="P134" s="30"/>
      <c r="Q134" s="30"/>
      <c r="R134" s="30"/>
      <c r="S134" s="30"/>
      <c r="T134" s="30"/>
      <c r="U134" s="586"/>
      <c r="V134" s="634" t="e">
        <f t="shared" si="588"/>
        <v>#DIV/0!</v>
      </c>
      <c r="W134" s="586"/>
      <c r="X134" s="634" t="e">
        <f t="shared" si="589"/>
        <v>#DIV/0!</v>
      </c>
      <c r="Y134" s="68"/>
      <c r="Z134" s="634" t="e">
        <f t="shared" si="590"/>
        <v>#DIV/0!</v>
      </c>
      <c r="AA134" s="30"/>
      <c r="AB134" s="634" t="e">
        <f t="shared" si="591"/>
        <v>#DIV/0!</v>
      </c>
      <c r="AC134" s="30"/>
      <c r="AD134" s="627" t="e">
        <f t="shared" si="592"/>
        <v>#DIV/0!</v>
      </c>
      <c r="AE134" s="586"/>
      <c r="AF134" s="30"/>
      <c r="AG134" s="586"/>
      <c r="AH134" s="627" t="e">
        <f t="shared" si="593"/>
        <v>#DIV/0!</v>
      </c>
      <c r="AI134" s="68"/>
      <c r="AJ134" s="627">
        <v>0</v>
      </c>
      <c r="AK134" s="30"/>
      <c r="AL134" s="462" t="e">
        <f t="shared" si="594"/>
        <v>#DIV/0!</v>
      </c>
      <c r="AM134" s="30"/>
      <c r="AN134" s="30"/>
      <c r="AO134" s="30"/>
      <c r="AP134" s="30"/>
      <c r="AQ134" s="30"/>
      <c r="AR134" s="30"/>
      <c r="AS134" s="30"/>
      <c r="AT134" s="30"/>
      <c r="AU134" s="564"/>
      <c r="AV134" s="564"/>
      <c r="AW134" s="486">
        <f>AW135</f>
        <v>0</v>
      </c>
      <c r="AX134" s="486"/>
      <c r="AY134" s="68"/>
      <c r="AZ134" s="30"/>
      <c r="BA134" s="310">
        <f t="shared" si="445"/>
        <v>0</v>
      </c>
      <c r="BB134" s="30"/>
      <c r="BC134" s="30"/>
      <c r="BD134" s="30"/>
      <c r="BE134" s="530">
        <f t="shared" ref="BE134:BE285" si="600">BF134+BG134+BH134</f>
        <v>0</v>
      </c>
      <c r="BF134" s="437">
        <f t="shared" ref="BF134:BF141" si="601">E134</f>
        <v>0</v>
      </c>
      <c r="BG134" s="68"/>
      <c r="BH134" s="30"/>
      <c r="BI134" s="495">
        <f t="shared" si="583"/>
        <v>0</v>
      </c>
      <c r="BJ134" s="486">
        <f>BJ135</f>
        <v>0</v>
      </c>
      <c r="BK134" s="486"/>
      <c r="BL134" s="68"/>
      <c r="BM134" s="30"/>
      <c r="BN134" s="437"/>
      <c r="BO134" s="495">
        <f t="shared" si="597"/>
        <v>0</v>
      </c>
      <c r="BP134" s="486">
        <f>BP135</f>
        <v>0</v>
      </c>
      <c r="BQ134" s="486"/>
      <c r="BR134" s="68"/>
      <c r="BS134" s="30"/>
      <c r="BT134" s="68"/>
      <c r="BU134" s="30"/>
      <c r="BV134" s="495">
        <f t="shared" si="598"/>
        <v>0</v>
      </c>
      <c r="BW134" s="437">
        <f>BW135</f>
        <v>0</v>
      </c>
      <c r="BX134" s="437"/>
      <c r="BY134" s="68"/>
      <c r="BZ134" s="30"/>
      <c r="CA134" s="342">
        <f t="shared" si="581"/>
        <v>0</v>
      </c>
      <c r="CB134" s="182"/>
      <c r="CC134" s="253"/>
      <c r="CD134" s="254"/>
      <c r="CE134" s="342">
        <f t="shared" si="582"/>
        <v>0</v>
      </c>
      <c r="CF134" s="182"/>
      <c r="CG134" s="182"/>
      <c r="CH134" s="253"/>
      <c r="CI134" s="254"/>
      <c r="CJ134" s="486"/>
      <c r="CK134" s="495">
        <f t="shared" si="599"/>
        <v>0</v>
      </c>
      <c r="CL134" s="486">
        <f>CL135</f>
        <v>0</v>
      </c>
      <c r="CM134" s="486"/>
      <c r="CN134" s="68"/>
      <c r="CO134" s="30"/>
    </row>
    <row r="135" spans="2:93" s="52" customFormat="1" ht="45" hidden="1" customHeight="1" x14ac:dyDescent="0.25">
      <c r="B135" s="206"/>
      <c r="C135" s="115" t="s">
        <v>32</v>
      </c>
      <c r="D135" s="250"/>
      <c r="E135" s="249"/>
      <c r="F135" s="249"/>
      <c r="G135" s="249"/>
      <c r="H135" s="249"/>
      <c r="I135" s="249"/>
      <c r="J135" s="572" t="e">
        <f t="shared" si="587"/>
        <v>#DIV/0!</v>
      </c>
      <c r="K135" s="249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634" t="e">
        <f t="shared" si="588"/>
        <v>#DIV/0!</v>
      </c>
      <c r="W135" s="33"/>
      <c r="X135" s="634" t="e">
        <f t="shared" si="589"/>
        <v>#DIV/0!</v>
      </c>
      <c r="Y135" s="33"/>
      <c r="Z135" s="634" t="e">
        <f t="shared" si="590"/>
        <v>#DIV/0!</v>
      </c>
      <c r="AA135" s="33"/>
      <c r="AB135" s="634" t="e">
        <f t="shared" si="591"/>
        <v>#DIV/0!</v>
      </c>
      <c r="AC135" s="33"/>
      <c r="AD135" s="627" t="e">
        <f t="shared" si="592"/>
        <v>#DIV/0!</v>
      </c>
      <c r="AE135" s="33"/>
      <c r="AF135" s="33"/>
      <c r="AG135" s="33"/>
      <c r="AH135" s="627" t="e">
        <f t="shared" si="593"/>
        <v>#DIV/0!</v>
      </c>
      <c r="AI135" s="33"/>
      <c r="AJ135" s="627">
        <v>0</v>
      </c>
      <c r="AK135" s="33"/>
      <c r="AL135" s="462" t="e">
        <f t="shared" si="594"/>
        <v>#DIV/0!</v>
      </c>
      <c r="AM135" s="33"/>
      <c r="AN135" s="33"/>
      <c r="AO135" s="33"/>
      <c r="AP135" s="33"/>
      <c r="AQ135" s="33"/>
      <c r="AR135" s="33"/>
      <c r="AS135" s="33"/>
      <c r="AT135" s="33"/>
      <c r="AU135" s="563"/>
      <c r="AV135" s="21"/>
      <c r="AW135" s="33"/>
      <c r="AX135" s="33"/>
      <c r="AY135" s="33"/>
      <c r="AZ135" s="33"/>
      <c r="BA135" s="310">
        <f t="shared" ref="BA135:BA286" si="602">BB135+BC135+BD135</f>
        <v>0</v>
      </c>
      <c r="BB135" s="33"/>
      <c r="BC135" s="33"/>
      <c r="BD135" s="33"/>
      <c r="BE135" s="21">
        <f t="shared" si="600"/>
        <v>0</v>
      </c>
      <c r="BF135" s="33">
        <f t="shared" si="601"/>
        <v>0</v>
      </c>
      <c r="BG135" s="33"/>
      <c r="BH135" s="33"/>
      <c r="BI135" s="21"/>
      <c r="BJ135" s="33"/>
      <c r="BK135" s="33"/>
      <c r="BL135" s="33"/>
      <c r="BM135" s="33"/>
      <c r="BN135" s="21"/>
      <c r="BO135" s="21"/>
      <c r="BP135" s="33"/>
      <c r="BQ135" s="33"/>
      <c r="BR135" s="33"/>
      <c r="BS135" s="33"/>
      <c r="BT135" s="33"/>
      <c r="BU135" s="33"/>
      <c r="BV135" s="21"/>
      <c r="BW135" s="33"/>
      <c r="BX135" s="33"/>
      <c r="BY135" s="33"/>
      <c r="BZ135" s="33"/>
      <c r="CA135" s="21">
        <f t="shared" si="581"/>
        <v>0</v>
      </c>
      <c r="CB135" s="249"/>
      <c r="CC135" s="249"/>
      <c r="CD135" s="249"/>
      <c r="CE135" s="21">
        <f t="shared" si="582"/>
        <v>0</v>
      </c>
      <c r="CF135" s="249"/>
      <c r="CG135" s="249"/>
      <c r="CH135" s="249"/>
      <c r="CI135" s="249"/>
      <c r="CJ135" s="21"/>
      <c r="CK135" s="21"/>
      <c r="CL135" s="33"/>
      <c r="CM135" s="33"/>
      <c r="CN135" s="33"/>
      <c r="CO135" s="33"/>
    </row>
    <row r="136" spans="2:93" s="52" customFormat="1" ht="116.25" hidden="1" customHeight="1" x14ac:dyDescent="0.25">
      <c r="B136" s="206" t="s">
        <v>8</v>
      </c>
      <c r="C136" s="122" t="s">
        <v>94</v>
      </c>
      <c r="D136" s="182">
        <f>E136</f>
        <v>0</v>
      </c>
      <c r="E136" s="182">
        <f>E137</f>
        <v>0</v>
      </c>
      <c r="F136" s="182"/>
      <c r="G136" s="253"/>
      <c r="H136" s="254"/>
      <c r="I136" s="254"/>
      <c r="J136" s="572" t="e">
        <f t="shared" si="587"/>
        <v>#DIV/0!</v>
      </c>
      <c r="K136" s="182">
        <f>K137</f>
        <v>0</v>
      </c>
      <c r="L136" s="30"/>
      <c r="M136" s="564"/>
      <c r="N136" s="30"/>
      <c r="O136" s="68"/>
      <c r="P136" s="30"/>
      <c r="Q136" s="30"/>
      <c r="R136" s="30"/>
      <c r="S136" s="30"/>
      <c r="T136" s="30"/>
      <c r="U136" s="586">
        <f>U137</f>
        <v>0</v>
      </c>
      <c r="V136" s="634" t="e">
        <f t="shared" si="588"/>
        <v>#DIV/0!</v>
      </c>
      <c r="W136" s="586"/>
      <c r="X136" s="634" t="e">
        <f t="shared" si="589"/>
        <v>#DIV/0!</v>
      </c>
      <c r="Y136" s="68"/>
      <c r="Z136" s="634" t="e">
        <f t="shared" si="590"/>
        <v>#DIV/0!</v>
      </c>
      <c r="AA136" s="30"/>
      <c r="AB136" s="634" t="e">
        <f t="shared" si="591"/>
        <v>#DIV/0!</v>
      </c>
      <c r="AC136" s="30"/>
      <c r="AD136" s="627" t="e">
        <f t="shared" si="592"/>
        <v>#DIV/0!</v>
      </c>
      <c r="AE136" s="586">
        <f>AE137</f>
        <v>0</v>
      </c>
      <c r="AF136" s="30"/>
      <c r="AG136" s="586"/>
      <c r="AH136" s="627" t="e">
        <f t="shared" si="593"/>
        <v>#DIV/0!</v>
      </c>
      <c r="AI136" s="68"/>
      <c r="AJ136" s="627">
        <v>0</v>
      </c>
      <c r="AK136" s="30"/>
      <c r="AL136" s="462" t="e">
        <f t="shared" si="594"/>
        <v>#DIV/0!</v>
      </c>
      <c r="AM136" s="30"/>
      <c r="AN136" s="30"/>
      <c r="AO136" s="30"/>
      <c r="AP136" s="30"/>
      <c r="AQ136" s="30"/>
      <c r="AR136" s="30"/>
      <c r="AS136" s="30"/>
      <c r="AT136" s="30"/>
      <c r="AU136" s="564"/>
      <c r="AV136" s="564">
        <f>AW136</f>
        <v>0</v>
      </c>
      <c r="AW136" s="486">
        <f>AW137</f>
        <v>0</v>
      </c>
      <c r="AX136" s="486"/>
      <c r="AY136" s="68"/>
      <c r="AZ136" s="30"/>
      <c r="BA136" s="310">
        <f t="shared" si="602"/>
        <v>0</v>
      </c>
      <c r="BB136" s="30"/>
      <c r="BC136" s="30"/>
      <c r="BD136" s="30"/>
      <c r="BE136" s="530">
        <f t="shared" si="600"/>
        <v>0</v>
      </c>
      <c r="BF136" s="437">
        <f t="shared" si="601"/>
        <v>0</v>
      </c>
      <c r="BG136" s="68"/>
      <c r="BH136" s="30"/>
      <c r="BI136" s="495">
        <f>BJ136</f>
        <v>0</v>
      </c>
      <c r="BJ136" s="486">
        <f>BJ137</f>
        <v>0</v>
      </c>
      <c r="BK136" s="486"/>
      <c r="BL136" s="68"/>
      <c r="BM136" s="30"/>
      <c r="BN136" s="437"/>
      <c r="BO136" s="495">
        <f>BP136</f>
        <v>0</v>
      </c>
      <c r="BP136" s="486">
        <f>BP137</f>
        <v>0</v>
      </c>
      <c r="BQ136" s="486"/>
      <c r="BR136" s="68"/>
      <c r="BS136" s="30"/>
      <c r="BT136" s="68"/>
      <c r="BU136" s="30"/>
      <c r="BV136" s="495">
        <f>BW136</f>
        <v>0</v>
      </c>
      <c r="BW136" s="437">
        <f>BW137</f>
        <v>0</v>
      </c>
      <c r="BX136" s="437"/>
      <c r="BY136" s="68"/>
      <c r="BZ136" s="30"/>
      <c r="CA136" s="342">
        <f t="shared" si="581"/>
        <v>0</v>
      </c>
      <c r="CB136" s="182"/>
      <c r="CC136" s="253"/>
      <c r="CD136" s="254"/>
      <c r="CE136" s="342">
        <f t="shared" si="582"/>
        <v>0</v>
      </c>
      <c r="CF136" s="182"/>
      <c r="CG136" s="182"/>
      <c r="CH136" s="253"/>
      <c r="CI136" s="254"/>
      <c r="CJ136" s="486"/>
      <c r="CK136" s="495">
        <f>CL136</f>
        <v>0</v>
      </c>
      <c r="CL136" s="486">
        <f>CL137</f>
        <v>0</v>
      </c>
      <c r="CM136" s="486"/>
      <c r="CN136" s="68"/>
      <c r="CO136" s="30"/>
    </row>
    <row r="137" spans="2:93" s="65" customFormat="1" ht="112.5" hidden="1" customHeight="1" x14ac:dyDescent="0.25">
      <c r="B137" s="213"/>
      <c r="C137" s="118"/>
      <c r="D137" s="253"/>
      <c r="E137" s="253"/>
      <c r="F137" s="253"/>
      <c r="G137" s="253"/>
      <c r="H137" s="254"/>
      <c r="I137" s="254"/>
      <c r="J137" s="572" t="e">
        <f t="shared" si="587"/>
        <v>#DIV/0!</v>
      </c>
      <c r="K137" s="253"/>
      <c r="L137" s="30"/>
      <c r="M137" s="68"/>
      <c r="N137" s="30"/>
      <c r="O137" s="68"/>
      <c r="P137" s="30"/>
      <c r="Q137" s="30"/>
      <c r="R137" s="30"/>
      <c r="S137" s="30"/>
      <c r="T137" s="30"/>
      <c r="U137" s="68"/>
      <c r="V137" s="634" t="e">
        <f t="shared" si="588"/>
        <v>#DIV/0!</v>
      </c>
      <c r="W137" s="68"/>
      <c r="X137" s="634" t="e">
        <f t="shared" si="589"/>
        <v>#DIV/0!</v>
      </c>
      <c r="Y137" s="68"/>
      <c r="Z137" s="634" t="e">
        <f t="shared" si="590"/>
        <v>#DIV/0!</v>
      </c>
      <c r="AA137" s="30"/>
      <c r="AB137" s="634" t="e">
        <f t="shared" si="591"/>
        <v>#DIV/0!</v>
      </c>
      <c r="AC137" s="30"/>
      <c r="AD137" s="627" t="e">
        <f t="shared" si="592"/>
        <v>#DIV/0!</v>
      </c>
      <c r="AE137" s="68"/>
      <c r="AF137" s="30"/>
      <c r="AG137" s="68"/>
      <c r="AH137" s="627" t="e">
        <f t="shared" si="593"/>
        <v>#DIV/0!</v>
      </c>
      <c r="AI137" s="68"/>
      <c r="AJ137" s="627">
        <v>0</v>
      </c>
      <c r="AK137" s="30"/>
      <c r="AL137" s="462" t="e">
        <f t="shared" si="594"/>
        <v>#DIV/0!</v>
      </c>
      <c r="AM137" s="30"/>
      <c r="AN137" s="30"/>
      <c r="AO137" s="30"/>
      <c r="AP137" s="30"/>
      <c r="AQ137" s="30"/>
      <c r="AR137" s="30"/>
      <c r="AS137" s="30"/>
      <c r="AT137" s="30"/>
      <c r="AU137" s="312"/>
      <c r="AV137" s="43"/>
      <c r="AW137" s="68"/>
      <c r="AX137" s="68"/>
      <c r="AY137" s="68"/>
      <c r="AZ137" s="30"/>
      <c r="BA137" s="310">
        <f t="shared" si="602"/>
        <v>0</v>
      </c>
      <c r="BB137" s="30"/>
      <c r="BC137" s="30"/>
      <c r="BD137" s="30"/>
      <c r="BE137" s="68">
        <f t="shared" si="600"/>
        <v>0</v>
      </c>
      <c r="BF137" s="68">
        <f t="shared" si="601"/>
        <v>0</v>
      </c>
      <c r="BG137" s="68"/>
      <c r="BH137" s="30"/>
      <c r="BI137" s="68"/>
      <c r="BJ137" s="68"/>
      <c r="BK137" s="68"/>
      <c r="BL137" s="68"/>
      <c r="BM137" s="30"/>
      <c r="BN137" s="68"/>
      <c r="BO137" s="68"/>
      <c r="BP137" s="68"/>
      <c r="BQ137" s="68"/>
      <c r="BR137" s="68"/>
      <c r="BS137" s="30"/>
      <c r="BT137" s="68"/>
      <c r="BU137" s="30"/>
      <c r="BV137" s="68"/>
      <c r="BW137" s="68"/>
      <c r="BX137" s="68"/>
      <c r="BY137" s="68"/>
      <c r="BZ137" s="30"/>
      <c r="CA137" s="68">
        <f t="shared" si="581"/>
        <v>0</v>
      </c>
      <c r="CB137" s="253"/>
      <c r="CC137" s="253"/>
      <c r="CD137" s="254"/>
      <c r="CE137" s="68">
        <f t="shared" si="582"/>
        <v>0</v>
      </c>
      <c r="CF137" s="253"/>
      <c r="CG137" s="253"/>
      <c r="CH137" s="253"/>
      <c r="CI137" s="254"/>
      <c r="CJ137" s="68"/>
      <c r="CK137" s="68"/>
      <c r="CL137" s="68"/>
      <c r="CM137" s="68"/>
      <c r="CN137" s="68"/>
      <c r="CO137" s="30"/>
    </row>
    <row r="138" spans="2:93" s="65" customFormat="1" ht="112.5" hidden="1" customHeight="1" x14ac:dyDescent="0.25">
      <c r="B138" s="213"/>
      <c r="C138" s="118"/>
      <c r="D138" s="253"/>
      <c r="E138" s="253"/>
      <c r="F138" s="253"/>
      <c r="G138" s="253"/>
      <c r="H138" s="254"/>
      <c r="I138" s="254"/>
      <c r="J138" s="572" t="e">
        <f t="shared" si="587"/>
        <v>#DIV/0!</v>
      </c>
      <c r="K138" s="253"/>
      <c r="L138" s="30"/>
      <c r="M138" s="68"/>
      <c r="N138" s="30"/>
      <c r="O138" s="68"/>
      <c r="P138" s="30"/>
      <c r="Q138" s="30"/>
      <c r="R138" s="30"/>
      <c r="S138" s="30"/>
      <c r="T138" s="30"/>
      <c r="U138" s="68"/>
      <c r="V138" s="634" t="e">
        <f t="shared" si="588"/>
        <v>#DIV/0!</v>
      </c>
      <c r="W138" s="68"/>
      <c r="X138" s="634" t="e">
        <f t="shared" si="589"/>
        <v>#DIV/0!</v>
      </c>
      <c r="Y138" s="68"/>
      <c r="Z138" s="634" t="e">
        <f t="shared" si="590"/>
        <v>#DIV/0!</v>
      </c>
      <c r="AA138" s="30"/>
      <c r="AB138" s="634" t="e">
        <f t="shared" si="591"/>
        <v>#DIV/0!</v>
      </c>
      <c r="AC138" s="30"/>
      <c r="AD138" s="627" t="e">
        <f t="shared" si="592"/>
        <v>#DIV/0!</v>
      </c>
      <c r="AE138" s="68"/>
      <c r="AF138" s="30"/>
      <c r="AG138" s="68"/>
      <c r="AH138" s="627" t="e">
        <f t="shared" si="593"/>
        <v>#DIV/0!</v>
      </c>
      <c r="AI138" s="68"/>
      <c r="AJ138" s="627">
        <v>0</v>
      </c>
      <c r="AK138" s="30"/>
      <c r="AL138" s="462" t="e">
        <f t="shared" si="594"/>
        <v>#DIV/0!</v>
      </c>
      <c r="AM138" s="30"/>
      <c r="AN138" s="30"/>
      <c r="AO138" s="30"/>
      <c r="AP138" s="30"/>
      <c r="AQ138" s="30"/>
      <c r="AR138" s="30"/>
      <c r="AS138" s="30"/>
      <c r="AT138" s="30"/>
      <c r="AU138" s="312"/>
      <c r="AV138" s="43"/>
      <c r="AW138" s="68"/>
      <c r="AX138" s="68"/>
      <c r="AY138" s="68"/>
      <c r="AZ138" s="30"/>
      <c r="BA138" s="310">
        <f t="shared" si="602"/>
        <v>0</v>
      </c>
      <c r="BB138" s="30"/>
      <c r="BC138" s="30"/>
      <c r="BD138" s="30"/>
      <c r="BE138" s="68">
        <f t="shared" si="600"/>
        <v>0</v>
      </c>
      <c r="BF138" s="68">
        <f t="shared" si="601"/>
        <v>0</v>
      </c>
      <c r="BG138" s="68"/>
      <c r="BH138" s="30"/>
      <c r="BI138" s="68"/>
      <c r="BJ138" s="68"/>
      <c r="BK138" s="68"/>
      <c r="BL138" s="68"/>
      <c r="BM138" s="30"/>
      <c r="BN138" s="68"/>
      <c r="BO138" s="68"/>
      <c r="BP138" s="68"/>
      <c r="BQ138" s="68"/>
      <c r="BR138" s="68"/>
      <c r="BS138" s="30"/>
      <c r="BT138" s="68"/>
      <c r="BU138" s="30"/>
      <c r="BV138" s="68"/>
      <c r="BW138" s="68"/>
      <c r="BX138" s="68"/>
      <c r="BY138" s="68"/>
      <c r="BZ138" s="30"/>
      <c r="CA138" s="68">
        <f t="shared" si="581"/>
        <v>0</v>
      </c>
      <c r="CB138" s="253"/>
      <c r="CC138" s="253"/>
      <c r="CD138" s="254"/>
      <c r="CE138" s="68">
        <f t="shared" si="582"/>
        <v>0</v>
      </c>
      <c r="CF138" s="253"/>
      <c r="CG138" s="253"/>
      <c r="CH138" s="253"/>
      <c r="CI138" s="254"/>
      <c r="CJ138" s="68"/>
      <c r="CK138" s="68"/>
      <c r="CL138" s="68"/>
      <c r="CM138" s="68"/>
      <c r="CN138" s="68"/>
      <c r="CO138" s="30"/>
    </row>
    <row r="139" spans="2:93" s="65" customFormat="1" ht="112.5" hidden="1" customHeight="1" x14ac:dyDescent="0.25">
      <c r="B139" s="213"/>
      <c r="C139" s="118"/>
      <c r="D139" s="253"/>
      <c r="E139" s="253"/>
      <c r="F139" s="253"/>
      <c r="G139" s="253"/>
      <c r="H139" s="254"/>
      <c r="I139" s="254"/>
      <c r="J139" s="572" t="e">
        <f t="shared" si="587"/>
        <v>#DIV/0!</v>
      </c>
      <c r="K139" s="253"/>
      <c r="L139" s="30"/>
      <c r="M139" s="68"/>
      <c r="N139" s="30"/>
      <c r="O139" s="68"/>
      <c r="P139" s="30"/>
      <c r="Q139" s="30"/>
      <c r="R139" s="30"/>
      <c r="S139" s="30"/>
      <c r="T139" s="30"/>
      <c r="U139" s="68"/>
      <c r="V139" s="634" t="e">
        <f t="shared" si="588"/>
        <v>#DIV/0!</v>
      </c>
      <c r="W139" s="68"/>
      <c r="X139" s="634" t="e">
        <f t="shared" si="589"/>
        <v>#DIV/0!</v>
      </c>
      <c r="Y139" s="68"/>
      <c r="Z139" s="634" t="e">
        <f t="shared" si="590"/>
        <v>#DIV/0!</v>
      </c>
      <c r="AA139" s="30"/>
      <c r="AB139" s="634" t="e">
        <f t="shared" si="591"/>
        <v>#DIV/0!</v>
      </c>
      <c r="AC139" s="30"/>
      <c r="AD139" s="627" t="e">
        <f t="shared" si="592"/>
        <v>#DIV/0!</v>
      </c>
      <c r="AE139" s="68"/>
      <c r="AF139" s="30"/>
      <c r="AG139" s="68"/>
      <c r="AH139" s="627" t="e">
        <f t="shared" si="593"/>
        <v>#DIV/0!</v>
      </c>
      <c r="AI139" s="68"/>
      <c r="AJ139" s="627">
        <v>0</v>
      </c>
      <c r="AK139" s="30"/>
      <c r="AL139" s="462" t="e">
        <f t="shared" si="594"/>
        <v>#DIV/0!</v>
      </c>
      <c r="AM139" s="30"/>
      <c r="AN139" s="30"/>
      <c r="AO139" s="30"/>
      <c r="AP139" s="30"/>
      <c r="AQ139" s="30"/>
      <c r="AR139" s="30"/>
      <c r="AS139" s="30"/>
      <c r="AT139" s="30"/>
      <c r="AU139" s="312"/>
      <c r="AV139" s="43"/>
      <c r="AW139" s="68"/>
      <c r="AX139" s="68"/>
      <c r="AY139" s="68"/>
      <c r="AZ139" s="30"/>
      <c r="BA139" s="310">
        <f t="shared" si="602"/>
        <v>0</v>
      </c>
      <c r="BB139" s="30"/>
      <c r="BC139" s="30"/>
      <c r="BD139" s="30"/>
      <c r="BE139" s="68">
        <f t="shared" si="600"/>
        <v>0</v>
      </c>
      <c r="BF139" s="68">
        <f t="shared" si="601"/>
        <v>0</v>
      </c>
      <c r="BG139" s="68"/>
      <c r="BH139" s="30"/>
      <c r="BI139" s="68"/>
      <c r="BJ139" s="68"/>
      <c r="BK139" s="68"/>
      <c r="BL139" s="68"/>
      <c r="BM139" s="30"/>
      <c r="BN139" s="68"/>
      <c r="BO139" s="68"/>
      <c r="BP139" s="68"/>
      <c r="BQ139" s="68"/>
      <c r="BR139" s="68"/>
      <c r="BS139" s="30"/>
      <c r="BT139" s="68"/>
      <c r="BU139" s="30"/>
      <c r="BV139" s="68"/>
      <c r="BW139" s="68"/>
      <c r="BX139" s="68"/>
      <c r="BY139" s="68"/>
      <c r="BZ139" s="30"/>
      <c r="CA139" s="68">
        <f t="shared" si="581"/>
        <v>0</v>
      </c>
      <c r="CB139" s="253"/>
      <c r="CC139" s="253"/>
      <c r="CD139" s="254"/>
      <c r="CE139" s="68">
        <f t="shared" si="582"/>
        <v>0</v>
      </c>
      <c r="CF139" s="253"/>
      <c r="CG139" s="253"/>
      <c r="CH139" s="253"/>
      <c r="CI139" s="254"/>
      <c r="CJ139" s="68"/>
      <c r="CK139" s="68"/>
      <c r="CL139" s="68"/>
      <c r="CM139" s="68"/>
      <c r="CN139" s="68"/>
      <c r="CO139" s="30"/>
    </row>
    <row r="140" spans="2:93" s="65" customFormat="1" ht="112.5" hidden="1" customHeight="1" x14ac:dyDescent="0.25">
      <c r="B140" s="213"/>
      <c r="C140" s="118"/>
      <c r="D140" s="253"/>
      <c r="E140" s="253"/>
      <c r="F140" s="253"/>
      <c r="G140" s="253"/>
      <c r="H140" s="254"/>
      <c r="I140" s="254"/>
      <c r="J140" s="572" t="e">
        <f t="shared" si="587"/>
        <v>#DIV/0!</v>
      </c>
      <c r="K140" s="253"/>
      <c r="L140" s="30"/>
      <c r="M140" s="68"/>
      <c r="N140" s="30"/>
      <c r="O140" s="68"/>
      <c r="P140" s="30"/>
      <c r="Q140" s="30"/>
      <c r="R140" s="30"/>
      <c r="S140" s="30"/>
      <c r="T140" s="30"/>
      <c r="U140" s="68"/>
      <c r="V140" s="634" t="e">
        <f t="shared" si="588"/>
        <v>#DIV/0!</v>
      </c>
      <c r="W140" s="68"/>
      <c r="X140" s="634" t="e">
        <f t="shared" si="589"/>
        <v>#DIV/0!</v>
      </c>
      <c r="Y140" s="68"/>
      <c r="Z140" s="634" t="e">
        <f t="shared" si="590"/>
        <v>#DIV/0!</v>
      </c>
      <c r="AA140" s="30"/>
      <c r="AB140" s="634" t="e">
        <f t="shared" si="591"/>
        <v>#DIV/0!</v>
      </c>
      <c r="AC140" s="30"/>
      <c r="AD140" s="627" t="e">
        <f t="shared" si="592"/>
        <v>#DIV/0!</v>
      </c>
      <c r="AE140" s="68"/>
      <c r="AF140" s="30"/>
      <c r="AG140" s="68"/>
      <c r="AH140" s="627" t="e">
        <f t="shared" si="593"/>
        <v>#DIV/0!</v>
      </c>
      <c r="AI140" s="68"/>
      <c r="AJ140" s="627">
        <v>0</v>
      </c>
      <c r="AK140" s="30"/>
      <c r="AL140" s="462" t="e">
        <f t="shared" si="594"/>
        <v>#DIV/0!</v>
      </c>
      <c r="AM140" s="30"/>
      <c r="AN140" s="30"/>
      <c r="AO140" s="30"/>
      <c r="AP140" s="30"/>
      <c r="AQ140" s="30"/>
      <c r="AR140" s="30"/>
      <c r="AS140" s="30"/>
      <c r="AT140" s="30"/>
      <c r="AU140" s="312"/>
      <c r="AV140" s="43"/>
      <c r="AW140" s="68"/>
      <c r="AX140" s="68"/>
      <c r="AY140" s="68"/>
      <c r="AZ140" s="30"/>
      <c r="BA140" s="310">
        <f t="shared" si="602"/>
        <v>0</v>
      </c>
      <c r="BB140" s="30"/>
      <c r="BC140" s="30"/>
      <c r="BD140" s="30"/>
      <c r="BE140" s="68">
        <f t="shared" si="600"/>
        <v>0</v>
      </c>
      <c r="BF140" s="68">
        <f t="shared" si="601"/>
        <v>0</v>
      </c>
      <c r="BG140" s="68"/>
      <c r="BH140" s="30"/>
      <c r="BI140" s="68"/>
      <c r="BJ140" s="68"/>
      <c r="BK140" s="68"/>
      <c r="BL140" s="68"/>
      <c r="BM140" s="30"/>
      <c r="BN140" s="68"/>
      <c r="BO140" s="68"/>
      <c r="BP140" s="68"/>
      <c r="BQ140" s="68"/>
      <c r="BR140" s="68"/>
      <c r="BS140" s="30"/>
      <c r="BT140" s="68"/>
      <c r="BU140" s="30"/>
      <c r="BV140" s="68"/>
      <c r="BW140" s="68"/>
      <c r="BX140" s="68"/>
      <c r="BY140" s="68"/>
      <c r="BZ140" s="30"/>
      <c r="CA140" s="68">
        <f t="shared" si="581"/>
        <v>0</v>
      </c>
      <c r="CB140" s="253"/>
      <c r="CC140" s="253"/>
      <c r="CD140" s="254"/>
      <c r="CE140" s="68">
        <f t="shared" si="582"/>
        <v>0</v>
      </c>
      <c r="CF140" s="253"/>
      <c r="CG140" s="253"/>
      <c r="CH140" s="253"/>
      <c r="CI140" s="254"/>
      <c r="CJ140" s="68"/>
      <c r="CK140" s="68"/>
      <c r="CL140" s="68"/>
      <c r="CM140" s="68"/>
      <c r="CN140" s="68"/>
      <c r="CO140" s="30"/>
    </row>
    <row r="141" spans="2:93" s="65" customFormat="1" ht="46.5" hidden="1" customHeight="1" x14ac:dyDescent="0.25">
      <c r="B141" s="213"/>
      <c r="C141" s="115" t="s">
        <v>32</v>
      </c>
      <c r="D141" s="253"/>
      <c r="E141" s="253"/>
      <c r="F141" s="253"/>
      <c r="G141" s="253"/>
      <c r="H141" s="254"/>
      <c r="I141" s="254"/>
      <c r="J141" s="572" t="e">
        <f t="shared" si="587"/>
        <v>#DIV/0!</v>
      </c>
      <c r="K141" s="253"/>
      <c r="L141" s="30"/>
      <c r="M141" s="68"/>
      <c r="N141" s="30"/>
      <c r="O141" s="68"/>
      <c r="P141" s="30"/>
      <c r="Q141" s="30"/>
      <c r="R141" s="30"/>
      <c r="S141" s="30"/>
      <c r="T141" s="30"/>
      <c r="U141" s="68"/>
      <c r="V141" s="634" t="e">
        <f t="shared" si="588"/>
        <v>#DIV/0!</v>
      </c>
      <c r="W141" s="68"/>
      <c r="X141" s="634" t="e">
        <f t="shared" si="589"/>
        <v>#DIV/0!</v>
      </c>
      <c r="Y141" s="68"/>
      <c r="Z141" s="634" t="e">
        <f t="shared" si="590"/>
        <v>#DIV/0!</v>
      </c>
      <c r="AA141" s="30"/>
      <c r="AB141" s="634" t="e">
        <f t="shared" si="591"/>
        <v>#DIV/0!</v>
      </c>
      <c r="AC141" s="30"/>
      <c r="AD141" s="627" t="e">
        <f t="shared" si="592"/>
        <v>#DIV/0!</v>
      </c>
      <c r="AE141" s="68"/>
      <c r="AF141" s="30"/>
      <c r="AG141" s="68"/>
      <c r="AH141" s="627" t="e">
        <f t="shared" si="593"/>
        <v>#DIV/0!</v>
      </c>
      <c r="AI141" s="68"/>
      <c r="AJ141" s="627">
        <v>0</v>
      </c>
      <c r="AK141" s="30"/>
      <c r="AL141" s="462" t="e">
        <f t="shared" si="594"/>
        <v>#DIV/0!</v>
      </c>
      <c r="AM141" s="30"/>
      <c r="AN141" s="30"/>
      <c r="AO141" s="30"/>
      <c r="AP141" s="30"/>
      <c r="AQ141" s="30"/>
      <c r="AR141" s="30"/>
      <c r="AS141" s="30"/>
      <c r="AT141" s="30"/>
      <c r="AU141" s="312"/>
      <c r="AV141" s="43"/>
      <c r="AW141" s="68"/>
      <c r="AX141" s="68"/>
      <c r="AY141" s="68"/>
      <c r="AZ141" s="30"/>
      <c r="BA141" s="310">
        <f t="shared" si="602"/>
        <v>0</v>
      </c>
      <c r="BB141" s="30"/>
      <c r="BC141" s="30"/>
      <c r="BD141" s="30"/>
      <c r="BE141" s="68">
        <f t="shared" si="600"/>
        <v>0</v>
      </c>
      <c r="BF141" s="68">
        <f t="shared" si="601"/>
        <v>0</v>
      </c>
      <c r="BG141" s="68"/>
      <c r="BH141" s="30"/>
      <c r="BI141" s="68"/>
      <c r="BJ141" s="68"/>
      <c r="BK141" s="68"/>
      <c r="BL141" s="68"/>
      <c r="BM141" s="30"/>
      <c r="BN141" s="68"/>
      <c r="BO141" s="68"/>
      <c r="BP141" s="68"/>
      <c r="BQ141" s="68"/>
      <c r="BR141" s="68"/>
      <c r="BS141" s="30"/>
      <c r="BT141" s="68"/>
      <c r="BU141" s="30"/>
      <c r="BV141" s="68"/>
      <c r="BW141" s="68"/>
      <c r="BX141" s="68"/>
      <c r="BY141" s="68"/>
      <c r="BZ141" s="30"/>
      <c r="CA141" s="68">
        <f t="shared" si="581"/>
        <v>0</v>
      </c>
      <c r="CB141" s="253"/>
      <c r="CC141" s="253"/>
      <c r="CD141" s="254"/>
      <c r="CE141" s="68">
        <f t="shared" si="582"/>
        <v>0</v>
      </c>
      <c r="CF141" s="253"/>
      <c r="CG141" s="253"/>
      <c r="CH141" s="253"/>
      <c r="CI141" s="254"/>
      <c r="CJ141" s="68"/>
      <c r="CK141" s="68"/>
      <c r="CL141" s="68"/>
      <c r="CM141" s="68"/>
      <c r="CN141" s="68"/>
      <c r="CO141" s="30"/>
    </row>
    <row r="142" spans="2:93" s="65" customFormat="1" ht="162" hidden="1" customHeight="1" x14ac:dyDescent="0.25">
      <c r="B142" s="206" t="s">
        <v>178</v>
      </c>
      <c r="C142" s="111" t="s">
        <v>53</v>
      </c>
      <c r="D142" s="182">
        <f>E142+F142+G142+H142</f>
        <v>0</v>
      </c>
      <c r="E142" s="182"/>
      <c r="F142" s="182"/>
      <c r="G142" s="182"/>
      <c r="H142" s="182"/>
      <c r="I142" s="182"/>
      <c r="J142" s="572" t="e">
        <f t="shared" si="587"/>
        <v>#DIV/0!</v>
      </c>
      <c r="K142" s="182"/>
      <c r="L142" s="564"/>
      <c r="M142" s="564"/>
      <c r="N142" s="564"/>
      <c r="O142" s="564"/>
      <c r="P142" s="564"/>
      <c r="Q142" s="564"/>
      <c r="R142" s="564"/>
      <c r="S142" s="564"/>
      <c r="T142" s="564"/>
      <c r="U142" s="586"/>
      <c r="V142" s="634" t="e">
        <f t="shared" si="588"/>
        <v>#DIV/0!</v>
      </c>
      <c r="W142" s="586"/>
      <c r="X142" s="634" t="e">
        <f t="shared" si="589"/>
        <v>#DIV/0!</v>
      </c>
      <c r="Y142" s="586"/>
      <c r="Z142" s="634" t="e">
        <f t="shared" si="590"/>
        <v>#DIV/0!</v>
      </c>
      <c r="AA142" s="586"/>
      <c r="AB142" s="634" t="e">
        <f t="shared" si="591"/>
        <v>#DIV/0!</v>
      </c>
      <c r="AC142" s="586"/>
      <c r="AD142" s="627" t="e">
        <f t="shared" si="592"/>
        <v>#DIV/0!</v>
      </c>
      <c r="AE142" s="586"/>
      <c r="AF142" s="564"/>
      <c r="AG142" s="586"/>
      <c r="AH142" s="627" t="e">
        <f t="shared" si="593"/>
        <v>#DIV/0!</v>
      </c>
      <c r="AI142" s="586"/>
      <c r="AJ142" s="627">
        <v>0</v>
      </c>
      <c r="AK142" s="586"/>
      <c r="AL142" s="462" t="e">
        <f t="shared" si="594"/>
        <v>#DIV/0!</v>
      </c>
      <c r="AM142" s="564"/>
      <c r="AN142" s="564"/>
      <c r="AO142" s="564"/>
      <c r="AP142" s="564"/>
      <c r="AQ142" s="564"/>
      <c r="AR142" s="564"/>
      <c r="AS142" s="564"/>
      <c r="AT142" s="564"/>
      <c r="AU142" s="564">
        <f>AU143+AU144</f>
        <v>0</v>
      </c>
      <c r="AV142" s="564">
        <f>AW142+AX142+AY142+AZ142</f>
        <v>0</v>
      </c>
      <c r="AW142" s="486">
        <f>AW143+AW144</f>
        <v>0</v>
      </c>
      <c r="AX142" s="486">
        <f t="shared" ref="AX142:AZ142" si="603">AX143+AX144</f>
        <v>0</v>
      </c>
      <c r="AY142" s="486">
        <f t="shared" si="603"/>
        <v>0</v>
      </c>
      <c r="AZ142" s="486">
        <f t="shared" si="603"/>
        <v>0</v>
      </c>
      <c r="BA142" s="437">
        <f t="shared" si="602"/>
        <v>1830232.3880699999</v>
      </c>
      <c r="BB142" s="530">
        <f>BB143+BB144</f>
        <v>1830232.3880699999</v>
      </c>
      <c r="BC142" s="30"/>
      <c r="BD142" s="30"/>
      <c r="BE142" s="530">
        <f t="shared" si="600"/>
        <v>1830232.3880699999</v>
      </c>
      <c r="BF142" s="437">
        <f>BF143+BF144</f>
        <v>1830232.3880699999</v>
      </c>
      <c r="BG142" s="68"/>
      <c r="BH142" s="30"/>
      <c r="BI142" s="495">
        <f t="shared" ref="BI142:BI144" si="604">BJ142</f>
        <v>0</v>
      </c>
      <c r="BJ142" s="486">
        <f>BJ143+BJ144</f>
        <v>0</v>
      </c>
      <c r="BK142" s="486"/>
      <c r="BL142" s="68"/>
      <c r="BM142" s="30"/>
      <c r="BN142" s="437">
        <f>BN143+BN144</f>
        <v>0</v>
      </c>
      <c r="BO142" s="495">
        <f t="shared" ref="BO142:BO144" si="605">BP142</f>
        <v>0</v>
      </c>
      <c r="BP142" s="486">
        <f>BP143+BP144</f>
        <v>0</v>
      </c>
      <c r="BQ142" s="486">
        <f>BQ143+BQ144</f>
        <v>0</v>
      </c>
      <c r="BR142" s="68"/>
      <c r="BS142" s="30"/>
      <c r="BT142" s="68"/>
      <c r="BU142" s="30"/>
      <c r="BV142" s="495">
        <f t="shared" ref="BV142:BV144" si="606">BW142</f>
        <v>0</v>
      </c>
      <c r="BW142" s="437">
        <f>BW143+BW144</f>
        <v>0</v>
      </c>
      <c r="BX142" s="437"/>
      <c r="BY142" s="68"/>
      <c r="BZ142" s="30"/>
      <c r="CA142" s="363">
        <f t="shared" si="581"/>
        <v>0</v>
      </c>
      <c r="CB142" s="182"/>
      <c r="CC142" s="253"/>
      <c r="CD142" s="254"/>
      <c r="CE142" s="363">
        <f t="shared" si="582"/>
        <v>0</v>
      </c>
      <c r="CF142" s="182"/>
      <c r="CG142" s="182"/>
      <c r="CH142" s="253"/>
      <c r="CI142" s="254"/>
      <c r="CJ142" s="486">
        <f>CJ143+CJ144</f>
        <v>0</v>
      </c>
      <c r="CK142" s="495">
        <f t="shared" ref="CK142:CK144" si="607">CL142</f>
        <v>0</v>
      </c>
      <c r="CL142" s="486">
        <f>CL143+CL144</f>
        <v>0</v>
      </c>
      <c r="CM142" s="486">
        <f>CM143+CM144</f>
        <v>0</v>
      </c>
      <c r="CN142" s="68"/>
      <c r="CO142" s="30"/>
    </row>
    <row r="143" spans="2:93" s="522" customFormat="1" ht="52.5" hidden="1" customHeight="1" x14ac:dyDescent="0.25">
      <c r="B143" s="207"/>
      <c r="C143" s="115" t="s">
        <v>32</v>
      </c>
      <c r="D143" s="192">
        <f>E143+F143+G143+H143</f>
        <v>0</v>
      </c>
      <c r="E143" s="192"/>
      <c r="F143" s="192"/>
      <c r="G143" s="195"/>
      <c r="H143" s="251"/>
      <c r="I143" s="251"/>
      <c r="J143" s="572" t="e">
        <f t="shared" si="587"/>
        <v>#DIV/0!</v>
      </c>
      <c r="K143" s="192"/>
      <c r="L143" s="304"/>
      <c r="M143" s="563"/>
      <c r="N143" s="304"/>
      <c r="O143" s="24"/>
      <c r="P143" s="304"/>
      <c r="Q143" s="304"/>
      <c r="R143" s="304"/>
      <c r="S143" s="304"/>
      <c r="T143" s="304"/>
      <c r="U143" s="585"/>
      <c r="V143" s="634" t="e">
        <f t="shared" si="588"/>
        <v>#DIV/0!</v>
      </c>
      <c r="W143" s="585"/>
      <c r="X143" s="634" t="e">
        <f t="shared" si="589"/>
        <v>#DIV/0!</v>
      </c>
      <c r="Y143" s="24"/>
      <c r="Z143" s="634" t="e">
        <f t="shared" si="590"/>
        <v>#DIV/0!</v>
      </c>
      <c r="AA143" s="304"/>
      <c r="AB143" s="634" t="e">
        <f t="shared" si="591"/>
        <v>#DIV/0!</v>
      </c>
      <c r="AC143" s="304"/>
      <c r="AD143" s="627" t="e">
        <f t="shared" si="592"/>
        <v>#DIV/0!</v>
      </c>
      <c r="AE143" s="585"/>
      <c r="AF143" s="304"/>
      <c r="AG143" s="585"/>
      <c r="AH143" s="627" t="e">
        <f t="shared" si="593"/>
        <v>#DIV/0!</v>
      </c>
      <c r="AI143" s="24"/>
      <c r="AJ143" s="627">
        <v>0</v>
      </c>
      <c r="AK143" s="304"/>
      <c r="AL143" s="462" t="e">
        <f t="shared" si="594"/>
        <v>#DIV/0!</v>
      </c>
      <c r="AM143" s="304"/>
      <c r="AN143" s="304"/>
      <c r="AO143" s="304"/>
      <c r="AP143" s="304"/>
      <c r="AQ143" s="304"/>
      <c r="AR143" s="304"/>
      <c r="AS143" s="304"/>
      <c r="AT143" s="304"/>
      <c r="AU143" s="563">
        <f>AX143-F143</f>
        <v>0</v>
      </c>
      <c r="AV143" s="563">
        <f>AW143+AX143+AY143+AZ143</f>
        <v>0</v>
      </c>
      <c r="AW143" s="494">
        <v>0</v>
      </c>
      <c r="AX143" s="494">
        <v>0</v>
      </c>
      <c r="AY143" s="24"/>
      <c r="AZ143" s="304"/>
      <c r="BA143" s="494">
        <f t="shared" si="602"/>
        <v>1226255.7</v>
      </c>
      <c r="BB143" s="529">
        <f>BF143-E143</f>
        <v>1226255.7</v>
      </c>
      <c r="BC143" s="116"/>
      <c r="BD143" s="116"/>
      <c r="BE143" s="529">
        <f t="shared" si="600"/>
        <v>1226255.7</v>
      </c>
      <c r="BF143" s="494">
        <f>'[4]2 чт ФБ без оценки (2)'!$O$7</f>
        <v>1226255.7</v>
      </c>
      <c r="BG143" s="24"/>
      <c r="BH143" s="304"/>
      <c r="BI143" s="494">
        <f t="shared" si="604"/>
        <v>0</v>
      </c>
      <c r="BJ143" s="494">
        <v>0</v>
      </c>
      <c r="BK143" s="494"/>
      <c r="BL143" s="24"/>
      <c r="BM143" s="304"/>
      <c r="BN143" s="494">
        <f>BQ143-BK143</f>
        <v>0</v>
      </c>
      <c r="BO143" s="494">
        <f t="shared" si="605"/>
        <v>0</v>
      </c>
      <c r="BP143" s="494">
        <v>0</v>
      </c>
      <c r="BQ143" s="494">
        <v>0</v>
      </c>
      <c r="BR143" s="24"/>
      <c r="BS143" s="304"/>
      <c r="BT143" s="24"/>
      <c r="BU143" s="304"/>
      <c r="BV143" s="494">
        <f t="shared" si="606"/>
        <v>0</v>
      </c>
      <c r="BW143" s="494">
        <v>0</v>
      </c>
      <c r="BX143" s="494"/>
      <c r="BY143" s="24"/>
      <c r="BZ143" s="304"/>
      <c r="CA143" s="494">
        <f t="shared" si="581"/>
        <v>0</v>
      </c>
      <c r="CB143" s="192"/>
      <c r="CC143" s="195"/>
      <c r="CD143" s="251"/>
      <c r="CE143" s="494">
        <f t="shared" si="582"/>
        <v>0</v>
      </c>
      <c r="CF143" s="192"/>
      <c r="CG143" s="192"/>
      <c r="CH143" s="195"/>
      <c r="CI143" s="251"/>
      <c r="CJ143" s="494">
        <f>CM143-BX143</f>
        <v>0</v>
      </c>
      <c r="CK143" s="494">
        <f t="shared" si="607"/>
        <v>0</v>
      </c>
      <c r="CL143" s="494">
        <v>0</v>
      </c>
      <c r="CM143" s="494">
        <v>0</v>
      </c>
      <c r="CN143" s="24"/>
      <c r="CO143" s="304"/>
    </row>
    <row r="144" spans="2:93" s="52" customFormat="1" ht="54" hidden="1" customHeight="1" x14ac:dyDescent="0.25">
      <c r="B144" s="206"/>
      <c r="C144" s="111" t="s">
        <v>31</v>
      </c>
      <c r="D144" s="182">
        <f>E144+F144+G144+H144</f>
        <v>0</v>
      </c>
      <c r="E144" s="182"/>
      <c r="F144" s="182"/>
      <c r="G144" s="249"/>
      <c r="H144" s="249"/>
      <c r="I144" s="249"/>
      <c r="J144" s="572" t="e">
        <f t="shared" si="587"/>
        <v>#DIV/0!</v>
      </c>
      <c r="K144" s="182"/>
      <c r="L144" s="33"/>
      <c r="M144" s="564"/>
      <c r="N144" s="33"/>
      <c r="O144" s="33"/>
      <c r="P144" s="33"/>
      <c r="Q144" s="33"/>
      <c r="R144" s="33"/>
      <c r="S144" s="33"/>
      <c r="T144" s="33"/>
      <c r="U144" s="586"/>
      <c r="V144" s="634" t="e">
        <f t="shared" si="588"/>
        <v>#DIV/0!</v>
      </c>
      <c r="W144" s="586"/>
      <c r="X144" s="634" t="e">
        <f t="shared" si="589"/>
        <v>#DIV/0!</v>
      </c>
      <c r="Y144" s="33"/>
      <c r="Z144" s="634" t="e">
        <f t="shared" si="590"/>
        <v>#DIV/0!</v>
      </c>
      <c r="AA144" s="33"/>
      <c r="AB144" s="634" t="e">
        <f t="shared" si="591"/>
        <v>#DIV/0!</v>
      </c>
      <c r="AC144" s="33"/>
      <c r="AD144" s="627" t="e">
        <f t="shared" si="592"/>
        <v>#DIV/0!</v>
      </c>
      <c r="AE144" s="586"/>
      <c r="AF144" s="33"/>
      <c r="AG144" s="586"/>
      <c r="AH144" s="627" t="e">
        <f t="shared" si="593"/>
        <v>#DIV/0!</v>
      </c>
      <c r="AI144" s="33"/>
      <c r="AJ144" s="627">
        <v>0</v>
      </c>
      <c r="AK144" s="33"/>
      <c r="AL144" s="462" t="e">
        <f t="shared" si="594"/>
        <v>#DIV/0!</v>
      </c>
      <c r="AM144" s="33"/>
      <c r="AN144" s="33"/>
      <c r="AO144" s="33"/>
      <c r="AP144" s="33"/>
      <c r="AQ144" s="33"/>
      <c r="AR144" s="33"/>
      <c r="AS144" s="33"/>
      <c r="AT144" s="33"/>
      <c r="AU144" s="564">
        <f>AX144-F144</f>
        <v>0</v>
      </c>
      <c r="AV144" s="564">
        <f>AW144+AX144+AY144+AZ144</f>
        <v>0</v>
      </c>
      <c r="AW144" s="486">
        <v>0</v>
      </c>
      <c r="AX144" s="486">
        <v>0</v>
      </c>
      <c r="AY144" s="33"/>
      <c r="AZ144" s="33"/>
      <c r="BA144" s="437">
        <f t="shared" si="602"/>
        <v>603976.68807000003</v>
      </c>
      <c r="BB144" s="530">
        <f>BF144-E144</f>
        <v>603976.68807000003</v>
      </c>
      <c r="BC144" s="33"/>
      <c r="BD144" s="33"/>
      <c r="BE144" s="530">
        <f t="shared" si="600"/>
        <v>603976.68807000003</v>
      </c>
      <c r="BF144" s="437">
        <v>603976.68807000003</v>
      </c>
      <c r="BG144" s="33"/>
      <c r="BH144" s="33"/>
      <c r="BI144" s="495">
        <f t="shared" si="604"/>
        <v>0</v>
      </c>
      <c r="BJ144" s="486">
        <v>0</v>
      </c>
      <c r="BK144" s="486"/>
      <c r="BL144" s="33"/>
      <c r="BM144" s="33"/>
      <c r="BN144" s="437">
        <f>BQ144-BK144</f>
        <v>0</v>
      </c>
      <c r="BO144" s="495">
        <f t="shared" si="605"/>
        <v>0</v>
      </c>
      <c r="BP144" s="486">
        <v>0</v>
      </c>
      <c r="BQ144" s="486">
        <v>0</v>
      </c>
      <c r="BR144" s="33"/>
      <c r="BS144" s="33"/>
      <c r="BT144" s="33"/>
      <c r="BU144" s="33"/>
      <c r="BV144" s="495">
        <f t="shared" si="606"/>
        <v>0</v>
      </c>
      <c r="BW144" s="437">
        <v>0</v>
      </c>
      <c r="BX144" s="437"/>
      <c r="BY144" s="33"/>
      <c r="BZ144" s="33"/>
      <c r="CA144" s="342">
        <f t="shared" si="581"/>
        <v>0</v>
      </c>
      <c r="CB144" s="182"/>
      <c r="CC144" s="249"/>
      <c r="CD144" s="249"/>
      <c r="CE144" s="342">
        <f t="shared" si="582"/>
        <v>0</v>
      </c>
      <c r="CF144" s="182"/>
      <c r="CG144" s="182"/>
      <c r="CH144" s="249"/>
      <c r="CI144" s="249"/>
      <c r="CJ144" s="486">
        <f>CM144-BX144</f>
        <v>0</v>
      </c>
      <c r="CK144" s="495">
        <f t="shared" si="607"/>
        <v>0</v>
      </c>
      <c r="CL144" s="486">
        <v>0</v>
      </c>
      <c r="CM144" s="486">
        <v>0</v>
      </c>
      <c r="CN144" s="33"/>
      <c r="CO144" s="33"/>
    </row>
    <row r="145" spans="2:93" s="52" customFormat="1" ht="114" hidden="1" customHeight="1" x14ac:dyDescent="0.25">
      <c r="B145" s="206" t="s">
        <v>10</v>
      </c>
      <c r="C145" s="111" t="s">
        <v>46</v>
      </c>
      <c r="D145" s="182"/>
      <c r="E145" s="182"/>
      <c r="F145" s="182"/>
      <c r="G145" s="249"/>
      <c r="H145" s="249"/>
      <c r="I145" s="249"/>
      <c r="J145" s="572" t="e">
        <f t="shared" si="587"/>
        <v>#DIV/0!</v>
      </c>
      <c r="K145" s="182"/>
      <c r="L145" s="33"/>
      <c r="M145" s="564"/>
      <c r="N145" s="33"/>
      <c r="O145" s="33"/>
      <c r="P145" s="33"/>
      <c r="Q145" s="33"/>
      <c r="R145" s="33"/>
      <c r="S145" s="33"/>
      <c r="T145" s="33"/>
      <c r="U145" s="586"/>
      <c r="V145" s="634" t="e">
        <f t="shared" si="588"/>
        <v>#DIV/0!</v>
      </c>
      <c r="W145" s="586"/>
      <c r="X145" s="634" t="e">
        <f t="shared" si="589"/>
        <v>#DIV/0!</v>
      </c>
      <c r="Y145" s="33"/>
      <c r="Z145" s="634" t="e">
        <f t="shared" si="590"/>
        <v>#DIV/0!</v>
      </c>
      <c r="AA145" s="33"/>
      <c r="AB145" s="634" t="e">
        <f t="shared" si="591"/>
        <v>#DIV/0!</v>
      </c>
      <c r="AC145" s="33"/>
      <c r="AD145" s="627" t="e">
        <f t="shared" si="592"/>
        <v>#DIV/0!</v>
      </c>
      <c r="AE145" s="586"/>
      <c r="AF145" s="33"/>
      <c r="AG145" s="586"/>
      <c r="AH145" s="627" t="e">
        <f t="shared" si="593"/>
        <v>#DIV/0!</v>
      </c>
      <c r="AI145" s="33"/>
      <c r="AJ145" s="627">
        <v>0</v>
      </c>
      <c r="AK145" s="33"/>
      <c r="AL145" s="462" t="e">
        <f t="shared" si="594"/>
        <v>#DIV/0!</v>
      </c>
      <c r="AM145" s="33"/>
      <c r="AN145" s="33"/>
      <c r="AO145" s="33"/>
      <c r="AP145" s="33"/>
      <c r="AQ145" s="33"/>
      <c r="AR145" s="33"/>
      <c r="AS145" s="33"/>
      <c r="AT145" s="33"/>
      <c r="AU145" s="564"/>
      <c r="AV145" s="564"/>
      <c r="AW145" s="486"/>
      <c r="AX145" s="486"/>
      <c r="AY145" s="33"/>
      <c r="AZ145" s="33"/>
      <c r="BA145" s="310">
        <f t="shared" si="602"/>
        <v>0</v>
      </c>
      <c r="BB145" s="33"/>
      <c r="BC145" s="33"/>
      <c r="BD145" s="33"/>
      <c r="BE145" s="530">
        <f t="shared" si="600"/>
        <v>0</v>
      </c>
      <c r="BF145" s="437">
        <f t="shared" ref="BF145:BF152" si="608">E145</f>
        <v>0</v>
      </c>
      <c r="BG145" s="33"/>
      <c r="BH145" s="33"/>
      <c r="BI145" s="495"/>
      <c r="BJ145" s="486"/>
      <c r="BK145" s="486"/>
      <c r="BL145" s="33"/>
      <c r="BM145" s="33"/>
      <c r="BN145" s="437"/>
      <c r="BO145" s="495"/>
      <c r="BP145" s="486"/>
      <c r="BQ145" s="486"/>
      <c r="BR145" s="33"/>
      <c r="BS145" s="33"/>
      <c r="BT145" s="33"/>
      <c r="BU145" s="33"/>
      <c r="BV145" s="495"/>
      <c r="BW145" s="437"/>
      <c r="BX145" s="437"/>
      <c r="BY145" s="33"/>
      <c r="BZ145" s="33"/>
      <c r="CA145" s="342">
        <f t="shared" si="581"/>
        <v>0</v>
      </c>
      <c r="CB145" s="182"/>
      <c r="CC145" s="249"/>
      <c r="CD145" s="249"/>
      <c r="CE145" s="342">
        <f t="shared" si="582"/>
        <v>0</v>
      </c>
      <c r="CF145" s="182"/>
      <c r="CG145" s="182"/>
      <c r="CH145" s="249"/>
      <c r="CI145" s="249"/>
      <c r="CJ145" s="486"/>
      <c r="CK145" s="495"/>
      <c r="CL145" s="486"/>
      <c r="CM145" s="486"/>
      <c r="CN145" s="33"/>
      <c r="CO145" s="33"/>
    </row>
    <row r="146" spans="2:93" s="166" customFormat="1" ht="54" hidden="1" customHeight="1" x14ac:dyDescent="0.25">
      <c r="B146" s="212"/>
      <c r="C146" s="115" t="s">
        <v>32</v>
      </c>
      <c r="D146" s="192"/>
      <c r="E146" s="192"/>
      <c r="F146" s="192"/>
      <c r="G146" s="255"/>
      <c r="H146" s="255"/>
      <c r="I146" s="255"/>
      <c r="J146" s="572" t="e">
        <f t="shared" si="587"/>
        <v>#DIV/0!</v>
      </c>
      <c r="K146" s="192"/>
      <c r="L146" s="82"/>
      <c r="M146" s="563"/>
      <c r="N146" s="82"/>
      <c r="O146" s="82"/>
      <c r="P146" s="82"/>
      <c r="Q146" s="82"/>
      <c r="R146" s="82"/>
      <c r="S146" s="82"/>
      <c r="T146" s="82"/>
      <c r="U146" s="585"/>
      <c r="V146" s="634" t="e">
        <f t="shared" si="588"/>
        <v>#DIV/0!</v>
      </c>
      <c r="W146" s="585"/>
      <c r="X146" s="634" t="e">
        <f t="shared" si="589"/>
        <v>#DIV/0!</v>
      </c>
      <c r="Y146" s="82"/>
      <c r="Z146" s="634" t="e">
        <f t="shared" si="590"/>
        <v>#DIV/0!</v>
      </c>
      <c r="AA146" s="82"/>
      <c r="AB146" s="634" t="e">
        <f t="shared" si="591"/>
        <v>#DIV/0!</v>
      </c>
      <c r="AC146" s="82"/>
      <c r="AD146" s="627" t="e">
        <f t="shared" si="592"/>
        <v>#DIV/0!</v>
      </c>
      <c r="AE146" s="585"/>
      <c r="AF146" s="82"/>
      <c r="AG146" s="585"/>
      <c r="AH146" s="627" t="e">
        <f t="shared" si="593"/>
        <v>#DIV/0!</v>
      </c>
      <c r="AI146" s="82"/>
      <c r="AJ146" s="627">
        <v>0</v>
      </c>
      <c r="AK146" s="82"/>
      <c r="AL146" s="462" t="e">
        <f t="shared" si="594"/>
        <v>#DIV/0!</v>
      </c>
      <c r="AM146" s="82"/>
      <c r="AN146" s="82"/>
      <c r="AO146" s="82"/>
      <c r="AP146" s="82"/>
      <c r="AQ146" s="82"/>
      <c r="AR146" s="82"/>
      <c r="AS146" s="82"/>
      <c r="AT146" s="82"/>
      <c r="AU146" s="563"/>
      <c r="AV146" s="564"/>
      <c r="AW146" s="487"/>
      <c r="AX146" s="487"/>
      <c r="AY146" s="82"/>
      <c r="AZ146" s="82"/>
      <c r="BA146" s="310">
        <f t="shared" si="602"/>
        <v>0</v>
      </c>
      <c r="BB146" s="82"/>
      <c r="BC146" s="82"/>
      <c r="BD146" s="82"/>
      <c r="BE146" s="529">
        <f t="shared" si="600"/>
        <v>0</v>
      </c>
      <c r="BF146" s="438">
        <f t="shared" si="608"/>
        <v>0</v>
      </c>
      <c r="BG146" s="82"/>
      <c r="BH146" s="82"/>
      <c r="BI146" s="494"/>
      <c r="BJ146" s="487"/>
      <c r="BK146" s="487"/>
      <c r="BL146" s="82"/>
      <c r="BM146" s="82"/>
      <c r="BN146" s="438"/>
      <c r="BO146" s="494"/>
      <c r="BP146" s="487"/>
      <c r="BQ146" s="487"/>
      <c r="BR146" s="82"/>
      <c r="BS146" s="82"/>
      <c r="BT146" s="82"/>
      <c r="BU146" s="82"/>
      <c r="BV146" s="494"/>
      <c r="BW146" s="438"/>
      <c r="BX146" s="438"/>
      <c r="BY146" s="82"/>
      <c r="BZ146" s="82"/>
      <c r="CA146" s="343">
        <f t="shared" si="581"/>
        <v>0</v>
      </c>
      <c r="CB146" s="192"/>
      <c r="CC146" s="255"/>
      <c r="CD146" s="255"/>
      <c r="CE146" s="343">
        <f t="shared" si="582"/>
        <v>0</v>
      </c>
      <c r="CF146" s="192"/>
      <c r="CG146" s="192"/>
      <c r="CH146" s="255"/>
      <c r="CI146" s="255"/>
      <c r="CJ146" s="487"/>
      <c r="CK146" s="494"/>
      <c r="CL146" s="487"/>
      <c r="CM146" s="487"/>
      <c r="CN146" s="82"/>
      <c r="CO146" s="82"/>
    </row>
    <row r="147" spans="2:93" s="289" customFormat="1" ht="113.25" hidden="1" customHeight="1" x14ac:dyDescent="0.25">
      <c r="B147" s="283" t="s">
        <v>200</v>
      </c>
      <c r="C147" s="284" t="s">
        <v>249</v>
      </c>
      <c r="D147" s="287"/>
      <c r="E147" s="287"/>
      <c r="F147" s="287"/>
      <c r="G147" s="288"/>
      <c r="H147" s="288"/>
      <c r="I147" s="288"/>
      <c r="J147" s="572" t="e">
        <f t="shared" si="587"/>
        <v>#DIV/0!</v>
      </c>
      <c r="K147" s="287"/>
      <c r="L147" s="313"/>
      <c r="M147" s="294"/>
      <c r="N147" s="313"/>
      <c r="O147" s="313"/>
      <c r="P147" s="313"/>
      <c r="Q147" s="313"/>
      <c r="R147" s="313"/>
      <c r="S147" s="313"/>
      <c r="T147" s="313"/>
      <c r="U147" s="294"/>
      <c r="V147" s="634" t="e">
        <f t="shared" si="588"/>
        <v>#DIV/0!</v>
      </c>
      <c r="W147" s="294"/>
      <c r="X147" s="634" t="e">
        <f t="shared" si="589"/>
        <v>#DIV/0!</v>
      </c>
      <c r="Y147" s="313"/>
      <c r="Z147" s="634" t="e">
        <f t="shared" si="590"/>
        <v>#DIV/0!</v>
      </c>
      <c r="AA147" s="313"/>
      <c r="AB147" s="634" t="e">
        <f t="shared" si="591"/>
        <v>#DIV/0!</v>
      </c>
      <c r="AC147" s="82"/>
      <c r="AD147" s="627" t="e">
        <f t="shared" si="592"/>
        <v>#DIV/0!</v>
      </c>
      <c r="AE147" s="294"/>
      <c r="AF147" s="313"/>
      <c r="AG147" s="294"/>
      <c r="AH147" s="627" t="e">
        <f t="shared" si="593"/>
        <v>#DIV/0!</v>
      </c>
      <c r="AI147" s="313"/>
      <c r="AJ147" s="627">
        <v>0</v>
      </c>
      <c r="AK147" s="313"/>
      <c r="AL147" s="462" t="e">
        <f t="shared" si="594"/>
        <v>#DIV/0!</v>
      </c>
      <c r="AM147" s="313"/>
      <c r="AN147" s="313"/>
      <c r="AO147" s="313"/>
      <c r="AP147" s="313"/>
      <c r="AQ147" s="313"/>
      <c r="AR147" s="313"/>
      <c r="AS147" s="313"/>
      <c r="AT147" s="313"/>
      <c r="AU147" s="294"/>
      <c r="AV147" s="564"/>
      <c r="AW147" s="294"/>
      <c r="AX147" s="294"/>
      <c r="AY147" s="313"/>
      <c r="AZ147" s="313"/>
      <c r="BA147" s="310">
        <f t="shared" si="602"/>
        <v>0</v>
      </c>
      <c r="BB147" s="313"/>
      <c r="BC147" s="313"/>
      <c r="BD147" s="313"/>
      <c r="BE147" s="294">
        <f t="shared" si="600"/>
        <v>0</v>
      </c>
      <c r="BF147" s="294">
        <f t="shared" si="608"/>
        <v>0</v>
      </c>
      <c r="BG147" s="313"/>
      <c r="BH147" s="313"/>
      <c r="BI147" s="494"/>
      <c r="BJ147" s="294"/>
      <c r="BK147" s="294"/>
      <c r="BL147" s="313"/>
      <c r="BM147" s="313"/>
      <c r="BN147" s="294"/>
      <c r="BO147" s="494"/>
      <c r="BP147" s="487"/>
      <c r="BQ147" s="294"/>
      <c r="BR147" s="313"/>
      <c r="BS147" s="313"/>
      <c r="BT147" s="313"/>
      <c r="BU147" s="313"/>
      <c r="BV147" s="494"/>
      <c r="BW147" s="294"/>
      <c r="BX147" s="294"/>
      <c r="BY147" s="313"/>
      <c r="BZ147" s="313"/>
      <c r="CA147" s="294">
        <f t="shared" si="581"/>
        <v>0</v>
      </c>
      <c r="CB147" s="287"/>
      <c r="CC147" s="288"/>
      <c r="CD147" s="288"/>
      <c r="CE147" s="294">
        <f t="shared" si="582"/>
        <v>0</v>
      </c>
      <c r="CF147" s="287"/>
      <c r="CG147" s="287"/>
      <c r="CH147" s="288"/>
      <c r="CI147" s="288"/>
      <c r="CJ147" s="294"/>
      <c r="CK147" s="494"/>
      <c r="CL147" s="294"/>
      <c r="CM147" s="294"/>
      <c r="CN147" s="313"/>
      <c r="CO147" s="313"/>
    </row>
    <row r="148" spans="2:93" s="289" customFormat="1" ht="54" hidden="1" customHeight="1" x14ac:dyDescent="0.25">
      <c r="B148" s="283"/>
      <c r="C148" s="290" t="s">
        <v>250</v>
      </c>
      <c r="D148" s="287"/>
      <c r="E148" s="287"/>
      <c r="F148" s="287"/>
      <c r="G148" s="288"/>
      <c r="H148" s="288"/>
      <c r="I148" s="288"/>
      <c r="J148" s="572" t="e">
        <f t="shared" si="587"/>
        <v>#DIV/0!</v>
      </c>
      <c r="K148" s="287"/>
      <c r="L148" s="313"/>
      <c r="M148" s="294"/>
      <c r="N148" s="313"/>
      <c r="O148" s="313"/>
      <c r="P148" s="313"/>
      <c r="Q148" s="313"/>
      <c r="R148" s="313"/>
      <c r="S148" s="313"/>
      <c r="T148" s="313"/>
      <c r="U148" s="294"/>
      <c r="V148" s="634" t="e">
        <f t="shared" si="588"/>
        <v>#DIV/0!</v>
      </c>
      <c r="W148" s="294"/>
      <c r="X148" s="634" t="e">
        <f t="shared" si="589"/>
        <v>#DIV/0!</v>
      </c>
      <c r="Y148" s="313"/>
      <c r="Z148" s="634" t="e">
        <f t="shared" si="590"/>
        <v>#DIV/0!</v>
      </c>
      <c r="AA148" s="313"/>
      <c r="AB148" s="634" t="e">
        <f t="shared" si="591"/>
        <v>#DIV/0!</v>
      </c>
      <c r="AC148" s="82"/>
      <c r="AD148" s="627" t="e">
        <f t="shared" si="592"/>
        <v>#DIV/0!</v>
      </c>
      <c r="AE148" s="294"/>
      <c r="AF148" s="313"/>
      <c r="AG148" s="294"/>
      <c r="AH148" s="627" t="e">
        <f t="shared" si="593"/>
        <v>#DIV/0!</v>
      </c>
      <c r="AI148" s="313"/>
      <c r="AJ148" s="627">
        <v>0</v>
      </c>
      <c r="AK148" s="313"/>
      <c r="AL148" s="462" t="e">
        <f t="shared" si="594"/>
        <v>#DIV/0!</v>
      </c>
      <c r="AM148" s="313"/>
      <c r="AN148" s="313"/>
      <c r="AO148" s="313"/>
      <c r="AP148" s="313"/>
      <c r="AQ148" s="313"/>
      <c r="AR148" s="313"/>
      <c r="AS148" s="313"/>
      <c r="AT148" s="313"/>
      <c r="AU148" s="294"/>
      <c r="AV148" s="564"/>
      <c r="AW148" s="294"/>
      <c r="AX148" s="294"/>
      <c r="AY148" s="313"/>
      <c r="AZ148" s="313"/>
      <c r="BA148" s="310">
        <f t="shared" si="602"/>
        <v>0</v>
      </c>
      <c r="BB148" s="313"/>
      <c r="BC148" s="313"/>
      <c r="BD148" s="313"/>
      <c r="BE148" s="294">
        <f t="shared" si="600"/>
        <v>0</v>
      </c>
      <c r="BF148" s="294">
        <f t="shared" si="608"/>
        <v>0</v>
      </c>
      <c r="BG148" s="313"/>
      <c r="BH148" s="313"/>
      <c r="BI148" s="494"/>
      <c r="BJ148" s="294"/>
      <c r="BK148" s="294"/>
      <c r="BL148" s="313"/>
      <c r="BM148" s="313"/>
      <c r="BN148" s="294"/>
      <c r="BO148" s="494"/>
      <c r="BP148" s="487"/>
      <c r="BQ148" s="294"/>
      <c r="BR148" s="313"/>
      <c r="BS148" s="313"/>
      <c r="BT148" s="313"/>
      <c r="BU148" s="313"/>
      <c r="BV148" s="494"/>
      <c r="BW148" s="294"/>
      <c r="BX148" s="294"/>
      <c r="BY148" s="313"/>
      <c r="BZ148" s="313"/>
      <c r="CA148" s="294">
        <f t="shared" si="581"/>
        <v>0</v>
      </c>
      <c r="CB148" s="287"/>
      <c r="CC148" s="288"/>
      <c r="CD148" s="288"/>
      <c r="CE148" s="294">
        <f t="shared" si="582"/>
        <v>0</v>
      </c>
      <c r="CF148" s="287"/>
      <c r="CG148" s="287"/>
      <c r="CH148" s="288"/>
      <c r="CI148" s="288"/>
      <c r="CJ148" s="294"/>
      <c r="CK148" s="494"/>
      <c r="CL148" s="294"/>
      <c r="CM148" s="294"/>
      <c r="CN148" s="313"/>
      <c r="CO148" s="313"/>
    </row>
    <row r="149" spans="2:93" s="289" customFormat="1" ht="54" hidden="1" customHeight="1" x14ac:dyDescent="0.25">
      <c r="B149" s="291" t="s">
        <v>34</v>
      </c>
      <c r="C149" s="292" t="s">
        <v>242</v>
      </c>
      <c r="D149" s="287"/>
      <c r="E149" s="287"/>
      <c r="F149" s="287"/>
      <c r="G149" s="288"/>
      <c r="H149" s="288"/>
      <c r="I149" s="288"/>
      <c r="J149" s="572" t="e">
        <f t="shared" si="587"/>
        <v>#DIV/0!</v>
      </c>
      <c r="K149" s="287"/>
      <c r="L149" s="313"/>
      <c r="M149" s="294"/>
      <c r="N149" s="313"/>
      <c r="O149" s="313"/>
      <c r="P149" s="313"/>
      <c r="Q149" s="313"/>
      <c r="R149" s="313"/>
      <c r="S149" s="313"/>
      <c r="T149" s="313"/>
      <c r="U149" s="294"/>
      <c r="V149" s="634" t="e">
        <f t="shared" si="588"/>
        <v>#DIV/0!</v>
      </c>
      <c r="W149" s="294"/>
      <c r="X149" s="634" t="e">
        <f t="shared" si="589"/>
        <v>#DIV/0!</v>
      </c>
      <c r="Y149" s="313"/>
      <c r="Z149" s="634" t="e">
        <f t="shared" si="590"/>
        <v>#DIV/0!</v>
      </c>
      <c r="AA149" s="313"/>
      <c r="AB149" s="634" t="e">
        <f t="shared" si="591"/>
        <v>#DIV/0!</v>
      </c>
      <c r="AC149" s="82"/>
      <c r="AD149" s="627" t="e">
        <f t="shared" si="592"/>
        <v>#DIV/0!</v>
      </c>
      <c r="AE149" s="294"/>
      <c r="AF149" s="313"/>
      <c r="AG149" s="294"/>
      <c r="AH149" s="627" t="e">
        <f t="shared" si="593"/>
        <v>#DIV/0!</v>
      </c>
      <c r="AI149" s="313"/>
      <c r="AJ149" s="627">
        <v>0</v>
      </c>
      <c r="AK149" s="313"/>
      <c r="AL149" s="462" t="e">
        <f t="shared" si="594"/>
        <v>#DIV/0!</v>
      </c>
      <c r="AM149" s="313"/>
      <c r="AN149" s="313"/>
      <c r="AO149" s="313"/>
      <c r="AP149" s="313"/>
      <c r="AQ149" s="313"/>
      <c r="AR149" s="313"/>
      <c r="AS149" s="313"/>
      <c r="AT149" s="313"/>
      <c r="AU149" s="294"/>
      <c r="AV149" s="564"/>
      <c r="AW149" s="294"/>
      <c r="AX149" s="294"/>
      <c r="AY149" s="313"/>
      <c r="AZ149" s="313"/>
      <c r="BA149" s="310">
        <f t="shared" si="602"/>
        <v>0</v>
      </c>
      <c r="BB149" s="313"/>
      <c r="BC149" s="313"/>
      <c r="BD149" s="313"/>
      <c r="BE149" s="294">
        <f t="shared" si="600"/>
        <v>0</v>
      </c>
      <c r="BF149" s="294">
        <f t="shared" si="608"/>
        <v>0</v>
      </c>
      <c r="BG149" s="313"/>
      <c r="BH149" s="313"/>
      <c r="BI149" s="494"/>
      <c r="BJ149" s="294"/>
      <c r="BK149" s="294"/>
      <c r="BL149" s="313"/>
      <c r="BM149" s="313"/>
      <c r="BN149" s="294"/>
      <c r="BO149" s="494"/>
      <c r="BP149" s="487"/>
      <c r="BQ149" s="294"/>
      <c r="BR149" s="313"/>
      <c r="BS149" s="313"/>
      <c r="BT149" s="313"/>
      <c r="BU149" s="313"/>
      <c r="BV149" s="494"/>
      <c r="BW149" s="294"/>
      <c r="BX149" s="294"/>
      <c r="BY149" s="313"/>
      <c r="BZ149" s="313"/>
      <c r="CA149" s="294">
        <f t="shared" si="581"/>
        <v>0</v>
      </c>
      <c r="CB149" s="287"/>
      <c r="CC149" s="288"/>
      <c r="CD149" s="288"/>
      <c r="CE149" s="294">
        <f t="shared" si="582"/>
        <v>0</v>
      </c>
      <c r="CF149" s="287"/>
      <c r="CG149" s="287"/>
      <c r="CH149" s="288"/>
      <c r="CI149" s="288"/>
      <c r="CJ149" s="294"/>
      <c r="CK149" s="494"/>
      <c r="CL149" s="294"/>
      <c r="CM149" s="294"/>
      <c r="CN149" s="313"/>
      <c r="CO149" s="313"/>
    </row>
    <row r="150" spans="2:93" s="289" customFormat="1" ht="54" hidden="1" customHeight="1" x14ac:dyDescent="0.25">
      <c r="B150" s="293"/>
      <c r="C150" s="290" t="s">
        <v>243</v>
      </c>
      <c r="D150" s="287"/>
      <c r="E150" s="287"/>
      <c r="F150" s="287"/>
      <c r="G150" s="288"/>
      <c r="H150" s="288"/>
      <c r="I150" s="288"/>
      <c r="J150" s="572" t="e">
        <f t="shared" si="587"/>
        <v>#DIV/0!</v>
      </c>
      <c r="K150" s="287"/>
      <c r="L150" s="313"/>
      <c r="M150" s="294"/>
      <c r="N150" s="313"/>
      <c r="O150" s="313"/>
      <c r="P150" s="313"/>
      <c r="Q150" s="313"/>
      <c r="R150" s="313"/>
      <c r="S150" s="313"/>
      <c r="T150" s="313"/>
      <c r="U150" s="294"/>
      <c r="V150" s="634" t="e">
        <f t="shared" si="588"/>
        <v>#DIV/0!</v>
      </c>
      <c r="W150" s="294"/>
      <c r="X150" s="634" t="e">
        <f t="shared" si="589"/>
        <v>#DIV/0!</v>
      </c>
      <c r="Y150" s="313"/>
      <c r="Z150" s="634" t="e">
        <f t="shared" si="590"/>
        <v>#DIV/0!</v>
      </c>
      <c r="AA150" s="313"/>
      <c r="AB150" s="634" t="e">
        <f t="shared" si="591"/>
        <v>#DIV/0!</v>
      </c>
      <c r="AC150" s="82"/>
      <c r="AD150" s="627" t="e">
        <f t="shared" si="592"/>
        <v>#DIV/0!</v>
      </c>
      <c r="AE150" s="294"/>
      <c r="AF150" s="313"/>
      <c r="AG150" s="294"/>
      <c r="AH150" s="627" t="e">
        <f t="shared" si="593"/>
        <v>#DIV/0!</v>
      </c>
      <c r="AI150" s="313"/>
      <c r="AJ150" s="627">
        <v>0</v>
      </c>
      <c r="AK150" s="313"/>
      <c r="AL150" s="462" t="e">
        <f t="shared" si="594"/>
        <v>#DIV/0!</v>
      </c>
      <c r="AM150" s="313"/>
      <c r="AN150" s="313"/>
      <c r="AO150" s="313"/>
      <c r="AP150" s="313"/>
      <c r="AQ150" s="313"/>
      <c r="AR150" s="313"/>
      <c r="AS150" s="313"/>
      <c r="AT150" s="313"/>
      <c r="AU150" s="294"/>
      <c r="AV150" s="564"/>
      <c r="AW150" s="294"/>
      <c r="AX150" s="294"/>
      <c r="AY150" s="313"/>
      <c r="AZ150" s="313"/>
      <c r="BA150" s="310">
        <f t="shared" si="602"/>
        <v>0</v>
      </c>
      <c r="BB150" s="313"/>
      <c r="BC150" s="313"/>
      <c r="BD150" s="313"/>
      <c r="BE150" s="294">
        <f t="shared" si="600"/>
        <v>0</v>
      </c>
      <c r="BF150" s="294">
        <f t="shared" si="608"/>
        <v>0</v>
      </c>
      <c r="BG150" s="313"/>
      <c r="BH150" s="313"/>
      <c r="BI150" s="494"/>
      <c r="BJ150" s="294"/>
      <c r="BK150" s="294"/>
      <c r="BL150" s="313"/>
      <c r="BM150" s="313"/>
      <c r="BN150" s="294"/>
      <c r="BO150" s="494"/>
      <c r="BP150" s="487"/>
      <c r="BQ150" s="294"/>
      <c r="BR150" s="313"/>
      <c r="BS150" s="313"/>
      <c r="BT150" s="313"/>
      <c r="BU150" s="313"/>
      <c r="BV150" s="494"/>
      <c r="BW150" s="294"/>
      <c r="BX150" s="294"/>
      <c r="BY150" s="313"/>
      <c r="BZ150" s="313"/>
      <c r="CA150" s="294">
        <f t="shared" si="581"/>
        <v>0</v>
      </c>
      <c r="CB150" s="287"/>
      <c r="CC150" s="288"/>
      <c r="CD150" s="288"/>
      <c r="CE150" s="294">
        <f t="shared" si="582"/>
        <v>0</v>
      </c>
      <c r="CF150" s="287"/>
      <c r="CG150" s="287"/>
      <c r="CH150" s="288"/>
      <c r="CI150" s="288"/>
      <c r="CJ150" s="294"/>
      <c r="CK150" s="494"/>
      <c r="CL150" s="294"/>
      <c r="CM150" s="294"/>
      <c r="CN150" s="313"/>
      <c r="CO150" s="313"/>
    </row>
    <row r="151" spans="2:93" s="297" customFormat="1" ht="54" hidden="1" customHeight="1" x14ac:dyDescent="0.25">
      <c r="B151" s="291" t="s">
        <v>62</v>
      </c>
      <c r="C151" s="295" t="s">
        <v>46</v>
      </c>
      <c r="D151" s="286"/>
      <c r="E151" s="286"/>
      <c r="F151" s="286"/>
      <c r="G151" s="296"/>
      <c r="H151" s="296"/>
      <c r="I151" s="296"/>
      <c r="J151" s="572" t="e">
        <f t="shared" si="587"/>
        <v>#DIV/0!</v>
      </c>
      <c r="K151" s="286"/>
      <c r="L151" s="314"/>
      <c r="M151" s="285"/>
      <c r="N151" s="314"/>
      <c r="O151" s="314"/>
      <c r="P151" s="314"/>
      <c r="Q151" s="314"/>
      <c r="R151" s="314"/>
      <c r="S151" s="314"/>
      <c r="T151" s="314"/>
      <c r="U151" s="285"/>
      <c r="V151" s="634" t="e">
        <f t="shared" si="588"/>
        <v>#DIV/0!</v>
      </c>
      <c r="W151" s="285"/>
      <c r="X151" s="634" t="e">
        <f t="shared" si="589"/>
        <v>#DIV/0!</v>
      </c>
      <c r="Y151" s="314"/>
      <c r="Z151" s="634" t="e">
        <f t="shared" si="590"/>
        <v>#DIV/0!</v>
      </c>
      <c r="AA151" s="314"/>
      <c r="AB151" s="634" t="e">
        <f t="shared" si="591"/>
        <v>#DIV/0!</v>
      </c>
      <c r="AC151" s="33"/>
      <c r="AD151" s="627" t="e">
        <f t="shared" si="592"/>
        <v>#DIV/0!</v>
      </c>
      <c r="AE151" s="285"/>
      <c r="AF151" s="314"/>
      <c r="AG151" s="285"/>
      <c r="AH151" s="627" t="e">
        <f t="shared" si="593"/>
        <v>#DIV/0!</v>
      </c>
      <c r="AI151" s="314"/>
      <c r="AJ151" s="627">
        <v>0</v>
      </c>
      <c r="AK151" s="314"/>
      <c r="AL151" s="462" t="e">
        <f t="shared" si="594"/>
        <v>#DIV/0!</v>
      </c>
      <c r="AM151" s="314"/>
      <c r="AN151" s="314"/>
      <c r="AO151" s="314"/>
      <c r="AP151" s="314"/>
      <c r="AQ151" s="314"/>
      <c r="AR151" s="314"/>
      <c r="AS151" s="314"/>
      <c r="AT151" s="314"/>
      <c r="AU151" s="285"/>
      <c r="AV151" s="564"/>
      <c r="AW151" s="285"/>
      <c r="AX151" s="285"/>
      <c r="AY151" s="314"/>
      <c r="AZ151" s="314"/>
      <c r="BA151" s="310">
        <f t="shared" si="602"/>
        <v>0</v>
      </c>
      <c r="BB151" s="314"/>
      <c r="BC151" s="314"/>
      <c r="BD151" s="314"/>
      <c r="BE151" s="285">
        <f t="shared" si="600"/>
        <v>0</v>
      </c>
      <c r="BF151" s="285">
        <f t="shared" si="608"/>
        <v>0</v>
      </c>
      <c r="BG151" s="314"/>
      <c r="BH151" s="314"/>
      <c r="BI151" s="495"/>
      <c r="BJ151" s="285"/>
      <c r="BK151" s="285"/>
      <c r="BL151" s="314"/>
      <c r="BM151" s="314"/>
      <c r="BN151" s="285"/>
      <c r="BO151" s="495"/>
      <c r="BP151" s="486"/>
      <c r="BQ151" s="285"/>
      <c r="BR151" s="314"/>
      <c r="BS151" s="314"/>
      <c r="BT151" s="314"/>
      <c r="BU151" s="314"/>
      <c r="BV151" s="495"/>
      <c r="BW151" s="285"/>
      <c r="BX151" s="285"/>
      <c r="BY151" s="314"/>
      <c r="BZ151" s="314"/>
      <c r="CA151" s="285">
        <f t="shared" si="581"/>
        <v>0</v>
      </c>
      <c r="CB151" s="286"/>
      <c r="CC151" s="296"/>
      <c r="CD151" s="296"/>
      <c r="CE151" s="285">
        <f t="shared" si="582"/>
        <v>0</v>
      </c>
      <c r="CF151" s="286"/>
      <c r="CG151" s="286"/>
      <c r="CH151" s="296"/>
      <c r="CI151" s="296"/>
      <c r="CJ151" s="285"/>
      <c r="CK151" s="495"/>
      <c r="CL151" s="285"/>
      <c r="CM151" s="285"/>
      <c r="CN151" s="314"/>
      <c r="CO151" s="314"/>
    </row>
    <row r="152" spans="2:93" s="297" customFormat="1" ht="54" hidden="1" customHeight="1" x14ac:dyDescent="0.25">
      <c r="B152" s="293"/>
      <c r="C152" s="290" t="s">
        <v>243</v>
      </c>
      <c r="D152" s="286"/>
      <c r="E152" s="286"/>
      <c r="F152" s="286"/>
      <c r="G152" s="296"/>
      <c r="H152" s="296"/>
      <c r="I152" s="296"/>
      <c r="J152" s="572" t="e">
        <f t="shared" si="587"/>
        <v>#DIV/0!</v>
      </c>
      <c r="K152" s="286"/>
      <c r="L152" s="314"/>
      <c r="M152" s="285"/>
      <c r="N152" s="314"/>
      <c r="O152" s="314"/>
      <c r="P152" s="314"/>
      <c r="Q152" s="314"/>
      <c r="R152" s="314"/>
      <c r="S152" s="314"/>
      <c r="T152" s="314"/>
      <c r="U152" s="285"/>
      <c r="V152" s="634" t="e">
        <f t="shared" si="588"/>
        <v>#DIV/0!</v>
      </c>
      <c r="W152" s="285"/>
      <c r="X152" s="634" t="e">
        <f t="shared" si="589"/>
        <v>#DIV/0!</v>
      </c>
      <c r="Y152" s="314"/>
      <c r="Z152" s="634" t="e">
        <f t="shared" si="590"/>
        <v>#DIV/0!</v>
      </c>
      <c r="AA152" s="314"/>
      <c r="AB152" s="634" t="e">
        <f t="shared" si="591"/>
        <v>#DIV/0!</v>
      </c>
      <c r="AC152" s="33"/>
      <c r="AD152" s="627" t="e">
        <f t="shared" si="592"/>
        <v>#DIV/0!</v>
      </c>
      <c r="AE152" s="285"/>
      <c r="AF152" s="314"/>
      <c r="AG152" s="285"/>
      <c r="AH152" s="627" t="e">
        <f t="shared" si="593"/>
        <v>#DIV/0!</v>
      </c>
      <c r="AI152" s="314"/>
      <c r="AJ152" s="627">
        <v>0</v>
      </c>
      <c r="AK152" s="314"/>
      <c r="AL152" s="462" t="e">
        <f t="shared" si="594"/>
        <v>#DIV/0!</v>
      </c>
      <c r="AM152" s="314"/>
      <c r="AN152" s="314"/>
      <c r="AO152" s="314"/>
      <c r="AP152" s="314"/>
      <c r="AQ152" s="314"/>
      <c r="AR152" s="314"/>
      <c r="AS152" s="314"/>
      <c r="AT152" s="314"/>
      <c r="AU152" s="285"/>
      <c r="AV152" s="564"/>
      <c r="AW152" s="285"/>
      <c r="AX152" s="285"/>
      <c r="AY152" s="314"/>
      <c r="AZ152" s="314"/>
      <c r="BA152" s="310">
        <f t="shared" si="602"/>
        <v>0</v>
      </c>
      <c r="BB152" s="314"/>
      <c r="BC152" s="314"/>
      <c r="BD152" s="314"/>
      <c r="BE152" s="285">
        <f t="shared" si="600"/>
        <v>0</v>
      </c>
      <c r="BF152" s="285">
        <f t="shared" si="608"/>
        <v>0</v>
      </c>
      <c r="BG152" s="314"/>
      <c r="BH152" s="314"/>
      <c r="BI152" s="495"/>
      <c r="BJ152" s="285"/>
      <c r="BK152" s="285"/>
      <c r="BL152" s="314"/>
      <c r="BM152" s="314"/>
      <c r="BN152" s="285"/>
      <c r="BO152" s="495"/>
      <c r="BP152" s="486"/>
      <c r="BQ152" s="285"/>
      <c r="BR152" s="314"/>
      <c r="BS152" s="314"/>
      <c r="BT152" s="314"/>
      <c r="BU152" s="314"/>
      <c r="BV152" s="495"/>
      <c r="BW152" s="285"/>
      <c r="BX152" s="285"/>
      <c r="BY152" s="314"/>
      <c r="BZ152" s="314"/>
      <c r="CA152" s="285">
        <f t="shared" si="581"/>
        <v>0</v>
      </c>
      <c r="CB152" s="286"/>
      <c r="CC152" s="296"/>
      <c r="CD152" s="296"/>
      <c r="CE152" s="285">
        <f t="shared" si="582"/>
        <v>0</v>
      </c>
      <c r="CF152" s="286"/>
      <c r="CG152" s="286"/>
      <c r="CH152" s="296"/>
      <c r="CI152" s="296"/>
      <c r="CJ152" s="285"/>
      <c r="CK152" s="495"/>
      <c r="CL152" s="285"/>
      <c r="CM152" s="285"/>
      <c r="CN152" s="314"/>
      <c r="CO152" s="314"/>
    </row>
    <row r="153" spans="2:93" s="47" customFormat="1" ht="54" hidden="1" customHeight="1" x14ac:dyDescent="0.25">
      <c r="B153" s="206" t="s">
        <v>200</v>
      </c>
      <c r="C153" s="111" t="s">
        <v>292</v>
      </c>
      <c r="D153" s="182"/>
      <c r="E153" s="182"/>
      <c r="F153" s="182"/>
      <c r="G153" s="249"/>
      <c r="H153" s="249"/>
      <c r="I153" s="249"/>
      <c r="J153" s="572" t="e">
        <f t="shared" si="587"/>
        <v>#DIV/0!</v>
      </c>
      <c r="K153" s="182"/>
      <c r="L153" s="33"/>
      <c r="M153" s="564"/>
      <c r="N153" s="33"/>
      <c r="O153" s="33"/>
      <c r="P153" s="33"/>
      <c r="Q153" s="33"/>
      <c r="R153" s="33"/>
      <c r="S153" s="33"/>
      <c r="T153" s="33"/>
      <c r="U153" s="586"/>
      <c r="V153" s="634" t="e">
        <f t="shared" si="588"/>
        <v>#DIV/0!</v>
      </c>
      <c r="W153" s="586"/>
      <c r="X153" s="634" t="e">
        <f t="shared" si="589"/>
        <v>#DIV/0!</v>
      </c>
      <c r="Y153" s="33"/>
      <c r="Z153" s="634" t="e">
        <f t="shared" si="590"/>
        <v>#DIV/0!</v>
      </c>
      <c r="AA153" s="33"/>
      <c r="AB153" s="634" t="e">
        <f t="shared" si="591"/>
        <v>#DIV/0!</v>
      </c>
      <c r="AC153" s="33"/>
      <c r="AD153" s="627" t="e">
        <f t="shared" si="592"/>
        <v>#DIV/0!</v>
      </c>
      <c r="AE153" s="586"/>
      <c r="AF153" s="33"/>
      <c r="AG153" s="586"/>
      <c r="AH153" s="627" t="e">
        <f t="shared" si="593"/>
        <v>#DIV/0!</v>
      </c>
      <c r="AI153" s="33"/>
      <c r="AJ153" s="627">
        <v>0</v>
      </c>
      <c r="AK153" s="33"/>
      <c r="AL153" s="462" t="e">
        <f t="shared" si="594"/>
        <v>#DIV/0!</v>
      </c>
      <c r="AM153" s="33"/>
      <c r="AN153" s="33"/>
      <c r="AO153" s="33"/>
      <c r="AP153" s="33"/>
      <c r="AQ153" s="33"/>
      <c r="AR153" s="33"/>
      <c r="AS153" s="33"/>
      <c r="AT153" s="33"/>
      <c r="AU153" s="564"/>
      <c r="AV153" s="564"/>
      <c r="AW153" s="486"/>
      <c r="AX153" s="486"/>
      <c r="AY153" s="33"/>
      <c r="AZ153" s="33"/>
      <c r="BA153" s="310"/>
      <c r="BB153" s="33"/>
      <c r="BC153" s="33"/>
      <c r="BD153" s="33"/>
      <c r="BE153" s="530"/>
      <c r="BF153" s="437"/>
      <c r="BG153" s="33"/>
      <c r="BH153" s="33"/>
      <c r="BI153" s="495"/>
      <c r="BJ153" s="486"/>
      <c r="BK153" s="486"/>
      <c r="BL153" s="33"/>
      <c r="BM153" s="33"/>
      <c r="BN153" s="437"/>
      <c r="BO153" s="495"/>
      <c r="BP153" s="486"/>
      <c r="BQ153" s="486"/>
      <c r="BR153" s="33"/>
      <c r="BS153" s="33"/>
      <c r="BT153" s="33"/>
      <c r="BU153" s="33"/>
      <c r="BV153" s="495"/>
      <c r="BW153" s="437"/>
      <c r="BX153" s="437"/>
      <c r="BY153" s="33"/>
      <c r="BZ153" s="33"/>
      <c r="CA153" s="342"/>
      <c r="CB153" s="182"/>
      <c r="CC153" s="249"/>
      <c r="CD153" s="249"/>
      <c r="CE153" s="342"/>
      <c r="CF153" s="182"/>
      <c r="CG153" s="182"/>
      <c r="CH153" s="249"/>
      <c r="CI153" s="249"/>
      <c r="CJ153" s="486"/>
      <c r="CK153" s="495"/>
      <c r="CL153" s="486"/>
      <c r="CM153" s="486"/>
      <c r="CN153" s="33"/>
      <c r="CO153" s="33"/>
    </row>
    <row r="154" spans="2:93" s="522" customFormat="1" ht="52.5" hidden="1" customHeight="1" x14ac:dyDescent="0.25">
      <c r="B154" s="207"/>
      <c r="C154" s="115" t="s">
        <v>32</v>
      </c>
      <c r="D154" s="192">
        <f t="shared" ref="D154:D155" si="609">E154</f>
        <v>0</v>
      </c>
      <c r="E154" s="192"/>
      <c r="F154" s="192"/>
      <c r="G154" s="195"/>
      <c r="H154" s="251"/>
      <c r="I154" s="251"/>
      <c r="J154" s="572" t="e">
        <f t="shared" si="587"/>
        <v>#DIV/0!</v>
      </c>
      <c r="K154" s="192"/>
      <c r="L154" s="304"/>
      <c r="M154" s="563"/>
      <c r="N154" s="304"/>
      <c r="O154" s="24"/>
      <c r="P154" s="304"/>
      <c r="Q154" s="304"/>
      <c r="R154" s="304"/>
      <c r="S154" s="304"/>
      <c r="T154" s="304"/>
      <c r="U154" s="585"/>
      <c r="V154" s="634" t="e">
        <f t="shared" si="588"/>
        <v>#DIV/0!</v>
      </c>
      <c r="W154" s="585"/>
      <c r="X154" s="634" t="e">
        <f t="shared" si="589"/>
        <v>#DIV/0!</v>
      </c>
      <c r="Y154" s="24"/>
      <c r="Z154" s="634" t="e">
        <f t="shared" si="590"/>
        <v>#DIV/0!</v>
      </c>
      <c r="AA154" s="304"/>
      <c r="AB154" s="634" t="e">
        <f t="shared" si="591"/>
        <v>#DIV/0!</v>
      </c>
      <c r="AC154" s="304"/>
      <c r="AD154" s="627" t="e">
        <f t="shared" si="592"/>
        <v>#DIV/0!</v>
      </c>
      <c r="AE154" s="585"/>
      <c r="AF154" s="304"/>
      <c r="AG154" s="585"/>
      <c r="AH154" s="627" t="e">
        <f t="shared" si="593"/>
        <v>#DIV/0!</v>
      </c>
      <c r="AI154" s="24"/>
      <c r="AJ154" s="627">
        <v>0</v>
      </c>
      <c r="AK154" s="304"/>
      <c r="AL154" s="462" t="e">
        <f t="shared" si="594"/>
        <v>#DIV/0!</v>
      </c>
      <c r="AM154" s="304"/>
      <c r="AN154" s="304"/>
      <c r="AO154" s="304"/>
      <c r="AP154" s="304"/>
      <c r="AQ154" s="304"/>
      <c r="AR154" s="304"/>
      <c r="AS154" s="304"/>
      <c r="AT154" s="304"/>
      <c r="AU154" s="563"/>
      <c r="AV154" s="563">
        <f t="shared" ref="AV154:AV155" si="610">AW154</f>
        <v>0</v>
      </c>
      <c r="AW154" s="494"/>
      <c r="AX154" s="494"/>
      <c r="AY154" s="24"/>
      <c r="AZ154" s="304"/>
      <c r="BA154" s="494">
        <f t="shared" ref="BA154:BA155" si="611">BB154+BC154+BD154</f>
        <v>0</v>
      </c>
      <c r="BB154" s="529">
        <v>0</v>
      </c>
      <c r="BC154" s="116"/>
      <c r="BD154" s="116"/>
      <c r="BE154" s="529">
        <f t="shared" ref="BE154:BE155" si="612">BF154+BG154+BH154</f>
        <v>0</v>
      </c>
      <c r="BF154" s="494">
        <v>0</v>
      </c>
      <c r="BG154" s="24"/>
      <c r="BH154" s="304"/>
      <c r="BI154" s="494">
        <f t="shared" ref="BI154:BI155" si="613">BJ154</f>
        <v>0</v>
      </c>
      <c r="BJ154" s="494">
        <v>0</v>
      </c>
      <c r="BK154" s="494"/>
      <c r="BL154" s="24"/>
      <c r="BM154" s="304"/>
      <c r="BN154" s="494"/>
      <c r="BO154" s="494">
        <f t="shared" ref="BO154:BO155" si="614">BP154</f>
        <v>0</v>
      </c>
      <c r="BP154" s="494">
        <v>0</v>
      </c>
      <c r="BQ154" s="494"/>
      <c r="BR154" s="24"/>
      <c r="BS154" s="304"/>
      <c r="BT154" s="24"/>
      <c r="BU154" s="304"/>
      <c r="BV154" s="494">
        <f t="shared" ref="BV154:BV158" si="615">BW154</f>
        <v>0</v>
      </c>
      <c r="BW154" s="494">
        <v>0</v>
      </c>
      <c r="BX154" s="494"/>
      <c r="BY154" s="24"/>
      <c r="BZ154" s="304"/>
      <c r="CA154" s="494">
        <f t="shared" ref="CA154:CA196" si="616">CB154+CC154+CD154</f>
        <v>0</v>
      </c>
      <c r="CB154" s="192"/>
      <c r="CC154" s="195"/>
      <c r="CD154" s="251"/>
      <c r="CE154" s="494">
        <f t="shared" ref="CE154:CE215" si="617">CF154+CH154+CI154</f>
        <v>0</v>
      </c>
      <c r="CF154" s="192"/>
      <c r="CG154" s="192"/>
      <c r="CH154" s="195"/>
      <c r="CI154" s="251"/>
      <c r="CJ154" s="494"/>
      <c r="CK154" s="494">
        <f t="shared" ref="CK154:CK158" si="618">CL154</f>
        <v>0</v>
      </c>
      <c r="CL154" s="494">
        <v>0</v>
      </c>
      <c r="CM154" s="494"/>
      <c r="CN154" s="24"/>
      <c r="CO154" s="304"/>
    </row>
    <row r="155" spans="2:93" s="52" customFormat="1" ht="54" hidden="1" customHeight="1" x14ac:dyDescent="0.25">
      <c r="B155" s="206"/>
      <c r="C155" s="111" t="s">
        <v>31</v>
      </c>
      <c r="D155" s="182">
        <f t="shared" si="609"/>
        <v>0</v>
      </c>
      <c r="E155" s="182"/>
      <c r="F155" s="182"/>
      <c r="G155" s="249"/>
      <c r="H155" s="249"/>
      <c r="I155" s="249"/>
      <c r="J155" s="572" t="e">
        <f t="shared" si="587"/>
        <v>#DIV/0!</v>
      </c>
      <c r="K155" s="182"/>
      <c r="L155" s="33"/>
      <c r="M155" s="564"/>
      <c r="N155" s="33"/>
      <c r="O155" s="33"/>
      <c r="P155" s="33"/>
      <c r="Q155" s="33"/>
      <c r="R155" s="33"/>
      <c r="S155" s="33"/>
      <c r="T155" s="33"/>
      <c r="U155" s="586"/>
      <c r="V155" s="634" t="e">
        <f t="shared" si="588"/>
        <v>#DIV/0!</v>
      </c>
      <c r="W155" s="586"/>
      <c r="X155" s="634" t="e">
        <f t="shared" si="589"/>
        <v>#DIV/0!</v>
      </c>
      <c r="Y155" s="33"/>
      <c r="Z155" s="634" t="e">
        <f t="shared" si="590"/>
        <v>#DIV/0!</v>
      </c>
      <c r="AA155" s="33"/>
      <c r="AB155" s="634" t="e">
        <f t="shared" si="591"/>
        <v>#DIV/0!</v>
      </c>
      <c r="AC155" s="33"/>
      <c r="AD155" s="627" t="e">
        <f t="shared" si="592"/>
        <v>#DIV/0!</v>
      </c>
      <c r="AE155" s="586"/>
      <c r="AF155" s="33"/>
      <c r="AG155" s="586"/>
      <c r="AH155" s="627" t="e">
        <f t="shared" si="593"/>
        <v>#DIV/0!</v>
      </c>
      <c r="AI155" s="33"/>
      <c r="AJ155" s="627">
        <v>0</v>
      </c>
      <c r="AK155" s="33"/>
      <c r="AL155" s="462" t="e">
        <f t="shared" si="594"/>
        <v>#DIV/0!</v>
      </c>
      <c r="AM155" s="33"/>
      <c r="AN155" s="33"/>
      <c r="AO155" s="33"/>
      <c r="AP155" s="33"/>
      <c r="AQ155" s="33"/>
      <c r="AR155" s="33"/>
      <c r="AS155" s="33"/>
      <c r="AT155" s="33"/>
      <c r="AU155" s="564"/>
      <c r="AV155" s="564">
        <f t="shared" si="610"/>
        <v>0</v>
      </c>
      <c r="AW155" s="486"/>
      <c r="AX155" s="486"/>
      <c r="AY155" s="33"/>
      <c r="AZ155" s="33"/>
      <c r="BA155" s="437">
        <f t="shared" si="611"/>
        <v>0</v>
      </c>
      <c r="BB155" s="530">
        <v>0</v>
      </c>
      <c r="BC155" s="33"/>
      <c r="BD155" s="33"/>
      <c r="BE155" s="530">
        <f t="shared" si="612"/>
        <v>0</v>
      </c>
      <c r="BF155" s="437">
        <v>0</v>
      </c>
      <c r="BG155" s="33"/>
      <c r="BH155" s="33"/>
      <c r="BI155" s="495">
        <f t="shared" si="613"/>
        <v>0</v>
      </c>
      <c r="BJ155" s="486">
        <v>0</v>
      </c>
      <c r="BK155" s="486"/>
      <c r="BL155" s="33"/>
      <c r="BM155" s="33"/>
      <c r="BN155" s="437"/>
      <c r="BO155" s="495">
        <f t="shared" si="614"/>
        <v>0</v>
      </c>
      <c r="BP155" s="486">
        <v>0</v>
      </c>
      <c r="BQ155" s="486"/>
      <c r="BR155" s="33"/>
      <c r="BS155" s="33"/>
      <c r="BT155" s="33"/>
      <c r="BU155" s="33"/>
      <c r="BV155" s="495">
        <f t="shared" si="615"/>
        <v>0</v>
      </c>
      <c r="BW155" s="437">
        <v>0</v>
      </c>
      <c r="BX155" s="437"/>
      <c r="BY155" s="33"/>
      <c r="BZ155" s="33"/>
      <c r="CA155" s="342">
        <f t="shared" si="616"/>
        <v>0</v>
      </c>
      <c r="CB155" s="182"/>
      <c r="CC155" s="249"/>
      <c r="CD155" s="249"/>
      <c r="CE155" s="342">
        <f t="shared" si="617"/>
        <v>0</v>
      </c>
      <c r="CF155" s="182"/>
      <c r="CG155" s="182"/>
      <c r="CH155" s="249"/>
      <c r="CI155" s="249"/>
      <c r="CJ155" s="486"/>
      <c r="CK155" s="495">
        <f t="shared" si="618"/>
        <v>0</v>
      </c>
      <c r="CL155" s="486">
        <v>0</v>
      </c>
      <c r="CM155" s="486"/>
      <c r="CN155" s="33"/>
      <c r="CO155" s="33"/>
    </row>
    <row r="156" spans="2:93" s="47" customFormat="1" ht="108.75" hidden="1" customHeight="1" x14ac:dyDescent="0.25">
      <c r="B156" s="206" t="s">
        <v>201</v>
      </c>
      <c r="C156" s="138" t="s">
        <v>222</v>
      </c>
      <c r="D156" s="182">
        <f>E156+F156</f>
        <v>0</v>
      </c>
      <c r="E156" s="182">
        <f>E157+E158</f>
        <v>0</v>
      </c>
      <c r="F156" s="182"/>
      <c r="G156" s="253"/>
      <c r="H156" s="254"/>
      <c r="I156" s="254"/>
      <c r="J156" s="572" t="e">
        <f t="shared" si="587"/>
        <v>#DIV/0!</v>
      </c>
      <c r="K156" s="182">
        <f>K157+K158</f>
        <v>0</v>
      </c>
      <c r="L156" s="30"/>
      <c r="M156" s="564"/>
      <c r="N156" s="30"/>
      <c r="O156" s="68"/>
      <c r="P156" s="30"/>
      <c r="Q156" s="30"/>
      <c r="R156" s="30"/>
      <c r="S156" s="30"/>
      <c r="T156" s="30"/>
      <c r="U156" s="586">
        <f>U157+U158</f>
        <v>0</v>
      </c>
      <c r="V156" s="634" t="e">
        <f t="shared" si="588"/>
        <v>#DIV/0!</v>
      </c>
      <c r="W156" s="586"/>
      <c r="X156" s="634" t="e">
        <f t="shared" si="589"/>
        <v>#DIV/0!</v>
      </c>
      <c r="Y156" s="68"/>
      <c r="Z156" s="634" t="e">
        <f t="shared" si="590"/>
        <v>#DIV/0!</v>
      </c>
      <c r="AA156" s="30"/>
      <c r="AB156" s="634" t="e">
        <f t="shared" si="591"/>
        <v>#DIV/0!</v>
      </c>
      <c r="AC156" s="30"/>
      <c r="AD156" s="627" t="e">
        <f t="shared" si="592"/>
        <v>#DIV/0!</v>
      </c>
      <c r="AE156" s="586">
        <f>AE157+AE158</f>
        <v>0</v>
      </c>
      <c r="AF156" s="30"/>
      <c r="AG156" s="586"/>
      <c r="AH156" s="627" t="e">
        <f t="shared" si="593"/>
        <v>#DIV/0!</v>
      </c>
      <c r="AI156" s="68"/>
      <c r="AJ156" s="627">
        <v>0</v>
      </c>
      <c r="AK156" s="30"/>
      <c r="AL156" s="462" t="e">
        <f t="shared" si="594"/>
        <v>#DIV/0!</v>
      </c>
      <c r="AM156" s="30"/>
      <c r="AN156" s="30"/>
      <c r="AO156" s="30"/>
      <c r="AP156" s="30"/>
      <c r="AQ156" s="30"/>
      <c r="AR156" s="30"/>
      <c r="AS156" s="30"/>
      <c r="AT156" s="30"/>
      <c r="AU156" s="564">
        <f>AU157+AU158</f>
        <v>0</v>
      </c>
      <c r="AV156" s="564">
        <f>AW156+AX156</f>
        <v>0</v>
      </c>
      <c r="AW156" s="486">
        <f>AW157+AW158</f>
        <v>0</v>
      </c>
      <c r="AX156" s="486">
        <f>AX157+AX158</f>
        <v>0</v>
      </c>
      <c r="AY156" s="68"/>
      <c r="AZ156" s="30"/>
      <c r="BA156" s="437">
        <f t="shared" si="602"/>
        <v>0</v>
      </c>
      <c r="BB156" s="530">
        <f>BB157+BB158</f>
        <v>0</v>
      </c>
      <c r="BC156" s="30"/>
      <c r="BD156" s="30"/>
      <c r="BE156" s="530">
        <f t="shared" si="600"/>
        <v>0</v>
      </c>
      <c r="BF156" s="437">
        <f>BF157+BF158</f>
        <v>0</v>
      </c>
      <c r="BG156" s="68"/>
      <c r="BH156" s="30"/>
      <c r="BI156" s="495">
        <f t="shared" ref="BI156:BI187" si="619">BJ156+BK156+BL156+BM156</f>
        <v>0</v>
      </c>
      <c r="BJ156" s="486">
        <f>BJ157+BJ158</f>
        <v>0</v>
      </c>
      <c r="BK156" s="486"/>
      <c r="BL156" s="486">
        <f t="shared" ref="BL156:BM156" si="620">BL157+BL158</f>
        <v>0</v>
      </c>
      <c r="BM156" s="486">
        <f t="shared" si="620"/>
        <v>0</v>
      </c>
      <c r="BN156" s="437">
        <f>BN157+BN158</f>
        <v>0</v>
      </c>
      <c r="BO156" s="495">
        <f t="shared" ref="BO156:BO170" si="621">BP156+BQ156+BR156+BS156</f>
        <v>0</v>
      </c>
      <c r="BP156" s="486">
        <f>BP157+BP158</f>
        <v>0</v>
      </c>
      <c r="BQ156" s="486">
        <f t="shared" ref="BQ156:BS156" si="622">BQ157+BQ158</f>
        <v>0</v>
      </c>
      <c r="BR156" s="486">
        <f t="shared" si="622"/>
        <v>0</v>
      </c>
      <c r="BS156" s="486">
        <f t="shared" si="622"/>
        <v>0</v>
      </c>
      <c r="BT156" s="68"/>
      <c r="BU156" s="30"/>
      <c r="BV156" s="495">
        <f t="shared" si="615"/>
        <v>0</v>
      </c>
      <c r="BW156" s="437">
        <f>BW157+BW158</f>
        <v>0</v>
      </c>
      <c r="BX156" s="437"/>
      <c r="BY156" s="68"/>
      <c r="BZ156" s="30"/>
      <c r="CA156" s="363">
        <f t="shared" si="616"/>
        <v>0</v>
      </c>
      <c r="CB156" s="182">
        <f>CB157+CB158</f>
        <v>0</v>
      </c>
      <c r="CC156" s="253"/>
      <c r="CD156" s="254"/>
      <c r="CE156" s="363">
        <f t="shared" si="617"/>
        <v>0</v>
      </c>
      <c r="CF156" s="182">
        <f>CF157+CF158</f>
        <v>0</v>
      </c>
      <c r="CG156" s="182"/>
      <c r="CH156" s="253"/>
      <c r="CI156" s="254"/>
      <c r="CJ156" s="486"/>
      <c r="CK156" s="495">
        <f t="shared" si="618"/>
        <v>0</v>
      </c>
      <c r="CL156" s="486">
        <f>CL157+CL158</f>
        <v>0</v>
      </c>
      <c r="CM156" s="486"/>
      <c r="CN156" s="68"/>
      <c r="CO156" s="30"/>
    </row>
    <row r="157" spans="2:93" s="166" customFormat="1" ht="54" hidden="1" customHeight="1" x14ac:dyDescent="0.25">
      <c r="B157" s="212"/>
      <c r="C157" s="115" t="s">
        <v>32</v>
      </c>
      <c r="D157" s="192">
        <f>E157+F157</f>
        <v>0</v>
      </c>
      <c r="E157" s="192"/>
      <c r="F157" s="192"/>
      <c r="G157" s="255"/>
      <c r="H157" s="255"/>
      <c r="I157" s="255"/>
      <c r="J157" s="572" t="e">
        <f t="shared" si="587"/>
        <v>#DIV/0!</v>
      </c>
      <c r="K157" s="192"/>
      <c r="L157" s="82"/>
      <c r="M157" s="563"/>
      <c r="N157" s="82"/>
      <c r="O157" s="82"/>
      <c r="P157" s="82"/>
      <c r="Q157" s="82"/>
      <c r="R157" s="82"/>
      <c r="S157" s="82"/>
      <c r="T157" s="82"/>
      <c r="U157" s="585"/>
      <c r="V157" s="634" t="e">
        <f t="shared" si="588"/>
        <v>#DIV/0!</v>
      </c>
      <c r="W157" s="585"/>
      <c r="X157" s="634" t="e">
        <f t="shared" si="589"/>
        <v>#DIV/0!</v>
      </c>
      <c r="Y157" s="82"/>
      <c r="Z157" s="634" t="e">
        <f t="shared" si="590"/>
        <v>#DIV/0!</v>
      </c>
      <c r="AA157" s="82"/>
      <c r="AB157" s="634" t="e">
        <f t="shared" si="591"/>
        <v>#DIV/0!</v>
      </c>
      <c r="AC157" s="82"/>
      <c r="AD157" s="627" t="e">
        <f t="shared" si="592"/>
        <v>#DIV/0!</v>
      </c>
      <c r="AE157" s="585"/>
      <c r="AF157" s="82"/>
      <c r="AG157" s="585"/>
      <c r="AH157" s="627" t="e">
        <f t="shared" si="593"/>
        <v>#DIV/0!</v>
      </c>
      <c r="AI157" s="82"/>
      <c r="AJ157" s="627">
        <v>0</v>
      </c>
      <c r="AK157" s="82"/>
      <c r="AL157" s="462" t="e">
        <f t="shared" si="594"/>
        <v>#DIV/0!</v>
      </c>
      <c r="AM157" s="82"/>
      <c r="AN157" s="82"/>
      <c r="AO157" s="82"/>
      <c r="AP157" s="82"/>
      <c r="AQ157" s="82"/>
      <c r="AR157" s="82"/>
      <c r="AS157" s="82"/>
      <c r="AT157" s="82"/>
      <c r="AU157" s="563">
        <f>AX157-F157</f>
        <v>0</v>
      </c>
      <c r="AV157" s="563">
        <f>AW157+AX157</f>
        <v>0</v>
      </c>
      <c r="AW157" s="494"/>
      <c r="AX157" s="494">
        <v>0</v>
      </c>
      <c r="AY157" s="82"/>
      <c r="AZ157" s="82"/>
      <c r="BA157" s="494">
        <f t="shared" si="602"/>
        <v>0</v>
      </c>
      <c r="BB157" s="529">
        <f>BF157-E157</f>
        <v>0</v>
      </c>
      <c r="BC157" s="82"/>
      <c r="BD157" s="82"/>
      <c r="BE157" s="529">
        <f t="shared" si="600"/>
        <v>0</v>
      </c>
      <c r="BF157" s="494"/>
      <c r="BG157" s="82"/>
      <c r="BH157" s="82"/>
      <c r="BI157" s="494">
        <f t="shared" si="619"/>
        <v>0</v>
      </c>
      <c r="BJ157" s="494">
        <v>0</v>
      </c>
      <c r="BK157" s="494"/>
      <c r="BL157" s="82"/>
      <c r="BM157" s="82"/>
      <c r="BN157" s="494">
        <f>BQ157-BK157</f>
        <v>0</v>
      </c>
      <c r="BO157" s="494">
        <f t="shared" si="621"/>
        <v>0</v>
      </c>
      <c r="BP157" s="494">
        <v>0</v>
      </c>
      <c r="BQ157" s="494">
        <v>0</v>
      </c>
      <c r="BR157" s="82"/>
      <c r="BS157" s="82"/>
      <c r="BT157" s="82"/>
      <c r="BU157" s="82"/>
      <c r="BV157" s="494">
        <f t="shared" si="615"/>
        <v>0</v>
      </c>
      <c r="BW157" s="494">
        <v>0</v>
      </c>
      <c r="BX157" s="494"/>
      <c r="BY157" s="82"/>
      <c r="BZ157" s="82"/>
      <c r="CA157" s="494">
        <f t="shared" si="616"/>
        <v>0</v>
      </c>
      <c r="CB157" s="192">
        <v>0</v>
      </c>
      <c r="CC157" s="255"/>
      <c r="CD157" s="255"/>
      <c r="CE157" s="494">
        <f t="shared" si="617"/>
        <v>0</v>
      </c>
      <c r="CF157" s="192">
        <v>0</v>
      </c>
      <c r="CG157" s="192"/>
      <c r="CH157" s="255"/>
      <c r="CI157" s="255"/>
      <c r="CJ157" s="494"/>
      <c r="CK157" s="494">
        <f t="shared" si="618"/>
        <v>0</v>
      </c>
      <c r="CL157" s="494">
        <v>0</v>
      </c>
      <c r="CM157" s="494"/>
      <c r="CN157" s="82"/>
      <c r="CO157" s="82"/>
    </row>
    <row r="158" spans="2:93" s="52" customFormat="1" ht="54" hidden="1" customHeight="1" x14ac:dyDescent="0.25">
      <c r="B158" s="206"/>
      <c r="C158" s="111" t="s">
        <v>31</v>
      </c>
      <c r="D158" s="182">
        <f>E158+F158</f>
        <v>0</v>
      </c>
      <c r="E158" s="182"/>
      <c r="F158" s="182"/>
      <c r="G158" s="249"/>
      <c r="H158" s="249"/>
      <c r="I158" s="249"/>
      <c r="J158" s="572" t="e">
        <f t="shared" si="587"/>
        <v>#DIV/0!</v>
      </c>
      <c r="K158" s="182"/>
      <c r="L158" s="33"/>
      <c r="M158" s="564"/>
      <c r="N158" s="33"/>
      <c r="O158" s="33"/>
      <c r="P158" s="33"/>
      <c r="Q158" s="33"/>
      <c r="R158" s="33"/>
      <c r="S158" s="33"/>
      <c r="T158" s="33"/>
      <c r="U158" s="586"/>
      <c r="V158" s="634" t="e">
        <f t="shared" si="588"/>
        <v>#DIV/0!</v>
      </c>
      <c r="W158" s="586"/>
      <c r="X158" s="634" t="e">
        <f t="shared" si="589"/>
        <v>#DIV/0!</v>
      </c>
      <c r="Y158" s="33"/>
      <c r="Z158" s="634" t="e">
        <f t="shared" si="590"/>
        <v>#DIV/0!</v>
      </c>
      <c r="AA158" s="33"/>
      <c r="AB158" s="634" t="e">
        <f t="shared" si="591"/>
        <v>#DIV/0!</v>
      </c>
      <c r="AC158" s="33"/>
      <c r="AD158" s="627" t="e">
        <f t="shared" si="592"/>
        <v>#DIV/0!</v>
      </c>
      <c r="AE158" s="586"/>
      <c r="AF158" s="33"/>
      <c r="AG158" s="586"/>
      <c r="AH158" s="627" t="e">
        <f t="shared" si="593"/>
        <v>#DIV/0!</v>
      </c>
      <c r="AI158" s="33"/>
      <c r="AJ158" s="627">
        <v>0</v>
      </c>
      <c r="AK158" s="33"/>
      <c r="AL158" s="462" t="e">
        <f t="shared" si="594"/>
        <v>#DIV/0!</v>
      </c>
      <c r="AM158" s="33"/>
      <c r="AN158" s="33"/>
      <c r="AO158" s="33"/>
      <c r="AP158" s="33"/>
      <c r="AQ158" s="33"/>
      <c r="AR158" s="33"/>
      <c r="AS158" s="33"/>
      <c r="AT158" s="33"/>
      <c r="AU158" s="564">
        <f>AX158-F158</f>
        <v>0</v>
      </c>
      <c r="AV158" s="564">
        <f>AW158+AX158</f>
        <v>0</v>
      </c>
      <c r="AW158" s="486"/>
      <c r="AX158" s="486">
        <v>0</v>
      </c>
      <c r="AY158" s="33"/>
      <c r="AZ158" s="33"/>
      <c r="BA158" s="437">
        <f t="shared" si="602"/>
        <v>0</v>
      </c>
      <c r="BB158" s="530">
        <f>BF158-E158</f>
        <v>0</v>
      </c>
      <c r="BC158" s="33"/>
      <c r="BD158" s="33"/>
      <c r="BE158" s="530">
        <f t="shared" si="600"/>
        <v>0</v>
      </c>
      <c r="BF158" s="437"/>
      <c r="BG158" s="33"/>
      <c r="BH158" s="33"/>
      <c r="BI158" s="495">
        <f t="shared" si="619"/>
        <v>0</v>
      </c>
      <c r="BJ158" s="486">
        <v>0</v>
      </c>
      <c r="BK158" s="486"/>
      <c r="BL158" s="33"/>
      <c r="BM158" s="33"/>
      <c r="BN158" s="437">
        <f>BQ158-BK158</f>
        <v>0</v>
      </c>
      <c r="BO158" s="495">
        <f t="shared" si="621"/>
        <v>0</v>
      </c>
      <c r="BP158" s="486">
        <v>0</v>
      </c>
      <c r="BQ158" s="486">
        <v>0</v>
      </c>
      <c r="BR158" s="33"/>
      <c r="BS158" s="33"/>
      <c r="BT158" s="33"/>
      <c r="BU158" s="33"/>
      <c r="BV158" s="495">
        <f t="shared" si="615"/>
        <v>0</v>
      </c>
      <c r="BW158" s="437">
        <v>0</v>
      </c>
      <c r="BX158" s="437"/>
      <c r="BY158" s="33"/>
      <c r="BZ158" s="33"/>
      <c r="CA158" s="342">
        <f t="shared" si="616"/>
        <v>0</v>
      </c>
      <c r="CB158" s="182">
        <v>0</v>
      </c>
      <c r="CC158" s="249"/>
      <c r="CD158" s="249"/>
      <c r="CE158" s="342">
        <f t="shared" si="617"/>
        <v>0</v>
      </c>
      <c r="CF158" s="182">
        <v>0</v>
      </c>
      <c r="CG158" s="182"/>
      <c r="CH158" s="249"/>
      <c r="CI158" s="249"/>
      <c r="CJ158" s="486"/>
      <c r="CK158" s="495">
        <f t="shared" si="618"/>
        <v>0</v>
      </c>
      <c r="CL158" s="486">
        <v>0</v>
      </c>
      <c r="CM158" s="486"/>
      <c r="CN158" s="33"/>
      <c r="CO158" s="33"/>
    </row>
    <row r="159" spans="2:93" s="47" customFormat="1" ht="100.5" hidden="1" customHeight="1" x14ac:dyDescent="0.25">
      <c r="B159" s="206" t="s">
        <v>202</v>
      </c>
      <c r="C159" s="122" t="s">
        <v>232</v>
      </c>
      <c r="D159" s="182"/>
      <c r="E159" s="182"/>
      <c r="F159" s="182"/>
      <c r="G159" s="249"/>
      <c r="H159" s="249"/>
      <c r="I159" s="249"/>
      <c r="J159" s="572" t="e">
        <f t="shared" si="587"/>
        <v>#DIV/0!</v>
      </c>
      <c r="K159" s="182"/>
      <c r="L159" s="33"/>
      <c r="M159" s="564"/>
      <c r="N159" s="33"/>
      <c r="O159" s="33"/>
      <c r="P159" s="33"/>
      <c r="Q159" s="33"/>
      <c r="R159" s="33"/>
      <c r="S159" s="33"/>
      <c r="T159" s="33"/>
      <c r="U159" s="586"/>
      <c r="V159" s="634" t="e">
        <f t="shared" si="588"/>
        <v>#DIV/0!</v>
      </c>
      <c r="W159" s="586"/>
      <c r="X159" s="634" t="e">
        <f t="shared" si="589"/>
        <v>#DIV/0!</v>
      </c>
      <c r="Y159" s="33"/>
      <c r="Z159" s="634" t="e">
        <f t="shared" si="590"/>
        <v>#DIV/0!</v>
      </c>
      <c r="AA159" s="33"/>
      <c r="AB159" s="634" t="e">
        <f t="shared" si="591"/>
        <v>#DIV/0!</v>
      </c>
      <c r="AC159" s="33"/>
      <c r="AD159" s="627" t="e">
        <f t="shared" si="592"/>
        <v>#DIV/0!</v>
      </c>
      <c r="AE159" s="586"/>
      <c r="AF159" s="33"/>
      <c r="AG159" s="586"/>
      <c r="AH159" s="627" t="e">
        <f t="shared" si="593"/>
        <v>#DIV/0!</v>
      </c>
      <c r="AI159" s="33"/>
      <c r="AJ159" s="627">
        <v>0</v>
      </c>
      <c r="AK159" s="33"/>
      <c r="AL159" s="462" t="e">
        <f t="shared" si="594"/>
        <v>#DIV/0!</v>
      </c>
      <c r="AM159" s="33"/>
      <c r="AN159" s="33"/>
      <c r="AO159" s="33"/>
      <c r="AP159" s="33"/>
      <c r="AQ159" s="33"/>
      <c r="AR159" s="33"/>
      <c r="AS159" s="33"/>
      <c r="AT159" s="33"/>
      <c r="AU159" s="564"/>
      <c r="AV159" s="564"/>
      <c r="AW159" s="486"/>
      <c r="AX159" s="486"/>
      <c r="AY159" s="33"/>
      <c r="AZ159" s="33"/>
      <c r="BA159" s="310"/>
      <c r="BB159" s="33"/>
      <c r="BC159" s="33"/>
      <c r="BD159" s="33"/>
      <c r="BE159" s="530"/>
      <c r="BF159" s="437"/>
      <c r="BG159" s="33"/>
      <c r="BH159" s="33"/>
      <c r="BI159" s="495">
        <f t="shared" si="619"/>
        <v>0</v>
      </c>
      <c r="BJ159" s="486">
        <f>BJ160+BJ161</f>
        <v>0</v>
      </c>
      <c r="BK159" s="486"/>
      <c r="BL159" s="486">
        <f t="shared" ref="BL159:BM159" si="623">BL160+BL161</f>
        <v>0</v>
      </c>
      <c r="BM159" s="486">
        <f t="shared" si="623"/>
        <v>0</v>
      </c>
      <c r="BN159" s="486">
        <f>BN160+BN161</f>
        <v>0</v>
      </c>
      <c r="BO159" s="495">
        <f t="shared" si="621"/>
        <v>0</v>
      </c>
      <c r="BP159" s="486">
        <f>BP160+BP161</f>
        <v>0</v>
      </c>
      <c r="BQ159" s="486">
        <f t="shared" ref="BQ159:BS159" si="624">BQ160+BQ161</f>
        <v>0</v>
      </c>
      <c r="BR159" s="486">
        <f t="shared" si="624"/>
        <v>0</v>
      </c>
      <c r="BS159" s="486">
        <f t="shared" si="624"/>
        <v>0</v>
      </c>
      <c r="BT159" s="33"/>
      <c r="BU159" s="33"/>
      <c r="BV159" s="495">
        <f>BV160+BV161</f>
        <v>0</v>
      </c>
      <c r="BW159" s="437">
        <f>BW160+BW161</f>
        <v>0</v>
      </c>
      <c r="BX159" s="437"/>
      <c r="BY159" s="33"/>
      <c r="BZ159" s="33"/>
      <c r="CA159" s="363">
        <f t="shared" si="616"/>
        <v>0</v>
      </c>
      <c r="CB159" s="182">
        <f>CB160+CB161</f>
        <v>0</v>
      </c>
      <c r="CC159" s="253"/>
      <c r="CD159" s="254"/>
      <c r="CE159" s="363">
        <f t="shared" si="617"/>
        <v>0</v>
      </c>
      <c r="CF159" s="182">
        <f>CF160+CF161</f>
        <v>0</v>
      </c>
      <c r="CG159" s="182"/>
      <c r="CH159" s="249"/>
      <c r="CI159" s="249"/>
      <c r="CJ159" s="486"/>
      <c r="CK159" s="495">
        <f>CK160+CK161</f>
        <v>0</v>
      </c>
      <c r="CL159" s="486">
        <f>CL160+CL161</f>
        <v>0</v>
      </c>
      <c r="CM159" s="486"/>
      <c r="CN159" s="33"/>
      <c r="CO159" s="33"/>
    </row>
    <row r="160" spans="2:93" s="166" customFormat="1" ht="54" hidden="1" customHeight="1" x14ac:dyDescent="0.25">
      <c r="B160" s="212"/>
      <c r="C160" s="115" t="s">
        <v>32</v>
      </c>
      <c r="D160" s="192">
        <f t="shared" ref="D160:D161" si="625">E160</f>
        <v>0</v>
      </c>
      <c r="E160" s="192"/>
      <c r="F160" s="192"/>
      <c r="G160" s="255"/>
      <c r="H160" s="255"/>
      <c r="I160" s="255"/>
      <c r="J160" s="572" t="e">
        <f t="shared" si="587"/>
        <v>#DIV/0!</v>
      </c>
      <c r="K160" s="192"/>
      <c r="L160" s="82"/>
      <c r="M160" s="563"/>
      <c r="N160" s="82"/>
      <c r="O160" s="82"/>
      <c r="P160" s="82"/>
      <c r="Q160" s="82"/>
      <c r="R160" s="82"/>
      <c r="S160" s="82"/>
      <c r="T160" s="82"/>
      <c r="U160" s="585"/>
      <c r="V160" s="634" t="e">
        <f t="shared" si="588"/>
        <v>#DIV/0!</v>
      </c>
      <c r="W160" s="585"/>
      <c r="X160" s="634" t="e">
        <f t="shared" si="589"/>
        <v>#DIV/0!</v>
      </c>
      <c r="Y160" s="82"/>
      <c r="Z160" s="634" t="e">
        <f t="shared" si="590"/>
        <v>#DIV/0!</v>
      </c>
      <c r="AA160" s="82"/>
      <c r="AB160" s="634" t="e">
        <f t="shared" si="591"/>
        <v>#DIV/0!</v>
      </c>
      <c r="AC160" s="82"/>
      <c r="AD160" s="627" t="e">
        <f t="shared" si="592"/>
        <v>#DIV/0!</v>
      </c>
      <c r="AE160" s="585"/>
      <c r="AF160" s="82"/>
      <c r="AG160" s="585"/>
      <c r="AH160" s="627" t="e">
        <f t="shared" si="593"/>
        <v>#DIV/0!</v>
      </c>
      <c r="AI160" s="82"/>
      <c r="AJ160" s="627">
        <v>0</v>
      </c>
      <c r="AK160" s="82"/>
      <c r="AL160" s="462" t="e">
        <f t="shared" si="594"/>
        <v>#DIV/0!</v>
      </c>
      <c r="AM160" s="82"/>
      <c r="AN160" s="82"/>
      <c r="AO160" s="82"/>
      <c r="AP160" s="82"/>
      <c r="AQ160" s="82"/>
      <c r="AR160" s="82"/>
      <c r="AS160" s="82"/>
      <c r="AT160" s="82"/>
      <c r="AU160" s="563"/>
      <c r="AV160" s="563">
        <f t="shared" ref="AV160:AV161" si="626">AW160</f>
        <v>0</v>
      </c>
      <c r="AW160" s="494"/>
      <c r="AX160" s="494"/>
      <c r="AY160" s="82"/>
      <c r="AZ160" s="82"/>
      <c r="BA160" s="494">
        <f t="shared" ref="BA160:BA161" si="627">BB160+BC160+BD160</f>
        <v>0</v>
      </c>
      <c r="BB160" s="529">
        <f>BF160-E160</f>
        <v>0</v>
      </c>
      <c r="BC160" s="82"/>
      <c r="BD160" s="82"/>
      <c r="BE160" s="529">
        <f t="shared" ref="BE160:BE161" si="628">BF160+BG160+BH160</f>
        <v>0</v>
      </c>
      <c r="BF160" s="494"/>
      <c r="BG160" s="82"/>
      <c r="BH160" s="82"/>
      <c r="BI160" s="494">
        <f t="shared" si="619"/>
        <v>0</v>
      </c>
      <c r="BJ160" s="494">
        <v>0</v>
      </c>
      <c r="BK160" s="494"/>
      <c r="BL160" s="82"/>
      <c r="BM160" s="82"/>
      <c r="BN160" s="494">
        <f>BQ160-BK160</f>
        <v>0</v>
      </c>
      <c r="BO160" s="494">
        <f t="shared" si="621"/>
        <v>0</v>
      </c>
      <c r="BP160" s="494">
        <v>0</v>
      </c>
      <c r="BQ160" s="494">
        <v>0</v>
      </c>
      <c r="BR160" s="82"/>
      <c r="BS160" s="82"/>
      <c r="BT160" s="82"/>
      <c r="BU160" s="82"/>
      <c r="BV160" s="494">
        <f t="shared" ref="BV160:BV161" si="629">BW160</f>
        <v>0</v>
      </c>
      <c r="BW160" s="494">
        <v>0</v>
      </c>
      <c r="BX160" s="494"/>
      <c r="BY160" s="82"/>
      <c r="BZ160" s="82"/>
      <c r="CA160" s="494">
        <f t="shared" si="616"/>
        <v>0</v>
      </c>
      <c r="CB160" s="192"/>
      <c r="CC160" s="255"/>
      <c r="CD160" s="255"/>
      <c r="CE160" s="494">
        <f t="shared" si="617"/>
        <v>0</v>
      </c>
      <c r="CF160" s="192">
        <v>0</v>
      </c>
      <c r="CG160" s="192"/>
      <c r="CH160" s="255"/>
      <c r="CI160" s="255"/>
      <c r="CJ160" s="494"/>
      <c r="CK160" s="494">
        <f t="shared" ref="CK160:CK161" si="630">CL160</f>
        <v>0</v>
      </c>
      <c r="CL160" s="494">
        <v>0</v>
      </c>
      <c r="CM160" s="494"/>
      <c r="CN160" s="82"/>
      <c r="CO160" s="82"/>
    </row>
    <row r="161" spans="2:93" s="52" customFormat="1" ht="54" hidden="1" customHeight="1" x14ac:dyDescent="0.25">
      <c r="B161" s="206"/>
      <c r="C161" s="111" t="s">
        <v>31</v>
      </c>
      <c r="D161" s="182">
        <f t="shared" si="625"/>
        <v>0</v>
      </c>
      <c r="E161" s="182"/>
      <c r="F161" s="182"/>
      <c r="G161" s="249"/>
      <c r="H161" s="249"/>
      <c r="I161" s="249"/>
      <c r="J161" s="572" t="e">
        <f t="shared" si="587"/>
        <v>#DIV/0!</v>
      </c>
      <c r="K161" s="182"/>
      <c r="L161" s="33"/>
      <c r="M161" s="564"/>
      <c r="N161" s="33"/>
      <c r="O161" s="33"/>
      <c r="P161" s="33"/>
      <c r="Q161" s="33"/>
      <c r="R161" s="33"/>
      <c r="S161" s="33"/>
      <c r="T161" s="33"/>
      <c r="U161" s="586"/>
      <c r="V161" s="634" t="e">
        <f t="shared" si="588"/>
        <v>#DIV/0!</v>
      </c>
      <c r="W161" s="586"/>
      <c r="X161" s="634" t="e">
        <f t="shared" si="589"/>
        <v>#DIV/0!</v>
      </c>
      <c r="Y161" s="33"/>
      <c r="Z161" s="634" t="e">
        <f t="shared" si="590"/>
        <v>#DIV/0!</v>
      </c>
      <c r="AA161" s="33"/>
      <c r="AB161" s="634" t="e">
        <f t="shared" si="591"/>
        <v>#DIV/0!</v>
      </c>
      <c r="AC161" s="33"/>
      <c r="AD161" s="627" t="e">
        <f t="shared" si="592"/>
        <v>#DIV/0!</v>
      </c>
      <c r="AE161" s="586"/>
      <c r="AF161" s="33"/>
      <c r="AG161" s="586"/>
      <c r="AH161" s="627" t="e">
        <f t="shared" si="593"/>
        <v>#DIV/0!</v>
      </c>
      <c r="AI161" s="33"/>
      <c r="AJ161" s="627">
        <v>0</v>
      </c>
      <c r="AK161" s="33"/>
      <c r="AL161" s="462" t="e">
        <f t="shared" si="594"/>
        <v>#DIV/0!</v>
      </c>
      <c r="AM161" s="33"/>
      <c r="AN161" s="33"/>
      <c r="AO161" s="33"/>
      <c r="AP161" s="33"/>
      <c r="AQ161" s="33"/>
      <c r="AR161" s="33"/>
      <c r="AS161" s="33"/>
      <c r="AT161" s="33"/>
      <c r="AU161" s="564"/>
      <c r="AV161" s="564">
        <f t="shared" si="626"/>
        <v>0</v>
      </c>
      <c r="AW161" s="486"/>
      <c r="AX161" s="486"/>
      <c r="AY161" s="33"/>
      <c r="AZ161" s="33"/>
      <c r="BA161" s="437">
        <f t="shared" si="627"/>
        <v>0</v>
      </c>
      <c r="BB161" s="530">
        <f>BF161-E161</f>
        <v>0</v>
      </c>
      <c r="BC161" s="33"/>
      <c r="BD161" s="33"/>
      <c r="BE161" s="530">
        <f t="shared" si="628"/>
        <v>0</v>
      </c>
      <c r="BF161" s="437"/>
      <c r="BG161" s="33"/>
      <c r="BH161" s="33"/>
      <c r="BI161" s="495">
        <f t="shared" si="619"/>
        <v>0</v>
      </c>
      <c r="BJ161" s="486">
        <v>0</v>
      </c>
      <c r="BK161" s="486"/>
      <c r="BL161" s="33"/>
      <c r="BM161" s="33"/>
      <c r="BN161" s="486">
        <f>BQ161-BK161</f>
        <v>0</v>
      </c>
      <c r="BO161" s="495">
        <f t="shared" si="621"/>
        <v>0</v>
      </c>
      <c r="BP161" s="486">
        <v>0</v>
      </c>
      <c r="BQ161" s="486">
        <v>0</v>
      </c>
      <c r="BR161" s="33"/>
      <c r="BS161" s="33"/>
      <c r="BT161" s="33"/>
      <c r="BU161" s="33"/>
      <c r="BV161" s="495">
        <f t="shared" si="629"/>
        <v>0</v>
      </c>
      <c r="BW161" s="437">
        <v>0</v>
      </c>
      <c r="BX161" s="437"/>
      <c r="BY161" s="33"/>
      <c r="BZ161" s="33"/>
      <c r="CA161" s="342">
        <f t="shared" si="616"/>
        <v>0</v>
      </c>
      <c r="CB161" s="182"/>
      <c r="CC161" s="249"/>
      <c r="CD161" s="249"/>
      <c r="CE161" s="342">
        <f t="shared" si="617"/>
        <v>0</v>
      </c>
      <c r="CF161" s="182">
        <v>0</v>
      </c>
      <c r="CG161" s="182"/>
      <c r="CH161" s="249"/>
      <c r="CI161" s="249"/>
      <c r="CJ161" s="486"/>
      <c r="CK161" s="495">
        <f t="shared" si="630"/>
        <v>0</v>
      </c>
      <c r="CL161" s="486">
        <v>0</v>
      </c>
      <c r="CM161" s="486"/>
      <c r="CN161" s="33"/>
      <c r="CO161" s="33"/>
    </row>
    <row r="162" spans="2:93" s="52" customFormat="1" ht="108.75" hidden="1" customHeight="1" x14ac:dyDescent="0.25">
      <c r="B162" s="206" t="s">
        <v>203</v>
      </c>
      <c r="C162" s="122" t="s">
        <v>289</v>
      </c>
      <c r="D162" s="182"/>
      <c r="E162" s="182"/>
      <c r="F162" s="182"/>
      <c r="G162" s="249"/>
      <c r="H162" s="249"/>
      <c r="I162" s="249"/>
      <c r="J162" s="572" t="e">
        <f t="shared" si="587"/>
        <v>#DIV/0!</v>
      </c>
      <c r="K162" s="182"/>
      <c r="L162" s="33"/>
      <c r="M162" s="564"/>
      <c r="N162" s="33"/>
      <c r="O162" s="33"/>
      <c r="P162" s="33"/>
      <c r="Q162" s="33"/>
      <c r="R162" s="33"/>
      <c r="S162" s="33"/>
      <c r="T162" s="33"/>
      <c r="U162" s="586"/>
      <c r="V162" s="634" t="e">
        <f t="shared" si="588"/>
        <v>#DIV/0!</v>
      </c>
      <c r="W162" s="586"/>
      <c r="X162" s="634" t="e">
        <f t="shared" si="589"/>
        <v>#DIV/0!</v>
      </c>
      <c r="Y162" s="33"/>
      <c r="Z162" s="634" t="e">
        <f t="shared" si="590"/>
        <v>#DIV/0!</v>
      </c>
      <c r="AA162" s="33"/>
      <c r="AB162" s="634" t="e">
        <f t="shared" si="591"/>
        <v>#DIV/0!</v>
      </c>
      <c r="AC162" s="33"/>
      <c r="AD162" s="627" t="e">
        <f t="shared" si="592"/>
        <v>#DIV/0!</v>
      </c>
      <c r="AE162" s="586"/>
      <c r="AF162" s="33"/>
      <c r="AG162" s="586"/>
      <c r="AH162" s="627" t="e">
        <f t="shared" si="593"/>
        <v>#DIV/0!</v>
      </c>
      <c r="AI162" s="33"/>
      <c r="AJ162" s="627">
        <v>0</v>
      </c>
      <c r="AK162" s="33"/>
      <c r="AL162" s="462" t="e">
        <f t="shared" si="594"/>
        <v>#DIV/0!</v>
      </c>
      <c r="AM162" s="33"/>
      <c r="AN162" s="33"/>
      <c r="AO162" s="33"/>
      <c r="AP162" s="33"/>
      <c r="AQ162" s="33"/>
      <c r="AR162" s="33"/>
      <c r="AS162" s="33"/>
      <c r="AT162" s="33"/>
      <c r="AU162" s="564"/>
      <c r="AV162" s="564"/>
      <c r="AW162" s="486"/>
      <c r="AX162" s="486"/>
      <c r="AY162" s="33"/>
      <c r="AZ162" s="33"/>
      <c r="BA162" s="437"/>
      <c r="BB162" s="530"/>
      <c r="BC162" s="33"/>
      <c r="BD162" s="33"/>
      <c r="BE162" s="530"/>
      <c r="BF162" s="437"/>
      <c r="BG162" s="33"/>
      <c r="BH162" s="33"/>
      <c r="BI162" s="495">
        <f t="shared" si="619"/>
        <v>0</v>
      </c>
      <c r="BJ162" s="486">
        <f>BJ163+BJ164</f>
        <v>0</v>
      </c>
      <c r="BK162" s="486"/>
      <c r="BL162" s="486">
        <f t="shared" ref="BL162:BM162" si="631">BL163+BL164</f>
        <v>0</v>
      </c>
      <c r="BM162" s="486">
        <f t="shared" si="631"/>
        <v>0</v>
      </c>
      <c r="BN162" s="486">
        <f>BN163+BN164</f>
        <v>0</v>
      </c>
      <c r="BO162" s="495">
        <f t="shared" si="621"/>
        <v>0</v>
      </c>
      <c r="BP162" s="486">
        <f>BP163+BP164</f>
        <v>0</v>
      </c>
      <c r="BQ162" s="486">
        <f t="shared" ref="BQ162:BS162" si="632">BQ163+BQ164</f>
        <v>0</v>
      </c>
      <c r="BR162" s="486">
        <f t="shared" si="632"/>
        <v>0</v>
      </c>
      <c r="BS162" s="486">
        <f t="shared" si="632"/>
        <v>0</v>
      </c>
      <c r="BT162" s="33"/>
      <c r="BU162" s="33"/>
      <c r="BV162" s="495">
        <f>BV163+BV164</f>
        <v>0</v>
      </c>
      <c r="BW162" s="437">
        <f>BW163+BW164</f>
        <v>0</v>
      </c>
      <c r="BX162" s="437"/>
      <c r="BY162" s="33"/>
      <c r="BZ162" s="33"/>
      <c r="CA162" s="342">
        <f t="shared" si="616"/>
        <v>0</v>
      </c>
      <c r="CB162" s="182">
        <f>CB163+CB164</f>
        <v>0</v>
      </c>
      <c r="CC162" s="253"/>
      <c r="CD162" s="254"/>
      <c r="CE162" s="342">
        <f t="shared" si="617"/>
        <v>236704.47761</v>
      </c>
      <c r="CF162" s="182">
        <f>CF163+CF164</f>
        <v>236704.47761</v>
      </c>
      <c r="CG162" s="182"/>
      <c r="CH162" s="249"/>
      <c r="CI162" s="249"/>
      <c r="CJ162" s="486"/>
      <c r="CK162" s="495">
        <f>CK163+CK164</f>
        <v>0</v>
      </c>
      <c r="CL162" s="486">
        <f>CL163+CL164</f>
        <v>0</v>
      </c>
      <c r="CM162" s="486"/>
      <c r="CN162" s="33"/>
      <c r="CO162" s="33"/>
    </row>
    <row r="163" spans="2:93" s="166" customFormat="1" ht="54" hidden="1" customHeight="1" x14ac:dyDescent="0.25">
      <c r="B163" s="212"/>
      <c r="C163" s="115" t="s">
        <v>32</v>
      </c>
      <c r="D163" s="192">
        <f t="shared" ref="D163:D164" si="633">E163</f>
        <v>0</v>
      </c>
      <c r="E163" s="192"/>
      <c r="F163" s="192"/>
      <c r="G163" s="255"/>
      <c r="H163" s="255"/>
      <c r="I163" s="255"/>
      <c r="J163" s="572" t="e">
        <f t="shared" si="587"/>
        <v>#DIV/0!</v>
      </c>
      <c r="K163" s="192"/>
      <c r="L163" s="82"/>
      <c r="M163" s="563"/>
      <c r="N163" s="82"/>
      <c r="O163" s="82"/>
      <c r="P163" s="82"/>
      <c r="Q163" s="82"/>
      <c r="R163" s="82"/>
      <c r="S163" s="82"/>
      <c r="T163" s="82"/>
      <c r="U163" s="585"/>
      <c r="V163" s="634" t="e">
        <f t="shared" si="588"/>
        <v>#DIV/0!</v>
      </c>
      <c r="W163" s="585"/>
      <c r="X163" s="634" t="e">
        <f t="shared" si="589"/>
        <v>#DIV/0!</v>
      </c>
      <c r="Y163" s="82"/>
      <c r="Z163" s="634" t="e">
        <f t="shared" si="590"/>
        <v>#DIV/0!</v>
      </c>
      <c r="AA163" s="82"/>
      <c r="AB163" s="634" t="e">
        <f t="shared" si="591"/>
        <v>#DIV/0!</v>
      </c>
      <c r="AC163" s="82"/>
      <c r="AD163" s="627" t="e">
        <f t="shared" si="592"/>
        <v>#DIV/0!</v>
      </c>
      <c r="AE163" s="585"/>
      <c r="AF163" s="82"/>
      <c r="AG163" s="585"/>
      <c r="AH163" s="627" t="e">
        <f t="shared" si="593"/>
        <v>#DIV/0!</v>
      </c>
      <c r="AI163" s="82"/>
      <c r="AJ163" s="627">
        <v>0</v>
      </c>
      <c r="AK163" s="82"/>
      <c r="AL163" s="462" t="e">
        <f t="shared" si="594"/>
        <v>#DIV/0!</v>
      </c>
      <c r="AM163" s="82"/>
      <c r="AN163" s="82"/>
      <c r="AO163" s="82"/>
      <c r="AP163" s="82"/>
      <c r="AQ163" s="82"/>
      <c r="AR163" s="82"/>
      <c r="AS163" s="82"/>
      <c r="AT163" s="82"/>
      <c r="AU163" s="563"/>
      <c r="AV163" s="563">
        <f t="shared" ref="AV163:AV164" si="634">AW163</f>
        <v>0</v>
      </c>
      <c r="AW163" s="494"/>
      <c r="AX163" s="494"/>
      <c r="AY163" s="82"/>
      <c r="AZ163" s="82"/>
      <c r="BA163" s="494">
        <f t="shared" ref="BA163:BA164" si="635">BB163+BC163+BD163</f>
        <v>0</v>
      </c>
      <c r="BB163" s="529">
        <f>BF163-E163</f>
        <v>0</v>
      </c>
      <c r="BC163" s="82"/>
      <c r="BD163" s="82"/>
      <c r="BE163" s="529">
        <f t="shared" ref="BE163:BE164" si="636">BF163+BG163+BH163</f>
        <v>0</v>
      </c>
      <c r="BF163" s="494"/>
      <c r="BG163" s="82"/>
      <c r="BH163" s="82"/>
      <c r="BI163" s="494">
        <f t="shared" si="619"/>
        <v>0</v>
      </c>
      <c r="BJ163" s="494">
        <v>0</v>
      </c>
      <c r="BK163" s="494"/>
      <c r="BL163" s="82"/>
      <c r="BM163" s="82"/>
      <c r="BN163" s="494">
        <f>BQ163-BK163</f>
        <v>0</v>
      </c>
      <c r="BO163" s="494">
        <f t="shared" si="621"/>
        <v>0</v>
      </c>
      <c r="BP163" s="494">
        <v>0</v>
      </c>
      <c r="BQ163" s="494">
        <v>0</v>
      </c>
      <c r="BR163" s="82"/>
      <c r="BS163" s="82"/>
      <c r="BT163" s="82"/>
      <c r="BU163" s="82"/>
      <c r="BV163" s="494">
        <f t="shared" ref="BV163:BV164" si="637">BW163</f>
        <v>0</v>
      </c>
      <c r="BW163" s="494">
        <v>0</v>
      </c>
      <c r="BX163" s="494"/>
      <c r="BY163" s="82"/>
      <c r="BZ163" s="82"/>
      <c r="CA163" s="494">
        <f t="shared" si="616"/>
        <v>0</v>
      </c>
      <c r="CB163" s="192"/>
      <c r="CC163" s="255"/>
      <c r="CD163" s="255"/>
      <c r="CE163" s="494">
        <f t="shared" si="617"/>
        <v>158592</v>
      </c>
      <c r="CF163" s="192">
        <v>158592</v>
      </c>
      <c r="CG163" s="192"/>
      <c r="CH163" s="255"/>
      <c r="CI163" s="255"/>
      <c r="CJ163" s="494"/>
      <c r="CK163" s="494">
        <f t="shared" ref="CK163:CK164" si="638">CL163</f>
        <v>0</v>
      </c>
      <c r="CL163" s="494">
        <v>0</v>
      </c>
      <c r="CM163" s="494"/>
      <c r="CN163" s="82"/>
      <c r="CO163" s="82"/>
    </row>
    <row r="164" spans="2:93" s="52" customFormat="1" ht="54" hidden="1" customHeight="1" x14ac:dyDescent="0.25">
      <c r="B164" s="206"/>
      <c r="C164" s="111" t="s">
        <v>31</v>
      </c>
      <c r="D164" s="182">
        <f t="shared" si="633"/>
        <v>0</v>
      </c>
      <c r="E164" s="182"/>
      <c r="F164" s="182"/>
      <c r="G164" s="249"/>
      <c r="H164" s="249"/>
      <c r="I164" s="249"/>
      <c r="J164" s="572" t="e">
        <f t="shared" si="587"/>
        <v>#DIV/0!</v>
      </c>
      <c r="K164" s="182"/>
      <c r="L164" s="33"/>
      <c r="M164" s="564"/>
      <c r="N164" s="33"/>
      <c r="O164" s="33"/>
      <c r="P164" s="33"/>
      <c r="Q164" s="33"/>
      <c r="R164" s="33"/>
      <c r="S164" s="33"/>
      <c r="T164" s="33"/>
      <c r="U164" s="586"/>
      <c r="V164" s="634" t="e">
        <f t="shared" si="588"/>
        <v>#DIV/0!</v>
      </c>
      <c r="W164" s="586"/>
      <c r="X164" s="634" t="e">
        <f t="shared" si="589"/>
        <v>#DIV/0!</v>
      </c>
      <c r="Y164" s="33"/>
      <c r="Z164" s="634" t="e">
        <f t="shared" si="590"/>
        <v>#DIV/0!</v>
      </c>
      <c r="AA164" s="33"/>
      <c r="AB164" s="634" t="e">
        <f t="shared" si="591"/>
        <v>#DIV/0!</v>
      </c>
      <c r="AC164" s="33"/>
      <c r="AD164" s="627" t="e">
        <f t="shared" si="592"/>
        <v>#DIV/0!</v>
      </c>
      <c r="AE164" s="586"/>
      <c r="AF164" s="33"/>
      <c r="AG164" s="586"/>
      <c r="AH164" s="627" t="e">
        <f t="shared" si="593"/>
        <v>#DIV/0!</v>
      </c>
      <c r="AI164" s="33"/>
      <c r="AJ164" s="627">
        <v>0</v>
      </c>
      <c r="AK164" s="33"/>
      <c r="AL164" s="462" t="e">
        <f t="shared" si="594"/>
        <v>#DIV/0!</v>
      </c>
      <c r="AM164" s="33"/>
      <c r="AN164" s="33"/>
      <c r="AO164" s="33"/>
      <c r="AP164" s="33"/>
      <c r="AQ164" s="33"/>
      <c r="AR164" s="33"/>
      <c r="AS164" s="33"/>
      <c r="AT164" s="33"/>
      <c r="AU164" s="564"/>
      <c r="AV164" s="564">
        <f t="shared" si="634"/>
        <v>0</v>
      </c>
      <c r="AW164" s="486"/>
      <c r="AX164" s="486"/>
      <c r="AY164" s="33"/>
      <c r="AZ164" s="33"/>
      <c r="BA164" s="437">
        <f t="shared" si="635"/>
        <v>0</v>
      </c>
      <c r="BB164" s="530">
        <f>BF164-E164</f>
        <v>0</v>
      </c>
      <c r="BC164" s="33"/>
      <c r="BD164" s="33"/>
      <c r="BE164" s="530">
        <f t="shared" si="636"/>
        <v>0</v>
      </c>
      <c r="BF164" s="437"/>
      <c r="BG164" s="33"/>
      <c r="BH164" s="33"/>
      <c r="BI164" s="495">
        <f t="shared" si="619"/>
        <v>0</v>
      </c>
      <c r="BJ164" s="486">
        <v>0</v>
      </c>
      <c r="BK164" s="486"/>
      <c r="BL164" s="33"/>
      <c r="BM164" s="33"/>
      <c r="BN164" s="486">
        <f>BQ164-BK164</f>
        <v>0</v>
      </c>
      <c r="BO164" s="495">
        <f t="shared" si="621"/>
        <v>0</v>
      </c>
      <c r="BP164" s="486">
        <v>0</v>
      </c>
      <c r="BQ164" s="486">
        <v>0</v>
      </c>
      <c r="BR164" s="33"/>
      <c r="BS164" s="33"/>
      <c r="BT164" s="33"/>
      <c r="BU164" s="33"/>
      <c r="BV164" s="495">
        <f t="shared" si="637"/>
        <v>0</v>
      </c>
      <c r="BW164" s="437">
        <v>0</v>
      </c>
      <c r="BX164" s="437"/>
      <c r="BY164" s="33"/>
      <c r="BZ164" s="33"/>
      <c r="CA164" s="342">
        <f t="shared" si="616"/>
        <v>0</v>
      </c>
      <c r="CB164" s="182"/>
      <c r="CC164" s="249"/>
      <c r="CD164" s="249"/>
      <c r="CE164" s="342">
        <f t="shared" si="617"/>
        <v>78112.477610000002</v>
      </c>
      <c r="CF164" s="182">
        <v>78112.477610000002</v>
      </c>
      <c r="CG164" s="182"/>
      <c r="CH164" s="249"/>
      <c r="CI164" s="249"/>
      <c r="CJ164" s="486"/>
      <c r="CK164" s="495">
        <f t="shared" si="638"/>
        <v>0</v>
      </c>
      <c r="CL164" s="486">
        <v>0</v>
      </c>
      <c r="CM164" s="486"/>
      <c r="CN164" s="33"/>
      <c r="CO164" s="33"/>
    </row>
    <row r="165" spans="2:93" s="47" customFormat="1" ht="54" hidden="1" customHeight="1" x14ac:dyDescent="0.25">
      <c r="B165" s="206" t="s">
        <v>204</v>
      </c>
      <c r="C165" s="122" t="s">
        <v>290</v>
      </c>
      <c r="D165" s="182"/>
      <c r="E165" s="182"/>
      <c r="F165" s="182"/>
      <c r="G165" s="249"/>
      <c r="H165" s="249"/>
      <c r="I165" s="249"/>
      <c r="J165" s="572" t="e">
        <f t="shared" si="587"/>
        <v>#DIV/0!</v>
      </c>
      <c r="K165" s="182"/>
      <c r="L165" s="33"/>
      <c r="M165" s="564"/>
      <c r="N165" s="33"/>
      <c r="O165" s="33"/>
      <c r="P165" s="33"/>
      <c r="Q165" s="33"/>
      <c r="R165" s="33"/>
      <c r="S165" s="33"/>
      <c r="T165" s="33"/>
      <c r="U165" s="586"/>
      <c r="V165" s="634" t="e">
        <f t="shared" si="588"/>
        <v>#DIV/0!</v>
      </c>
      <c r="W165" s="586"/>
      <c r="X165" s="634" t="e">
        <f t="shared" si="589"/>
        <v>#DIV/0!</v>
      </c>
      <c r="Y165" s="33"/>
      <c r="Z165" s="634" t="e">
        <f t="shared" si="590"/>
        <v>#DIV/0!</v>
      </c>
      <c r="AA165" s="33"/>
      <c r="AB165" s="634" t="e">
        <f t="shared" si="591"/>
        <v>#DIV/0!</v>
      </c>
      <c r="AC165" s="33"/>
      <c r="AD165" s="627" t="e">
        <f t="shared" si="592"/>
        <v>#DIV/0!</v>
      </c>
      <c r="AE165" s="586"/>
      <c r="AF165" s="33"/>
      <c r="AG165" s="586"/>
      <c r="AH165" s="627" t="e">
        <f t="shared" si="593"/>
        <v>#DIV/0!</v>
      </c>
      <c r="AI165" s="33"/>
      <c r="AJ165" s="627">
        <v>0</v>
      </c>
      <c r="AK165" s="33"/>
      <c r="AL165" s="462" t="e">
        <f t="shared" si="594"/>
        <v>#DIV/0!</v>
      </c>
      <c r="AM165" s="33"/>
      <c r="AN165" s="33"/>
      <c r="AO165" s="33"/>
      <c r="AP165" s="33"/>
      <c r="AQ165" s="33"/>
      <c r="AR165" s="33"/>
      <c r="AS165" s="33"/>
      <c r="AT165" s="33"/>
      <c r="AU165" s="564"/>
      <c r="AV165" s="564"/>
      <c r="AW165" s="486"/>
      <c r="AX165" s="486"/>
      <c r="AY165" s="33"/>
      <c r="AZ165" s="33"/>
      <c r="BA165" s="437"/>
      <c r="BB165" s="530"/>
      <c r="BC165" s="33"/>
      <c r="BD165" s="33"/>
      <c r="BE165" s="530"/>
      <c r="BF165" s="437"/>
      <c r="BG165" s="33"/>
      <c r="BH165" s="33"/>
      <c r="BI165" s="495">
        <f t="shared" si="619"/>
        <v>0</v>
      </c>
      <c r="BJ165" s="486">
        <f>BJ166+BJ167</f>
        <v>0</v>
      </c>
      <c r="BK165" s="486"/>
      <c r="BL165" s="486">
        <f t="shared" ref="BL165:BM165" si="639">BL166+BL167</f>
        <v>0</v>
      </c>
      <c r="BM165" s="486">
        <f t="shared" si="639"/>
        <v>0</v>
      </c>
      <c r="BN165" s="486">
        <f>BN166+BN167</f>
        <v>0</v>
      </c>
      <c r="BO165" s="495">
        <f t="shared" si="621"/>
        <v>0</v>
      </c>
      <c r="BP165" s="486">
        <f>BP166+BP167</f>
        <v>0</v>
      </c>
      <c r="BQ165" s="486">
        <f t="shared" ref="BQ165:BS165" si="640">BQ166+BQ167</f>
        <v>0</v>
      </c>
      <c r="BR165" s="486">
        <f t="shared" si="640"/>
        <v>0</v>
      </c>
      <c r="BS165" s="486">
        <f t="shared" si="640"/>
        <v>0</v>
      </c>
      <c r="BT165" s="33"/>
      <c r="BU165" s="33"/>
      <c r="BV165" s="495">
        <f t="shared" ref="BV165" si="641">BW165+BY165+BZ165</f>
        <v>0</v>
      </c>
      <c r="BW165" s="437">
        <v>0</v>
      </c>
      <c r="BX165" s="437"/>
      <c r="BY165" s="33"/>
      <c r="BZ165" s="33"/>
      <c r="CA165" s="363">
        <f t="shared" si="616"/>
        <v>0</v>
      </c>
      <c r="CB165" s="182">
        <f>CB166+CB167</f>
        <v>0</v>
      </c>
      <c r="CC165" s="253"/>
      <c r="CD165" s="254"/>
      <c r="CE165" s="363">
        <f t="shared" si="617"/>
        <v>0</v>
      </c>
      <c r="CF165" s="182">
        <v>0</v>
      </c>
      <c r="CG165" s="182"/>
      <c r="CH165" s="249"/>
      <c r="CI165" s="249"/>
      <c r="CJ165" s="486"/>
      <c r="CK165" s="495">
        <f t="shared" ref="CK165" si="642">CL165+CN165+CO165</f>
        <v>0</v>
      </c>
      <c r="CL165" s="486">
        <v>0</v>
      </c>
      <c r="CM165" s="486"/>
      <c r="CN165" s="33"/>
      <c r="CO165" s="33"/>
    </row>
    <row r="166" spans="2:93" s="166" customFormat="1" ht="54" hidden="1" customHeight="1" x14ac:dyDescent="0.25">
      <c r="B166" s="212"/>
      <c r="C166" s="115" t="s">
        <v>32</v>
      </c>
      <c r="D166" s="192">
        <f t="shared" ref="D166:D167" si="643">E166</f>
        <v>0</v>
      </c>
      <c r="E166" s="192"/>
      <c r="F166" s="192"/>
      <c r="G166" s="255"/>
      <c r="H166" s="255"/>
      <c r="I166" s="255"/>
      <c r="J166" s="572" t="e">
        <f t="shared" si="587"/>
        <v>#DIV/0!</v>
      </c>
      <c r="K166" s="192"/>
      <c r="L166" s="82"/>
      <c r="M166" s="563"/>
      <c r="N166" s="82"/>
      <c r="O166" s="82"/>
      <c r="P166" s="82"/>
      <c r="Q166" s="82"/>
      <c r="R166" s="82"/>
      <c r="S166" s="82"/>
      <c r="T166" s="82"/>
      <c r="U166" s="585"/>
      <c r="V166" s="634" t="e">
        <f t="shared" si="588"/>
        <v>#DIV/0!</v>
      </c>
      <c r="W166" s="585"/>
      <c r="X166" s="634" t="e">
        <f t="shared" si="589"/>
        <v>#DIV/0!</v>
      </c>
      <c r="Y166" s="82"/>
      <c r="Z166" s="634" t="e">
        <f t="shared" si="590"/>
        <v>#DIV/0!</v>
      </c>
      <c r="AA166" s="82"/>
      <c r="AB166" s="634" t="e">
        <f t="shared" si="591"/>
        <v>#DIV/0!</v>
      </c>
      <c r="AC166" s="82"/>
      <c r="AD166" s="627" t="e">
        <f t="shared" si="592"/>
        <v>#DIV/0!</v>
      </c>
      <c r="AE166" s="585"/>
      <c r="AF166" s="82"/>
      <c r="AG166" s="585"/>
      <c r="AH166" s="627" t="e">
        <f t="shared" si="593"/>
        <v>#DIV/0!</v>
      </c>
      <c r="AI166" s="82"/>
      <c r="AJ166" s="627">
        <v>0</v>
      </c>
      <c r="AK166" s="82"/>
      <c r="AL166" s="462" t="e">
        <f t="shared" si="594"/>
        <v>#DIV/0!</v>
      </c>
      <c r="AM166" s="82"/>
      <c r="AN166" s="82"/>
      <c r="AO166" s="82"/>
      <c r="AP166" s="82"/>
      <c r="AQ166" s="82"/>
      <c r="AR166" s="82"/>
      <c r="AS166" s="82"/>
      <c r="AT166" s="82"/>
      <c r="AU166" s="563"/>
      <c r="AV166" s="563">
        <f t="shared" ref="AV166:AV167" si="644">AW166</f>
        <v>0</v>
      </c>
      <c r="AW166" s="494"/>
      <c r="AX166" s="494"/>
      <c r="AY166" s="82"/>
      <c r="AZ166" s="82"/>
      <c r="BA166" s="494">
        <f t="shared" ref="BA166:BA167" si="645">BB166+BC166+BD166</f>
        <v>0</v>
      </c>
      <c r="BB166" s="529">
        <f>BF166-E166</f>
        <v>0</v>
      </c>
      <c r="BC166" s="82"/>
      <c r="BD166" s="82"/>
      <c r="BE166" s="529">
        <f t="shared" ref="BE166:BE167" si="646">BF166+BG166+BH166</f>
        <v>0</v>
      </c>
      <c r="BF166" s="494"/>
      <c r="BG166" s="82"/>
      <c r="BH166" s="82"/>
      <c r="BI166" s="494">
        <f t="shared" si="619"/>
        <v>0</v>
      </c>
      <c r="BJ166" s="494">
        <v>0</v>
      </c>
      <c r="BK166" s="494"/>
      <c r="BL166" s="82"/>
      <c r="BM166" s="82"/>
      <c r="BN166" s="494">
        <f>BQ166-BK166</f>
        <v>0</v>
      </c>
      <c r="BO166" s="494">
        <f t="shared" si="621"/>
        <v>0</v>
      </c>
      <c r="BP166" s="494">
        <v>0</v>
      </c>
      <c r="BQ166" s="494">
        <v>0</v>
      </c>
      <c r="BR166" s="82"/>
      <c r="BS166" s="82"/>
      <c r="BT166" s="82"/>
      <c r="BU166" s="82"/>
      <c r="BV166" s="494">
        <f t="shared" ref="BV166:BV167" si="647">BW166</f>
        <v>0</v>
      </c>
      <c r="BW166" s="494">
        <v>0</v>
      </c>
      <c r="BX166" s="494"/>
      <c r="BY166" s="82"/>
      <c r="BZ166" s="82"/>
      <c r="CA166" s="494">
        <f t="shared" si="616"/>
        <v>0</v>
      </c>
      <c r="CB166" s="192"/>
      <c r="CC166" s="255"/>
      <c r="CD166" s="255"/>
      <c r="CE166" s="494">
        <f t="shared" si="617"/>
        <v>0</v>
      </c>
      <c r="CF166" s="192">
        <v>0</v>
      </c>
      <c r="CG166" s="192"/>
      <c r="CH166" s="255"/>
      <c r="CI166" s="255"/>
      <c r="CJ166" s="494"/>
      <c r="CK166" s="494">
        <f t="shared" ref="CK166:CK167" si="648">CL166</f>
        <v>0</v>
      </c>
      <c r="CL166" s="494">
        <v>0</v>
      </c>
      <c r="CM166" s="494"/>
      <c r="CN166" s="82"/>
      <c r="CO166" s="82"/>
    </row>
    <row r="167" spans="2:93" s="52" customFormat="1" ht="104.25" hidden="1" customHeight="1" x14ac:dyDescent="0.25">
      <c r="B167" s="206"/>
      <c r="C167" s="111" t="s">
        <v>31</v>
      </c>
      <c r="D167" s="182">
        <f t="shared" si="643"/>
        <v>0</v>
      </c>
      <c r="E167" s="182"/>
      <c r="F167" s="182"/>
      <c r="G167" s="249"/>
      <c r="H167" s="249"/>
      <c r="I167" s="249"/>
      <c r="J167" s="572" t="e">
        <f t="shared" si="587"/>
        <v>#DIV/0!</v>
      </c>
      <c r="K167" s="182"/>
      <c r="L167" s="33"/>
      <c r="M167" s="564"/>
      <c r="N167" s="33"/>
      <c r="O167" s="33"/>
      <c r="P167" s="33"/>
      <c r="Q167" s="33"/>
      <c r="R167" s="33"/>
      <c r="S167" s="33"/>
      <c r="T167" s="33"/>
      <c r="U167" s="586"/>
      <c r="V167" s="634" t="e">
        <f t="shared" si="588"/>
        <v>#DIV/0!</v>
      </c>
      <c r="W167" s="586"/>
      <c r="X167" s="634" t="e">
        <f t="shared" si="589"/>
        <v>#DIV/0!</v>
      </c>
      <c r="Y167" s="33"/>
      <c r="Z167" s="634" t="e">
        <f t="shared" si="590"/>
        <v>#DIV/0!</v>
      </c>
      <c r="AA167" s="33"/>
      <c r="AB167" s="634" t="e">
        <f t="shared" si="591"/>
        <v>#DIV/0!</v>
      </c>
      <c r="AC167" s="33"/>
      <c r="AD167" s="627" t="e">
        <f t="shared" si="592"/>
        <v>#DIV/0!</v>
      </c>
      <c r="AE167" s="586"/>
      <c r="AF167" s="33"/>
      <c r="AG167" s="586"/>
      <c r="AH167" s="627" t="e">
        <f t="shared" si="593"/>
        <v>#DIV/0!</v>
      </c>
      <c r="AI167" s="33"/>
      <c r="AJ167" s="627">
        <v>0</v>
      </c>
      <c r="AK167" s="33"/>
      <c r="AL167" s="462" t="e">
        <f t="shared" si="594"/>
        <v>#DIV/0!</v>
      </c>
      <c r="AM167" s="33"/>
      <c r="AN167" s="33"/>
      <c r="AO167" s="33"/>
      <c r="AP167" s="33"/>
      <c r="AQ167" s="33"/>
      <c r="AR167" s="33"/>
      <c r="AS167" s="33"/>
      <c r="AT167" s="33"/>
      <c r="AU167" s="564"/>
      <c r="AV167" s="564">
        <f t="shared" si="644"/>
        <v>0</v>
      </c>
      <c r="AW167" s="486"/>
      <c r="AX167" s="486"/>
      <c r="AY167" s="33"/>
      <c r="AZ167" s="33"/>
      <c r="BA167" s="437">
        <f t="shared" si="645"/>
        <v>0</v>
      </c>
      <c r="BB167" s="530">
        <f>BF167-E167</f>
        <v>0</v>
      </c>
      <c r="BC167" s="33"/>
      <c r="BD167" s="33"/>
      <c r="BE167" s="530">
        <f t="shared" si="646"/>
        <v>0</v>
      </c>
      <c r="BF167" s="437"/>
      <c r="BG167" s="33"/>
      <c r="BH167" s="33"/>
      <c r="BI167" s="495">
        <f t="shared" si="619"/>
        <v>0</v>
      </c>
      <c r="BJ167" s="486">
        <v>0</v>
      </c>
      <c r="BK167" s="486"/>
      <c r="BL167" s="33"/>
      <c r="BM167" s="33"/>
      <c r="BN167" s="486">
        <f>BQ167-BK167</f>
        <v>0</v>
      </c>
      <c r="BO167" s="495">
        <f t="shared" si="621"/>
        <v>0</v>
      </c>
      <c r="BP167" s="486">
        <v>0</v>
      </c>
      <c r="BQ167" s="486">
        <v>0</v>
      </c>
      <c r="BR167" s="33"/>
      <c r="BS167" s="33"/>
      <c r="BT167" s="33"/>
      <c r="BU167" s="33"/>
      <c r="BV167" s="495">
        <f t="shared" si="647"/>
        <v>0</v>
      </c>
      <c r="BW167" s="437">
        <v>0</v>
      </c>
      <c r="BX167" s="437"/>
      <c r="BY167" s="33"/>
      <c r="BZ167" s="33"/>
      <c r="CA167" s="342">
        <f t="shared" si="616"/>
        <v>0</v>
      </c>
      <c r="CB167" s="182"/>
      <c r="CC167" s="249"/>
      <c r="CD167" s="249"/>
      <c r="CE167" s="342">
        <f t="shared" si="617"/>
        <v>78112.477610000002</v>
      </c>
      <c r="CF167" s="182">
        <v>78112.477610000002</v>
      </c>
      <c r="CG167" s="182"/>
      <c r="CH167" s="249"/>
      <c r="CI167" s="249"/>
      <c r="CJ167" s="486"/>
      <c r="CK167" s="495">
        <f t="shared" si="648"/>
        <v>0</v>
      </c>
      <c r="CL167" s="486">
        <v>0</v>
      </c>
      <c r="CM167" s="486"/>
      <c r="CN167" s="33"/>
      <c r="CO167" s="33"/>
    </row>
    <row r="168" spans="2:93" s="52" customFormat="1" ht="107.25" hidden="1" customHeight="1" x14ac:dyDescent="0.25">
      <c r="B168" s="206" t="s">
        <v>387</v>
      </c>
      <c r="C168" s="122" t="s">
        <v>291</v>
      </c>
      <c r="D168" s="182"/>
      <c r="E168" s="182"/>
      <c r="F168" s="182"/>
      <c r="G168" s="249"/>
      <c r="H168" s="249"/>
      <c r="I168" s="249"/>
      <c r="J168" s="572" t="e">
        <f t="shared" si="587"/>
        <v>#DIV/0!</v>
      </c>
      <c r="K168" s="182"/>
      <c r="L168" s="33"/>
      <c r="M168" s="564"/>
      <c r="N168" s="33"/>
      <c r="O168" s="33"/>
      <c r="P168" s="33"/>
      <c r="Q168" s="33"/>
      <c r="R168" s="33"/>
      <c r="S168" s="33"/>
      <c r="T168" s="33"/>
      <c r="U168" s="586"/>
      <c r="V168" s="634" t="e">
        <f t="shared" si="588"/>
        <v>#DIV/0!</v>
      </c>
      <c r="W168" s="586"/>
      <c r="X168" s="634" t="e">
        <f t="shared" si="589"/>
        <v>#DIV/0!</v>
      </c>
      <c r="Y168" s="33"/>
      <c r="Z168" s="634" t="e">
        <f t="shared" si="590"/>
        <v>#DIV/0!</v>
      </c>
      <c r="AA168" s="33"/>
      <c r="AB168" s="634" t="e">
        <f t="shared" si="591"/>
        <v>#DIV/0!</v>
      </c>
      <c r="AC168" s="33"/>
      <c r="AD168" s="627" t="e">
        <f t="shared" si="592"/>
        <v>#DIV/0!</v>
      </c>
      <c r="AE168" s="586"/>
      <c r="AF168" s="33"/>
      <c r="AG168" s="586"/>
      <c r="AH168" s="627" t="e">
        <f t="shared" si="593"/>
        <v>#DIV/0!</v>
      </c>
      <c r="AI168" s="33"/>
      <c r="AJ168" s="627">
        <v>0</v>
      </c>
      <c r="AK168" s="33"/>
      <c r="AL168" s="462" t="e">
        <f t="shared" si="594"/>
        <v>#DIV/0!</v>
      </c>
      <c r="AM168" s="33"/>
      <c r="AN168" s="33"/>
      <c r="AO168" s="33"/>
      <c r="AP168" s="33"/>
      <c r="AQ168" s="33"/>
      <c r="AR168" s="33"/>
      <c r="AS168" s="33"/>
      <c r="AT168" s="33"/>
      <c r="AU168" s="564"/>
      <c r="AV168" s="564"/>
      <c r="AW168" s="486"/>
      <c r="AX168" s="486"/>
      <c r="AY168" s="33"/>
      <c r="AZ168" s="33"/>
      <c r="BA168" s="437"/>
      <c r="BB168" s="530"/>
      <c r="BC168" s="33"/>
      <c r="BD168" s="33"/>
      <c r="BE168" s="530"/>
      <c r="BF168" s="437"/>
      <c r="BG168" s="33"/>
      <c r="BH168" s="33"/>
      <c r="BI168" s="495">
        <f t="shared" si="619"/>
        <v>0</v>
      </c>
      <c r="BJ168" s="486">
        <f>BJ169+BJ170</f>
        <v>0</v>
      </c>
      <c r="BK168" s="486"/>
      <c r="BL168" s="33"/>
      <c r="BM168" s="33"/>
      <c r="BN168" s="486">
        <f>BN169+BN170</f>
        <v>0</v>
      </c>
      <c r="BO168" s="495">
        <f t="shared" si="621"/>
        <v>0</v>
      </c>
      <c r="BP168" s="486">
        <f>BP169+BP170</f>
        <v>0</v>
      </c>
      <c r="BQ168" s="486">
        <f>BQ169+BQ170</f>
        <v>0</v>
      </c>
      <c r="BR168" s="33"/>
      <c r="BS168" s="33"/>
      <c r="BT168" s="33"/>
      <c r="BU168" s="33"/>
      <c r="BV168" s="495">
        <f t="shared" ref="BV168" si="649">BW168+BY168+BZ168</f>
        <v>0</v>
      </c>
      <c r="BW168" s="437">
        <f>BW169+BW170</f>
        <v>0</v>
      </c>
      <c r="BX168" s="437"/>
      <c r="BY168" s="33"/>
      <c r="BZ168" s="33"/>
      <c r="CA168" s="342">
        <f t="shared" si="616"/>
        <v>0</v>
      </c>
      <c r="CB168" s="182">
        <f>CB169+CB170</f>
        <v>0</v>
      </c>
      <c r="CC168" s="253"/>
      <c r="CD168" s="254"/>
      <c r="CE168" s="342">
        <f t="shared" si="617"/>
        <v>236704.47761</v>
      </c>
      <c r="CF168" s="182">
        <f>CF169+CF170</f>
        <v>236704.47761</v>
      </c>
      <c r="CG168" s="182"/>
      <c r="CH168" s="249"/>
      <c r="CI168" s="249"/>
      <c r="CJ168" s="486"/>
      <c r="CK168" s="495">
        <f t="shared" ref="CK168" si="650">CL168+CN168+CO168</f>
        <v>0</v>
      </c>
      <c r="CL168" s="486">
        <f>CL169+CL170</f>
        <v>0</v>
      </c>
      <c r="CM168" s="486"/>
      <c r="CN168" s="33"/>
      <c r="CO168" s="33"/>
    </row>
    <row r="169" spans="2:93" s="166" customFormat="1" ht="54" hidden="1" customHeight="1" x14ac:dyDescent="0.25">
      <c r="B169" s="212"/>
      <c r="C169" s="115" t="s">
        <v>32</v>
      </c>
      <c r="D169" s="192">
        <f t="shared" ref="D169:D170" si="651">E169</f>
        <v>0</v>
      </c>
      <c r="E169" s="192"/>
      <c r="F169" s="192"/>
      <c r="G169" s="255"/>
      <c r="H169" s="255"/>
      <c r="I169" s="255"/>
      <c r="J169" s="572" t="e">
        <f t="shared" si="587"/>
        <v>#DIV/0!</v>
      </c>
      <c r="K169" s="192"/>
      <c r="L169" s="82"/>
      <c r="M169" s="563"/>
      <c r="N169" s="82"/>
      <c r="O169" s="82"/>
      <c r="P169" s="82"/>
      <c r="Q169" s="82"/>
      <c r="R169" s="82"/>
      <c r="S169" s="82"/>
      <c r="T169" s="82"/>
      <c r="U169" s="585"/>
      <c r="V169" s="634" t="e">
        <f t="shared" si="588"/>
        <v>#DIV/0!</v>
      </c>
      <c r="W169" s="585"/>
      <c r="X169" s="634" t="e">
        <f t="shared" si="589"/>
        <v>#DIV/0!</v>
      </c>
      <c r="Y169" s="82"/>
      <c r="Z169" s="634" t="e">
        <f t="shared" si="590"/>
        <v>#DIV/0!</v>
      </c>
      <c r="AA169" s="82"/>
      <c r="AB169" s="634" t="e">
        <f t="shared" si="591"/>
        <v>#DIV/0!</v>
      </c>
      <c r="AC169" s="82"/>
      <c r="AD169" s="627" t="e">
        <f t="shared" si="592"/>
        <v>#DIV/0!</v>
      </c>
      <c r="AE169" s="585"/>
      <c r="AF169" s="82"/>
      <c r="AG169" s="585"/>
      <c r="AH169" s="627" t="e">
        <f t="shared" si="593"/>
        <v>#DIV/0!</v>
      </c>
      <c r="AI169" s="82"/>
      <c r="AJ169" s="627">
        <v>0</v>
      </c>
      <c r="AK169" s="82"/>
      <c r="AL169" s="462" t="e">
        <f t="shared" si="594"/>
        <v>#DIV/0!</v>
      </c>
      <c r="AM169" s="82"/>
      <c r="AN169" s="82"/>
      <c r="AO169" s="82"/>
      <c r="AP169" s="82"/>
      <c r="AQ169" s="82"/>
      <c r="AR169" s="82"/>
      <c r="AS169" s="82"/>
      <c r="AT169" s="82"/>
      <c r="AU169" s="563"/>
      <c r="AV169" s="563">
        <f t="shared" ref="AV169:AV170" si="652">AW169</f>
        <v>0</v>
      </c>
      <c r="AW169" s="494"/>
      <c r="AX169" s="494"/>
      <c r="AY169" s="82"/>
      <c r="AZ169" s="82"/>
      <c r="BA169" s="494">
        <f t="shared" ref="BA169:BA170" si="653">BB169+BC169+BD169</f>
        <v>0</v>
      </c>
      <c r="BB169" s="529">
        <f>BF169-E169</f>
        <v>0</v>
      </c>
      <c r="BC169" s="82"/>
      <c r="BD169" s="82"/>
      <c r="BE169" s="529">
        <f t="shared" ref="BE169:BE170" si="654">BF169+BG169+BH169</f>
        <v>0</v>
      </c>
      <c r="BF169" s="494"/>
      <c r="BG169" s="82"/>
      <c r="BH169" s="82"/>
      <c r="BI169" s="494">
        <f t="shared" si="619"/>
        <v>0</v>
      </c>
      <c r="BJ169" s="494">
        <v>0</v>
      </c>
      <c r="BK169" s="494"/>
      <c r="BL169" s="82"/>
      <c r="BM169" s="82"/>
      <c r="BN169" s="494">
        <f>BQ169-BK169</f>
        <v>0</v>
      </c>
      <c r="BO169" s="494">
        <f t="shared" si="621"/>
        <v>0</v>
      </c>
      <c r="BP169" s="494">
        <v>0</v>
      </c>
      <c r="BQ169" s="494">
        <v>0</v>
      </c>
      <c r="BR169" s="82"/>
      <c r="BS169" s="82"/>
      <c r="BT169" s="82"/>
      <c r="BU169" s="82"/>
      <c r="BV169" s="494">
        <f t="shared" ref="BV169:BV213" si="655">BW169</f>
        <v>0</v>
      </c>
      <c r="BW169" s="494">
        <v>0</v>
      </c>
      <c r="BX169" s="494"/>
      <c r="BY169" s="82"/>
      <c r="BZ169" s="82"/>
      <c r="CA169" s="494">
        <f t="shared" si="616"/>
        <v>0</v>
      </c>
      <c r="CB169" s="192"/>
      <c r="CC169" s="255"/>
      <c r="CD169" s="255"/>
      <c r="CE169" s="494">
        <f t="shared" si="617"/>
        <v>158592</v>
      </c>
      <c r="CF169" s="192">
        <v>158592</v>
      </c>
      <c r="CG169" s="192"/>
      <c r="CH169" s="255"/>
      <c r="CI169" s="255"/>
      <c r="CJ169" s="494"/>
      <c r="CK169" s="494">
        <f t="shared" ref="CK169:CK213" si="656">CL169</f>
        <v>0</v>
      </c>
      <c r="CL169" s="494">
        <v>0</v>
      </c>
      <c r="CM169" s="494"/>
      <c r="CN169" s="82"/>
      <c r="CO169" s="82"/>
    </row>
    <row r="170" spans="2:93" s="52" customFormat="1" ht="54" hidden="1" customHeight="1" x14ac:dyDescent="0.25">
      <c r="B170" s="206"/>
      <c r="C170" s="111" t="s">
        <v>31</v>
      </c>
      <c r="D170" s="182">
        <f t="shared" si="651"/>
        <v>0</v>
      </c>
      <c r="E170" s="182"/>
      <c r="F170" s="182"/>
      <c r="G170" s="249"/>
      <c r="H170" s="249"/>
      <c r="I170" s="249"/>
      <c r="J170" s="572" t="e">
        <f t="shared" si="587"/>
        <v>#DIV/0!</v>
      </c>
      <c r="K170" s="182"/>
      <c r="L170" s="33"/>
      <c r="M170" s="564"/>
      <c r="N170" s="33"/>
      <c r="O170" s="33"/>
      <c r="P170" s="33"/>
      <c r="Q170" s="33"/>
      <c r="R170" s="33"/>
      <c r="S170" s="33"/>
      <c r="T170" s="33"/>
      <c r="U170" s="586"/>
      <c r="V170" s="634" t="e">
        <f t="shared" si="588"/>
        <v>#DIV/0!</v>
      </c>
      <c r="W170" s="586"/>
      <c r="X170" s="634" t="e">
        <f t="shared" si="589"/>
        <v>#DIV/0!</v>
      </c>
      <c r="Y170" s="33"/>
      <c r="Z170" s="634" t="e">
        <f t="shared" si="590"/>
        <v>#DIV/0!</v>
      </c>
      <c r="AA170" s="33"/>
      <c r="AB170" s="634" t="e">
        <f t="shared" si="591"/>
        <v>#DIV/0!</v>
      </c>
      <c r="AC170" s="33"/>
      <c r="AD170" s="627" t="e">
        <f t="shared" si="592"/>
        <v>#DIV/0!</v>
      </c>
      <c r="AE170" s="586"/>
      <c r="AF170" s="33"/>
      <c r="AG170" s="586"/>
      <c r="AH170" s="627" t="e">
        <f t="shared" si="593"/>
        <v>#DIV/0!</v>
      </c>
      <c r="AI170" s="33"/>
      <c r="AJ170" s="627">
        <v>0</v>
      </c>
      <c r="AK170" s="33"/>
      <c r="AL170" s="462" t="e">
        <f t="shared" si="594"/>
        <v>#DIV/0!</v>
      </c>
      <c r="AM170" s="33"/>
      <c r="AN170" s="33"/>
      <c r="AO170" s="33"/>
      <c r="AP170" s="33"/>
      <c r="AQ170" s="33"/>
      <c r="AR170" s="33"/>
      <c r="AS170" s="33"/>
      <c r="AT170" s="33"/>
      <c r="AU170" s="564"/>
      <c r="AV170" s="564">
        <f t="shared" si="652"/>
        <v>0</v>
      </c>
      <c r="AW170" s="486"/>
      <c r="AX170" s="486"/>
      <c r="AY170" s="33"/>
      <c r="AZ170" s="33"/>
      <c r="BA170" s="437">
        <f t="shared" si="653"/>
        <v>0</v>
      </c>
      <c r="BB170" s="530">
        <f>BF170-E170</f>
        <v>0</v>
      </c>
      <c r="BC170" s="33"/>
      <c r="BD170" s="33"/>
      <c r="BE170" s="530">
        <f t="shared" si="654"/>
        <v>0</v>
      </c>
      <c r="BF170" s="437"/>
      <c r="BG170" s="33"/>
      <c r="BH170" s="33"/>
      <c r="BI170" s="495">
        <f t="shared" si="619"/>
        <v>0</v>
      </c>
      <c r="BJ170" s="486">
        <v>0</v>
      </c>
      <c r="BK170" s="486"/>
      <c r="BL170" s="33"/>
      <c r="BM170" s="33"/>
      <c r="BN170" s="486">
        <f>BQ170-BK170</f>
        <v>0</v>
      </c>
      <c r="BO170" s="495">
        <f t="shared" si="621"/>
        <v>0</v>
      </c>
      <c r="BP170" s="486">
        <v>0</v>
      </c>
      <c r="BQ170" s="486">
        <v>0</v>
      </c>
      <c r="BR170" s="33"/>
      <c r="BS170" s="33"/>
      <c r="BT170" s="33"/>
      <c r="BU170" s="33"/>
      <c r="BV170" s="495">
        <f t="shared" si="655"/>
        <v>0</v>
      </c>
      <c r="BW170" s="437">
        <v>0</v>
      </c>
      <c r="BX170" s="437"/>
      <c r="BY170" s="33"/>
      <c r="BZ170" s="33"/>
      <c r="CA170" s="342">
        <f t="shared" si="616"/>
        <v>0</v>
      </c>
      <c r="CB170" s="182"/>
      <c r="CC170" s="249"/>
      <c r="CD170" s="249"/>
      <c r="CE170" s="342">
        <f t="shared" si="617"/>
        <v>78112.477610000002</v>
      </c>
      <c r="CF170" s="182">
        <v>78112.477610000002</v>
      </c>
      <c r="CG170" s="182"/>
      <c r="CH170" s="249"/>
      <c r="CI170" s="249"/>
      <c r="CJ170" s="486"/>
      <c r="CK170" s="495">
        <f t="shared" si="656"/>
        <v>0</v>
      </c>
      <c r="CL170" s="486">
        <v>0</v>
      </c>
      <c r="CM170" s="486"/>
      <c r="CN170" s="33"/>
      <c r="CO170" s="33"/>
    </row>
    <row r="171" spans="2:93" s="167" customFormat="1" ht="71.25" hidden="1" customHeight="1" x14ac:dyDescent="0.25">
      <c r="B171" s="208" t="s">
        <v>62</v>
      </c>
      <c r="C171" s="121" t="s">
        <v>205</v>
      </c>
      <c r="D171" s="185">
        <f>E171+G171+H171+F171</f>
        <v>0</v>
      </c>
      <c r="E171" s="185">
        <f>E172+E173</f>
        <v>0</v>
      </c>
      <c r="F171" s="185">
        <f t="shared" ref="F171:H171" si="657">F172+F173</f>
        <v>0</v>
      </c>
      <c r="G171" s="185">
        <f t="shared" si="657"/>
        <v>0</v>
      </c>
      <c r="H171" s="185">
        <f t="shared" si="657"/>
        <v>0</v>
      </c>
      <c r="I171" s="185"/>
      <c r="J171" s="572" t="e">
        <f t="shared" si="587"/>
        <v>#DIV/0!</v>
      </c>
      <c r="K171" s="185">
        <f>K172+K173</f>
        <v>0</v>
      </c>
      <c r="L171" s="559"/>
      <c r="M171" s="559">
        <f t="shared" ref="M171" si="658">M172+M173</f>
        <v>0</v>
      </c>
      <c r="N171" s="559"/>
      <c r="O171" s="559">
        <f t="shared" ref="O171" si="659">O172+O173</f>
        <v>0</v>
      </c>
      <c r="P171" s="559"/>
      <c r="Q171" s="559">
        <f t="shared" ref="Q171" si="660">Q172+Q173</f>
        <v>0</v>
      </c>
      <c r="R171" s="559"/>
      <c r="S171" s="559"/>
      <c r="T171" s="559"/>
      <c r="U171" s="582">
        <f>U172+U173</f>
        <v>0</v>
      </c>
      <c r="V171" s="634" t="e">
        <f t="shared" si="588"/>
        <v>#DIV/0!</v>
      </c>
      <c r="W171" s="582">
        <f t="shared" ref="W171" si="661">W172+W173</f>
        <v>0</v>
      </c>
      <c r="X171" s="634" t="e">
        <f t="shared" si="589"/>
        <v>#DIV/0!</v>
      </c>
      <c r="Y171" s="582">
        <f t="shared" ref="Y171" si="662">Y172+Y173</f>
        <v>0</v>
      </c>
      <c r="Z171" s="634" t="e">
        <f t="shared" si="590"/>
        <v>#DIV/0!</v>
      </c>
      <c r="AA171" s="582">
        <f t="shared" ref="AA171" si="663">AA172+AA173</f>
        <v>0</v>
      </c>
      <c r="AB171" s="634" t="e">
        <f t="shared" si="591"/>
        <v>#DIV/0!</v>
      </c>
      <c r="AC171" s="582"/>
      <c r="AD171" s="627" t="e">
        <f t="shared" si="592"/>
        <v>#DIV/0!</v>
      </c>
      <c r="AE171" s="582">
        <f>AE172+AE173</f>
        <v>0</v>
      </c>
      <c r="AF171" s="559"/>
      <c r="AG171" s="582">
        <f t="shared" ref="AG171" si="664">AG172+AG173</f>
        <v>0</v>
      </c>
      <c r="AH171" s="627" t="e">
        <f t="shared" si="593"/>
        <v>#DIV/0!</v>
      </c>
      <c r="AI171" s="582">
        <f t="shared" ref="AI171" si="665">AI172+AI173</f>
        <v>0</v>
      </c>
      <c r="AJ171" s="627">
        <v>0</v>
      </c>
      <c r="AK171" s="582">
        <f t="shared" ref="AK171" si="666">AK172+AK173</f>
        <v>0</v>
      </c>
      <c r="AL171" s="462" t="e">
        <f t="shared" si="594"/>
        <v>#DIV/0!</v>
      </c>
      <c r="AM171" s="559"/>
      <c r="AN171" s="559"/>
      <c r="AO171" s="559"/>
      <c r="AP171" s="559"/>
      <c r="AQ171" s="559"/>
      <c r="AR171" s="559"/>
      <c r="AS171" s="559"/>
      <c r="AT171" s="559"/>
      <c r="AU171" s="559">
        <f>AV171+AW171+AX171</f>
        <v>0</v>
      </c>
      <c r="AV171" s="564">
        <f>AW171+AY171+AZ171+AX171</f>
        <v>0</v>
      </c>
      <c r="AW171" s="490">
        <f>AW172+AW173</f>
        <v>0</v>
      </c>
      <c r="AX171" s="490">
        <f t="shared" ref="AX171:AZ171" si="667">AX172+AX173</f>
        <v>0</v>
      </c>
      <c r="AY171" s="490">
        <f t="shared" si="667"/>
        <v>0</v>
      </c>
      <c r="AZ171" s="490">
        <f t="shared" si="667"/>
        <v>0</v>
      </c>
      <c r="BA171" s="440" t="e">
        <f>BB171+BC171+BD171</f>
        <v>#REF!</v>
      </c>
      <c r="BB171" s="539" t="e">
        <f>BB172+BB173</f>
        <v>#REF!</v>
      </c>
      <c r="BC171" s="102"/>
      <c r="BD171" s="102"/>
      <c r="BE171" s="539" t="e">
        <f>BF171+BG171+BH171</f>
        <v>#REF!</v>
      </c>
      <c r="BF171" s="440" t="e">
        <f>BF172+BF173</f>
        <v>#REF!</v>
      </c>
      <c r="BG171" s="102"/>
      <c r="BH171" s="102"/>
      <c r="BI171" s="499">
        <f>BJ171+BL171+BM171+BK171</f>
        <v>0</v>
      </c>
      <c r="BJ171" s="490">
        <f>BJ172+BJ173</f>
        <v>0</v>
      </c>
      <c r="BK171" s="490"/>
      <c r="BL171" s="490">
        <f t="shared" ref="BL171:BM171" si="668">BL172+BL173</f>
        <v>0</v>
      </c>
      <c r="BM171" s="490">
        <f t="shared" si="668"/>
        <v>0</v>
      </c>
      <c r="BN171" s="440"/>
      <c r="BO171" s="499">
        <f>BP171+BR171+BS171+BQ171</f>
        <v>0</v>
      </c>
      <c r="BP171" s="490">
        <f>BP172+BP173</f>
        <v>0</v>
      </c>
      <c r="BQ171" s="490">
        <f t="shared" ref="BQ171:BS171" si="669">BQ172+BQ173</f>
        <v>0</v>
      </c>
      <c r="BR171" s="490">
        <f t="shared" si="669"/>
        <v>0</v>
      </c>
      <c r="BS171" s="490">
        <f t="shared" si="669"/>
        <v>0</v>
      </c>
      <c r="BT171" s="102"/>
      <c r="BU171" s="102"/>
      <c r="BV171" s="499">
        <f>BW171+BY171+BZ171+BX171</f>
        <v>0</v>
      </c>
      <c r="BW171" s="440">
        <f>BW172+BW173</f>
        <v>0</v>
      </c>
      <c r="BX171" s="440">
        <f t="shared" ref="BX171:BZ171" si="670">BX172+BX173</f>
        <v>0</v>
      </c>
      <c r="BY171" s="440">
        <f t="shared" si="670"/>
        <v>0</v>
      </c>
      <c r="BZ171" s="440">
        <f t="shared" si="670"/>
        <v>0</v>
      </c>
      <c r="CA171" s="432">
        <f>CB171+CC171+CD171</f>
        <v>0</v>
      </c>
      <c r="CB171" s="185">
        <f>CB172+CB173</f>
        <v>0</v>
      </c>
      <c r="CC171" s="35"/>
      <c r="CD171" s="35"/>
      <c r="CE171" s="432">
        <f>CF171+CH171+CI171</f>
        <v>5718023.6623999998</v>
      </c>
      <c r="CF171" s="185">
        <f>CF172+CF173</f>
        <v>5718023.6623999998</v>
      </c>
      <c r="CG171" s="185"/>
      <c r="CH171" s="35"/>
      <c r="CI171" s="35"/>
      <c r="CJ171" s="490"/>
      <c r="CK171" s="499">
        <f>CL171+CN171+CO171+CM171</f>
        <v>0</v>
      </c>
      <c r="CL171" s="490">
        <f>CL172+CL173</f>
        <v>0</v>
      </c>
      <c r="CM171" s="490">
        <f t="shared" ref="CM171:CO171" si="671">CM172+CM173</f>
        <v>0</v>
      </c>
      <c r="CN171" s="490">
        <f t="shared" si="671"/>
        <v>0</v>
      </c>
      <c r="CO171" s="490">
        <f t="shared" si="671"/>
        <v>0</v>
      </c>
    </row>
    <row r="172" spans="2:93" s="22" customFormat="1" ht="41.25" hidden="1" customHeight="1" x14ac:dyDescent="0.25">
      <c r="B172" s="206"/>
      <c r="C172" s="111" t="s">
        <v>386</v>
      </c>
      <c r="D172" s="193">
        <f t="shared" ref="D172" si="672">E172+F172+G172+H172</f>
        <v>0</v>
      </c>
      <c r="E172" s="193">
        <f>E176+E179+E182</f>
        <v>0</v>
      </c>
      <c r="F172" s="193">
        <f>F176+F179+F182</f>
        <v>0</v>
      </c>
      <c r="G172" s="193">
        <f>G176+G179+G182</f>
        <v>0</v>
      </c>
      <c r="H172" s="193">
        <f>H176+H185+H196+H214+H218+H228+H231+H234+H237</f>
        <v>0</v>
      </c>
      <c r="I172" s="193"/>
      <c r="J172" s="572" t="e">
        <f t="shared" si="587"/>
        <v>#DIV/0!</v>
      </c>
      <c r="K172" s="193">
        <f>K176+K179+K182</f>
        <v>0</v>
      </c>
      <c r="L172" s="112"/>
      <c r="M172" s="112">
        <f>M176+M179+M182</f>
        <v>0</v>
      </c>
      <c r="N172" s="112"/>
      <c r="O172" s="112">
        <f>O176+O179+O182</f>
        <v>0</v>
      </c>
      <c r="P172" s="112"/>
      <c r="Q172" s="112">
        <f>Q176+Q185+Q196+Q214+Q218+Q228+Q231+Q234+Q237</f>
        <v>0</v>
      </c>
      <c r="R172" s="112"/>
      <c r="S172" s="112"/>
      <c r="T172" s="112"/>
      <c r="U172" s="112">
        <f>U176+U179+U182</f>
        <v>0</v>
      </c>
      <c r="V172" s="634" t="e">
        <f t="shared" si="588"/>
        <v>#DIV/0!</v>
      </c>
      <c r="W172" s="112">
        <f>W176+W179+W182</f>
        <v>0</v>
      </c>
      <c r="X172" s="634" t="e">
        <f t="shared" si="589"/>
        <v>#DIV/0!</v>
      </c>
      <c r="Y172" s="112">
        <f>Y176+Y179+Y182</f>
        <v>0</v>
      </c>
      <c r="Z172" s="634" t="e">
        <f t="shared" si="590"/>
        <v>#DIV/0!</v>
      </c>
      <c r="AA172" s="112">
        <f>AA176+AA185+AA196+AA214+AA218+AA228+AA231+AA234+AA237</f>
        <v>0</v>
      </c>
      <c r="AB172" s="634" t="e">
        <f t="shared" si="591"/>
        <v>#DIV/0!</v>
      </c>
      <c r="AC172" s="112"/>
      <c r="AD172" s="627" t="e">
        <f t="shared" si="592"/>
        <v>#DIV/0!</v>
      </c>
      <c r="AE172" s="112">
        <f>AE176+AE179+AE182</f>
        <v>0</v>
      </c>
      <c r="AF172" s="112"/>
      <c r="AG172" s="112">
        <f>AG176+AG179+AG182</f>
        <v>0</v>
      </c>
      <c r="AH172" s="627" t="e">
        <f t="shared" si="593"/>
        <v>#DIV/0!</v>
      </c>
      <c r="AI172" s="112">
        <f>AI176+AI179+AI182</f>
        <v>0</v>
      </c>
      <c r="AJ172" s="627">
        <v>0</v>
      </c>
      <c r="AK172" s="112">
        <f>AK176+AK185+AK196+AK214+AK218+AK228+AK231+AK234+AK237</f>
        <v>0</v>
      </c>
      <c r="AL172" s="462" t="e">
        <f t="shared" si="594"/>
        <v>#DIV/0!</v>
      </c>
      <c r="AM172" s="112"/>
      <c r="AN172" s="112"/>
      <c r="AO172" s="112"/>
      <c r="AP172" s="112"/>
      <c r="AQ172" s="112"/>
      <c r="AR172" s="112"/>
      <c r="AS172" s="112"/>
      <c r="AT172" s="112"/>
      <c r="AU172" s="112">
        <f>AV172+AW172+AX172</f>
        <v>0</v>
      </c>
      <c r="AV172" s="112">
        <f t="shared" ref="AV172" si="673">AW172+AX172+AY172+AZ172</f>
        <v>0</v>
      </c>
      <c r="AW172" s="112">
        <f>AW176+AW179+AW182</f>
        <v>0</v>
      </c>
      <c r="AX172" s="112">
        <f>AX176+AX179+AX182</f>
        <v>0</v>
      </c>
      <c r="AY172" s="112">
        <f>AY176+AY179+AY182</f>
        <v>0</v>
      </c>
      <c r="AZ172" s="112">
        <f>AZ176+AZ185+AZ196+AZ214+AZ218+AZ228+AZ231+AZ234+AZ237</f>
        <v>0</v>
      </c>
      <c r="BA172" s="112">
        <f>BB172+BC172+BD172</f>
        <v>603976.68807000003</v>
      </c>
      <c r="BB172" s="112">
        <f>BB176+BB185+BB196</f>
        <v>603976.68807000003</v>
      </c>
      <c r="BC172" s="112"/>
      <c r="BD172" s="112"/>
      <c r="BE172" s="112">
        <f>BF172+BG172+BH172</f>
        <v>603976.68807000003</v>
      </c>
      <c r="BF172" s="112">
        <f>BF176+BF185+BF196</f>
        <v>603976.68807000003</v>
      </c>
      <c r="BG172" s="112"/>
      <c r="BH172" s="112"/>
      <c r="BI172" s="112">
        <f t="shared" ref="BI172" si="674">BJ172+BK172+BL172+BM172</f>
        <v>0</v>
      </c>
      <c r="BJ172" s="112">
        <f>BJ176+BJ179+BJ182</f>
        <v>0</v>
      </c>
      <c r="BK172" s="112">
        <f>BK176+BK179+BK182</f>
        <v>0</v>
      </c>
      <c r="BL172" s="112">
        <f>BL176+BL179+BL182</f>
        <v>0</v>
      </c>
      <c r="BM172" s="112">
        <f>BM176+BM185+BM196+BM214+BM218+BM228+BM231+BM234+BM237</f>
        <v>0</v>
      </c>
      <c r="BN172" s="112"/>
      <c r="BO172" s="112">
        <f t="shared" ref="BO172" si="675">BP172+BQ172+BR172+BS172</f>
        <v>0</v>
      </c>
      <c r="BP172" s="112">
        <f>BP176+BP179+BP182</f>
        <v>0</v>
      </c>
      <c r="BQ172" s="112">
        <f>BQ176+BQ179+BQ182</f>
        <v>0</v>
      </c>
      <c r="BR172" s="112">
        <f>BR176+BR179+BR182</f>
        <v>0</v>
      </c>
      <c r="BS172" s="112">
        <f>BS176+BS185+BS196+BS214+BS218+BS228+BS231+BS234+BS237</f>
        <v>0</v>
      </c>
      <c r="BT172" s="112"/>
      <c r="BU172" s="112"/>
      <c r="BV172" s="112">
        <f t="shared" ref="BV172" si="676">BW172+BX172+BY172+BZ172</f>
        <v>0</v>
      </c>
      <c r="BW172" s="112">
        <f>BW176+BW179+BW182</f>
        <v>0</v>
      </c>
      <c r="BX172" s="112">
        <f>BX176+BX179+BX182</f>
        <v>0</v>
      </c>
      <c r="BY172" s="112">
        <f>BY176+BY179+BY182</f>
        <v>0</v>
      </c>
      <c r="BZ172" s="112">
        <f>BZ176+BZ185+BZ196+BZ214+BZ218+BZ228+BZ231+BZ234+BZ237</f>
        <v>0</v>
      </c>
      <c r="CA172" s="112">
        <f>CB172+CC172+CD172</f>
        <v>0</v>
      </c>
      <c r="CB172" s="112">
        <f>CB176+CB185+CB196+CB214+CB218+CB228+CB231+CB234+CB237</f>
        <v>0</v>
      </c>
      <c r="CC172" s="112">
        <f>CC176+CC185+CC196+CC214+CC218+CC228+CC231+CC234+CC237</f>
        <v>0</v>
      </c>
      <c r="CD172" s="112">
        <f>CD176+CD185+CD196+CD214+CD218+CD228+CD231+CD234+CD237</f>
        <v>0</v>
      </c>
      <c r="CE172" s="112">
        <f>CF172+CH172+CI172</f>
        <v>1719405.71</v>
      </c>
      <c r="CF172" s="112">
        <f>CF176+CF185+CF196+CF214+CF218+CF228+CF231+CF234+CF237</f>
        <v>1719405.71</v>
      </c>
      <c r="CG172" s="112"/>
      <c r="CH172" s="112">
        <f>CH176+CH185+CH196+CH214+CH218+CH228+CH231+CH234+CH237</f>
        <v>0</v>
      </c>
      <c r="CI172" s="112">
        <f>CI176+CI185+CI196+CI214+CI218+CI228+CI231+CI234+CI237</f>
        <v>0</v>
      </c>
      <c r="CJ172" s="112"/>
      <c r="CK172" s="112">
        <f t="shared" ref="CK172" si="677">CL172+CM172+CN172+CO172</f>
        <v>0</v>
      </c>
      <c r="CL172" s="112">
        <f>CL176+CL179+CL182</f>
        <v>0</v>
      </c>
      <c r="CM172" s="112">
        <f>CM176+CM179+CM182</f>
        <v>0</v>
      </c>
      <c r="CN172" s="112">
        <f>CN176+CN179+CN182</f>
        <v>0</v>
      </c>
      <c r="CO172" s="112">
        <f>CO176+CO185+CO196+CO214+CO218+CO228+CO231+CO234+CO237</f>
        <v>0</v>
      </c>
    </row>
    <row r="173" spans="2:93" s="166" customFormat="1" ht="67.5" hidden="1" customHeight="1" x14ac:dyDescent="0.25">
      <c r="B173" s="212"/>
      <c r="C173" s="115" t="s">
        <v>32</v>
      </c>
      <c r="D173" s="192">
        <f>D175+D178+D181</f>
        <v>0</v>
      </c>
      <c r="E173" s="192">
        <f>E175+E178+E181</f>
        <v>0</v>
      </c>
      <c r="F173" s="192">
        <f>F175+F178+F181</f>
        <v>0</v>
      </c>
      <c r="G173" s="192">
        <f>G175+G178+G181</f>
        <v>0</v>
      </c>
      <c r="H173" s="192">
        <f>H175+H184+H187+H195+H213+H217+H227+H230+H233+H236</f>
        <v>0</v>
      </c>
      <c r="I173" s="192"/>
      <c r="J173" s="572" t="e">
        <f t="shared" si="587"/>
        <v>#DIV/0!</v>
      </c>
      <c r="K173" s="192">
        <f>K175+K178+K181</f>
        <v>0</v>
      </c>
      <c r="L173" s="563"/>
      <c r="M173" s="563">
        <f>M175+M178+M181</f>
        <v>0</v>
      </c>
      <c r="N173" s="563"/>
      <c r="O173" s="563">
        <f>O175+O178+O181</f>
        <v>0</v>
      </c>
      <c r="P173" s="563"/>
      <c r="Q173" s="563">
        <f>Q175+Q184+Q187+Q195+Q213+Q217+Q227+Q230+Q233+Q236</f>
        <v>0</v>
      </c>
      <c r="R173" s="563"/>
      <c r="S173" s="563"/>
      <c r="T173" s="563"/>
      <c r="U173" s="585">
        <f>U175+U178+U181</f>
        <v>0</v>
      </c>
      <c r="V173" s="634" t="e">
        <f t="shared" si="588"/>
        <v>#DIV/0!</v>
      </c>
      <c r="W173" s="585">
        <f>W175+W178+W181</f>
        <v>0</v>
      </c>
      <c r="X173" s="634" t="e">
        <f t="shared" si="589"/>
        <v>#DIV/0!</v>
      </c>
      <c r="Y173" s="585">
        <f>Y175+Y178+Y181</f>
        <v>0</v>
      </c>
      <c r="Z173" s="634" t="e">
        <f t="shared" si="590"/>
        <v>#DIV/0!</v>
      </c>
      <c r="AA173" s="585">
        <f>AA175+AA184+AA187+AA195+AA213+AA217+AA227+AA230+AA233+AA236</f>
        <v>0</v>
      </c>
      <c r="AB173" s="634" t="e">
        <f t="shared" si="591"/>
        <v>#DIV/0!</v>
      </c>
      <c r="AC173" s="585"/>
      <c r="AD173" s="627" t="e">
        <f t="shared" si="592"/>
        <v>#DIV/0!</v>
      </c>
      <c r="AE173" s="585">
        <f>AE175+AE178+AE181</f>
        <v>0</v>
      </c>
      <c r="AF173" s="563"/>
      <c r="AG173" s="585">
        <f>AG175+AG178+AG181</f>
        <v>0</v>
      </c>
      <c r="AH173" s="627" t="e">
        <f t="shared" si="593"/>
        <v>#DIV/0!</v>
      </c>
      <c r="AI173" s="585">
        <f>AI175+AI178+AI181</f>
        <v>0</v>
      </c>
      <c r="AJ173" s="627">
        <v>0</v>
      </c>
      <c r="AK173" s="585">
        <f>AK175+AK184+AK187+AK195+AK213+AK217+AK227+AK230+AK233+AK236</f>
        <v>0</v>
      </c>
      <c r="AL173" s="462" t="e">
        <f t="shared" si="594"/>
        <v>#DIV/0!</v>
      </c>
      <c r="AM173" s="563"/>
      <c r="AN173" s="563"/>
      <c r="AO173" s="563"/>
      <c r="AP173" s="563"/>
      <c r="AQ173" s="563"/>
      <c r="AR173" s="563"/>
      <c r="AS173" s="563"/>
      <c r="AT173" s="563"/>
      <c r="AU173" s="563">
        <f>AV173+AW173+AX173</f>
        <v>0</v>
      </c>
      <c r="AV173" s="564">
        <f>AV175+AV178+AV181</f>
        <v>0</v>
      </c>
      <c r="AW173" s="487">
        <f>AW175+AW178+AW181</f>
        <v>0</v>
      </c>
      <c r="AX173" s="487">
        <f>AX175+AX178+AX181</f>
        <v>0</v>
      </c>
      <c r="AY173" s="487">
        <f>AY175+AY178+AY181</f>
        <v>0</v>
      </c>
      <c r="AZ173" s="487">
        <f>AZ175+AZ184+AZ187+AZ195+AZ213+AZ217+AZ227+AZ230+AZ233+AZ236</f>
        <v>0</v>
      </c>
      <c r="BA173" s="438" t="e">
        <f>BB173+BC173+BD173</f>
        <v>#REF!</v>
      </c>
      <c r="BB173" s="529" t="e">
        <f>BB175+BB184+BB187+BB193+BB195</f>
        <v>#REF!</v>
      </c>
      <c r="BC173" s="304"/>
      <c r="BD173" s="304"/>
      <c r="BE173" s="529" t="e">
        <f>BF173+BG173+BH173</f>
        <v>#REF!</v>
      </c>
      <c r="BF173" s="438" t="e">
        <f>BF175+BF184+BF187+BF193+BF195</f>
        <v>#REF!</v>
      </c>
      <c r="BG173" s="304"/>
      <c r="BH173" s="304"/>
      <c r="BI173" s="494">
        <f>BI175+BI178+BI181</f>
        <v>0</v>
      </c>
      <c r="BJ173" s="487">
        <f>BJ175+BJ178+BJ181</f>
        <v>0</v>
      </c>
      <c r="BK173" s="487">
        <f>BK175+BK178+BK181</f>
        <v>0</v>
      </c>
      <c r="BL173" s="487">
        <f>BL175+BL178+BL181</f>
        <v>0</v>
      </c>
      <c r="BM173" s="487">
        <f>BM175+BM184+BM187+BM195+BM213+BM217+BM227+BM230+BM233+BM236</f>
        <v>0</v>
      </c>
      <c r="BN173" s="438"/>
      <c r="BO173" s="494">
        <f>BO175+BO178+BO181</f>
        <v>0</v>
      </c>
      <c r="BP173" s="487">
        <f>BP175+BP178+BP181</f>
        <v>0</v>
      </c>
      <c r="BQ173" s="487">
        <f>BQ175+BQ178+BQ181</f>
        <v>0</v>
      </c>
      <c r="BR173" s="487">
        <f>BR175+BR178+BR181</f>
        <v>0</v>
      </c>
      <c r="BS173" s="487">
        <f>BS175+BS184+BS187+BS195+BS213+BS217+BS227+BS230+BS233+BS236</f>
        <v>0</v>
      </c>
      <c r="BT173" s="304"/>
      <c r="BU173" s="304"/>
      <c r="BV173" s="494">
        <f>BV175+BV178+BV181</f>
        <v>0</v>
      </c>
      <c r="BW173" s="438">
        <f>BW175+BW178+BW181</f>
        <v>0</v>
      </c>
      <c r="BX173" s="438">
        <f>BX175+BX178+BX181</f>
        <v>0</v>
      </c>
      <c r="BY173" s="438">
        <f>BY175+BY178+BY181</f>
        <v>0</v>
      </c>
      <c r="BZ173" s="438">
        <f>BZ175+BZ184+BZ187+BZ195+BZ213+BZ217+BZ227+BZ230+BZ233+BZ236</f>
        <v>0</v>
      </c>
      <c r="CA173" s="431">
        <f>CB173+CC173+CD173</f>
        <v>0</v>
      </c>
      <c r="CB173" s="431">
        <f>CB175+CB184+CB187+CB195+CB213+CB217+CB227+CB230+CB233+CB236</f>
        <v>0</v>
      </c>
      <c r="CC173" s="431">
        <f>CC175+CC184+CC187+CC195+CC213+CC217+CC227+CC230+CC233+CC236</f>
        <v>0</v>
      </c>
      <c r="CD173" s="431">
        <f>CD175+CD184+CD187+CD195+CD213+CD217+CD227+CD230+CD233+CD236</f>
        <v>0</v>
      </c>
      <c r="CE173" s="431">
        <f>CF173+CH173+CI173</f>
        <v>3998617.9523999998</v>
      </c>
      <c r="CF173" s="431">
        <f>CF175+CF184+CF187+CF195+CF213+CF217+CF227+CF230+CF233+CF236</f>
        <v>3998617.9523999998</v>
      </c>
      <c r="CG173" s="529"/>
      <c r="CH173" s="431">
        <f>CH175+CH184+CH187+CH195+CH213+CH217+CH227+CH230+CH233+CH236</f>
        <v>0</v>
      </c>
      <c r="CI173" s="431">
        <f>CI175+CI184+CI187+CI195+CI213+CI217+CI227+CI230+CI233+CI236</f>
        <v>0</v>
      </c>
      <c r="CJ173" s="487"/>
      <c r="CK173" s="494">
        <f>CK175+CK178+CK181</f>
        <v>0</v>
      </c>
      <c r="CL173" s="487">
        <f>CL175+CL178+CL181</f>
        <v>0</v>
      </c>
      <c r="CM173" s="487">
        <f>CM175+CM178+CM181</f>
        <v>0</v>
      </c>
      <c r="CN173" s="487">
        <f>CN175+CN178+CN181</f>
        <v>0</v>
      </c>
      <c r="CO173" s="487">
        <f>CO175+CO184+CO187+CO195+CO213+CO217+CO227+CO230+CO233+CO236</f>
        <v>0</v>
      </c>
    </row>
    <row r="174" spans="2:93" s="65" customFormat="1" ht="162" hidden="1" customHeight="1" x14ac:dyDescent="0.25">
      <c r="B174" s="206" t="s">
        <v>179</v>
      </c>
      <c r="C174" s="122" t="s">
        <v>383</v>
      </c>
      <c r="D174" s="182">
        <f t="shared" ref="D174:D179" si="678">E174+F174+G174+H174</f>
        <v>0</v>
      </c>
      <c r="E174" s="182">
        <f>E175+E176</f>
        <v>0</v>
      </c>
      <c r="F174" s="182">
        <f t="shared" ref="F174:H174" si="679">F175+F176</f>
        <v>0</v>
      </c>
      <c r="G174" s="182">
        <f t="shared" si="679"/>
        <v>0</v>
      </c>
      <c r="H174" s="182">
        <f t="shared" si="679"/>
        <v>0</v>
      </c>
      <c r="I174" s="182"/>
      <c r="J174" s="572" t="e">
        <f t="shared" si="587"/>
        <v>#DIV/0!</v>
      </c>
      <c r="K174" s="182">
        <f>K175+K176</f>
        <v>0</v>
      </c>
      <c r="L174" s="564"/>
      <c r="M174" s="564">
        <f t="shared" ref="M174" si="680">M175+M176</f>
        <v>0</v>
      </c>
      <c r="N174" s="564"/>
      <c r="O174" s="564">
        <f t="shared" ref="O174" si="681">O175+O176</f>
        <v>0</v>
      </c>
      <c r="P174" s="564"/>
      <c r="Q174" s="564">
        <f t="shared" ref="Q174" si="682">Q175+Q176</f>
        <v>0</v>
      </c>
      <c r="R174" s="564"/>
      <c r="S174" s="564"/>
      <c r="T174" s="564"/>
      <c r="U174" s="586">
        <f>U175+U176</f>
        <v>0</v>
      </c>
      <c r="V174" s="634" t="e">
        <f t="shared" si="588"/>
        <v>#DIV/0!</v>
      </c>
      <c r="W174" s="586">
        <f t="shared" ref="W174" si="683">W175+W176</f>
        <v>0</v>
      </c>
      <c r="X174" s="634" t="e">
        <f t="shared" si="589"/>
        <v>#DIV/0!</v>
      </c>
      <c r="Y174" s="586">
        <f t="shared" ref="Y174" si="684">Y175+Y176</f>
        <v>0</v>
      </c>
      <c r="Z174" s="634" t="e">
        <f t="shared" si="590"/>
        <v>#DIV/0!</v>
      </c>
      <c r="AA174" s="586">
        <f t="shared" ref="AA174" si="685">AA175+AA176</f>
        <v>0</v>
      </c>
      <c r="AB174" s="634" t="e">
        <f t="shared" si="591"/>
        <v>#DIV/0!</v>
      </c>
      <c r="AC174" s="586"/>
      <c r="AD174" s="627" t="e">
        <f t="shared" si="592"/>
        <v>#DIV/0!</v>
      </c>
      <c r="AE174" s="586">
        <f>AE175+AE176</f>
        <v>0</v>
      </c>
      <c r="AF174" s="564"/>
      <c r="AG174" s="586">
        <f t="shared" ref="AG174" si="686">AG175+AG176</f>
        <v>0</v>
      </c>
      <c r="AH174" s="627" t="e">
        <f t="shared" si="593"/>
        <v>#DIV/0!</v>
      </c>
      <c r="AI174" s="586">
        <f t="shared" ref="AI174" si="687">AI175+AI176</f>
        <v>0</v>
      </c>
      <c r="AJ174" s="627">
        <v>0</v>
      </c>
      <c r="AK174" s="586">
        <f t="shared" ref="AK174" si="688">AK175+AK176</f>
        <v>0</v>
      </c>
      <c r="AL174" s="462" t="e">
        <f t="shared" si="594"/>
        <v>#DIV/0!</v>
      </c>
      <c r="AM174" s="564"/>
      <c r="AN174" s="564"/>
      <c r="AO174" s="564"/>
      <c r="AP174" s="564"/>
      <c r="AQ174" s="564"/>
      <c r="AR174" s="564"/>
      <c r="AS174" s="564"/>
      <c r="AT174" s="564"/>
      <c r="AU174" s="564">
        <f t="shared" ref="AU174:AU176" si="689">AV174</f>
        <v>0</v>
      </c>
      <c r="AV174" s="564">
        <f t="shared" ref="AV174:AV179" si="690">AW174+AX174+AY174+AZ174</f>
        <v>0</v>
      </c>
      <c r="AW174" s="486">
        <f>AW175+AW176</f>
        <v>0</v>
      </c>
      <c r="AX174" s="486">
        <f t="shared" ref="AX174:AZ174" si="691">AX175+AX176</f>
        <v>0</v>
      </c>
      <c r="AY174" s="486">
        <f t="shared" si="691"/>
        <v>0</v>
      </c>
      <c r="AZ174" s="486">
        <f t="shared" si="691"/>
        <v>0</v>
      </c>
      <c r="BA174" s="437">
        <f t="shared" ref="BA174:BA176" si="692">BB174+BC174+BD174</f>
        <v>1830232.3880699999</v>
      </c>
      <c r="BB174" s="530">
        <f>BB175+BB176</f>
        <v>1830232.3880699999</v>
      </c>
      <c r="BC174" s="30"/>
      <c r="BD174" s="30"/>
      <c r="BE174" s="530">
        <f t="shared" ref="BE174:BE176" si="693">BF174+BG174+BH174</f>
        <v>1830232.3880699999</v>
      </c>
      <c r="BF174" s="437">
        <f>BF175+BF176</f>
        <v>1830232.3880699999</v>
      </c>
      <c r="BG174" s="68"/>
      <c r="BH174" s="30"/>
      <c r="BI174" s="495">
        <f t="shared" ref="BI174:BI176" si="694">BJ174</f>
        <v>0</v>
      </c>
      <c r="BJ174" s="486">
        <f>BJ175+BJ176</f>
        <v>0</v>
      </c>
      <c r="BK174" s="486"/>
      <c r="BL174" s="68"/>
      <c r="BM174" s="30"/>
      <c r="BN174" s="437"/>
      <c r="BO174" s="495">
        <f t="shared" ref="BO174:BO179" si="695">BP174</f>
        <v>0</v>
      </c>
      <c r="BP174" s="486">
        <f>BP175+BP176</f>
        <v>0</v>
      </c>
      <c r="BQ174" s="486"/>
      <c r="BR174" s="68"/>
      <c r="BS174" s="30"/>
      <c r="BT174" s="68"/>
      <c r="BU174" s="30"/>
      <c r="BV174" s="495">
        <f t="shared" ref="BV174:BV176" si="696">BW174</f>
        <v>0</v>
      </c>
      <c r="BW174" s="437">
        <f>BW175+BW176</f>
        <v>0</v>
      </c>
      <c r="BX174" s="437"/>
      <c r="BY174" s="68"/>
      <c r="BZ174" s="30"/>
      <c r="CA174" s="430">
        <f t="shared" ref="CA174:CA176" si="697">CB174+CC174+CD174</f>
        <v>0</v>
      </c>
      <c r="CB174" s="182"/>
      <c r="CC174" s="253"/>
      <c r="CD174" s="254"/>
      <c r="CE174" s="430">
        <f t="shared" ref="CE174:CE176" si="698">CF174+CH174+CI174</f>
        <v>0</v>
      </c>
      <c r="CF174" s="182"/>
      <c r="CG174" s="182"/>
      <c r="CH174" s="253"/>
      <c r="CI174" s="254"/>
      <c r="CJ174" s="486"/>
      <c r="CK174" s="495">
        <f t="shared" ref="CK174:CK182" si="699">CL174</f>
        <v>0</v>
      </c>
      <c r="CL174" s="486">
        <f>CL175+CL176</f>
        <v>0</v>
      </c>
      <c r="CM174" s="486"/>
      <c r="CN174" s="68"/>
      <c r="CO174" s="30"/>
    </row>
    <row r="175" spans="2:93" s="65" customFormat="1" ht="52.5" hidden="1" customHeight="1" x14ac:dyDescent="0.25">
      <c r="B175" s="213"/>
      <c r="C175" s="115" t="s">
        <v>32</v>
      </c>
      <c r="D175" s="192">
        <f t="shared" si="678"/>
        <v>0</v>
      </c>
      <c r="E175" s="192">
        <v>0</v>
      </c>
      <c r="F175" s="192">
        <v>0</v>
      </c>
      <c r="G175" s="253"/>
      <c r="H175" s="254"/>
      <c r="I175" s="254"/>
      <c r="J175" s="572" t="e">
        <f t="shared" si="587"/>
        <v>#DIV/0!</v>
      </c>
      <c r="K175" s="192">
        <v>0</v>
      </c>
      <c r="L175" s="30"/>
      <c r="M175" s="563">
        <v>0</v>
      </c>
      <c r="N175" s="30"/>
      <c r="O175" s="68"/>
      <c r="P175" s="30"/>
      <c r="Q175" s="30"/>
      <c r="R175" s="30"/>
      <c r="S175" s="30"/>
      <c r="T175" s="30"/>
      <c r="U175" s="585">
        <v>0</v>
      </c>
      <c r="V175" s="634" t="e">
        <f t="shared" si="588"/>
        <v>#DIV/0!</v>
      </c>
      <c r="W175" s="585">
        <v>0</v>
      </c>
      <c r="X175" s="634" t="e">
        <f t="shared" si="589"/>
        <v>#DIV/0!</v>
      </c>
      <c r="Y175" s="68"/>
      <c r="Z175" s="634" t="e">
        <f t="shared" si="590"/>
        <v>#DIV/0!</v>
      </c>
      <c r="AA175" s="30"/>
      <c r="AB175" s="634" t="e">
        <f t="shared" si="591"/>
        <v>#DIV/0!</v>
      </c>
      <c r="AC175" s="30"/>
      <c r="AD175" s="627" t="e">
        <f t="shared" si="592"/>
        <v>#DIV/0!</v>
      </c>
      <c r="AE175" s="585">
        <v>0</v>
      </c>
      <c r="AF175" s="30"/>
      <c r="AG175" s="585">
        <v>0</v>
      </c>
      <c r="AH175" s="627" t="e">
        <f t="shared" si="593"/>
        <v>#DIV/0!</v>
      </c>
      <c r="AI175" s="68"/>
      <c r="AJ175" s="627">
        <v>0</v>
      </c>
      <c r="AK175" s="30"/>
      <c r="AL175" s="462" t="e">
        <f t="shared" si="594"/>
        <v>#DIV/0!</v>
      </c>
      <c r="AM175" s="30"/>
      <c r="AN175" s="30"/>
      <c r="AO175" s="30"/>
      <c r="AP175" s="30"/>
      <c r="AQ175" s="30"/>
      <c r="AR175" s="30"/>
      <c r="AS175" s="30"/>
      <c r="AT175" s="30"/>
      <c r="AU175" s="563">
        <f t="shared" si="689"/>
        <v>0</v>
      </c>
      <c r="AV175" s="564">
        <f t="shared" si="690"/>
        <v>0</v>
      </c>
      <c r="AW175" s="487">
        <v>0</v>
      </c>
      <c r="AX175" s="487">
        <v>0</v>
      </c>
      <c r="AY175" s="68"/>
      <c r="AZ175" s="30"/>
      <c r="BA175" s="438">
        <f t="shared" si="692"/>
        <v>1226255.7</v>
      </c>
      <c r="BB175" s="529">
        <f>BF175-E175</f>
        <v>1226255.7</v>
      </c>
      <c r="BC175" s="312"/>
      <c r="BD175" s="312"/>
      <c r="BE175" s="529">
        <f t="shared" si="693"/>
        <v>1226255.7</v>
      </c>
      <c r="BF175" s="438">
        <f>'[4]2 чт ФБ без оценки (2)'!$O$7</f>
        <v>1226255.7</v>
      </c>
      <c r="BG175" s="68"/>
      <c r="BH175" s="30"/>
      <c r="BI175" s="494">
        <f t="shared" si="694"/>
        <v>0</v>
      </c>
      <c r="BJ175" s="487">
        <v>0</v>
      </c>
      <c r="BK175" s="487"/>
      <c r="BL175" s="68"/>
      <c r="BM175" s="30"/>
      <c r="BN175" s="438"/>
      <c r="BO175" s="494">
        <f t="shared" si="695"/>
        <v>0</v>
      </c>
      <c r="BP175" s="487">
        <v>0</v>
      </c>
      <c r="BQ175" s="487"/>
      <c r="BR175" s="68"/>
      <c r="BS175" s="30"/>
      <c r="BT175" s="68"/>
      <c r="BU175" s="30"/>
      <c r="BV175" s="494">
        <f t="shared" si="696"/>
        <v>0</v>
      </c>
      <c r="BW175" s="438">
        <v>0</v>
      </c>
      <c r="BX175" s="438"/>
      <c r="BY175" s="68"/>
      <c r="BZ175" s="30"/>
      <c r="CA175" s="431">
        <f t="shared" si="697"/>
        <v>0</v>
      </c>
      <c r="CB175" s="192"/>
      <c r="CC175" s="253"/>
      <c r="CD175" s="254"/>
      <c r="CE175" s="431">
        <f t="shared" si="698"/>
        <v>0</v>
      </c>
      <c r="CF175" s="192"/>
      <c r="CG175" s="192"/>
      <c r="CH175" s="253"/>
      <c r="CI175" s="254"/>
      <c r="CJ175" s="487"/>
      <c r="CK175" s="494">
        <f t="shared" si="699"/>
        <v>0</v>
      </c>
      <c r="CL175" s="487">
        <v>0</v>
      </c>
      <c r="CM175" s="487"/>
      <c r="CN175" s="68"/>
      <c r="CO175" s="30"/>
    </row>
    <row r="176" spans="2:93" s="52" customFormat="1" ht="54" hidden="1" customHeight="1" x14ac:dyDescent="0.25">
      <c r="B176" s="206"/>
      <c r="C176" s="111" t="s">
        <v>386</v>
      </c>
      <c r="D176" s="182">
        <f t="shared" si="678"/>
        <v>0</v>
      </c>
      <c r="E176" s="182">
        <v>0</v>
      </c>
      <c r="F176" s="182"/>
      <c r="G176" s="249"/>
      <c r="H176" s="249"/>
      <c r="I176" s="249"/>
      <c r="J176" s="572" t="e">
        <f t="shared" si="587"/>
        <v>#DIV/0!</v>
      </c>
      <c r="K176" s="182">
        <v>0</v>
      </c>
      <c r="L176" s="33"/>
      <c r="M176" s="564"/>
      <c r="N176" s="33"/>
      <c r="O176" s="33"/>
      <c r="P176" s="33"/>
      <c r="Q176" s="33"/>
      <c r="R176" s="33"/>
      <c r="S176" s="33"/>
      <c r="T176" s="33"/>
      <c r="U176" s="586">
        <v>0</v>
      </c>
      <c r="V176" s="634" t="e">
        <f t="shared" si="588"/>
        <v>#DIV/0!</v>
      </c>
      <c r="W176" s="586"/>
      <c r="X176" s="634" t="e">
        <f t="shared" si="589"/>
        <v>#DIV/0!</v>
      </c>
      <c r="Y176" s="33"/>
      <c r="Z176" s="634" t="e">
        <f t="shared" si="590"/>
        <v>#DIV/0!</v>
      </c>
      <c r="AA176" s="33"/>
      <c r="AB176" s="634" t="e">
        <f t="shared" si="591"/>
        <v>#DIV/0!</v>
      </c>
      <c r="AC176" s="33"/>
      <c r="AD176" s="627" t="e">
        <f t="shared" si="592"/>
        <v>#DIV/0!</v>
      </c>
      <c r="AE176" s="586">
        <v>0</v>
      </c>
      <c r="AF176" s="33"/>
      <c r="AG176" s="586"/>
      <c r="AH176" s="627" t="e">
        <f t="shared" si="593"/>
        <v>#DIV/0!</v>
      </c>
      <c r="AI176" s="33"/>
      <c r="AJ176" s="627">
        <v>0</v>
      </c>
      <c r="AK176" s="33"/>
      <c r="AL176" s="462" t="e">
        <f t="shared" si="594"/>
        <v>#DIV/0!</v>
      </c>
      <c r="AM176" s="33"/>
      <c r="AN176" s="33"/>
      <c r="AO176" s="33"/>
      <c r="AP176" s="33"/>
      <c r="AQ176" s="33"/>
      <c r="AR176" s="33"/>
      <c r="AS176" s="33"/>
      <c r="AT176" s="33"/>
      <c r="AU176" s="564">
        <f t="shared" si="689"/>
        <v>0</v>
      </c>
      <c r="AV176" s="564">
        <f t="shared" si="690"/>
        <v>0</v>
      </c>
      <c r="AW176" s="486">
        <v>0</v>
      </c>
      <c r="AX176" s="486"/>
      <c r="AY176" s="33"/>
      <c r="AZ176" s="33"/>
      <c r="BA176" s="437">
        <f t="shared" si="692"/>
        <v>603976.68807000003</v>
      </c>
      <c r="BB176" s="530">
        <f>BF176-E176</f>
        <v>603976.68807000003</v>
      </c>
      <c r="BC176" s="33"/>
      <c r="BD176" s="33"/>
      <c r="BE176" s="530">
        <f t="shared" si="693"/>
        <v>603976.68807000003</v>
      </c>
      <c r="BF176" s="437">
        <v>603976.68807000003</v>
      </c>
      <c r="BG176" s="33"/>
      <c r="BH176" s="33"/>
      <c r="BI176" s="495">
        <f t="shared" si="694"/>
        <v>0</v>
      </c>
      <c r="BJ176" s="486">
        <v>0</v>
      </c>
      <c r="BK176" s="486"/>
      <c r="BL176" s="33"/>
      <c r="BM176" s="33"/>
      <c r="BN176" s="437"/>
      <c r="BO176" s="495">
        <f t="shared" si="695"/>
        <v>0</v>
      </c>
      <c r="BP176" s="486">
        <v>0</v>
      </c>
      <c r="BQ176" s="486"/>
      <c r="BR176" s="33"/>
      <c r="BS176" s="33"/>
      <c r="BT176" s="33"/>
      <c r="BU176" s="33"/>
      <c r="BV176" s="495">
        <f t="shared" si="696"/>
        <v>0</v>
      </c>
      <c r="BW176" s="437">
        <v>0</v>
      </c>
      <c r="BX176" s="437"/>
      <c r="BY176" s="33"/>
      <c r="BZ176" s="33"/>
      <c r="CA176" s="430">
        <f t="shared" si="697"/>
        <v>0</v>
      </c>
      <c r="CB176" s="182"/>
      <c r="CC176" s="249"/>
      <c r="CD176" s="249"/>
      <c r="CE176" s="430">
        <f t="shared" si="698"/>
        <v>0</v>
      </c>
      <c r="CF176" s="182"/>
      <c r="CG176" s="182"/>
      <c r="CH176" s="249"/>
      <c r="CI176" s="249"/>
      <c r="CJ176" s="486"/>
      <c r="CK176" s="495">
        <f t="shared" si="699"/>
        <v>0</v>
      </c>
      <c r="CL176" s="486">
        <v>0</v>
      </c>
      <c r="CM176" s="486"/>
      <c r="CN176" s="33"/>
      <c r="CO176" s="33"/>
    </row>
    <row r="177" spans="2:93" s="65" customFormat="1" ht="195.75" hidden="1" customHeight="1" x14ac:dyDescent="0.25">
      <c r="B177" s="206" t="s">
        <v>180</v>
      </c>
      <c r="C177" s="111" t="s">
        <v>382</v>
      </c>
      <c r="D177" s="182">
        <f t="shared" si="678"/>
        <v>0</v>
      </c>
      <c r="E177" s="182">
        <f>E178+E179</f>
        <v>0</v>
      </c>
      <c r="F177" s="182">
        <f t="shared" ref="F177:H177" si="700">F178+F179</f>
        <v>0</v>
      </c>
      <c r="G177" s="182">
        <f t="shared" si="700"/>
        <v>0</v>
      </c>
      <c r="H177" s="182">
        <f t="shared" si="700"/>
        <v>0</v>
      </c>
      <c r="I177" s="182"/>
      <c r="J177" s="572" t="e">
        <f t="shared" si="587"/>
        <v>#DIV/0!</v>
      </c>
      <c r="K177" s="182">
        <f>K178+K179</f>
        <v>0</v>
      </c>
      <c r="L177" s="564"/>
      <c r="M177" s="564">
        <f t="shared" ref="M177" si="701">M178+M179</f>
        <v>0</v>
      </c>
      <c r="N177" s="564"/>
      <c r="O177" s="564">
        <f t="shared" ref="O177" si="702">O178+O179</f>
        <v>0</v>
      </c>
      <c r="P177" s="564"/>
      <c r="Q177" s="564">
        <f t="shared" ref="Q177" si="703">Q178+Q179</f>
        <v>0</v>
      </c>
      <c r="R177" s="564"/>
      <c r="S177" s="564"/>
      <c r="T177" s="564"/>
      <c r="U177" s="586">
        <f>U178+U179</f>
        <v>0</v>
      </c>
      <c r="V177" s="634" t="e">
        <f t="shared" si="588"/>
        <v>#DIV/0!</v>
      </c>
      <c r="W177" s="586">
        <f t="shared" ref="W177" si="704">W178+W179</f>
        <v>0</v>
      </c>
      <c r="X177" s="634" t="e">
        <f t="shared" si="589"/>
        <v>#DIV/0!</v>
      </c>
      <c r="Y177" s="586">
        <f t="shared" ref="Y177" si="705">Y178+Y179</f>
        <v>0</v>
      </c>
      <c r="Z177" s="634" t="e">
        <f t="shared" si="590"/>
        <v>#DIV/0!</v>
      </c>
      <c r="AA177" s="586">
        <f t="shared" ref="AA177" si="706">AA178+AA179</f>
        <v>0</v>
      </c>
      <c r="AB177" s="634" t="e">
        <f t="shared" si="591"/>
        <v>#DIV/0!</v>
      </c>
      <c r="AC177" s="586"/>
      <c r="AD177" s="627" t="e">
        <f t="shared" si="592"/>
        <v>#DIV/0!</v>
      </c>
      <c r="AE177" s="586">
        <f>AE178+AE179</f>
        <v>0</v>
      </c>
      <c r="AF177" s="564"/>
      <c r="AG177" s="586">
        <f t="shared" ref="AG177" si="707">AG178+AG179</f>
        <v>0</v>
      </c>
      <c r="AH177" s="627" t="e">
        <f t="shared" si="593"/>
        <v>#DIV/0!</v>
      </c>
      <c r="AI177" s="586">
        <f t="shared" ref="AI177" si="708">AI178+AI179</f>
        <v>0</v>
      </c>
      <c r="AJ177" s="627">
        <v>0</v>
      </c>
      <c r="AK177" s="586">
        <f t="shared" ref="AK177" si="709">AK178+AK179</f>
        <v>0</v>
      </c>
      <c r="AL177" s="462" t="e">
        <f t="shared" si="594"/>
        <v>#DIV/0!</v>
      </c>
      <c r="AM177" s="564"/>
      <c r="AN177" s="564"/>
      <c r="AO177" s="564"/>
      <c r="AP177" s="564"/>
      <c r="AQ177" s="564"/>
      <c r="AR177" s="564"/>
      <c r="AS177" s="564"/>
      <c r="AT177" s="564"/>
      <c r="AU177" s="564">
        <f t="shared" ref="AU177:AU179" si="710">AV177</f>
        <v>0</v>
      </c>
      <c r="AV177" s="564">
        <f t="shared" si="690"/>
        <v>0</v>
      </c>
      <c r="AW177" s="486">
        <f>AW178+AW179</f>
        <v>0</v>
      </c>
      <c r="AX177" s="486">
        <f t="shared" ref="AX177:AZ177" si="711">AX178+AX179</f>
        <v>0</v>
      </c>
      <c r="AY177" s="486">
        <f t="shared" si="711"/>
        <v>0</v>
      </c>
      <c r="AZ177" s="486">
        <f t="shared" si="711"/>
        <v>0</v>
      </c>
      <c r="BA177" s="437">
        <f t="shared" ref="BA177:BA182" si="712">BB177+BC177+BD177</f>
        <v>1830232.3880699999</v>
      </c>
      <c r="BB177" s="530">
        <f>BB178+BB179</f>
        <v>1830232.3880699999</v>
      </c>
      <c r="BC177" s="30"/>
      <c r="BD177" s="30"/>
      <c r="BE177" s="530">
        <f t="shared" ref="BE177:BE182" si="713">BF177+BG177+BH177</f>
        <v>1830232.3880699999</v>
      </c>
      <c r="BF177" s="437">
        <f>BF178+BF179</f>
        <v>1830232.3880699999</v>
      </c>
      <c r="BG177" s="68"/>
      <c r="BH177" s="30"/>
      <c r="BI177" s="495">
        <f t="shared" ref="BI177:BI179" si="714">BJ177</f>
        <v>0</v>
      </c>
      <c r="BJ177" s="486">
        <f>BJ178+BJ179</f>
        <v>0</v>
      </c>
      <c r="BK177" s="486"/>
      <c r="BL177" s="68"/>
      <c r="BM177" s="30"/>
      <c r="BN177" s="437"/>
      <c r="BO177" s="495">
        <f t="shared" si="695"/>
        <v>0</v>
      </c>
      <c r="BP177" s="486">
        <f>BP178+BP179</f>
        <v>0</v>
      </c>
      <c r="BQ177" s="486"/>
      <c r="BR177" s="68"/>
      <c r="BS177" s="30"/>
      <c r="BT177" s="68"/>
      <c r="BU177" s="30"/>
      <c r="BV177" s="495">
        <f t="shared" ref="BV177:BV182" si="715">BW177</f>
        <v>0</v>
      </c>
      <c r="BW177" s="437">
        <f>BW178+BW179</f>
        <v>0</v>
      </c>
      <c r="BX177" s="437"/>
      <c r="BY177" s="68"/>
      <c r="BZ177" s="30"/>
      <c r="CA177" s="430">
        <f t="shared" ref="CA177:CA182" si="716">CB177+CC177+CD177</f>
        <v>0</v>
      </c>
      <c r="CB177" s="182"/>
      <c r="CC177" s="253"/>
      <c r="CD177" s="254"/>
      <c r="CE177" s="430">
        <f t="shared" ref="CE177:CE182" si="717">CF177+CH177+CI177</f>
        <v>0</v>
      </c>
      <c r="CF177" s="182"/>
      <c r="CG177" s="182"/>
      <c r="CH177" s="253"/>
      <c r="CI177" s="254"/>
      <c r="CJ177" s="486"/>
      <c r="CK177" s="495">
        <f t="shared" si="699"/>
        <v>0</v>
      </c>
      <c r="CL177" s="486">
        <f>CL178+CL179</f>
        <v>0</v>
      </c>
      <c r="CM177" s="486"/>
      <c r="CN177" s="68"/>
      <c r="CO177" s="30"/>
    </row>
    <row r="178" spans="2:93" s="65" customFormat="1" ht="52.5" hidden="1" customHeight="1" x14ac:dyDescent="0.25">
      <c r="B178" s="213"/>
      <c r="C178" s="115" t="s">
        <v>32</v>
      </c>
      <c r="D178" s="192">
        <f t="shared" si="678"/>
        <v>0</v>
      </c>
      <c r="E178" s="192">
        <v>0</v>
      </c>
      <c r="F178" s="192">
        <v>0</v>
      </c>
      <c r="G178" s="253"/>
      <c r="H178" s="254"/>
      <c r="I178" s="254"/>
      <c r="J178" s="572" t="e">
        <f t="shared" si="587"/>
        <v>#DIV/0!</v>
      </c>
      <c r="K178" s="192">
        <v>0</v>
      </c>
      <c r="L178" s="30"/>
      <c r="M178" s="563">
        <v>0</v>
      </c>
      <c r="N178" s="30"/>
      <c r="O178" s="68"/>
      <c r="P178" s="30"/>
      <c r="Q178" s="30"/>
      <c r="R178" s="30"/>
      <c r="S178" s="30"/>
      <c r="T178" s="30"/>
      <c r="U178" s="585">
        <v>0</v>
      </c>
      <c r="V178" s="634" t="e">
        <f t="shared" si="588"/>
        <v>#DIV/0!</v>
      </c>
      <c r="W178" s="585">
        <v>0</v>
      </c>
      <c r="X178" s="634" t="e">
        <f t="shared" si="589"/>
        <v>#DIV/0!</v>
      </c>
      <c r="Y178" s="68"/>
      <c r="Z178" s="634" t="e">
        <f t="shared" si="590"/>
        <v>#DIV/0!</v>
      </c>
      <c r="AA178" s="30"/>
      <c r="AB178" s="634" t="e">
        <f t="shared" si="591"/>
        <v>#DIV/0!</v>
      </c>
      <c r="AC178" s="30"/>
      <c r="AD178" s="627" t="e">
        <f t="shared" si="592"/>
        <v>#DIV/0!</v>
      </c>
      <c r="AE178" s="585">
        <v>0</v>
      </c>
      <c r="AF178" s="30"/>
      <c r="AG178" s="585">
        <v>0</v>
      </c>
      <c r="AH178" s="627" t="e">
        <f t="shared" si="593"/>
        <v>#DIV/0!</v>
      </c>
      <c r="AI178" s="68"/>
      <c r="AJ178" s="627">
        <v>0</v>
      </c>
      <c r="AK178" s="30"/>
      <c r="AL178" s="462" t="e">
        <f t="shared" si="594"/>
        <v>#DIV/0!</v>
      </c>
      <c r="AM178" s="30"/>
      <c r="AN178" s="30"/>
      <c r="AO178" s="30"/>
      <c r="AP178" s="30"/>
      <c r="AQ178" s="30"/>
      <c r="AR178" s="30"/>
      <c r="AS178" s="30"/>
      <c r="AT178" s="30"/>
      <c r="AU178" s="563">
        <f t="shared" si="710"/>
        <v>0</v>
      </c>
      <c r="AV178" s="564">
        <f t="shared" si="690"/>
        <v>0</v>
      </c>
      <c r="AW178" s="487">
        <v>0</v>
      </c>
      <c r="AX178" s="487">
        <v>0</v>
      </c>
      <c r="AY178" s="68"/>
      <c r="AZ178" s="30"/>
      <c r="BA178" s="438">
        <f t="shared" si="712"/>
        <v>1226255.7</v>
      </c>
      <c r="BB178" s="529">
        <f>BF178-E178</f>
        <v>1226255.7</v>
      </c>
      <c r="BC178" s="312"/>
      <c r="BD178" s="312"/>
      <c r="BE178" s="529">
        <f t="shared" si="713"/>
        <v>1226255.7</v>
      </c>
      <c r="BF178" s="438">
        <f>'[4]2 чт ФБ без оценки (2)'!$O$7</f>
        <v>1226255.7</v>
      </c>
      <c r="BG178" s="68"/>
      <c r="BH178" s="30"/>
      <c r="BI178" s="494">
        <f t="shared" si="714"/>
        <v>0</v>
      </c>
      <c r="BJ178" s="487">
        <v>0</v>
      </c>
      <c r="BK178" s="487"/>
      <c r="BL178" s="68"/>
      <c r="BM178" s="30"/>
      <c r="BN178" s="438"/>
      <c r="BO178" s="494">
        <f t="shared" si="695"/>
        <v>0</v>
      </c>
      <c r="BP178" s="487">
        <v>0</v>
      </c>
      <c r="BQ178" s="487"/>
      <c r="BR178" s="68"/>
      <c r="BS178" s="30"/>
      <c r="BT178" s="68"/>
      <c r="BU178" s="30"/>
      <c r="BV178" s="494">
        <f t="shared" si="715"/>
        <v>0</v>
      </c>
      <c r="BW178" s="438">
        <v>0</v>
      </c>
      <c r="BX178" s="438"/>
      <c r="BY178" s="68"/>
      <c r="BZ178" s="30"/>
      <c r="CA178" s="431">
        <f t="shared" si="716"/>
        <v>0</v>
      </c>
      <c r="CB178" s="192"/>
      <c r="CC178" s="253"/>
      <c r="CD178" s="254"/>
      <c r="CE178" s="431">
        <f t="shared" si="717"/>
        <v>0</v>
      </c>
      <c r="CF178" s="192"/>
      <c r="CG178" s="192"/>
      <c r="CH178" s="253"/>
      <c r="CI178" s="254"/>
      <c r="CJ178" s="487"/>
      <c r="CK178" s="494">
        <f t="shared" si="699"/>
        <v>0</v>
      </c>
      <c r="CL178" s="487">
        <v>0</v>
      </c>
      <c r="CM178" s="487"/>
      <c r="CN178" s="68"/>
      <c r="CO178" s="30"/>
    </row>
    <row r="179" spans="2:93" s="52" customFormat="1" ht="54" hidden="1" customHeight="1" x14ac:dyDescent="0.25">
      <c r="B179" s="206"/>
      <c r="C179" s="111" t="s">
        <v>386</v>
      </c>
      <c r="D179" s="182">
        <f t="shared" si="678"/>
        <v>0</v>
      </c>
      <c r="E179" s="182">
        <v>0</v>
      </c>
      <c r="F179" s="182"/>
      <c r="G179" s="249"/>
      <c r="H179" s="249"/>
      <c r="I179" s="249"/>
      <c r="J179" s="572" t="e">
        <f t="shared" si="587"/>
        <v>#DIV/0!</v>
      </c>
      <c r="K179" s="182">
        <v>0</v>
      </c>
      <c r="L179" s="33"/>
      <c r="M179" s="564"/>
      <c r="N179" s="33"/>
      <c r="O179" s="33"/>
      <c r="P179" s="33"/>
      <c r="Q179" s="33"/>
      <c r="R179" s="33"/>
      <c r="S179" s="33"/>
      <c r="T179" s="33"/>
      <c r="U179" s="586">
        <v>0</v>
      </c>
      <c r="V179" s="634" t="e">
        <f t="shared" si="588"/>
        <v>#DIV/0!</v>
      </c>
      <c r="W179" s="586"/>
      <c r="X179" s="634" t="e">
        <f t="shared" si="589"/>
        <v>#DIV/0!</v>
      </c>
      <c r="Y179" s="33"/>
      <c r="Z179" s="634" t="e">
        <f t="shared" si="590"/>
        <v>#DIV/0!</v>
      </c>
      <c r="AA179" s="33"/>
      <c r="AB179" s="634" t="e">
        <f t="shared" si="591"/>
        <v>#DIV/0!</v>
      </c>
      <c r="AC179" s="33"/>
      <c r="AD179" s="627" t="e">
        <f t="shared" si="592"/>
        <v>#DIV/0!</v>
      </c>
      <c r="AE179" s="586">
        <v>0</v>
      </c>
      <c r="AF179" s="33"/>
      <c r="AG179" s="586"/>
      <c r="AH179" s="627" t="e">
        <f t="shared" si="593"/>
        <v>#DIV/0!</v>
      </c>
      <c r="AI179" s="33"/>
      <c r="AJ179" s="627">
        <v>0</v>
      </c>
      <c r="AK179" s="33"/>
      <c r="AL179" s="462" t="e">
        <f t="shared" si="594"/>
        <v>#DIV/0!</v>
      </c>
      <c r="AM179" s="33"/>
      <c r="AN179" s="33"/>
      <c r="AO179" s="33"/>
      <c r="AP179" s="33"/>
      <c r="AQ179" s="33"/>
      <c r="AR179" s="33"/>
      <c r="AS179" s="33"/>
      <c r="AT179" s="33"/>
      <c r="AU179" s="564">
        <f t="shared" si="710"/>
        <v>0</v>
      </c>
      <c r="AV179" s="564">
        <f t="shared" si="690"/>
        <v>0</v>
      </c>
      <c r="AW179" s="486">
        <v>0</v>
      </c>
      <c r="AX179" s="486"/>
      <c r="AY179" s="33"/>
      <c r="AZ179" s="33"/>
      <c r="BA179" s="437">
        <f t="shared" si="712"/>
        <v>603976.68807000003</v>
      </c>
      <c r="BB179" s="530">
        <f>BF179-E179</f>
        <v>603976.68807000003</v>
      </c>
      <c r="BC179" s="33"/>
      <c r="BD179" s="33"/>
      <c r="BE179" s="530">
        <f t="shared" si="713"/>
        <v>603976.68807000003</v>
      </c>
      <c r="BF179" s="437">
        <v>603976.68807000003</v>
      </c>
      <c r="BG179" s="33"/>
      <c r="BH179" s="33"/>
      <c r="BI179" s="495">
        <f t="shared" si="714"/>
        <v>0</v>
      </c>
      <c r="BJ179" s="486">
        <v>0</v>
      </c>
      <c r="BK179" s="486"/>
      <c r="BL179" s="33"/>
      <c r="BM179" s="33"/>
      <c r="BN179" s="437"/>
      <c r="BO179" s="495">
        <f t="shared" si="695"/>
        <v>0</v>
      </c>
      <c r="BP179" s="486">
        <v>0</v>
      </c>
      <c r="BQ179" s="486"/>
      <c r="BR179" s="33"/>
      <c r="BS179" s="33"/>
      <c r="BT179" s="33"/>
      <c r="BU179" s="33"/>
      <c r="BV179" s="495">
        <f t="shared" si="715"/>
        <v>0</v>
      </c>
      <c r="BW179" s="437">
        <v>0</v>
      </c>
      <c r="BX179" s="437"/>
      <c r="BY179" s="33"/>
      <c r="BZ179" s="33"/>
      <c r="CA179" s="430">
        <f t="shared" si="716"/>
        <v>0</v>
      </c>
      <c r="CB179" s="182"/>
      <c r="CC179" s="249"/>
      <c r="CD179" s="249"/>
      <c r="CE179" s="430">
        <f t="shared" si="717"/>
        <v>0</v>
      </c>
      <c r="CF179" s="182"/>
      <c r="CG179" s="182"/>
      <c r="CH179" s="249"/>
      <c r="CI179" s="249"/>
      <c r="CJ179" s="486"/>
      <c r="CK179" s="495">
        <f t="shared" si="699"/>
        <v>0</v>
      </c>
      <c r="CL179" s="486">
        <v>0</v>
      </c>
      <c r="CM179" s="486"/>
      <c r="CN179" s="33"/>
      <c r="CO179" s="33"/>
    </row>
    <row r="180" spans="2:93" s="47" customFormat="1" ht="108.75" hidden="1" customHeight="1" x14ac:dyDescent="0.25">
      <c r="B180" s="206" t="s">
        <v>66</v>
      </c>
      <c r="C180" s="138" t="s">
        <v>222</v>
      </c>
      <c r="D180" s="182">
        <f>F180</f>
        <v>0</v>
      </c>
      <c r="E180" s="182">
        <f>E181+E182</f>
        <v>0</v>
      </c>
      <c r="F180" s="182">
        <f>F182</f>
        <v>0</v>
      </c>
      <c r="G180" s="253"/>
      <c r="H180" s="254"/>
      <c r="I180" s="254"/>
      <c r="J180" s="572" t="e">
        <f t="shared" si="587"/>
        <v>#DIV/0!</v>
      </c>
      <c r="K180" s="182">
        <f>K181+K182</f>
        <v>0</v>
      </c>
      <c r="L180" s="30"/>
      <c r="M180" s="564">
        <f>M182</f>
        <v>0</v>
      </c>
      <c r="N180" s="30"/>
      <c r="O180" s="68"/>
      <c r="P180" s="30"/>
      <c r="Q180" s="30"/>
      <c r="R180" s="30"/>
      <c r="S180" s="30"/>
      <c r="T180" s="30"/>
      <c r="U180" s="586">
        <f>U181+U182</f>
        <v>0</v>
      </c>
      <c r="V180" s="634" t="e">
        <f t="shared" si="588"/>
        <v>#DIV/0!</v>
      </c>
      <c r="W180" s="586">
        <f>W182</f>
        <v>0</v>
      </c>
      <c r="X180" s="634" t="e">
        <f t="shared" si="589"/>
        <v>#DIV/0!</v>
      </c>
      <c r="Y180" s="68"/>
      <c r="Z180" s="634" t="e">
        <f t="shared" si="590"/>
        <v>#DIV/0!</v>
      </c>
      <c r="AA180" s="30"/>
      <c r="AB180" s="634" t="e">
        <f t="shared" si="591"/>
        <v>#DIV/0!</v>
      </c>
      <c r="AC180" s="30"/>
      <c r="AD180" s="627" t="e">
        <f t="shared" si="592"/>
        <v>#DIV/0!</v>
      </c>
      <c r="AE180" s="586">
        <f>AE181+AE182</f>
        <v>0</v>
      </c>
      <c r="AF180" s="30"/>
      <c r="AG180" s="586">
        <f>AG182</f>
        <v>0</v>
      </c>
      <c r="AH180" s="627" t="e">
        <f t="shared" si="593"/>
        <v>#DIV/0!</v>
      </c>
      <c r="AI180" s="68"/>
      <c r="AJ180" s="627">
        <v>0</v>
      </c>
      <c r="AK180" s="30"/>
      <c r="AL180" s="462" t="e">
        <f t="shared" si="594"/>
        <v>#DIV/0!</v>
      </c>
      <c r="AM180" s="30"/>
      <c r="AN180" s="30"/>
      <c r="AO180" s="30"/>
      <c r="AP180" s="30"/>
      <c r="AQ180" s="30"/>
      <c r="AR180" s="30"/>
      <c r="AS180" s="30"/>
      <c r="AT180" s="30"/>
      <c r="AU180" s="564">
        <f>AV180</f>
        <v>0</v>
      </c>
      <c r="AV180" s="564">
        <f>AX180</f>
        <v>0</v>
      </c>
      <c r="AW180" s="486">
        <f>AW181+AW182</f>
        <v>0</v>
      </c>
      <c r="AX180" s="486">
        <f>AX182</f>
        <v>0</v>
      </c>
      <c r="AY180" s="68"/>
      <c r="AZ180" s="30"/>
      <c r="BA180" s="437">
        <f t="shared" si="712"/>
        <v>0</v>
      </c>
      <c r="BB180" s="530">
        <f>BB181+BB182</f>
        <v>0</v>
      </c>
      <c r="BC180" s="30"/>
      <c r="BD180" s="30"/>
      <c r="BE180" s="530">
        <f t="shared" si="713"/>
        <v>0</v>
      </c>
      <c r="BF180" s="437">
        <f>BF181+BF182</f>
        <v>0</v>
      </c>
      <c r="BG180" s="68"/>
      <c r="BH180" s="30"/>
      <c r="BI180" s="495">
        <f t="shared" ref="BI180:BI182" si="718">BJ180+BK180+BL180+BM180</f>
        <v>0</v>
      </c>
      <c r="BJ180" s="486">
        <f>BJ181+BJ182</f>
        <v>0</v>
      </c>
      <c r="BK180" s="486">
        <f t="shared" ref="BK180:BM180" si="719">BK181+BK182</f>
        <v>0</v>
      </c>
      <c r="BL180" s="486">
        <f t="shared" si="719"/>
        <v>0</v>
      </c>
      <c r="BM180" s="486">
        <f t="shared" si="719"/>
        <v>0</v>
      </c>
      <c r="BN180" s="437"/>
      <c r="BO180" s="495">
        <f t="shared" ref="BO180:BO182" si="720">BP180+BQ180+BR180+BS180</f>
        <v>0</v>
      </c>
      <c r="BP180" s="486">
        <f>BP181+BP182</f>
        <v>0</v>
      </c>
      <c r="BQ180" s="486">
        <f t="shared" ref="BQ180:BS180" si="721">BQ181+BQ182</f>
        <v>0</v>
      </c>
      <c r="BR180" s="486">
        <f t="shared" si="721"/>
        <v>0</v>
      </c>
      <c r="BS180" s="486">
        <f t="shared" si="721"/>
        <v>0</v>
      </c>
      <c r="BT180" s="68"/>
      <c r="BU180" s="30"/>
      <c r="BV180" s="495">
        <f t="shared" si="715"/>
        <v>0</v>
      </c>
      <c r="BW180" s="437">
        <f>BW181+BW182</f>
        <v>0</v>
      </c>
      <c r="BX180" s="437"/>
      <c r="BY180" s="68"/>
      <c r="BZ180" s="30"/>
      <c r="CA180" s="430">
        <f t="shared" si="716"/>
        <v>0</v>
      </c>
      <c r="CB180" s="182">
        <f>CB181+CB182</f>
        <v>0</v>
      </c>
      <c r="CC180" s="253"/>
      <c r="CD180" s="254"/>
      <c r="CE180" s="430">
        <f t="shared" si="717"/>
        <v>0</v>
      </c>
      <c r="CF180" s="182">
        <f>CF181+CF182</f>
        <v>0</v>
      </c>
      <c r="CG180" s="182"/>
      <c r="CH180" s="253"/>
      <c r="CI180" s="254"/>
      <c r="CJ180" s="486"/>
      <c r="CK180" s="495">
        <f t="shared" si="699"/>
        <v>0</v>
      </c>
      <c r="CL180" s="486">
        <f>CL181+CL182</f>
        <v>0</v>
      </c>
      <c r="CM180" s="486"/>
      <c r="CN180" s="68"/>
      <c r="CO180" s="30"/>
    </row>
    <row r="181" spans="2:93" s="52" customFormat="1" ht="54" hidden="1" customHeight="1" x14ac:dyDescent="0.25">
      <c r="B181" s="206"/>
      <c r="C181" s="115" t="s">
        <v>32</v>
      </c>
      <c r="D181" s="192">
        <f t="shared" ref="D181" si="722">E181</f>
        <v>0</v>
      </c>
      <c r="E181" s="192"/>
      <c r="F181" s="192">
        <v>0</v>
      </c>
      <c r="G181" s="249"/>
      <c r="H181" s="249"/>
      <c r="I181" s="249"/>
      <c r="J181" s="572" t="e">
        <f t="shared" si="587"/>
        <v>#DIV/0!</v>
      </c>
      <c r="K181" s="192"/>
      <c r="L181" s="33"/>
      <c r="M181" s="563">
        <v>0</v>
      </c>
      <c r="N181" s="33"/>
      <c r="O181" s="33"/>
      <c r="P181" s="33"/>
      <c r="Q181" s="33"/>
      <c r="R181" s="33"/>
      <c r="S181" s="33"/>
      <c r="T181" s="33"/>
      <c r="U181" s="585"/>
      <c r="V181" s="634" t="e">
        <f t="shared" si="588"/>
        <v>#DIV/0!</v>
      </c>
      <c r="W181" s="585">
        <v>0</v>
      </c>
      <c r="X181" s="634" t="e">
        <f t="shared" si="589"/>
        <v>#DIV/0!</v>
      </c>
      <c r="Y181" s="33"/>
      <c r="Z181" s="634" t="e">
        <f t="shared" si="590"/>
        <v>#DIV/0!</v>
      </c>
      <c r="AA181" s="33"/>
      <c r="AB181" s="634" t="e">
        <f t="shared" si="591"/>
        <v>#DIV/0!</v>
      </c>
      <c r="AC181" s="33"/>
      <c r="AD181" s="627" t="e">
        <f t="shared" si="592"/>
        <v>#DIV/0!</v>
      </c>
      <c r="AE181" s="585"/>
      <c r="AF181" s="33"/>
      <c r="AG181" s="585">
        <v>0</v>
      </c>
      <c r="AH181" s="627" t="e">
        <f t="shared" si="593"/>
        <v>#DIV/0!</v>
      </c>
      <c r="AI181" s="33"/>
      <c r="AJ181" s="627">
        <v>0</v>
      </c>
      <c r="AK181" s="33"/>
      <c r="AL181" s="462" t="e">
        <f t="shared" si="594"/>
        <v>#DIV/0!</v>
      </c>
      <c r="AM181" s="33"/>
      <c r="AN181" s="33"/>
      <c r="AO181" s="33"/>
      <c r="AP181" s="33"/>
      <c r="AQ181" s="33"/>
      <c r="AR181" s="33"/>
      <c r="AS181" s="33"/>
      <c r="AT181" s="33"/>
      <c r="AU181" s="563">
        <f>AV181</f>
        <v>0</v>
      </c>
      <c r="AV181" s="564">
        <f t="shared" ref="AV181" si="723">AW181</f>
        <v>0</v>
      </c>
      <c r="AW181" s="487"/>
      <c r="AX181" s="487">
        <v>0</v>
      </c>
      <c r="AY181" s="33"/>
      <c r="AZ181" s="33"/>
      <c r="BA181" s="438">
        <f t="shared" si="712"/>
        <v>0</v>
      </c>
      <c r="BB181" s="529">
        <f>BF181-E181</f>
        <v>0</v>
      </c>
      <c r="BC181" s="33"/>
      <c r="BD181" s="33"/>
      <c r="BE181" s="529">
        <f t="shared" si="713"/>
        <v>0</v>
      </c>
      <c r="BF181" s="438"/>
      <c r="BG181" s="33"/>
      <c r="BH181" s="33"/>
      <c r="BI181" s="494">
        <f t="shared" si="718"/>
        <v>0</v>
      </c>
      <c r="BJ181" s="487">
        <v>0</v>
      </c>
      <c r="BK181" s="487">
        <v>0</v>
      </c>
      <c r="BL181" s="33"/>
      <c r="BM181" s="33"/>
      <c r="BN181" s="438"/>
      <c r="BO181" s="494">
        <f t="shared" si="720"/>
        <v>0</v>
      </c>
      <c r="BP181" s="487">
        <v>0</v>
      </c>
      <c r="BQ181" s="487">
        <v>0</v>
      </c>
      <c r="BR181" s="33"/>
      <c r="BS181" s="33"/>
      <c r="BT181" s="33"/>
      <c r="BU181" s="33"/>
      <c r="BV181" s="494">
        <f t="shared" si="715"/>
        <v>0</v>
      </c>
      <c r="BW181" s="438">
        <v>0</v>
      </c>
      <c r="BX181" s="438"/>
      <c r="BY181" s="33"/>
      <c r="BZ181" s="33"/>
      <c r="CA181" s="431">
        <f t="shared" si="716"/>
        <v>0</v>
      </c>
      <c r="CB181" s="192">
        <v>0</v>
      </c>
      <c r="CC181" s="249"/>
      <c r="CD181" s="249"/>
      <c r="CE181" s="431">
        <f t="shared" si="717"/>
        <v>0</v>
      </c>
      <c r="CF181" s="192">
        <v>0</v>
      </c>
      <c r="CG181" s="192"/>
      <c r="CH181" s="249"/>
      <c r="CI181" s="249"/>
      <c r="CJ181" s="487"/>
      <c r="CK181" s="494">
        <f t="shared" si="699"/>
        <v>0</v>
      </c>
      <c r="CL181" s="487">
        <v>0</v>
      </c>
      <c r="CM181" s="487"/>
      <c r="CN181" s="33"/>
      <c r="CO181" s="33"/>
    </row>
    <row r="182" spans="2:93" s="52" customFormat="1" ht="54" hidden="1" customHeight="1" x14ac:dyDescent="0.25">
      <c r="B182" s="206"/>
      <c r="C182" s="111" t="s">
        <v>386</v>
      </c>
      <c r="D182" s="182">
        <f>E182+F182+G182+H182</f>
        <v>0</v>
      </c>
      <c r="E182" s="182"/>
      <c r="F182" s="182"/>
      <c r="G182" s="249"/>
      <c r="H182" s="249"/>
      <c r="I182" s="249"/>
      <c r="J182" s="572" t="e">
        <f t="shared" si="587"/>
        <v>#DIV/0!</v>
      </c>
      <c r="K182" s="182"/>
      <c r="L182" s="33"/>
      <c r="M182" s="564"/>
      <c r="N182" s="33"/>
      <c r="O182" s="33"/>
      <c r="P182" s="33"/>
      <c r="Q182" s="33"/>
      <c r="R182" s="33"/>
      <c r="S182" s="33"/>
      <c r="T182" s="33"/>
      <c r="U182" s="586"/>
      <c r="V182" s="634" t="e">
        <f t="shared" si="588"/>
        <v>#DIV/0!</v>
      </c>
      <c r="W182" s="586"/>
      <c r="X182" s="634" t="e">
        <f t="shared" si="589"/>
        <v>#DIV/0!</v>
      </c>
      <c r="Y182" s="33"/>
      <c r="Z182" s="634" t="e">
        <f t="shared" si="590"/>
        <v>#DIV/0!</v>
      </c>
      <c r="AA182" s="33"/>
      <c r="AB182" s="634" t="e">
        <f t="shared" si="591"/>
        <v>#DIV/0!</v>
      </c>
      <c r="AC182" s="33"/>
      <c r="AD182" s="627" t="e">
        <f t="shared" si="592"/>
        <v>#DIV/0!</v>
      </c>
      <c r="AE182" s="586"/>
      <c r="AF182" s="33"/>
      <c r="AG182" s="586"/>
      <c r="AH182" s="627" t="e">
        <f t="shared" si="593"/>
        <v>#DIV/0!</v>
      </c>
      <c r="AI182" s="33"/>
      <c r="AJ182" s="627">
        <v>0</v>
      </c>
      <c r="AK182" s="33"/>
      <c r="AL182" s="462" t="e">
        <f t="shared" si="594"/>
        <v>#DIV/0!</v>
      </c>
      <c r="AM182" s="33"/>
      <c r="AN182" s="33"/>
      <c r="AO182" s="33"/>
      <c r="AP182" s="33"/>
      <c r="AQ182" s="33"/>
      <c r="AR182" s="33"/>
      <c r="AS182" s="33"/>
      <c r="AT182" s="33"/>
      <c r="AU182" s="564">
        <f>AV182</f>
        <v>0</v>
      </c>
      <c r="AV182" s="564">
        <f>AW182+AX182+AY182+AZ182</f>
        <v>0</v>
      </c>
      <c r="AW182" s="486"/>
      <c r="AX182" s="486"/>
      <c r="AY182" s="33"/>
      <c r="AZ182" s="33"/>
      <c r="BA182" s="437">
        <f t="shared" si="712"/>
        <v>0</v>
      </c>
      <c r="BB182" s="530">
        <f>BF182-E182</f>
        <v>0</v>
      </c>
      <c r="BC182" s="33"/>
      <c r="BD182" s="33"/>
      <c r="BE182" s="530">
        <f t="shared" si="713"/>
        <v>0</v>
      </c>
      <c r="BF182" s="437"/>
      <c r="BG182" s="33"/>
      <c r="BH182" s="33"/>
      <c r="BI182" s="495">
        <f t="shared" si="718"/>
        <v>0</v>
      </c>
      <c r="BJ182" s="486">
        <v>0</v>
      </c>
      <c r="BK182" s="486">
        <v>0</v>
      </c>
      <c r="BL182" s="33"/>
      <c r="BM182" s="33"/>
      <c r="BN182" s="437"/>
      <c r="BO182" s="495">
        <f t="shared" si="720"/>
        <v>0</v>
      </c>
      <c r="BP182" s="486">
        <v>0</v>
      </c>
      <c r="BQ182" s="486">
        <v>0</v>
      </c>
      <c r="BR182" s="33"/>
      <c r="BS182" s="33"/>
      <c r="BT182" s="33"/>
      <c r="BU182" s="33"/>
      <c r="BV182" s="495">
        <f t="shared" si="715"/>
        <v>0</v>
      </c>
      <c r="BW182" s="437">
        <v>0</v>
      </c>
      <c r="BX182" s="437"/>
      <c r="BY182" s="33"/>
      <c r="BZ182" s="33"/>
      <c r="CA182" s="430">
        <f t="shared" si="716"/>
        <v>0</v>
      </c>
      <c r="CB182" s="182">
        <v>0</v>
      </c>
      <c r="CC182" s="249"/>
      <c r="CD182" s="249"/>
      <c r="CE182" s="430">
        <f t="shared" si="717"/>
        <v>0</v>
      </c>
      <c r="CF182" s="182">
        <v>0</v>
      </c>
      <c r="CG182" s="182"/>
      <c r="CH182" s="249"/>
      <c r="CI182" s="249"/>
      <c r="CJ182" s="486"/>
      <c r="CK182" s="495">
        <f t="shared" si="699"/>
        <v>0</v>
      </c>
      <c r="CL182" s="486">
        <v>0</v>
      </c>
      <c r="CM182" s="486"/>
      <c r="CN182" s="33"/>
      <c r="CO182" s="33"/>
    </row>
    <row r="183" spans="2:93" s="52" customFormat="1" ht="54" hidden="1" customHeight="1" x14ac:dyDescent="0.25">
      <c r="B183" s="206"/>
      <c r="C183" s="111"/>
      <c r="D183" s="182"/>
      <c r="E183" s="182"/>
      <c r="F183" s="182"/>
      <c r="G183" s="249"/>
      <c r="H183" s="249"/>
      <c r="I183" s="249"/>
      <c r="J183" s="572" t="e">
        <f t="shared" si="587"/>
        <v>#DIV/0!</v>
      </c>
      <c r="K183" s="182"/>
      <c r="L183" s="33"/>
      <c r="M183" s="564"/>
      <c r="N183" s="33"/>
      <c r="O183" s="33"/>
      <c r="P183" s="33"/>
      <c r="Q183" s="33"/>
      <c r="R183" s="33"/>
      <c r="S183" s="33"/>
      <c r="T183" s="33"/>
      <c r="U183" s="586"/>
      <c r="V183" s="634" t="e">
        <f t="shared" si="588"/>
        <v>#DIV/0!</v>
      </c>
      <c r="W183" s="586"/>
      <c r="X183" s="634" t="e">
        <f t="shared" si="589"/>
        <v>#DIV/0!</v>
      </c>
      <c r="Y183" s="33"/>
      <c r="Z183" s="634" t="e">
        <f t="shared" si="590"/>
        <v>#DIV/0!</v>
      </c>
      <c r="AA183" s="33"/>
      <c r="AB183" s="634" t="e">
        <f t="shared" si="591"/>
        <v>#DIV/0!</v>
      </c>
      <c r="AC183" s="33"/>
      <c r="AD183" s="627" t="e">
        <f t="shared" si="592"/>
        <v>#DIV/0!</v>
      </c>
      <c r="AE183" s="586"/>
      <c r="AF183" s="33"/>
      <c r="AG183" s="586"/>
      <c r="AH183" s="627" t="e">
        <f t="shared" si="593"/>
        <v>#DIV/0!</v>
      </c>
      <c r="AI183" s="33"/>
      <c r="AJ183" s="627">
        <v>0</v>
      </c>
      <c r="AK183" s="33"/>
      <c r="AL183" s="462" t="e">
        <f t="shared" si="594"/>
        <v>#DIV/0!</v>
      </c>
      <c r="AM183" s="33"/>
      <c r="AN183" s="33"/>
      <c r="AO183" s="33"/>
      <c r="AP183" s="33"/>
      <c r="AQ183" s="33"/>
      <c r="AR183" s="33"/>
      <c r="AS183" s="33"/>
      <c r="AT183" s="33"/>
      <c r="AU183" s="564"/>
      <c r="AV183" s="564"/>
      <c r="AW183" s="486"/>
      <c r="AX183" s="486"/>
      <c r="AY183" s="33"/>
      <c r="AZ183" s="33"/>
      <c r="BA183" s="437"/>
      <c r="BB183" s="530"/>
      <c r="BC183" s="33"/>
      <c r="BD183" s="33"/>
      <c r="BE183" s="530"/>
      <c r="BF183" s="437"/>
      <c r="BG183" s="33"/>
      <c r="BH183" s="33"/>
      <c r="BI183" s="495"/>
      <c r="BJ183" s="486"/>
      <c r="BK183" s="486"/>
      <c r="BL183" s="33"/>
      <c r="BM183" s="33"/>
      <c r="BN183" s="437"/>
      <c r="BO183" s="495"/>
      <c r="BP183" s="486"/>
      <c r="BQ183" s="486"/>
      <c r="BR183" s="33"/>
      <c r="BS183" s="33"/>
      <c r="BT183" s="33"/>
      <c r="BU183" s="33"/>
      <c r="BV183" s="495"/>
      <c r="BW183" s="437"/>
      <c r="BX183" s="437"/>
      <c r="BY183" s="33"/>
      <c r="BZ183" s="33"/>
      <c r="CA183" s="430"/>
      <c r="CB183" s="182"/>
      <c r="CC183" s="249"/>
      <c r="CD183" s="249"/>
      <c r="CE183" s="430"/>
      <c r="CF183" s="182"/>
      <c r="CG183" s="182"/>
      <c r="CH183" s="249"/>
      <c r="CI183" s="249"/>
      <c r="CJ183" s="486"/>
      <c r="CK183" s="495"/>
      <c r="CL183" s="486"/>
      <c r="CM183" s="486"/>
      <c r="CN183" s="33"/>
      <c r="CO183" s="33"/>
    </row>
    <row r="184" spans="2:93" s="52" customFormat="1" ht="54" hidden="1" customHeight="1" x14ac:dyDescent="0.25">
      <c r="B184" s="206"/>
      <c r="C184" s="111"/>
      <c r="D184" s="182"/>
      <c r="E184" s="182"/>
      <c r="F184" s="182"/>
      <c r="G184" s="249"/>
      <c r="H184" s="249"/>
      <c r="I184" s="249"/>
      <c r="J184" s="572" t="e">
        <f t="shared" si="587"/>
        <v>#DIV/0!</v>
      </c>
      <c r="K184" s="182"/>
      <c r="L184" s="33"/>
      <c r="M184" s="564"/>
      <c r="N184" s="33"/>
      <c r="O184" s="33"/>
      <c r="P184" s="33"/>
      <c r="Q184" s="33"/>
      <c r="R184" s="33"/>
      <c r="S184" s="33"/>
      <c r="T184" s="33"/>
      <c r="U184" s="586"/>
      <c r="V184" s="634" t="e">
        <f t="shared" si="588"/>
        <v>#DIV/0!</v>
      </c>
      <c r="W184" s="586"/>
      <c r="X184" s="634" t="e">
        <f t="shared" si="589"/>
        <v>#DIV/0!</v>
      </c>
      <c r="Y184" s="33"/>
      <c r="Z184" s="634" t="e">
        <f t="shared" si="590"/>
        <v>#DIV/0!</v>
      </c>
      <c r="AA184" s="33"/>
      <c r="AB184" s="634" t="e">
        <f t="shared" si="591"/>
        <v>#DIV/0!</v>
      </c>
      <c r="AC184" s="33"/>
      <c r="AD184" s="627" t="e">
        <f t="shared" si="592"/>
        <v>#DIV/0!</v>
      </c>
      <c r="AE184" s="586"/>
      <c r="AF184" s="33"/>
      <c r="AG184" s="586"/>
      <c r="AH184" s="627" t="e">
        <f t="shared" si="593"/>
        <v>#DIV/0!</v>
      </c>
      <c r="AI184" s="33"/>
      <c r="AJ184" s="627">
        <v>0</v>
      </c>
      <c r="AK184" s="33"/>
      <c r="AL184" s="462" t="e">
        <f t="shared" si="594"/>
        <v>#DIV/0!</v>
      </c>
      <c r="AM184" s="33"/>
      <c r="AN184" s="33"/>
      <c r="AO184" s="33"/>
      <c r="AP184" s="33"/>
      <c r="AQ184" s="33"/>
      <c r="AR184" s="33"/>
      <c r="AS184" s="33"/>
      <c r="AT184" s="33"/>
      <c r="AU184" s="564"/>
      <c r="AV184" s="564"/>
      <c r="AW184" s="486"/>
      <c r="AX184" s="486"/>
      <c r="AY184" s="33"/>
      <c r="AZ184" s="33"/>
      <c r="BA184" s="437"/>
      <c r="BB184" s="530"/>
      <c r="BC184" s="33"/>
      <c r="BD184" s="33"/>
      <c r="BE184" s="530"/>
      <c r="BF184" s="437"/>
      <c r="BG184" s="33"/>
      <c r="BH184" s="33"/>
      <c r="BI184" s="495"/>
      <c r="BJ184" s="486"/>
      <c r="BK184" s="486"/>
      <c r="BL184" s="33"/>
      <c r="BM184" s="33"/>
      <c r="BN184" s="437"/>
      <c r="BO184" s="495"/>
      <c r="BP184" s="486"/>
      <c r="BQ184" s="486"/>
      <c r="BR184" s="33"/>
      <c r="BS184" s="33"/>
      <c r="BT184" s="33"/>
      <c r="BU184" s="33"/>
      <c r="BV184" s="495"/>
      <c r="BW184" s="437"/>
      <c r="BX184" s="437"/>
      <c r="BY184" s="33"/>
      <c r="BZ184" s="33"/>
      <c r="CA184" s="430"/>
      <c r="CB184" s="182"/>
      <c r="CC184" s="249"/>
      <c r="CD184" s="249"/>
      <c r="CE184" s="430"/>
      <c r="CF184" s="182"/>
      <c r="CG184" s="182"/>
      <c r="CH184" s="249"/>
      <c r="CI184" s="249"/>
      <c r="CJ184" s="486"/>
      <c r="CK184" s="495"/>
      <c r="CL184" s="486"/>
      <c r="CM184" s="486"/>
      <c r="CN184" s="33"/>
      <c r="CO184" s="33"/>
    </row>
    <row r="185" spans="2:93" s="370" customFormat="1" ht="179.25" hidden="1" customHeight="1" x14ac:dyDescent="0.25">
      <c r="B185" s="365" t="s">
        <v>62</v>
      </c>
      <c r="C185" s="366" t="s">
        <v>329</v>
      </c>
      <c r="D185" s="700" t="e">
        <f>E185+F185+G185+H185</f>
        <v>#REF!</v>
      </c>
      <c r="E185" s="700" t="e">
        <f>E186+E187</f>
        <v>#REF!</v>
      </c>
      <c r="F185" s="700"/>
      <c r="G185" s="700"/>
      <c r="H185" s="700"/>
      <c r="I185" s="700"/>
      <c r="J185" s="572" t="e">
        <f t="shared" si="587"/>
        <v>#REF!</v>
      </c>
      <c r="K185" s="700" t="e">
        <f>K186+K187</f>
        <v>#REF!</v>
      </c>
      <c r="L185" s="367"/>
      <c r="M185" s="367"/>
      <c r="N185" s="367"/>
      <c r="O185" s="367"/>
      <c r="P185" s="367"/>
      <c r="Q185" s="367"/>
      <c r="R185" s="367"/>
      <c r="S185" s="367"/>
      <c r="T185" s="367"/>
      <c r="U185" s="367" t="e">
        <f>U186+U187</f>
        <v>#REF!</v>
      </c>
      <c r="V185" s="634" t="e">
        <f t="shared" si="588"/>
        <v>#REF!</v>
      </c>
      <c r="W185" s="367"/>
      <c r="X185" s="634" t="e">
        <f t="shared" si="589"/>
        <v>#DIV/0!</v>
      </c>
      <c r="Y185" s="367"/>
      <c r="Z185" s="634" t="e">
        <f t="shared" si="590"/>
        <v>#DIV/0!</v>
      </c>
      <c r="AA185" s="367"/>
      <c r="AB185" s="634" t="e">
        <f t="shared" si="591"/>
        <v>#DIV/0!</v>
      </c>
      <c r="AC185" s="583"/>
      <c r="AD185" s="627" t="e">
        <f t="shared" si="592"/>
        <v>#REF!</v>
      </c>
      <c r="AE185" s="367" t="e">
        <f>AE186+AE187</f>
        <v>#REF!</v>
      </c>
      <c r="AF185" s="367"/>
      <c r="AG185" s="367"/>
      <c r="AH185" s="627" t="e">
        <f t="shared" si="593"/>
        <v>#DIV/0!</v>
      </c>
      <c r="AI185" s="367"/>
      <c r="AJ185" s="627">
        <v>0</v>
      </c>
      <c r="AK185" s="367"/>
      <c r="AL185" s="462" t="e">
        <f t="shared" si="594"/>
        <v>#DIV/0!</v>
      </c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564" t="e">
        <f>AW185+AX185+AY185+AZ185</f>
        <v>#REF!</v>
      </c>
      <c r="AW185" s="367" t="e">
        <f>AW186+AW187</f>
        <v>#REF!</v>
      </c>
      <c r="AX185" s="367"/>
      <c r="AY185" s="367"/>
      <c r="AZ185" s="367"/>
      <c r="BA185" s="367"/>
      <c r="BB185" s="367"/>
      <c r="BC185" s="368"/>
      <c r="BD185" s="368"/>
      <c r="BE185" s="367"/>
      <c r="BF185" s="367"/>
      <c r="BG185" s="368"/>
      <c r="BH185" s="368"/>
      <c r="BI185" s="497" t="e">
        <f t="shared" si="619"/>
        <v>#REF!</v>
      </c>
      <c r="BJ185" s="367" t="e">
        <f>BJ186+BJ187</f>
        <v>#REF!</v>
      </c>
      <c r="BK185" s="367"/>
      <c r="BL185" s="367"/>
      <c r="BM185" s="368"/>
      <c r="BN185" s="367"/>
      <c r="BO185" s="497">
        <f t="shared" ref="BO185:BO187" si="724">BP185+BQ185+BR185+BS185</f>
        <v>0</v>
      </c>
      <c r="BP185" s="488">
        <f>BP186+BP187</f>
        <v>0</v>
      </c>
      <c r="BQ185" s="367"/>
      <c r="BR185" s="367"/>
      <c r="BS185" s="368"/>
      <c r="BT185" s="368"/>
      <c r="BU185" s="368"/>
      <c r="BV185" s="497">
        <f>BW185+BX185+BY185+BZ185</f>
        <v>0</v>
      </c>
      <c r="BW185" s="367">
        <f>BW186+BW187</f>
        <v>0</v>
      </c>
      <c r="BX185" s="367"/>
      <c r="BY185" s="367"/>
      <c r="BZ185" s="368"/>
      <c r="CA185" s="367">
        <f>CB185</f>
        <v>0</v>
      </c>
      <c r="CB185" s="367">
        <f>CB186+CB187</f>
        <v>0</v>
      </c>
      <c r="CC185" s="369"/>
      <c r="CD185" s="369"/>
      <c r="CE185" s="367">
        <f>CF185</f>
        <v>0</v>
      </c>
      <c r="CF185" s="367">
        <f>CF186+CF187</f>
        <v>0</v>
      </c>
      <c r="CG185" s="367"/>
      <c r="CH185" s="369"/>
      <c r="CI185" s="369"/>
      <c r="CJ185" s="367"/>
      <c r="CK185" s="497">
        <f>CL185+CM185+CN185+CO185</f>
        <v>0</v>
      </c>
      <c r="CL185" s="367">
        <f>CL186+CL187</f>
        <v>0</v>
      </c>
      <c r="CM185" s="367"/>
      <c r="CN185" s="367"/>
      <c r="CO185" s="368"/>
    </row>
    <row r="186" spans="2:93" s="52" customFormat="1" ht="54" hidden="1" customHeight="1" x14ac:dyDescent="0.25">
      <c r="B186" s="206"/>
      <c r="C186" s="115" t="s">
        <v>32</v>
      </c>
      <c r="D186" s="192"/>
      <c r="E186" s="192"/>
      <c r="F186" s="192"/>
      <c r="G186" s="249"/>
      <c r="H186" s="249"/>
      <c r="I186" s="249"/>
      <c r="J186" s="572" t="e">
        <f t="shared" si="587"/>
        <v>#DIV/0!</v>
      </c>
      <c r="K186" s="192"/>
      <c r="L186" s="33"/>
      <c r="M186" s="563"/>
      <c r="N186" s="33"/>
      <c r="O186" s="33"/>
      <c r="P186" s="33"/>
      <c r="Q186" s="33"/>
      <c r="R186" s="33"/>
      <c r="S186" s="33"/>
      <c r="T186" s="33"/>
      <c r="U186" s="585"/>
      <c r="V186" s="634" t="e">
        <f t="shared" si="588"/>
        <v>#DIV/0!</v>
      </c>
      <c r="W186" s="585"/>
      <c r="X186" s="634" t="e">
        <f t="shared" si="589"/>
        <v>#DIV/0!</v>
      </c>
      <c r="Y186" s="33"/>
      <c r="Z186" s="634" t="e">
        <f t="shared" si="590"/>
        <v>#DIV/0!</v>
      </c>
      <c r="AA186" s="33"/>
      <c r="AB186" s="634" t="e">
        <f t="shared" si="591"/>
        <v>#DIV/0!</v>
      </c>
      <c r="AC186" s="33"/>
      <c r="AD186" s="627" t="e">
        <f t="shared" si="592"/>
        <v>#DIV/0!</v>
      </c>
      <c r="AE186" s="585"/>
      <c r="AF186" s="33"/>
      <c r="AG186" s="585"/>
      <c r="AH186" s="627" t="e">
        <f t="shared" si="593"/>
        <v>#DIV/0!</v>
      </c>
      <c r="AI186" s="33"/>
      <c r="AJ186" s="627">
        <v>0</v>
      </c>
      <c r="AK186" s="33"/>
      <c r="AL186" s="462" t="e">
        <f t="shared" si="594"/>
        <v>#DIV/0!</v>
      </c>
      <c r="AM186" s="33"/>
      <c r="AN186" s="33"/>
      <c r="AO186" s="33"/>
      <c r="AP186" s="33"/>
      <c r="AQ186" s="33"/>
      <c r="AR186" s="33"/>
      <c r="AS186" s="33"/>
      <c r="AT186" s="33"/>
      <c r="AU186" s="563">
        <f>AV186</f>
        <v>0</v>
      </c>
      <c r="AV186" s="564">
        <f>AW186+AX186+AY186+AZ186</f>
        <v>0</v>
      </c>
      <c r="AW186" s="487"/>
      <c r="AX186" s="487"/>
      <c r="AY186" s="33"/>
      <c r="AZ186" s="33"/>
      <c r="BA186" s="438">
        <f t="shared" ref="BA186:BA187" si="725">BB186+BC186+BD186</f>
        <v>0</v>
      </c>
      <c r="BB186" s="529">
        <f>BF186-E186</f>
        <v>0</v>
      </c>
      <c r="BC186" s="33"/>
      <c r="BD186" s="33"/>
      <c r="BE186" s="529">
        <f t="shared" ref="BE186:BE187" si="726">BF186+BG186+BH186</f>
        <v>0</v>
      </c>
      <c r="BF186" s="438"/>
      <c r="BG186" s="33"/>
      <c r="BH186" s="33"/>
      <c r="BI186" s="494">
        <f t="shared" si="619"/>
        <v>0</v>
      </c>
      <c r="BJ186" s="487">
        <f>BJ198</f>
        <v>0</v>
      </c>
      <c r="BK186" s="487"/>
      <c r="BL186" s="33"/>
      <c r="BM186" s="33"/>
      <c r="BN186" s="438"/>
      <c r="BO186" s="494">
        <f t="shared" si="724"/>
        <v>0</v>
      </c>
      <c r="BP186" s="487">
        <f>BP198</f>
        <v>0</v>
      </c>
      <c r="BQ186" s="487"/>
      <c r="BR186" s="33"/>
      <c r="BS186" s="33"/>
      <c r="BT186" s="33"/>
      <c r="BU186" s="33"/>
      <c r="BV186" s="494">
        <f>BW186+BX186+BY186+BZ186</f>
        <v>0</v>
      </c>
      <c r="BW186" s="438">
        <v>0</v>
      </c>
      <c r="BX186" s="438"/>
      <c r="BY186" s="33"/>
      <c r="BZ186" s="33"/>
      <c r="CA186" s="347">
        <f>CB186</f>
        <v>0</v>
      </c>
      <c r="CB186" s="347">
        <f>CB198</f>
        <v>0</v>
      </c>
      <c r="CC186" s="249"/>
      <c r="CD186" s="249"/>
      <c r="CE186" s="347">
        <f>CF186</f>
        <v>0</v>
      </c>
      <c r="CF186" s="347">
        <f>CF198</f>
        <v>0</v>
      </c>
      <c r="CG186" s="529"/>
      <c r="CH186" s="249"/>
      <c r="CI186" s="249"/>
      <c r="CJ186" s="487"/>
      <c r="CK186" s="494">
        <f>CL186+CM186+CN186+CO186</f>
        <v>0</v>
      </c>
      <c r="CL186" s="487">
        <v>0</v>
      </c>
      <c r="CM186" s="487"/>
      <c r="CN186" s="33"/>
      <c r="CO186" s="33"/>
    </row>
    <row r="187" spans="2:93" s="52" customFormat="1" ht="54" hidden="1" customHeight="1" x14ac:dyDescent="0.25">
      <c r="B187" s="206"/>
      <c r="C187" s="111" t="s">
        <v>31</v>
      </c>
      <c r="D187" s="182" t="e">
        <f>E187+F187+G187+H187</f>
        <v>#REF!</v>
      </c>
      <c r="E187" s="182" t="e">
        <f>E189+E192+E199+E201</f>
        <v>#REF!</v>
      </c>
      <c r="F187" s="182"/>
      <c r="G187" s="249"/>
      <c r="H187" s="249"/>
      <c r="I187" s="249"/>
      <c r="J187" s="572" t="e">
        <f t="shared" si="587"/>
        <v>#REF!</v>
      </c>
      <c r="K187" s="182" t="e">
        <f>K189+K192+K199+K201</f>
        <v>#REF!</v>
      </c>
      <c r="L187" s="33"/>
      <c r="M187" s="564"/>
      <c r="N187" s="33"/>
      <c r="O187" s="33"/>
      <c r="P187" s="33"/>
      <c r="Q187" s="33"/>
      <c r="R187" s="33"/>
      <c r="S187" s="33"/>
      <c r="T187" s="33"/>
      <c r="U187" s="586" t="e">
        <f>U189+U192+U199+U201</f>
        <v>#REF!</v>
      </c>
      <c r="V187" s="634" t="e">
        <f t="shared" si="588"/>
        <v>#REF!</v>
      </c>
      <c r="W187" s="586"/>
      <c r="X187" s="634" t="e">
        <f t="shared" si="589"/>
        <v>#DIV/0!</v>
      </c>
      <c r="Y187" s="33"/>
      <c r="Z187" s="634" t="e">
        <f t="shared" si="590"/>
        <v>#DIV/0!</v>
      </c>
      <c r="AA187" s="33"/>
      <c r="AB187" s="634" t="e">
        <f t="shared" si="591"/>
        <v>#DIV/0!</v>
      </c>
      <c r="AC187" s="33"/>
      <c r="AD187" s="627" t="e">
        <f t="shared" si="592"/>
        <v>#REF!</v>
      </c>
      <c r="AE187" s="586" t="e">
        <f>AE189+AE192+AE199+AE201</f>
        <v>#REF!</v>
      </c>
      <c r="AF187" s="33"/>
      <c r="AG187" s="586"/>
      <c r="AH187" s="627" t="e">
        <f t="shared" si="593"/>
        <v>#DIV/0!</v>
      </c>
      <c r="AI187" s="33"/>
      <c r="AJ187" s="627">
        <v>0</v>
      </c>
      <c r="AK187" s="33"/>
      <c r="AL187" s="462" t="e">
        <f t="shared" si="594"/>
        <v>#DIV/0!</v>
      </c>
      <c r="AM187" s="33"/>
      <c r="AN187" s="33"/>
      <c r="AO187" s="33"/>
      <c r="AP187" s="33"/>
      <c r="AQ187" s="33"/>
      <c r="AR187" s="33"/>
      <c r="AS187" s="33"/>
      <c r="AT187" s="33"/>
      <c r="AU187" s="564" t="e">
        <f>AV187</f>
        <v>#REF!</v>
      </c>
      <c r="AV187" s="564" t="e">
        <f>AW187+AX187+AY187+AZ187</f>
        <v>#REF!</v>
      </c>
      <c r="AW187" s="486" t="e">
        <f>AW189+AW192+AW199+AW201</f>
        <v>#REF!</v>
      </c>
      <c r="AX187" s="486"/>
      <c r="AY187" s="33"/>
      <c r="AZ187" s="33"/>
      <c r="BA187" s="437" t="e">
        <f t="shared" si="725"/>
        <v>#REF!</v>
      </c>
      <c r="BB187" s="530" t="e">
        <f>BF187-E187</f>
        <v>#REF!</v>
      </c>
      <c r="BC187" s="33"/>
      <c r="BD187" s="33"/>
      <c r="BE187" s="530">
        <f t="shared" si="726"/>
        <v>0</v>
      </c>
      <c r="BF187" s="437"/>
      <c r="BG187" s="33"/>
      <c r="BH187" s="33"/>
      <c r="BI187" s="495" t="e">
        <f t="shared" si="619"/>
        <v>#REF!</v>
      </c>
      <c r="BJ187" s="486" t="e">
        <f>BJ189+BJ192+BJ199</f>
        <v>#REF!</v>
      </c>
      <c r="BK187" s="486"/>
      <c r="BL187" s="33"/>
      <c r="BM187" s="33"/>
      <c r="BN187" s="437"/>
      <c r="BO187" s="495">
        <f t="shared" si="724"/>
        <v>0</v>
      </c>
      <c r="BP187" s="486">
        <f>BP189+BP192+BP199</f>
        <v>0</v>
      </c>
      <c r="BQ187" s="486"/>
      <c r="BR187" s="33"/>
      <c r="BS187" s="33"/>
      <c r="BT187" s="33"/>
      <c r="BU187" s="33"/>
      <c r="BV187" s="495">
        <f>BW187+BX187+BY187+BZ187</f>
        <v>0</v>
      </c>
      <c r="BW187" s="437">
        <v>0</v>
      </c>
      <c r="BX187" s="437"/>
      <c r="BY187" s="33"/>
      <c r="BZ187" s="33"/>
      <c r="CA187" s="346">
        <f>CB187</f>
        <v>0</v>
      </c>
      <c r="CB187" s="346">
        <f>CB189+CB192+CB199</f>
        <v>0</v>
      </c>
      <c r="CC187" s="249"/>
      <c r="CD187" s="249"/>
      <c r="CE187" s="346">
        <f>CF187</f>
        <v>0</v>
      </c>
      <c r="CF187" s="346">
        <f>CF189+CF192+CF199</f>
        <v>0</v>
      </c>
      <c r="CG187" s="530"/>
      <c r="CH187" s="249"/>
      <c r="CI187" s="249"/>
      <c r="CJ187" s="486"/>
      <c r="CK187" s="495">
        <f>CL187+CM187+CN187+CO187</f>
        <v>0</v>
      </c>
      <c r="CL187" s="486">
        <v>0</v>
      </c>
      <c r="CM187" s="486"/>
      <c r="CN187" s="33"/>
      <c r="CO187" s="33"/>
    </row>
    <row r="188" spans="2:93" s="52" customFormat="1" ht="99" hidden="1" customHeight="1" x14ac:dyDescent="0.25">
      <c r="B188" s="208" t="s">
        <v>179</v>
      </c>
      <c r="C188" s="121" t="s">
        <v>172</v>
      </c>
      <c r="D188" s="185">
        <f t="shared" ref="D188:D191" si="727">E188</f>
        <v>0</v>
      </c>
      <c r="E188" s="256">
        <f>E189</f>
        <v>0</v>
      </c>
      <c r="F188" s="256"/>
      <c r="G188" s="35"/>
      <c r="H188" s="249"/>
      <c r="I188" s="249"/>
      <c r="J188" s="572" t="e">
        <f t="shared" si="587"/>
        <v>#DIV/0!</v>
      </c>
      <c r="K188" s="256">
        <f>K189</f>
        <v>0</v>
      </c>
      <c r="L188" s="33"/>
      <c r="M188" s="125"/>
      <c r="N188" s="33"/>
      <c r="O188" s="102"/>
      <c r="P188" s="33"/>
      <c r="Q188" s="33"/>
      <c r="R188" s="33"/>
      <c r="S188" s="33"/>
      <c r="T188" s="33"/>
      <c r="U188" s="125">
        <f>U189</f>
        <v>0</v>
      </c>
      <c r="V188" s="634" t="e">
        <f t="shared" si="588"/>
        <v>#DIV/0!</v>
      </c>
      <c r="W188" s="125"/>
      <c r="X188" s="634" t="e">
        <f t="shared" si="589"/>
        <v>#DIV/0!</v>
      </c>
      <c r="Y188" s="102"/>
      <c r="Z188" s="634" t="e">
        <f t="shared" si="590"/>
        <v>#DIV/0!</v>
      </c>
      <c r="AA188" s="33"/>
      <c r="AB188" s="634" t="e">
        <f t="shared" si="591"/>
        <v>#DIV/0!</v>
      </c>
      <c r="AC188" s="33"/>
      <c r="AD188" s="627" t="e">
        <f t="shared" si="592"/>
        <v>#DIV/0!</v>
      </c>
      <c r="AE188" s="125">
        <f>AE189</f>
        <v>0</v>
      </c>
      <c r="AF188" s="33"/>
      <c r="AG188" s="125"/>
      <c r="AH188" s="627" t="e">
        <f t="shared" si="593"/>
        <v>#DIV/0!</v>
      </c>
      <c r="AI188" s="102"/>
      <c r="AJ188" s="627">
        <v>0</v>
      </c>
      <c r="AK188" s="33"/>
      <c r="AL188" s="462" t="e">
        <f t="shared" si="594"/>
        <v>#DIV/0!</v>
      </c>
      <c r="AM188" s="33"/>
      <c r="AN188" s="33"/>
      <c r="AO188" s="33"/>
      <c r="AP188" s="33"/>
      <c r="AQ188" s="33"/>
      <c r="AR188" s="33"/>
      <c r="AS188" s="33"/>
      <c r="AT188" s="33"/>
      <c r="AU188" s="559">
        <f t="shared" ref="AU188:AU195" si="728">AV188</f>
        <v>0</v>
      </c>
      <c r="AV188" s="564">
        <f t="shared" ref="AV188:AV208" si="729">AW188</f>
        <v>0</v>
      </c>
      <c r="AW188" s="125">
        <f>AW189</f>
        <v>0</v>
      </c>
      <c r="AX188" s="125"/>
      <c r="AY188" s="102"/>
      <c r="AZ188" s="33"/>
      <c r="BA188" s="310">
        <f t="shared" si="602"/>
        <v>0</v>
      </c>
      <c r="BB188" s="33"/>
      <c r="BC188" s="33"/>
      <c r="BD188" s="33"/>
      <c r="BE188" s="539">
        <f t="shared" si="600"/>
        <v>0</v>
      </c>
      <c r="BF188" s="125">
        <f>E188</f>
        <v>0</v>
      </c>
      <c r="BG188" s="102"/>
      <c r="BH188" s="33"/>
      <c r="BI188" s="499">
        <f t="shared" ref="BI188:BI196" si="730">BJ188</f>
        <v>0</v>
      </c>
      <c r="BJ188" s="125">
        <f>BJ189</f>
        <v>0</v>
      </c>
      <c r="BK188" s="125"/>
      <c r="BL188" s="102"/>
      <c r="BM188" s="33"/>
      <c r="BN188" s="440"/>
      <c r="BO188" s="499">
        <f t="shared" ref="BO188:BO199" si="731">BP188</f>
        <v>0</v>
      </c>
      <c r="BP188" s="125">
        <f>BP189</f>
        <v>0</v>
      </c>
      <c r="BQ188" s="125"/>
      <c r="BR188" s="102"/>
      <c r="BS188" s="33"/>
      <c r="BT188" s="102"/>
      <c r="BU188" s="33"/>
      <c r="BV188" s="499">
        <f t="shared" si="655"/>
        <v>0</v>
      </c>
      <c r="BW188" s="125">
        <f>BW189</f>
        <v>0</v>
      </c>
      <c r="BX188" s="125"/>
      <c r="BY188" s="102"/>
      <c r="BZ188" s="33"/>
      <c r="CA188" s="344">
        <f t="shared" si="616"/>
        <v>0</v>
      </c>
      <c r="CB188" s="256"/>
      <c r="CC188" s="35"/>
      <c r="CD188" s="249"/>
      <c r="CE188" s="344">
        <f t="shared" si="617"/>
        <v>0</v>
      </c>
      <c r="CF188" s="256"/>
      <c r="CG188" s="256"/>
      <c r="CH188" s="35"/>
      <c r="CI188" s="249"/>
      <c r="CJ188" s="490"/>
      <c r="CK188" s="499">
        <f t="shared" si="656"/>
        <v>0</v>
      </c>
      <c r="CL188" s="125">
        <f>CL189</f>
        <v>0</v>
      </c>
      <c r="CM188" s="125"/>
      <c r="CN188" s="102"/>
      <c r="CO188" s="33"/>
    </row>
    <row r="189" spans="2:93" s="39" customFormat="1" ht="100.5" hidden="1" customHeight="1" x14ac:dyDescent="0.25">
      <c r="B189" s="214" t="s">
        <v>335</v>
      </c>
      <c r="C189" s="40" t="s">
        <v>110</v>
      </c>
      <c r="D189" s="666">
        <f t="shared" si="727"/>
        <v>0</v>
      </c>
      <c r="E189" s="666">
        <f>E190+E191</f>
        <v>0</v>
      </c>
      <c r="F189" s="666"/>
      <c r="G189" s="279"/>
      <c r="H189" s="279"/>
      <c r="I189" s="279"/>
      <c r="J189" s="572" t="e">
        <f t="shared" si="587"/>
        <v>#DIV/0!</v>
      </c>
      <c r="K189" s="666">
        <f>K190+K191</f>
        <v>0</v>
      </c>
      <c r="L189" s="43"/>
      <c r="M189" s="128"/>
      <c r="N189" s="43"/>
      <c r="O189" s="43"/>
      <c r="P189" s="43"/>
      <c r="Q189" s="43"/>
      <c r="R189" s="43"/>
      <c r="S189" s="43"/>
      <c r="T189" s="43"/>
      <c r="U189" s="128">
        <f>U190+U191</f>
        <v>0</v>
      </c>
      <c r="V189" s="634" t="e">
        <f t="shared" si="588"/>
        <v>#DIV/0!</v>
      </c>
      <c r="W189" s="128"/>
      <c r="X189" s="634" t="e">
        <f t="shared" si="589"/>
        <v>#DIV/0!</v>
      </c>
      <c r="Y189" s="43"/>
      <c r="Z189" s="634" t="e">
        <f t="shared" si="590"/>
        <v>#DIV/0!</v>
      </c>
      <c r="AA189" s="43"/>
      <c r="AB189" s="634" t="e">
        <f t="shared" si="591"/>
        <v>#DIV/0!</v>
      </c>
      <c r="AC189" s="43"/>
      <c r="AD189" s="627" t="e">
        <f t="shared" si="592"/>
        <v>#DIV/0!</v>
      </c>
      <c r="AE189" s="128">
        <f>AE190+AE191</f>
        <v>0</v>
      </c>
      <c r="AF189" s="43"/>
      <c r="AG189" s="128"/>
      <c r="AH189" s="627" t="e">
        <f t="shared" si="593"/>
        <v>#DIV/0!</v>
      </c>
      <c r="AI189" s="43"/>
      <c r="AJ189" s="627">
        <v>0</v>
      </c>
      <c r="AK189" s="43"/>
      <c r="AL189" s="462" t="e">
        <f t="shared" si="594"/>
        <v>#DIV/0!</v>
      </c>
      <c r="AM189" s="43"/>
      <c r="AN189" s="43"/>
      <c r="AO189" s="43"/>
      <c r="AP189" s="43"/>
      <c r="AQ189" s="43"/>
      <c r="AR189" s="43"/>
      <c r="AS189" s="43"/>
      <c r="AT189" s="43"/>
      <c r="AU189" s="128">
        <f t="shared" si="728"/>
        <v>0</v>
      </c>
      <c r="AV189" s="128">
        <f t="shared" si="729"/>
        <v>0</v>
      </c>
      <c r="AW189" s="128">
        <f>AW190+AW191</f>
        <v>0</v>
      </c>
      <c r="AX189" s="128"/>
      <c r="AY189" s="43"/>
      <c r="AZ189" s="43"/>
      <c r="BA189" s="310">
        <f t="shared" si="602"/>
        <v>0</v>
      </c>
      <c r="BB189" s="21"/>
      <c r="BC189" s="21"/>
      <c r="BD189" s="21"/>
      <c r="BE189" s="128">
        <f t="shared" si="600"/>
        <v>0</v>
      </c>
      <c r="BF189" s="128">
        <f>E189</f>
        <v>0</v>
      </c>
      <c r="BG189" s="43"/>
      <c r="BH189" s="43"/>
      <c r="BI189" s="128">
        <f t="shared" si="730"/>
        <v>0</v>
      </c>
      <c r="BJ189" s="128">
        <f>BJ190+BJ191</f>
        <v>0</v>
      </c>
      <c r="BK189" s="128"/>
      <c r="BL189" s="43"/>
      <c r="BM189" s="43"/>
      <c r="BN189" s="128"/>
      <c r="BO189" s="128">
        <f t="shared" si="731"/>
        <v>0</v>
      </c>
      <c r="BP189" s="128">
        <f>BP190+BP191</f>
        <v>0</v>
      </c>
      <c r="BQ189" s="128"/>
      <c r="BR189" s="43"/>
      <c r="BS189" s="43"/>
      <c r="BT189" s="43"/>
      <c r="BU189" s="43"/>
      <c r="BV189" s="128">
        <f t="shared" si="655"/>
        <v>0</v>
      </c>
      <c r="BW189" s="128">
        <f>BW190+BW191</f>
        <v>0</v>
      </c>
      <c r="BX189" s="128"/>
      <c r="BY189" s="43"/>
      <c r="BZ189" s="43"/>
      <c r="CA189" s="128">
        <f t="shared" si="616"/>
        <v>0</v>
      </c>
      <c r="CB189" s="341"/>
      <c r="CC189" s="279"/>
      <c r="CD189" s="279"/>
      <c r="CE189" s="128">
        <f t="shared" si="617"/>
        <v>0</v>
      </c>
      <c r="CF189" s="341"/>
      <c r="CG189" s="528"/>
      <c r="CH189" s="279"/>
      <c r="CI189" s="279"/>
      <c r="CJ189" s="128"/>
      <c r="CK189" s="128">
        <f t="shared" si="656"/>
        <v>0</v>
      </c>
      <c r="CL189" s="128">
        <f>CL190+CL191</f>
        <v>0</v>
      </c>
      <c r="CM189" s="128"/>
      <c r="CN189" s="43"/>
      <c r="CO189" s="43"/>
    </row>
    <row r="190" spans="2:93" s="39" customFormat="1" ht="35.25" hidden="1" customHeight="1" x14ac:dyDescent="0.25">
      <c r="B190" s="215"/>
      <c r="C190" s="40" t="s">
        <v>105</v>
      </c>
      <c r="D190" s="188">
        <f t="shared" si="727"/>
        <v>0</v>
      </c>
      <c r="E190" s="188">
        <v>0</v>
      </c>
      <c r="F190" s="188"/>
      <c r="G190" s="279"/>
      <c r="H190" s="279"/>
      <c r="I190" s="279"/>
      <c r="J190" s="572" t="e">
        <f t="shared" si="587"/>
        <v>#DIV/0!</v>
      </c>
      <c r="K190" s="188">
        <v>0</v>
      </c>
      <c r="L190" s="43"/>
      <c r="M190" s="130"/>
      <c r="N190" s="43"/>
      <c r="O190" s="43"/>
      <c r="P190" s="43"/>
      <c r="Q190" s="43"/>
      <c r="R190" s="43"/>
      <c r="S190" s="43"/>
      <c r="T190" s="43"/>
      <c r="U190" s="130">
        <v>0</v>
      </c>
      <c r="V190" s="634" t="e">
        <f t="shared" si="588"/>
        <v>#DIV/0!</v>
      </c>
      <c r="W190" s="130"/>
      <c r="X190" s="634" t="e">
        <f t="shared" si="589"/>
        <v>#DIV/0!</v>
      </c>
      <c r="Y190" s="43"/>
      <c r="Z190" s="634" t="e">
        <f t="shared" si="590"/>
        <v>#DIV/0!</v>
      </c>
      <c r="AA190" s="43"/>
      <c r="AB190" s="634" t="e">
        <f t="shared" si="591"/>
        <v>#DIV/0!</v>
      </c>
      <c r="AC190" s="43"/>
      <c r="AD190" s="627" t="e">
        <f t="shared" si="592"/>
        <v>#DIV/0!</v>
      </c>
      <c r="AE190" s="130">
        <v>0</v>
      </c>
      <c r="AF190" s="43"/>
      <c r="AG190" s="130"/>
      <c r="AH190" s="627" t="e">
        <f t="shared" si="593"/>
        <v>#DIV/0!</v>
      </c>
      <c r="AI190" s="43"/>
      <c r="AJ190" s="627">
        <v>0</v>
      </c>
      <c r="AK190" s="43"/>
      <c r="AL190" s="462" t="e">
        <f t="shared" si="594"/>
        <v>#DIV/0!</v>
      </c>
      <c r="AM190" s="43"/>
      <c r="AN190" s="43"/>
      <c r="AO190" s="43"/>
      <c r="AP190" s="43"/>
      <c r="AQ190" s="43"/>
      <c r="AR190" s="43"/>
      <c r="AS190" s="43"/>
      <c r="AT190" s="43"/>
      <c r="AU190" s="130">
        <f t="shared" si="728"/>
        <v>0</v>
      </c>
      <c r="AV190" s="130">
        <f t="shared" si="729"/>
        <v>0</v>
      </c>
      <c r="AW190" s="130">
        <v>0</v>
      </c>
      <c r="AX190" s="130"/>
      <c r="AY190" s="43"/>
      <c r="AZ190" s="43"/>
      <c r="BA190" s="310">
        <f t="shared" si="602"/>
        <v>0</v>
      </c>
      <c r="BB190" s="43"/>
      <c r="BC190" s="43"/>
      <c r="BD190" s="43"/>
      <c r="BE190" s="130">
        <f t="shared" si="600"/>
        <v>0</v>
      </c>
      <c r="BF190" s="130">
        <f>E190</f>
        <v>0</v>
      </c>
      <c r="BG190" s="43"/>
      <c r="BH190" s="43"/>
      <c r="BI190" s="130">
        <f t="shared" si="730"/>
        <v>0</v>
      </c>
      <c r="BJ190" s="130">
        <v>0</v>
      </c>
      <c r="BK190" s="130"/>
      <c r="BL190" s="43"/>
      <c r="BM190" s="43"/>
      <c r="BN190" s="130"/>
      <c r="BO190" s="130">
        <f t="shared" si="731"/>
        <v>0</v>
      </c>
      <c r="BP190" s="130">
        <v>0</v>
      </c>
      <c r="BQ190" s="130"/>
      <c r="BR190" s="43"/>
      <c r="BS190" s="43"/>
      <c r="BT190" s="43"/>
      <c r="BU190" s="43"/>
      <c r="BV190" s="130">
        <f t="shared" si="655"/>
        <v>0</v>
      </c>
      <c r="BW190" s="130">
        <v>0</v>
      </c>
      <c r="BX190" s="130"/>
      <c r="BY190" s="43"/>
      <c r="BZ190" s="43"/>
      <c r="CA190" s="130">
        <f t="shared" si="616"/>
        <v>0</v>
      </c>
      <c r="CB190" s="188"/>
      <c r="CC190" s="279"/>
      <c r="CD190" s="279"/>
      <c r="CE190" s="130">
        <f t="shared" si="617"/>
        <v>0</v>
      </c>
      <c r="CF190" s="188"/>
      <c r="CG190" s="188"/>
      <c r="CH190" s="279"/>
      <c r="CI190" s="279"/>
      <c r="CJ190" s="130"/>
      <c r="CK190" s="130">
        <f t="shared" si="656"/>
        <v>0</v>
      </c>
      <c r="CL190" s="130">
        <v>0</v>
      </c>
      <c r="CM190" s="130"/>
      <c r="CN190" s="43"/>
      <c r="CO190" s="43"/>
    </row>
    <row r="191" spans="2:93" s="39" customFormat="1" ht="40.5" hidden="1" customHeight="1" x14ac:dyDescent="0.25">
      <c r="B191" s="215"/>
      <c r="C191" s="69" t="s">
        <v>111</v>
      </c>
      <c r="D191" s="188">
        <f t="shared" si="727"/>
        <v>0</v>
      </c>
      <c r="E191" s="188">
        <v>0</v>
      </c>
      <c r="F191" s="188"/>
      <c r="G191" s="279"/>
      <c r="H191" s="279"/>
      <c r="I191" s="279"/>
      <c r="J191" s="572" t="e">
        <f t="shared" si="587"/>
        <v>#DIV/0!</v>
      </c>
      <c r="K191" s="188">
        <v>0</v>
      </c>
      <c r="L191" s="43"/>
      <c r="M191" s="130"/>
      <c r="N191" s="43"/>
      <c r="O191" s="43"/>
      <c r="P191" s="43"/>
      <c r="Q191" s="43"/>
      <c r="R191" s="43"/>
      <c r="S191" s="43"/>
      <c r="T191" s="43"/>
      <c r="U191" s="130">
        <v>0</v>
      </c>
      <c r="V191" s="634" t="e">
        <f t="shared" si="588"/>
        <v>#DIV/0!</v>
      </c>
      <c r="W191" s="130"/>
      <c r="X191" s="634" t="e">
        <f t="shared" si="589"/>
        <v>#DIV/0!</v>
      </c>
      <c r="Y191" s="43"/>
      <c r="Z191" s="634" t="e">
        <f t="shared" si="590"/>
        <v>#DIV/0!</v>
      </c>
      <c r="AA191" s="43"/>
      <c r="AB191" s="634" t="e">
        <f t="shared" si="591"/>
        <v>#DIV/0!</v>
      </c>
      <c r="AC191" s="43"/>
      <c r="AD191" s="627" t="e">
        <f t="shared" si="592"/>
        <v>#DIV/0!</v>
      </c>
      <c r="AE191" s="130">
        <v>0</v>
      </c>
      <c r="AF191" s="43"/>
      <c r="AG191" s="130"/>
      <c r="AH191" s="627" t="e">
        <f t="shared" si="593"/>
        <v>#DIV/0!</v>
      </c>
      <c r="AI191" s="43"/>
      <c r="AJ191" s="627">
        <v>0</v>
      </c>
      <c r="AK191" s="43"/>
      <c r="AL191" s="462" t="e">
        <f t="shared" si="594"/>
        <v>#DIV/0!</v>
      </c>
      <c r="AM191" s="43"/>
      <c r="AN191" s="43"/>
      <c r="AO191" s="43"/>
      <c r="AP191" s="43"/>
      <c r="AQ191" s="43"/>
      <c r="AR191" s="43"/>
      <c r="AS191" s="43"/>
      <c r="AT191" s="43"/>
      <c r="AU191" s="130">
        <f t="shared" si="728"/>
        <v>0</v>
      </c>
      <c r="AV191" s="130">
        <f t="shared" si="729"/>
        <v>0</v>
      </c>
      <c r="AW191" s="130">
        <v>0</v>
      </c>
      <c r="AX191" s="130"/>
      <c r="AY191" s="43"/>
      <c r="AZ191" s="43"/>
      <c r="BA191" s="310">
        <f t="shared" si="602"/>
        <v>0</v>
      </c>
      <c r="BB191" s="43"/>
      <c r="BC191" s="43"/>
      <c r="BD191" s="43"/>
      <c r="BE191" s="130">
        <f t="shared" si="600"/>
        <v>0</v>
      </c>
      <c r="BF191" s="130">
        <f>E191</f>
        <v>0</v>
      </c>
      <c r="BG191" s="43"/>
      <c r="BH191" s="43"/>
      <c r="BI191" s="130">
        <f t="shared" si="730"/>
        <v>0</v>
      </c>
      <c r="BJ191" s="130">
        <v>0</v>
      </c>
      <c r="BK191" s="130"/>
      <c r="BL191" s="43"/>
      <c r="BM191" s="43"/>
      <c r="BN191" s="130"/>
      <c r="BO191" s="130">
        <f t="shared" si="731"/>
        <v>0</v>
      </c>
      <c r="BP191" s="130">
        <v>0</v>
      </c>
      <c r="BQ191" s="130"/>
      <c r="BR191" s="43"/>
      <c r="BS191" s="43"/>
      <c r="BT191" s="43"/>
      <c r="BU191" s="43"/>
      <c r="BV191" s="130">
        <f t="shared" si="655"/>
        <v>0</v>
      </c>
      <c r="BW191" s="130">
        <v>0</v>
      </c>
      <c r="BX191" s="130"/>
      <c r="BY191" s="43"/>
      <c r="BZ191" s="43"/>
      <c r="CA191" s="130">
        <f t="shared" si="616"/>
        <v>0</v>
      </c>
      <c r="CB191" s="188"/>
      <c r="CC191" s="279"/>
      <c r="CD191" s="279"/>
      <c r="CE191" s="130">
        <f t="shared" si="617"/>
        <v>0</v>
      </c>
      <c r="CF191" s="188"/>
      <c r="CG191" s="188"/>
      <c r="CH191" s="279"/>
      <c r="CI191" s="279"/>
      <c r="CJ191" s="130"/>
      <c r="CK191" s="130">
        <f t="shared" si="656"/>
        <v>0</v>
      </c>
      <c r="CL191" s="130">
        <v>0</v>
      </c>
      <c r="CM191" s="130"/>
      <c r="CN191" s="43"/>
      <c r="CO191" s="43"/>
    </row>
    <row r="192" spans="2:93" s="159" customFormat="1" ht="76.5" hidden="1" customHeight="1" x14ac:dyDescent="0.25">
      <c r="B192" s="213" t="s">
        <v>336</v>
      </c>
      <c r="C192" s="113" t="s">
        <v>171</v>
      </c>
      <c r="D192" s="185" t="e">
        <f t="shared" ref="D192:D196" si="732">E192</f>
        <v>#REF!</v>
      </c>
      <c r="E192" s="256" t="e">
        <f>E193+E194</f>
        <v>#REF!</v>
      </c>
      <c r="F192" s="256"/>
      <c r="G192" s="257"/>
      <c r="H192" s="35"/>
      <c r="I192" s="35"/>
      <c r="J192" s="572" t="e">
        <f t="shared" si="587"/>
        <v>#REF!</v>
      </c>
      <c r="K192" s="256" t="e">
        <f>K193+K194</f>
        <v>#REF!</v>
      </c>
      <c r="L192" s="102"/>
      <c r="M192" s="125"/>
      <c r="N192" s="102"/>
      <c r="O192" s="45"/>
      <c r="P192" s="102"/>
      <c r="Q192" s="102"/>
      <c r="R192" s="102"/>
      <c r="S192" s="102"/>
      <c r="T192" s="102"/>
      <c r="U192" s="125" t="e">
        <f>U193+U194</f>
        <v>#REF!</v>
      </c>
      <c r="V192" s="634" t="e">
        <f t="shared" si="588"/>
        <v>#REF!</v>
      </c>
      <c r="W192" s="125"/>
      <c r="X192" s="634" t="e">
        <f t="shared" si="589"/>
        <v>#DIV/0!</v>
      </c>
      <c r="Y192" s="45"/>
      <c r="Z192" s="634" t="e">
        <f t="shared" si="590"/>
        <v>#DIV/0!</v>
      </c>
      <c r="AA192" s="102"/>
      <c r="AB192" s="634" t="e">
        <f t="shared" si="591"/>
        <v>#DIV/0!</v>
      </c>
      <c r="AC192" s="102"/>
      <c r="AD192" s="627" t="e">
        <f t="shared" si="592"/>
        <v>#REF!</v>
      </c>
      <c r="AE192" s="125" t="e">
        <f>AE193+AE194</f>
        <v>#REF!</v>
      </c>
      <c r="AF192" s="102"/>
      <c r="AG192" s="125"/>
      <c r="AH192" s="627" t="e">
        <f t="shared" si="593"/>
        <v>#DIV/0!</v>
      </c>
      <c r="AI192" s="45"/>
      <c r="AJ192" s="627">
        <v>0</v>
      </c>
      <c r="AK192" s="102"/>
      <c r="AL192" s="462" t="e">
        <f t="shared" si="594"/>
        <v>#DIV/0!</v>
      </c>
      <c r="AM192" s="102"/>
      <c r="AN192" s="102"/>
      <c r="AO192" s="102"/>
      <c r="AP192" s="102"/>
      <c r="AQ192" s="102"/>
      <c r="AR192" s="102"/>
      <c r="AS192" s="102"/>
      <c r="AT192" s="102"/>
      <c r="AU192" s="559" t="e">
        <f t="shared" si="728"/>
        <v>#REF!</v>
      </c>
      <c r="AV192" s="564" t="e">
        <f t="shared" si="729"/>
        <v>#REF!</v>
      </c>
      <c r="AW192" s="125" t="e">
        <f>AW193+AW194</f>
        <v>#REF!</v>
      </c>
      <c r="AX192" s="125"/>
      <c r="AY192" s="45"/>
      <c r="AZ192" s="102"/>
      <c r="BA192" s="128">
        <f t="shared" si="602"/>
        <v>0</v>
      </c>
      <c r="BB192" s="128">
        <f>BB193+BB194</f>
        <v>0</v>
      </c>
      <c r="BC192" s="102"/>
      <c r="BD192" s="102"/>
      <c r="BE192" s="539">
        <f t="shared" si="600"/>
        <v>0</v>
      </c>
      <c r="BF192" s="125">
        <f>BF194</f>
        <v>0</v>
      </c>
      <c r="BG192" s="45"/>
      <c r="BH192" s="102"/>
      <c r="BI192" s="499" t="e">
        <f t="shared" si="730"/>
        <v>#REF!</v>
      </c>
      <c r="BJ192" s="125" t="e">
        <f>BJ193+BJ194</f>
        <v>#REF!</v>
      </c>
      <c r="BK192" s="125"/>
      <c r="BL192" s="45"/>
      <c r="BM192" s="102"/>
      <c r="BN192" s="440"/>
      <c r="BO192" s="499">
        <f t="shared" si="731"/>
        <v>0</v>
      </c>
      <c r="BP192" s="125">
        <f>BP193+BP194</f>
        <v>0</v>
      </c>
      <c r="BQ192" s="125"/>
      <c r="BR192" s="45"/>
      <c r="BS192" s="102"/>
      <c r="BT192" s="45"/>
      <c r="BU192" s="102"/>
      <c r="BV192" s="499">
        <f t="shared" si="655"/>
        <v>0</v>
      </c>
      <c r="BW192" s="125">
        <f>BW193+BW194</f>
        <v>0</v>
      </c>
      <c r="BX192" s="125"/>
      <c r="BY192" s="45"/>
      <c r="BZ192" s="102"/>
      <c r="CA192" s="344">
        <f t="shared" si="616"/>
        <v>0</v>
      </c>
      <c r="CB192" s="256"/>
      <c r="CC192" s="257"/>
      <c r="CD192" s="35"/>
      <c r="CE192" s="344">
        <f t="shared" si="617"/>
        <v>0</v>
      </c>
      <c r="CF192" s="256"/>
      <c r="CG192" s="256"/>
      <c r="CH192" s="257"/>
      <c r="CI192" s="35"/>
      <c r="CJ192" s="490"/>
      <c r="CK192" s="499">
        <f t="shared" si="656"/>
        <v>0</v>
      </c>
      <c r="CL192" s="125">
        <f>CL193+CL194</f>
        <v>0</v>
      </c>
      <c r="CM192" s="125"/>
      <c r="CN192" s="45"/>
      <c r="CO192" s="102"/>
    </row>
    <row r="193" spans="1:12248" s="181" customFormat="1" ht="54.75" hidden="1" customHeight="1" x14ac:dyDescent="0.3">
      <c r="B193" s="152"/>
      <c r="C193" s="126" t="s">
        <v>32</v>
      </c>
      <c r="D193" s="195" t="e">
        <f t="shared" si="732"/>
        <v>#REF!</v>
      </c>
      <c r="E193" s="195" t="e">
        <f>#REF!+#REF!</f>
        <v>#REF!</v>
      </c>
      <c r="F193" s="195"/>
      <c r="G193" s="195"/>
      <c r="H193" s="195"/>
      <c r="I193" s="195"/>
      <c r="J193" s="572" t="e">
        <f t="shared" si="587"/>
        <v>#REF!</v>
      </c>
      <c r="K193" s="195" t="e">
        <f>#REF!+#REF!</f>
        <v>#REF!</v>
      </c>
      <c r="L193" s="24"/>
      <c r="M193" s="24"/>
      <c r="N193" s="24"/>
      <c r="O193" s="24"/>
      <c r="P193" s="24"/>
      <c r="Q193" s="24"/>
      <c r="R193" s="24"/>
      <c r="S193" s="24"/>
      <c r="T193" s="24"/>
      <c r="U193" s="24" t="e">
        <f>#REF!+#REF!</f>
        <v>#REF!</v>
      </c>
      <c r="V193" s="634" t="e">
        <f t="shared" si="588"/>
        <v>#REF!</v>
      </c>
      <c r="W193" s="24"/>
      <c r="X193" s="634" t="e">
        <f t="shared" si="589"/>
        <v>#DIV/0!</v>
      </c>
      <c r="Y193" s="24"/>
      <c r="Z193" s="634" t="e">
        <f t="shared" si="590"/>
        <v>#DIV/0!</v>
      </c>
      <c r="AA193" s="24"/>
      <c r="AB193" s="634" t="e">
        <f t="shared" si="591"/>
        <v>#DIV/0!</v>
      </c>
      <c r="AC193" s="24"/>
      <c r="AD193" s="627" t="e">
        <f t="shared" si="592"/>
        <v>#REF!</v>
      </c>
      <c r="AE193" s="24" t="e">
        <f>#REF!+#REF!</f>
        <v>#REF!</v>
      </c>
      <c r="AF193" s="24"/>
      <c r="AG193" s="24"/>
      <c r="AH193" s="627" t="e">
        <f t="shared" si="593"/>
        <v>#DIV/0!</v>
      </c>
      <c r="AI193" s="24"/>
      <c r="AJ193" s="627">
        <v>0</v>
      </c>
      <c r="AK193" s="24"/>
      <c r="AL193" s="462" t="e">
        <f t="shared" si="594"/>
        <v>#DIV/0!</v>
      </c>
      <c r="AM193" s="24"/>
      <c r="AN193" s="24"/>
      <c r="AO193" s="24"/>
      <c r="AP193" s="24"/>
      <c r="AQ193" s="24"/>
      <c r="AR193" s="24"/>
      <c r="AS193" s="24"/>
      <c r="AT193" s="24"/>
      <c r="AU193" s="116" t="e">
        <f t="shared" si="728"/>
        <v>#REF!</v>
      </c>
      <c r="AV193" s="43" t="e">
        <f t="shared" si="729"/>
        <v>#REF!</v>
      </c>
      <c r="AW193" s="24" t="e">
        <f>#REF!+G193</f>
        <v>#REF!</v>
      </c>
      <c r="AX193" s="24"/>
      <c r="AY193" s="24"/>
      <c r="AZ193" s="24"/>
      <c r="BA193" s="310">
        <f t="shared" si="602"/>
        <v>0</v>
      </c>
      <c r="BB193" s="24"/>
      <c r="BC193" s="24"/>
      <c r="BD193" s="24"/>
      <c r="BE193" s="24" t="e">
        <f t="shared" si="600"/>
        <v>#REF!</v>
      </c>
      <c r="BF193" s="24" t="e">
        <f>E193</f>
        <v>#REF!</v>
      </c>
      <c r="BG193" s="24"/>
      <c r="BH193" s="24"/>
      <c r="BI193" s="24" t="e">
        <f t="shared" si="730"/>
        <v>#REF!</v>
      </c>
      <c r="BJ193" s="24" t="e">
        <f>H193+#REF!</f>
        <v>#REF!</v>
      </c>
      <c r="BK193" s="24"/>
      <c r="BL193" s="24"/>
      <c r="BM193" s="24"/>
      <c r="BN193" s="24"/>
      <c r="BO193" s="24">
        <f t="shared" si="731"/>
        <v>0</v>
      </c>
      <c r="BP193" s="24">
        <f>AZ193+BB193</f>
        <v>0</v>
      </c>
      <c r="BQ193" s="24"/>
      <c r="BR193" s="24"/>
      <c r="BS193" s="24"/>
      <c r="BT193" s="24"/>
      <c r="BU193" s="24"/>
      <c r="BV193" s="24">
        <f t="shared" si="655"/>
        <v>0</v>
      </c>
      <c r="BW193" s="24">
        <f>BA193+BH193</f>
        <v>0</v>
      </c>
      <c r="BX193" s="24"/>
      <c r="BY193" s="24"/>
      <c r="BZ193" s="24"/>
      <c r="CA193" s="24">
        <f t="shared" si="616"/>
        <v>0</v>
      </c>
      <c r="CB193" s="195"/>
      <c r="CC193" s="195"/>
      <c r="CD193" s="195"/>
      <c r="CE193" s="24">
        <f t="shared" si="617"/>
        <v>0</v>
      </c>
      <c r="CF193" s="195"/>
      <c r="CG193" s="195"/>
      <c r="CH193" s="195"/>
      <c r="CI193" s="195"/>
      <c r="CJ193" s="24"/>
      <c r="CK193" s="24">
        <f t="shared" si="656"/>
        <v>0</v>
      </c>
      <c r="CL193" s="24">
        <f>BW193+CD193</f>
        <v>0</v>
      </c>
      <c r="CM193" s="24"/>
      <c r="CN193" s="24"/>
      <c r="CO193" s="24"/>
    </row>
    <row r="194" spans="1:12248" s="71" customFormat="1" ht="53.25" hidden="1" customHeight="1" x14ac:dyDescent="0.3">
      <c r="B194" s="216"/>
      <c r="C194" s="127" t="s">
        <v>31</v>
      </c>
      <c r="D194" s="666">
        <f t="shared" si="732"/>
        <v>0</v>
      </c>
      <c r="E194" s="666">
        <f>SUM(E195:E196)</f>
        <v>0</v>
      </c>
      <c r="F194" s="666"/>
      <c r="G194" s="279"/>
      <c r="H194" s="279"/>
      <c r="I194" s="279"/>
      <c r="J194" s="572" t="e">
        <f t="shared" ref="J194:J258" si="733">I194/D194</f>
        <v>#DIV/0!</v>
      </c>
      <c r="K194" s="666">
        <f>SUM(K195:K196)</f>
        <v>0</v>
      </c>
      <c r="L194" s="43"/>
      <c r="M194" s="128"/>
      <c r="N194" s="43"/>
      <c r="O194" s="43"/>
      <c r="P194" s="43"/>
      <c r="Q194" s="43"/>
      <c r="R194" s="43"/>
      <c r="S194" s="43"/>
      <c r="T194" s="43"/>
      <c r="U194" s="128">
        <f>SUM(U195:U196)</f>
        <v>0</v>
      </c>
      <c r="V194" s="634" t="e">
        <f t="shared" si="588"/>
        <v>#DIV/0!</v>
      </c>
      <c r="W194" s="128"/>
      <c r="X194" s="634" t="e">
        <f t="shared" si="589"/>
        <v>#DIV/0!</v>
      </c>
      <c r="Y194" s="43"/>
      <c r="Z194" s="634" t="e">
        <f t="shared" si="590"/>
        <v>#DIV/0!</v>
      </c>
      <c r="AA194" s="43"/>
      <c r="AB194" s="634" t="e">
        <f t="shared" si="591"/>
        <v>#DIV/0!</v>
      </c>
      <c r="AC194" s="43"/>
      <c r="AD194" s="627" t="e">
        <f t="shared" si="592"/>
        <v>#DIV/0!</v>
      </c>
      <c r="AE194" s="128">
        <f>SUM(AE195:AE196)</f>
        <v>0</v>
      </c>
      <c r="AF194" s="43"/>
      <c r="AG194" s="128"/>
      <c r="AH194" s="627" t="e">
        <f t="shared" si="593"/>
        <v>#DIV/0!</v>
      </c>
      <c r="AI194" s="43"/>
      <c r="AJ194" s="627">
        <v>0</v>
      </c>
      <c r="AK194" s="43"/>
      <c r="AL194" s="462" t="e">
        <f t="shared" si="594"/>
        <v>#DIV/0!</v>
      </c>
      <c r="AM194" s="43"/>
      <c r="AN194" s="43"/>
      <c r="AO194" s="43"/>
      <c r="AP194" s="43"/>
      <c r="AQ194" s="43"/>
      <c r="AR194" s="43"/>
      <c r="AS194" s="43"/>
      <c r="AT194" s="43"/>
      <c r="AU194" s="128">
        <f t="shared" si="728"/>
        <v>0</v>
      </c>
      <c r="AV194" s="128">
        <f t="shared" si="729"/>
        <v>0</v>
      </c>
      <c r="AW194" s="128">
        <f>SUM(AW195:AW196)</f>
        <v>0</v>
      </c>
      <c r="AX194" s="128"/>
      <c r="AY194" s="43"/>
      <c r="AZ194" s="43"/>
      <c r="BA194" s="128">
        <f t="shared" si="602"/>
        <v>0</v>
      </c>
      <c r="BB194" s="128">
        <f>BB195</f>
        <v>0</v>
      </c>
      <c r="BC194" s="43"/>
      <c r="BD194" s="43"/>
      <c r="BE194" s="128">
        <f t="shared" si="600"/>
        <v>0</v>
      </c>
      <c r="BF194" s="128">
        <f>BF195+BF196</f>
        <v>0</v>
      </c>
      <c r="BG194" s="43"/>
      <c r="BH194" s="43"/>
      <c r="BI194" s="128">
        <f t="shared" si="730"/>
        <v>0</v>
      </c>
      <c r="BJ194" s="128">
        <f>BJ195</f>
        <v>0</v>
      </c>
      <c r="BK194" s="128"/>
      <c r="BL194" s="43"/>
      <c r="BM194" s="43"/>
      <c r="BN194" s="128"/>
      <c r="BO194" s="128">
        <f t="shared" si="731"/>
        <v>0</v>
      </c>
      <c r="BP194" s="128">
        <f>BP195</f>
        <v>0</v>
      </c>
      <c r="BQ194" s="128"/>
      <c r="BR194" s="43"/>
      <c r="BS194" s="43"/>
      <c r="BT194" s="43"/>
      <c r="BU194" s="43"/>
      <c r="BV194" s="128">
        <f t="shared" si="655"/>
        <v>0</v>
      </c>
      <c r="BW194" s="128">
        <f>BW195</f>
        <v>0</v>
      </c>
      <c r="BX194" s="128"/>
      <c r="BY194" s="43"/>
      <c r="BZ194" s="43"/>
      <c r="CA194" s="128">
        <f t="shared" si="616"/>
        <v>0</v>
      </c>
      <c r="CB194" s="341"/>
      <c r="CC194" s="279"/>
      <c r="CD194" s="279"/>
      <c r="CE194" s="128">
        <f t="shared" si="617"/>
        <v>0</v>
      </c>
      <c r="CF194" s="341"/>
      <c r="CG194" s="528"/>
      <c r="CH194" s="279"/>
      <c r="CI194" s="279"/>
      <c r="CJ194" s="128"/>
      <c r="CK194" s="128">
        <f t="shared" si="656"/>
        <v>0</v>
      </c>
      <c r="CL194" s="128">
        <f>CL195</f>
        <v>0</v>
      </c>
      <c r="CM194" s="128"/>
      <c r="CN194" s="43"/>
      <c r="CO194" s="43"/>
    </row>
    <row r="195" spans="1:12248" s="71" customFormat="1" ht="36.75" hidden="1" customHeight="1" x14ac:dyDescent="0.3">
      <c r="B195" s="216"/>
      <c r="C195" s="129" t="s">
        <v>108</v>
      </c>
      <c r="D195" s="188">
        <f t="shared" si="732"/>
        <v>0</v>
      </c>
      <c r="E195" s="188">
        <v>0</v>
      </c>
      <c r="F195" s="188"/>
      <c r="G195" s="189"/>
      <c r="H195" s="279"/>
      <c r="I195" s="279"/>
      <c r="J195" s="572" t="e">
        <f t="shared" si="733"/>
        <v>#DIV/0!</v>
      </c>
      <c r="K195" s="188">
        <v>0</v>
      </c>
      <c r="L195" s="43"/>
      <c r="M195" s="130"/>
      <c r="N195" s="43"/>
      <c r="O195" s="37"/>
      <c r="P195" s="43"/>
      <c r="Q195" s="43"/>
      <c r="R195" s="43"/>
      <c r="S195" s="43"/>
      <c r="T195" s="43"/>
      <c r="U195" s="130">
        <v>0</v>
      </c>
      <c r="V195" s="634" t="e">
        <f t="shared" ref="V195:V197" si="734">U195/E195</f>
        <v>#DIV/0!</v>
      </c>
      <c r="W195" s="130"/>
      <c r="X195" s="634" t="e">
        <f t="shared" ref="X195:X259" si="735">W195/F195</f>
        <v>#DIV/0!</v>
      </c>
      <c r="Y195" s="37"/>
      <c r="Z195" s="634" t="e">
        <f t="shared" ref="Z195:Z196" si="736">Y195/G195</f>
        <v>#DIV/0!</v>
      </c>
      <c r="AA195" s="43"/>
      <c r="AB195" s="634" t="e">
        <f t="shared" ref="AB195:AB196" si="737">AA195/H195</f>
        <v>#DIV/0!</v>
      </c>
      <c r="AC195" s="43"/>
      <c r="AD195" s="627" t="e">
        <f t="shared" ref="AD195:AD197" si="738">AC195/D195</f>
        <v>#DIV/0!</v>
      </c>
      <c r="AE195" s="130">
        <v>0</v>
      </c>
      <c r="AF195" s="43"/>
      <c r="AG195" s="130"/>
      <c r="AH195" s="627" t="e">
        <f t="shared" ref="AH195:AH259" si="739">AG195/F195</f>
        <v>#DIV/0!</v>
      </c>
      <c r="AI195" s="37"/>
      <c r="AJ195" s="627">
        <v>0</v>
      </c>
      <c r="AK195" s="43"/>
      <c r="AL195" s="462" t="e">
        <f t="shared" ref="AL195:AL196" si="740">AK195/H195</f>
        <v>#DIV/0!</v>
      </c>
      <c r="AM195" s="43"/>
      <c r="AN195" s="43"/>
      <c r="AO195" s="43"/>
      <c r="AP195" s="43"/>
      <c r="AQ195" s="43"/>
      <c r="AR195" s="43"/>
      <c r="AS195" s="43"/>
      <c r="AT195" s="43"/>
      <c r="AU195" s="130">
        <f t="shared" si="728"/>
        <v>0</v>
      </c>
      <c r="AV195" s="130">
        <f t="shared" si="729"/>
        <v>0</v>
      </c>
      <c r="AW195" s="130">
        <v>0</v>
      </c>
      <c r="AX195" s="130"/>
      <c r="AY195" s="37"/>
      <c r="AZ195" s="43"/>
      <c r="BA195" s="130">
        <f t="shared" si="602"/>
        <v>0</v>
      </c>
      <c r="BB195" s="130">
        <f>BF195-E195</f>
        <v>0</v>
      </c>
      <c r="BC195" s="43"/>
      <c r="BD195" s="43"/>
      <c r="BE195" s="130">
        <f t="shared" si="600"/>
        <v>0</v>
      </c>
      <c r="BF195" s="130">
        <f>E195</f>
        <v>0</v>
      </c>
      <c r="BG195" s="37"/>
      <c r="BH195" s="43"/>
      <c r="BI195" s="130">
        <f t="shared" si="730"/>
        <v>0</v>
      </c>
      <c r="BJ195" s="130">
        <v>0</v>
      </c>
      <c r="BK195" s="130"/>
      <c r="BL195" s="37"/>
      <c r="BM195" s="43"/>
      <c r="BN195" s="130"/>
      <c r="BO195" s="130">
        <f t="shared" si="731"/>
        <v>0</v>
      </c>
      <c r="BP195" s="130">
        <v>0</v>
      </c>
      <c r="BQ195" s="130"/>
      <c r="BR195" s="37"/>
      <c r="BS195" s="43"/>
      <c r="BT195" s="37"/>
      <c r="BU195" s="43"/>
      <c r="BV195" s="130">
        <f t="shared" si="655"/>
        <v>0</v>
      </c>
      <c r="BW195" s="130">
        <v>0</v>
      </c>
      <c r="BX195" s="130"/>
      <c r="BY195" s="37"/>
      <c r="BZ195" s="43"/>
      <c r="CA195" s="130">
        <f t="shared" si="616"/>
        <v>0</v>
      </c>
      <c r="CB195" s="188"/>
      <c r="CC195" s="189"/>
      <c r="CD195" s="279"/>
      <c r="CE195" s="130">
        <f t="shared" si="617"/>
        <v>0</v>
      </c>
      <c r="CF195" s="188"/>
      <c r="CG195" s="188"/>
      <c r="CH195" s="189"/>
      <c r="CI195" s="279"/>
      <c r="CJ195" s="130"/>
      <c r="CK195" s="130">
        <f t="shared" si="656"/>
        <v>0</v>
      </c>
      <c r="CL195" s="130">
        <v>0</v>
      </c>
      <c r="CM195" s="130"/>
      <c r="CN195" s="37"/>
      <c r="CO195" s="43"/>
    </row>
    <row r="196" spans="1:12248" s="80" customFormat="1" ht="54" hidden="1" customHeight="1" x14ac:dyDescent="0.3">
      <c r="B196" s="221"/>
      <c r="C196" s="129" t="s">
        <v>111</v>
      </c>
      <c r="D196" s="188">
        <f t="shared" si="732"/>
        <v>0</v>
      </c>
      <c r="E196" s="123">
        <v>0</v>
      </c>
      <c r="F196" s="123"/>
      <c r="G196" s="249"/>
      <c r="H196" s="249"/>
      <c r="I196" s="249"/>
      <c r="J196" s="572" t="e">
        <f t="shared" si="733"/>
        <v>#DIV/0!</v>
      </c>
      <c r="K196" s="123">
        <v>0</v>
      </c>
      <c r="L196" s="33"/>
      <c r="M196" s="120"/>
      <c r="N196" s="33"/>
      <c r="O196" s="33"/>
      <c r="P196" s="33"/>
      <c r="Q196" s="33"/>
      <c r="R196" s="33"/>
      <c r="S196" s="33"/>
      <c r="T196" s="33"/>
      <c r="U196" s="120">
        <v>0</v>
      </c>
      <c r="V196" s="634" t="e">
        <f t="shared" si="734"/>
        <v>#DIV/0!</v>
      </c>
      <c r="W196" s="120"/>
      <c r="X196" s="634" t="e">
        <f t="shared" si="735"/>
        <v>#DIV/0!</v>
      </c>
      <c r="Y196" s="33"/>
      <c r="Z196" s="634" t="e">
        <f t="shared" si="736"/>
        <v>#DIV/0!</v>
      </c>
      <c r="AA196" s="33"/>
      <c r="AB196" s="634" t="e">
        <f t="shared" si="737"/>
        <v>#DIV/0!</v>
      </c>
      <c r="AC196" s="33"/>
      <c r="AD196" s="627" t="e">
        <f t="shared" si="738"/>
        <v>#DIV/0!</v>
      </c>
      <c r="AE196" s="120">
        <v>0</v>
      </c>
      <c r="AF196" s="33"/>
      <c r="AG196" s="120"/>
      <c r="AH196" s="627" t="e">
        <f t="shared" si="739"/>
        <v>#DIV/0!</v>
      </c>
      <c r="AI196" s="33"/>
      <c r="AJ196" s="627">
        <v>0</v>
      </c>
      <c r="AK196" s="33"/>
      <c r="AL196" s="462" t="e">
        <f t="shared" si="740"/>
        <v>#DIV/0!</v>
      </c>
      <c r="AM196" s="33"/>
      <c r="AN196" s="33"/>
      <c r="AO196" s="33"/>
      <c r="AP196" s="33"/>
      <c r="AQ196" s="33"/>
      <c r="AR196" s="33"/>
      <c r="AS196" s="33"/>
      <c r="AT196" s="33"/>
      <c r="AU196" s="120"/>
      <c r="AV196" s="130">
        <f t="shared" si="729"/>
        <v>0</v>
      </c>
      <c r="AW196" s="120">
        <v>0</v>
      </c>
      <c r="AX196" s="120"/>
      <c r="AY196" s="33"/>
      <c r="AZ196" s="33"/>
      <c r="BA196" s="310">
        <f t="shared" si="602"/>
        <v>0</v>
      </c>
      <c r="BB196" s="33"/>
      <c r="BC196" s="33"/>
      <c r="BD196" s="33"/>
      <c r="BE196" s="130">
        <f t="shared" si="600"/>
        <v>0</v>
      </c>
      <c r="BF196" s="120">
        <f>E196</f>
        <v>0</v>
      </c>
      <c r="BG196" s="33"/>
      <c r="BH196" s="33"/>
      <c r="BI196" s="130">
        <f t="shared" si="730"/>
        <v>0</v>
      </c>
      <c r="BJ196" s="120">
        <v>0</v>
      </c>
      <c r="BK196" s="120"/>
      <c r="BL196" s="33"/>
      <c r="BM196" s="33"/>
      <c r="BN196" s="130"/>
      <c r="BO196" s="130">
        <f t="shared" si="731"/>
        <v>0</v>
      </c>
      <c r="BP196" s="120">
        <v>0</v>
      </c>
      <c r="BQ196" s="120"/>
      <c r="BR196" s="33"/>
      <c r="BS196" s="33"/>
      <c r="BT196" s="33"/>
      <c r="BU196" s="33"/>
      <c r="BV196" s="130">
        <f t="shared" si="655"/>
        <v>0</v>
      </c>
      <c r="BW196" s="120">
        <v>0</v>
      </c>
      <c r="BX196" s="120"/>
      <c r="BY196" s="33"/>
      <c r="BZ196" s="33"/>
      <c r="CA196" s="130">
        <f t="shared" si="616"/>
        <v>0</v>
      </c>
      <c r="CB196" s="123"/>
      <c r="CC196" s="249"/>
      <c r="CD196" s="249"/>
      <c r="CE196" s="130">
        <f t="shared" si="617"/>
        <v>0</v>
      </c>
      <c r="CF196" s="123"/>
      <c r="CG196" s="123"/>
      <c r="CH196" s="249"/>
      <c r="CI196" s="249"/>
      <c r="CJ196" s="130"/>
      <c r="CK196" s="130">
        <f t="shared" si="656"/>
        <v>0</v>
      </c>
      <c r="CL196" s="120">
        <v>0</v>
      </c>
      <c r="CM196" s="120"/>
      <c r="CN196" s="33"/>
      <c r="CO196" s="33"/>
    </row>
    <row r="197" spans="1:12248" s="650" customFormat="1" ht="72.75" customHeight="1" x14ac:dyDescent="0.3">
      <c r="A197" s="411"/>
      <c r="B197" s="503">
        <v>1</v>
      </c>
      <c r="C197" s="444" t="s">
        <v>398</v>
      </c>
      <c r="D197" s="416">
        <f t="shared" ref="D197:D208" si="741">E197</f>
        <v>391398.25868999999</v>
      </c>
      <c r="E197" s="416">
        <f>E198+E199+E208</f>
        <v>391398.25868999999</v>
      </c>
      <c r="F197" s="416"/>
      <c r="G197" s="416"/>
      <c r="H197" s="416"/>
      <c r="I197" s="416">
        <f>K197+M197+O197+Q197</f>
        <v>0</v>
      </c>
      <c r="J197" s="618">
        <f t="shared" si="733"/>
        <v>0</v>
      </c>
      <c r="K197" s="416">
        <f>K198+K199+K208</f>
        <v>0</v>
      </c>
      <c r="L197" s="417"/>
      <c r="M197" s="417"/>
      <c r="N197" s="417"/>
      <c r="O197" s="417"/>
      <c r="P197" s="417"/>
      <c r="Q197" s="417"/>
      <c r="R197" s="417"/>
      <c r="S197" s="417">
        <f>U197+W197+Y197+AA197</f>
        <v>0</v>
      </c>
      <c r="T197" s="575">
        <f>S197/D197</f>
        <v>0</v>
      </c>
      <c r="U197" s="417">
        <f>U198+U199+U208</f>
        <v>0</v>
      </c>
      <c r="V197" s="649">
        <f t="shared" si="734"/>
        <v>0</v>
      </c>
      <c r="W197" s="417"/>
      <c r="X197" s="649"/>
      <c r="Y197" s="417"/>
      <c r="Z197" s="649"/>
      <c r="AA197" s="417"/>
      <c r="AB197" s="649"/>
      <c r="AC197" s="416">
        <f>AE197+AG197+AI197+AK197</f>
        <v>216611.34385</v>
      </c>
      <c r="AD197" s="633">
        <f t="shared" si="738"/>
        <v>0.55342950317406281</v>
      </c>
      <c r="AE197" s="416">
        <f>AE198+AE199+AE208</f>
        <v>216611.34385</v>
      </c>
      <c r="AF197" s="633">
        <f t="shared" ref="AF197:AF216" si="742">AE197/E197</f>
        <v>0.55342950317406281</v>
      </c>
      <c r="AG197" s="417"/>
      <c r="AH197" s="633"/>
      <c r="AI197" s="417"/>
      <c r="AJ197" s="633">
        <v>0</v>
      </c>
      <c r="AK197" s="417"/>
      <c r="AL197" s="633"/>
      <c r="AM197" s="417"/>
      <c r="AN197" s="417"/>
      <c r="AO197" s="417"/>
      <c r="AP197" s="417"/>
      <c r="AQ197" s="417"/>
      <c r="AR197" s="417"/>
      <c r="AS197" s="417"/>
      <c r="AT197" s="417"/>
      <c r="AU197" s="417">
        <f>AU198+AU199+AU208</f>
        <v>-174786.86916</v>
      </c>
      <c r="AV197" s="417">
        <f t="shared" si="729"/>
        <v>216611.38952999999</v>
      </c>
      <c r="AW197" s="417">
        <f>AW198+AW199+AW208</f>
        <v>216611.38952999999</v>
      </c>
      <c r="AX197" s="417"/>
      <c r="AY197" s="417"/>
      <c r="AZ197" s="417"/>
      <c r="BA197" s="417">
        <f t="shared" si="602"/>
        <v>0</v>
      </c>
      <c r="BB197" s="417">
        <f>BB198+BB199</f>
        <v>0</v>
      </c>
      <c r="BC197" s="417"/>
      <c r="BD197" s="417"/>
      <c r="BE197" s="417">
        <f t="shared" si="600"/>
        <v>216611.38952999999</v>
      </c>
      <c r="BF197" s="417">
        <f>BF198+BF199</f>
        <v>216611.38952999999</v>
      </c>
      <c r="BG197" s="417"/>
      <c r="BH197" s="417"/>
      <c r="BI197" s="417">
        <f t="shared" ref="BI197:BI199" si="743">BJ197</f>
        <v>0</v>
      </c>
      <c r="BJ197" s="417">
        <f>BJ198+BJ199</f>
        <v>0</v>
      </c>
      <c r="BK197" s="417"/>
      <c r="BL197" s="417"/>
      <c r="BM197" s="417"/>
      <c r="BN197" s="417">
        <f>BN198+BN199</f>
        <v>0</v>
      </c>
      <c r="BO197" s="417">
        <f t="shared" si="731"/>
        <v>0</v>
      </c>
      <c r="BP197" s="417">
        <f>BP198+BP199</f>
        <v>0</v>
      </c>
      <c r="BQ197" s="417"/>
      <c r="BR197" s="417"/>
      <c r="BS197" s="417"/>
      <c r="BT197" s="417"/>
      <c r="BU197" s="417"/>
      <c r="BV197" s="417">
        <f t="shared" si="655"/>
        <v>0</v>
      </c>
      <c r="BW197" s="417">
        <f>BW198+BW199</f>
        <v>0</v>
      </c>
      <c r="BX197" s="417"/>
      <c r="BY197" s="417"/>
      <c r="BZ197" s="417"/>
      <c r="CA197" s="417">
        <f>CB197</f>
        <v>0</v>
      </c>
      <c r="CB197" s="417">
        <f>CB198+CB199</f>
        <v>0</v>
      </c>
      <c r="CC197" s="417"/>
      <c r="CD197" s="417"/>
      <c r="CE197" s="417">
        <f t="shared" si="617"/>
        <v>0</v>
      </c>
      <c r="CF197" s="417">
        <f>CF198+CF199</f>
        <v>0</v>
      </c>
      <c r="CG197" s="417"/>
      <c r="CH197" s="417"/>
      <c r="CI197" s="417"/>
      <c r="CJ197" s="417"/>
      <c r="CK197" s="417">
        <f t="shared" si="656"/>
        <v>0</v>
      </c>
      <c r="CL197" s="417">
        <f>CL198+CL199</f>
        <v>0</v>
      </c>
      <c r="CM197" s="417"/>
      <c r="CN197" s="417"/>
      <c r="CO197" s="411"/>
      <c r="CP197" s="417"/>
      <c r="CQ197" s="417"/>
      <c r="CR197" s="417"/>
      <c r="CS197" s="417"/>
      <c r="CT197" s="417"/>
      <c r="CU197" s="417"/>
      <c r="CV197" s="417"/>
      <c r="CW197" s="417"/>
      <c r="CX197" s="417"/>
      <c r="CY197" s="417"/>
      <c r="CZ197" s="417"/>
      <c r="DA197" s="417"/>
      <c r="DB197" s="417"/>
      <c r="DC197" s="418"/>
      <c r="DD197" s="418"/>
      <c r="DE197" s="418"/>
      <c r="DF197" s="418"/>
      <c r="DG197" s="416"/>
      <c r="DH197" s="416"/>
      <c r="DI197" s="416"/>
      <c r="DJ197" s="416"/>
      <c r="DK197" s="416"/>
      <c r="DL197" s="416"/>
      <c r="DM197" s="416"/>
      <c r="DN197" s="416"/>
      <c r="DO197" s="416"/>
      <c r="DP197" s="416"/>
      <c r="DQ197" s="416"/>
      <c r="DR197" s="416"/>
      <c r="DS197" s="416"/>
      <c r="DT197" s="416"/>
      <c r="DU197" s="416"/>
      <c r="DV197" s="416"/>
      <c r="DW197" s="416"/>
      <c r="DX197" s="416"/>
      <c r="DY197" s="416"/>
      <c r="DZ197" s="417"/>
      <c r="EA197" s="417"/>
      <c r="EB197" s="417"/>
      <c r="EC197" s="417"/>
      <c r="ED197" s="417"/>
      <c r="EE197" s="417"/>
      <c r="EF197" s="417"/>
      <c r="EG197" s="417"/>
      <c r="EH197" s="417"/>
      <c r="EI197" s="417"/>
      <c r="EJ197" s="417"/>
      <c r="EK197" s="417"/>
      <c r="EL197" s="417"/>
      <c r="EM197" s="417"/>
      <c r="EN197" s="417"/>
      <c r="EO197" s="417"/>
      <c r="EP197" s="417"/>
      <c r="EQ197" s="417"/>
      <c r="ER197" s="417"/>
      <c r="ES197" s="417"/>
      <c r="ET197" s="417"/>
      <c r="EU197" s="417"/>
      <c r="EV197" s="417"/>
      <c r="EW197" s="417"/>
      <c r="EX197" s="418"/>
      <c r="EY197" s="418"/>
      <c r="EZ197" s="418"/>
      <c r="FA197" s="418"/>
      <c r="FB197" s="418"/>
      <c r="FC197" s="417"/>
      <c r="FD197" s="417"/>
      <c r="FE197" s="418"/>
      <c r="FF197" s="418"/>
      <c r="FG197" s="417"/>
      <c r="FH197" s="417"/>
      <c r="FI197" s="418"/>
      <c r="FJ197" s="418"/>
      <c r="FK197" s="417"/>
      <c r="FL197" s="417"/>
      <c r="FM197" s="417"/>
      <c r="FN197" s="417"/>
      <c r="FO197" s="417"/>
      <c r="FP197" s="417"/>
      <c r="FQ197" s="417"/>
      <c r="FR197" s="418"/>
      <c r="FS197" s="418"/>
      <c r="FT197" s="417"/>
      <c r="FU197" s="417"/>
      <c r="FV197" s="418"/>
      <c r="FW197" s="418"/>
      <c r="FX197" s="417"/>
      <c r="FY197" s="417"/>
      <c r="FZ197" s="417"/>
      <c r="GA197" s="417"/>
      <c r="GB197" s="417"/>
      <c r="GC197" s="411"/>
      <c r="GD197" s="443"/>
      <c r="GE197" s="417"/>
      <c r="GF197" s="417"/>
      <c r="GG197" s="417"/>
      <c r="GH197" s="417"/>
      <c r="GI197" s="417"/>
      <c r="GJ197" s="417"/>
      <c r="GK197" s="417"/>
      <c r="GL197" s="416"/>
      <c r="GM197" s="416"/>
      <c r="GN197" s="416"/>
      <c r="GO197" s="416"/>
      <c r="GP197" s="416"/>
      <c r="GQ197" s="416"/>
      <c r="GR197" s="416"/>
      <c r="GS197" s="416"/>
      <c r="GT197" s="416"/>
      <c r="GU197" s="416"/>
      <c r="GV197" s="416"/>
      <c r="GW197" s="416"/>
      <c r="GX197" s="416"/>
      <c r="GY197" s="416"/>
      <c r="GZ197" s="416"/>
      <c r="HA197" s="416"/>
      <c r="HB197" s="416"/>
      <c r="HC197" s="416"/>
      <c r="HD197" s="416"/>
      <c r="HE197" s="416"/>
      <c r="HF197" s="416"/>
      <c r="HG197" s="416"/>
      <c r="HH197" s="416"/>
      <c r="HI197" s="416"/>
      <c r="HJ197" s="416"/>
      <c r="HK197" s="416"/>
      <c r="HL197" s="416"/>
      <c r="HM197" s="416"/>
      <c r="HN197" s="416"/>
      <c r="HO197" s="416"/>
      <c r="HP197" s="416"/>
      <c r="HQ197" s="416"/>
      <c r="HR197" s="416"/>
      <c r="HS197" s="416"/>
      <c r="HT197" s="416"/>
      <c r="HU197" s="416"/>
      <c r="HV197" s="416"/>
      <c r="HW197" s="416"/>
      <c r="HX197" s="416"/>
      <c r="HY197" s="416"/>
      <c r="HZ197" s="416"/>
      <c r="IA197" s="416"/>
      <c r="IB197" s="416"/>
      <c r="IC197" s="416"/>
      <c r="ID197" s="417"/>
      <c r="IE197" s="417"/>
      <c r="IF197" s="417"/>
      <c r="IG197" s="417"/>
      <c r="IH197" s="417"/>
      <c r="II197" s="417"/>
      <c r="IJ197" s="417"/>
      <c r="IK197" s="417"/>
      <c r="IL197" s="417"/>
      <c r="IM197" s="417"/>
      <c r="IN197" s="417"/>
      <c r="IO197" s="417"/>
      <c r="IP197" s="417"/>
      <c r="IQ197" s="417"/>
      <c r="IR197" s="417"/>
      <c r="IS197" s="417"/>
      <c r="IT197" s="417"/>
      <c r="IU197" s="417"/>
      <c r="IV197" s="417"/>
      <c r="IW197" s="417"/>
      <c r="IX197" s="417"/>
      <c r="IY197" s="417"/>
      <c r="IZ197" s="417"/>
      <c r="JA197" s="417"/>
      <c r="JB197" s="418"/>
      <c r="JC197" s="418"/>
      <c r="JD197" s="418"/>
      <c r="JE197" s="418"/>
      <c r="JF197" s="418"/>
      <c r="JG197" s="417"/>
      <c r="JH197" s="417"/>
      <c r="JI197" s="418"/>
      <c r="JJ197" s="418"/>
      <c r="JK197" s="417"/>
      <c r="JL197" s="417"/>
      <c r="JM197" s="418"/>
      <c r="JN197" s="418"/>
      <c r="JO197" s="417"/>
      <c r="JP197" s="417"/>
      <c r="JQ197" s="417"/>
      <c r="JR197" s="417"/>
      <c r="JS197" s="417"/>
      <c r="JT197" s="417"/>
      <c r="JU197" s="417"/>
      <c r="JV197" s="418"/>
      <c r="JW197" s="418"/>
      <c r="JX197" s="417"/>
      <c r="JY197" s="417"/>
      <c r="JZ197" s="418"/>
      <c r="KA197" s="418"/>
      <c r="KB197" s="417"/>
      <c r="KC197" s="417"/>
      <c r="KD197" s="417"/>
      <c r="KE197" s="417"/>
      <c r="KF197" s="417"/>
      <c r="KG197" s="411"/>
      <c r="KH197" s="443"/>
      <c r="KI197" s="417"/>
      <c r="KJ197" s="417"/>
      <c r="KK197" s="417"/>
      <c r="KL197" s="417"/>
      <c r="KM197" s="417"/>
      <c r="KN197" s="417"/>
      <c r="KO197" s="417"/>
      <c r="KP197" s="416"/>
      <c r="KQ197" s="416"/>
      <c r="KR197" s="416"/>
      <c r="KS197" s="416"/>
      <c r="KT197" s="416"/>
      <c r="KU197" s="416"/>
      <c r="KV197" s="416"/>
      <c r="KW197" s="416"/>
      <c r="KX197" s="416"/>
      <c r="KY197" s="416"/>
      <c r="KZ197" s="416"/>
      <c r="LA197" s="416"/>
      <c r="LB197" s="416"/>
      <c r="LC197" s="416"/>
      <c r="LD197" s="416"/>
      <c r="LE197" s="416"/>
      <c r="LF197" s="416"/>
      <c r="LG197" s="416"/>
      <c r="LH197" s="416"/>
      <c r="LI197" s="416"/>
      <c r="LJ197" s="416"/>
      <c r="LK197" s="416"/>
      <c r="LL197" s="416"/>
      <c r="LM197" s="416"/>
      <c r="LN197" s="416"/>
      <c r="LO197" s="416"/>
      <c r="LP197" s="416"/>
      <c r="LQ197" s="416"/>
      <c r="LR197" s="416"/>
      <c r="LS197" s="416"/>
      <c r="LT197" s="416"/>
      <c r="LU197" s="416"/>
      <c r="LV197" s="416"/>
      <c r="LW197" s="416"/>
      <c r="LX197" s="416"/>
      <c r="LY197" s="416"/>
      <c r="LZ197" s="416"/>
      <c r="MA197" s="416"/>
      <c r="MB197" s="416"/>
      <c r="MC197" s="416"/>
      <c r="MD197" s="416"/>
      <c r="ME197" s="416"/>
      <c r="MF197" s="416"/>
      <c r="MG197" s="416"/>
      <c r="MH197" s="417"/>
      <c r="MI197" s="417"/>
      <c r="MJ197" s="417"/>
      <c r="MK197" s="417"/>
      <c r="ML197" s="417"/>
      <c r="MM197" s="417"/>
      <c r="MN197" s="417"/>
      <c r="MO197" s="417"/>
      <c r="MP197" s="417"/>
      <c r="MQ197" s="417"/>
      <c r="MR197" s="417"/>
      <c r="MS197" s="417"/>
      <c r="MT197" s="417"/>
      <c r="MU197" s="417"/>
      <c r="MV197" s="417"/>
      <c r="MW197" s="417"/>
      <c r="MX197" s="417"/>
      <c r="MY197" s="417"/>
      <c r="MZ197" s="417"/>
      <c r="NA197" s="417"/>
      <c r="NB197" s="417"/>
      <c r="NC197" s="417"/>
      <c r="ND197" s="417"/>
      <c r="NE197" s="417"/>
      <c r="NF197" s="418"/>
      <c r="NG197" s="418"/>
      <c r="NH197" s="418"/>
      <c r="NI197" s="418"/>
      <c r="NJ197" s="418"/>
      <c r="NK197" s="417"/>
      <c r="NL197" s="417"/>
      <c r="NM197" s="418"/>
      <c r="NN197" s="418"/>
      <c r="NO197" s="417"/>
      <c r="NP197" s="417"/>
      <c r="NQ197" s="418"/>
      <c r="NR197" s="418"/>
      <c r="NS197" s="417"/>
      <c r="NT197" s="417"/>
      <c r="NU197" s="417"/>
      <c r="NV197" s="417"/>
      <c r="NW197" s="417"/>
      <c r="NX197" s="417"/>
      <c r="NY197" s="417"/>
      <c r="NZ197" s="418"/>
      <c r="OA197" s="418"/>
      <c r="OB197" s="417"/>
      <c r="OC197" s="417"/>
      <c r="OD197" s="418"/>
      <c r="OE197" s="418"/>
      <c r="OF197" s="417"/>
      <c r="OG197" s="417"/>
      <c r="OH197" s="417"/>
      <c r="OI197" s="417"/>
      <c r="OJ197" s="417"/>
      <c r="OK197" s="411"/>
      <c r="OL197" s="443"/>
      <c r="OM197" s="417"/>
      <c r="ON197" s="417"/>
      <c r="OO197" s="417"/>
      <c r="OP197" s="417"/>
      <c r="OQ197" s="417"/>
      <c r="OR197" s="417"/>
      <c r="OS197" s="417"/>
      <c r="OT197" s="416"/>
      <c r="OU197" s="416"/>
      <c r="OV197" s="416"/>
      <c r="OW197" s="416"/>
      <c r="OX197" s="416"/>
      <c r="OY197" s="416"/>
      <c r="OZ197" s="416"/>
      <c r="PA197" s="416"/>
      <c r="PB197" s="416"/>
      <c r="PC197" s="416"/>
      <c r="PD197" s="416"/>
      <c r="PE197" s="416"/>
      <c r="PF197" s="416"/>
      <c r="PG197" s="416"/>
      <c r="PH197" s="416"/>
      <c r="PI197" s="416"/>
      <c r="PJ197" s="416"/>
      <c r="PK197" s="416"/>
      <c r="PL197" s="416"/>
      <c r="PM197" s="416"/>
      <c r="PN197" s="416"/>
      <c r="PO197" s="416"/>
      <c r="PP197" s="416"/>
      <c r="PQ197" s="416"/>
      <c r="PR197" s="416"/>
      <c r="PS197" s="416"/>
      <c r="PT197" s="416"/>
      <c r="PU197" s="416"/>
      <c r="PV197" s="416"/>
      <c r="PW197" s="416"/>
      <c r="PX197" s="416"/>
      <c r="PY197" s="416"/>
      <c r="PZ197" s="416"/>
      <c r="QA197" s="416"/>
      <c r="QB197" s="416"/>
      <c r="QC197" s="416"/>
      <c r="QD197" s="416"/>
      <c r="QE197" s="416"/>
      <c r="QF197" s="416"/>
      <c r="QG197" s="416"/>
      <c r="QH197" s="416"/>
      <c r="QI197" s="416"/>
      <c r="QJ197" s="416"/>
      <c r="QK197" s="416"/>
      <c r="QL197" s="417"/>
      <c r="QM197" s="417"/>
      <c r="QN197" s="417"/>
      <c r="QO197" s="417"/>
      <c r="QP197" s="417"/>
      <c r="QQ197" s="417"/>
      <c r="QR197" s="417"/>
      <c r="QS197" s="417"/>
      <c r="QT197" s="417"/>
      <c r="QU197" s="417"/>
      <c r="QV197" s="417"/>
      <c r="QW197" s="417"/>
      <c r="QX197" s="417"/>
      <c r="QY197" s="417"/>
      <c r="QZ197" s="417"/>
      <c r="RA197" s="417"/>
      <c r="RB197" s="417"/>
      <c r="RC197" s="417"/>
      <c r="RD197" s="417"/>
      <c r="RE197" s="417"/>
      <c r="RF197" s="417"/>
      <c r="RG197" s="417"/>
      <c r="RH197" s="417"/>
      <c r="RI197" s="417"/>
      <c r="RJ197" s="418"/>
      <c r="RK197" s="418"/>
      <c r="RL197" s="418"/>
      <c r="RM197" s="418"/>
      <c r="RN197" s="418"/>
      <c r="RO197" s="417"/>
      <c r="RP197" s="417"/>
      <c r="RQ197" s="418"/>
      <c r="RR197" s="418"/>
      <c r="RS197" s="417"/>
      <c r="RT197" s="417"/>
      <c r="RU197" s="418"/>
      <c r="RV197" s="418"/>
      <c r="RW197" s="417"/>
      <c r="RX197" s="417"/>
      <c r="RY197" s="417"/>
      <c r="RZ197" s="417"/>
      <c r="SA197" s="417"/>
      <c r="SB197" s="417"/>
      <c r="SC197" s="417"/>
      <c r="SD197" s="418"/>
      <c r="SE197" s="418"/>
      <c r="SF197" s="417"/>
      <c r="SG197" s="417"/>
      <c r="SH197" s="418"/>
      <c r="SI197" s="418"/>
      <c r="SJ197" s="417"/>
      <c r="SK197" s="417"/>
      <c r="SL197" s="417"/>
      <c r="SM197" s="417"/>
      <c r="SN197" s="417"/>
      <c r="SO197" s="411"/>
      <c r="SP197" s="443"/>
      <c r="SQ197" s="417"/>
      <c r="SR197" s="417"/>
      <c r="SS197" s="417"/>
      <c r="ST197" s="417"/>
      <c r="SU197" s="417"/>
      <c r="SV197" s="417"/>
      <c r="SW197" s="417"/>
      <c r="SX197" s="416"/>
      <c r="SY197" s="416"/>
      <c r="SZ197" s="416"/>
      <c r="TA197" s="416"/>
      <c r="TB197" s="416"/>
      <c r="TC197" s="416"/>
      <c r="TD197" s="416"/>
      <c r="TE197" s="416"/>
      <c r="TF197" s="416"/>
      <c r="TG197" s="416"/>
      <c r="TH197" s="416"/>
      <c r="TI197" s="416"/>
      <c r="TJ197" s="416"/>
      <c r="TK197" s="416"/>
      <c r="TL197" s="416"/>
      <c r="TM197" s="416"/>
      <c r="TN197" s="416"/>
      <c r="TO197" s="416"/>
      <c r="TP197" s="416"/>
      <c r="TQ197" s="416"/>
      <c r="TR197" s="416"/>
      <c r="TS197" s="416"/>
      <c r="TT197" s="416"/>
      <c r="TU197" s="416"/>
      <c r="TV197" s="416"/>
      <c r="TW197" s="416"/>
      <c r="TX197" s="416"/>
      <c r="TY197" s="416"/>
      <c r="TZ197" s="416"/>
      <c r="UA197" s="416"/>
      <c r="UB197" s="416"/>
      <c r="UC197" s="416"/>
      <c r="UD197" s="416"/>
      <c r="UE197" s="416"/>
      <c r="UF197" s="416"/>
      <c r="UG197" s="416"/>
      <c r="UH197" s="416"/>
      <c r="UI197" s="416"/>
      <c r="UJ197" s="416"/>
      <c r="UK197" s="416"/>
      <c r="UL197" s="416"/>
      <c r="UM197" s="416"/>
      <c r="UN197" s="416"/>
      <c r="UO197" s="416"/>
      <c r="UP197" s="417"/>
      <c r="UQ197" s="417"/>
      <c r="UR197" s="417"/>
      <c r="US197" s="417"/>
      <c r="UT197" s="417"/>
      <c r="UU197" s="417"/>
      <c r="UV197" s="417"/>
      <c r="UW197" s="417"/>
      <c r="UX197" s="417"/>
      <c r="UY197" s="417"/>
      <c r="UZ197" s="417"/>
      <c r="VA197" s="417"/>
      <c r="VB197" s="417"/>
      <c r="VC197" s="417"/>
      <c r="VD197" s="417"/>
      <c r="VE197" s="417"/>
      <c r="VF197" s="417"/>
      <c r="VG197" s="417"/>
      <c r="VH197" s="417"/>
      <c r="VI197" s="417"/>
      <c r="VJ197" s="417"/>
      <c r="VK197" s="417"/>
      <c r="VL197" s="417"/>
      <c r="VM197" s="417"/>
      <c r="VN197" s="418"/>
      <c r="VO197" s="418"/>
      <c r="VP197" s="418"/>
      <c r="VQ197" s="418"/>
      <c r="VR197" s="418"/>
      <c r="VS197" s="417"/>
      <c r="VT197" s="417"/>
      <c r="VU197" s="418"/>
      <c r="VV197" s="418"/>
      <c r="VW197" s="417"/>
      <c r="VX197" s="417"/>
      <c r="VY197" s="418"/>
      <c r="VZ197" s="418"/>
      <c r="WA197" s="417"/>
      <c r="WB197" s="417"/>
      <c r="WC197" s="417"/>
      <c r="WD197" s="417"/>
      <c r="WE197" s="417"/>
      <c r="WF197" s="417"/>
      <c r="WG197" s="417"/>
      <c r="WH197" s="418"/>
      <c r="WI197" s="418"/>
      <c r="WJ197" s="417"/>
      <c r="WK197" s="417"/>
      <c r="WL197" s="418"/>
      <c r="WM197" s="418"/>
      <c r="WN197" s="417"/>
      <c r="WO197" s="417"/>
      <c r="WP197" s="417"/>
      <c r="WQ197" s="417"/>
      <c r="WR197" s="417"/>
      <c r="WS197" s="411"/>
      <c r="WT197" s="443"/>
      <c r="WU197" s="417"/>
      <c r="WV197" s="417"/>
      <c r="WW197" s="417"/>
      <c r="WX197" s="417"/>
      <c r="WY197" s="417"/>
      <c r="WZ197" s="417"/>
      <c r="XA197" s="417"/>
      <c r="XB197" s="416"/>
      <c r="XC197" s="416"/>
      <c r="XD197" s="416"/>
      <c r="XE197" s="416"/>
      <c r="XF197" s="416"/>
      <c r="XG197" s="416"/>
      <c r="XH197" s="416"/>
      <c r="XI197" s="416"/>
      <c r="XJ197" s="416"/>
      <c r="XK197" s="416"/>
      <c r="XL197" s="416"/>
      <c r="XM197" s="416"/>
      <c r="XN197" s="416"/>
      <c r="XO197" s="416"/>
      <c r="XP197" s="416"/>
      <c r="XQ197" s="416"/>
      <c r="XR197" s="416"/>
      <c r="XS197" s="416"/>
      <c r="XT197" s="416"/>
      <c r="XU197" s="416"/>
      <c r="XV197" s="416"/>
      <c r="XW197" s="416"/>
      <c r="XX197" s="416"/>
      <c r="XY197" s="416"/>
      <c r="XZ197" s="416"/>
      <c r="YA197" s="416"/>
      <c r="YB197" s="416"/>
      <c r="YC197" s="416"/>
      <c r="YD197" s="416"/>
      <c r="YE197" s="416"/>
      <c r="YF197" s="416"/>
      <c r="YG197" s="416"/>
      <c r="YH197" s="416"/>
      <c r="YI197" s="416"/>
      <c r="YJ197" s="416"/>
      <c r="YK197" s="416"/>
      <c r="YL197" s="416"/>
      <c r="YM197" s="416"/>
      <c r="YN197" s="416"/>
      <c r="YO197" s="416"/>
      <c r="YP197" s="416"/>
      <c r="YQ197" s="416"/>
      <c r="YR197" s="416"/>
      <c r="YS197" s="416"/>
      <c r="YT197" s="417"/>
      <c r="YU197" s="417"/>
      <c r="YV197" s="417"/>
      <c r="YW197" s="417"/>
      <c r="YX197" s="417"/>
      <c r="YY197" s="417"/>
      <c r="YZ197" s="417"/>
      <c r="ZA197" s="417"/>
      <c r="ZB197" s="417"/>
      <c r="ZC197" s="417"/>
      <c r="ZD197" s="417"/>
      <c r="ZE197" s="417"/>
      <c r="ZF197" s="417"/>
      <c r="ZG197" s="417"/>
      <c r="ZH197" s="417"/>
      <c r="ZI197" s="417"/>
      <c r="ZJ197" s="417"/>
      <c r="ZK197" s="417"/>
      <c r="ZL197" s="417"/>
      <c r="ZM197" s="417"/>
      <c r="ZN197" s="417"/>
      <c r="ZO197" s="417"/>
      <c r="ZP197" s="417"/>
      <c r="ZQ197" s="417"/>
      <c r="ZR197" s="418"/>
      <c r="ZS197" s="418"/>
      <c r="ZT197" s="418"/>
      <c r="ZU197" s="418"/>
      <c r="ZV197" s="418"/>
      <c r="ZW197" s="417"/>
      <c r="ZX197" s="417"/>
      <c r="ZY197" s="418"/>
      <c r="ZZ197" s="418"/>
      <c r="AAA197" s="417"/>
      <c r="AAB197" s="417"/>
      <c r="AAC197" s="418"/>
      <c r="AAD197" s="418"/>
      <c r="AAE197" s="417"/>
      <c r="AAF197" s="417"/>
      <c r="AAG197" s="417"/>
      <c r="AAH197" s="417"/>
      <c r="AAI197" s="417"/>
      <c r="AAJ197" s="417"/>
      <c r="AAK197" s="417"/>
      <c r="AAL197" s="418"/>
      <c r="AAM197" s="418"/>
      <c r="AAN197" s="417"/>
      <c r="AAO197" s="417"/>
      <c r="AAP197" s="418"/>
      <c r="AAQ197" s="418"/>
      <c r="AAR197" s="417"/>
      <c r="AAS197" s="417"/>
      <c r="AAT197" s="417"/>
      <c r="AAU197" s="417"/>
      <c r="AAV197" s="417"/>
      <c r="AAW197" s="411"/>
      <c r="AAX197" s="443"/>
      <c r="AAY197" s="417"/>
      <c r="AAZ197" s="417"/>
      <c r="ABA197" s="417"/>
      <c r="ABB197" s="417"/>
      <c r="ABC197" s="417"/>
      <c r="ABD197" s="417"/>
      <c r="ABE197" s="417"/>
      <c r="ABF197" s="416"/>
      <c r="ABG197" s="416"/>
      <c r="ABH197" s="416"/>
      <c r="ABI197" s="416"/>
      <c r="ABJ197" s="416"/>
      <c r="ABK197" s="416"/>
      <c r="ABL197" s="416"/>
      <c r="ABM197" s="416"/>
      <c r="ABN197" s="416"/>
      <c r="ABO197" s="416"/>
      <c r="ABP197" s="416"/>
      <c r="ABQ197" s="416"/>
      <c r="ABR197" s="416"/>
      <c r="ABS197" s="416"/>
      <c r="ABT197" s="416"/>
      <c r="ABU197" s="416"/>
      <c r="ABV197" s="416"/>
      <c r="ABW197" s="416"/>
      <c r="ABX197" s="416"/>
      <c r="ABY197" s="416"/>
      <c r="ABZ197" s="416"/>
      <c r="ACA197" s="416"/>
      <c r="ACB197" s="416"/>
      <c r="ACC197" s="416"/>
      <c r="ACD197" s="416"/>
      <c r="ACE197" s="416"/>
      <c r="ACF197" s="416"/>
      <c r="ACG197" s="416"/>
      <c r="ACH197" s="416"/>
      <c r="ACI197" s="416"/>
      <c r="ACJ197" s="416"/>
      <c r="ACK197" s="416"/>
      <c r="ACL197" s="416"/>
      <c r="ACM197" s="416"/>
      <c r="ACN197" s="416"/>
      <c r="ACO197" s="416"/>
      <c r="ACP197" s="416"/>
      <c r="ACQ197" s="416"/>
      <c r="ACR197" s="416"/>
      <c r="ACS197" s="416"/>
      <c r="ACT197" s="416"/>
      <c r="ACU197" s="416"/>
      <c r="ACV197" s="416"/>
      <c r="ACW197" s="416"/>
      <c r="ACX197" s="417"/>
      <c r="ACY197" s="417"/>
      <c r="ACZ197" s="417"/>
      <c r="ADA197" s="417"/>
      <c r="ADB197" s="417"/>
      <c r="ADC197" s="417"/>
      <c r="ADD197" s="417"/>
      <c r="ADE197" s="417"/>
      <c r="ADF197" s="417"/>
      <c r="ADG197" s="417"/>
      <c r="ADH197" s="417"/>
      <c r="ADI197" s="417"/>
      <c r="ADJ197" s="417"/>
      <c r="ADK197" s="417"/>
      <c r="ADL197" s="417"/>
      <c r="ADM197" s="417"/>
      <c r="ADN197" s="417"/>
      <c r="ADO197" s="417"/>
      <c r="ADP197" s="417"/>
      <c r="ADQ197" s="417"/>
      <c r="ADR197" s="417"/>
      <c r="ADS197" s="417"/>
      <c r="ADT197" s="417"/>
      <c r="ADU197" s="417"/>
      <c r="ADV197" s="418"/>
      <c r="ADW197" s="418"/>
      <c r="ADX197" s="418"/>
      <c r="ADY197" s="418"/>
      <c r="ADZ197" s="418"/>
      <c r="AEA197" s="417"/>
      <c r="AEB197" s="417"/>
      <c r="AEC197" s="418"/>
      <c r="AED197" s="418"/>
      <c r="AEE197" s="417"/>
      <c r="AEF197" s="417"/>
      <c r="AEG197" s="418"/>
      <c r="AEH197" s="418"/>
      <c r="AEI197" s="417"/>
      <c r="AEJ197" s="417"/>
      <c r="AEK197" s="417"/>
      <c r="AEL197" s="417"/>
      <c r="AEM197" s="417"/>
      <c r="AEN197" s="417"/>
      <c r="AEO197" s="417"/>
      <c r="AEP197" s="418"/>
      <c r="AEQ197" s="418"/>
      <c r="AER197" s="417"/>
      <c r="AES197" s="417"/>
      <c r="AET197" s="418"/>
      <c r="AEU197" s="418"/>
      <c r="AEV197" s="417"/>
      <c r="AEW197" s="417"/>
      <c r="AEX197" s="417"/>
      <c r="AEY197" s="417"/>
      <c r="AEZ197" s="417"/>
      <c r="AFA197" s="411"/>
      <c r="AFB197" s="443"/>
      <c r="AFC197" s="417"/>
      <c r="AFD197" s="417"/>
      <c r="AFE197" s="417"/>
      <c r="AFF197" s="417"/>
      <c r="AFG197" s="417"/>
      <c r="AFH197" s="417"/>
      <c r="AFI197" s="417"/>
      <c r="AFJ197" s="416"/>
      <c r="AFK197" s="416"/>
      <c r="AFL197" s="416"/>
      <c r="AFM197" s="416"/>
      <c r="AFN197" s="416"/>
      <c r="AFO197" s="416"/>
      <c r="AFP197" s="416"/>
      <c r="AFQ197" s="416"/>
      <c r="AFR197" s="416"/>
      <c r="AFS197" s="416"/>
      <c r="AFT197" s="416"/>
      <c r="AFU197" s="416"/>
      <c r="AFV197" s="416"/>
      <c r="AFW197" s="416"/>
      <c r="AFX197" s="416"/>
      <c r="AFY197" s="416"/>
      <c r="AFZ197" s="416"/>
      <c r="AGA197" s="416"/>
      <c r="AGB197" s="416"/>
      <c r="AGC197" s="416"/>
      <c r="AGD197" s="416"/>
      <c r="AGE197" s="416"/>
      <c r="AGF197" s="416"/>
      <c r="AGG197" s="416"/>
      <c r="AGH197" s="416"/>
      <c r="AGI197" s="416"/>
      <c r="AGJ197" s="416"/>
      <c r="AGK197" s="416"/>
      <c r="AGL197" s="416"/>
      <c r="AGM197" s="416"/>
      <c r="AGN197" s="416"/>
      <c r="AGO197" s="416"/>
      <c r="AGP197" s="416"/>
      <c r="AGQ197" s="416"/>
      <c r="AGR197" s="416"/>
      <c r="AGS197" s="416"/>
      <c r="AGT197" s="416"/>
      <c r="AGU197" s="416"/>
      <c r="AGV197" s="416"/>
      <c r="AGW197" s="416"/>
      <c r="AGX197" s="416"/>
      <c r="AGY197" s="416"/>
      <c r="AGZ197" s="416"/>
      <c r="AHA197" s="416"/>
      <c r="AHB197" s="417"/>
      <c r="AHC197" s="417"/>
      <c r="AHD197" s="417"/>
      <c r="AHE197" s="417"/>
      <c r="AHF197" s="417"/>
      <c r="AHG197" s="417"/>
      <c r="AHH197" s="417"/>
      <c r="AHI197" s="417"/>
      <c r="AHJ197" s="417"/>
      <c r="AHK197" s="417"/>
      <c r="AHL197" s="417"/>
      <c r="AHM197" s="417"/>
      <c r="AHN197" s="417"/>
      <c r="AHO197" s="417"/>
      <c r="AHP197" s="417"/>
      <c r="AHQ197" s="417"/>
      <c r="AHR197" s="417"/>
      <c r="AHS197" s="417"/>
      <c r="AHT197" s="417"/>
      <c r="AHU197" s="417"/>
      <c r="AHV197" s="417"/>
      <c r="AHW197" s="417"/>
      <c r="AHX197" s="417"/>
      <c r="AHY197" s="417"/>
      <c r="AHZ197" s="418"/>
      <c r="AIA197" s="418"/>
      <c r="AIB197" s="418"/>
      <c r="AIC197" s="418"/>
      <c r="AID197" s="418"/>
      <c r="AIE197" s="417"/>
      <c r="AIF197" s="417"/>
      <c r="AIG197" s="418"/>
      <c r="AIH197" s="418"/>
      <c r="AII197" s="417"/>
      <c r="AIJ197" s="417"/>
      <c r="AIK197" s="418"/>
      <c r="AIL197" s="418"/>
      <c r="AIM197" s="417"/>
      <c r="AIN197" s="417"/>
      <c r="AIO197" s="417"/>
      <c r="AIP197" s="417"/>
      <c r="AIQ197" s="417"/>
      <c r="AIR197" s="417"/>
      <c r="AIS197" s="417"/>
      <c r="AIT197" s="418"/>
      <c r="AIU197" s="418"/>
      <c r="AIV197" s="417"/>
      <c r="AIW197" s="417"/>
      <c r="AIX197" s="418"/>
      <c r="AIY197" s="418"/>
      <c r="AIZ197" s="417"/>
      <c r="AJA197" s="417"/>
      <c r="AJB197" s="417"/>
      <c r="AJC197" s="417"/>
      <c r="AJD197" s="417"/>
      <c r="AJE197" s="411"/>
      <c r="AJF197" s="443"/>
      <c r="AJG197" s="417"/>
      <c r="AJH197" s="417"/>
      <c r="AJI197" s="417"/>
      <c r="AJJ197" s="417"/>
      <c r="AJK197" s="417"/>
      <c r="AJL197" s="417"/>
      <c r="AJM197" s="417"/>
      <c r="AJN197" s="416"/>
      <c r="AJO197" s="416"/>
      <c r="AJP197" s="416"/>
      <c r="AJQ197" s="416"/>
      <c r="AJR197" s="416"/>
      <c r="AJS197" s="416"/>
      <c r="AJT197" s="416"/>
      <c r="AJU197" s="416"/>
      <c r="AJV197" s="416"/>
      <c r="AJW197" s="416"/>
      <c r="AJX197" s="416"/>
      <c r="AJY197" s="416"/>
      <c r="AJZ197" s="416"/>
      <c r="AKA197" s="416"/>
      <c r="AKB197" s="416"/>
      <c r="AKC197" s="416"/>
      <c r="AKD197" s="416"/>
      <c r="AKE197" s="416"/>
      <c r="AKF197" s="416"/>
      <c r="AKG197" s="416"/>
      <c r="AKH197" s="416"/>
      <c r="AKI197" s="416"/>
      <c r="AKJ197" s="416"/>
      <c r="AKK197" s="416"/>
      <c r="AKL197" s="416"/>
      <c r="AKM197" s="416"/>
      <c r="AKN197" s="416"/>
      <c r="AKO197" s="416"/>
      <c r="AKP197" s="416"/>
      <c r="AKQ197" s="416"/>
      <c r="AKR197" s="416"/>
      <c r="AKS197" s="416"/>
      <c r="AKT197" s="416"/>
      <c r="AKU197" s="416"/>
      <c r="AKV197" s="416"/>
      <c r="AKW197" s="416"/>
      <c r="AKX197" s="416"/>
      <c r="AKY197" s="416"/>
      <c r="AKZ197" s="416"/>
      <c r="ALA197" s="416"/>
      <c r="ALB197" s="416"/>
      <c r="ALC197" s="416"/>
      <c r="ALD197" s="416"/>
      <c r="ALE197" s="416"/>
      <c r="ALF197" s="417"/>
      <c r="ALG197" s="417"/>
      <c r="ALH197" s="417"/>
      <c r="ALI197" s="417"/>
      <c r="ALJ197" s="417"/>
      <c r="ALK197" s="417"/>
      <c r="ALL197" s="417"/>
      <c r="ALM197" s="417"/>
      <c r="ALN197" s="417"/>
      <c r="ALO197" s="417"/>
      <c r="ALP197" s="417"/>
      <c r="ALQ197" s="417"/>
      <c r="ALR197" s="417"/>
      <c r="ALS197" s="417"/>
      <c r="ALT197" s="417"/>
      <c r="ALU197" s="417"/>
      <c r="ALV197" s="417"/>
      <c r="ALW197" s="417"/>
      <c r="ALX197" s="417"/>
      <c r="ALY197" s="417"/>
      <c r="ALZ197" s="417"/>
      <c r="AMA197" s="417"/>
      <c r="AMB197" s="417"/>
      <c r="AMC197" s="417"/>
      <c r="AMD197" s="418"/>
      <c r="AME197" s="418"/>
      <c r="AMF197" s="418"/>
      <c r="AMG197" s="418"/>
      <c r="AMH197" s="418"/>
      <c r="AMI197" s="417"/>
      <c r="AMJ197" s="417"/>
      <c r="AMK197" s="418"/>
      <c r="AML197" s="418"/>
      <c r="AMM197" s="417"/>
      <c r="AMN197" s="417"/>
      <c r="AMO197" s="418"/>
      <c r="AMP197" s="418"/>
      <c r="AMQ197" s="417"/>
      <c r="AMR197" s="417"/>
      <c r="AMS197" s="417"/>
      <c r="AMT197" s="417"/>
      <c r="AMU197" s="417"/>
      <c r="AMV197" s="417"/>
      <c r="AMW197" s="417"/>
      <c r="AMX197" s="418"/>
      <c r="AMY197" s="418"/>
      <c r="AMZ197" s="417"/>
      <c r="ANA197" s="417"/>
      <c r="ANB197" s="418"/>
      <c r="ANC197" s="418"/>
      <c r="AND197" s="417"/>
      <c r="ANE197" s="417"/>
      <c r="ANF197" s="417"/>
      <c r="ANG197" s="417"/>
      <c r="ANH197" s="417"/>
      <c r="ANI197" s="411"/>
      <c r="ANJ197" s="443"/>
      <c r="ANK197" s="417"/>
      <c r="ANL197" s="417"/>
      <c r="ANM197" s="417"/>
      <c r="ANN197" s="417"/>
      <c r="ANO197" s="417"/>
      <c r="ANP197" s="417"/>
      <c r="ANQ197" s="417"/>
      <c r="ANR197" s="416"/>
      <c r="ANS197" s="416"/>
      <c r="ANT197" s="416"/>
      <c r="ANU197" s="416"/>
      <c r="ANV197" s="416"/>
      <c r="ANW197" s="416"/>
      <c r="ANX197" s="416"/>
      <c r="ANY197" s="416"/>
      <c r="ANZ197" s="416"/>
      <c r="AOA197" s="416"/>
      <c r="AOB197" s="416"/>
      <c r="AOC197" s="416"/>
      <c r="AOD197" s="416"/>
      <c r="AOE197" s="416"/>
      <c r="AOF197" s="416"/>
      <c r="AOG197" s="416"/>
      <c r="AOH197" s="416"/>
      <c r="AOI197" s="416"/>
      <c r="AOJ197" s="416"/>
      <c r="AOK197" s="416"/>
      <c r="AOL197" s="416"/>
      <c r="AOM197" s="416"/>
      <c r="AON197" s="416"/>
      <c r="AOO197" s="416"/>
      <c r="AOP197" s="416"/>
      <c r="AOQ197" s="416"/>
      <c r="AOR197" s="416"/>
      <c r="AOS197" s="416"/>
      <c r="AOT197" s="416"/>
      <c r="AOU197" s="416"/>
      <c r="AOV197" s="416"/>
      <c r="AOW197" s="416"/>
      <c r="AOX197" s="416"/>
      <c r="AOY197" s="416"/>
      <c r="AOZ197" s="416"/>
      <c r="APA197" s="416"/>
      <c r="APB197" s="416"/>
      <c r="APC197" s="416"/>
      <c r="APD197" s="416"/>
      <c r="APE197" s="416"/>
      <c r="APF197" s="416"/>
      <c r="APG197" s="416"/>
      <c r="APH197" s="416"/>
      <c r="API197" s="416"/>
      <c r="APJ197" s="417"/>
      <c r="APK197" s="417"/>
      <c r="APL197" s="417"/>
      <c r="APM197" s="417"/>
      <c r="APN197" s="417"/>
      <c r="APO197" s="417"/>
      <c r="APP197" s="417"/>
      <c r="APQ197" s="417"/>
      <c r="APR197" s="417"/>
      <c r="APS197" s="417"/>
      <c r="APT197" s="417"/>
      <c r="APU197" s="417"/>
      <c r="APV197" s="417"/>
      <c r="APW197" s="417"/>
      <c r="APX197" s="417"/>
      <c r="APY197" s="417"/>
      <c r="APZ197" s="417"/>
      <c r="AQA197" s="417"/>
      <c r="AQB197" s="417"/>
      <c r="AQC197" s="417"/>
      <c r="AQD197" s="417"/>
      <c r="AQE197" s="417"/>
      <c r="AQF197" s="417"/>
      <c r="AQG197" s="417"/>
      <c r="AQH197" s="418"/>
      <c r="AQI197" s="418"/>
      <c r="AQJ197" s="418"/>
      <c r="AQK197" s="418"/>
      <c r="AQL197" s="418"/>
      <c r="AQM197" s="417"/>
      <c r="AQN197" s="417"/>
      <c r="AQO197" s="418"/>
      <c r="AQP197" s="418"/>
      <c r="AQQ197" s="417"/>
      <c r="AQR197" s="417"/>
      <c r="AQS197" s="418"/>
      <c r="AQT197" s="418"/>
      <c r="AQU197" s="417"/>
      <c r="AQV197" s="417"/>
      <c r="AQW197" s="417"/>
      <c r="AQX197" s="417"/>
      <c r="AQY197" s="417"/>
      <c r="AQZ197" s="417"/>
      <c r="ARA197" s="417"/>
      <c r="ARB197" s="418"/>
      <c r="ARC197" s="418"/>
      <c r="ARD197" s="417"/>
      <c r="ARE197" s="417"/>
      <c r="ARF197" s="418"/>
      <c r="ARG197" s="418"/>
      <c r="ARH197" s="417"/>
      <c r="ARI197" s="417"/>
      <c r="ARJ197" s="417"/>
      <c r="ARK197" s="417"/>
      <c r="ARL197" s="417"/>
      <c r="ARM197" s="411"/>
      <c r="ARN197" s="443"/>
      <c r="ARO197" s="417"/>
      <c r="ARP197" s="417"/>
      <c r="ARQ197" s="417"/>
      <c r="ARR197" s="417"/>
      <c r="ARS197" s="417"/>
      <c r="ART197" s="417"/>
      <c r="ARU197" s="417"/>
      <c r="ARV197" s="416"/>
      <c r="ARW197" s="416"/>
      <c r="ARX197" s="416"/>
      <c r="ARY197" s="416"/>
      <c r="ARZ197" s="416"/>
      <c r="ASA197" s="416"/>
      <c r="ASB197" s="416"/>
      <c r="ASC197" s="416"/>
      <c r="ASD197" s="416"/>
      <c r="ASE197" s="416"/>
      <c r="ASF197" s="416"/>
      <c r="ASG197" s="416"/>
      <c r="ASH197" s="416"/>
      <c r="ASI197" s="416"/>
      <c r="ASJ197" s="416"/>
      <c r="ASK197" s="416"/>
      <c r="ASL197" s="416"/>
      <c r="ASM197" s="416"/>
      <c r="ASN197" s="416"/>
      <c r="ASO197" s="416"/>
      <c r="ASP197" s="416"/>
      <c r="ASQ197" s="416"/>
      <c r="ASR197" s="416"/>
      <c r="ASS197" s="416"/>
      <c r="AST197" s="416"/>
      <c r="ASU197" s="416"/>
      <c r="ASV197" s="416"/>
      <c r="ASW197" s="416"/>
      <c r="ASX197" s="416"/>
      <c r="ASY197" s="416"/>
      <c r="ASZ197" s="416"/>
      <c r="ATA197" s="416"/>
      <c r="ATB197" s="416"/>
      <c r="ATC197" s="416"/>
      <c r="ATD197" s="416"/>
      <c r="ATE197" s="416"/>
      <c r="ATF197" s="416"/>
      <c r="ATG197" s="416"/>
      <c r="ATH197" s="416"/>
      <c r="ATI197" s="416"/>
      <c r="ATJ197" s="416"/>
      <c r="ATK197" s="416"/>
      <c r="ATL197" s="416"/>
      <c r="ATM197" s="416"/>
      <c r="ATN197" s="417"/>
      <c r="ATO197" s="417"/>
      <c r="ATP197" s="417"/>
      <c r="ATQ197" s="417"/>
      <c r="ATR197" s="417"/>
      <c r="ATS197" s="417"/>
      <c r="ATT197" s="417"/>
      <c r="ATU197" s="417"/>
      <c r="ATV197" s="417"/>
      <c r="ATW197" s="417"/>
      <c r="ATX197" s="417"/>
      <c r="ATY197" s="417"/>
      <c r="ATZ197" s="417"/>
      <c r="AUA197" s="417"/>
      <c r="AUB197" s="417"/>
      <c r="AUC197" s="417"/>
      <c r="AUD197" s="417"/>
      <c r="AUE197" s="417"/>
      <c r="AUF197" s="417"/>
      <c r="AUG197" s="417"/>
      <c r="AUH197" s="417"/>
      <c r="AUI197" s="417"/>
      <c r="AUJ197" s="417"/>
      <c r="AUK197" s="417"/>
      <c r="AUL197" s="418"/>
      <c r="AUM197" s="418"/>
      <c r="AUN197" s="418"/>
      <c r="AUO197" s="418"/>
      <c r="AUP197" s="418"/>
      <c r="AUQ197" s="417"/>
      <c r="AUR197" s="417"/>
      <c r="AUS197" s="418"/>
      <c r="AUT197" s="418"/>
      <c r="AUU197" s="417"/>
      <c r="AUV197" s="417"/>
      <c r="AUW197" s="418"/>
      <c r="AUX197" s="418"/>
      <c r="AUY197" s="417"/>
      <c r="AUZ197" s="417"/>
      <c r="AVA197" s="417"/>
      <c r="AVB197" s="417"/>
      <c r="AVC197" s="417"/>
      <c r="AVD197" s="417"/>
      <c r="AVE197" s="417"/>
      <c r="AVF197" s="418"/>
      <c r="AVG197" s="418"/>
      <c r="AVH197" s="417"/>
      <c r="AVI197" s="417"/>
      <c r="AVJ197" s="418"/>
      <c r="AVK197" s="418"/>
      <c r="AVL197" s="417"/>
      <c r="AVM197" s="417"/>
      <c r="AVN197" s="417"/>
      <c r="AVO197" s="417"/>
      <c r="AVP197" s="417"/>
      <c r="AVQ197" s="411"/>
      <c r="AVR197" s="443"/>
      <c r="AVS197" s="417"/>
      <c r="AVT197" s="417"/>
      <c r="AVU197" s="417"/>
      <c r="AVV197" s="417"/>
      <c r="AVW197" s="417"/>
      <c r="AVX197" s="417"/>
      <c r="AVY197" s="417"/>
      <c r="AVZ197" s="416"/>
      <c r="AWA197" s="416"/>
      <c r="AWB197" s="416"/>
      <c r="AWC197" s="416"/>
      <c r="AWD197" s="416"/>
      <c r="AWE197" s="416"/>
      <c r="AWF197" s="416"/>
      <c r="AWG197" s="416"/>
      <c r="AWH197" s="416"/>
      <c r="AWI197" s="416"/>
      <c r="AWJ197" s="416"/>
      <c r="AWK197" s="416"/>
      <c r="AWL197" s="416"/>
      <c r="AWM197" s="416"/>
      <c r="AWN197" s="416"/>
      <c r="AWO197" s="416"/>
      <c r="AWP197" s="416"/>
      <c r="AWQ197" s="416"/>
      <c r="AWR197" s="416"/>
      <c r="AWS197" s="416"/>
      <c r="AWT197" s="416"/>
      <c r="AWU197" s="416"/>
      <c r="AWV197" s="416"/>
      <c r="AWW197" s="416"/>
      <c r="AWX197" s="416"/>
      <c r="AWY197" s="416"/>
      <c r="AWZ197" s="416"/>
      <c r="AXA197" s="416"/>
      <c r="AXB197" s="416"/>
      <c r="AXC197" s="416"/>
      <c r="AXD197" s="416"/>
      <c r="AXE197" s="416"/>
      <c r="AXF197" s="416"/>
      <c r="AXG197" s="416"/>
      <c r="AXH197" s="416"/>
      <c r="AXI197" s="416"/>
      <c r="AXJ197" s="416"/>
      <c r="AXK197" s="416"/>
      <c r="AXL197" s="416"/>
      <c r="AXM197" s="416"/>
      <c r="AXN197" s="416"/>
      <c r="AXO197" s="416"/>
      <c r="AXP197" s="416"/>
      <c r="AXQ197" s="416"/>
      <c r="AXR197" s="417"/>
      <c r="AXS197" s="417"/>
      <c r="AXT197" s="417"/>
      <c r="AXU197" s="417"/>
      <c r="AXV197" s="417"/>
      <c r="AXW197" s="417"/>
      <c r="AXX197" s="417"/>
      <c r="AXY197" s="417"/>
      <c r="AXZ197" s="417"/>
      <c r="AYA197" s="417"/>
      <c r="AYB197" s="417"/>
      <c r="AYC197" s="417"/>
      <c r="AYD197" s="417"/>
      <c r="AYE197" s="417"/>
      <c r="AYF197" s="417"/>
      <c r="AYG197" s="417"/>
      <c r="AYH197" s="417"/>
      <c r="AYI197" s="417"/>
      <c r="AYJ197" s="417"/>
      <c r="AYK197" s="417"/>
      <c r="AYL197" s="417"/>
      <c r="AYM197" s="417"/>
      <c r="AYN197" s="417"/>
      <c r="AYO197" s="417"/>
      <c r="AYP197" s="418"/>
      <c r="AYQ197" s="418"/>
      <c r="AYR197" s="418"/>
      <c r="AYS197" s="418"/>
      <c r="AYT197" s="418"/>
      <c r="AYU197" s="417"/>
      <c r="AYV197" s="417"/>
      <c r="AYW197" s="418"/>
      <c r="AYX197" s="418"/>
      <c r="AYY197" s="417"/>
      <c r="AYZ197" s="417"/>
      <c r="AZA197" s="418"/>
      <c r="AZB197" s="418"/>
      <c r="AZC197" s="417"/>
      <c r="AZD197" s="417"/>
      <c r="AZE197" s="417"/>
      <c r="AZF197" s="417"/>
      <c r="AZG197" s="417"/>
      <c r="AZH197" s="417"/>
      <c r="AZI197" s="417"/>
      <c r="AZJ197" s="418"/>
      <c r="AZK197" s="418"/>
      <c r="AZL197" s="417"/>
      <c r="AZM197" s="417"/>
      <c r="AZN197" s="418"/>
      <c r="AZO197" s="418"/>
      <c r="AZP197" s="417"/>
      <c r="AZQ197" s="417"/>
      <c r="AZR197" s="417"/>
      <c r="AZS197" s="417"/>
      <c r="AZT197" s="417"/>
      <c r="AZU197" s="411"/>
      <c r="AZV197" s="443"/>
      <c r="AZW197" s="417"/>
      <c r="AZX197" s="417"/>
      <c r="AZY197" s="417"/>
      <c r="AZZ197" s="417"/>
      <c r="BAA197" s="417"/>
      <c r="BAB197" s="417"/>
      <c r="BAC197" s="417"/>
      <c r="BAD197" s="416"/>
      <c r="BAE197" s="416"/>
      <c r="BAF197" s="416"/>
      <c r="BAG197" s="416"/>
      <c r="BAH197" s="416"/>
      <c r="BAI197" s="416"/>
      <c r="BAJ197" s="416"/>
      <c r="BAK197" s="416"/>
      <c r="BAL197" s="416"/>
      <c r="BAM197" s="416"/>
      <c r="BAN197" s="416"/>
      <c r="BAO197" s="416"/>
      <c r="BAP197" s="416"/>
      <c r="BAQ197" s="416"/>
      <c r="BAR197" s="416"/>
      <c r="BAS197" s="416"/>
      <c r="BAT197" s="416"/>
      <c r="BAU197" s="416"/>
      <c r="BAV197" s="416"/>
      <c r="BAW197" s="416"/>
      <c r="BAX197" s="416"/>
      <c r="BAY197" s="416"/>
      <c r="BAZ197" s="416"/>
      <c r="BBA197" s="416"/>
      <c r="BBB197" s="416"/>
      <c r="BBC197" s="416"/>
      <c r="BBD197" s="416"/>
      <c r="BBE197" s="416"/>
      <c r="BBF197" s="416"/>
      <c r="BBG197" s="416"/>
      <c r="BBH197" s="416"/>
      <c r="BBI197" s="416"/>
      <c r="BBJ197" s="416"/>
      <c r="BBK197" s="416"/>
      <c r="BBL197" s="416"/>
      <c r="BBM197" s="416"/>
      <c r="BBN197" s="416"/>
      <c r="BBO197" s="416"/>
      <c r="BBP197" s="416"/>
      <c r="BBQ197" s="416"/>
      <c r="BBR197" s="416"/>
      <c r="BBS197" s="416"/>
      <c r="BBT197" s="416"/>
      <c r="BBU197" s="416"/>
      <c r="BBV197" s="417"/>
      <c r="BBW197" s="417"/>
      <c r="BBX197" s="417"/>
      <c r="BBY197" s="417"/>
      <c r="BBZ197" s="417"/>
      <c r="BCA197" s="417"/>
      <c r="BCB197" s="417"/>
      <c r="BCC197" s="417"/>
      <c r="BCD197" s="417"/>
      <c r="BCE197" s="417"/>
      <c r="BCF197" s="417"/>
      <c r="BCG197" s="417"/>
      <c r="BCH197" s="417"/>
      <c r="BCI197" s="417"/>
      <c r="BCJ197" s="417"/>
      <c r="BCK197" s="417"/>
      <c r="BCL197" s="417"/>
      <c r="BCM197" s="417"/>
      <c r="BCN197" s="417"/>
      <c r="BCO197" s="417"/>
      <c r="BCP197" s="417"/>
      <c r="BCQ197" s="417"/>
      <c r="BCR197" s="417"/>
      <c r="BCS197" s="417"/>
      <c r="BCT197" s="418"/>
      <c r="BCU197" s="418"/>
      <c r="BCV197" s="418"/>
      <c r="BCW197" s="418"/>
      <c r="BCX197" s="418"/>
      <c r="BCY197" s="417"/>
      <c r="BCZ197" s="417"/>
      <c r="BDA197" s="418"/>
      <c r="BDB197" s="418"/>
      <c r="BDC197" s="417"/>
      <c r="BDD197" s="417"/>
      <c r="BDE197" s="418"/>
      <c r="BDF197" s="418"/>
      <c r="BDG197" s="417"/>
      <c r="BDH197" s="417"/>
      <c r="BDI197" s="417"/>
      <c r="BDJ197" s="417"/>
      <c r="BDK197" s="417"/>
      <c r="BDL197" s="417"/>
      <c r="BDM197" s="417"/>
      <c r="BDN197" s="418"/>
      <c r="BDO197" s="418"/>
      <c r="BDP197" s="417"/>
      <c r="BDQ197" s="417"/>
      <c r="BDR197" s="418"/>
      <c r="BDS197" s="418"/>
      <c r="BDT197" s="417"/>
      <c r="BDU197" s="417"/>
      <c r="BDV197" s="417"/>
      <c r="BDW197" s="417"/>
      <c r="BDX197" s="417"/>
      <c r="BDY197" s="411"/>
      <c r="BDZ197" s="443"/>
      <c r="BEA197" s="417"/>
      <c r="BEB197" s="417"/>
      <c r="BEC197" s="417"/>
      <c r="BED197" s="417"/>
      <c r="BEE197" s="417"/>
      <c r="BEF197" s="417"/>
      <c r="BEG197" s="417"/>
      <c r="BEH197" s="416"/>
      <c r="BEI197" s="416"/>
      <c r="BEJ197" s="416"/>
      <c r="BEK197" s="416"/>
      <c r="BEL197" s="416"/>
      <c r="BEM197" s="416"/>
      <c r="BEN197" s="416"/>
      <c r="BEO197" s="416"/>
      <c r="BEP197" s="416"/>
      <c r="BEQ197" s="416"/>
      <c r="BER197" s="416"/>
      <c r="BES197" s="416"/>
      <c r="BET197" s="416"/>
      <c r="BEU197" s="416"/>
      <c r="BEV197" s="416"/>
      <c r="BEW197" s="416"/>
      <c r="BEX197" s="416"/>
      <c r="BEY197" s="416"/>
      <c r="BEZ197" s="416"/>
      <c r="BFA197" s="416"/>
      <c r="BFB197" s="416"/>
      <c r="BFC197" s="416"/>
      <c r="BFD197" s="416"/>
      <c r="BFE197" s="416"/>
      <c r="BFF197" s="416"/>
      <c r="BFG197" s="416"/>
      <c r="BFH197" s="416"/>
      <c r="BFI197" s="416"/>
      <c r="BFJ197" s="416"/>
      <c r="BFK197" s="416"/>
      <c r="BFL197" s="416"/>
      <c r="BFM197" s="416"/>
      <c r="BFN197" s="416"/>
      <c r="BFO197" s="416"/>
      <c r="BFP197" s="416"/>
      <c r="BFQ197" s="416"/>
      <c r="BFR197" s="416"/>
      <c r="BFS197" s="416"/>
      <c r="BFT197" s="416"/>
      <c r="BFU197" s="416"/>
      <c r="BFV197" s="416"/>
      <c r="BFW197" s="416"/>
      <c r="BFX197" s="416"/>
      <c r="BFY197" s="416"/>
      <c r="BFZ197" s="417"/>
      <c r="BGA197" s="417"/>
      <c r="BGB197" s="417"/>
      <c r="BGC197" s="417"/>
      <c r="BGD197" s="417"/>
      <c r="BGE197" s="417"/>
      <c r="BGF197" s="417"/>
      <c r="BGG197" s="417"/>
      <c r="BGH197" s="417"/>
      <c r="BGI197" s="417"/>
      <c r="BGJ197" s="417"/>
      <c r="BGK197" s="417"/>
      <c r="BGL197" s="417"/>
      <c r="BGM197" s="417"/>
      <c r="BGN197" s="417"/>
      <c r="BGO197" s="417"/>
      <c r="BGP197" s="417"/>
      <c r="BGQ197" s="417"/>
      <c r="BGR197" s="417"/>
      <c r="BGS197" s="417"/>
      <c r="BGT197" s="417"/>
      <c r="BGU197" s="417"/>
      <c r="BGV197" s="417"/>
      <c r="BGW197" s="417"/>
      <c r="BGX197" s="418"/>
      <c r="BGY197" s="418"/>
      <c r="BGZ197" s="418"/>
      <c r="BHA197" s="418"/>
      <c r="BHB197" s="418"/>
      <c r="BHC197" s="417"/>
      <c r="BHD197" s="417"/>
      <c r="BHE197" s="418"/>
      <c r="BHF197" s="418"/>
      <c r="BHG197" s="417"/>
      <c r="BHH197" s="417"/>
      <c r="BHI197" s="418"/>
      <c r="BHJ197" s="418"/>
      <c r="BHK197" s="417"/>
      <c r="BHL197" s="417"/>
      <c r="BHM197" s="417"/>
      <c r="BHN197" s="417"/>
      <c r="BHO197" s="417"/>
      <c r="BHP197" s="417"/>
      <c r="BHQ197" s="417"/>
      <c r="BHR197" s="418"/>
      <c r="BHS197" s="418"/>
      <c r="BHT197" s="417"/>
      <c r="BHU197" s="417"/>
      <c r="BHV197" s="418"/>
      <c r="BHW197" s="418"/>
      <c r="BHX197" s="417"/>
      <c r="BHY197" s="417"/>
      <c r="BHZ197" s="417"/>
      <c r="BIA197" s="417"/>
      <c r="BIB197" s="417"/>
      <c r="BIC197" s="411"/>
      <c r="BID197" s="443"/>
      <c r="BIE197" s="417"/>
      <c r="BIF197" s="417"/>
      <c r="BIG197" s="417"/>
      <c r="BIH197" s="417"/>
      <c r="BII197" s="417"/>
      <c r="BIJ197" s="417"/>
      <c r="BIK197" s="417"/>
      <c r="BIL197" s="416"/>
      <c r="BIM197" s="416"/>
      <c r="BIN197" s="416"/>
      <c r="BIO197" s="416"/>
      <c r="BIP197" s="416"/>
      <c r="BIQ197" s="416"/>
      <c r="BIR197" s="416"/>
      <c r="BIS197" s="416"/>
      <c r="BIT197" s="416"/>
      <c r="BIU197" s="416"/>
      <c r="BIV197" s="416"/>
      <c r="BIW197" s="416"/>
      <c r="BIX197" s="416"/>
      <c r="BIY197" s="416"/>
      <c r="BIZ197" s="416"/>
      <c r="BJA197" s="416"/>
      <c r="BJB197" s="416"/>
      <c r="BJC197" s="416"/>
      <c r="BJD197" s="416"/>
      <c r="BJE197" s="416"/>
      <c r="BJF197" s="416"/>
      <c r="BJG197" s="416"/>
      <c r="BJH197" s="416"/>
      <c r="BJI197" s="416"/>
      <c r="BJJ197" s="416"/>
      <c r="BJK197" s="416"/>
      <c r="BJL197" s="416"/>
      <c r="BJM197" s="416"/>
      <c r="BJN197" s="416"/>
      <c r="BJO197" s="416"/>
      <c r="BJP197" s="416"/>
      <c r="BJQ197" s="416"/>
      <c r="BJR197" s="416"/>
      <c r="BJS197" s="416"/>
      <c r="BJT197" s="416"/>
      <c r="BJU197" s="416"/>
      <c r="BJV197" s="416"/>
      <c r="BJW197" s="416"/>
      <c r="BJX197" s="416"/>
      <c r="BJY197" s="416"/>
      <c r="BJZ197" s="416"/>
      <c r="BKA197" s="416"/>
      <c r="BKB197" s="416"/>
      <c r="BKC197" s="416"/>
      <c r="BKD197" s="417"/>
      <c r="BKE197" s="417"/>
      <c r="BKF197" s="417"/>
      <c r="BKG197" s="417"/>
      <c r="BKH197" s="417"/>
      <c r="BKI197" s="417"/>
      <c r="BKJ197" s="417"/>
      <c r="BKK197" s="417"/>
      <c r="BKL197" s="417"/>
      <c r="BKM197" s="417"/>
      <c r="BKN197" s="417"/>
      <c r="BKO197" s="417"/>
      <c r="BKP197" s="417"/>
      <c r="BKQ197" s="417"/>
      <c r="BKR197" s="417"/>
      <c r="BKS197" s="417"/>
      <c r="BKT197" s="417"/>
      <c r="BKU197" s="417"/>
      <c r="BKV197" s="417"/>
      <c r="BKW197" s="417"/>
      <c r="BKX197" s="417"/>
      <c r="BKY197" s="417"/>
      <c r="BKZ197" s="417"/>
      <c r="BLA197" s="417"/>
      <c r="BLB197" s="418"/>
      <c r="BLC197" s="418"/>
      <c r="BLD197" s="418"/>
      <c r="BLE197" s="418"/>
      <c r="BLF197" s="418"/>
      <c r="BLG197" s="417"/>
      <c r="BLH197" s="417"/>
      <c r="BLI197" s="418"/>
      <c r="BLJ197" s="418"/>
      <c r="BLK197" s="417"/>
      <c r="BLL197" s="417"/>
      <c r="BLM197" s="418"/>
      <c r="BLN197" s="418"/>
      <c r="BLO197" s="417"/>
      <c r="BLP197" s="417"/>
      <c r="BLQ197" s="417"/>
      <c r="BLR197" s="417"/>
      <c r="BLS197" s="417"/>
      <c r="BLT197" s="417"/>
      <c r="BLU197" s="417"/>
      <c r="BLV197" s="418"/>
      <c r="BLW197" s="418"/>
      <c r="BLX197" s="417"/>
      <c r="BLY197" s="417"/>
      <c r="BLZ197" s="418"/>
      <c r="BMA197" s="418"/>
      <c r="BMB197" s="417"/>
      <c r="BMC197" s="417"/>
      <c r="BMD197" s="417"/>
      <c r="BME197" s="417"/>
      <c r="BMF197" s="417"/>
      <c r="BMG197" s="411"/>
      <c r="BMH197" s="443"/>
      <c r="BMI197" s="417"/>
      <c r="BMJ197" s="417"/>
      <c r="BMK197" s="417"/>
      <c r="BML197" s="417"/>
      <c r="BMM197" s="417"/>
      <c r="BMN197" s="417"/>
      <c r="BMO197" s="417"/>
      <c r="BMP197" s="416"/>
      <c r="BMQ197" s="416"/>
      <c r="BMR197" s="416"/>
      <c r="BMS197" s="416"/>
      <c r="BMT197" s="416"/>
      <c r="BMU197" s="416"/>
      <c r="BMV197" s="416"/>
      <c r="BMW197" s="416"/>
      <c r="BMX197" s="416"/>
      <c r="BMY197" s="416"/>
      <c r="BMZ197" s="416"/>
      <c r="BNA197" s="416"/>
      <c r="BNB197" s="416"/>
      <c r="BNC197" s="416"/>
      <c r="BND197" s="416"/>
      <c r="BNE197" s="416"/>
      <c r="BNF197" s="416"/>
      <c r="BNG197" s="416"/>
      <c r="BNH197" s="416"/>
      <c r="BNI197" s="416"/>
      <c r="BNJ197" s="416"/>
      <c r="BNK197" s="416"/>
      <c r="BNL197" s="416"/>
      <c r="BNM197" s="416"/>
      <c r="BNN197" s="416"/>
      <c r="BNO197" s="416"/>
      <c r="BNP197" s="416"/>
      <c r="BNQ197" s="416"/>
      <c r="BNR197" s="416"/>
      <c r="BNS197" s="416"/>
      <c r="BNT197" s="416"/>
      <c r="BNU197" s="416"/>
      <c r="BNV197" s="416"/>
      <c r="BNW197" s="416"/>
      <c r="BNX197" s="416"/>
      <c r="BNY197" s="416"/>
      <c r="BNZ197" s="416"/>
      <c r="BOA197" s="416"/>
      <c r="BOB197" s="416"/>
      <c r="BOC197" s="416"/>
      <c r="BOD197" s="416"/>
      <c r="BOE197" s="416"/>
      <c r="BOF197" s="416"/>
      <c r="BOG197" s="416"/>
      <c r="BOH197" s="417"/>
      <c r="BOI197" s="417"/>
      <c r="BOJ197" s="417"/>
      <c r="BOK197" s="417"/>
      <c r="BOL197" s="417"/>
      <c r="BOM197" s="417"/>
      <c r="BON197" s="417"/>
      <c r="BOO197" s="417"/>
      <c r="BOP197" s="417"/>
      <c r="BOQ197" s="417"/>
      <c r="BOR197" s="417"/>
      <c r="BOS197" s="417"/>
      <c r="BOT197" s="417"/>
      <c r="BOU197" s="417"/>
      <c r="BOV197" s="417"/>
      <c r="BOW197" s="417"/>
      <c r="BOX197" s="417"/>
      <c r="BOY197" s="417"/>
      <c r="BOZ197" s="417"/>
      <c r="BPA197" s="417"/>
      <c r="BPB197" s="417"/>
      <c r="BPC197" s="417"/>
      <c r="BPD197" s="417"/>
      <c r="BPE197" s="417"/>
      <c r="BPF197" s="418"/>
      <c r="BPG197" s="418"/>
      <c r="BPH197" s="418"/>
      <c r="BPI197" s="418"/>
      <c r="BPJ197" s="418"/>
      <c r="BPK197" s="417"/>
      <c r="BPL197" s="417"/>
      <c r="BPM197" s="418"/>
      <c r="BPN197" s="418"/>
      <c r="BPO197" s="417"/>
      <c r="BPP197" s="417"/>
      <c r="BPQ197" s="418"/>
      <c r="BPR197" s="418"/>
      <c r="BPS197" s="417"/>
      <c r="BPT197" s="417"/>
      <c r="BPU197" s="417"/>
      <c r="BPV197" s="417"/>
      <c r="BPW197" s="417"/>
      <c r="BPX197" s="417"/>
      <c r="BPY197" s="417"/>
      <c r="BPZ197" s="418"/>
      <c r="BQA197" s="418"/>
      <c r="BQB197" s="417"/>
      <c r="BQC197" s="417"/>
      <c r="BQD197" s="418"/>
      <c r="BQE197" s="418"/>
      <c r="BQF197" s="417"/>
      <c r="BQG197" s="417"/>
      <c r="BQH197" s="417"/>
      <c r="BQI197" s="417"/>
      <c r="BQJ197" s="417"/>
      <c r="BQK197" s="411"/>
      <c r="BQL197" s="443"/>
      <c r="BQM197" s="417"/>
      <c r="BQN197" s="417"/>
      <c r="BQO197" s="417"/>
      <c r="BQP197" s="417"/>
      <c r="BQQ197" s="417"/>
      <c r="BQR197" s="417"/>
      <c r="BQS197" s="417"/>
      <c r="BQT197" s="416"/>
      <c r="BQU197" s="416"/>
      <c r="BQV197" s="416"/>
      <c r="BQW197" s="416"/>
      <c r="BQX197" s="416"/>
      <c r="BQY197" s="416"/>
      <c r="BQZ197" s="416"/>
      <c r="BRA197" s="416"/>
      <c r="BRB197" s="416"/>
      <c r="BRC197" s="416"/>
      <c r="BRD197" s="416"/>
      <c r="BRE197" s="416"/>
      <c r="BRF197" s="416"/>
      <c r="BRG197" s="416"/>
      <c r="BRH197" s="416"/>
      <c r="BRI197" s="416"/>
      <c r="BRJ197" s="416"/>
      <c r="BRK197" s="416"/>
      <c r="BRL197" s="416"/>
      <c r="BRM197" s="416"/>
      <c r="BRN197" s="416"/>
      <c r="BRO197" s="416"/>
      <c r="BRP197" s="416"/>
      <c r="BRQ197" s="416"/>
      <c r="BRR197" s="416"/>
      <c r="BRS197" s="416"/>
      <c r="BRT197" s="416"/>
      <c r="BRU197" s="416"/>
      <c r="BRV197" s="416"/>
      <c r="BRW197" s="416"/>
      <c r="BRX197" s="416"/>
      <c r="BRY197" s="416"/>
      <c r="BRZ197" s="416"/>
      <c r="BSA197" s="416"/>
      <c r="BSB197" s="416"/>
      <c r="BSC197" s="416"/>
      <c r="BSD197" s="416"/>
      <c r="BSE197" s="416"/>
      <c r="BSF197" s="416"/>
      <c r="BSG197" s="416"/>
      <c r="BSH197" s="416"/>
      <c r="BSI197" s="416"/>
      <c r="BSJ197" s="416"/>
      <c r="BSK197" s="416"/>
      <c r="BSL197" s="417"/>
      <c r="BSM197" s="417"/>
      <c r="BSN197" s="417"/>
      <c r="BSO197" s="417"/>
      <c r="BSP197" s="417"/>
      <c r="BSQ197" s="417"/>
      <c r="BSR197" s="417"/>
      <c r="BSS197" s="417"/>
      <c r="BST197" s="417"/>
      <c r="BSU197" s="417"/>
      <c r="BSV197" s="417"/>
      <c r="BSW197" s="417"/>
      <c r="BSX197" s="417"/>
      <c r="BSY197" s="417"/>
      <c r="BSZ197" s="417"/>
      <c r="BTA197" s="417"/>
      <c r="BTB197" s="417"/>
      <c r="BTC197" s="417"/>
      <c r="BTD197" s="417"/>
      <c r="BTE197" s="417"/>
      <c r="BTF197" s="417"/>
      <c r="BTG197" s="417"/>
      <c r="BTH197" s="417"/>
      <c r="BTI197" s="417"/>
      <c r="BTJ197" s="418"/>
      <c r="BTK197" s="418"/>
      <c r="BTL197" s="418"/>
      <c r="BTM197" s="418"/>
      <c r="BTN197" s="418"/>
      <c r="BTO197" s="417"/>
      <c r="BTP197" s="417"/>
      <c r="BTQ197" s="418"/>
      <c r="BTR197" s="418"/>
      <c r="BTS197" s="417"/>
      <c r="BTT197" s="417"/>
      <c r="BTU197" s="418"/>
      <c r="BTV197" s="418"/>
      <c r="BTW197" s="417"/>
      <c r="BTX197" s="417"/>
      <c r="BTY197" s="417"/>
      <c r="BTZ197" s="417"/>
      <c r="BUA197" s="417"/>
      <c r="BUB197" s="417"/>
      <c r="BUC197" s="417"/>
      <c r="BUD197" s="418"/>
      <c r="BUE197" s="418"/>
      <c r="BUF197" s="417"/>
      <c r="BUG197" s="417"/>
      <c r="BUH197" s="418"/>
      <c r="BUI197" s="418"/>
      <c r="BUJ197" s="417"/>
      <c r="BUK197" s="417"/>
      <c r="BUL197" s="417"/>
      <c r="BUM197" s="417"/>
      <c r="BUN197" s="417"/>
      <c r="BUO197" s="411"/>
      <c r="BUP197" s="443"/>
      <c r="BUQ197" s="417"/>
      <c r="BUR197" s="417"/>
      <c r="BUS197" s="417"/>
      <c r="BUT197" s="417"/>
      <c r="BUU197" s="417"/>
      <c r="BUV197" s="417"/>
      <c r="BUW197" s="417"/>
      <c r="BUX197" s="416"/>
      <c r="BUY197" s="416"/>
      <c r="BUZ197" s="416"/>
      <c r="BVA197" s="416"/>
      <c r="BVB197" s="416"/>
      <c r="BVC197" s="416"/>
      <c r="BVD197" s="416"/>
      <c r="BVE197" s="416"/>
      <c r="BVF197" s="416"/>
      <c r="BVG197" s="416"/>
      <c r="BVH197" s="416"/>
      <c r="BVI197" s="416"/>
      <c r="BVJ197" s="416"/>
      <c r="BVK197" s="416"/>
      <c r="BVL197" s="416"/>
      <c r="BVM197" s="416"/>
      <c r="BVN197" s="416"/>
      <c r="BVO197" s="416"/>
      <c r="BVP197" s="416"/>
      <c r="BVQ197" s="416"/>
      <c r="BVR197" s="416"/>
      <c r="BVS197" s="416"/>
      <c r="BVT197" s="416"/>
      <c r="BVU197" s="416"/>
      <c r="BVV197" s="416"/>
      <c r="BVW197" s="416"/>
      <c r="BVX197" s="416"/>
      <c r="BVY197" s="416"/>
      <c r="BVZ197" s="416"/>
      <c r="BWA197" s="416"/>
      <c r="BWB197" s="416"/>
      <c r="BWC197" s="416"/>
      <c r="BWD197" s="416"/>
      <c r="BWE197" s="416"/>
      <c r="BWF197" s="416"/>
      <c r="BWG197" s="416"/>
      <c r="BWH197" s="416"/>
      <c r="BWI197" s="416"/>
      <c r="BWJ197" s="416"/>
      <c r="BWK197" s="416"/>
      <c r="BWL197" s="416"/>
      <c r="BWM197" s="416"/>
      <c r="BWN197" s="416"/>
      <c r="BWO197" s="416"/>
      <c r="BWP197" s="417"/>
      <c r="BWQ197" s="417"/>
      <c r="BWR197" s="417"/>
      <c r="BWS197" s="417"/>
      <c r="BWT197" s="417"/>
      <c r="BWU197" s="417"/>
      <c r="BWV197" s="417"/>
      <c r="BWW197" s="417"/>
      <c r="BWX197" s="417"/>
      <c r="BWY197" s="417"/>
      <c r="BWZ197" s="417"/>
      <c r="BXA197" s="417"/>
      <c r="BXB197" s="417"/>
      <c r="BXC197" s="417"/>
      <c r="BXD197" s="417"/>
      <c r="BXE197" s="417"/>
      <c r="BXF197" s="417"/>
      <c r="BXG197" s="417"/>
      <c r="BXH197" s="417"/>
      <c r="BXI197" s="417"/>
      <c r="BXJ197" s="417"/>
      <c r="BXK197" s="417"/>
      <c r="BXL197" s="417"/>
      <c r="BXM197" s="417"/>
      <c r="BXN197" s="418"/>
      <c r="BXO197" s="418"/>
      <c r="BXP197" s="418"/>
      <c r="BXQ197" s="418"/>
      <c r="BXR197" s="418"/>
      <c r="BXS197" s="417"/>
      <c r="BXT197" s="417"/>
      <c r="BXU197" s="418"/>
      <c r="BXV197" s="418"/>
      <c r="BXW197" s="417"/>
      <c r="BXX197" s="417"/>
      <c r="BXY197" s="418"/>
      <c r="BXZ197" s="418"/>
      <c r="BYA197" s="417"/>
      <c r="BYB197" s="417"/>
      <c r="BYC197" s="417"/>
      <c r="BYD197" s="417"/>
      <c r="BYE197" s="417"/>
      <c r="BYF197" s="417"/>
      <c r="BYG197" s="417"/>
      <c r="BYH197" s="418"/>
      <c r="BYI197" s="418"/>
      <c r="BYJ197" s="417"/>
      <c r="BYK197" s="417"/>
      <c r="BYL197" s="418"/>
      <c r="BYM197" s="418"/>
      <c r="BYN197" s="417"/>
      <c r="BYO197" s="417"/>
      <c r="BYP197" s="417"/>
      <c r="BYQ197" s="417"/>
      <c r="BYR197" s="417"/>
      <c r="BYS197" s="411"/>
      <c r="BYT197" s="443"/>
      <c r="BYU197" s="417"/>
      <c r="BYV197" s="417"/>
      <c r="BYW197" s="417"/>
      <c r="BYX197" s="417"/>
      <c r="BYY197" s="417"/>
      <c r="BYZ197" s="417"/>
      <c r="BZA197" s="417"/>
      <c r="BZB197" s="416"/>
      <c r="BZC197" s="416"/>
      <c r="BZD197" s="416"/>
      <c r="BZE197" s="416"/>
      <c r="BZF197" s="416"/>
      <c r="BZG197" s="416"/>
      <c r="BZH197" s="416"/>
      <c r="BZI197" s="416"/>
      <c r="BZJ197" s="416"/>
      <c r="BZK197" s="416"/>
      <c r="BZL197" s="416"/>
      <c r="BZM197" s="416"/>
      <c r="BZN197" s="416"/>
      <c r="BZO197" s="416"/>
      <c r="BZP197" s="416"/>
      <c r="BZQ197" s="416"/>
      <c r="BZR197" s="416"/>
      <c r="BZS197" s="416"/>
      <c r="BZT197" s="416"/>
      <c r="BZU197" s="416"/>
      <c r="BZV197" s="416"/>
      <c r="BZW197" s="416"/>
      <c r="BZX197" s="416"/>
      <c r="BZY197" s="416"/>
      <c r="BZZ197" s="416"/>
      <c r="CAA197" s="416"/>
      <c r="CAB197" s="416"/>
      <c r="CAC197" s="416"/>
      <c r="CAD197" s="416"/>
      <c r="CAE197" s="416"/>
      <c r="CAF197" s="416"/>
      <c r="CAG197" s="416"/>
      <c r="CAH197" s="416"/>
      <c r="CAI197" s="416"/>
      <c r="CAJ197" s="416"/>
      <c r="CAK197" s="416"/>
      <c r="CAL197" s="416"/>
      <c r="CAM197" s="416"/>
      <c r="CAN197" s="416"/>
      <c r="CAO197" s="416"/>
      <c r="CAP197" s="416"/>
      <c r="CAQ197" s="416"/>
      <c r="CAR197" s="416"/>
      <c r="CAS197" s="416"/>
      <c r="CAT197" s="417"/>
      <c r="CAU197" s="417"/>
      <c r="CAV197" s="417"/>
      <c r="CAW197" s="417"/>
      <c r="CAX197" s="417"/>
      <c r="CAY197" s="417"/>
      <c r="CAZ197" s="417"/>
      <c r="CBA197" s="417"/>
      <c r="CBB197" s="417"/>
      <c r="CBC197" s="417"/>
      <c r="CBD197" s="417"/>
      <c r="CBE197" s="417"/>
      <c r="CBF197" s="417"/>
      <c r="CBG197" s="417"/>
      <c r="CBH197" s="417"/>
      <c r="CBI197" s="417"/>
      <c r="CBJ197" s="417"/>
      <c r="CBK197" s="417"/>
      <c r="CBL197" s="417"/>
      <c r="CBM197" s="417"/>
      <c r="CBN197" s="417"/>
      <c r="CBO197" s="417"/>
      <c r="CBP197" s="417"/>
      <c r="CBQ197" s="417"/>
      <c r="CBR197" s="418"/>
      <c r="CBS197" s="418"/>
      <c r="CBT197" s="418"/>
      <c r="CBU197" s="418"/>
      <c r="CBV197" s="418"/>
      <c r="CBW197" s="417"/>
      <c r="CBX197" s="417"/>
      <c r="CBY197" s="418"/>
      <c r="CBZ197" s="418"/>
      <c r="CCA197" s="417"/>
      <c r="CCB197" s="417"/>
      <c r="CCC197" s="418"/>
      <c r="CCD197" s="418"/>
      <c r="CCE197" s="417"/>
      <c r="CCF197" s="417"/>
      <c r="CCG197" s="417"/>
      <c r="CCH197" s="417"/>
      <c r="CCI197" s="417"/>
      <c r="CCJ197" s="417"/>
      <c r="CCK197" s="417"/>
      <c r="CCL197" s="418"/>
      <c r="CCM197" s="418"/>
      <c r="CCN197" s="417"/>
      <c r="CCO197" s="417"/>
      <c r="CCP197" s="418"/>
      <c r="CCQ197" s="418"/>
      <c r="CCR197" s="417"/>
      <c r="CCS197" s="417"/>
      <c r="CCT197" s="417"/>
      <c r="CCU197" s="417"/>
      <c r="CCV197" s="417"/>
      <c r="CCW197" s="411"/>
      <c r="CCX197" s="443"/>
      <c r="CCY197" s="417"/>
      <c r="CCZ197" s="417"/>
      <c r="CDA197" s="417"/>
      <c r="CDB197" s="417"/>
      <c r="CDC197" s="417"/>
      <c r="CDD197" s="417"/>
      <c r="CDE197" s="417"/>
      <c r="CDF197" s="416"/>
      <c r="CDG197" s="416"/>
      <c r="CDH197" s="416"/>
      <c r="CDI197" s="416"/>
      <c r="CDJ197" s="416"/>
      <c r="CDK197" s="416"/>
      <c r="CDL197" s="416"/>
      <c r="CDM197" s="416"/>
      <c r="CDN197" s="416"/>
      <c r="CDO197" s="416"/>
      <c r="CDP197" s="416"/>
      <c r="CDQ197" s="416"/>
      <c r="CDR197" s="416"/>
      <c r="CDS197" s="416"/>
      <c r="CDT197" s="416"/>
      <c r="CDU197" s="416"/>
      <c r="CDV197" s="416"/>
      <c r="CDW197" s="416"/>
      <c r="CDX197" s="416"/>
      <c r="CDY197" s="416"/>
      <c r="CDZ197" s="416"/>
      <c r="CEA197" s="416"/>
      <c r="CEB197" s="416"/>
      <c r="CEC197" s="416"/>
      <c r="CED197" s="416"/>
      <c r="CEE197" s="416"/>
      <c r="CEF197" s="416"/>
      <c r="CEG197" s="416"/>
      <c r="CEH197" s="416"/>
      <c r="CEI197" s="416"/>
      <c r="CEJ197" s="416"/>
      <c r="CEK197" s="416"/>
      <c r="CEL197" s="416"/>
      <c r="CEM197" s="416"/>
      <c r="CEN197" s="416"/>
      <c r="CEO197" s="416"/>
      <c r="CEP197" s="416"/>
      <c r="CEQ197" s="416"/>
      <c r="CER197" s="416"/>
      <c r="CES197" s="416"/>
      <c r="CET197" s="416"/>
      <c r="CEU197" s="416"/>
      <c r="CEV197" s="416"/>
      <c r="CEW197" s="416"/>
      <c r="CEX197" s="417"/>
      <c r="CEY197" s="417"/>
      <c r="CEZ197" s="417"/>
      <c r="CFA197" s="417"/>
      <c r="CFB197" s="417"/>
      <c r="CFC197" s="417"/>
      <c r="CFD197" s="417"/>
      <c r="CFE197" s="417"/>
      <c r="CFF197" s="417"/>
      <c r="CFG197" s="417"/>
      <c r="CFH197" s="417"/>
      <c r="CFI197" s="417"/>
      <c r="CFJ197" s="417"/>
      <c r="CFK197" s="417"/>
      <c r="CFL197" s="417"/>
      <c r="CFM197" s="417"/>
      <c r="CFN197" s="417"/>
      <c r="CFO197" s="417"/>
      <c r="CFP197" s="417"/>
      <c r="CFQ197" s="417"/>
      <c r="CFR197" s="417"/>
      <c r="CFS197" s="417"/>
      <c r="CFT197" s="417"/>
      <c r="CFU197" s="417"/>
      <c r="CFV197" s="418"/>
      <c r="CFW197" s="418"/>
      <c r="CFX197" s="418"/>
      <c r="CFY197" s="418"/>
      <c r="CFZ197" s="418"/>
      <c r="CGA197" s="417"/>
      <c r="CGB197" s="417"/>
      <c r="CGC197" s="418"/>
      <c r="CGD197" s="418"/>
      <c r="CGE197" s="417"/>
      <c r="CGF197" s="417"/>
      <c r="CGG197" s="418"/>
      <c r="CGH197" s="418"/>
      <c r="CGI197" s="417"/>
      <c r="CGJ197" s="417"/>
      <c r="CGK197" s="417"/>
      <c r="CGL197" s="417"/>
      <c r="CGM197" s="417"/>
      <c r="CGN197" s="417"/>
      <c r="CGO197" s="417"/>
      <c r="CGP197" s="418"/>
      <c r="CGQ197" s="418"/>
      <c r="CGR197" s="417"/>
      <c r="CGS197" s="417"/>
      <c r="CGT197" s="418"/>
      <c r="CGU197" s="418"/>
      <c r="CGV197" s="417"/>
      <c r="CGW197" s="417"/>
      <c r="CGX197" s="417"/>
      <c r="CGY197" s="417"/>
      <c r="CGZ197" s="417"/>
      <c r="CHA197" s="411"/>
      <c r="CHB197" s="443"/>
      <c r="CHC197" s="417"/>
      <c r="CHD197" s="417"/>
      <c r="CHE197" s="417"/>
      <c r="CHF197" s="417"/>
      <c r="CHG197" s="417"/>
      <c r="CHH197" s="417"/>
      <c r="CHI197" s="417"/>
      <c r="CHJ197" s="416"/>
      <c r="CHK197" s="416"/>
      <c r="CHL197" s="416"/>
      <c r="CHM197" s="416"/>
      <c r="CHN197" s="416"/>
      <c r="CHO197" s="416"/>
      <c r="CHP197" s="416"/>
      <c r="CHQ197" s="416"/>
      <c r="CHR197" s="416"/>
      <c r="CHS197" s="416"/>
      <c r="CHT197" s="416"/>
      <c r="CHU197" s="416"/>
      <c r="CHV197" s="416"/>
      <c r="CHW197" s="416"/>
      <c r="CHX197" s="416"/>
      <c r="CHY197" s="416"/>
      <c r="CHZ197" s="416"/>
      <c r="CIA197" s="416"/>
      <c r="CIB197" s="416"/>
      <c r="CIC197" s="416"/>
      <c r="CID197" s="416"/>
      <c r="CIE197" s="416"/>
      <c r="CIF197" s="416"/>
      <c r="CIG197" s="416"/>
      <c r="CIH197" s="416"/>
      <c r="CII197" s="416"/>
      <c r="CIJ197" s="416"/>
      <c r="CIK197" s="416"/>
      <c r="CIL197" s="416"/>
      <c r="CIM197" s="416"/>
      <c r="CIN197" s="416"/>
      <c r="CIO197" s="416"/>
      <c r="CIP197" s="416"/>
      <c r="CIQ197" s="416"/>
      <c r="CIR197" s="416"/>
      <c r="CIS197" s="416"/>
      <c r="CIT197" s="416"/>
      <c r="CIU197" s="416"/>
      <c r="CIV197" s="416"/>
      <c r="CIW197" s="416"/>
      <c r="CIX197" s="416"/>
      <c r="CIY197" s="416"/>
      <c r="CIZ197" s="416"/>
      <c r="CJA197" s="416"/>
      <c r="CJB197" s="417"/>
      <c r="CJC197" s="417"/>
      <c r="CJD197" s="417"/>
      <c r="CJE197" s="417"/>
      <c r="CJF197" s="417"/>
      <c r="CJG197" s="417"/>
      <c r="CJH197" s="417"/>
      <c r="CJI197" s="417"/>
      <c r="CJJ197" s="417"/>
      <c r="CJK197" s="417"/>
      <c r="CJL197" s="417"/>
      <c r="CJM197" s="417"/>
      <c r="CJN197" s="417"/>
      <c r="CJO197" s="417"/>
      <c r="CJP197" s="417"/>
      <c r="CJQ197" s="417"/>
      <c r="CJR197" s="417"/>
      <c r="CJS197" s="417"/>
      <c r="CJT197" s="417"/>
      <c r="CJU197" s="417"/>
      <c r="CJV197" s="417"/>
      <c r="CJW197" s="417"/>
      <c r="CJX197" s="417"/>
      <c r="CJY197" s="417"/>
      <c r="CJZ197" s="418"/>
      <c r="CKA197" s="418"/>
      <c r="CKB197" s="418"/>
      <c r="CKC197" s="418"/>
      <c r="CKD197" s="418"/>
      <c r="CKE197" s="417"/>
      <c r="CKF197" s="417"/>
      <c r="CKG197" s="418"/>
      <c r="CKH197" s="418"/>
      <c r="CKI197" s="417"/>
      <c r="CKJ197" s="417"/>
      <c r="CKK197" s="418"/>
      <c r="CKL197" s="418"/>
      <c r="CKM197" s="417"/>
      <c r="CKN197" s="417"/>
      <c r="CKO197" s="417"/>
      <c r="CKP197" s="417"/>
      <c r="CKQ197" s="417"/>
      <c r="CKR197" s="417"/>
      <c r="CKS197" s="417"/>
      <c r="CKT197" s="418"/>
      <c r="CKU197" s="418"/>
      <c r="CKV197" s="417"/>
      <c r="CKW197" s="417"/>
      <c r="CKX197" s="418"/>
      <c r="CKY197" s="418"/>
      <c r="CKZ197" s="417"/>
      <c r="CLA197" s="417"/>
      <c r="CLB197" s="417"/>
      <c r="CLC197" s="417"/>
      <c r="CLD197" s="417"/>
      <c r="CLE197" s="411"/>
      <c r="CLF197" s="443"/>
      <c r="CLG197" s="417"/>
      <c r="CLH197" s="417"/>
      <c r="CLI197" s="417"/>
      <c r="CLJ197" s="417"/>
      <c r="CLK197" s="417"/>
      <c r="CLL197" s="417"/>
      <c r="CLM197" s="417"/>
      <c r="CLN197" s="416"/>
      <c r="CLO197" s="416"/>
      <c r="CLP197" s="416"/>
      <c r="CLQ197" s="416"/>
      <c r="CLR197" s="416"/>
      <c r="CLS197" s="416"/>
      <c r="CLT197" s="416"/>
      <c r="CLU197" s="416"/>
      <c r="CLV197" s="416"/>
      <c r="CLW197" s="416"/>
      <c r="CLX197" s="416"/>
      <c r="CLY197" s="416"/>
      <c r="CLZ197" s="416"/>
      <c r="CMA197" s="416"/>
      <c r="CMB197" s="416"/>
      <c r="CMC197" s="416"/>
      <c r="CMD197" s="416"/>
      <c r="CME197" s="416"/>
      <c r="CMF197" s="416"/>
      <c r="CMG197" s="416"/>
      <c r="CMH197" s="416"/>
      <c r="CMI197" s="416"/>
      <c r="CMJ197" s="416"/>
      <c r="CMK197" s="416"/>
      <c r="CML197" s="416"/>
      <c r="CMM197" s="416"/>
      <c r="CMN197" s="416"/>
      <c r="CMO197" s="416"/>
      <c r="CMP197" s="416"/>
      <c r="CMQ197" s="416"/>
      <c r="CMR197" s="416"/>
      <c r="CMS197" s="416"/>
      <c r="CMT197" s="416"/>
      <c r="CMU197" s="416"/>
      <c r="CMV197" s="416"/>
      <c r="CMW197" s="416"/>
      <c r="CMX197" s="416"/>
      <c r="CMY197" s="416"/>
      <c r="CMZ197" s="416"/>
      <c r="CNA197" s="416"/>
      <c r="CNB197" s="416"/>
      <c r="CNC197" s="416"/>
      <c r="CND197" s="416"/>
      <c r="CNE197" s="416"/>
      <c r="CNF197" s="417"/>
      <c r="CNG197" s="417"/>
      <c r="CNH197" s="417"/>
      <c r="CNI197" s="417"/>
      <c r="CNJ197" s="417"/>
      <c r="CNK197" s="417"/>
      <c r="CNL197" s="417"/>
      <c r="CNM197" s="417"/>
      <c r="CNN197" s="417"/>
      <c r="CNO197" s="417"/>
      <c r="CNP197" s="417"/>
      <c r="CNQ197" s="417"/>
      <c r="CNR197" s="417"/>
      <c r="CNS197" s="417"/>
      <c r="CNT197" s="417"/>
      <c r="CNU197" s="417"/>
      <c r="CNV197" s="417"/>
      <c r="CNW197" s="417"/>
      <c r="CNX197" s="417"/>
      <c r="CNY197" s="417"/>
      <c r="CNZ197" s="417"/>
      <c r="COA197" s="417"/>
      <c r="COB197" s="417"/>
      <c r="COC197" s="417"/>
      <c r="COD197" s="418"/>
      <c r="COE197" s="418"/>
      <c r="COF197" s="418"/>
      <c r="COG197" s="418"/>
      <c r="COH197" s="418"/>
      <c r="COI197" s="417"/>
      <c r="COJ197" s="417"/>
      <c r="COK197" s="418"/>
      <c r="COL197" s="418"/>
      <c r="COM197" s="417"/>
      <c r="CON197" s="417"/>
      <c r="COO197" s="418"/>
      <c r="COP197" s="418"/>
      <c r="COQ197" s="417"/>
      <c r="COR197" s="417"/>
      <c r="COS197" s="417"/>
      <c r="COT197" s="417"/>
      <c r="COU197" s="417"/>
      <c r="COV197" s="417"/>
      <c r="COW197" s="417"/>
      <c r="COX197" s="418"/>
      <c r="COY197" s="418"/>
      <c r="COZ197" s="417"/>
      <c r="CPA197" s="417"/>
      <c r="CPB197" s="418"/>
      <c r="CPC197" s="418"/>
      <c r="CPD197" s="417"/>
      <c r="CPE197" s="417"/>
      <c r="CPF197" s="417"/>
      <c r="CPG197" s="417"/>
      <c r="CPH197" s="417"/>
      <c r="CPI197" s="411"/>
      <c r="CPJ197" s="443"/>
      <c r="CPK197" s="417"/>
      <c r="CPL197" s="417"/>
      <c r="CPM197" s="417"/>
      <c r="CPN197" s="417"/>
      <c r="CPO197" s="417"/>
      <c r="CPP197" s="417"/>
      <c r="CPQ197" s="417"/>
      <c r="CPR197" s="416"/>
      <c r="CPS197" s="416"/>
      <c r="CPT197" s="416"/>
      <c r="CPU197" s="416"/>
      <c r="CPV197" s="416"/>
      <c r="CPW197" s="416"/>
      <c r="CPX197" s="416"/>
      <c r="CPY197" s="416"/>
      <c r="CPZ197" s="416"/>
      <c r="CQA197" s="416"/>
      <c r="CQB197" s="416"/>
      <c r="CQC197" s="416"/>
      <c r="CQD197" s="416"/>
      <c r="CQE197" s="416"/>
      <c r="CQF197" s="416"/>
      <c r="CQG197" s="416"/>
      <c r="CQH197" s="416"/>
      <c r="CQI197" s="416"/>
      <c r="CQJ197" s="416"/>
      <c r="CQK197" s="416"/>
      <c r="CQL197" s="416"/>
      <c r="CQM197" s="416"/>
      <c r="CQN197" s="416"/>
      <c r="CQO197" s="416"/>
      <c r="CQP197" s="416"/>
      <c r="CQQ197" s="416"/>
      <c r="CQR197" s="416"/>
      <c r="CQS197" s="416"/>
      <c r="CQT197" s="416"/>
      <c r="CQU197" s="416"/>
      <c r="CQV197" s="416"/>
      <c r="CQW197" s="416"/>
      <c r="CQX197" s="416"/>
      <c r="CQY197" s="416"/>
      <c r="CQZ197" s="416"/>
      <c r="CRA197" s="416"/>
      <c r="CRB197" s="416"/>
      <c r="CRC197" s="416"/>
      <c r="CRD197" s="416"/>
      <c r="CRE197" s="416"/>
      <c r="CRF197" s="416"/>
      <c r="CRG197" s="416"/>
      <c r="CRH197" s="416"/>
      <c r="CRI197" s="416"/>
      <c r="CRJ197" s="417"/>
      <c r="CRK197" s="417"/>
      <c r="CRL197" s="417"/>
      <c r="CRM197" s="417"/>
      <c r="CRN197" s="417"/>
      <c r="CRO197" s="417"/>
      <c r="CRP197" s="417"/>
      <c r="CRQ197" s="417"/>
      <c r="CRR197" s="417"/>
      <c r="CRS197" s="417"/>
      <c r="CRT197" s="417"/>
      <c r="CRU197" s="417"/>
      <c r="CRV197" s="417"/>
      <c r="CRW197" s="417"/>
      <c r="CRX197" s="417"/>
      <c r="CRY197" s="417"/>
      <c r="CRZ197" s="417"/>
      <c r="CSA197" s="417"/>
      <c r="CSB197" s="417"/>
      <c r="CSC197" s="417"/>
      <c r="CSD197" s="417"/>
      <c r="CSE197" s="417"/>
      <c r="CSF197" s="417"/>
      <c r="CSG197" s="417"/>
      <c r="CSH197" s="418"/>
      <c r="CSI197" s="418"/>
      <c r="CSJ197" s="418"/>
      <c r="CSK197" s="418"/>
      <c r="CSL197" s="418"/>
      <c r="CSM197" s="417"/>
      <c r="CSN197" s="417"/>
      <c r="CSO197" s="418"/>
      <c r="CSP197" s="418"/>
      <c r="CSQ197" s="417"/>
      <c r="CSR197" s="417"/>
      <c r="CSS197" s="418"/>
      <c r="CST197" s="418"/>
      <c r="CSU197" s="417"/>
      <c r="CSV197" s="417"/>
      <c r="CSW197" s="417"/>
      <c r="CSX197" s="417"/>
      <c r="CSY197" s="417"/>
      <c r="CSZ197" s="417"/>
      <c r="CTA197" s="417"/>
      <c r="CTB197" s="418"/>
      <c r="CTC197" s="418"/>
      <c r="CTD197" s="417"/>
      <c r="CTE197" s="417"/>
      <c r="CTF197" s="418"/>
      <c r="CTG197" s="418"/>
      <c r="CTH197" s="417"/>
      <c r="CTI197" s="417"/>
      <c r="CTJ197" s="417"/>
      <c r="CTK197" s="417"/>
      <c r="CTL197" s="417"/>
      <c r="CTM197" s="411"/>
      <c r="CTN197" s="443"/>
      <c r="CTO197" s="417"/>
      <c r="CTP197" s="417"/>
      <c r="CTQ197" s="417"/>
      <c r="CTR197" s="417"/>
      <c r="CTS197" s="417"/>
      <c r="CTT197" s="417"/>
      <c r="CTU197" s="417"/>
      <c r="CTV197" s="416"/>
      <c r="CTW197" s="416"/>
      <c r="CTX197" s="416"/>
      <c r="CTY197" s="416"/>
      <c r="CTZ197" s="416"/>
      <c r="CUA197" s="416"/>
      <c r="CUB197" s="416"/>
      <c r="CUC197" s="416"/>
      <c r="CUD197" s="416"/>
      <c r="CUE197" s="416"/>
      <c r="CUF197" s="416"/>
      <c r="CUG197" s="416"/>
      <c r="CUH197" s="416"/>
      <c r="CUI197" s="416"/>
      <c r="CUJ197" s="416"/>
      <c r="CUK197" s="416"/>
      <c r="CUL197" s="416"/>
      <c r="CUM197" s="416"/>
      <c r="CUN197" s="416"/>
      <c r="CUO197" s="416"/>
      <c r="CUP197" s="416"/>
      <c r="CUQ197" s="416"/>
      <c r="CUR197" s="416"/>
      <c r="CUS197" s="416"/>
      <c r="CUT197" s="416"/>
      <c r="CUU197" s="416"/>
      <c r="CUV197" s="416"/>
      <c r="CUW197" s="416"/>
      <c r="CUX197" s="416"/>
      <c r="CUY197" s="416"/>
      <c r="CUZ197" s="416"/>
      <c r="CVA197" s="416"/>
      <c r="CVB197" s="416"/>
      <c r="CVC197" s="416"/>
      <c r="CVD197" s="416"/>
      <c r="CVE197" s="416"/>
      <c r="CVF197" s="416"/>
      <c r="CVG197" s="416"/>
      <c r="CVH197" s="416"/>
      <c r="CVI197" s="416"/>
      <c r="CVJ197" s="416"/>
      <c r="CVK197" s="416"/>
      <c r="CVL197" s="416"/>
      <c r="CVM197" s="416"/>
      <c r="CVN197" s="417"/>
      <c r="CVO197" s="417"/>
      <c r="CVP197" s="417"/>
      <c r="CVQ197" s="417"/>
      <c r="CVR197" s="417"/>
      <c r="CVS197" s="417"/>
      <c r="CVT197" s="417"/>
      <c r="CVU197" s="417"/>
      <c r="CVV197" s="417"/>
      <c r="CVW197" s="417"/>
      <c r="CVX197" s="417"/>
      <c r="CVY197" s="417"/>
      <c r="CVZ197" s="417"/>
      <c r="CWA197" s="417"/>
      <c r="CWB197" s="417"/>
      <c r="CWC197" s="417"/>
      <c r="CWD197" s="417"/>
      <c r="CWE197" s="417"/>
      <c r="CWF197" s="417"/>
      <c r="CWG197" s="417"/>
      <c r="CWH197" s="417"/>
      <c r="CWI197" s="417"/>
      <c r="CWJ197" s="417"/>
      <c r="CWK197" s="417"/>
      <c r="CWL197" s="418"/>
      <c r="CWM197" s="418"/>
      <c r="CWN197" s="418"/>
      <c r="CWO197" s="418"/>
      <c r="CWP197" s="418"/>
      <c r="CWQ197" s="417"/>
      <c r="CWR197" s="417"/>
      <c r="CWS197" s="418"/>
      <c r="CWT197" s="418"/>
      <c r="CWU197" s="417"/>
      <c r="CWV197" s="417"/>
      <c r="CWW197" s="418"/>
      <c r="CWX197" s="418"/>
      <c r="CWY197" s="417"/>
      <c r="CWZ197" s="417"/>
      <c r="CXA197" s="417"/>
      <c r="CXB197" s="417"/>
      <c r="CXC197" s="417"/>
      <c r="CXD197" s="417"/>
      <c r="CXE197" s="417"/>
      <c r="CXF197" s="418"/>
      <c r="CXG197" s="418"/>
      <c r="CXH197" s="417"/>
      <c r="CXI197" s="417"/>
      <c r="CXJ197" s="418"/>
      <c r="CXK197" s="418"/>
      <c r="CXL197" s="417"/>
      <c r="CXM197" s="417"/>
      <c r="CXN197" s="417"/>
      <c r="CXO197" s="417"/>
      <c r="CXP197" s="417"/>
      <c r="CXQ197" s="411"/>
      <c r="CXR197" s="443"/>
      <c r="CXS197" s="417"/>
      <c r="CXT197" s="417"/>
      <c r="CXU197" s="417"/>
      <c r="CXV197" s="417"/>
      <c r="CXW197" s="417"/>
      <c r="CXX197" s="417"/>
      <c r="CXY197" s="417"/>
      <c r="CXZ197" s="416"/>
      <c r="CYA197" s="416"/>
      <c r="CYB197" s="416"/>
      <c r="CYC197" s="416"/>
      <c r="CYD197" s="416"/>
      <c r="CYE197" s="416"/>
      <c r="CYF197" s="416"/>
      <c r="CYG197" s="416"/>
      <c r="CYH197" s="416"/>
      <c r="CYI197" s="416"/>
      <c r="CYJ197" s="416"/>
      <c r="CYK197" s="416"/>
      <c r="CYL197" s="416"/>
      <c r="CYM197" s="416"/>
      <c r="CYN197" s="416"/>
      <c r="CYO197" s="416"/>
      <c r="CYP197" s="416"/>
      <c r="CYQ197" s="416"/>
      <c r="CYR197" s="416"/>
      <c r="CYS197" s="416"/>
      <c r="CYT197" s="416"/>
      <c r="CYU197" s="416"/>
      <c r="CYV197" s="416"/>
      <c r="CYW197" s="416"/>
      <c r="CYX197" s="416"/>
      <c r="CYY197" s="416"/>
      <c r="CYZ197" s="416"/>
      <c r="CZA197" s="416"/>
      <c r="CZB197" s="416"/>
      <c r="CZC197" s="416"/>
      <c r="CZD197" s="416"/>
      <c r="CZE197" s="416"/>
      <c r="CZF197" s="416"/>
      <c r="CZG197" s="416"/>
      <c r="CZH197" s="416"/>
      <c r="CZI197" s="416"/>
      <c r="CZJ197" s="416"/>
      <c r="CZK197" s="416"/>
      <c r="CZL197" s="416"/>
      <c r="CZM197" s="416"/>
      <c r="CZN197" s="416"/>
      <c r="CZO197" s="416"/>
      <c r="CZP197" s="416"/>
      <c r="CZQ197" s="416"/>
      <c r="CZR197" s="417"/>
      <c r="CZS197" s="417"/>
      <c r="CZT197" s="417"/>
      <c r="CZU197" s="417"/>
      <c r="CZV197" s="417"/>
      <c r="CZW197" s="417"/>
      <c r="CZX197" s="417"/>
      <c r="CZY197" s="417"/>
      <c r="CZZ197" s="417"/>
      <c r="DAA197" s="417"/>
      <c r="DAB197" s="417"/>
      <c r="DAC197" s="417"/>
      <c r="DAD197" s="417"/>
      <c r="DAE197" s="417"/>
      <c r="DAF197" s="417"/>
      <c r="DAG197" s="417"/>
      <c r="DAH197" s="417"/>
      <c r="DAI197" s="417"/>
      <c r="DAJ197" s="417"/>
      <c r="DAK197" s="417"/>
      <c r="DAL197" s="417"/>
      <c r="DAM197" s="417"/>
      <c r="DAN197" s="417"/>
      <c r="DAO197" s="417"/>
      <c r="DAP197" s="418"/>
      <c r="DAQ197" s="418"/>
      <c r="DAR197" s="418"/>
      <c r="DAS197" s="418"/>
      <c r="DAT197" s="418"/>
      <c r="DAU197" s="417"/>
      <c r="DAV197" s="417"/>
      <c r="DAW197" s="418"/>
      <c r="DAX197" s="418"/>
      <c r="DAY197" s="417"/>
      <c r="DAZ197" s="417"/>
      <c r="DBA197" s="418"/>
      <c r="DBB197" s="418"/>
      <c r="DBC197" s="417"/>
      <c r="DBD197" s="417"/>
      <c r="DBE197" s="417"/>
      <c r="DBF197" s="417"/>
      <c r="DBG197" s="417"/>
      <c r="DBH197" s="417"/>
      <c r="DBI197" s="417"/>
      <c r="DBJ197" s="418"/>
      <c r="DBK197" s="418"/>
      <c r="DBL197" s="417"/>
      <c r="DBM197" s="417"/>
      <c r="DBN197" s="418"/>
      <c r="DBO197" s="418"/>
      <c r="DBP197" s="417"/>
      <c r="DBQ197" s="417"/>
      <c r="DBR197" s="417"/>
      <c r="DBS197" s="417"/>
      <c r="DBT197" s="417"/>
      <c r="DBU197" s="411"/>
      <c r="DBV197" s="443"/>
      <c r="DBW197" s="417"/>
      <c r="DBX197" s="417"/>
      <c r="DBY197" s="417"/>
      <c r="DBZ197" s="417"/>
      <c r="DCA197" s="417"/>
      <c r="DCB197" s="417"/>
      <c r="DCC197" s="417"/>
      <c r="DCD197" s="416"/>
      <c r="DCE197" s="416"/>
      <c r="DCF197" s="416"/>
      <c r="DCG197" s="416"/>
      <c r="DCH197" s="416"/>
      <c r="DCI197" s="416"/>
      <c r="DCJ197" s="416"/>
      <c r="DCK197" s="416"/>
      <c r="DCL197" s="416"/>
      <c r="DCM197" s="416"/>
      <c r="DCN197" s="416"/>
      <c r="DCO197" s="416"/>
      <c r="DCP197" s="416"/>
      <c r="DCQ197" s="416"/>
      <c r="DCR197" s="416"/>
      <c r="DCS197" s="416"/>
      <c r="DCT197" s="416"/>
      <c r="DCU197" s="416"/>
      <c r="DCV197" s="416"/>
      <c r="DCW197" s="416"/>
      <c r="DCX197" s="416"/>
      <c r="DCY197" s="416"/>
      <c r="DCZ197" s="416"/>
      <c r="DDA197" s="416"/>
      <c r="DDB197" s="416"/>
      <c r="DDC197" s="416"/>
      <c r="DDD197" s="416"/>
      <c r="DDE197" s="416"/>
      <c r="DDF197" s="416"/>
      <c r="DDG197" s="416"/>
      <c r="DDH197" s="416"/>
      <c r="DDI197" s="416"/>
      <c r="DDJ197" s="416"/>
      <c r="DDK197" s="416"/>
      <c r="DDL197" s="416"/>
      <c r="DDM197" s="416"/>
      <c r="DDN197" s="416"/>
      <c r="DDO197" s="416"/>
      <c r="DDP197" s="416"/>
      <c r="DDQ197" s="416"/>
      <c r="DDR197" s="416"/>
      <c r="DDS197" s="416"/>
      <c r="DDT197" s="416"/>
      <c r="DDU197" s="416"/>
      <c r="DDV197" s="417"/>
      <c r="DDW197" s="417"/>
      <c r="DDX197" s="417"/>
      <c r="DDY197" s="417"/>
      <c r="DDZ197" s="417"/>
      <c r="DEA197" s="417"/>
      <c r="DEB197" s="417"/>
      <c r="DEC197" s="417"/>
      <c r="DED197" s="417"/>
      <c r="DEE197" s="417"/>
      <c r="DEF197" s="417"/>
      <c r="DEG197" s="417"/>
      <c r="DEH197" s="417"/>
      <c r="DEI197" s="417"/>
      <c r="DEJ197" s="417"/>
      <c r="DEK197" s="417"/>
      <c r="DEL197" s="417"/>
      <c r="DEM197" s="417"/>
      <c r="DEN197" s="417"/>
      <c r="DEO197" s="417"/>
      <c r="DEP197" s="417"/>
      <c r="DEQ197" s="417"/>
      <c r="DER197" s="417"/>
      <c r="DES197" s="417"/>
      <c r="DET197" s="418"/>
      <c r="DEU197" s="418"/>
      <c r="DEV197" s="418"/>
      <c r="DEW197" s="418"/>
      <c r="DEX197" s="418"/>
      <c r="DEY197" s="417"/>
      <c r="DEZ197" s="417"/>
      <c r="DFA197" s="418"/>
      <c r="DFB197" s="418"/>
      <c r="DFC197" s="417"/>
      <c r="DFD197" s="417"/>
      <c r="DFE197" s="418"/>
      <c r="DFF197" s="418"/>
      <c r="DFG197" s="417"/>
      <c r="DFH197" s="417"/>
      <c r="DFI197" s="417"/>
      <c r="DFJ197" s="417"/>
      <c r="DFK197" s="417"/>
      <c r="DFL197" s="417"/>
      <c r="DFM197" s="417"/>
      <c r="DFN197" s="418"/>
      <c r="DFO197" s="418"/>
      <c r="DFP197" s="417"/>
      <c r="DFQ197" s="417"/>
      <c r="DFR197" s="418"/>
      <c r="DFS197" s="418"/>
      <c r="DFT197" s="417"/>
      <c r="DFU197" s="417"/>
      <c r="DFV197" s="417"/>
      <c r="DFW197" s="417"/>
      <c r="DFX197" s="417"/>
      <c r="DFY197" s="411"/>
      <c r="DFZ197" s="443"/>
      <c r="DGA197" s="417"/>
      <c r="DGB197" s="417"/>
      <c r="DGC197" s="417"/>
      <c r="DGD197" s="417"/>
      <c r="DGE197" s="417"/>
      <c r="DGF197" s="417"/>
      <c r="DGG197" s="417"/>
      <c r="DGH197" s="416"/>
      <c r="DGI197" s="416"/>
      <c r="DGJ197" s="416"/>
      <c r="DGK197" s="416"/>
      <c r="DGL197" s="416"/>
      <c r="DGM197" s="416"/>
      <c r="DGN197" s="416"/>
      <c r="DGO197" s="416"/>
      <c r="DGP197" s="416"/>
      <c r="DGQ197" s="416"/>
      <c r="DGR197" s="416"/>
      <c r="DGS197" s="416"/>
      <c r="DGT197" s="416"/>
      <c r="DGU197" s="416"/>
      <c r="DGV197" s="416"/>
      <c r="DGW197" s="416"/>
      <c r="DGX197" s="416"/>
      <c r="DGY197" s="416"/>
      <c r="DGZ197" s="416"/>
      <c r="DHA197" s="416"/>
      <c r="DHB197" s="416"/>
      <c r="DHC197" s="416"/>
      <c r="DHD197" s="416"/>
      <c r="DHE197" s="416"/>
      <c r="DHF197" s="416"/>
      <c r="DHG197" s="416"/>
      <c r="DHH197" s="416"/>
      <c r="DHI197" s="416"/>
      <c r="DHJ197" s="416"/>
      <c r="DHK197" s="416"/>
      <c r="DHL197" s="416"/>
      <c r="DHM197" s="416"/>
      <c r="DHN197" s="416"/>
      <c r="DHO197" s="416"/>
      <c r="DHP197" s="416"/>
      <c r="DHQ197" s="416"/>
      <c r="DHR197" s="416"/>
      <c r="DHS197" s="416"/>
      <c r="DHT197" s="416"/>
      <c r="DHU197" s="416"/>
      <c r="DHV197" s="416"/>
      <c r="DHW197" s="416"/>
      <c r="DHX197" s="416"/>
      <c r="DHY197" s="416"/>
      <c r="DHZ197" s="417"/>
      <c r="DIA197" s="417"/>
      <c r="DIB197" s="417"/>
      <c r="DIC197" s="417"/>
      <c r="DID197" s="417"/>
      <c r="DIE197" s="417"/>
      <c r="DIF197" s="417"/>
      <c r="DIG197" s="417"/>
      <c r="DIH197" s="417"/>
      <c r="DII197" s="417"/>
      <c r="DIJ197" s="417"/>
      <c r="DIK197" s="417"/>
      <c r="DIL197" s="417"/>
      <c r="DIM197" s="417"/>
      <c r="DIN197" s="417"/>
      <c r="DIO197" s="417"/>
      <c r="DIP197" s="417"/>
      <c r="DIQ197" s="417"/>
      <c r="DIR197" s="417"/>
      <c r="DIS197" s="417"/>
      <c r="DIT197" s="417"/>
      <c r="DIU197" s="417"/>
      <c r="DIV197" s="417"/>
      <c r="DIW197" s="417"/>
      <c r="DIX197" s="418"/>
      <c r="DIY197" s="418"/>
      <c r="DIZ197" s="418"/>
      <c r="DJA197" s="418"/>
      <c r="DJB197" s="418"/>
      <c r="DJC197" s="417"/>
      <c r="DJD197" s="417"/>
      <c r="DJE197" s="418"/>
      <c r="DJF197" s="418"/>
      <c r="DJG197" s="417"/>
      <c r="DJH197" s="417"/>
      <c r="DJI197" s="418"/>
      <c r="DJJ197" s="418"/>
      <c r="DJK197" s="417"/>
      <c r="DJL197" s="417"/>
      <c r="DJM197" s="417"/>
      <c r="DJN197" s="417"/>
      <c r="DJO197" s="417"/>
      <c r="DJP197" s="417"/>
      <c r="DJQ197" s="417"/>
      <c r="DJR197" s="418"/>
      <c r="DJS197" s="418"/>
      <c r="DJT197" s="417"/>
      <c r="DJU197" s="417"/>
      <c r="DJV197" s="418"/>
      <c r="DJW197" s="418"/>
      <c r="DJX197" s="417"/>
      <c r="DJY197" s="417"/>
      <c r="DJZ197" s="417"/>
      <c r="DKA197" s="417"/>
      <c r="DKB197" s="417"/>
      <c r="DKC197" s="411"/>
      <c r="DKD197" s="443"/>
      <c r="DKE197" s="417"/>
      <c r="DKF197" s="417"/>
      <c r="DKG197" s="417"/>
      <c r="DKH197" s="417"/>
      <c r="DKI197" s="417"/>
      <c r="DKJ197" s="417"/>
      <c r="DKK197" s="417"/>
      <c r="DKL197" s="416"/>
      <c r="DKM197" s="416"/>
      <c r="DKN197" s="416"/>
      <c r="DKO197" s="416"/>
      <c r="DKP197" s="416"/>
      <c r="DKQ197" s="416"/>
      <c r="DKR197" s="416"/>
      <c r="DKS197" s="416"/>
      <c r="DKT197" s="416"/>
      <c r="DKU197" s="416"/>
      <c r="DKV197" s="416"/>
      <c r="DKW197" s="416"/>
      <c r="DKX197" s="416"/>
      <c r="DKY197" s="416"/>
      <c r="DKZ197" s="416"/>
      <c r="DLA197" s="416"/>
      <c r="DLB197" s="416"/>
      <c r="DLC197" s="416"/>
      <c r="DLD197" s="416"/>
      <c r="DLE197" s="416"/>
      <c r="DLF197" s="416"/>
      <c r="DLG197" s="416"/>
      <c r="DLH197" s="416"/>
      <c r="DLI197" s="416"/>
      <c r="DLJ197" s="416"/>
      <c r="DLK197" s="416"/>
      <c r="DLL197" s="416"/>
      <c r="DLM197" s="416"/>
      <c r="DLN197" s="416"/>
      <c r="DLO197" s="416"/>
      <c r="DLP197" s="416"/>
      <c r="DLQ197" s="416"/>
      <c r="DLR197" s="416"/>
      <c r="DLS197" s="416"/>
      <c r="DLT197" s="416"/>
      <c r="DLU197" s="416"/>
      <c r="DLV197" s="416"/>
      <c r="DLW197" s="416"/>
      <c r="DLX197" s="416"/>
      <c r="DLY197" s="416"/>
      <c r="DLZ197" s="416"/>
      <c r="DMA197" s="416"/>
      <c r="DMB197" s="416"/>
      <c r="DMC197" s="416"/>
      <c r="DMD197" s="417"/>
      <c r="DME197" s="417"/>
      <c r="DMF197" s="417"/>
      <c r="DMG197" s="417"/>
      <c r="DMH197" s="417"/>
      <c r="DMI197" s="417"/>
      <c r="DMJ197" s="417"/>
      <c r="DMK197" s="417"/>
      <c r="DML197" s="417"/>
      <c r="DMM197" s="417"/>
      <c r="DMN197" s="417"/>
      <c r="DMO197" s="417"/>
      <c r="DMP197" s="417"/>
      <c r="DMQ197" s="417"/>
      <c r="DMR197" s="417"/>
      <c r="DMS197" s="417"/>
      <c r="DMT197" s="417"/>
      <c r="DMU197" s="417"/>
      <c r="DMV197" s="417"/>
      <c r="DMW197" s="417"/>
      <c r="DMX197" s="417"/>
      <c r="DMY197" s="417"/>
      <c r="DMZ197" s="417"/>
      <c r="DNA197" s="417"/>
      <c r="DNB197" s="418"/>
      <c r="DNC197" s="418"/>
      <c r="DND197" s="418"/>
      <c r="DNE197" s="418"/>
      <c r="DNF197" s="418"/>
      <c r="DNG197" s="417"/>
      <c r="DNH197" s="417"/>
      <c r="DNI197" s="418"/>
      <c r="DNJ197" s="418"/>
      <c r="DNK197" s="417"/>
      <c r="DNL197" s="417"/>
      <c r="DNM197" s="418"/>
      <c r="DNN197" s="418"/>
      <c r="DNO197" s="417"/>
      <c r="DNP197" s="417"/>
      <c r="DNQ197" s="417"/>
      <c r="DNR197" s="417"/>
      <c r="DNS197" s="417"/>
      <c r="DNT197" s="417"/>
      <c r="DNU197" s="417"/>
      <c r="DNV197" s="418"/>
      <c r="DNW197" s="418"/>
      <c r="DNX197" s="417"/>
      <c r="DNY197" s="417"/>
      <c r="DNZ197" s="418"/>
      <c r="DOA197" s="418"/>
      <c r="DOB197" s="417"/>
      <c r="DOC197" s="417"/>
      <c r="DOD197" s="417"/>
      <c r="DOE197" s="417"/>
      <c r="DOF197" s="417"/>
      <c r="DOG197" s="411"/>
      <c r="DOH197" s="443"/>
      <c r="DOI197" s="417"/>
      <c r="DOJ197" s="417"/>
      <c r="DOK197" s="417"/>
      <c r="DOL197" s="417"/>
      <c r="DOM197" s="417"/>
      <c r="DON197" s="417"/>
      <c r="DOO197" s="417"/>
      <c r="DOP197" s="416"/>
      <c r="DOQ197" s="416"/>
      <c r="DOR197" s="416"/>
      <c r="DOS197" s="416"/>
      <c r="DOT197" s="416"/>
      <c r="DOU197" s="416"/>
      <c r="DOV197" s="416"/>
      <c r="DOW197" s="416"/>
      <c r="DOX197" s="416"/>
      <c r="DOY197" s="416"/>
      <c r="DOZ197" s="416"/>
      <c r="DPA197" s="416"/>
      <c r="DPB197" s="416"/>
      <c r="DPC197" s="416"/>
      <c r="DPD197" s="416"/>
      <c r="DPE197" s="416"/>
      <c r="DPF197" s="416"/>
      <c r="DPG197" s="416"/>
      <c r="DPH197" s="416"/>
      <c r="DPI197" s="416"/>
      <c r="DPJ197" s="416"/>
      <c r="DPK197" s="416"/>
      <c r="DPL197" s="416"/>
      <c r="DPM197" s="416"/>
      <c r="DPN197" s="416"/>
      <c r="DPO197" s="416"/>
      <c r="DPP197" s="416"/>
      <c r="DPQ197" s="416"/>
      <c r="DPR197" s="416"/>
      <c r="DPS197" s="416"/>
      <c r="DPT197" s="416"/>
      <c r="DPU197" s="416"/>
      <c r="DPV197" s="416"/>
      <c r="DPW197" s="416"/>
      <c r="DPX197" s="416"/>
      <c r="DPY197" s="416"/>
      <c r="DPZ197" s="416"/>
      <c r="DQA197" s="416"/>
      <c r="DQB197" s="416"/>
      <c r="DQC197" s="416"/>
      <c r="DQD197" s="416"/>
      <c r="DQE197" s="416"/>
      <c r="DQF197" s="416"/>
      <c r="DQG197" s="416"/>
      <c r="DQH197" s="417"/>
      <c r="DQI197" s="417"/>
      <c r="DQJ197" s="417"/>
      <c r="DQK197" s="417"/>
      <c r="DQL197" s="417"/>
      <c r="DQM197" s="417"/>
      <c r="DQN197" s="417"/>
      <c r="DQO197" s="417"/>
      <c r="DQP197" s="417"/>
      <c r="DQQ197" s="417"/>
      <c r="DQR197" s="417"/>
      <c r="DQS197" s="417"/>
      <c r="DQT197" s="417"/>
      <c r="DQU197" s="417"/>
      <c r="DQV197" s="417"/>
      <c r="DQW197" s="417"/>
      <c r="DQX197" s="417"/>
      <c r="DQY197" s="417"/>
      <c r="DQZ197" s="417"/>
      <c r="DRA197" s="417"/>
      <c r="DRB197" s="417"/>
      <c r="DRC197" s="417"/>
      <c r="DRD197" s="417"/>
      <c r="DRE197" s="417"/>
      <c r="DRF197" s="418"/>
      <c r="DRG197" s="418"/>
      <c r="DRH197" s="418"/>
      <c r="DRI197" s="418"/>
      <c r="DRJ197" s="418"/>
      <c r="DRK197" s="417"/>
      <c r="DRL197" s="417"/>
      <c r="DRM197" s="418"/>
      <c r="DRN197" s="418"/>
      <c r="DRO197" s="417"/>
      <c r="DRP197" s="417"/>
      <c r="DRQ197" s="418"/>
      <c r="DRR197" s="418"/>
      <c r="DRS197" s="417"/>
      <c r="DRT197" s="417"/>
      <c r="DRU197" s="417"/>
      <c r="DRV197" s="417"/>
      <c r="DRW197" s="417"/>
      <c r="DRX197" s="417"/>
      <c r="DRY197" s="417"/>
      <c r="DRZ197" s="418"/>
      <c r="DSA197" s="418"/>
      <c r="DSB197" s="417"/>
      <c r="DSC197" s="417"/>
      <c r="DSD197" s="418"/>
      <c r="DSE197" s="418"/>
      <c r="DSF197" s="417"/>
      <c r="DSG197" s="417"/>
      <c r="DSH197" s="417"/>
      <c r="DSI197" s="417"/>
      <c r="DSJ197" s="417"/>
      <c r="DSK197" s="411"/>
      <c r="DSL197" s="443"/>
      <c r="DSM197" s="417"/>
      <c r="DSN197" s="417"/>
      <c r="DSO197" s="417"/>
      <c r="DSP197" s="417"/>
      <c r="DSQ197" s="417"/>
      <c r="DSR197" s="417"/>
      <c r="DSS197" s="417"/>
      <c r="DST197" s="416"/>
      <c r="DSU197" s="416"/>
      <c r="DSV197" s="416"/>
      <c r="DSW197" s="416"/>
      <c r="DSX197" s="416"/>
      <c r="DSY197" s="416"/>
      <c r="DSZ197" s="416"/>
      <c r="DTA197" s="416"/>
      <c r="DTB197" s="416"/>
      <c r="DTC197" s="416"/>
      <c r="DTD197" s="416"/>
      <c r="DTE197" s="416"/>
      <c r="DTF197" s="416"/>
      <c r="DTG197" s="416"/>
      <c r="DTH197" s="416"/>
      <c r="DTI197" s="416"/>
      <c r="DTJ197" s="416"/>
      <c r="DTK197" s="416"/>
      <c r="DTL197" s="416"/>
      <c r="DTM197" s="416"/>
      <c r="DTN197" s="416"/>
      <c r="DTO197" s="416"/>
      <c r="DTP197" s="416"/>
      <c r="DTQ197" s="416"/>
      <c r="DTR197" s="416"/>
      <c r="DTS197" s="416"/>
      <c r="DTT197" s="416"/>
      <c r="DTU197" s="416"/>
      <c r="DTV197" s="416"/>
      <c r="DTW197" s="416"/>
      <c r="DTX197" s="416"/>
      <c r="DTY197" s="416"/>
      <c r="DTZ197" s="416"/>
      <c r="DUA197" s="416"/>
      <c r="DUB197" s="416"/>
      <c r="DUC197" s="416"/>
      <c r="DUD197" s="416"/>
      <c r="DUE197" s="416"/>
      <c r="DUF197" s="416"/>
      <c r="DUG197" s="416"/>
      <c r="DUH197" s="416"/>
      <c r="DUI197" s="416"/>
      <c r="DUJ197" s="416"/>
      <c r="DUK197" s="416"/>
      <c r="DUL197" s="417"/>
      <c r="DUM197" s="417"/>
      <c r="DUN197" s="417"/>
      <c r="DUO197" s="417"/>
      <c r="DUP197" s="417"/>
      <c r="DUQ197" s="417"/>
      <c r="DUR197" s="417"/>
      <c r="DUS197" s="417"/>
      <c r="DUT197" s="417"/>
      <c r="DUU197" s="417"/>
      <c r="DUV197" s="417"/>
      <c r="DUW197" s="417"/>
      <c r="DUX197" s="417"/>
      <c r="DUY197" s="417"/>
      <c r="DUZ197" s="417"/>
      <c r="DVA197" s="417"/>
      <c r="DVB197" s="417"/>
      <c r="DVC197" s="417"/>
      <c r="DVD197" s="417"/>
      <c r="DVE197" s="417"/>
      <c r="DVF197" s="417"/>
      <c r="DVG197" s="417"/>
      <c r="DVH197" s="417"/>
      <c r="DVI197" s="417"/>
      <c r="DVJ197" s="418"/>
      <c r="DVK197" s="418"/>
      <c r="DVL197" s="418"/>
      <c r="DVM197" s="418"/>
      <c r="DVN197" s="418"/>
      <c r="DVO197" s="417"/>
      <c r="DVP197" s="417"/>
      <c r="DVQ197" s="418"/>
      <c r="DVR197" s="418"/>
      <c r="DVS197" s="417"/>
      <c r="DVT197" s="417"/>
      <c r="DVU197" s="418"/>
      <c r="DVV197" s="418"/>
      <c r="DVW197" s="417"/>
      <c r="DVX197" s="417"/>
      <c r="DVY197" s="417"/>
      <c r="DVZ197" s="417"/>
      <c r="DWA197" s="417"/>
      <c r="DWB197" s="417"/>
      <c r="DWC197" s="417"/>
      <c r="DWD197" s="418"/>
      <c r="DWE197" s="418"/>
      <c r="DWF197" s="417"/>
      <c r="DWG197" s="417"/>
      <c r="DWH197" s="418"/>
      <c r="DWI197" s="418"/>
      <c r="DWJ197" s="417"/>
      <c r="DWK197" s="417"/>
      <c r="DWL197" s="417"/>
      <c r="DWM197" s="417"/>
      <c r="DWN197" s="417"/>
      <c r="DWO197" s="411"/>
      <c r="DWP197" s="443"/>
      <c r="DWQ197" s="417"/>
      <c r="DWR197" s="417"/>
      <c r="DWS197" s="417"/>
      <c r="DWT197" s="417"/>
      <c r="DWU197" s="417"/>
      <c r="DWV197" s="417"/>
      <c r="DWW197" s="417"/>
      <c r="DWX197" s="416"/>
      <c r="DWY197" s="416"/>
      <c r="DWZ197" s="416"/>
      <c r="DXA197" s="416"/>
      <c r="DXB197" s="416"/>
      <c r="DXC197" s="416"/>
      <c r="DXD197" s="416"/>
      <c r="DXE197" s="416"/>
      <c r="DXF197" s="416"/>
      <c r="DXG197" s="416"/>
      <c r="DXH197" s="416"/>
      <c r="DXI197" s="416"/>
      <c r="DXJ197" s="416"/>
      <c r="DXK197" s="416"/>
      <c r="DXL197" s="416"/>
      <c r="DXM197" s="416"/>
      <c r="DXN197" s="416"/>
      <c r="DXO197" s="416"/>
      <c r="DXP197" s="416"/>
      <c r="DXQ197" s="416"/>
      <c r="DXR197" s="416"/>
      <c r="DXS197" s="416"/>
      <c r="DXT197" s="416"/>
      <c r="DXU197" s="416"/>
      <c r="DXV197" s="416"/>
      <c r="DXW197" s="416"/>
      <c r="DXX197" s="416"/>
      <c r="DXY197" s="416"/>
      <c r="DXZ197" s="416"/>
      <c r="DYA197" s="416"/>
      <c r="DYB197" s="416"/>
      <c r="DYC197" s="416"/>
      <c r="DYD197" s="416"/>
      <c r="DYE197" s="416"/>
      <c r="DYF197" s="416"/>
      <c r="DYG197" s="416"/>
      <c r="DYH197" s="416"/>
      <c r="DYI197" s="416"/>
      <c r="DYJ197" s="416"/>
      <c r="DYK197" s="416"/>
      <c r="DYL197" s="416"/>
      <c r="DYM197" s="416"/>
      <c r="DYN197" s="416"/>
      <c r="DYO197" s="416"/>
      <c r="DYP197" s="417"/>
      <c r="DYQ197" s="417"/>
      <c r="DYR197" s="417"/>
      <c r="DYS197" s="417"/>
      <c r="DYT197" s="417"/>
      <c r="DYU197" s="417"/>
      <c r="DYV197" s="417"/>
      <c r="DYW197" s="417"/>
      <c r="DYX197" s="417"/>
      <c r="DYY197" s="417"/>
      <c r="DYZ197" s="417"/>
      <c r="DZA197" s="417"/>
      <c r="DZB197" s="417"/>
      <c r="DZC197" s="417"/>
      <c r="DZD197" s="417"/>
      <c r="DZE197" s="417"/>
      <c r="DZF197" s="417"/>
      <c r="DZG197" s="417"/>
      <c r="DZH197" s="417"/>
      <c r="DZI197" s="417"/>
      <c r="DZJ197" s="417"/>
      <c r="DZK197" s="417"/>
      <c r="DZL197" s="417"/>
      <c r="DZM197" s="417"/>
      <c r="DZN197" s="418"/>
      <c r="DZO197" s="418"/>
      <c r="DZP197" s="418"/>
      <c r="DZQ197" s="418"/>
      <c r="DZR197" s="418"/>
      <c r="DZS197" s="417"/>
      <c r="DZT197" s="417"/>
      <c r="DZU197" s="418"/>
      <c r="DZV197" s="418"/>
      <c r="DZW197" s="417"/>
      <c r="DZX197" s="417"/>
      <c r="DZY197" s="418"/>
      <c r="DZZ197" s="418"/>
      <c r="EAA197" s="417"/>
      <c r="EAB197" s="417"/>
      <c r="EAC197" s="417"/>
      <c r="EAD197" s="417"/>
      <c r="EAE197" s="417"/>
      <c r="EAF197" s="417"/>
      <c r="EAG197" s="417"/>
      <c r="EAH197" s="418"/>
      <c r="EAI197" s="418"/>
      <c r="EAJ197" s="417"/>
      <c r="EAK197" s="417"/>
      <c r="EAL197" s="418"/>
      <c r="EAM197" s="418"/>
      <c r="EAN197" s="417"/>
      <c r="EAO197" s="417"/>
      <c r="EAP197" s="417"/>
      <c r="EAQ197" s="417"/>
      <c r="EAR197" s="417"/>
      <c r="EAS197" s="411"/>
      <c r="EAT197" s="443"/>
      <c r="EAU197" s="417"/>
      <c r="EAV197" s="417"/>
      <c r="EAW197" s="417"/>
      <c r="EAX197" s="417"/>
      <c r="EAY197" s="417"/>
      <c r="EAZ197" s="417"/>
      <c r="EBA197" s="417"/>
      <c r="EBB197" s="416"/>
      <c r="EBC197" s="416"/>
      <c r="EBD197" s="416"/>
      <c r="EBE197" s="416"/>
      <c r="EBF197" s="416"/>
      <c r="EBG197" s="416"/>
      <c r="EBH197" s="416"/>
      <c r="EBI197" s="416"/>
      <c r="EBJ197" s="416"/>
      <c r="EBK197" s="416"/>
      <c r="EBL197" s="416"/>
      <c r="EBM197" s="416"/>
      <c r="EBN197" s="416"/>
      <c r="EBO197" s="416"/>
      <c r="EBP197" s="416"/>
      <c r="EBQ197" s="416"/>
      <c r="EBR197" s="416"/>
      <c r="EBS197" s="416"/>
      <c r="EBT197" s="416"/>
      <c r="EBU197" s="416"/>
      <c r="EBV197" s="416"/>
      <c r="EBW197" s="416"/>
      <c r="EBX197" s="416"/>
      <c r="EBY197" s="416"/>
      <c r="EBZ197" s="416"/>
      <c r="ECA197" s="416"/>
      <c r="ECB197" s="416"/>
      <c r="ECC197" s="416"/>
      <c r="ECD197" s="416"/>
      <c r="ECE197" s="416"/>
      <c r="ECF197" s="416"/>
      <c r="ECG197" s="416"/>
      <c r="ECH197" s="416"/>
      <c r="ECI197" s="416"/>
      <c r="ECJ197" s="416"/>
      <c r="ECK197" s="416"/>
      <c r="ECL197" s="416"/>
      <c r="ECM197" s="416"/>
      <c r="ECN197" s="416"/>
      <c r="ECO197" s="416"/>
      <c r="ECP197" s="416"/>
      <c r="ECQ197" s="416"/>
      <c r="ECR197" s="416"/>
      <c r="ECS197" s="416"/>
      <c r="ECT197" s="417"/>
      <c r="ECU197" s="417"/>
      <c r="ECV197" s="417"/>
      <c r="ECW197" s="417"/>
      <c r="ECX197" s="417"/>
      <c r="ECY197" s="417"/>
      <c r="ECZ197" s="417"/>
      <c r="EDA197" s="417"/>
      <c r="EDB197" s="417"/>
      <c r="EDC197" s="417"/>
      <c r="EDD197" s="417"/>
      <c r="EDE197" s="417"/>
      <c r="EDF197" s="417"/>
      <c r="EDG197" s="417"/>
      <c r="EDH197" s="417"/>
      <c r="EDI197" s="417"/>
      <c r="EDJ197" s="417"/>
      <c r="EDK197" s="417"/>
      <c r="EDL197" s="417"/>
      <c r="EDM197" s="417"/>
      <c r="EDN197" s="417"/>
      <c r="EDO197" s="417"/>
      <c r="EDP197" s="417"/>
      <c r="EDQ197" s="417"/>
      <c r="EDR197" s="418"/>
      <c r="EDS197" s="418"/>
      <c r="EDT197" s="418"/>
      <c r="EDU197" s="418"/>
      <c r="EDV197" s="418"/>
      <c r="EDW197" s="417"/>
      <c r="EDX197" s="417"/>
      <c r="EDY197" s="418"/>
      <c r="EDZ197" s="418"/>
      <c r="EEA197" s="417"/>
      <c r="EEB197" s="417"/>
      <c r="EEC197" s="418"/>
      <c r="EED197" s="418"/>
      <c r="EEE197" s="417"/>
      <c r="EEF197" s="417"/>
      <c r="EEG197" s="417"/>
      <c r="EEH197" s="417"/>
      <c r="EEI197" s="417"/>
      <c r="EEJ197" s="417"/>
      <c r="EEK197" s="417"/>
      <c r="EEL197" s="418"/>
      <c r="EEM197" s="418"/>
      <c r="EEN197" s="417"/>
      <c r="EEO197" s="417"/>
      <c r="EEP197" s="418"/>
      <c r="EEQ197" s="418"/>
      <c r="EER197" s="417"/>
      <c r="EES197" s="417"/>
      <c r="EET197" s="417"/>
      <c r="EEU197" s="417"/>
      <c r="EEV197" s="417"/>
      <c r="EEW197" s="411"/>
      <c r="EEX197" s="443"/>
      <c r="EEY197" s="417"/>
      <c r="EEZ197" s="417"/>
      <c r="EFA197" s="417"/>
      <c r="EFB197" s="417"/>
      <c r="EFC197" s="417"/>
      <c r="EFD197" s="417"/>
      <c r="EFE197" s="417"/>
      <c r="EFF197" s="416"/>
      <c r="EFG197" s="416"/>
      <c r="EFH197" s="416"/>
      <c r="EFI197" s="416"/>
      <c r="EFJ197" s="416"/>
      <c r="EFK197" s="416"/>
      <c r="EFL197" s="416"/>
      <c r="EFM197" s="416"/>
      <c r="EFN197" s="416"/>
      <c r="EFO197" s="416"/>
      <c r="EFP197" s="416"/>
      <c r="EFQ197" s="416"/>
      <c r="EFR197" s="416"/>
      <c r="EFS197" s="416"/>
      <c r="EFT197" s="416"/>
      <c r="EFU197" s="416"/>
      <c r="EFV197" s="416"/>
      <c r="EFW197" s="416"/>
      <c r="EFX197" s="416"/>
      <c r="EFY197" s="416"/>
      <c r="EFZ197" s="416"/>
      <c r="EGA197" s="416"/>
      <c r="EGB197" s="416"/>
      <c r="EGC197" s="416"/>
      <c r="EGD197" s="416"/>
      <c r="EGE197" s="416"/>
      <c r="EGF197" s="416"/>
      <c r="EGG197" s="416"/>
      <c r="EGH197" s="416"/>
      <c r="EGI197" s="416"/>
      <c r="EGJ197" s="416"/>
      <c r="EGK197" s="416"/>
      <c r="EGL197" s="416"/>
      <c r="EGM197" s="416"/>
      <c r="EGN197" s="416"/>
      <c r="EGO197" s="416"/>
      <c r="EGP197" s="416"/>
      <c r="EGQ197" s="416"/>
      <c r="EGR197" s="416"/>
      <c r="EGS197" s="416"/>
      <c r="EGT197" s="416"/>
      <c r="EGU197" s="416"/>
      <c r="EGV197" s="416"/>
      <c r="EGW197" s="416"/>
      <c r="EGX197" s="417"/>
      <c r="EGY197" s="417"/>
      <c r="EGZ197" s="417"/>
      <c r="EHA197" s="417"/>
      <c r="EHB197" s="417"/>
      <c r="EHC197" s="417"/>
      <c r="EHD197" s="417"/>
      <c r="EHE197" s="417"/>
      <c r="EHF197" s="417"/>
      <c r="EHG197" s="417"/>
      <c r="EHH197" s="417"/>
      <c r="EHI197" s="417"/>
      <c r="EHJ197" s="417"/>
      <c r="EHK197" s="417"/>
      <c r="EHL197" s="417"/>
      <c r="EHM197" s="417"/>
      <c r="EHN197" s="417"/>
      <c r="EHO197" s="417"/>
      <c r="EHP197" s="417"/>
      <c r="EHQ197" s="417"/>
      <c r="EHR197" s="417"/>
      <c r="EHS197" s="417"/>
      <c r="EHT197" s="417"/>
      <c r="EHU197" s="417"/>
      <c r="EHV197" s="418"/>
      <c r="EHW197" s="418"/>
      <c r="EHX197" s="418"/>
      <c r="EHY197" s="418"/>
      <c r="EHZ197" s="418"/>
      <c r="EIA197" s="417"/>
      <c r="EIB197" s="417"/>
      <c r="EIC197" s="418"/>
      <c r="EID197" s="418"/>
      <c r="EIE197" s="417"/>
      <c r="EIF197" s="417"/>
      <c r="EIG197" s="418"/>
      <c r="EIH197" s="418"/>
      <c r="EII197" s="417"/>
      <c r="EIJ197" s="417"/>
      <c r="EIK197" s="417"/>
      <c r="EIL197" s="417"/>
      <c r="EIM197" s="417"/>
      <c r="EIN197" s="417"/>
      <c r="EIO197" s="417"/>
      <c r="EIP197" s="418"/>
      <c r="EIQ197" s="418"/>
      <c r="EIR197" s="417"/>
      <c r="EIS197" s="417"/>
      <c r="EIT197" s="418"/>
      <c r="EIU197" s="418"/>
      <c r="EIV197" s="417"/>
      <c r="EIW197" s="417"/>
      <c r="EIX197" s="417"/>
      <c r="EIY197" s="417"/>
      <c r="EIZ197" s="417"/>
      <c r="EJA197" s="411"/>
      <c r="EJB197" s="443"/>
      <c r="EJC197" s="417"/>
      <c r="EJD197" s="417"/>
      <c r="EJE197" s="417"/>
      <c r="EJF197" s="417"/>
      <c r="EJG197" s="417"/>
      <c r="EJH197" s="417"/>
      <c r="EJI197" s="417"/>
      <c r="EJJ197" s="416"/>
      <c r="EJK197" s="416"/>
      <c r="EJL197" s="416"/>
      <c r="EJM197" s="416"/>
      <c r="EJN197" s="416"/>
      <c r="EJO197" s="416"/>
      <c r="EJP197" s="416"/>
      <c r="EJQ197" s="416"/>
      <c r="EJR197" s="416"/>
      <c r="EJS197" s="416"/>
      <c r="EJT197" s="416"/>
      <c r="EJU197" s="416"/>
      <c r="EJV197" s="416"/>
      <c r="EJW197" s="416"/>
      <c r="EJX197" s="416"/>
      <c r="EJY197" s="416"/>
      <c r="EJZ197" s="416"/>
      <c r="EKA197" s="416"/>
      <c r="EKB197" s="416"/>
      <c r="EKC197" s="416"/>
      <c r="EKD197" s="416"/>
      <c r="EKE197" s="416"/>
      <c r="EKF197" s="416"/>
      <c r="EKG197" s="416"/>
      <c r="EKH197" s="416"/>
      <c r="EKI197" s="416"/>
      <c r="EKJ197" s="416"/>
      <c r="EKK197" s="416"/>
      <c r="EKL197" s="416"/>
      <c r="EKM197" s="416"/>
      <c r="EKN197" s="416"/>
      <c r="EKO197" s="416"/>
      <c r="EKP197" s="416"/>
      <c r="EKQ197" s="416"/>
      <c r="EKR197" s="416"/>
      <c r="EKS197" s="416"/>
      <c r="EKT197" s="416"/>
      <c r="EKU197" s="416"/>
      <c r="EKV197" s="416"/>
      <c r="EKW197" s="416"/>
      <c r="EKX197" s="416"/>
      <c r="EKY197" s="416"/>
      <c r="EKZ197" s="416"/>
      <c r="ELA197" s="416"/>
      <c r="ELB197" s="417"/>
      <c r="ELC197" s="417"/>
      <c r="ELD197" s="417"/>
      <c r="ELE197" s="417"/>
      <c r="ELF197" s="417"/>
      <c r="ELG197" s="417"/>
      <c r="ELH197" s="417"/>
      <c r="ELI197" s="417"/>
      <c r="ELJ197" s="417"/>
      <c r="ELK197" s="417"/>
      <c r="ELL197" s="417"/>
      <c r="ELM197" s="417"/>
      <c r="ELN197" s="417"/>
      <c r="ELO197" s="417"/>
      <c r="ELP197" s="417"/>
      <c r="ELQ197" s="417"/>
      <c r="ELR197" s="417"/>
      <c r="ELS197" s="417"/>
      <c r="ELT197" s="417"/>
      <c r="ELU197" s="417"/>
      <c r="ELV197" s="417"/>
      <c r="ELW197" s="417"/>
      <c r="ELX197" s="417"/>
      <c r="ELY197" s="417"/>
      <c r="ELZ197" s="418"/>
      <c r="EMA197" s="418"/>
      <c r="EMB197" s="418"/>
      <c r="EMC197" s="418"/>
      <c r="EMD197" s="418"/>
      <c r="EME197" s="417"/>
      <c r="EMF197" s="417"/>
      <c r="EMG197" s="418"/>
      <c r="EMH197" s="418"/>
      <c r="EMI197" s="417"/>
      <c r="EMJ197" s="417"/>
      <c r="EMK197" s="418"/>
      <c r="EML197" s="418"/>
      <c r="EMM197" s="417"/>
      <c r="EMN197" s="417"/>
      <c r="EMO197" s="417"/>
      <c r="EMP197" s="417"/>
      <c r="EMQ197" s="417"/>
      <c r="EMR197" s="417"/>
      <c r="EMS197" s="417"/>
      <c r="EMT197" s="418"/>
      <c r="EMU197" s="418"/>
      <c r="EMV197" s="417"/>
      <c r="EMW197" s="417"/>
      <c r="EMX197" s="418"/>
      <c r="EMY197" s="418"/>
      <c r="EMZ197" s="417"/>
      <c r="ENA197" s="417"/>
      <c r="ENB197" s="417"/>
      <c r="ENC197" s="417"/>
      <c r="END197" s="417"/>
      <c r="ENE197" s="411"/>
      <c r="ENF197" s="443"/>
      <c r="ENG197" s="417"/>
      <c r="ENH197" s="417"/>
      <c r="ENI197" s="417"/>
      <c r="ENJ197" s="417"/>
      <c r="ENK197" s="417"/>
      <c r="ENL197" s="417"/>
      <c r="ENM197" s="417"/>
      <c r="ENN197" s="416"/>
      <c r="ENO197" s="416"/>
      <c r="ENP197" s="416"/>
      <c r="ENQ197" s="416"/>
      <c r="ENR197" s="416"/>
      <c r="ENS197" s="416"/>
      <c r="ENT197" s="416"/>
      <c r="ENU197" s="416"/>
      <c r="ENV197" s="416"/>
      <c r="ENW197" s="416"/>
      <c r="ENX197" s="416"/>
      <c r="ENY197" s="416"/>
      <c r="ENZ197" s="416"/>
      <c r="EOA197" s="416"/>
      <c r="EOB197" s="416"/>
      <c r="EOC197" s="416"/>
      <c r="EOD197" s="416"/>
      <c r="EOE197" s="416"/>
      <c r="EOF197" s="416"/>
      <c r="EOG197" s="416"/>
      <c r="EOH197" s="416"/>
      <c r="EOI197" s="416"/>
      <c r="EOJ197" s="416"/>
      <c r="EOK197" s="416"/>
      <c r="EOL197" s="416"/>
      <c r="EOM197" s="416"/>
      <c r="EON197" s="416"/>
      <c r="EOO197" s="416"/>
      <c r="EOP197" s="416"/>
      <c r="EOQ197" s="416"/>
      <c r="EOR197" s="416"/>
      <c r="EOS197" s="416"/>
      <c r="EOT197" s="416"/>
      <c r="EOU197" s="416"/>
      <c r="EOV197" s="416"/>
      <c r="EOW197" s="416"/>
      <c r="EOX197" s="416"/>
      <c r="EOY197" s="416"/>
      <c r="EOZ197" s="416"/>
      <c r="EPA197" s="416"/>
      <c r="EPB197" s="416"/>
      <c r="EPC197" s="416"/>
      <c r="EPD197" s="416"/>
      <c r="EPE197" s="416"/>
      <c r="EPF197" s="417"/>
      <c r="EPG197" s="417"/>
      <c r="EPH197" s="417"/>
      <c r="EPI197" s="417"/>
      <c r="EPJ197" s="417"/>
      <c r="EPK197" s="417"/>
      <c r="EPL197" s="417"/>
      <c r="EPM197" s="417"/>
      <c r="EPN197" s="417"/>
      <c r="EPO197" s="417"/>
      <c r="EPP197" s="417"/>
      <c r="EPQ197" s="417"/>
      <c r="EPR197" s="417"/>
      <c r="EPS197" s="417"/>
      <c r="EPT197" s="417"/>
      <c r="EPU197" s="417"/>
      <c r="EPV197" s="417"/>
      <c r="EPW197" s="417"/>
      <c r="EPX197" s="417"/>
      <c r="EPY197" s="417"/>
      <c r="EPZ197" s="417"/>
      <c r="EQA197" s="417"/>
      <c r="EQB197" s="417"/>
      <c r="EQC197" s="417"/>
      <c r="EQD197" s="418"/>
      <c r="EQE197" s="418"/>
      <c r="EQF197" s="418"/>
      <c r="EQG197" s="418"/>
      <c r="EQH197" s="418"/>
      <c r="EQI197" s="417"/>
      <c r="EQJ197" s="417"/>
      <c r="EQK197" s="418"/>
      <c r="EQL197" s="418"/>
      <c r="EQM197" s="417"/>
      <c r="EQN197" s="417"/>
      <c r="EQO197" s="418"/>
      <c r="EQP197" s="418"/>
      <c r="EQQ197" s="417"/>
      <c r="EQR197" s="417"/>
      <c r="EQS197" s="417"/>
      <c r="EQT197" s="417"/>
      <c r="EQU197" s="417"/>
      <c r="EQV197" s="417"/>
      <c r="EQW197" s="417"/>
      <c r="EQX197" s="418"/>
      <c r="EQY197" s="418"/>
      <c r="EQZ197" s="417"/>
      <c r="ERA197" s="417"/>
      <c r="ERB197" s="418"/>
      <c r="ERC197" s="418"/>
      <c r="ERD197" s="417"/>
      <c r="ERE197" s="417"/>
      <c r="ERF197" s="417"/>
      <c r="ERG197" s="417"/>
      <c r="ERH197" s="417"/>
      <c r="ERI197" s="411"/>
      <c r="ERJ197" s="443"/>
      <c r="ERK197" s="417"/>
      <c r="ERL197" s="417"/>
      <c r="ERM197" s="417"/>
      <c r="ERN197" s="417"/>
      <c r="ERO197" s="417"/>
      <c r="ERP197" s="417"/>
      <c r="ERQ197" s="417"/>
      <c r="ERR197" s="416"/>
      <c r="ERS197" s="416"/>
      <c r="ERT197" s="416"/>
      <c r="ERU197" s="416"/>
      <c r="ERV197" s="416"/>
      <c r="ERW197" s="416"/>
      <c r="ERX197" s="416"/>
      <c r="ERY197" s="416"/>
      <c r="ERZ197" s="416"/>
      <c r="ESA197" s="416"/>
      <c r="ESB197" s="416"/>
      <c r="ESC197" s="416"/>
      <c r="ESD197" s="416"/>
      <c r="ESE197" s="416"/>
      <c r="ESF197" s="416"/>
      <c r="ESG197" s="416"/>
      <c r="ESH197" s="416"/>
      <c r="ESI197" s="416"/>
      <c r="ESJ197" s="416"/>
      <c r="ESK197" s="416"/>
      <c r="ESL197" s="416"/>
      <c r="ESM197" s="416"/>
      <c r="ESN197" s="416"/>
      <c r="ESO197" s="416"/>
      <c r="ESP197" s="416"/>
      <c r="ESQ197" s="416"/>
      <c r="ESR197" s="416"/>
      <c r="ESS197" s="416"/>
      <c r="EST197" s="416"/>
      <c r="ESU197" s="416"/>
      <c r="ESV197" s="416"/>
      <c r="ESW197" s="416"/>
      <c r="ESX197" s="416"/>
      <c r="ESY197" s="416"/>
      <c r="ESZ197" s="416"/>
      <c r="ETA197" s="416"/>
      <c r="ETB197" s="416"/>
      <c r="ETC197" s="416"/>
      <c r="ETD197" s="416"/>
      <c r="ETE197" s="416"/>
      <c r="ETF197" s="416"/>
      <c r="ETG197" s="416"/>
      <c r="ETH197" s="416"/>
      <c r="ETI197" s="416"/>
      <c r="ETJ197" s="417"/>
      <c r="ETK197" s="417"/>
      <c r="ETL197" s="417"/>
      <c r="ETM197" s="417"/>
      <c r="ETN197" s="417"/>
      <c r="ETO197" s="417"/>
      <c r="ETP197" s="417"/>
      <c r="ETQ197" s="417"/>
      <c r="ETR197" s="417"/>
      <c r="ETS197" s="417"/>
      <c r="ETT197" s="417"/>
      <c r="ETU197" s="417"/>
      <c r="ETV197" s="417"/>
      <c r="ETW197" s="417"/>
      <c r="ETX197" s="417"/>
      <c r="ETY197" s="417"/>
      <c r="ETZ197" s="417"/>
      <c r="EUA197" s="417"/>
      <c r="EUB197" s="417"/>
      <c r="EUC197" s="417"/>
      <c r="EUD197" s="417"/>
      <c r="EUE197" s="417"/>
      <c r="EUF197" s="417"/>
      <c r="EUG197" s="417"/>
      <c r="EUH197" s="418"/>
      <c r="EUI197" s="418"/>
      <c r="EUJ197" s="418"/>
      <c r="EUK197" s="418"/>
      <c r="EUL197" s="418"/>
      <c r="EUM197" s="417"/>
      <c r="EUN197" s="417"/>
      <c r="EUO197" s="418"/>
      <c r="EUP197" s="418"/>
      <c r="EUQ197" s="417"/>
      <c r="EUR197" s="417"/>
      <c r="EUS197" s="418"/>
      <c r="EUT197" s="418"/>
      <c r="EUU197" s="417"/>
      <c r="EUV197" s="417"/>
      <c r="EUW197" s="417"/>
      <c r="EUX197" s="417"/>
      <c r="EUY197" s="417"/>
      <c r="EUZ197" s="417"/>
      <c r="EVA197" s="417"/>
      <c r="EVB197" s="418"/>
      <c r="EVC197" s="418"/>
      <c r="EVD197" s="417"/>
      <c r="EVE197" s="417"/>
      <c r="EVF197" s="418"/>
      <c r="EVG197" s="418"/>
      <c r="EVH197" s="417"/>
      <c r="EVI197" s="417"/>
      <c r="EVJ197" s="417"/>
      <c r="EVK197" s="417"/>
      <c r="EVL197" s="417"/>
      <c r="EVM197" s="411"/>
      <c r="EVN197" s="443"/>
      <c r="EVO197" s="417"/>
      <c r="EVP197" s="417"/>
      <c r="EVQ197" s="417"/>
      <c r="EVR197" s="417"/>
      <c r="EVS197" s="417"/>
      <c r="EVT197" s="417"/>
      <c r="EVU197" s="417"/>
      <c r="EVV197" s="416"/>
      <c r="EVW197" s="416"/>
      <c r="EVX197" s="416"/>
      <c r="EVY197" s="416"/>
      <c r="EVZ197" s="416"/>
      <c r="EWA197" s="416"/>
      <c r="EWB197" s="416"/>
      <c r="EWC197" s="416"/>
      <c r="EWD197" s="416"/>
      <c r="EWE197" s="416"/>
      <c r="EWF197" s="416"/>
      <c r="EWG197" s="416"/>
      <c r="EWH197" s="416"/>
      <c r="EWI197" s="416"/>
      <c r="EWJ197" s="416"/>
      <c r="EWK197" s="416"/>
      <c r="EWL197" s="416"/>
      <c r="EWM197" s="416"/>
      <c r="EWN197" s="416"/>
      <c r="EWO197" s="416"/>
      <c r="EWP197" s="416"/>
      <c r="EWQ197" s="416"/>
      <c r="EWR197" s="416"/>
      <c r="EWS197" s="416"/>
      <c r="EWT197" s="416"/>
      <c r="EWU197" s="416"/>
      <c r="EWV197" s="416"/>
      <c r="EWW197" s="416"/>
      <c r="EWX197" s="416"/>
      <c r="EWY197" s="416"/>
      <c r="EWZ197" s="416"/>
      <c r="EXA197" s="416"/>
      <c r="EXB197" s="416"/>
      <c r="EXC197" s="416"/>
      <c r="EXD197" s="416"/>
      <c r="EXE197" s="416"/>
      <c r="EXF197" s="416"/>
      <c r="EXG197" s="416"/>
      <c r="EXH197" s="416"/>
      <c r="EXI197" s="416"/>
      <c r="EXJ197" s="416"/>
      <c r="EXK197" s="416"/>
      <c r="EXL197" s="416"/>
      <c r="EXM197" s="416"/>
      <c r="EXN197" s="417"/>
      <c r="EXO197" s="417"/>
      <c r="EXP197" s="417"/>
      <c r="EXQ197" s="417"/>
      <c r="EXR197" s="417"/>
      <c r="EXS197" s="417"/>
      <c r="EXT197" s="417"/>
      <c r="EXU197" s="417"/>
      <c r="EXV197" s="417"/>
      <c r="EXW197" s="417"/>
      <c r="EXX197" s="417"/>
      <c r="EXY197" s="417"/>
      <c r="EXZ197" s="417"/>
      <c r="EYA197" s="417"/>
      <c r="EYB197" s="417"/>
      <c r="EYC197" s="417"/>
      <c r="EYD197" s="417"/>
      <c r="EYE197" s="417"/>
      <c r="EYF197" s="417"/>
      <c r="EYG197" s="417"/>
      <c r="EYH197" s="417"/>
      <c r="EYI197" s="417"/>
      <c r="EYJ197" s="417"/>
      <c r="EYK197" s="417"/>
      <c r="EYL197" s="418"/>
      <c r="EYM197" s="418"/>
      <c r="EYN197" s="418"/>
      <c r="EYO197" s="418"/>
      <c r="EYP197" s="418"/>
      <c r="EYQ197" s="417"/>
      <c r="EYR197" s="417"/>
      <c r="EYS197" s="418"/>
      <c r="EYT197" s="418"/>
      <c r="EYU197" s="417"/>
      <c r="EYV197" s="417"/>
      <c r="EYW197" s="418"/>
      <c r="EYX197" s="418"/>
      <c r="EYY197" s="417"/>
      <c r="EYZ197" s="417"/>
      <c r="EZA197" s="417"/>
      <c r="EZB197" s="417"/>
      <c r="EZC197" s="417"/>
      <c r="EZD197" s="417"/>
      <c r="EZE197" s="417"/>
      <c r="EZF197" s="418"/>
      <c r="EZG197" s="418"/>
      <c r="EZH197" s="417"/>
      <c r="EZI197" s="417"/>
      <c r="EZJ197" s="418"/>
      <c r="EZK197" s="418"/>
      <c r="EZL197" s="417"/>
      <c r="EZM197" s="417"/>
      <c r="EZN197" s="417"/>
      <c r="EZO197" s="417"/>
      <c r="EZP197" s="417"/>
      <c r="EZQ197" s="411"/>
      <c r="EZR197" s="443"/>
      <c r="EZS197" s="417"/>
      <c r="EZT197" s="417"/>
      <c r="EZU197" s="417"/>
      <c r="EZV197" s="417"/>
      <c r="EZW197" s="417"/>
      <c r="EZX197" s="417"/>
      <c r="EZY197" s="417"/>
      <c r="EZZ197" s="416"/>
      <c r="FAA197" s="416"/>
      <c r="FAB197" s="416"/>
      <c r="FAC197" s="416"/>
      <c r="FAD197" s="416"/>
      <c r="FAE197" s="416"/>
      <c r="FAF197" s="416"/>
      <c r="FAG197" s="416"/>
      <c r="FAH197" s="416"/>
      <c r="FAI197" s="416"/>
      <c r="FAJ197" s="416"/>
      <c r="FAK197" s="416"/>
      <c r="FAL197" s="416"/>
      <c r="FAM197" s="416"/>
      <c r="FAN197" s="416"/>
      <c r="FAO197" s="416"/>
      <c r="FAP197" s="416"/>
      <c r="FAQ197" s="416"/>
      <c r="FAR197" s="416"/>
      <c r="FAS197" s="416"/>
      <c r="FAT197" s="416"/>
      <c r="FAU197" s="416"/>
      <c r="FAV197" s="416"/>
      <c r="FAW197" s="416"/>
      <c r="FAX197" s="416"/>
      <c r="FAY197" s="416"/>
      <c r="FAZ197" s="416"/>
      <c r="FBA197" s="416"/>
      <c r="FBB197" s="416"/>
      <c r="FBC197" s="416"/>
      <c r="FBD197" s="416"/>
      <c r="FBE197" s="416"/>
      <c r="FBF197" s="416"/>
      <c r="FBG197" s="416"/>
      <c r="FBH197" s="416"/>
      <c r="FBI197" s="416"/>
      <c r="FBJ197" s="416"/>
      <c r="FBK197" s="416"/>
      <c r="FBL197" s="416"/>
      <c r="FBM197" s="416"/>
      <c r="FBN197" s="416"/>
      <c r="FBO197" s="416"/>
      <c r="FBP197" s="416"/>
      <c r="FBQ197" s="416"/>
      <c r="FBR197" s="417"/>
      <c r="FBS197" s="417"/>
      <c r="FBT197" s="417"/>
      <c r="FBU197" s="417"/>
      <c r="FBV197" s="417"/>
      <c r="FBW197" s="417"/>
      <c r="FBX197" s="417"/>
      <c r="FBY197" s="417"/>
      <c r="FBZ197" s="417"/>
      <c r="FCA197" s="417"/>
      <c r="FCB197" s="417"/>
      <c r="FCC197" s="417"/>
      <c r="FCD197" s="417"/>
      <c r="FCE197" s="417"/>
      <c r="FCF197" s="417"/>
      <c r="FCG197" s="417"/>
      <c r="FCH197" s="417"/>
      <c r="FCI197" s="417"/>
      <c r="FCJ197" s="417"/>
      <c r="FCK197" s="417"/>
      <c r="FCL197" s="417"/>
      <c r="FCM197" s="417"/>
      <c r="FCN197" s="417"/>
      <c r="FCO197" s="417"/>
      <c r="FCP197" s="418"/>
      <c r="FCQ197" s="418"/>
      <c r="FCR197" s="418"/>
      <c r="FCS197" s="418"/>
      <c r="FCT197" s="418"/>
      <c r="FCU197" s="417"/>
      <c r="FCV197" s="417"/>
      <c r="FCW197" s="418"/>
      <c r="FCX197" s="418"/>
      <c r="FCY197" s="417"/>
      <c r="FCZ197" s="417"/>
      <c r="FDA197" s="418"/>
      <c r="FDB197" s="418"/>
      <c r="FDC197" s="417"/>
      <c r="FDD197" s="417"/>
      <c r="FDE197" s="417"/>
      <c r="FDF197" s="417"/>
      <c r="FDG197" s="417"/>
      <c r="FDH197" s="417"/>
      <c r="FDI197" s="417"/>
      <c r="FDJ197" s="418"/>
      <c r="FDK197" s="418"/>
      <c r="FDL197" s="417"/>
      <c r="FDM197" s="417"/>
      <c r="FDN197" s="418"/>
      <c r="FDO197" s="418"/>
      <c r="FDP197" s="417"/>
      <c r="FDQ197" s="417"/>
      <c r="FDR197" s="417"/>
      <c r="FDS197" s="417"/>
      <c r="FDT197" s="417"/>
      <c r="FDU197" s="411"/>
      <c r="FDV197" s="443"/>
      <c r="FDW197" s="417"/>
      <c r="FDX197" s="417"/>
      <c r="FDY197" s="417"/>
      <c r="FDZ197" s="417"/>
      <c r="FEA197" s="417"/>
      <c r="FEB197" s="417"/>
      <c r="FEC197" s="417"/>
      <c r="FED197" s="416"/>
      <c r="FEE197" s="416"/>
      <c r="FEF197" s="416"/>
      <c r="FEG197" s="416"/>
      <c r="FEH197" s="416"/>
      <c r="FEI197" s="416"/>
      <c r="FEJ197" s="416"/>
      <c r="FEK197" s="416"/>
      <c r="FEL197" s="416"/>
      <c r="FEM197" s="416"/>
      <c r="FEN197" s="416"/>
      <c r="FEO197" s="416"/>
      <c r="FEP197" s="416"/>
      <c r="FEQ197" s="416"/>
      <c r="FER197" s="416"/>
      <c r="FES197" s="416"/>
      <c r="FET197" s="416"/>
      <c r="FEU197" s="416"/>
      <c r="FEV197" s="416"/>
      <c r="FEW197" s="416"/>
      <c r="FEX197" s="416"/>
      <c r="FEY197" s="416"/>
      <c r="FEZ197" s="416"/>
      <c r="FFA197" s="416"/>
      <c r="FFB197" s="416"/>
      <c r="FFC197" s="416"/>
      <c r="FFD197" s="416"/>
      <c r="FFE197" s="416"/>
      <c r="FFF197" s="416"/>
      <c r="FFG197" s="416"/>
      <c r="FFH197" s="416"/>
      <c r="FFI197" s="416"/>
      <c r="FFJ197" s="416"/>
      <c r="FFK197" s="416"/>
      <c r="FFL197" s="416"/>
      <c r="FFM197" s="416"/>
      <c r="FFN197" s="416"/>
      <c r="FFO197" s="416"/>
      <c r="FFP197" s="416"/>
      <c r="FFQ197" s="416"/>
      <c r="FFR197" s="416"/>
      <c r="FFS197" s="416"/>
      <c r="FFT197" s="416"/>
      <c r="FFU197" s="416"/>
      <c r="FFV197" s="417"/>
      <c r="FFW197" s="417"/>
      <c r="FFX197" s="417"/>
      <c r="FFY197" s="417"/>
      <c r="FFZ197" s="417"/>
      <c r="FGA197" s="417"/>
      <c r="FGB197" s="417"/>
      <c r="FGC197" s="417"/>
      <c r="FGD197" s="417"/>
      <c r="FGE197" s="417"/>
      <c r="FGF197" s="417"/>
      <c r="FGG197" s="417"/>
      <c r="FGH197" s="417"/>
      <c r="FGI197" s="417"/>
      <c r="FGJ197" s="417"/>
      <c r="FGK197" s="417"/>
      <c r="FGL197" s="417"/>
      <c r="FGM197" s="417"/>
      <c r="FGN197" s="417"/>
      <c r="FGO197" s="417"/>
      <c r="FGP197" s="417"/>
      <c r="FGQ197" s="417"/>
      <c r="FGR197" s="417"/>
      <c r="FGS197" s="417"/>
      <c r="FGT197" s="418"/>
      <c r="FGU197" s="418"/>
      <c r="FGV197" s="418"/>
      <c r="FGW197" s="418"/>
      <c r="FGX197" s="418"/>
      <c r="FGY197" s="417"/>
      <c r="FGZ197" s="417"/>
      <c r="FHA197" s="418"/>
      <c r="FHB197" s="418"/>
      <c r="FHC197" s="417"/>
      <c r="FHD197" s="417"/>
      <c r="FHE197" s="418"/>
      <c r="FHF197" s="418"/>
      <c r="FHG197" s="417"/>
      <c r="FHH197" s="417"/>
      <c r="FHI197" s="417"/>
      <c r="FHJ197" s="417"/>
      <c r="FHK197" s="417"/>
      <c r="FHL197" s="417"/>
      <c r="FHM197" s="417"/>
      <c r="FHN197" s="418"/>
      <c r="FHO197" s="418"/>
      <c r="FHP197" s="417"/>
      <c r="FHQ197" s="417"/>
      <c r="FHR197" s="418"/>
      <c r="FHS197" s="418"/>
      <c r="FHT197" s="417"/>
      <c r="FHU197" s="417"/>
      <c r="FHV197" s="417"/>
      <c r="FHW197" s="417"/>
      <c r="FHX197" s="417"/>
      <c r="FHY197" s="411"/>
      <c r="FHZ197" s="443"/>
      <c r="FIA197" s="417"/>
      <c r="FIB197" s="417"/>
      <c r="FIC197" s="417"/>
      <c r="FID197" s="417"/>
      <c r="FIE197" s="417"/>
      <c r="FIF197" s="417"/>
      <c r="FIG197" s="417"/>
      <c r="FIH197" s="416"/>
      <c r="FII197" s="416"/>
      <c r="FIJ197" s="416"/>
      <c r="FIK197" s="416"/>
      <c r="FIL197" s="416"/>
      <c r="FIM197" s="416"/>
      <c r="FIN197" s="416"/>
      <c r="FIO197" s="416"/>
      <c r="FIP197" s="416"/>
      <c r="FIQ197" s="416"/>
      <c r="FIR197" s="416"/>
      <c r="FIS197" s="416"/>
      <c r="FIT197" s="416"/>
      <c r="FIU197" s="416"/>
      <c r="FIV197" s="416"/>
      <c r="FIW197" s="416"/>
      <c r="FIX197" s="416"/>
      <c r="FIY197" s="416"/>
      <c r="FIZ197" s="416"/>
      <c r="FJA197" s="416"/>
      <c r="FJB197" s="416"/>
      <c r="FJC197" s="416"/>
      <c r="FJD197" s="416"/>
      <c r="FJE197" s="416"/>
      <c r="FJF197" s="416"/>
      <c r="FJG197" s="416"/>
      <c r="FJH197" s="416"/>
      <c r="FJI197" s="416"/>
      <c r="FJJ197" s="416"/>
      <c r="FJK197" s="416"/>
      <c r="FJL197" s="416"/>
      <c r="FJM197" s="416"/>
      <c r="FJN197" s="416"/>
      <c r="FJO197" s="416"/>
      <c r="FJP197" s="416"/>
      <c r="FJQ197" s="416"/>
      <c r="FJR197" s="416"/>
      <c r="FJS197" s="416"/>
      <c r="FJT197" s="416"/>
      <c r="FJU197" s="416"/>
      <c r="FJV197" s="416"/>
      <c r="FJW197" s="416"/>
      <c r="FJX197" s="416"/>
      <c r="FJY197" s="416"/>
      <c r="FJZ197" s="417"/>
      <c r="FKA197" s="417"/>
      <c r="FKB197" s="417"/>
      <c r="FKC197" s="417"/>
      <c r="FKD197" s="417"/>
      <c r="FKE197" s="417"/>
      <c r="FKF197" s="417"/>
      <c r="FKG197" s="417"/>
      <c r="FKH197" s="417"/>
      <c r="FKI197" s="417"/>
      <c r="FKJ197" s="417"/>
      <c r="FKK197" s="417"/>
      <c r="FKL197" s="417"/>
      <c r="FKM197" s="417"/>
      <c r="FKN197" s="417"/>
      <c r="FKO197" s="417"/>
      <c r="FKP197" s="417"/>
      <c r="FKQ197" s="417"/>
      <c r="FKR197" s="417"/>
      <c r="FKS197" s="417"/>
      <c r="FKT197" s="417"/>
      <c r="FKU197" s="417"/>
      <c r="FKV197" s="417"/>
      <c r="FKW197" s="417"/>
      <c r="FKX197" s="418"/>
      <c r="FKY197" s="418"/>
      <c r="FKZ197" s="418"/>
      <c r="FLA197" s="418"/>
      <c r="FLB197" s="418"/>
      <c r="FLC197" s="417"/>
      <c r="FLD197" s="417"/>
      <c r="FLE197" s="418"/>
      <c r="FLF197" s="418"/>
      <c r="FLG197" s="417"/>
      <c r="FLH197" s="417"/>
      <c r="FLI197" s="418"/>
      <c r="FLJ197" s="418"/>
      <c r="FLK197" s="417"/>
      <c r="FLL197" s="417"/>
      <c r="FLM197" s="417"/>
      <c r="FLN197" s="417"/>
      <c r="FLO197" s="417"/>
      <c r="FLP197" s="417"/>
      <c r="FLQ197" s="417"/>
      <c r="FLR197" s="418"/>
      <c r="FLS197" s="418"/>
      <c r="FLT197" s="417"/>
      <c r="FLU197" s="417"/>
      <c r="FLV197" s="418"/>
      <c r="FLW197" s="418"/>
      <c r="FLX197" s="417"/>
      <c r="FLY197" s="417"/>
      <c r="FLZ197" s="417"/>
      <c r="FMA197" s="417"/>
      <c r="FMB197" s="417"/>
      <c r="FMC197" s="411"/>
      <c r="FMD197" s="443"/>
      <c r="FME197" s="417"/>
      <c r="FMF197" s="417"/>
      <c r="FMG197" s="417"/>
      <c r="FMH197" s="417"/>
      <c r="FMI197" s="417"/>
      <c r="FMJ197" s="417"/>
      <c r="FMK197" s="417"/>
      <c r="FML197" s="416"/>
      <c r="FMM197" s="416"/>
      <c r="FMN197" s="416"/>
      <c r="FMO197" s="416"/>
      <c r="FMP197" s="416"/>
      <c r="FMQ197" s="416"/>
      <c r="FMR197" s="416"/>
      <c r="FMS197" s="416"/>
      <c r="FMT197" s="416"/>
      <c r="FMU197" s="416"/>
      <c r="FMV197" s="416"/>
      <c r="FMW197" s="416"/>
      <c r="FMX197" s="416"/>
      <c r="FMY197" s="416"/>
      <c r="FMZ197" s="416"/>
      <c r="FNA197" s="416"/>
      <c r="FNB197" s="416"/>
      <c r="FNC197" s="416"/>
      <c r="FND197" s="416"/>
      <c r="FNE197" s="416"/>
      <c r="FNF197" s="416"/>
      <c r="FNG197" s="416"/>
      <c r="FNH197" s="416"/>
      <c r="FNI197" s="416"/>
      <c r="FNJ197" s="416"/>
      <c r="FNK197" s="416"/>
      <c r="FNL197" s="416"/>
      <c r="FNM197" s="416"/>
      <c r="FNN197" s="416"/>
      <c r="FNO197" s="416"/>
      <c r="FNP197" s="416"/>
      <c r="FNQ197" s="416"/>
      <c r="FNR197" s="416"/>
      <c r="FNS197" s="416"/>
      <c r="FNT197" s="416"/>
      <c r="FNU197" s="416"/>
      <c r="FNV197" s="416"/>
      <c r="FNW197" s="416"/>
      <c r="FNX197" s="416"/>
      <c r="FNY197" s="416"/>
      <c r="FNZ197" s="416"/>
      <c r="FOA197" s="416"/>
      <c r="FOB197" s="416"/>
      <c r="FOC197" s="416"/>
      <c r="FOD197" s="417"/>
      <c r="FOE197" s="417"/>
      <c r="FOF197" s="417"/>
      <c r="FOG197" s="417"/>
      <c r="FOH197" s="417"/>
      <c r="FOI197" s="417"/>
      <c r="FOJ197" s="417"/>
      <c r="FOK197" s="417"/>
      <c r="FOL197" s="417"/>
      <c r="FOM197" s="417"/>
      <c r="FON197" s="417"/>
      <c r="FOO197" s="417"/>
      <c r="FOP197" s="417"/>
      <c r="FOQ197" s="417"/>
      <c r="FOR197" s="417"/>
      <c r="FOS197" s="417"/>
      <c r="FOT197" s="417"/>
      <c r="FOU197" s="417"/>
      <c r="FOV197" s="417"/>
      <c r="FOW197" s="417"/>
      <c r="FOX197" s="417"/>
      <c r="FOY197" s="417"/>
      <c r="FOZ197" s="417"/>
      <c r="FPA197" s="417"/>
      <c r="FPB197" s="418"/>
      <c r="FPC197" s="418"/>
      <c r="FPD197" s="418"/>
      <c r="FPE197" s="418"/>
      <c r="FPF197" s="418"/>
      <c r="FPG197" s="417"/>
      <c r="FPH197" s="417"/>
      <c r="FPI197" s="418"/>
      <c r="FPJ197" s="418"/>
      <c r="FPK197" s="417"/>
      <c r="FPL197" s="417"/>
      <c r="FPM197" s="418"/>
      <c r="FPN197" s="418"/>
      <c r="FPO197" s="417"/>
      <c r="FPP197" s="417"/>
      <c r="FPQ197" s="417"/>
      <c r="FPR197" s="417"/>
      <c r="FPS197" s="417"/>
      <c r="FPT197" s="417"/>
      <c r="FPU197" s="417"/>
      <c r="FPV197" s="418"/>
      <c r="FPW197" s="418"/>
      <c r="FPX197" s="417"/>
      <c r="FPY197" s="417"/>
      <c r="FPZ197" s="418"/>
      <c r="FQA197" s="418"/>
      <c r="FQB197" s="417"/>
      <c r="FQC197" s="417"/>
      <c r="FQD197" s="417"/>
      <c r="FQE197" s="417"/>
      <c r="FQF197" s="417"/>
      <c r="FQG197" s="411"/>
      <c r="FQH197" s="443"/>
      <c r="FQI197" s="417"/>
      <c r="FQJ197" s="417"/>
      <c r="FQK197" s="417"/>
      <c r="FQL197" s="417"/>
      <c r="FQM197" s="417"/>
      <c r="FQN197" s="417"/>
      <c r="FQO197" s="417"/>
      <c r="FQP197" s="416"/>
      <c r="FQQ197" s="416"/>
      <c r="FQR197" s="416"/>
      <c r="FQS197" s="416"/>
      <c r="FQT197" s="416"/>
      <c r="FQU197" s="416"/>
      <c r="FQV197" s="416"/>
      <c r="FQW197" s="416"/>
      <c r="FQX197" s="416"/>
      <c r="FQY197" s="416"/>
      <c r="FQZ197" s="416"/>
      <c r="FRA197" s="416"/>
      <c r="FRB197" s="416"/>
      <c r="FRC197" s="416"/>
      <c r="FRD197" s="416"/>
      <c r="FRE197" s="416"/>
      <c r="FRF197" s="416"/>
      <c r="FRG197" s="416"/>
      <c r="FRH197" s="416"/>
      <c r="FRI197" s="416"/>
      <c r="FRJ197" s="416"/>
      <c r="FRK197" s="416"/>
      <c r="FRL197" s="416"/>
      <c r="FRM197" s="416"/>
      <c r="FRN197" s="416"/>
      <c r="FRO197" s="416"/>
      <c r="FRP197" s="416"/>
      <c r="FRQ197" s="416"/>
      <c r="FRR197" s="416"/>
      <c r="FRS197" s="416"/>
      <c r="FRT197" s="416"/>
      <c r="FRU197" s="416"/>
      <c r="FRV197" s="416"/>
      <c r="FRW197" s="416"/>
      <c r="FRX197" s="416"/>
      <c r="FRY197" s="416"/>
      <c r="FRZ197" s="416"/>
      <c r="FSA197" s="416"/>
      <c r="FSB197" s="416"/>
      <c r="FSC197" s="416"/>
      <c r="FSD197" s="416"/>
      <c r="FSE197" s="416"/>
      <c r="FSF197" s="416"/>
      <c r="FSG197" s="416"/>
      <c r="FSH197" s="417"/>
      <c r="FSI197" s="417"/>
      <c r="FSJ197" s="417"/>
      <c r="FSK197" s="417"/>
      <c r="FSL197" s="417"/>
      <c r="FSM197" s="417"/>
      <c r="FSN197" s="417"/>
      <c r="FSO197" s="417"/>
      <c r="FSP197" s="417"/>
      <c r="FSQ197" s="417"/>
      <c r="FSR197" s="417"/>
      <c r="FSS197" s="417"/>
      <c r="FST197" s="417"/>
      <c r="FSU197" s="417"/>
      <c r="FSV197" s="417"/>
      <c r="FSW197" s="417"/>
      <c r="FSX197" s="417"/>
      <c r="FSY197" s="417"/>
      <c r="FSZ197" s="417"/>
      <c r="FTA197" s="417"/>
      <c r="FTB197" s="417"/>
      <c r="FTC197" s="417"/>
      <c r="FTD197" s="417"/>
      <c r="FTE197" s="417"/>
      <c r="FTF197" s="418"/>
      <c r="FTG197" s="418"/>
      <c r="FTH197" s="418"/>
      <c r="FTI197" s="418"/>
      <c r="FTJ197" s="418"/>
      <c r="FTK197" s="417"/>
      <c r="FTL197" s="417"/>
      <c r="FTM197" s="418"/>
      <c r="FTN197" s="418"/>
      <c r="FTO197" s="417"/>
      <c r="FTP197" s="417"/>
      <c r="FTQ197" s="418"/>
      <c r="FTR197" s="418"/>
      <c r="FTS197" s="417"/>
      <c r="FTT197" s="417"/>
      <c r="FTU197" s="417"/>
      <c r="FTV197" s="417"/>
      <c r="FTW197" s="417"/>
      <c r="FTX197" s="417"/>
      <c r="FTY197" s="417"/>
      <c r="FTZ197" s="418"/>
      <c r="FUA197" s="418"/>
      <c r="FUB197" s="417"/>
      <c r="FUC197" s="417"/>
      <c r="FUD197" s="418"/>
      <c r="FUE197" s="418"/>
      <c r="FUF197" s="417"/>
      <c r="FUG197" s="417"/>
      <c r="FUH197" s="417"/>
      <c r="FUI197" s="417"/>
      <c r="FUJ197" s="417"/>
      <c r="FUK197" s="411"/>
      <c r="FUL197" s="443"/>
      <c r="FUM197" s="417"/>
      <c r="FUN197" s="417"/>
      <c r="FUO197" s="417"/>
      <c r="FUP197" s="417"/>
      <c r="FUQ197" s="417"/>
      <c r="FUR197" s="417"/>
      <c r="FUS197" s="417"/>
      <c r="FUT197" s="416"/>
      <c r="FUU197" s="416"/>
      <c r="FUV197" s="416"/>
      <c r="FUW197" s="416"/>
      <c r="FUX197" s="416"/>
      <c r="FUY197" s="416"/>
      <c r="FUZ197" s="416"/>
      <c r="FVA197" s="416"/>
      <c r="FVB197" s="416"/>
      <c r="FVC197" s="416"/>
      <c r="FVD197" s="416"/>
      <c r="FVE197" s="416"/>
      <c r="FVF197" s="416"/>
      <c r="FVG197" s="416"/>
      <c r="FVH197" s="416"/>
      <c r="FVI197" s="416"/>
      <c r="FVJ197" s="416"/>
      <c r="FVK197" s="416"/>
      <c r="FVL197" s="416"/>
      <c r="FVM197" s="416"/>
      <c r="FVN197" s="416"/>
      <c r="FVO197" s="416"/>
      <c r="FVP197" s="416"/>
      <c r="FVQ197" s="416"/>
      <c r="FVR197" s="416"/>
      <c r="FVS197" s="416"/>
      <c r="FVT197" s="416"/>
      <c r="FVU197" s="416"/>
      <c r="FVV197" s="416"/>
      <c r="FVW197" s="416"/>
      <c r="FVX197" s="416"/>
      <c r="FVY197" s="416"/>
      <c r="FVZ197" s="416"/>
      <c r="FWA197" s="416"/>
      <c r="FWB197" s="416"/>
      <c r="FWC197" s="416"/>
      <c r="FWD197" s="416"/>
      <c r="FWE197" s="416"/>
      <c r="FWF197" s="416"/>
      <c r="FWG197" s="416"/>
      <c r="FWH197" s="416"/>
      <c r="FWI197" s="416"/>
      <c r="FWJ197" s="416"/>
      <c r="FWK197" s="416"/>
      <c r="FWL197" s="417"/>
      <c r="FWM197" s="417"/>
      <c r="FWN197" s="417"/>
      <c r="FWO197" s="417"/>
      <c r="FWP197" s="417"/>
      <c r="FWQ197" s="417"/>
      <c r="FWR197" s="417"/>
      <c r="FWS197" s="417"/>
      <c r="FWT197" s="417"/>
      <c r="FWU197" s="417"/>
      <c r="FWV197" s="417"/>
      <c r="FWW197" s="417"/>
      <c r="FWX197" s="417"/>
      <c r="FWY197" s="417"/>
      <c r="FWZ197" s="417"/>
      <c r="FXA197" s="417"/>
      <c r="FXB197" s="417"/>
      <c r="FXC197" s="417"/>
      <c r="FXD197" s="417"/>
      <c r="FXE197" s="417"/>
      <c r="FXF197" s="417"/>
      <c r="FXG197" s="417"/>
      <c r="FXH197" s="417"/>
      <c r="FXI197" s="417"/>
      <c r="FXJ197" s="418"/>
      <c r="FXK197" s="418"/>
      <c r="FXL197" s="418"/>
      <c r="FXM197" s="418"/>
      <c r="FXN197" s="418"/>
      <c r="FXO197" s="417"/>
      <c r="FXP197" s="417"/>
      <c r="FXQ197" s="418"/>
      <c r="FXR197" s="418"/>
      <c r="FXS197" s="417"/>
      <c r="FXT197" s="417"/>
      <c r="FXU197" s="418"/>
      <c r="FXV197" s="418"/>
      <c r="FXW197" s="417"/>
      <c r="FXX197" s="417"/>
      <c r="FXY197" s="417"/>
      <c r="FXZ197" s="417"/>
      <c r="FYA197" s="417"/>
      <c r="FYB197" s="417"/>
      <c r="FYC197" s="417"/>
      <c r="FYD197" s="418"/>
      <c r="FYE197" s="418"/>
      <c r="FYF197" s="417"/>
      <c r="FYG197" s="417"/>
      <c r="FYH197" s="418"/>
      <c r="FYI197" s="418"/>
      <c r="FYJ197" s="417"/>
      <c r="FYK197" s="417"/>
      <c r="FYL197" s="417"/>
      <c r="FYM197" s="417"/>
      <c r="FYN197" s="417"/>
      <c r="FYO197" s="411"/>
      <c r="FYP197" s="443"/>
      <c r="FYQ197" s="417"/>
      <c r="FYR197" s="417"/>
      <c r="FYS197" s="417"/>
      <c r="FYT197" s="417"/>
      <c r="FYU197" s="417"/>
      <c r="FYV197" s="417"/>
      <c r="FYW197" s="417"/>
      <c r="FYX197" s="416"/>
      <c r="FYY197" s="416"/>
      <c r="FYZ197" s="416"/>
      <c r="FZA197" s="416"/>
      <c r="FZB197" s="416"/>
      <c r="FZC197" s="416"/>
      <c r="FZD197" s="416"/>
      <c r="FZE197" s="416"/>
      <c r="FZF197" s="416"/>
      <c r="FZG197" s="416"/>
      <c r="FZH197" s="416"/>
      <c r="FZI197" s="416"/>
      <c r="FZJ197" s="416"/>
      <c r="FZK197" s="416"/>
      <c r="FZL197" s="416"/>
      <c r="FZM197" s="416"/>
      <c r="FZN197" s="416"/>
      <c r="FZO197" s="416"/>
      <c r="FZP197" s="416"/>
      <c r="FZQ197" s="416"/>
      <c r="FZR197" s="416"/>
      <c r="FZS197" s="416"/>
      <c r="FZT197" s="416"/>
      <c r="FZU197" s="416"/>
      <c r="FZV197" s="416"/>
      <c r="FZW197" s="416"/>
      <c r="FZX197" s="416"/>
      <c r="FZY197" s="416"/>
      <c r="FZZ197" s="416"/>
      <c r="GAA197" s="416"/>
      <c r="GAB197" s="416"/>
      <c r="GAC197" s="416"/>
      <c r="GAD197" s="416"/>
      <c r="GAE197" s="416"/>
      <c r="GAF197" s="416"/>
      <c r="GAG197" s="416"/>
      <c r="GAH197" s="416"/>
      <c r="GAI197" s="416"/>
      <c r="GAJ197" s="416"/>
      <c r="GAK197" s="416"/>
      <c r="GAL197" s="416"/>
      <c r="GAM197" s="416"/>
      <c r="GAN197" s="416"/>
      <c r="GAO197" s="416"/>
      <c r="GAP197" s="417"/>
      <c r="GAQ197" s="417"/>
      <c r="GAR197" s="417"/>
      <c r="GAS197" s="417"/>
      <c r="GAT197" s="417"/>
      <c r="GAU197" s="417"/>
      <c r="GAV197" s="417"/>
      <c r="GAW197" s="417"/>
      <c r="GAX197" s="417"/>
      <c r="GAY197" s="417"/>
      <c r="GAZ197" s="417"/>
      <c r="GBA197" s="417"/>
      <c r="GBB197" s="417"/>
      <c r="GBC197" s="417"/>
      <c r="GBD197" s="417"/>
      <c r="GBE197" s="417"/>
      <c r="GBF197" s="417"/>
      <c r="GBG197" s="417"/>
      <c r="GBH197" s="417"/>
      <c r="GBI197" s="417"/>
      <c r="GBJ197" s="417"/>
      <c r="GBK197" s="417"/>
      <c r="GBL197" s="417"/>
      <c r="GBM197" s="417"/>
      <c r="GBN197" s="418"/>
      <c r="GBO197" s="418"/>
      <c r="GBP197" s="418"/>
      <c r="GBQ197" s="418"/>
      <c r="GBR197" s="418"/>
      <c r="GBS197" s="417"/>
      <c r="GBT197" s="417"/>
      <c r="GBU197" s="418"/>
      <c r="GBV197" s="418"/>
      <c r="GBW197" s="417"/>
      <c r="GBX197" s="417"/>
      <c r="GBY197" s="418"/>
      <c r="GBZ197" s="418"/>
      <c r="GCA197" s="417"/>
      <c r="GCB197" s="417"/>
      <c r="GCC197" s="417"/>
      <c r="GCD197" s="417"/>
      <c r="GCE197" s="417"/>
      <c r="GCF197" s="417"/>
      <c r="GCG197" s="417"/>
      <c r="GCH197" s="418"/>
      <c r="GCI197" s="418"/>
      <c r="GCJ197" s="417"/>
      <c r="GCK197" s="417"/>
      <c r="GCL197" s="418"/>
      <c r="GCM197" s="418"/>
      <c r="GCN197" s="417"/>
      <c r="GCO197" s="417"/>
      <c r="GCP197" s="417"/>
      <c r="GCQ197" s="417"/>
      <c r="GCR197" s="417"/>
      <c r="GCS197" s="411"/>
      <c r="GCT197" s="443"/>
      <c r="GCU197" s="417"/>
      <c r="GCV197" s="417"/>
      <c r="GCW197" s="417"/>
      <c r="GCX197" s="417"/>
      <c r="GCY197" s="417"/>
      <c r="GCZ197" s="417"/>
      <c r="GDA197" s="417"/>
      <c r="GDB197" s="416"/>
      <c r="GDC197" s="416"/>
      <c r="GDD197" s="416"/>
      <c r="GDE197" s="416"/>
      <c r="GDF197" s="416"/>
      <c r="GDG197" s="416"/>
      <c r="GDH197" s="416"/>
      <c r="GDI197" s="416"/>
      <c r="GDJ197" s="416"/>
      <c r="GDK197" s="416"/>
      <c r="GDL197" s="416"/>
      <c r="GDM197" s="416"/>
      <c r="GDN197" s="416"/>
      <c r="GDO197" s="416"/>
      <c r="GDP197" s="416"/>
      <c r="GDQ197" s="416"/>
      <c r="GDR197" s="416"/>
      <c r="GDS197" s="416"/>
      <c r="GDT197" s="416"/>
      <c r="GDU197" s="416"/>
      <c r="GDV197" s="416"/>
      <c r="GDW197" s="416"/>
      <c r="GDX197" s="416"/>
      <c r="GDY197" s="416"/>
      <c r="GDZ197" s="416"/>
      <c r="GEA197" s="416"/>
      <c r="GEB197" s="416"/>
      <c r="GEC197" s="416"/>
      <c r="GED197" s="416"/>
      <c r="GEE197" s="416"/>
      <c r="GEF197" s="416"/>
      <c r="GEG197" s="416"/>
      <c r="GEH197" s="416"/>
      <c r="GEI197" s="416"/>
      <c r="GEJ197" s="416"/>
      <c r="GEK197" s="416"/>
      <c r="GEL197" s="416"/>
      <c r="GEM197" s="416"/>
      <c r="GEN197" s="416"/>
      <c r="GEO197" s="416"/>
      <c r="GEP197" s="416"/>
      <c r="GEQ197" s="416"/>
      <c r="GER197" s="416"/>
      <c r="GES197" s="416"/>
      <c r="GET197" s="417"/>
      <c r="GEU197" s="417"/>
      <c r="GEV197" s="417"/>
      <c r="GEW197" s="417"/>
      <c r="GEX197" s="417"/>
      <c r="GEY197" s="417"/>
      <c r="GEZ197" s="417"/>
      <c r="GFA197" s="417"/>
      <c r="GFB197" s="417"/>
      <c r="GFC197" s="417"/>
      <c r="GFD197" s="417"/>
      <c r="GFE197" s="417"/>
      <c r="GFF197" s="417"/>
      <c r="GFG197" s="417"/>
      <c r="GFH197" s="417"/>
      <c r="GFI197" s="417"/>
      <c r="GFJ197" s="417"/>
      <c r="GFK197" s="417"/>
      <c r="GFL197" s="417"/>
      <c r="GFM197" s="417"/>
      <c r="GFN197" s="417"/>
      <c r="GFO197" s="417"/>
      <c r="GFP197" s="417"/>
      <c r="GFQ197" s="417"/>
      <c r="GFR197" s="418"/>
      <c r="GFS197" s="418"/>
      <c r="GFT197" s="418"/>
      <c r="GFU197" s="418"/>
      <c r="GFV197" s="418"/>
      <c r="GFW197" s="417"/>
      <c r="GFX197" s="417"/>
      <c r="GFY197" s="418"/>
      <c r="GFZ197" s="418"/>
      <c r="GGA197" s="417"/>
      <c r="GGB197" s="417"/>
      <c r="GGC197" s="418"/>
      <c r="GGD197" s="418"/>
      <c r="GGE197" s="417"/>
      <c r="GGF197" s="417"/>
      <c r="GGG197" s="417"/>
      <c r="GGH197" s="417"/>
      <c r="GGI197" s="417"/>
      <c r="GGJ197" s="417"/>
      <c r="GGK197" s="417"/>
      <c r="GGL197" s="418"/>
      <c r="GGM197" s="418"/>
      <c r="GGN197" s="417"/>
      <c r="GGO197" s="417"/>
      <c r="GGP197" s="418"/>
      <c r="GGQ197" s="418"/>
      <c r="GGR197" s="417"/>
      <c r="GGS197" s="417"/>
      <c r="GGT197" s="417"/>
      <c r="GGU197" s="417"/>
      <c r="GGV197" s="417"/>
      <c r="GGW197" s="411"/>
      <c r="GGX197" s="443"/>
      <c r="GGY197" s="417"/>
      <c r="GGZ197" s="417"/>
      <c r="GHA197" s="417"/>
      <c r="GHB197" s="417"/>
      <c r="GHC197" s="417"/>
      <c r="GHD197" s="417"/>
      <c r="GHE197" s="417"/>
      <c r="GHF197" s="416"/>
      <c r="GHG197" s="416"/>
      <c r="GHH197" s="416"/>
      <c r="GHI197" s="416"/>
      <c r="GHJ197" s="416"/>
      <c r="GHK197" s="416"/>
      <c r="GHL197" s="416"/>
      <c r="GHM197" s="416"/>
      <c r="GHN197" s="416"/>
      <c r="GHO197" s="416"/>
      <c r="GHP197" s="416"/>
      <c r="GHQ197" s="416"/>
      <c r="GHR197" s="416"/>
      <c r="GHS197" s="416"/>
      <c r="GHT197" s="416"/>
      <c r="GHU197" s="416"/>
      <c r="GHV197" s="416"/>
      <c r="GHW197" s="416"/>
      <c r="GHX197" s="416"/>
      <c r="GHY197" s="416"/>
      <c r="GHZ197" s="416"/>
      <c r="GIA197" s="416"/>
      <c r="GIB197" s="416"/>
      <c r="GIC197" s="416"/>
      <c r="GID197" s="416"/>
      <c r="GIE197" s="416"/>
      <c r="GIF197" s="416"/>
      <c r="GIG197" s="416"/>
      <c r="GIH197" s="416"/>
      <c r="GII197" s="416"/>
      <c r="GIJ197" s="416"/>
      <c r="GIK197" s="416"/>
      <c r="GIL197" s="416"/>
      <c r="GIM197" s="416"/>
      <c r="GIN197" s="416"/>
      <c r="GIO197" s="416"/>
      <c r="GIP197" s="416"/>
      <c r="GIQ197" s="416"/>
      <c r="GIR197" s="416"/>
      <c r="GIS197" s="416"/>
      <c r="GIT197" s="416"/>
      <c r="GIU197" s="416"/>
      <c r="GIV197" s="416"/>
      <c r="GIW197" s="416"/>
      <c r="GIX197" s="417"/>
      <c r="GIY197" s="417"/>
      <c r="GIZ197" s="417"/>
      <c r="GJA197" s="417"/>
      <c r="GJB197" s="417"/>
      <c r="GJC197" s="417"/>
      <c r="GJD197" s="417"/>
      <c r="GJE197" s="417"/>
      <c r="GJF197" s="417"/>
      <c r="GJG197" s="417"/>
      <c r="GJH197" s="417"/>
      <c r="GJI197" s="417"/>
      <c r="GJJ197" s="417"/>
      <c r="GJK197" s="417"/>
      <c r="GJL197" s="417"/>
      <c r="GJM197" s="417"/>
      <c r="GJN197" s="417"/>
      <c r="GJO197" s="417"/>
      <c r="GJP197" s="417"/>
      <c r="GJQ197" s="417"/>
      <c r="GJR197" s="417"/>
      <c r="GJS197" s="417"/>
      <c r="GJT197" s="417"/>
      <c r="GJU197" s="417"/>
      <c r="GJV197" s="418"/>
      <c r="GJW197" s="418"/>
      <c r="GJX197" s="418"/>
      <c r="GJY197" s="418"/>
      <c r="GJZ197" s="418"/>
      <c r="GKA197" s="417"/>
      <c r="GKB197" s="417"/>
      <c r="GKC197" s="418"/>
      <c r="GKD197" s="418"/>
      <c r="GKE197" s="417"/>
      <c r="GKF197" s="417"/>
      <c r="GKG197" s="418"/>
      <c r="GKH197" s="418"/>
      <c r="GKI197" s="417"/>
      <c r="GKJ197" s="417"/>
      <c r="GKK197" s="417"/>
      <c r="GKL197" s="417"/>
      <c r="GKM197" s="417"/>
      <c r="GKN197" s="417"/>
      <c r="GKO197" s="417"/>
      <c r="GKP197" s="418"/>
      <c r="GKQ197" s="418"/>
      <c r="GKR197" s="417"/>
      <c r="GKS197" s="417"/>
      <c r="GKT197" s="418"/>
      <c r="GKU197" s="418"/>
      <c r="GKV197" s="417"/>
      <c r="GKW197" s="417"/>
      <c r="GKX197" s="417"/>
      <c r="GKY197" s="417"/>
      <c r="GKZ197" s="417"/>
      <c r="GLA197" s="411"/>
      <c r="GLB197" s="443"/>
      <c r="GLC197" s="417"/>
      <c r="GLD197" s="417"/>
      <c r="GLE197" s="417"/>
      <c r="GLF197" s="417"/>
      <c r="GLG197" s="417"/>
      <c r="GLH197" s="417"/>
      <c r="GLI197" s="417"/>
      <c r="GLJ197" s="416"/>
      <c r="GLK197" s="416"/>
      <c r="GLL197" s="416"/>
      <c r="GLM197" s="416"/>
      <c r="GLN197" s="416"/>
      <c r="GLO197" s="416"/>
      <c r="GLP197" s="416"/>
      <c r="GLQ197" s="416"/>
      <c r="GLR197" s="416"/>
      <c r="GLS197" s="416"/>
      <c r="GLT197" s="416"/>
      <c r="GLU197" s="416"/>
      <c r="GLV197" s="416"/>
      <c r="GLW197" s="416"/>
      <c r="GLX197" s="416"/>
      <c r="GLY197" s="416"/>
      <c r="GLZ197" s="416"/>
      <c r="GMA197" s="416"/>
      <c r="GMB197" s="416"/>
      <c r="GMC197" s="416"/>
      <c r="GMD197" s="416"/>
      <c r="GME197" s="416"/>
      <c r="GMF197" s="416"/>
      <c r="GMG197" s="416"/>
      <c r="GMH197" s="416"/>
      <c r="GMI197" s="416"/>
      <c r="GMJ197" s="416"/>
      <c r="GMK197" s="416"/>
      <c r="GML197" s="416"/>
      <c r="GMM197" s="416"/>
      <c r="GMN197" s="416"/>
      <c r="GMO197" s="416"/>
      <c r="GMP197" s="416"/>
      <c r="GMQ197" s="416"/>
      <c r="GMR197" s="416"/>
      <c r="GMS197" s="416"/>
      <c r="GMT197" s="416"/>
      <c r="GMU197" s="416"/>
      <c r="GMV197" s="416"/>
      <c r="GMW197" s="416"/>
      <c r="GMX197" s="416"/>
      <c r="GMY197" s="416"/>
      <c r="GMZ197" s="416"/>
      <c r="GNA197" s="416"/>
      <c r="GNB197" s="417"/>
      <c r="GNC197" s="417"/>
      <c r="GND197" s="417"/>
      <c r="GNE197" s="417"/>
      <c r="GNF197" s="417"/>
      <c r="GNG197" s="417"/>
      <c r="GNH197" s="417"/>
      <c r="GNI197" s="417"/>
      <c r="GNJ197" s="417"/>
      <c r="GNK197" s="417"/>
      <c r="GNL197" s="417"/>
      <c r="GNM197" s="417"/>
      <c r="GNN197" s="417"/>
      <c r="GNO197" s="417"/>
      <c r="GNP197" s="417"/>
      <c r="GNQ197" s="417"/>
      <c r="GNR197" s="417"/>
      <c r="GNS197" s="417"/>
      <c r="GNT197" s="417"/>
      <c r="GNU197" s="417"/>
      <c r="GNV197" s="417"/>
      <c r="GNW197" s="417"/>
      <c r="GNX197" s="417"/>
      <c r="GNY197" s="417"/>
      <c r="GNZ197" s="418"/>
      <c r="GOA197" s="418"/>
      <c r="GOB197" s="418"/>
      <c r="GOC197" s="418"/>
      <c r="GOD197" s="418"/>
      <c r="GOE197" s="417"/>
      <c r="GOF197" s="417"/>
      <c r="GOG197" s="418"/>
      <c r="GOH197" s="418"/>
      <c r="GOI197" s="417"/>
      <c r="GOJ197" s="417"/>
      <c r="GOK197" s="418"/>
      <c r="GOL197" s="418"/>
      <c r="GOM197" s="417"/>
      <c r="GON197" s="417"/>
      <c r="GOO197" s="417"/>
      <c r="GOP197" s="417"/>
      <c r="GOQ197" s="417"/>
      <c r="GOR197" s="417"/>
      <c r="GOS197" s="417"/>
      <c r="GOT197" s="418"/>
      <c r="GOU197" s="418"/>
      <c r="GOV197" s="417"/>
      <c r="GOW197" s="417"/>
      <c r="GOX197" s="418"/>
      <c r="GOY197" s="418"/>
      <c r="GOZ197" s="417"/>
      <c r="GPA197" s="417"/>
      <c r="GPB197" s="417"/>
      <c r="GPC197" s="417"/>
      <c r="GPD197" s="417"/>
      <c r="GPE197" s="411"/>
      <c r="GPF197" s="443"/>
      <c r="GPG197" s="417"/>
      <c r="GPH197" s="417"/>
      <c r="GPI197" s="417"/>
      <c r="GPJ197" s="417"/>
      <c r="GPK197" s="417"/>
      <c r="GPL197" s="417"/>
      <c r="GPM197" s="417"/>
      <c r="GPN197" s="416"/>
      <c r="GPO197" s="416"/>
      <c r="GPP197" s="416"/>
      <c r="GPQ197" s="416"/>
      <c r="GPR197" s="416"/>
      <c r="GPS197" s="416"/>
      <c r="GPT197" s="416"/>
      <c r="GPU197" s="416"/>
      <c r="GPV197" s="416"/>
      <c r="GPW197" s="416"/>
      <c r="GPX197" s="416"/>
      <c r="GPY197" s="416"/>
      <c r="GPZ197" s="416"/>
      <c r="GQA197" s="416"/>
      <c r="GQB197" s="416"/>
      <c r="GQC197" s="416"/>
      <c r="GQD197" s="416"/>
      <c r="GQE197" s="416"/>
      <c r="GQF197" s="416"/>
      <c r="GQG197" s="416"/>
      <c r="GQH197" s="416"/>
      <c r="GQI197" s="416"/>
      <c r="GQJ197" s="416"/>
      <c r="GQK197" s="416"/>
      <c r="GQL197" s="416"/>
      <c r="GQM197" s="416"/>
      <c r="GQN197" s="416"/>
      <c r="GQO197" s="416"/>
      <c r="GQP197" s="416"/>
      <c r="GQQ197" s="416"/>
      <c r="GQR197" s="416"/>
      <c r="GQS197" s="416"/>
      <c r="GQT197" s="416"/>
      <c r="GQU197" s="416"/>
      <c r="GQV197" s="416"/>
      <c r="GQW197" s="416"/>
      <c r="GQX197" s="416"/>
      <c r="GQY197" s="416"/>
      <c r="GQZ197" s="416"/>
      <c r="GRA197" s="416"/>
      <c r="GRB197" s="416"/>
      <c r="GRC197" s="416"/>
      <c r="GRD197" s="416"/>
      <c r="GRE197" s="416"/>
      <c r="GRF197" s="417"/>
      <c r="GRG197" s="417"/>
      <c r="GRH197" s="417"/>
      <c r="GRI197" s="417"/>
      <c r="GRJ197" s="417"/>
      <c r="GRK197" s="417"/>
      <c r="GRL197" s="417"/>
      <c r="GRM197" s="417"/>
      <c r="GRN197" s="417"/>
      <c r="GRO197" s="417"/>
      <c r="GRP197" s="417"/>
      <c r="GRQ197" s="417"/>
      <c r="GRR197" s="417"/>
      <c r="GRS197" s="417"/>
      <c r="GRT197" s="417"/>
      <c r="GRU197" s="417"/>
      <c r="GRV197" s="417"/>
      <c r="GRW197" s="417"/>
      <c r="GRX197" s="417"/>
      <c r="GRY197" s="417"/>
      <c r="GRZ197" s="417"/>
      <c r="GSA197" s="417"/>
      <c r="GSB197" s="417"/>
      <c r="GSC197" s="417"/>
      <c r="GSD197" s="418"/>
      <c r="GSE197" s="418"/>
      <c r="GSF197" s="418"/>
      <c r="GSG197" s="418"/>
      <c r="GSH197" s="418"/>
      <c r="GSI197" s="417"/>
      <c r="GSJ197" s="417"/>
      <c r="GSK197" s="418"/>
      <c r="GSL197" s="418"/>
      <c r="GSM197" s="417"/>
      <c r="GSN197" s="417"/>
      <c r="GSO197" s="418"/>
      <c r="GSP197" s="418"/>
      <c r="GSQ197" s="417"/>
      <c r="GSR197" s="417"/>
      <c r="GSS197" s="417"/>
      <c r="GST197" s="417"/>
      <c r="GSU197" s="417"/>
      <c r="GSV197" s="417"/>
      <c r="GSW197" s="417"/>
      <c r="GSX197" s="418"/>
      <c r="GSY197" s="418"/>
      <c r="GSZ197" s="417"/>
      <c r="GTA197" s="417"/>
      <c r="GTB197" s="418"/>
      <c r="GTC197" s="418"/>
      <c r="GTD197" s="417"/>
      <c r="GTE197" s="417"/>
      <c r="GTF197" s="417"/>
      <c r="GTG197" s="417"/>
      <c r="GTH197" s="417"/>
      <c r="GTI197" s="411"/>
      <c r="GTJ197" s="443"/>
      <c r="GTK197" s="417"/>
      <c r="GTL197" s="417"/>
      <c r="GTM197" s="417"/>
      <c r="GTN197" s="417"/>
      <c r="GTO197" s="417"/>
      <c r="GTP197" s="417"/>
      <c r="GTQ197" s="417"/>
      <c r="GTR197" s="416"/>
      <c r="GTS197" s="416"/>
      <c r="GTT197" s="416"/>
      <c r="GTU197" s="416"/>
      <c r="GTV197" s="416"/>
      <c r="GTW197" s="416"/>
      <c r="GTX197" s="416"/>
      <c r="GTY197" s="416"/>
      <c r="GTZ197" s="416"/>
      <c r="GUA197" s="416"/>
      <c r="GUB197" s="416"/>
      <c r="GUC197" s="416"/>
      <c r="GUD197" s="416"/>
      <c r="GUE197" s="416"/>
      <c r="GUF197" s="416"/>
      <c r="GUG197" s="416"/>
      <c r="GUH197" s="416"/>
      <c r="GUI197" s="416"/>
      <c r="GUJ197" s="416"/>
      <c r="GUK197" s="416"/>
      <c r="GUL197" s="416"/>
      <c r="GUM197" s="416"/>
      <c r="GUN197" s="416"/>
      <c r="GUO197" s="416"/>
      <c r="GUP197" s="416"/>
      <c r="GUQ197" s="416"/>
      <c r="GUR197" s="416"/>
      <c r="GUS197" s="416"/>
      <c r="GUT197" s="416"/>
      <c r="GUU197" s="416"/>
      <c r="GUV197" s="416"/>
      <c r="GUW197" s="416"/>
      <c r="GUX197" s="416"/>
      <c r="GUY197" s="416"/>
      <c r="GUZ197" s="416"/>
      <c r="GVA197" s="416"/>
      <c r="GVB197" s="416"/>
      <c r="GVC197" s="416"/>
      <c r="GVD197" s="416"/>
      <c r="GVE197" s="416"/>
      <c r="GVF197" s="416"/>
      <c r="GVG197" s="416"/>
      <c r="GVH197" s="416"/>
      <c r="GVI197" s="416"/>
      <c r="GVJ197" s="417"/>
      <c r="GVK197" s="417"/>
      <c r="GVL197" s="417"/>
      <c r="GVM197" s="417"/>
      <c r="GVN197" s="417"/>
      <c r="GVO197" s="417"/>
      <c r="GVP197" s="417"/>
      <c r="GVQ197" s="417"/>
      <c r="GVR197" s="417"/>
      <c r="GVS197" s="417"/>
      <c r="GVT197" s="417"/>
      <c r="GVU197" s="417"/>
      <c r="GVV197" s="417"/>
      <c r="GVW197" s="417"/>
      <c r="GVX197" s="417"/>
      <c r="GVY197" s="417"/>
      <c r="GVZ197" s="417"/>
      <c r="GWA197" s="417"/>
      <c r="GWB197" s="417"/>
      <c r="GWC197" s="417"/>
      <c r="GWD197" s="417"/>
      <c r="GWE197" s="417"/>
      <c r="GWF197" s="417"/>
      <c r="GWG197" s="417"/>
      <c r="GWH197" s="418"/>
      <c r="GWI197" s="418"/>
      <c r="GWJ197" s="418"/>
      <c r="GWK197" s="418"/>
      <c r="GWL197" s="418"/>
      <c r="GWM197" s="417"/>
      <c r="GWN197" s="417"/>
      <c r="GWO197" s="418"/>
      <c r="GWP197" s="418"/>
      <c r="GWQ197" s="417"/>
      <c r="GWR197" s="417"/>
      <c r="GWS197" s="418"/>
      <c r="GWT197" s="418"/>
      <c r="GWU197" s="417"/>
      <c r="GWV197" s="417"/>
      <c r="GWW197" s="417"/>
      <c r="GWX197" s="417"/>
      <c r="GWY197" s="417"/>
      <c r="GWZ197" s="417"/>
      <c r="GXA197" s="417"/>
      <c r="GXB197" s="418"/>
      <c r="GXC197" s="418"/>
      <c r="GXD197" s="417"/>
      <c r="GXE197" s="417"/>
      <c r="GXF197" s="418"/>
      <c r="GXG197" s="418"/>
      <c r="GXH197" s="417"/>
      <c r="GXI197" s="417"/>
      <c r="GXJ197" s="417"/>
      <c r="GXK197" s="417"/>
      <c r="GXL197" s="417"/>
      <c r="GXM197" s="411"/>
      <c r="GXN197" s="443"/>
      <c r="GXO197" s="417"/>
      <c r="GXP197" s="417"/>
      <c r="GXQ197" s="417"/>
      <c r="GXR197" s="417"/>
      <c r="GXS197" s="417"/>
      <c r="GXT197" s="417"/>
      <c r="GXU197" s="417"/>
      <c r="GXV197" s="416"/>
      <c r="GXW197" s="416"/>
      <c r="GXX197" s="416"/>
      <c r="GXY197" s="416"/>
      <c r="GXZ197" s="416"/>
      <c r="GYA197" s="416"/>
      <c r="GYB197" s="416"/>
      <c r="GYC197" s="416"/>
      <c r="GYD197" s="416"/>
      <c r="GYE197" s="416"/>
      <c r="GYF197" s="416"/>
      <c r="GYG197" s="416"/>
      <c r="GYH197" s="416"/>
      <c r="GYI197" s="416"/>
      <c r="GYJ197" s="416"/>
      <c r="GYK197" s="416"/>
      <c r="GYL197" s="416"/>
      <c r="GYM197" s="416"/>
      <c r="GYN197" s="416"/>
      <c r="GYO197" s="416"/>
      <c r="GYP197" s="416"/>
      <c r="GYQ197" s="416"/>
      <c r="GYR197" s="416"/>
      <c r="GYS197" s="416"/>
      <c r="GYT197" s="416"/>
      <c r="GYU197" s="416"/>
      <c r="GYV197" s="416"/>
      <c r="GYW197" s="416"/>
      <c r="GYX197" s="416"/>
      <c r="GYY197" s="416"/>
      <c r="GYZ197" s="416"/>
      <c r="GZA197" s="416"/>
      <c r="GZB197" s="416"/>
      <c r="GZC197" s="416"/>
      <c r="GZD197" s="416"/>
      <c r="GZE197" s="416"/>
      <c r="GZF197" s="416"/>
      <c r="GZG197" s="416"/>
      <c r="GZH197" s="416"/>
      <c r="GZI197" s="416"/>
      <c r="GZJ197" s="416"/>
      <c r="GZK197" s="416"/>
      <c r="GZL197" s="416"/>
      <c r="GZM197" s="416"/>
      <c r="GZN197" s="417"/>
      <c r="GZO197" s="417"/>
      <c r="GZP197" s="417"/>
      <c r="GZQ197" s="417"/>
      <c r="GZR197" s="417"/>
      <c r="GZS197" s="417"/>
      <c r="GZT197" s="417"/>
      <c r="GZU197" s="417"/>
      <c r="GZV197" s="417"/>
      <c r="GZW197" s="417"/>
      <c r="GZX197" s="417"/>
      <c r="GZY197" s="417"/>
      <c r="GZZ197" s="417"/>
      <c r="HAA197" s="417"/>
      <c r="HAB197" s="417"/>
      <c r="HAC197" s="417"/>
      <c r="HAD197" s="417"/>
      <c r="HAE197" s="417"/>
      <c r="HAF197" s="417"/>
      <c r="HAG197" s="417"/>
      <c r="HAH197" s="417"/>
      <c r="HAI197" s="417"/>
      <c r="HAJ197" s="417"/>
      <c r="HAK197" s="417"/>
      <c r="HAL197" s="418"/>
      <c r="HAM197" s="418"/>
      <c r="HAN197" s="418"/>
      <c r="HAO197" s="418"/>
      <c r="HAP197" s="418"/>
      <c r="HAQ197" s="417"/>
      <c r="HAR197" s="417"/>
      <c r="HAS197" s="418"/>
      <c r="HAT197" s="418"/>
      <c r="HAU197" s="417"/>
      <c r="HAV197" s="417"/>
      <c r="HAW197" s="418"/>
      <c r="HAX197" s="418"/>
      <c r="HAY197" s="417"/>
      <c r="HAZ197" s="417"/>
      <c r="HBA197" s="417"/>
      <c r="HBB197" s="417"/>
      <c r="HBC197" s="417"/>
      <c r="HBD197" s="417"/>
      <c r="HBE197" s="417"/>
      <c r="HBF197" s="418"/>
      <c r="HBG197" s="418"/>
      <c r="HBH197" s="417"/>
      <c r="HBI197" s="417"/>
      <c r="HBJ197" s="418"/>
      <c r="HBK197" s="418"/>
      <c r="HBL197" s="417"/>
      <c r="HBM197" s="417"/>
      <c r="HBN197" s="417"/>
      <c r="HBO197" s="417"/>
      <c r="HBP197" s="417"/>
      <c r="HBQ197" s="411"/>
      <c r="HBR197" s="443"/>
      <c r="HBS197" s="417"/>
      <c r="HBT197" s="417"/>
      <c r="HBU197" s="417"/>
      <c r="HBV197" s="417"/>
      <c r="HBW197" s="417"/>
      <c r="HBX197" s="417"/>
      <c r="HBY197" s="417"/>
      <c r="HBZ197" s="416"/>
      <c r="HCA197" s="416"/>
      <c r="HCB197" s="416"/>
      <c r="HCC197" s="416"/>
      <c r="HCD197" s="416"/>
      <c r="HCE197" s="416"/>
      <c r="HCF197" s="416"/>
      <c r="HCG197" s="416"/>
      <c r="HCH197" s="416"/>
      <c r="HCI197" s="416"/>
      <c r="HCJ197" s="416"/>
      <c r="HCK197" s="416"/>
      <c r="HCL197" s="416"/>
      <c r="HCM197" s="416"/>
      <c r="HCN197" s="416"/>
      <c r="HCO197" s="416"/>
      <c r="HCP197" s="416"/>
      <c r="HCQ197" s="416"/>
      <c r="HCR197" s="416"/>
      <c r="HCS197" s="416"/>
      <c r="HCT197" s="416"/>
      <c r="HCU197" s="416"/>
      <c r="HCV197" s="416"/>
      <c r="HCW197" s="416"/>
      <c r="HCX197" s="416"/>
      <c r="HCY197" s="416"/>
      <c r="HCZ197" s="416"/>
      <c r="HDA197" s="416"/>
      <c r="HDB197" s="416"/>
      <c r="HDC197" s="416"/>
      <c r="HDD197" s="416"/>
      <c r="HDE197" s="416"/>
      <c r="HDF197" s="416"/>
      <c r="HDG197" s="416"/>
      <c r="HDH197" s="416"/>
      <c r="HDI197" s="416"/>
      <c r="HDJ197" s="416"/>
      <c r="HDK197" s="416"/>
      <c r="HDL197" s="416"/>
      <c r="HDM197" s="416"/>
      <c r="HDN197" s="416"/>
      <c r="HDO197" s="416"/>
      <c r="HDP197" s="416"/>
      <c r="HDQ197" s="416"/>
      <c r="HDR197" s="417"/>
      <c r="HDS197" s="417"/>
      <c r="HDT197" s="417"/>
      <c r="HDU197" s="417"/>
      <c r="HDV197" s="417"/>
      <c r="HDW197" s="417"/>
      <c r="HDX197" s="417"/>
      <c r="HDY197" s="417"/>
      <c r="HDZ197" s="417"/>
      <c r="HEA197" s="417"/>
      <c r="HEB197" s="417"/>
      <c r="HEC197" s="417"/>
      <c r="HED197" s="417"/>
      <c r="HEE197" s="417"/>
      <c r="HEF197" s="417"/>
      <c r="HEG197" s="417"/>
      <c r="HEH197" s="417"/>
      <c r="HEI197" s="417"/>
      <c r="HEJ197" s="417"/>
      <c r="HEK197" s="417"/>
      <c r="HEL197" s="417"/>
      <c r="HEM197" s="417"/>
      <c r="HEN197" s="417"/>
      <c r="HEO197" s="417"/>
      <c r="HEP197" s="418"/>
      <c r="HEQ197" s="418"/>
      <c r="HER197" s="418"/>
      <c r="HES197" s="418"/>
      <c r="HET197" s="418"/>
      <c r="HEU197" s="417"/>
      <c r="HEV197" s="417"/>
      <c r="HEW197" s="418"/>
      <c r="HEX197" s="418"/>
      <c r="HEY197" s="417"/>
      <c r="HEZ197" s="417"/>
      <c r="HFA197" s="418"/>
      <c r="HFB197" s="418"/>
      <c r="HFC197" s="417"/>
      <c r="HFD197" s="417"/>
      <c r="HFE197" s="417"/>
      <c r="HFF197" s="417"/>
      <c r="HFG197" s="417"/>
      <c r="HFH197" s="417"/>
      <c r="HFI197" s="417"/>
      <c r="HFJ197" s="418"/>
      <c r="HFK197" s="418"/>
      <c r="HFL197" s="417"/>
      <c r="HFM197" s="417"/>
      <c r="HFN197" s="418"/>
      <c r="HFO197" s="418"/>
      <c r="HFP197" s="417"/>
      <c r="HFQ197" s="417"/>
      <c r="HFR197" s="417"/>
      <c r="HFS197" s="417"/>
      <c r="HFT197" s="417"/>
      <c r="HFU197" s="411"/>
      <c r="HFV197" s="443"/>
      <c r="HFW197" s="417"/>
      <c r="HFX197" s="417"/>
      <c r="HFY197" s="417"/>
      <c r="HFZ197" s="417"/>
      <c r="HGA197" s="417"/>
      <c r="HGB197" s="417"/>
      <c r="HGC197" s="417"/>
      <c r="HGD197" s="416"/>
      <c r="HGE197" s="416"/>
      <c r="HGF197" s="416"/>
      <c r="HGG197" s="416"/>
      <c r="HGH197" s="416"/>
      <c r="HGI197" s="416"/>
      <c r="HGJ197" s="416"/>
      <c r="HGK197" s="416"/>
      <c r="HGL197" s="416"/>
      <c r="HGM197" s="416"/>
      <c r="HGN197" s="416"/>
      <c r="HGO197" s="416"/>
      <c r="HGP197" s="416"/>
      <c r="HGQ197" s="416"/>
      <c r="HGR197" s="416"/>
      <c r="HGS197" s="416"/>
      <c r="HGT197" s="416"/>
      <c r="HGU197" s="416"/>
      <c r="HGV197" s="416"/>
      <c r="HGW197" s="416"/>
      <c r="HGX197" s="416"/>
      <c r="HGY197" s="416"/>
      <c r="HGZ197" s="416"/>
      <c r="HHA197" s="416"/>
      <c r="HHB197" s="416"/>
      <c r="HHC197" s="416"/>
      <c r="HHD197" s="416"/>
      <c r="HHE197" s="416"/>
      <c r="HHF197" s="416"/>
      <c r="HHG197" s="416"/>
      <c r="HHH197" s="416"/>
      <c r="HHI197" s="416"/>
      <c r="HHJ197" s="416"/>
      <c r="HHK197" s="416"/>
      <c r="HHL197" s="416"/>
      <c r="HHM197" s="416"/>
      <c r="HHN197" s="416"/>
      <c r="HHO197" s="416"/>
      <c r="HHP197" s="416"/>
      <c r="HHQ197" s="416"/>
      <c r="HHR197" s="416"/>
      <c r="HHS197" s="416"/>
      <c r="HHT197" s="416"/>
      <c r="HHU197" s="416"/>
      <c r="HHV197" s="417"/>
      <c r="HHW197" s="417"/>
      <c r="HHX197" s="417"/>
      <c r="HHY197" s="417"/>
      <c r="HHZ197" s="417"/>
      <c r="HIA197" s="417"/>
      <c r="HIB197" s="417"/>
      <c r="HIC197" s="417"/>
      <c r="HID197" s="417"/>
      <c r="HIE197" s="417"/>
      <c r="HIF197" s="417"/>
      <c r="HIG197" s="417"/>
      <c r="HIH197" s="417"/>
      <c r="HII197" s="417"/>
      <c r="HIJ197" s="417"/>
      <c r="HIK197" s="417"/>
      <c r="HIL197" s="417"/>
      <c r="HIM197" s="417"/>
      <c r="HIN197" s="417"/>
      <c r="HIO197" s="417"/>
      <c r="HIP197" s="417"/>
      <c r="HIQ197" s="417"/>
      <c r="HIR197" s="417"/>
      <c r="HIS197" s="417"/>
      <c r="HIT197" s="418"/>
      <c r="HIU197" s="418"/>
      <c r="HIV197" s="418"/>
      <c r="HIW197" s="418"/>
      <c r="HIX197" s="418"/>
      <c r="HIY197" s="417"/>
      <c r="HIZ197" s="417"/>
      <c r="HJA197" s="418"/>
      <c r="HJB197" s="418"/>
      <c r="HJC197" s="417"/>
      <c r="HJD197" s="417"/>
      <c r="HJE197" s="418"/>
      <c r="HJF197" s="418"/>
      <c r="HJG197" s="417"/>
      <c r="HJH197" s="417"/>
      <c r="HJI197" s="417"/>
      <c r="HJJ197" s="417"/>
      <c r="HJK197" s="417"/>
      <c r="HJL197" s="417"/>
      <c r="HJM197" s="417"/>
      <c r="HJN197" s="418"/>
      <c r="HJO197" s="418"/>
      <c r="HJP197" s="417"/>
      <c r="HJQ197" s="417"/>
      <c r="HJR197" s="418"/>
      <c r="HJS197" s="418"/>
      <c r="HJT197" s="417"/>
      <c r="HJU197" s="417"/>
      <c r="HJV197" s="417"/>
      <c r="HJW197" s="417"/>
      <c r="HJX197" s="417"/>
      <c r="HJY197" s="411"/>
      <c r="HJZ197" s="443"/>
      <c r="HKA197" s="417"/>
      <c r="HKB197" s="417"/>
      <c r="HKC197" s="417"/>
      <c r="HKD197" s="417"/>
      <c r="HKE197" s="417"/>
      <c r="HKF197" s="417"/>
      <c r="HKG197" s="417"/>
      <c r="HKH197" s="416"/>
      <c r="HKI197" s="416"/>
      <c r="HKJ197" s="416"/>
      <c r="HKK197" s="416"/>
      <c r="HKL197" s="416"/>
      <c r="HKM197" s="416"/>
      <c r="HKN197" s="416"/>
      <c r="HKO197" s="416"/>
      <c r="HKP197" s="416"/>
      <c r="HKQ197" s="416"/>
      <c r="HKR197" s="416"/>
      <c r="HKS197" s="416"/>
      <c r="HKT197" s="416"/>
      <c r="HKU197" s="416"/>
      <c r="HKV197" s="416"/>
      <c r="HKW197" s="416"/>
      <c r="HKX197" s="416"/>
      <c r="HKY197" s="416"/>
      <c r="HKZ197" s="416"/>
      <c r="HLA197" s="416"/>
      <c r="HLB197" s="416"/>
      <c r="HLC197" s="416"/>
      <c r="HLD197" s="416"/>
      <c r="HLE197" s="416"/>
      <c r="HLF197" s="416"/>
      <c r="HLG197" s="416"/>
      <c r="HLH197" s="416"/>
      <c r="HLI197" s="416"/>
      <c r="HLJ197" s="416"/>
      <c r="HLK197" s="416"/>
      <c r="HLL197" s="416"/>
      <c r="HLM197" s="416"/>
      <c r="HLN197" s="416"/>
      <c r="HLO197" s="416"/>
      <c r="HLP197" s="416"/>
      <c r="HLQ197" s="416"/>
      <c r="HLR197" s="416"/>
      <c r="HLS197" s="416"/>
      <c r="HLT197" s="416"/>
      <c r="HLU197" s="416"/>
      <c r="HLV197" s="416"/>
      <c r="HLW197" s="416"/>
      <c r="HLX197" s="416"/>
      <c r="HLY197" s="416"/>
      <c r="HLZ197" s="417"/>
      <c r="HMA197" s="417"/>
      <c r="HMB197" s="417"/>
      <c r="HMC197" s="417"/>
      <c r="HMD197" s="417"/>
      <c r="HME197" s="417"/>
      <c r="HMF197" s="417"/>
      <c r="HMG197" s="417"/>
      <c r="HMH197" s="417"/>
      <c r="HMI197" s="417"/>
      <c r="HMJ197" s="417"/>
      <c r="HMK197" s="417"/>
      <c r="HML197" s="417"/>
      <c r="HMM197" s="417"/>
      <c r="HMN197" s="417"/>
      <c r="HMO197" s="417"/>
      <c r="HMP197" s="417"/>
      <c r="HMQ197" s="417"/>
      <c r="HMR197" s="417"/>
      <c r="HMS197" s="417"/>
      <c r="HMT197" s="417"/>
      <c r="HMU197" s="417"/>
      <c r="HMV197" s="417"/>
      <c r="HMW197" s="417"/>
      <c r="HMX197" s="418"/>
      <c r="HMY197" s="418"/>
      <c r="HMZ197" s="418"/>
      <c r="HNA197" s="418"/>
      <c r="HNB197" s="418"/>
      <c r="HNC197" s="417"/>
      <c r="HND197" s="417"/>
      <c r="HNE197" s="418"/>
      <c r="HNF197" s="418"/>
      <c r="HNG197" s="417"/>
      <c r="HNH197" s="417"/>
      <c r="HNI197" s="418"/>
      <c r="HNJ197" s="418"/>
      <c r="HNK197" s="417"/>
      <c r="HNL197" s="417"/>
      <c r="HNM197" s="417"/>
      <c r="HNN197" s="417"/>
      <c r="HNO197" s="417"/>
      <c r="HNP197" s="417"/>
      <c r="HNQ197" s="417"/>
      <c r="HNR197" s="418"/>
      <c r="HNS197" s="418"/>
      <c r="HNT197" s="417"/>
      <c r="HNU197" s="417"/>
      <c r="HNV197" s="418"/>
      <c r="HNW197" s="418"/>
      <c r="HNX197" s="417"/>
      <c r="HNY197" s="417"/>
      <c r="HNZ197" s="417"/>
      <c r="HOA197" s="417"/>
      <c r="HOB197" s="417"/>
      <c r="HOC197" s="411"/>
      <c r="HOD197" s="443"/>
      <c r="HOE197" s="417"/>
      <c r="HOF197" s="417"/>
      <c r="HOG197" s="417"/>
      <c r="HOH197" s="417"/>
      <c r="HOI197" s="417"/>
      <c r="HOJ197" s="417"/>
      <c r="HOK197" s="417"/>
      <c r="HOL197" s="416"/>
      <c r="HOM197" s="416"/>
      <c r="HON197" s="416"/>
      <c r="HOO197" s="416"/>
      <c r="HOP197" s="416"/>
      <c r="HOQ197" s="416"/>
      <c r="HOR197" s="416"/>
      <c r="HOS197" s="416"/>
      <c r="HOT197" s="416"/>
      <c r="HOU197" s="416"/>
      <c r="HOV197" s="416"/>
      <c r="HOW197" s="416"/>
      <c r="HOX197" s="416"/>
      <c r="HOY197" s="416"/>
      <c r="HOZ197" s="416"/>
      <c r="HPA197" s="416"/>
      <c r="HPB197" s="416"/>
      <c r="HPC197" s="416"/>
      <c r="HPD197" s="416"/>
      <c r="HPE197" s="416"/>
      <c r="HPF197" s="416"/>
      <c r="HPG197" s="416"/>
      <c r="HPH197" s="416"/>
      <c r="HPI197" s="416"/>
      <c r="HPJ197" s="416"/>
      <c r="HPK197" s="416"/>
      <c r="HPL197" s="416"/>
      <c r="HPM197" s="416"/>
      <c r="HPN197" s="416"/>
      <c r="HPO197" s="416"/>
      <c r="HPP197" s="416"/>
      <c r="HPQ197" s="416"/>
      <c r="HPR197" s="416"/>
      <c r="HPS197" s="416"/>
      <c r="HPT197" s="416"/>
      <c r="HPU197" s="416"/>
      <c r="HPV197" s="416"/>
      <c r="HPW197" s="416"/>
      <c r="HPX197" s="416"/>
      <c r="HPY197" s="416"/>
      <c r="HPZ197" s="416"/>
      <c r="HQA197" s="416"/>
      <c r="HQB197" s="416"/>
      <c r="HQC197" s="416"/>
      <c r="HQD197" s="417"/>
      <c r="HQE197" s="417"/>
      <c r="HQF197" s="417"/>
      <c r="HQG197" s="417"/>
      <c r="HQH197" s="417"/>
      <c r="HQI197" s="417"/>
      <c r="HQJ197" s="417"/>
      <c r="HQK197" s="417"/>
      <c r="HQL197" s="417"/>
      <c r="HQM197" s="417"/>
      <c r="HQN197" s="417"/>
      <c r="HQO197" s="417"/>
      <c r="HQP197" s="417"/>
      <c r="HQQ197" s="417"/>
      <c r="HQR197" s="417"/>
      <c r="HQS197" s="417"/>
      <c r="HQT197" s="417"/>
      <c r="HQU197" s="417"/>
      <c r="HQV197" s="417"/>
      <c r="HQW197" s="417"/>
      <c r="HQX197" s="417"/>
      <c r="HQY197" s="417"/>
      <c r="HQZ197" s="417"/>
      <c r="HRA197" s="417"/>
      <c r="HRB197" s="418"/>
      <c r="HRC197" s="418"/>
      <c r="HRD197" s="418"/>
      <c r="HRE197" s="418"/>
      <c r="HRF197" s="418"/>
      <c r="HRG197" s="417"/>
      <c r="HRH197" s="417"/>
      <c r="HRI197" s="418"/>
      <c r="HRJ197" s="418"/>
      <c r="HRK197" s="417"/>
      <c r="HRL197" s="417"/>
      <c r="HRM197" s="418"/>
      <c r="HRN197" s="418"/>
      <c r="HRO197" s="417"/>
      <c r="HRP197" s="417"/>
      <c r="HRQ197" s="417"/>
      <c r="HRR197" s="417"/>
      <c r="HRS197" s="417"/>
      <c r="HRT197" s="417"/>
      <c r="HRU197" s="417"/>
      <c r="HRV197" s="418"/>
      <c r="HRW197" s="418"/>
      <c r="HRX197" s="417"/>
      <c r="HRY197" s="417"/>
      <c r="HRZ197" s="418"/>
      <c r="HSA197" s="418"/>
      <c r="HSB197" s="417"/>
      <c r="HSC197" s="417"/>
      <c r="HSD197" s="417"/>
      <c r="HSE197" s="417"/>
      <c r="HSF197" s="417"/>
      <c r="HSG197" s="411"/>
      <c r="HSH197" s="443"/>
      <c r="HSI197" s="417"/>
      <c r="HSJ197" s="417"/>
      <c r="HSK197" s="417"/>
      <c r="HSL197" s="417"/>
      <c r="HSM197" s="417"/>
      <c r="HSN197" s="417"/>
      <c r="HSO197" s="417"/>
      <c r="HSP197" s="416"/>
      <c r="HSQ197" s="416"/>
      <c r="HSR197" s="416"/>
      <c r="HSS197" s="416"/>
      <c r="HST197" s="416"/>
      <c r="HSU197" s="416"/>
      <c r="HSV197" s="416"/>
      <c r="HSW197" s="416"/>
      <c r="HSX197" s="416"/>
      <c r="HSY197" s="416"/>
      <c r="HSZ197" s="416"/>
      <c r="HTA197" s="416"/>
      <c r="HTB197" s="416"/>
      <c r="HTC197" s="416"/>
      <c r="HTD197" s="416"/>
      <c r="HTE197" s="416"/>
      <c r="HTF197" s="416"/>
      <c r="HTG197" s="416"/>
      <c r="HTH197" s="416"/>
      <c r="HTI197" s="416"/>
      <c r="HTJ197" s="416"/>
      <c r="HTK197" s="416"/>
      <c r="HTL197" s="416"/>
      <c r="HTM197" s="416"/>
      <c r="HTN197" s="416"/>
      <c r="HTO197" s="416"/>
      <c r="HTP197" s="416"/>
      <c r="HTQ197" s="416"/>
      <c r="HTR197" s="416"/>
      <c r="HTS197" s="416"/>
      <c r="HTT197" s="416"/>
      <c r="HTU197" s="416"/>
      <c r="HTV197" s="416"/>
      <c r="HTW197" s="416"/>
      <c r="HTX197" s="416"/>
      <c r="HTY197" s="416"/>
      <c r="HTZ197" s="416"/>
      <c r="HUA197" s="416"/>
      <c r="HUB197" s="416"/>
      <c r="HUC197" s="416"/>
      <c r="HUD197" s="416"/>
      <c r="HUE197" s="416"/>
      <c r="HUF197" s="416"/>
      <c r="HUG197" s="416"/>
      <c r="HUH197" s="417"/>
      <c r="HUI197" s="417"/>
      <c r="HUJ197" s="417"/>
      <c r="HUK197" s="417"/>
      <c r="HUL197" s="417"/>
      <c r="HUM197" s="417"/>
      <c r="HUN197" s="417"/>
      <c r="HUO197" s="417"/>
      <c r="HUP197" s="417"/>
      <c r="HUQ197" s="417"/>
      <c r="HUR197" s="417"/>
      <c r="HUS197" s="417"/>
      <c r="HUT197" s="417"/>
      <c r="HUU197" s="417"/>
      <c r="HUV197" s="417"/>
      <c r="HUW197" s="417"/>
      <c r="HUX197" s="417"/>
      <c r="HUY197" s="417"/>
      <c r="HUZ197" s="417"/>
      <c r="HVA197" s="417"/>
      <c r="HVB197" s="417"/>
      <c r="HVC197" s="417"/>
      <c r="HVD197" s="417"/>
      <c r="HVE197" s="417"/>
      <c r="HVF197" s="418"/>
      <c r="HVG197" s="418"/>
      <c r="HVH197" s="418"/>
      <c r="HVI197" s="418"/>
      <c r="HVJ197" s="418"/>
      <c r="HVK197" s="417"/>
      <c r="HVL197" s="417"/>
      <c r="HVM197" s="418"/>
      <c r="HVN197" s="418"/>
      <c r="HVO197" s="417"/>
      <c r="HVP197" s="417"/>
      <c r="HVQ197" s="418"/>
      <c r="HVR197" s="418"/>
      <c r="HVS197" s="417"/>
      <c r="HVT197" s="417"/>
      <c r="HVU197" s="417"/>
      <c r="HVV197" s="417"/>
      <c r="HVW197" s="417"/>
      <c r="HVX197" s="417"/>
      <c r="HVY197" s="417"/>
      <c r="HVZ197" s="418"/>
      <c r="HWA197" s="418"/>
      <c r="HWB197" s="417"/>
      <c r="HWC197" s="417"/>
      <c r="HWD197" s="418"/>
      <c r="HWE197" s="418"/>
      <c r="HWF197" s="417"/>
      <c r="HWG197" s="417"/>
      <c r="HWH197" s="417"/>
      <c r="HWI197" s="417"/>
      <c r="HWJ197" s="417"/>
      <c r="HWK197" s="411"/>
      <c r="HWL197" s="443"/>
      <c r="HWM197" s="417"/>
      <c r="HWN197" s="417"/>
      <c r="HWO197" s="417"/>
      <c r="HWP197" s="417"/>
      <c r="HWQ197" s="417"/>
      <c r="HWR197" s="417"/>
      <c r="HWS197" s="417"/>
      <c r="HWT197" s="416"/>
      <c r="HWU197" s="416"/>
      <c r="HWV197" s="416"/>
      <c r="HWW197" s="416"/>
      <c r="HWX197" s="416"/>
      <c r="HWY197" s="416"/>
      <c r="HWZ197" s="416"/>
      <c r="HXA197" s="416"/>
      <c r="HXB197" s="416"/>
      <c r="HXC197" s="416"/>
      <c r="HXD197" s="416"/>
      <c r="HXE197" s="416"/>
      <c r="HXF197" s="416"/>
      <c r="HXG197" s="416"/>
      <c r="HXH197" s="416"/>
      <c r="HXI197" s="416"/>
      <c r="HXJ197" s="416"/>
      <c r="HXK197" s="416"/>
      <c r="HXL197" s="416"/>
      <c r="HXM197" s="416"/>
      <c r="HXN197" s="416"/>
      <c r="HXO197" s="416"/>
      <c r="HXP197" s="416"/>
      <c r="HXQ197" s="416"/>
      <c r="HXR197" s="416"/>
      <c r="HXS197" s="416"/>
      <c r="HXT197" s="416"/>
      <c r="HXU197" s="416"/>
      <c r="HXV197" s="416"/>
      <c r="HXW197" s="416"/>
      <c r="HXX197" s="416"/>
      <c r="HXY197" s="416"/>
      <c r="HXZ197" s="416"/>
      <c r="HYA197" s="416"/>
      <c r="HYB197" s="416"/>
      <c r="HYC197" s="416"/>
      <c r="HYD197" s="416"/>
      <c r="HYE197" s="416"/>
      <c r="HYF197" s="416"/>
      <c r="HYG197" s="416"/>
      <c r="HYH197" s="416"/>
      <c r="HYI197" s="416"/>
      <c r="HYJ197" s="416"/>
      <c r="HYK197" s="416"/>
      <c r="HYL197" s="417"/>
      <c r="HYM197" s="417"/>
      <c r="HYN197" s="417"/>
      <c r="HYO197" s="417"/>
      <c r="HYP197" s="417"/>
      <c r="HYQ197" s="417"/>
      <c r="HYR197" s="417"/>
      <c r="HYS197" s="417"/>
      <c r="HYT197" s="417"/>
      <c r="HYU197" s="417"/>
      <c r="HYV197" s="417"/>
      <c r="HYW197" s="417"/>
      <c r="HYX197" s="417"/>
      <c r="HYY197" s="417"/>
      <c r="HYZ197" s="417"/>
      <c r="HZA197" s="417"/>
      <c r="HZB197" s="417"/>
      <c r="HZC197" s="417"/>
      <c r="HZD197" s="417"/>
      <c r="HZE197" s="417"/>
      <c r="HZF197" s="417"/>
      <c r="HZG197" s="417"/>
      <c r="HZH197" s="417"/>
      <c r="HZI197" s="417"/>
      <c r="HZJ197" s="418"/>
      <c r="HZK197" s="418"/>
      <c r="HZL197" s="418"/>
      <c r="HZM197" s="418"/>
      <c r="HZN197" s="418"/>
      <c r="HZO197" s="417"/>
      <c r="HZP197" s="417"/>
      <c r="HZQ197" s="418"/>
      <c r="HZR197" s="418"/>
      <c r="HZS197" s="417"/>
      <c r="HZT197" s="417"/>
      <c r="HZU197" s="418"/>
      <c r="HZV197" s="418"/>
      <c r="HZW197" s="417"/>
      <c r="HZX197" s="417"/>
      <c r="HZY197" s="417"/>
      <c r="HZZ197" s="417"/>
      <c r="IAA197" s="417"/>
      <c r="IAB197" s="417"/>
      <c r="IAC197" s="417"/>
      <c r="IAD197" s="418"/>
      <c r="IAE197" s="418"/>
      <c r="IAF197" s="417"/>
      <c r="IAG197" s="417"/>
      <c r="IAH197" s="418"/>
      <c r="IAI197" s="418"/>
      <c r="IAJ197" s="417"/>
      <c r="IAK197" s="417"/>
      <c r="IAL197" s="417"/>
      <c r="IAM197" s="417"/>
      <c r="IAN197" s="417"/>
      <c r="IAO197" s="411"/>
      <c r="IAP197" s="443"/>
      <c r="IAQ197" s="417"/>
      <c r="IAR197" s="417"/>
      <c r="IAS197" s="417"/>
      <c r="IAT197" s="417"/>
      <c r="IAU197" s="417"/>
      <c r="IAV197" s="417"/>
      <c r="IAW197" s="417"/>
      <c r="IAX197" s="416"/>
      <c r="IAY197" s="416"/>
      <c r="IAZ197" s="416"/>
      <c r="IBA197" s="416"/>
      <c r="IBB197" s="416"/>
      <c r="IBC197" s="416"/>
      <c r="IBD197" s="416"/>
      <c r="IBE197" s="416"/>
      <c r="IBF197" s="416"/>
      <c r="IBG197" s="416"/>
      <c r="IBH197" s="416"/>
      <c r="IBI197" s="416"/>
      <c r="IBJ197" s="416"/>
      <c r="IBK197" s="416"/>
      <c r="IBL197" s="416"/>
      <c r="IBM197" s="416"/>
      <c r="IBN197" s="416"/>
      <c r="IBO197" s="416"/>
      <c r="IBP197" s="416"/>
      <c r="IBQ197" s="416"/>
      <c r="IBR197" s="416"/>
      <c r="IBS197" s="416"/>
      <c r="IBT197" s="416"/>
      <c r="IBU197" s="416"/>
      <c r="IBV197" s="416"/>
      <c r="IBW197" s="416"/>
      <c r="IBX197" s="416"/>
      <c r="IBY197" s="416"/>
      <c r="IBZ197" s="416"/>
      <c r="ICA197" s="416"/>
      <c r="ICB197" s="416"/>
      <c r="ICC197" s="416"/>
      <c r="ICD197" s="416"/>
      <c r="ICE197" s="416"/>
      <c r="ICF197" s="416"/>
      <c r="ICG197" s="416"/>
      <c r="ICH197" s="416"/>
      <c r="ICI197" s="416"/>
      <c r="ICJ197" s="416"/>
      <c r="ICK197" s="416"/>
      <c r="ICL197" s="416"/>
      <c r="ICM197" s="416"/>
      <c r="ICN197" s="416"/>
      <c r="ICO197" s="416"/>
      <c r="ICP197" s="417"/>
      <c r="ICQ197" s="417"/>
      <c r="ICR197" s="417"/>
      <c r="ICS197" s="417"/>
      <c r="ICT197" s="417"/>
      <c r="ICU197" s="417"/>
      <c r="ICV197" s="417"/>
      <c r="ICW197" s="417"/>
      <c r="ICX197" s="417"/>
      <c r="ICY197" s="417"/>
      <c r="ICZ197" s="417"/>
      <c r="IDA197" s="417"/>
      <c r="IDB197" s="417"/>
      <c r="IDC197" s="417"/>
      <c r="IDD197" s="417"/>
      <c r="IDE197" s="417"/>
      <c r="IDF197" s="417"/>
      <c r="IDG197" s="417"/>
      <c r="IDH197" s="417"/>
      <c r="IDI197" s="417"/>
      <c r="IDJ197" s="417"/>
      <c r="IDK197" s="417"/>
      <c r="IDL197" s="417"/>
      <c r="IDM197" s="417"/>
      <c r="IDN197" s="418"/>
      <c r="IDO197" s="418"/>
      <c r="IDP197" s="418"/>
      <c r="IDQ197" s="418"/>
      <c r="IDR197" s="418"/>
      <c r="IDS197" s="417"/>
      <c r="IDT197" s="417"/>
      <c r="IDU197" s="418"/>
      <c r="IDV197" s="418"/>
      <c r="IDW197" s="417"/>
      <c r="IDX197" s="417"/>
      <c r="IDY197" s="418"/>
      <c r="IDZ197" s="418"/>
      <c r="IEA197" s="417"/>
      <c r="IEB197" s="417"/>
      <c r="IEC197" s="417"/>
      <c r="IED197" s="417"/>
      <c r="IEE197" s="417"/>
      <c r="IEF197" s="417"/>
      <c r="IEG197" s="417"/>
      <c r="IEH197" s="418"/>
      <c r="IEI197" s="418"/>
      <c r="IEJ197" s="417"/>
      <c r="IEK197" s="417"/>
      <c r="IEL197" s="418"/>
      <c r="IEM197" s="418"/>
      <c r="IEN197" s="417"/>
      <c r="IEO197" s="417"/>
      <c r="IEP197" s="417"/>
      <c r="IEQ197" s="417"/>
      <c r="IER197" s="417"/>
      <c r="IES197" s="411"/>
      <c r="IET197" s="443"/>
      <c r="IEU197" s="417"/>
      <c r="IEV197" s="417"/>
      <c r="IEW197" s="417"/>
      <c r="IEX197" s="417"/>
      <c r="IEY197" s="417"/>
      <c r="IEZ197" s="417"/>
      <c r="IFA197" s="417"/>
      <c r="IFB197" s="416"/>
      <c r="IFC197" s="416"/>
      <c r="IFD197" s="416"/>
      <c r="IFE197" s="416"/>
      <c r="IFF197" s="416"/>
      <c r="IFG197" s="416"/>
      <c r="IFH197" s="416"/>
      <c r="IFI197" s="416"/>
      <c r="IFJ197" s="416"/>
      <c r="IFK197" s="416"/>
      <c r="IFL197" s="416"/>
      <c r="IFM197" s="416"/>
      <c r="IFN197" s="416"/>
      <c r="IFO197" s="416"/>
      <c r="IFP197" s="416"/>
      <c r="IFQ197" s="416"/>
      <c r="IFR197" s="416"/>
      <c r="IFS197" s="416"/>
      <c r="IFT197" s="416"/>
      <c r="IFU197" s="416"/>
      <c r="IFV197" s="416"/>
      <c r="IFW197" s="416"/>
      <c r="IFX197" s="416"/>
      <c r="IFY197" s="416"/>
      <c r="IFZ197" s="416"/>
      <c r="IGA197" s="416"/>
      <c r="IGB197" s="416"/>
      <c r="IGC197" s="416"/>
      <c r="IGD197" s="416"/>
      <c r="IGE197" s="416"/>
      <c r="IGF197" s="416"/>
      <c r="IGG197" s="416"/>
      <c r="IGH197" s="416"/>
      <c r="IGI197" s="416"/>
      <c r="IGJ197" s="416"/>
      <c r="IGK197" s="416"/>
      <c r="IGL197" s="416"/>
      <c r="IGM197" s="416"/>
      <c r="IGN197" s="416"/>
      <c r="IGO197" s="416"/>
      <c r="IGP197" s="416"/>
      <c r="IGQ197" s="416"/>
      <c r="IGR197" s="416"/>
      <c r="IGS197" s="416"/>
      <c r="IGT197" s="417"/>
      <c r="IGU197" s="417"/>
      <c r="IGV197" s="417"/>
      <c r="IGW197" s="417"/>
      <c r="IGX197" s="417"/>
      <c r="IGY197" s="417"/>
      <c r="IGZ197" s="417"/>
      <c r="IHA197" s="417"/>
      <c r="IHB197" s="417"/>
      <c r="IHC197" s="417"/>
      <c r="IHD197" s="417"/>
      <c r="IHE197" s="417"/>
      <c r="IHF197" s="417"/>
      <c r="IHG197" s="417"/>
      <c r="IHH197" s="417"/>
      <c r="IHI197" s="417"/>
      <c r="IHJ197" s="417"/>
      <c r="IHK197" s="417"/>
      <c r="IHL197" s="417"/>
      <c r="IHM197" s="417"/>
      <c r="IHN197" s="417"/>
      <c r="IHO197" s="417"/>
      <c r="IHP197" s="417"/>
      <c r="IHQ197" s="417"/>
      <c r="IHR197" s="418"/>
      <c r="IHS197" s="418"/>
      <c r="IHT197" s="418"/>
      <c r="IHU197" s="418"/>
      <c r="IHV197" s="418"/>
      <c r="IHW197" s="417"/>
      <c r="IHX197" s="417"/>
      <c r="IHY197" s="418"/>
      <c r="IHZ197" s="418"/>
      <c r="IIA197" s="417"/>
      <c r="IIB197" s="417"/>
      <c r="IIC197" s="418"/>
      <c r="IID197" s="418"/>
      <c r="IIE197" s="417"/>
      <c r="IIF197" s="417"/>
      <c r="IIG197" s="417"/>
      <c r="IIH197" s="417"/>
      <c r="III197" s="417"/>
      <c r="IIJ197" s="417"/>
      <c r="IIK197" s="417"/>
      <c r="IIL197" s="418"/>
      <c r="IIM197" s="418"/>
      <c r="IIN197" s="417"/>
      <c r="IIO197" s="417"/>
      <c r="IIP197" s="418"/>
      <c r="IIQ197" s="418"/>
      <c r="IIR197" s="417"/>
      <c r="IIS197" s="417"/>
      <c r="IIT197" s="417"/>
      <c r="IIU197" s="417"/>
      <c r="IIV197" s="417"/>
      <c r="IIW197" s="411"/>
      <c r="IIX197" s="443"/>
      <c r="IIY197" s="417"/>
      <c r="IIZ197" s="417"/>
      <c r="IJA197" s="417"/>
      <c r="IJB197" s="417"/>
      <c r="IJC197" s="417"/>
      <c r="IJD197" s="417"/>
      <c r="IJE197" s="417"/>
      <c r="IJF197" s="416"/>
      <c r="IJG197" s="416"/>
      <c r="IJH197" s="416"/>
      <c r="IJI197" s="416"/>
      <c r="IJJ197" s="416"/>
      <c r="IJK197" s="416"/>
      <c r="IJL197" s="416"/>
      <c r="IJM197" s="416"/>
      <c r="IJN197" s="416"/>
      <c r="IJO197" s="416"/>
      <c r="IJP197" s="416"/>
      <c r="IJQ197" s="416"/>
      <c r="IJR197" s="416"/>
      <c r="IJS197" s="416"/>
      <c r="IJT197" s="416"/>
      <c r="IJU197" s="416"/>
      <c r="IJV197" s="416"/>
      <c r="IJW197" s="416"/>
      <c r="IJX197" s="416"/>
      <c r="IJY197" s="416"/>
      <c r="IJZ197" s="416"/>
      <c r="IKA197" s="416"/>
      <c r="IKB197" s="416"/>
      <c r="IKC197" s="416"/>
      <c r="IKD197" s="416"/>
      <c r="IKE197" s="416"/>
      <c r="IKF197" s="416"/>
      <c r="IKG197" s="416"/>
      <c r="IKH197" s="416"/>
      <c r="IKI197" s="416"/>
      <c r="IKJ197" s="416"/>
      <c r="IKK197" s="416"/>
      <c r="IKL197" s="416"/>
      <c r="IKM197" s="416"/>
      <c r="IKN197" s="416"/>
      <c r="IKO197" s="416"/>
      <c r="IKP197" s="416"/>
      <c r="IKQ197" s="416"/>
      <c r="IKR197" s="416"/>
      <c r="IKS197" s="416"/>
      <c r="IKT197" s="416"/>
      <c r="IKU197" s="416"/>
      <c r="IKV197" s="416"/>
      <c r="IKW197" s="416"/>
      <c r="IKX197" s="417"/>
      <c r="IKY197" s="417"/>
      <c r="IKZ197" s="417"/>
      <c r="ILA197" s="417"/>
      <c r="ILB197" s="417"/>
      <c r="ILC197" s="417"/>
      <c r="ILD197" s="417"/>
      <c r="ILE197" s="417"/>
      <c r="ILF197" s="417"/>
      <c r="ILG197" s="417"/>
      <c r="ILH197" s="417"/>
      <c r="ILI197" s="417"/>
      <c r="ILJ197" s="417"/>
      <c r="ILK197" s="417"/>
      <c r="ILL197" s="417"/>
      <c r="ILM197" s="417"/>
      <c r="ILN197" s="417"/>
      <c r="ILO197" s="417"/>
      <c r="ILP197" s="417"/>
      <c r="ILQ197" s="417"/>
      <c r="ILR197" s="417"/>
      <c r="ILS197" s="417"/>
      <c r="ILT197" s="417"/>
      <c r="ILU197" s="417"/>
      <c r="ILV197" s="418"/>
      <c r="ILW197" s="418"/>
      <c r="ILX197" s="418"/>
      <c r="ILY197" s="418"/>
      <c r="ILZ197" s="418"/>
      <c r="IMA197" s="417"/>
      <c r="IMB197" s="417"/>
      <c r="IMC197" s="418"/>
      <c r="IMD197" s="418"/>
      <c r="IME197" s="417"/>
      <c r="IMF197" s="417"/>
      <c r="IMG197" s="418"/>
      <c r="IMH197" s="418"/>
      <c r="IMI197" s="417"/>
      <c r="IMJ197" s="417"/>
      <c r="IMK197" s="417"/>
      <c r="IML197" s="417"/>
      <c r="IMM197" s="417"/>
      <c r="IMN197" s="417"/>
      <c r="IMO197" s="417"/>
      <c r="IMP197" s="418"/>
      <c r="IMQ197" s="418"/>
      <c r="IMR197" s="417"/>
      <c r="IMS197" s="417"/>
      <c r="IMT197" s="418"/>
      <c r="IMU197" s="418"/>
      <c r="IMV197" s="417"/>
      <c r="IMW197" s="417"/>
      <c r="IMX197" s="417"/>
      <c r="IMY197" s="417"/>
      <c r="IMZ197" s="417"/>
      <c r="INA197" s="411"/>
      <c r="INB197" s="443"/>
      <c r="INC197" s="417"/>
      <c r="IND197" s="417"/>
      <c r="INE197" s="417"/>
      <c r="INF197" s="417"/>
      <c r="ING197" s="417"/>
      <c r="INH197" s="417"/>
      <c r="INI197" s="417"/>
      <c r="INJ197" s="416"/>
      <c r="INK197" s="416"/>
      <c r="INL197" s="416"/>
      <c r="INM197" s="416"/>
      <c r="INN197" s="416"/>
      <c r="INO197" s="416"/>
      <c r="INP197" s="416"/>
      <c r="INQ197" s="416"/>
      <c r="INR197" s="416"/>
      <c r="INS197" s="416"/>
      <c r="INT197" s="416"/>
      <c r="INU197" s="416"/>
      <c r="INV197" s="416"/>
      <c r="INW197" s="416"/>
      <c r="INX197" s="416"/>
      <c r="INY197" s="416"/>
      <c r="INZ197" s="416"/>
      <c r="IOA197" s="416"/>
      <c r="IOB197" s="416"/>
      <c r="IOC197" s="416"/>
      <c r="IOD197" s="416"/>
      <c r="IOE197" s="416"/>
      <c r="IOF197" s="416"/>
      <c r="IOG197" s="416"/>
      <c r="IOH197" s="416"/>
      <c r="IOI197" s="416"/>
      <c r="IOJ197" s="416"/>
      <c r="IOK197" s="416"/>
      <c r="IOL197" s="416"/>
      <c r="IOM197" s="416"/>
      <c r="ION197" s="416"/>
      <c r="IOO197" s="416"/>
      <c r="IOP197" s="416"/>
      <c r="IOQ197" s="416"/>
      <c r="IOR197" s="416"/>
      <c r="IOS197" s="416"/>
      <c r="IOT197" s="416"/>
      <c r="IOU197" s="416"/>
      <c r="IOV197" s="416"/>
      <c r="IOW197" s="416"/>
      <c r="IOX197" s="416"/>
      <c r="IOY197" s="416"/>
      <c r="IOZ197" s="416"/>
      <c r="IPA197" s="416"/>
      <c r="IPB197" s="417"/>
      <c r="IPC197" s="417"/>
      <c r="IPD197" s="417"/>
      <c r="IPE197" s="417"/>
      <c r="IPF197" s="417"/>
      <c r="IPG197" s="417"/>
      <c r="IPH197" s="417"/>
      <c r="IPI197" s="417"/>
      <c r="IPJ197" s="417"/>
      <c r="IPK197" s="417"/>
      <c r="IPL197" s="417"/>
      <c r="IPM197" s="417"/>
      <c r="IPN197" s="417"/>
      <c r="IPO197" s="417"/>
      <c r="IPP197" s="417"/>
      <c r="IPQ197" s="417"/>
      <c r="IPR197" s="417"/>
      <c r="IPS197" s="417"/>
      <c r="IPT197" s="417"/>
      <c r="IPU197" s="417"/>
      <c r="IPV197" s="417"/>
      <c r="IPW197" s="417"/>
      <c r="IPX197" s="417"/>
      <c r="IPY197" s="417"/>
      <c r="IPZ197" s="418"/>
      <c r="IQA197" s="418"/>
      <c r="IQB197" s="418"/>
      <c r="IQC197" s="418"/>
      <c r="IQD197" s="418"/>
      <c r="IQE197" s="417"/>
      <c r="IQF197" s="417"/>
      <c r="IQG197" s="418"/>
      <c r="IQH197" s="418"/>
      <c r="IQI197" s="417"/>
      <c r="IQJ197" s="417"/>
      <c r="IQK197" s="418"/>
      <c r="IQL197" s="418"/>
      <c r="IQM197" s="417"/>
      <c r="IQN197" s="417"/>
      <c r="IQO197" s="417"/>
      <c r="IQP197" s="417"/>
      <c r="IQQ197" s="417"/>
      <c r="IQR197" s="417"/>
      <c r="IQS197" s="417"/>
      <c r="IQT197" s="418"/>
      <c r="IQU197" s="418"/>
      <c r="IQV197" s="417"/>
      <c r="IQW197" s="417"/>
      <c r="IQX197" s="418"/>
      <c r="IQY197" s="418"/>
      <c r="IQZ197" s="417"/>
      <c r="IRA197" s="417"/>
      <c r="IRB197" s="417"/>
      <c r="IRC197" s="417"/>
      <c r="IRD197" s="417"/>
      <c r="IRE197" s="411"/>
      <c r="IRF197" s="443"/>
      <c r="IRG197" s="417"/>
      <c r="IRH197" s="417"/>
      <c r="IRI197" s="417"/>
      <c r="IRJ197" s="417"/>
      <c r="IRK197" s="417"/>
      <c r="IRL197" s="417"/>
      <c r="IRM197" s="417"/>
      <c r="IRN197" s="416"/>
      <c r="IRO197" s="416"/>
      <c r="IRP197" s="416"/>
      <c r="IRQ197" s="416"/>
      <c r="IRR197" s="416"/>
      <c r="IRS197" s="416"/>
      <c r="IRT197" s="416"/>
      <c r="IRU197" s="416"/>
      <c r="IRV197" s="416"/>
      <c r="IRW197" s="416"/>
      <c r="IRX197" s="416"/>
      <c r="IRY197" s="416"/>
      <c r="IRZ197" s="416"/>
      <c r="ISA197" s="416"/>
      <c r="ISB197" s="416"/>
      <c r="ISC197" s="416"/>
      <c r="ISD197" s="416"/>
      <c r="ISE197" s="416"/>
      <c r="ISF197" s="416"/>
      <c r="ISG197" s="416"/>
      <c r="ISH197" s="416"/>
      <c r="ISI197" s="416"/>
      <c r="ISJ197" s="416"/>
      <c r="ISK197" s="416"/>
      <c r="ISL197" s="416"/>
      <c r="ISM197" s="416"/>
      <c r="ISN197" s="416"/>
      <c r="ISO197" s="416"/>
      <c r="ISP197" s="416"/>
      <c r="ISQ197" s="416"/>
      <c r="ISR197" s="416"/>
      <c r="ISS197" s="416"/>
      <c r="IST197" s="416"/>
      <c r="ISU197" s="416"/>
      <c r="ISV197" s="416"/>
      <c r="ISW197" s="416"/>
      <c r="ISX197" s="416"/>
      <c r="ISY197" s="416"/>
      <c r="ISZ197" s="416"/>
      <c r="ITA197" s="416"/>
      <c r="ITB197" s="416"/>
      <c r="ITC197" s="416"/>
      <c r="ITD197" s="416"/>
      <c r="ITE197" s="416"/>
      <c r="ITF197" s="417"/>
      <c r="ITG197" s="417"/>
      <c r="ITH197" s="417"/>
      <c r="ITI197" s="417"/>
      <c r="ITJ197" s="417"/>
      <c r="ITK197" s="417"/>
      <c r="ITL197" s="417"/>
      <c r="ITM197" s="417"/>
      <c r="ITN197" s="417"/>
      <c r="ITO197" s="417"/>
      <c r="ITP197" s="417"/>
      <c r="ITQ197" s="417"/>
      <c r="ITR197" s="417"/>
      <c r="ITS197" s="417"/>
      <c r="ITT197" s="417"/>
      <c r="ITU197" s="417"/>
      <c r="ITV197" s="417"/>
      <c r="ITW197" s="417"/>
      <c r="ITX197" s="417"/>
      <c r="ITY197" s="417"/>
      <c r="ITZ197" s="417"/>
      <c r="IUA197" s="417"/>
      <c r="IUB197" s="417"/>
      <c r="IUC197" s="417"/>
      <c r="IUD197" s="418"/>
      <c r="IUE197" s="418"/>
      <c r="IUF197" s="418"/>
      <c r="IUG197" s="418"/>
      <c r="IUH197" s="418"/>
      <c r="IUI197" s="417"/>
      <c r="IUJ197" s="417"/>
      <c r="IUK197" s="418"/>
      <c r="IUL197" s="418"/>
      <c r="IUM197" s="417"/>
      <c r="IUN197" s="417"/>
      <c r="IUO197" s="418"/>
      <c r="IUP197" s="418"/>
      <c r="IUQ197" s="417"/>
      <c r="IUR197" s="417"/>
      <c r="IUS197" s="417"/>
      <c r="IUT197" s="417"/>
      <c r="IUU197" s="417"/>
      <c r="IUV197" s="417"/>
      <c r="IUW197" s="417"/>
      <c r="IUX197" s="418"/>
      <c r="IUY197" s="418"/>
      <c r="IUZ197" s="417"/>
      <c r="IVA197" s="417"/>
      <c r="IVB197" s="418"/>
      <c r="IVC197" s="418"/>
      <c r="IVD197" s="417"/>
      <c r="IVE197" s="417"/>
      <c r="IVF197" s="417"/>
      <c r="IVG197" s="417"/>
      <c r="IVH197" s="417"/>
      <c r="IVI197" s="411"/>
      <c r="IVJ197" s="443"/>
      <c r="IVK197" s="417"/>
      <c r="IVL197" s="417"/>
      <c r="IVM197" s="417"/>
      <c r="IVN197" s="417"/>
      <c r="IVO197" s="417"/>
      <c r="IVP197" s="417"/>
      <c r="IVQ197" s="417"/>
      <c r="IVR197" s="416"/>
      <c r="IVS197" s="416"/>
      <c r="IVT197" s="416"/>
      <c r="IVU197" s="416"/>
      <c r="IVV197" s="416"/>
      <c r="IVW197" s="416"/>
      <c r="IVX197" s="416"/>
      <c r="IVY197" s="416"/>
      <c r="IVZ197" s="416"/>
      <c r="IWA197" s="416"/>
      <c r="IWB197" s="416"/>
      <c r="IWC197" s="416"/>
      <c r="IWD197" s="416"/>
      <c r="IWE197" s="416"/>
      <c r="IWF197" s="416"/>
      <c r="IWG197" s="416"/>
      <c r="IWH197" s="416"/>
      <c r="IWI197" s="416"/>
      <c r="IWJ197" s="416"/>
      <c r="IWK197" s="416"/>
      <c r="IWL197" s="416"/>
      <c r="IWM197" s="416"/>
      <c r="IWN197" s="416"/>
      <c r="IWO197" s="416"/>
      <c r="IWP197" s="416"/>
      <c r="IWQ197" s="416"/>
      <c r="IWR197" s="416"/>
      <c r="IWS197" s="416"/>
      <c r="IWT197" s="416"/>
      <c r="IWU197" s="416"/>
      <c r="IWV197" s="416"/>
      <c r="IWW197" s="416"/>
      <c r="IWX197" s="416"/>
      <c r="IWY197" s="416"/>
      <c r="IWZ197" s="416"/>
      <c r="IXA197" s="416"/>
      <c r="IXB197" s="416"/>
      <c r="IXC197" s="416"/>
      <c r="IXD197" s="416"/>
      <c r="IXE197" s="416"/>
      <c r="IXF197" s="416"/>
      <c r="IXG197" s="416"/>
      <c r="IXH197" s="416"/>
      <c r="IXI197" s="416"/>
      <c r="IXJ197" s="417"/>
      <c r="IXK197" s="417"/>
      <c r="IXL197" s="417"/>
      <c r="IXM197" s="417"/>
      <c r="IXN197" s="417"/>
      <c r="IXO197" s="417"/>
      <c r="IXP197" s="417"/>
      <c r="IXQ197" s="417"/>
      <c r="IXR197" s="417"/>
      <c r="IXS197" s="417"/>
      <c r="IXT197" s="417"/>
      <c r="IXU197" s="417"/>
      <c r="IXV197" s="417"/>
      <c r="IXW197" s="417"/>
      <c r="IXX197" s="417"/>
      <c r="IXY197" s="417"/>
      <c r="IXZ197" s="417"/>
      <c r="IYA197" s="417"/>
      <c r="IYB197" s="417"/>
      <c r="IYC197" s="417"/>
      <c r="IYD197" s="417"/>
      <c r="IYE197" s="417"/>
      <c r="IYF197" s="417"/>
      <c r="IYG197" s="417"/>
      <c r="IYH197" s="418"/>
      <c r="IYI197" s="418"/>
      <c r="IYJ197" s="418"/>
      <c r="IYK197" s="418"/>
      <c r="IYL197" s="418"/>
      <c r="IYM197" s="417"/>
      <c r="IYN197" s="417"/>
      <c r="IYO197" s="418"/>
      <c r="IYP197" s="418"/>
      <c r="IYQ197" s="417"/>
      <c r="IYR197" s="417"/>
      <c r="IYS197" s="418"/>
      <c r="IYT197" s="418"/>
      <c r="IYU197" s="417"/>
      <c r="IYV197" s="417"/>
      <c r="IYW197" s="417"/>
      <c r="IYX197" s="417"/>
      <c r="IYY197" s="417"/>
      <c r="IYZ197" s="417"/>
      <c r="IZA197" s="417"/>
      <c r="IZB197" s="418"/>
      <c r="IZC197" s="418"/>
      <c r="IZD197" s="417"/>
      <c r="IZE197" s="417"/>
      <c r="IZF197" s="418"/>
      <c r="IZG197" s="418"/>
      <c r="IZH197" s="417"/>
      <c r="IZI197" s="417"/>
      <c r="IZJ197" s="417"/>
      <c r="IZK197" s="417"/>
      <c r="IZL197" s="417"/>
      <c r="IZM197" s="411"/>
      <c r="IZN197" s="443"/>
      <c r="IZO197" s="417"/>
      <c r="IZP197" s="417"/>
      <c r="IZQ197" s="417"/>
      <c r="IZR197" s="417"/>
      <c r="IZS197" s="417"/>
      <c r="IZT197" s="417"/>
      <c r="IZU197" s="417"/>
      <c r="IZV197" s="416"/>
      <c r="IZW197" s="416"/>
      <c r="IZX197" s="416"/>
      <c r="IZY197" s="416"/>
      <c r="IZZ197" s="416"/>
      <c r="JAA197" s="416"/>
      <c r="JAB197" s="416"/>
      <c r="JAC197" s="416"/>
      <c r="JAD197" s="416"/>
      <c r="JAE197" s="416"/>
      <c r="JAF197" s="416"/>
      <c r="JAG197" s="416"/>
      <c r="JAH197" s="416"/>
      <c r="JAI197" s="416"/>
      <c r="JAJ197" s="416"/>
      <c r="JAK197" s="416"/>
      <c r="JAL197" s="416"/>
      <c r="JAM197" s="416"/>
      <c r="JAN197" s="416"/>
      <c r="JAO197" s="416"/>
      <c r="JAP197" s="416"/>
      <c r="JAQ197" s="416"/>
      <c r="JAR197" s="416"/>
      <c r="JAS197" s="416"/>
      <c r="JAT197" s="416"/>
      <c r="JAU197" s="416"/>
      <c r="JAV197" s="416"/>
      <c r="JAW197" s="416"/>
      <c r="JAX197" s="416"/>
      <c r="JAY197" s="416"/>
      <c r="JAZ197" s="416"/>
      <c r="JBA197" s="416"/>
      <c r="JBB197" s="416"/>
      <c r="JBC197" s="416"/>
      <c r="JBD197" s="416"/>
      <c r="JBE197" s="416"/>
      <c r="JBF197" s="416"/>
      <c r="JBG197" s="416"/>
      <c r="JBH197" s="416"/>
      <c r="JBI197" s="416"/>
      <c r="JBJ197" s="416"/>
      <c r="JBK197" s="416"/>
      <c r="JBL197" s="416"/>
      <c r="JBM197" s="416"/>
      <c r="JBN197" s="417"/>
      <c r="JBO197" s="417"/>
      <c r="JBP197" s="417"/>
      <c r="JBQ197" s="417"/>
      <c r="JBR197" s="417"/>
      <c r="JBS197" s="417"/>
      <c r="JBT197" s="417"/>
      <c r="JBU197" s="417"/>
      <c r="JBV197" s="417"/>
      <c r="JBW197" s="417"/>
      <c r="JBX197" s="417"/>
      <c r="JBY197" s="417"/>
      <c r="JBZ197" s="417"/>
      <c r="JCA197" s="417"/>
      <c r="JCB197" s="417"/>
      <c r="JCC197" s="417"/>
      <c r="JCD197" s="417"/>
      <c r="JCE197" s="417"/>
      <c r="JCF197" s="417"/>
      <c r="JCG197" s="417"/>
      <c r="JCH197" s="417"/>
      <c r="JCI197" s="417"/>
      <c r="JCJ197" s="417"/>
      <c r="JCK197" s="417"/>
      <c r="JCL197" s="418"/>
      <c r="JCM197" s="418"/>
      <c r="JCN197" s="418"/>
      <c r="JCO197" s="418"/>
      <c r="JCP197" s="418"/>
      <c r="JCQ197" s="417"/>
      <c r="JCR197" s="417"/>
      <c r="JCS197" s="418"/>
      <c r="JCT197" s="418"/>
      <c r="JCU197" s="417"/>
      <c r="JCV197" s="417"/>
      <c r="JCW197" s="418"/>
      <c r="JCX197" s="418"/>
      <c r="JCY197" s="417"/>
      <c r="JCZ197" s="417"/>
      <c r="JDA197" s="417"/>
      <c r="JDB197" s="417"/>
      <c r="JDC197" s="417"/>
      <c r="JDD197" s="417"/>
      <c r="JDE197" s="417"/>
      <c r="JDF197" s="418"/>
      <c r="JDG197" s="418"/>
      <c r="JDH197" s="417"/>
      <c r="JDI197" s="417"/>
      <c r="JDJ197" s="418"/>
      <c r="JDK197" s="418"/>
      <c r="JDL197" s="417"/>
      <c r="JDM197" s="417"/>
      <c r="JDN197" s="417"/>
      <c r="JDO197" s="417"/>
      <c r="JDP197" s="417"/>
      <c r="JDQ197" s="411"/>
      <c r="JDR197" s="443"/>
      <c r="JDS197" s="417"/>
      <c r="JDT197" s="417"/>
      <c r="JDU197" s="417"/>
      <c r="JDV197" s="417"/>
      <c r="JDW197" s="417"/>
      <c r="JDX197" s="417"/>
      <c r="JDY197" s="417"/>
      <c r="JDZ197" s="416"/>
      <c r="JEA197" s="416"/>
      <c r="JEB197" s="416"/>
      <c r="JEC197" s="416"/>
      <c r="JED197" s="416"/>
      <c r="JEE197" s="416"/>
      <c r="JEF197" s="416"/>
      <c r="JEG197" s="416"/>
      <c r="JEH197" s="416"/>
      <c r="JEI197" s="416"/>
      <c r="JEJ197" s="416"/>
      <c r="JEK197" s="416"/>
      <c r="JEL197" s="416"/>
      <c r="JEM197" s="416"/>
      <c r="JEN197" s="416"/>
      <c r="JEO197" s="416"/>
      <c r="JEP197" s="416"/>
      <c r="JEQ197" s="416"/>
      <c r="JER197" s="416"/>
      <c r="JES197" s="416"/>
      <c r="JET197" s="416"/>
      <c r="JEU197" s="416"/>
      <c r="JEV197" s="416"/>
      <c r="JEW197" s="416"/>
      <c r="JEX197" s="416"/>
      <c r="JEY197" s="416"/>
      <c r="JEZ197" s="416"/>
      <c r="JFA197" s="416"/>
      <c r="JFB197" s="416"/>
      <c r="JFC197" s="416"/>
      <c r="JFD197" s="416"/>
      <c r="JFE197" s="416"/>
      <c r="JFF197" s="416"/>
      <c r="JFG197" s="416"/>
      <c r="JFH197" s="416"/>
      <c r="JFI197" s="416"/>
      <c r="JFJ197" s="416"/>
      <c r="JFK197" s="416"/>
      <c r="JFL197" s="416"/>
      <c r="JFM197" s="416"/>
      <c r="JFN197" s="416"/>
      <c r="JFO197" s="416"/>
      <c r="JFP197" s="416"/>
      <c r="JFQ197" s="416"/>
      <c r="JFR197" s="417"/>
      <c r="JFS197" s="417"/>
      <c r="JFT197" s="417"/>
      <c r="JFU197" s="417"/>
      <c r="JFV197" s="417"/>
      <c r="JFW197" s="417"/>
      <c r="JFX197" s="417"/>
      <c r="JFY197" s="417"/>
      <c r="JFZ197" s="417"/>
      <c r="JGA197" s="417"/>
      <c r="JGB197" s="417"/>
      <c r="JGC197" s="417"/>
      <c r="JGD197" s="417"/>
      <c r="JGE197" s="417"/>
      <c r="JGF197" s="417"/>
      <c r="JGG197" s="417"/>
      <c r="JGH197" s="417"/>
      <c r="JGI197" s="417"/>
      <c r="JGJ197" s="417"/>
      <c r="JGK197" s="417"/>
      <c r="JGL197" s="417"/>
      <c r="JGM197" s="417"/>
      <c r="JGN197" s="417"/>
      <c r="JGO197" s="417"/>
      <c r="JGP197" s="418"/>
      <c r="JGQ197" s="418"/>
      <c r="JGR197" s="418"/>
      <c r="JGS197" s="418"/>
      <c r="JGT197" s="418"/>
      <c r="JGU197" s="417"/>
      <c r="JGV197" s="417"/>
      <c r="JGW197" s="418"/>
      <c r="JGX197" s="418"/>
      <c r="JGY197" s="417"/>
      <c r="JGZ197" s="417"/>
      <c r="JHA197" s="418"/>
      <c r="JHB197" s="418"/>
      <c r="JHC197" s="417"/>
      <c r="JHD197" s="417"/>
      <c r="JHE197" s="417"/>
      <c r="JHF197" s="417"/>
      <c r="JHG197" s="417"/>
      <c r="JHH197" s="417"/>
      <c r="JHI197" s="417"/>
      <c r="JHJ197" s="418"/>
      <c r="JHK197" s="418"/>
      <c r="JHL197" s="417"/>
      <c r="JHM197" s="417"/>
      <c r="JHN197" s="418"/>
      <c r="JHO197" s="418"/>
      <c r="JHP197" s="417"/>
      <c r="JHQ197" s="417"/>
      <c r="JHR197" s="417"/>
      <c r="JHS197" s="417"/>
      <c r="JHT197" s="417"/>
      <c r="JHU197" s="411"/>
      <c r="JHV197" s="443"/>
      <c r="JHW197" s="417"/>
      <c r="JHX197" s="417"/>
      <c r="JHY197" s="417"/>
      <c r="JHZ197" s="417"/>
      <c r="JIA197" s="417"/>
      <c r="JIB197" s="417"/>
      <c r="JIC197" s="417"/>
      <c r="JID197" s="416"/>
      <c r="JIE197" s="416"/>
      <c r="JIF197" s="416"/>
      <c r="JIG197" s="416"/>
      <c r="JIH197" s="416"/>
      <c r="JII197" s="416"/>
      <c r="JIJ197" s="416"/>
      <c r="JIK197" s="416"/>
      <c r="JIL197" s="416"/>
      <c r="JIM197" s="416"/>
      <c r="JIN197" s="416"/>
      <c r="JIO197" s="416"/>
      <c r="JIP197" s="416"/>
      <c r="JIQ197" s="416"/>
      <c r="JIR197" s="416"/>
      <c r="JIS197" s="416"/>
      <c r="JIT197" s="416"/>
      <c r="JIU197" s="416"/>
      <c r="JIV197" s="416"/>
      <c r="JIW197" s="416"/>
      <c r="JIX197" s="416"/>
      <c r="JIY197" s="416"/>
      <c r="JIZ197" s="416"/>
      <c r="JJA197" s="416"/>
      <c r="JJB197" s="416"/>
      <c r="JJC197" s="416"/>
      <c r="JJD197" s="416"/>
      <c r="JJE197" s="416"/>
      <c r="JJF197" s="416"/>
      <c r="JJG197" s="416"/>
      <c r="JJH197" s="416"/>
      <c r="JJI197" s="416"/>
      <c r="JJJ197" s="416"/>
      <c r="JJK197" s="416"/>
      <c r="JJL197" s="416"/>
      <c r="JJM197" s="416"/>
      <c r="JJN197" s="416"/>
      <c r="JJO197" s="416"/>
      <c r="JJP197" s="416"/>
      <c r="JJQ197" s="416"/>
      <c r="JJR197" s="416"/>
      <c r="JJS197" s="416"/>
      <c r="JJT197" s="416"/>
      <c r="JJU197" s="416"/>
      <c r="JJV197" s="417"/>
      <c r="JJW197" s="417"/>
      <c r="JJX197" s="417"/>
      <c r="JJY197" s="417"/>
      <c r="JJZ197" s="417"/>
      <c r="JKA197" s="417"/>
      <c r="JKB197" s="417"/>
      <c r="JKC197" s="417"/>
      <c r="JKD197" s="417"/>
      <c r="JKE197" s="417"/>
      <c r="JKF197" s="417"/>
      <c r="JKG197" s="417"/>
      <c r="JKH197" s="417"/>
      <c r="JKI197" s="417"/>
      <c r="JKJ197" s="417"/>
      <c r="JKK197" s="417"/>
      <c r="JKL197" s="417"/>
      <c r="JKM197" s="417"/>
      <c r="JKN197" s="417"/>
      <c r="JKO197" s="417"/>
      <c r="JKP197" s="417"/>
      <c r="JKQ197" s="417"/>
      <c r="JKR197" s="417"/>
      <c r="JKS197" s="417"/>
      <c r="JKT197" s="418"/>
      <c r="JKU197" s="418"/>
      <c r="JKV197" s="418"/>
      <c r="JKW197" s="418"/>
      <c r="JKX197" s="418"/>
      <c r="JKY197" s="417"/>
      <c r="JKZ197" s="417"/>
      <c r="JLA197" s="418"/>
      <c r="JLB197" s="418"/>
      <c r="JLC197" s="417"/>
      <c r="JLD197" s="417"/>
      <c r="JLE197" s="418"/>
      <c r="JLF197" s="418"/>
      <c r="JLG197" s="417"/>
      <c r="JLH197" s="417"/>
      <c r="JLI197" s="417"/>
      <c r="JLJ197" s="417"/>
      <c r="JLK197" s="417"/>
      <c r="JLL197" s="417"/>
      <c r="JLM197" s="417"/>
      <c r="JLN197" s="418"/>
      <c r="JLO197" s="418"/>
      <c r="JLP197" s="417"/>
      <c r="JLQ197" s="417"/>
      <c r="JLR197" s="418"/>
      <c r="JLS197" s="418"/>
      <c r="JLT197" s="417"/>
      <c r="JLU197" s="417"/>
      <c r="JLV197" s="417"/>
      <c r="JLW197" s="417"/>
      <c r="JLX197" s="417"/>
      <c r="JLY197" s="411"/>
      <c r="JLZ197" s="443"/>
      <c r="JMA197" s="417"/>
      <c r="JMB197" s="417"/>
      <c r="JMC197" s="417"/>
      <c r="JMD197" s="417"/>
      <c r="JME197" s="417"/>
      <c r="JMF197" s="417"/>
      <c r="JMG197" s="417"/>
      <c r="JMH197" s="416"/>
      <c r="JMI197" s="416"/>
      <c r="JMJ197" s="416"/>
      <c r="JMK197" s="416"/>
      <c r="JML197" s="416"/>
      <c r="JMM197" s="416"/>
      <c r="JMN197" s="416"/>
      <c r="JMO197" s="416"/>
      <c r="JMP197" s="416"/>
      <c r="JMQ197" s="416"/>
      <c r="JMR197" s="416"/>
      <c r="JMS197" s="416"/>
      <c r="JMT197" s="416"/>
      <c r="JMU197" s="416"/>
      <c r="JMV197" s="416"/>
      <c r="JMW197" s="416"/>
      <c r="JMX197" s="416"/>
      <c r="JMY197" s="416"/>
      <c r="JMZ197" s="416"/>
      <c r="JNA197" s="416"/>
      <c r="JNB197" s="416"/>
      <c r="JNC197" s="416"/>
      <c r="JND197" s="416"/>
      <c r="JNE197" s="416"/>
      <c r="JNF197" s="416"/>
      <c r="JNG197" s="416"/>
      <c r="JNH197" s="416"/>
      <c r="JNI197" s="416"/>
      <c r="JNJ197" s="416"/>
      <c r="JNK197" s="416"/>
      <c r="JNL197" s="416"/>
      <c r="JNM197" s="416"/>
      <c r="JNN197" s="416"/>
      <c r="JNO197" s="416"/>
      <c r="JNP197" s="416"/>
      <c r="JNQ197" s="416"/>
      <c r="JNR197" s="416"/>
      <c r="JNS197" s="416"/>
      <c r="JNT197" s="416"/>
      <c r="JNU197" s="416"/>
      <c r="JNV197" s="416"/>
      <c r="JNW197" s="416"/>
      <c r="JNX197" s="416"/>
      <c r="JNY197" s="416"/>
      <c r="JNZ197" s="417"/>
      <c r="JOA197" s="417"/>
      <c r="JOB197" s="417"/>
      <c r="JOC197" s="417"/>
      <c r="JOD197" s="417"/>
      <c r="JOE197" s="417"/>
      <c r="JOF197" s="417"/>
      <c r="JOG197" s="417"/>
      <c r="JOH197" s="417"/>
      <c r="JOI197" s="417"/>
      <c r="JOJ197" s="417"/>
      <c r="JOK197" s="417"/>
      <c r="JOL197" s="417"/>
      <c r="JOM197" s="417"/>
      <c r="JON197" s="417"/>
      <c r="JOO197" s="417"/>
      <c r="JOP197" s="417"/>
      <c r="JOQ197" s="417"/>
      <c r="JOR197" s="417"/>
      <c r="JOS197" s="417"/>
      <c r="JOT197" s="417"/>
      <c r="JOU197" s="417"/>
      <c r="JOV197" s="417"/>
      <c r="JOW197" s="417"/>
      <c r="JOX197" s="418"/>
      <c r="JOY197" s="418"/>
      <c r="JOZ197" s="418"/>
      <c r="JPA197" s="418"/>
      <c r="JPB197" s="418"/>
      <c r="JPC197" s="417"/>
      <c r="JPD197" s="417"/>
      <c r="JPE197" s="418"/>
      <c r="JPF197" s="418"/>
      <c r="JPG197" s="417"/>
      <c r="JPH197" s="417"/>
      <c r="JPI197" s="418"/>
      <c r="JPJ197" s="418"/>
      <c r="JPK197" s="417"/>
      <c r="JPL197" s="417"/>
      <c r="JPM197" s="417"/>
      <c r="JPN197" s="417"/>
      <c r="JPO197" s="417"/>
      <c r="JPP197" s="417"/>
      <c r="JPQ197" s="417"/>
      <c r="JPR197" s="418"/>
      <c r="JPS197" s="418"/>
      <c r="JPT197" s="417"/>
      <c r="JPU197" s="417"/>
      <c r="JPV197" s="418"/>
      <c r="JPW197" s="418"/>
      <c r="JPX197" s="417"/>
      <c r="JPY197" s="417"/>
      <c r="JPZ197" s="417"/>
      <c r="JQA197" s="417"/>
      <c r="JQB197" s="417"/>
      <c r="JQC197" s="411"/>
      <c r="JQD197" s="443"/>
      <c r="JQE197" s="417"/>
      <c r="JQF197" s="417"/>
      <c r="JQG197" s="417"/>
      <c r="JQH197" s="417"/>
      <c r="JQI197" s="417"/>
      <c r="JQJ197" s="417"/>
      <c r="JQK197" s="417"/>
      <c r="JQL197" s="416"/>
      <c r="JQM197" s="416"/>
      <c r="JQN197" s="416"/>
      <c r="JQO197" s="416"/>
      <c r="JQP197" s="416"/>
      <c r="JQQ197" s="416"/>
      <c r="JQR197" s="416"/>
      <c r="JQS197" s="416"/>
      <c r="JQT197" s="416"/>
      <c r="JQU197" s="416"/>
      <c r="JQV197" s="416"/>
      <c r="JQW197" s="416"/>
      <c r="JQX197" s="416"/>
      <c r="JQY197" s="416"/>
      <c r="JQZ197" s="416"/>
      <c r="JRA197" s="416"/>
      <c r="JRB197" s="416"/>
      <c r="JRC197" s="416"/>
      <c r="JRD197" s="416"/>
      <c r="JRE197" s="416"/>
      <c r="JRF197" s="416"/>
      <c r="JRG197" s="416"/>
      <c r="JRH197" s="416"/>
      <c r="JRI197" s="416"/>
      <c r="JRJ197" s="416"/>
      <c r="JRK197" s="416"/>
      <c r="JRL197" s="416"/>
      <c r="JRM197" s="416"/>
      <c r="JRN197" s="416"/>
      <c r="JRO197" s="416"/>
      <c r="JRP197" s="416"/>
      <c r="JRQ197" s="416"/>
      <c r="JRR197" s="416"/>
      <c r="JRS197" s="416"/>
      <c r="JRT197" s="416"/>
      <c r="JRU197" s="416"/>
      <c r="JRV197" s="416"/>
      <c r="JRW197" s="416"/>
      <c r="JRX197" s="416"/>
      <c r="JRY197" s="416"/>
      <c r="JRZ197" s="416"/>
      <c r="JSA197" s="416"/>
      <c r="JSB197" s="416"/>
      <c r="JSC197" s="416"/>
      <c r="JSD197" s="417"/>
      <c r="JSE197" s="417"/>
      <c r="JSF197" s="417"/>
      <c r="JSG197" s="417"/>
      <c r="JSH197" s="417"/>
      <c r="JSI197" s="417"/>
      <c r="JSJ197" s="417"/>
      <c r="JSK197" s="417"/>
      <c r="JSL197" s="417"/>
      <c r="JSM197" s="417"/>
      <c r="JSN197" s="417"/>
      <c r="JSO197" s="417"/>
      <c r="JSP197" s="417"/>
      <c r="JSQ197" s="417"/>
      <c r="JSR197" s="417"/>
      <c r="JSS197" s="417"/>
      <c r="JST197" s="417"/>
      <c r="JSU197" s="417"/>
      <c r="JSV197" s="417"/>
      <c r="JSW197" s="417"/>
      <c r="JSX197" s="417"/>
      <c r="JSY197" s="417"/>
      <c r="JSZ197" s="417"/>
      <c r="JTA197" s="417"/>
      <c r="JTB197" s="418"/>
      <c r="JTC197" s="418"/>
      <c r="JTD197" s="418"/>
      <c r="JTE197" s="418"/>
      <c r="JTF197" s="418"/>
      <c r="JTG197" s="417"/>
      <c r="JTH197" s="417"/>
      <c r="JTI197" s="418"/>
      <c r="JTJ197" s="418"/>
      <c r="JTK197" s="417"/>
      <c r="JTL197" s="417"/>
      <c r="JTM197" s="418"/>
      <c r="JTN197" s="418"/>
      <c r="JTO197" s="417"/>
      <c r="JTP197" s="417"/>
      <c r="JTQ197" s="417"/>
      <c r="JTR197" s="417"/>
      <c r="JTS197" s="417"/>
      <c r="JTT197" s="417"/>
      <c r="JTU197" s="417"/>
      <c r="JTV197" s="418"/>
      <c r="JTW197" s="418"/>
      <c r="JTX197" s="417"/>
      <c r="JTY197" s="417"/>
      <c r="JTZ197" s="418"/>
      <c r="JUA197" s="418"/>
      <c r="JUB197" s="417"/>
      <c r="JUC197" s="417"/>
      <c r="JUD197" s="417"/>
      <c r="JUE197" s="417"/>
      <c r="JUF197" s="417"/>
      <c r="JUG197" s="411"/>
      <c r="JUH197" s="443"/>
      <c r="JUI197" s="417"/>
      <c r="JUJ197" s="417"/>
      <c r="JUK197" s="417"/>
      <c r="JUL197" s="417"/>
      <c r="JUM197" s="417"/>
      <c r="JUN197" s="417"/>
      <c r="JUO197" s="417"/>
      <c r="JUP197" s="416"/>
      <c r="JUQ197" s="416"/>
      <c r="JUR197" s="416"/>
      <c r="JUS197" s="416"/>
      <c r="JUT197" s="416"/>
      <c r="JUU197" s="416"/>
      <c r="JUV197" s="416"/>
      <c r="JUW197" s="416"/>
      <c r="JUX197" s="416"/>
      <c r="JUY197" s="416"/>
      <c r="JUZ197" s="416"/>
      <c r="JVA197" s="416"/>
      <c r="JVB197" s="416"/>
      <c r="JVC197" s="416"/>
      <c r="JVD197" s="416"/>
      <c r="JVE197" s="416"/>
      <c r="JVF197" s="416"/>
      <c r="JVG197" s="416"/>
      <c r="JVH197" s="416"/>
      <c r="JVI197" s="416"/>
      <c r="JVJ197" s="416"/>
      <c r="JVK197" s="416"/>
      <c r="JVL197" s="416"/>
      <c r="JVM197" s="416"/>
      <c r="JVN197" s="416"/>
      <c r="JVO197" s="416"/>
      <c r="JVP197" s="416"/>
      <c r="JVQ197" s="416"/>
      <c r="JVR197" s="416"/>
      <c r="JVS197" s="416"/>
      <c r="JVT197" s="416"/>
      <c r="JVU197" s="416"/>
      <c r="JVV197" s="416"/>
      <c r="JVW197" s="416"/>
      <c r="JVX197" s="416"/>
      <c r="JVY197" s="416"/>
      <c r="JVZ197" s="416"/>
      <c r="JWA197" s="416"/>
      <c r="JWB197" s="416"/>
      <c r="JWC197" s="416"/>
      <c r="JWD197" s="416"/>
      <c r="JWE197" s="416"/>
      <c r="JWF197" s="416"/>
      <c r="JWG197" s="416"/>
      <c r="JWH197" s="417"/>
      <c r="JWI197" s="417"/>
      <c r="JWJ197" s="417"/>
      <c r="JWK197" s="417"/>
      <c r="JWL197" s="417"/>
      <c r="JWM197" s="417"/>
      <c r="JWN197" s="417"/>
      <c r="JWO197" s="417"/>
      <c r="JWP197" s="417"/>
      <c r="JWQ197" s="417"/>
      <c r="JWR197" s="417"/>
      <c r="JWS197" s="417"/>
      <c r="JWT197" s="417"/>
      <c r="JWU197" s="417"/>
      <c r="JWV197" s="417"/>
      <c r="JWW197" s="417"/>
      <c r="JWX197" s="417"/>
      <c r="JWY197" s="417"/>
      <c r="JWZ197" s="417"/>
      <c r="JXA197" s="417"/>
      <c r="JXB197" s="417"/>
      <c r="JXC197" s="417"/>
      <c r="JXD197" s="417"/>
      <c r="JXE197" s="417"/>
      <c r="JXF197" s="418"/>
      <c r="JXG197" s="418"/>
      <c r="JXH197" s="418"/>
      <c r="JXI197" s="418"/>
      <c r="JXJ197" s="418"/>
      <c r="JXK197" s="417"/>
      <c r="JXL197" s="417"/>
      <c r="JXM197" s="418"/>
      <c r="JXN197" s="418"/>
      <c r="JXO197" s="417"/>
      <c r="JXP197" s="417"/>
      <c r="JXQ197" s="418"/>
      <c r="JXR197" s="418"/>
      <c r="JXS197" s="417"/>
      <c r="JXT197" s="417"/>
      <c r="JXU197" s="417"/>
      <c r="JXV197" s="417"/>
      <c r="JXW197" s="417"/>
      <c r="JXX197" s="417"/>
      <c r="JXY197" s="417"/>
      <c r="JXZ197" s="418"/>
      <c r="JYA197" s="418"/>
      <c r="JYB197" s="417"/>
      <c r="JYC197" s="417"/>
      <c r="JYD197" s="418"/>
      <c r="JYE197" s="418"/>
      <c r="JYF197" s="417"/>
      <c r="JYG197" s="417"/>
      <c r="JYH197" s="417"/>
      <c r="JYI197" s="417"/>
      <c r="JYJ197" s="417"/>
      <c r="JYK197" s="411"/>
      <c r="JYL197" s="443"/>
      <c r="JYM197" s="417"/>
      <c r="JYN197" s="417"/>
      <c r="JYO197" s="417"/>
      <c r="JYP197" s="417"/>
      <c r="JYQ197" s="417"/>
      <c r="JYR197" s="417"/>
      <c r="JYS197" s="417"/>
      <c r="JYT197" s="416"/>
      <c r="JYU197" s="416"/>
      <c r="JYV197" s="416"/>
      <c r="JYW197" s="416"/>
      <c r="JYX197" s="416"/>
      <c r="JYY197" s="416"/>
      <c r="JYZ197" s="416"/>
      <c r="JZA197" s="416"/>
      <c r="JZB197" s="416"/>
      <c r="JZC197" s="416"/>
      <c r="JZD197" s="416"/>
      <c r="JZE197" s="416"/>
      <c r="JZF197" s="416"/>
      <c r="JZG197" s="416"/>
      <c r="JZH197" s="416"/>
      <c r="JZI197" s="416"/>
      <c r="JZJ197" s="416"/>
      <c r="JZK197" s="416"/>
      <c r="JZL197" s="416"/>
      <c r="JZM197" s="416"/>
      <c r="JZN197" s="416"/>
      <c r="JZO197" s="416"/>
      <c r="JZP197" s="416"/>
      <c r="JZQ197" s="416"/>
      <c r="JZR197" s="416"/>
      <c r="JZS197" s="416"/>
      <c r="JZT197" s="416"/>
      <c r="JZU197" s="416"/>
      <c r="JZV197" s="416"/>
      <c r="JZW197" s="416"/>
      <c r="JZX197" s="416"/>
      <c r="JZY197" s="416"/>
      <c r="JZZ197" s="416"/>
      <c r="KAA197" s="416"/>
      <c r="KAB197" s="416"/>
      <c r="KAC197" s="416"/>
      <c r="KAD197" s="416"/>
      <c r="KAE197" s="416"/>
      <c r="KAF197" s="416"/>
      <c r="KAG197" s="416"/>
      <c r="KAH197" s="416"/>
      <c r="KAI197" s="416"/>
      <c r="KAJ197" s="416"/>
      <c r="KAK197" s="416"/>
      <c r="KAL197" s="417"/>
      <c r="KAM197" s="417"/>
      <c r="KAN197" s="417"/>
      <c r="KAO197" s="417"/>
      <c r="KAP197" s="417"/>
      <c r="KAQ197" s="417"/>
      <c r="KAR197" s="417"/>
      <c r="KAS197" s="417"/>
      <c r="KAT197" s="417"/>
      <c r="KAU197" s="417"/>
      <c r="KAV197" s="417"/>
      <c r="KAW197" s="417"/>
      <c r="KAX197" s="417"/>
      <c r="KAY197" s="417"/>
      <c r="KAZ197" s="417"/>
      <c r="KBA197" s="417"/>
      <c r="KBB197" s="417"/>
      <c r="KBC197" s="417"/>
      <c r="KBD197" s="417"/>
      <c r="KBE197" s="417"/>
      <c r="KBF197" s="417"/>
      <c r="KBG197" s="417"/>
      <c r="KBH197" s="417"/>
      <c r="KBI197" s="417"/>
      <c r="KBJ197" s="418"/>
      <c r="KBK197" s="418"/>
      <c r="KBL197" s="418"/>
      <c r="KBM197" s="418"/>
      <c r="KBN197" s="418"/>
      <c r="KBO197" s="417"/>
      <c r="KBP197" s="417"/>
      <c r="KBQ197" s="418"/>
      <c r="KBR197" s="418"/>
      <c r="KBS197" s="417"/>
      <c r="KBT197" s="417"/>
      <c r="KBU197" s="418"/>
      <c r="KBV197" s="418"/>
      <c r="KBW197" s="417"/>
      <c r="KBX197" s="417"/>
      <c r="KBY197" s="417"/>
      <c r="KBZ197" s="417"/>
      <c r="KCA197" s="417"/>
      <c r="KCB197" s="417"/>
      <c r="KCC197" s="417"/>
      <c r="KCD197" s="418"/>
      <c r="KCE197" s="418"/>
      <c r="KCF197" s="417"/>
      <c r="KCG197" s="417"/>
      <c r="KCH197" s="418"/>
      <c r="KCI197" s="418"/>
      <c r="KCJ197" s="417"/>
      <c r="KCK197" s="417"/>
      <c r="KCL197" s="417"/>
      <c r="KCM197" s="417"/>
      <c r="KCN197" s="417"/>
      <c r="KCO197" s="411"/>
      <c r="KCP197" s="443"/>
      <c r="KCQ197" s="417"/>
      <c r="KCR197" s="417"/>
      <c r="KCS197" s="417"/>
      <c r="KCT197" s="417"/>
      <c r="KCU197" s="417"/>
      <c r="KCV197" s="417"/>
      <c r="KCW197" s="417"/>
      <c r="KCX197" s="416"/>
      <c r="KCY197" s="416"/>
      <c r="KCZ197" s="416"/>
      <c r="KDA197" s="416"/>
      <c r="KDB197" s="416"/>
      <c r="KDC197" s="416"/>
      <c r="KDD197" s="416"/>
      <c r="KDE197" s="416"/>
      <c r="KDF197" s="416"/>
      <c r="KDG197" s="416"/>
      <c r="KDH197" s="416"/>
      <c r="KDI197" s="416"/>
      <c r="KDJ197" s="416"/>
      <c r="KDK197" s="416"/>
      <c r="KDL197" s="416"/>
      <c r="KDM197" s="416"/>
      <c r="KDN197" s="416"/>
      <c r="KDO197" s="416"/>
      <c r="KDP197" s="416"/>
      <c r="KDQ197" s="416"/>
      <c r="KDR197" s="416"/>
      <c r="KDS197" s="416"/>
      <c r="KDT197" s="416"/>
      <c r="KDU197" s="416"/>
      <c r="KDV197" s="416"/>
      <c r="KDW197" s="416"/>
      <c r="KDX197" s="416"/>
      <c r="KDY197" s="416"/>
      <c r="KDZ197" s="416"/>
      <c r="KEA197" s="416"/>
      <c r="KEB197" s="416"/>
      <c r="KEC197" s="416"/>
      <c r="KED197" s="416"/>
      <c r="KEE197" s="416"/>
      <c r="KEF197" s="416"/>
      <c r="KEG197" s="416"/>
      <c r="KEH197" s="416"/>
      <c r="KEI197" s="416"/>
      <c r="KEJ197" s="416"/>
      <c r="KEK197" s="416"/>
      <c r="KEL197" s="416"/>
      <c r="KEM197" s="416"/>
      <c r="KEN197" s="416"/>
      <c r="KEO197" s="416"/>
      <c r="KEP197" s="417"/>
      <c r="KEQ197" s="417"/>
      <c r="KER197" s="417"/>
      <c r="KES197" s="417"/>
      <c r="KET197" s="417"/>
      <c r="KEU197" s="417"/>
      <c r="KEV197" s="417"/>
      <c r="KEW197" s="417"/>
      <c r="KEX197" s="417"/>
      <c r="KEY197" s="417"/>
      <c r="KEZ197" s="417"/>
      <c r="KFA197" s="417"/>
      <c r="KFB197" s="417"/>
      <c r="KFC197" s="417"/>
      <c r="KFD197" s="417"/>
      <c r="KFE197" s="417"/>
      <c r="KFF197" s="417"/>
      <c r="KFG197" s="417"/>
      <c r="KFH197" s="417"/>
      <c r="KFI197" s="417"/>
      <c r="KFJ197" s="417"/>
      <c r="KFK197" s="417"/>
      <c r="KFL197" s="417"/>
      <c r="KFM197" s="417"/>
      <c r="KFN197" s="418"/>
      <c r="KFO197" s="418"/>
      <c r="KFP197" s="418"/>
      <c r="KFQ197" s="418"/>
      <c r="KFR197" s="418"/>
      <c r="KFS197" s="417"/>
      <c r="KFT197" s="417"/>
      <c r="KFU197" s="418"/>
      <c r="KFV197" s="418"/>
      <c r="KFW197" s="417"/>
      <c r="KFX197" s="417"/>
      <c r="KFY197" s="418"/>
      <c r="KFZ197" s="418"/>
      <c r="KGA197" s="417"/>
      <c r="KGB197" s="417"/>
      <c r="KGC197" s="417"/>
      <c r="KGD197" s="417"/>
      <c r="KGE197" s="417"/>
      <c r="KGF197" s="417"/>
      <c r="KGG197" s="417"/>
      <c r="KGH197" s="418"/>
      <c r="KGI197" s="418"/>
      <c r="KGJ197" s="417"/>
      <c r="KGK197" s="417"/>
      <c r="KGL197" s="418"/>
      <c r="KGM197" s="418"/>
      <c r="KGN197" s="417"/>
      <c r="KGO197" s="417"/>
      <c r="KGP197" s="417"/>
      <c r="KGQ197" s="417"/>
      <c r="KGR197" s="417"/>
      <c r="KGS197" s="411"/>
      <c r="KGT197" s="443"/>
      <c r="KGU197" s="417"/>
      <c r="KGV197" s="417"/>
      <c r="KGW197" s="417"/>
      <c r="KGX197" s="417"/>
      <c r="KGY197" s="417"/>
      <c r="KGZ197" s="417"/>
      <c r="KHA197" s="417"/>
      <c r="KHB197" s="416"/>
      <c r="KHC197" s="416"/>
      <c r="KHD197" s="416"/>
      <c r="KHE197" s="416"/>
      <c r="KHF197" s="416"/>
      <c r="KHG197" s="416"/>
      <c r="KHH197" s="416"/>
      <c r="KHI197" s="416"/>
      <c r="KHJ197" s="416"/>
      <c r="KHK197" s="416"/>
      <c r="KHL197" s="416"/>
      <c r="KHM197" s="416"/>
      <c r="KHN197" s="416"/>
      <c r="KHO197" s="416"/>
      <c r="KHP197" s="416"/>
      <c r="KHQ197" s="416"/>
      <c r="KHR197" s="416"/>
      <c r="KHS197" s="416"/>
      <c r="KHT197" s="416"/>
      <c r="KHU197" s="416"/>
      <c r="KHV197" s="416"/>
      <c r="KHW197" s="416"/>
      <c r="KHX197" s="416"/>
      <c r="KHY197" s="416"/>
      <c r="KHZ197" s="416"/>
      <c r="KIA197" s="416"/>
      <c r="KIB197" s="416"/>
      <c r="KIC197" s="416"/>
      <c r="KID197" s="416"/>
      <c r="KIE197" s="416"/>
      <c r="KIF197" s="416"/>
      <c r="KIG197" s="416"/>
      <c r="KIH197" s="416"/>
      <c r="KII197" s="416"/>
      <c r="KIJ197" s="416"/>
      <c r="KIK197" s="416"/>
      <c r="KIL197" s="416"/>
      <c r="KIM197" s="416"/>
      <c r="KIN197" s="416"/>
      <c r="KIO197" s="416"/>
      <c r="KIP197" s="416"/>
      <c r="KIQ197" s="416"/>
      <c r="KIR197" s="416"/>
      <c r="KIS197" s="416"/>
      <c r="KIT197" s="417"/>
      <c r="KIU197" s="417"/>
      <c r="KIV197" s="417"/>
      <c r="KIW197" s="417"/>
      <c r="KIX197" s="417"/>
      <c r="KIY197" s="417"/>
      <c r="KIZ197" s="417"/>
      <c r="KJA197" s="417"/>
      <c r="KJB197" s="417"/>
      <c r="KJC197" s="417"/>
      <c r="KJD197" s="417"/>
      <c r="KJE197" s="417"/>
      <c r="KJF197" s="417"/>
      <c r="KJG197" s="417"/>
      <c r="KJH197" s="417"/>
      <c r="KJI197" s="417"/>
      <c r="KJJ197" s="417"/>
      <c r="KJK197" s="417"/>
      <c r="KJL197" s="417"/>
      <c r="KJM197" s="417"/>
      <c r="KJN197" s="417"/>
      <c r="KJO197" s="417"/>
      <c r="KJP197" s="417"/>
      <c r="KJQ197" s="417"/>
      <c r="KJR197" s="418"/>
      <c r="KJS197" s="418"/>
      <c r="KJT197" s="418"/>
      <c r="KJU197" s="418"/>
      <c r="KJV197" s="418"/>
      <c r="KJW197" s="417"/>
      <c r="KJX197" s="417"/>
      <c r="KJY197" s="418"/>
      <c r="KJZ197" s="418"/>
      <c r="KKA197" s="417"/>
      <c r="KKB197" s="417"/>
      <c r="KKC197" s="418"/>
      <c r="KKD197" s="418"/>
      <c r="KKE197" s="417"/>
      <c r="KKF197" s="417"/>
      <c r="KKG197" s="417"/>
      <c r="KKH197" s="417"/>
      <c r="KKI197" s="417"/>
      <c r="KKJ197" s="417"/>
      <c r="KKK197" s="417"/>
      <c r="KKL197" s="418"/>
      <c r="KKM197" s="418"/>
      <c r="KKN197" s="417"/>
      <c r="KKO197" s="417"/>
      <c r="KKP197" s="418"/>
      <c r="KKQ197" s="418"/>
      <c r="KKR197" s="417"/>
      <c r="KKS197" s="417"/>
      <c r="KKT197" s="417"/>
      <c r="KKU197" s="417"/>
      <c r="KKV197" s="417"/>
      <c r="KKW197" s="411"/>
      <c r="KKX197" s="443"/>
      <c r="KKY197" s="417"/>
      <c r="KKZ197" s="417"/>
      <c r="KLA197" s="417"/>
      <c r="KLB197" s="417"/>
      <c r="KLC197" s="417"/>
      <c r="KLD197" s="417"/>
      <c r="KLE197" s="417"/>
      <c r="KLF197" s="416"/>
      <c r="KLG197" s="416"/>
      <c r="KLH197" s="416"/>
      <c r="KLI197" s="416"/>
      <c r="KLJ197" s="416"/>
      <c r="KLK197" s="416"/>
      <c r="KLL197" s="416"/>
      <c r="KLM197" s="416"/>
      <c r="KLN197" s="416"/>
      <c r="KLO197" s="416"/>
      <c r="KLP197" s="416"/>
      <c r="KLQ197" s="416"/>
      <c r="KLR197" s="416"/>
      <c r="KLS197" s="416"/>
      <c r="KLT197" s="416"/>
      <c r="KLU197" s="416"/>
      <c r="KLV197" s="416"/>
      <c r="KLW197" s="416"/>
      <c r="KLX197" s="416"/>
      <c r="KLY197" s="416"/>
      <c r="KLZ197" s="416"/>
      <c r="KMA197" s="416"/>
      <c r="KMB197" s="416"/>
      <c r="KMC197" s="416"/>
      <c r="KMD197" s="416"/>
      <c r="KME197" s="416"/>
      <c r="KMF197" s="416"/>
      <c r="KMG197" s="416"/>
      <c r="KMH197" s="416"/>
      <c r="KMI197" s="416"/>
      <c r="KMJ197" s="416"/>
      <c r="KMK197" s="416"/>
      <c r="KML197" s="416"/>
      <c r="KMM197" s="416"/>
      <c r="KMN197" s="416"/>
      <c r="KMO197" s="416"/>
      <c r="KMP197" s="416"/>
      <c r="KMQ197" s="416"/>
      <c r="KMR197" s="416"/>
      <c r="KMS197" s="416"/>
      <c r="KMT197" s="416"/>
      <c r="KMU197" s="416"/>
      <c r="KMV197" s="416"/>
      <c r="KMW197" s="416"/>
      <c r="KMX197" s="417"/>
      <c r="KMY197" s="417"/>
      <c r="KMZ197" s="417"/>
      <c r="KNA197" s="417"/>
      <c r="KNB197" s="417"/>
      <c r="KNC197" s="417"/>
      <c r="KND197" s="417"/>
      <c r="KNE197" s="417"/>
      <c r="KNF197" s="417"/>
      <c r="KNG197" s="417"/>
      <c r="KNH197" s="417"/>
      <c r="KNI197" s="417"/>
      <c r="KNJ197" s="417"/>
      <c r="KNK197" s="417"/>
      <c r="KNL197" s="417"/>
      <c r="KNM197" s="417"/>
      <c r="KNN197" s="417"/>
      <c r="KNO197" s="417"/>
      <c r="KNP197" s="417"/>
      <c r="KNQ197" s="417"/>
      <c r="KNR197" s="417"/>
      <c r="KNS197" s="417"/>
      <c r="KNT197" s="417"/>
      <c r="KNU197" s="417"/>
      <c r="KNV197" s="418"/>
      <c r="KNW197" s="418"/>
      <c r="KNX197" s="418"/>
      <c r="KNY197" s="418"/>
      <c r="KNZ197" s="418"/>
      <c r="KOA197" s="417"/>
      <c r="KOB197" s="417"/>
      <c r="KOC197" s="418"/>
      <c r="KOD197" s="418"/>
      <c r="KOE197" s="417"/>
      <c r="KOF197" s="417"/>
      <c r="KOG197" s="418"/>
      <c r="KOH197" s="418"/>
      <c r="KOI197" s="417"/>
      <c r="KOJ197" s="417"/>
      <c r="KOK197" s="417"/>
      <c r="KOL197" s="417"/>
      <c r="KOM197" s="417"/>
      <c r="KON197" s="417"/>
      <c r="KOO197" s="417"/>
      <c r="KOP197" s="418"/>
      <c r="KOQ197" s="418"/>
      <c r="KOR197" s="417"/>
      <c r="KOS197" s="417"/>
      <c r="KOT197" s="418"/>
      <c r="KOU197" s="418"/>
      <c r="KOV197" s="417"/>
      <c r="KOW197" s="417"/>
      <c r="KOX197" s="417"/>
      <c r="KOY197" s="417"/>
      <c r="KOZ197" s="417"/>
      <c r="KPA197" s="411"/>
      <c r="KPB197" s="443"/>
      <c r="KPC197" s="417"/>
      <c r="KPD197" s="417"/>
      <c r="KPE197" s="417"/>
      <c r="KPF197" s="417"/>
      <c r="KPG197" s="417"/>
      <c r="KPH197" s="417"/>
      <c r="KPI197" s="417"/>
      <c r="KPJ197" s="416"/>
      <c r="KPK197" s="416"/>
      <c r="KPL197" s="416"/>
      <c r="KPM197" s="416"/>
      <c r="KPN197" s="416"/>
      <c r="KPO197" s="416"/>
      <c r="KPP197" s="416"/>
      <c r="KPQ197" s="416"/>
      <c r="KPR197" s="416"/>
      <c r="KPS197" s="416"/>
      <c r="KPT197" s="416"/>
      <c r="KPU197" s="416"/>
      <c r="KPV197" s="416"/>
      <c r="KPW197" s="416"/>
      <c r="KPX197" s="416"/>
      <c r="KPY197" s="416"/>
      <c r="KPZ197" s="416"/>
      <c r="KQA197" s="416"/>
      <c r="KQB197" s="416"/>
      <c r="KQC197" s="416"/>
      <c r="KQD197" s="416"/>
      <c r="KQE197" s="416"/>
      <c r="KQF197" s="416"/>
      <c r="KQG197" s="416"/>
      <c r="KQH197" s="416"/>
      <c r="KQI197" s="416"/>
      <c r="KQJ197" s="416"/>
      <c r="KQK197" s="416"/>
      <c r="KQL197" s="416"/>
      <c r="KQM197" s="416"/>
      <c r="KQN197" s="416"/>
      <c r="KQO197" s="416"/>
      <c r="KQP197" s="416"/>
      <c r="KQQ197" s="416"/>
      <c r="KQR197" s="416"/>
      <c r="KQS197" s="416"/>
      <c r="KQT197" s="416"/>
      <c r="KQU197" s="416"/>
      <c r="KQV197" s="416"/>
      <c r="KQW197" s="416"/>
      <c r="KQX197" s="416"/>
      <c r="KQY197" s="416"/>
      <c r="KQZ197" s="416"/>
      <c r="KRA197" s="416"/>
      <c r="KRB197" s="417"/>
      <c r="KRC197" s="417"/>
      <c r="KRD197" s="417"/>
      <c r="KRE197" s="417"/>
      <c r="KRF197" s="417"/>
      <c r="KRG197" s="417"/>
      <c r="KRH197" s="417"/>
      <c r="KRI197" s="417"/>
      <c r="KRJ197" s="417"/>
      <c r="KRK197" s="417"/>
      <c r="KRL197" s="417"/>
      <c r="KRM197" s="417"/>
      <c r="KRN197" s="417"/>
      <c r="KRO197" s="417"/>
      <c r="KRP197" s="417"/>
      <c r="KRQ197" s="417"/>
      <c r="KRR197" s="417"/>
      <c r="KRS197" s="417"/>
      <c r="KRT197" s="417"/>
      <c r="KRU197" s="417"/>
      <c r="KRV197" s="417"/>
      <c r="KRW197" s="417"/>
      <c r="KRX197" s="417"/>
      <c r="KRY197" s="417"/>
      <c r="KRZ197" s="418"/>
      <c r="KSA197" s="418"/>
      <c r="KSB197" s="418"/>
      <c r="KSC197" s="418"/>
      <c r="KSD197" s="418"/>
      <c r="KSE197" s="417"/>
      <c r="KSF197" s="417"/>
      <c r="KSG197" s="418"/>
      <c r="KSH197" s="418"/>
      <c r="KSI197" s="417"/>
      <c r="KSJ197" s="417"/>
      <c r="KSK197" s="418"/>
      <c r="KSL197" s="418"/>
      <c r="KSM197" s="417"/>
      <c r="KSN197" s="417"/>
      <c r="KSO197" s="417"/>
      <c r="KSP197" s="417"/>
      <c r="KSQ197" s="417"/>
      <c r="KSR197" s="417"/>
      <c r="KSS197" s="417"/>
      <c r="KST197" s="418"/>
      <c r="KSU197" s="418"/>
      <c r="KSV197" s="417"/>
      <c r="KSW197" s="417"/>
      <c r="KSX197" s="418"/>
      <c r="KSY197" s="418"/>
      <c r="KSZ197" s="417"/>
      <c r="KTA197" s="417"/>
      <c r="KTB197" s="417"/>
      <c r="KTC197" s="417"/>
      <c r="KTD197" s="417"/>
      <c r="KTE197" s="411"/>
      <c r="KTF197" s="443"/>
      <c r="KTG197" s="417"/>
      <c r="KTH197" s="417"/>
      <c r="KTI197" s="417"/>
      <c r="KTJ197" s="417"/>
      <c r="KTK197" s="417"/>
      <c r="KTL197" s="417"/>
      <c r="KTM197" s="417"/>
      <c r="KTN197" s="416"/>
      <c r="KTO197" s="416"/>
      <c r="KTP197" s="416"/>
      <c r="KTQ197" s="416"/>
      <c r="KTR197" s="416"/>
      <c r="KTS197" s="416"/>
      <c r="KTT197" s="416"/>
      <c r="KTU197" s="416"/>
      <c r="KTV197" s="416"/>
      <c r="KTW197" s="416"/>
      <c r="KTX197" s="416"/>
      <c r="KTY197" s="416"/>
      <c r="KTZ197" s="416"/>
      <c r="KUA197" s="416"/>
      <c r="KUB197" s="416"/>
      <c r="KUC197" s="416"/>
      <c r="KUD197" s="416"/>
      <c r="KUE197" s="416"/>
      <c r="KUF197" s="416"/>
      <c r="KUG197" s="416"/>
      <c r="KUH197" s="416"/>
      <c r="KUI197" s="416"/>
      <c r="KUJ197" s="416"/>
      <c r="KUK197" s="416"/>
      <c r="KUL197" s="416"/>
      <c r="KUM197" s="416"/>
      <c r="KUN197" s="416"/>
      <c r="KUO197" s="416"/>
      <c r="KUP197" s="416"/>
      <c r="KUQ197" s="416"/>
      <c r="KUR197" s="416"/>
      <c r="KUS197" s="416"/>
      <c r="KUT197" s="416"/>
      <c r="KUU197" s="416"/>
      <c r="KUV197" s="416"/>
      <c r="KUW197" s="416"/>
      <c r="KUX197" s="416"/>
      <c r="KUY197" s="416"/>
      <c r="KUZ197" s="416"/>
      <c r="KVA197" s="416"/>
      <c r="KVB197" s="416"/>
      <c r="KVC197" s="416"/>
      <c r="KVD197" s="416"/>
      <c r="KVE197" s="416"/>
      <c r="KVF197" s="417"/>
      <c r="KVG197" s="417"/>
      <c r="KVH197" s="417"/>
      <c r="KVI197" s="417"/>
      <c r="KVJ197" s="417"/>
      <c r="KVK197" s="417"/>
      <c r="KVL197" s="417"/>
      <c r="KVM197" s="417"/>
      <c r="KVN197" s="417"/>
      <c r="KVO197" s="417"/>
      <c r="KVP197" s="417"/>
      <c r="KVQ197" s="417"/>
      <c r="KVR197" s="417"/>
      <c r="KVS197" s="417"/>
      <c r="KVT197" s="417"/>
      <c r="KVU197" s="417"/>
      <c r="KVV197" s="417"/>
      <c r="KVW197" s="417"/>
      <c r="KVX197" s="417"/>
      <c r="KVY197" s="417"/>
      <c r="KVZ197" s="417"/>
      <c r="KWA197" s="417"/>
      <c r="KWB197" s="417"/>
      <c r="KWC197" s="417"/>
      <c r="KWD197" s="418"/>
      <c r="KWE197" s="418"/>
      <c r="KWF197" s="418"/>
      <c r="KWG197" s="418"/>
      <c r="KWH197" s="418"/>
      <c r="KWI197" s="417"/>
      <c r="KWJ197" s="417"/>
      <c r="KWK197" s="418"/>
      <c r="KWL197" s="418"/>
      <c r="KWM197" s="417"/>
      <c r="KWN197" s="417"/>
      <c r="KWO197" s="418"/>
      <c r="KWP197" s="418"/>
      <c r="KWQ197" s="417"/>
      <c r="KWR197" s="417"/>
      <c r="KWS197" s="417"/>
      <c r="KWT197" s="417"/>
      <c r="KWU197" s="417"/>
      <c r="KWV197" s="417"/>
      <c r="KWW197" s="417"/>
      <c r="KWX197" s="418"/>
      <c r="KWY197" s="418"/>
      <c r="KWZ197" s="417"/>
      <c r="KXA197" s="417"/>
      <c r="KXB197" s="418"/>
      <c r="KXC197" s="418"/>
      <c r="KXD197" s="417"/>
      <c r="KXE197" s="417"/>
      <c r="KXF197" s="417"/>
      <c r="KXG197" s="417"/>
      <c r="KXH197" s="417"/>
      <c r="KXI197" s="411"/>
      <c r="KXJ197" s="443"/>
      <c r="KXK197" s="417"/>
      <c r="KXL197" s="417"/>
      <c r="KXM197" s="417"/>
      <c r="KXN197" s="417"/>
      <c r="KXO197" s="417"/>
      <c r="KXP197" s="417"/>
      <c r="KXQ197" s="417"/>
      <c r="KXR197" s="416"/>
      <c r="KXS197" s="416"/>
      <c r="KXT197" s="416"/>
      <c r="KXU197" s="416"/>
      <c r="KXV197" s="416"/>
      <c r="KXW197" s="416"/>
      <c r="KXX197" s="416"/>
      <c r="KXY197" s="416"/>
      <c r="KXZ197" s="416"/>
      <c r="KYA197" s="416"/>
      <c r="KYB197" s="416"/>
      <c r="KYC197" s="416"/>
      <c r="KYD197" s="416"/>
      <c r="KYE197" s="416"/>
      <c r="KYF197" s="416"/>
      <c r="KYG197" s="416"/>
      <c r="KYH197" s="416"/>
      <c r="KYI197" s="416"/>
      <c r="KYJ197" s="416"/>
      <c r="KYK197" s="416"/>
      <c r="KYL197" s="416"/>
      <c r="KYM197" s="416"/>
      <c r="KYN197" s="416"/>
      <c r="KYO197" s="416"/>
      <c r="KYP197" s="416"/>
      <c r="KYQ197" s="416"/>
      <c r="KYR197" s="416"/>
      <c r="KYS197" s="416"/>
      <c r="KYT197" s="416"/>
      <c r="KYU197" s="416"/>
      <c r="KYV197" s="416"/>
      <c r="KYW197" s="416"/>
      <c r="KYX197" s="416"/>
      <c r="KYY197" s="416"/>
      <c r="KYZ197" s="416"/>
      <c r="KZA197" s="416"/>
      <c r="KZB197" s="416"/>
      <c r="KZC197" s="416"/>
      <c r="KZD197" s="416"/>
      <c r="KZE197" s="416"/>
      <c r="KZF197" s="416"/>
      <c r="KZG197" s="416"/>
      <c r="KZH197" s="416"/>
      <c r="KZI197" s="416"/>
      <c r="KZJ197" s="417"/>
      <c r="KZK197" s="417"/>
      <c r="KZL197" s="417"/>
      <c r="KZM197" s="417"/>
      <c r="KZN197" s="417"/>
      <c r="KZO197" s="417"/>
      <c r="KZP197" s="417"/>
      <c r="KZQ197" s="417"/>
      <c r="KZR197" s="417"/>
      <c r="KZS197" s="417"/>
      <c r="KZT197" s="417"/>
      <c r="KZU197" s="417"/>
      <c r="KZV197" s="417"/>
      <c r="KZW197" s="417"/>
      <c r="KZX197" s="417"/>
      <c r="KZY197" s="417"/>
      <c r="KZZ197" s="417"/>
      <c r="LAA197" s="417"/>
      <c r="LAB197" s="417"/>
      <c r="LAC197" s="417"/>
      <c r="LAD197" s="417"/>
      <c r="LAE197" s="417"/>
      <c r="LAF197" s="417"/>
      <c r="LAG197" s="417"/>
      <c r="LAH197" s="418"/>
      <c r="LAI197" s="418"/>
      <c r="LAJ197" s="418"/>
      <c r="LAK197" s="418"/>
      <c r="LAL197" s="418"/>
      <c r="LAM197" s="417"/>
      <c r="LAN197" s="417"/>
      <c r="LAO197" s="418"/>
      <c r="LAP197" s="418"/>
      <c r="LAQ197" s="417"/>
      <c r="LAR197" s="417"/>
      <c r="LAS197" s="418"/>
      <c r="LAT197" s="418"/>
      <c r="LAU197" s="417"/>
      <c r="LAV197" s="417"/>
      <c r="LAW197" s="417"/>
      <c r="LAX197" s="417"/>
      <c r="LAY197" s="417"/>
      <c r="LAZ197" s="417"/>
      <c r="LBA197" s="417"/>
      <c r="LBB197" s="418"/>
      <c r="LBC197" s="418"/>
      <c r="LBD197" s="417"/>
      <c r="LBE197" s="417"/>
      <c r="LBF197" s="418"/>
      <c r="LBG197" s="418"/>
      <c r="LBH197" s="417"/>
      <c r="LBI197" s="417"/>
      <c r="LBJ197" s="417"/>
      <c r="LBK197" s="417"/>
      <c r="LBL197" s="417"/>
      <c r="LBM197" s="411"/>
      <c r="LBN197" s="443"/>
      <c r="LBO197" s="417"/>
      <c r="LBP197" s="417"/>
      <c r="LBQ197" s="417"/>
      <c r="LBR197" s="417"/>
      <c r="LBS197" s="417"/>
      <c r="LBT197" s="417"/>
      <c r="LBU197" s="417"/>
      <c r="LBV197" s="416"/>
      <c r="LBW197" s="416"/>
      <c r="LBX197" s="416"/>
      <c r="LBY197" s="416"/>
      <c r="LBZ197" s="416"/>
      <c r="LCA197" s="416"/>
      <c r="LCB197" s="416"/>
      <c r="LCC197" s="416"/>
      <c r="LCD197" s="416"/>
      <c r="LCE197" s="416"/>
      <c r="LCF197" s="416"/>
      <c r="LCG197" s="416"/>
      <c r="LCH197" s="416"/>
      <c r="LCI197" s="416"/>
      <c r="LCJ197" s="416"/>
      <c r="LCK197" s="416"/>
      <c r="LCL197" s="416"/>
      <c r="LCM197" s="416"/>
      <c r="LCN197" s="416"/>
      <c r="LCO197" s="416"/>
      <c r="LCP197" s="416"/>
      <c r="LCQ197" s="416"/>
      <c r="LCR197" s="416"/>
      <c r="LCS197" s="416"/>
      <c r="LCT197" s="416"/>
      <c r="LCU197" s="416"/>
      <c r="LCV197" s="416"/>
      <c r="LCW197" s="416"/>
      <c r="LCX197" s="416"/>
      <c r="LCY197" s="416"/>
      <c r="LCZ197" s="416"/>
      <c r="LDA197" s="416"/>
      <c r="LDB197" s="416"/>
      <c r="LDC197" s="416"/>
      <c r="LDD197" s="416"/>
      <c r="LDE197" s="416"/>
      <c r="LDF197" s="416"/>
      <c r="LDG197" s="416"/>
      <c r="LDH197" s="416"/>
      <c r="LDI197" s="416"/>
      <c r="LDJ197" s="416"/>
      <c r="LDK197" s="416"/>
      <c r="LDL197" s="416"/>
      <c r="LDM197" s="416"/>
      <c r="LDN197" s="417"/>
      <c r="LDO197" s="417"/>
      <c r="LDP197" s="417"/>
      <c r="LDQ197" s="417"/>
      <c r="LDR197" s="417"/>
      <c r="LDS197" s="417"/>
      <c r="LDT197" s="417"/>
      <c r="LDU197" s="417"/>
      <c r="LDV197" s="417"/>
      <c r="LDW197" s="417"/>
      <c r="LDX197" s="417"/>
      <c r="LDY197" s="417"/>
      <c r="LDZ197" s="417"/>
      <c r="LEA197" s="417"/>
      <c r="LEB197" s="417"/>
      <c r="LEC197" s="417"/>
      <c r="LED197" s="417"/>
      <c r="LEE197" s="417"/>
      <c r="LEF197" s="417"/>
      <c r="LEG197" s="417"/>
      <c r="LEH197" s="417"/>
      <c r="LEI197" s="417"/>
      <c r="LEJ197" s="417"/>
      <c r="LEK197" s="417"/>
      <c r="LEL197" s="418"/>
      <c r="LEM197" s="418"/>
      <c r="LEN197" s="418"/>
      <c r="LEO197" s="418"/>
      <c r="LEP197" s="418"/>
      <c r="LEQ197" s="417"/>
      <c r="LER197" s="417"/>
      <c r="LES197" s="418"/>
      <c r="LET197" s="418"/>
      <c r="LEU197" s="417"/>
      <c r="LEV197" s="417"/>
      <c r="LEW197" s="418"/>
      <c r="LEX197" s="418"/>
      <c r="LEY197" s="417"/>
      <c r="LEZ197" s="417"/>
      <c r="LFA197" s="417"/>
      <c r="LFB197" s="417"/>
      <c r="LFC197" s="417"/>
      <c r="LFD197" s="417"/>
      <c r="LFE197" s="417"/>
      <c r="LFF197" s="418"/>
      <c r="LFG197" s="418"/>
      <c r="LFH197" s="417"/>
      <c r="LFI197" s="417"/>
      <c r="LFJ197" s="418"/>
      <c r="LFK197" s="418"/>
      <c r="LFL197" s="417"/>
      <c r="LFM197" s="417"/>
      <c r="LFN197" s="417"/>
      <c r="LFO197" s="417"/>
      <c r="LFP197" s="417"/>
      <c r="LFQ197" s="411"/>
      <c r="LFR197" s="443"/>
      <c r="LFS197" s="417"/>
      <c r="LFT197" s="417"/>
      <c r="LFU197" s="417"/>
      <c r="LFV197" s="417"/>
      <c r="LFW197" s="417"/>
      <c r="LFX197" s="417"/>
      <c r="LFY197" s="417"/>
      <c r="LFZ197" s="416"/>
      <c r="LGA197" s="416"/>
      <c r="LGB197" s="416"/>
      <c r="LGC197" s="416"/>
      <c r="LGD197" s="416"/>
      <c r="LGE197" s="416"/>
      <c r="LGF197" s="416"/>
      <c r="LGG197" s="416"/>
      <c r="LGH197" s="416"/>
      <c r="LGI197" s="416"/>
      <c r="LGJ197" s="416"/>
      <c r="LGK197" s="416"/>
      <c r="LGL197" s="416"/>
      <c r="LGM197" s="416"/>
      <c r="LGN197" s="416"/>
      <c r="LGO197" s="416"/>
      <c r="LGP197" s="416"/>
      <c r="LGQ197" s="416"/>
      <c r="LGR197" s="416"/>
      <c r="LGS197" s="416"/>
      <c r="LGT197" s="416"/>
      <c r="LGU197" s="416"/>
      <c r="LGV197" s="416"/>
      <c r="LGW197" s="416"/>
      <c r="LGX197" s="416"/>
      <c r="LGY197" s="416"/>
      <c r="LGZ197" s="416"/>
      <c r="LHA197" s="416"/>
      <c r="LHB197" s="416"/>
      <c r="LHC197" s="416"/>
      <c r="LHD197" s="416"/>
      <c r="LHE197" s="416"/>
      <c r="LHF197" s="416"/>
      <c r="LHG197" s="416"/>
      <c r="LHH197" s="416"/>
      <c r="LHI197" s="416"/>
      <c r="LHJ197" s="416"/>
      <c r="LHK197" s="416"/>
      <c r="LHL197" s="416"/>
      <c r="LHM197" s="416"/>
      <c r="LHN197" s="416"/>
      <c r="LHO197" s="416"/>
      <c r="LHP197" s="416"/>
      <c r="LHQ197" s="416"/>
      <c r="LHR197" s="417"/>
      <c r="LHS197" s="417"/>
      <c r="LHT197" s="417"/>
      <c r="LHU197" s="417"/>
      <c r="LHV197" s="417"/>
      <c r="LHW197" s="417"/>
      <c r="LHX197" s="417"/>
      <c r="LHY197" s="417"/>
      <c r="LHZ197" s="417"/>
      <c r="LIA197" s="417"/>
      <c r="LIB197" s="417"/>
      <c r="LIC197" s="417"/>
      <c r="LID197" s="417"/>
      <c r="LIE197" s="417"/>
      <c r="LIF197" s="417"/>
      <c r="LIG197" s="417"/>
      <c r="LIH197" s="417"/>
      <c r="LII197" s="417"/>
      <c r="LIJ197" s="417"/>
      <c r="LIK197" s="417"/>
      <c r="LIL197" s="417"/>
      <c r="LIM197" s="417"/>
      <c r="LIN197" s="417"/>
      <c r="LIO197" s="417"/>
      <c r="LIP197" s="418"/>
      <c r="LIQ197" s="418"/>
      <c r="LIR197" s="418"/>
      <c r="LIS197" s="418"/>
      <c r="LIT197" s="418"/>
      <c r="LIU197" s="417"/>
      <c r="LIV197" s="417"/>
      <c r="LIW197" s="418"/>
      <c r="LIX197" s="418"/>
      <c r="LIY197" s="417"/>
      <c r="LIZ197" s="417"/>
      <c r="LJA197" s="418"/>
      <c r="LJB197" s="418"/>
      <c r="LJC197" s="417"/>
      <c r="LJD197" s="417"/>
      <c r="LJE197" s="417"/>
      <c r="LJF197" s="417"/>
      <c r="LJG197" s="417"/>
      <c r="LJH197" s="417"/>
      <c r="LJI197" s="417"/>
      <c r="LJJ197" s="418"/>
      <c r="LJK197" s="418"/>
      <c r="LJL197" s="417"/>
      <c r="LJM197" s="417"/>
      <c r="LJN197" s="418"/>
      <c r="LJO197" s="418"/>
      <c r="LJP197" s="417"/>
      <c r="LJQ197" s="417"/>
      <c r="LJR197" s="417"/>
      <c r="LJS197" s="417"/>
      <c r="LJT197" s="417"/>
      <c r="LJU197" s="411"/>
      <c r="LJV197" s="443"/>
      <c r="LJW197" s="417"/>
      <c r="LJX197" s="417"/>
      <c r="LJY197" s="417"/>
      <c r="LJZ197" s="417"/>
      <c r="LKA197" s="417"/>
      <c r="LKB197" s="417"/>
      <c r="LKC197" s="417"/>
      <c r="LKD197" s="416"/>
      <c r="LKE197" s="416"/>
      <c r="LKF197" s="416"/>
      <c r="LKG197" s="416"/>
      <c r="LKH197" s="416"/>
      <c r="LKI197" s="416"/>
      <c r="LKJ197" s="416"/>
      <c r="LKK197" s="416"/>
      <c r="LKL197" s="416"/>
      <c r="LKM197" s="416"/>
      <c r="LKN197" s="416"/>
      <c r="LKO197" s="416"/>
      <c r="LKP197" s="416"/>
      <c r="LKQ197" s="416"/>
      <c r="LKR197" s="416"/>
      <c r="LKS197" s="416"/>
      <c r="LKT197" s="416"/>
      <c r="LKU197" s="416"/>
      <c r="LKV197" s="416"/>
      <c r="LKW197" s="416"/>
      <c r="LKX197" s="416"/>
      <c r="LKY197" s="416"/>
      <c r="LKZ197" s="416"/>
      <c r="LLA197" s="416"/>
      <c r="LLB197" s="416"/>
      <c r="LLC197" s="416"/>
      <c r="LLD197" s="416"/>
      <c r="LLE197" s="416"/>
      <c r="LLF197" s="416"/>
      <c r="LLG197" s="416"/>
      <c r="LLH197" s="416"/>
      <c r="LLI197" s="416"/>
      <c r="LLJ197" s="416"/>
      <c r="LLK197" s="416"/>
      <c r="LLL197" s="416"/>
      <c r="LLM197" s="416"/>
      <c r="LLN197" s="416"/>
      <c r="LLO197" s="416"/>
      <c r="LLP197" s="416"/>
      <c r="LLQ197" s="416"/>
      <c r="LLR197" s="416"/>
      <c r="LLS197" s="416"/>
      <c r="LLT197" s="416"/>
      <c r="LLU197" s="416"/>
      <c r="LLV197" s="417"/>
      <c r="LLW197" s="417"/>
      <c r="LLX197" s="417"/>
      <c r="LLY197" s="417"/>
      <c r="LLZ197" s="417"/>
      <c r="LMA197" s="417"/>
      <c r="LMB197" s="417"/>
      <c r="LMC197" s="417"/>
      <c r="LMD197" s="417"/>
      <c r="LME197" s="417"/>
      <c r="LMF197" s="417"/>
      <c r="LMG197" s="417"/>
      <c r="LMH197" s="417"/>
      <c r="LMI197" s="417"/>
      <c r="LMJ197" s="417"/>
      <c r="LMK197" s="417"/>
      <c r="LML197" s="417"/>
      <c r="LMM197" s="417"/>
      <c r="LMN197" s="417"/>
      <c r="LMO197" s="417"/>
      <c r="LMP197" s="417"/>
      <c r="LMQ197" s="417"/>
      <c r="LMR197" s="417"/>
      <c r="LMS197" s="417"/>
      <c r="LMT197" s="418"/>
      <c r="LMU197" s="418"/>
      <c r="LMV197" s="418"/>
      <c r="LMW197" s="418"/>
      <c r="LMX197" s="418"/>
      <c r="LMY197" s="417"/>
      <c r="LMZ197" s="417"/>
      <c r="LNA197" s="418"/>
      <c r="LNB197" s="418"/>
      <c r="LNC197" s="417"/>
      <c r="LND197" s="417"/>
      <c r="LNE197" s="418"/>
      <c r="LNF197" s="418"/>
      <c r="LNG197" s="417"/>
      <c r="LNH197" s="417"/>
      <c r="LNI197" s="417"/>
      <c r="LNJ197" s="417"/>
      <c r="LNK197" s="417"/>
      <c r="LNL197" s="417"/>
      <c r="LNM197" s="417"/>
      <c r="LNN197" s="418"/>
      <c r="LNO197" s="418"/>
      <c r="LNP197" s="417"/>
      <c r="LNQ197" s="417"/>
      <c r="LNR197" s="418"/>
      <c r="LNS197" s="418"/>
      <c r="LNT197" s="417"/>
      <c r="LNU197" s="417"/>
      <c r="LNV197" s="417"/>
      <c r="LNW197" s="417"/>
      <c r="LNX197" s="417"/>
      <c r="LNY197" s="411"/>
      <c r="LNZ197" s="443"/>
      <c r="LOA197" s="417"/>
      <c r="LOB197" s="417"/>
      <c r="LOC197" s="417"/>
      <c r="LOD197" s="417"/>
      <c r="LOE197" s="417"/>
      <c r="LOF197" s="417"/>
      <c r="LOG197" s="417"/>
      <c r="LOH197" s="416"/>
      <c r="LOI197" s="416"/>
      <c r="LOJ197" s="416"/>
      <c r="LOK197" s="416"/>
      <c r="LOL197" s="416"/>
      <c r="LOM197" s="416"/>
      <c r="LON197" s="416"/>
      <c r="LOO197" s="416"/>
      <c r="LOP197" s="416"/>
      <c r="LOQ197" s="416"/>
      <c r="LOR197" s="416"/>
      <c r="LOS197" s="416"/>
      <c r="LOT197" s="416"/>
      <c r="LOU197" s="416"/>
      <c r="LOV197" s="416"/>
      <c r="LOW197" s="416"/>
      <c r="LOX197" s="416"/>
      <c r="LOY197" s="416"/>
      <c r="LOZ197" s="416"/>
      <c r="LPA197" s="416"/>
      <c r="LPB197" s="416"/>
      <c r="LPC197" s="416"/>
      <c r="LPD197" s="416"/>
      <c r="LPE197" s="416"/>
      <c r="LPF197" s="416"/>
      <c r="LPG197" s="416"/>
      <c r="LPH197" s="416"/>
      <c r="LPI197" s="416"/>
      <c r="LPJ197" s="416"/>
      <c r="LPK197" s="416"/>
      <c r="LPL197" s="416"/>
      <c r="LPM197" s="416"/>
      <c r="LPN197" s="416"/>
      <c r="LPO197" s="416"/>
      <c r="LPP197" s="416"/>
      <c r="LPQ197" s="416"/>
      <c r="LPR197" s="416"/>
      <c r="LPS197" s="416"/>
      <c r="LPT197" s="416"/>
      <c r="LPU197" s="416"/>
      <c r="LPV197" s="416"/>
      <c r="LPW197" s="416"/>
      <c r="LPX197" s="416"/>
      <c r="LPY197" s="416"/>
      <c r="LPZ197" s="417"/>
      <c r="LQA197" s="417"/>
      <c r="LQB197" s="417"/>
      <c r="LQC197" s="417"/>
      <c r="LQD197" s="417"/>
      <c r="LQE197" s="417"/>
      <c r="LQF197" s="417"/>
      <c r="LQG197" s="417"/>
      <c r="LQH197" s="417"/>
      <c r="LQI197" s="417"/>
      <c r="LQJ197" s="417"/>
      <c r="LQK197" s="417"/>
      <c r="LQL197" s="417"/>
      <c r="LQM197" s="417"/>
      <c r="LQN197" s="417"/>
      <c r="LQO197" s="417"/>
      <c r="LQP197" s="417"/>
      <c r="LQQ197" s="417"/>
      <c r="LQR197" s="417"/>
      <c r="LQS197" s="417"/>
      <c r="LQT197" s="417"/>
      <c r="LQU197" s="417"/>
      <c r="LQV197" s="417"/>
      <c r="LQW197" s="417"/>
      <c r="LQX197" s="418"/>
      <c r="LQY197" s="418"/>
      <c r="LQZ197" s="418"/>
      <c r="LRA197" s="418"/>
      <c r="LRB197" s="418"/>
      <c r="LRC197" s="417"/>
      <c r="LRD197" s="417"/>
      <c r="LRE197" s="418"/>
      <c r="LRF197" s="418"/>
      <c r="LRG197" s="417"/>
      <c r="LRH197" s="417"/>
      <c r="LRI197" s="418"/>
      <c r="LRJ197" s="418"/>
      <c r="LRK197" s="417"/>
      <c r="LRL197" s="417"/>
      <c r="LRM197" s="417"/>
      <c r="LRN197" s="417"/>
      <c r="LRO197" s="417"/>
      <c r="LRP197" s="417"/>
      <c r="LRQ197" s="417"/>
      <c r="LRR197" s="418"/>
      <c r="LRS197" s="418"/>
      <c r="LRT197" s="417"/>
      <c r="LRU197" s="417"/>
      <c r="LRV197" s="418"/>
      <c r="LRW197" s="418"/>
      <c r="LRX197" s="417"/>
      <c r="LRY197" s="417"/>
      <c r="LRZ197" s="417"/>
      <c r="LSA197" s="417"/>
      <c r="LSB197" s="417"/>
      <c r="LSC197" s="411"/>
      <c r="LSD197" s="443"/>
      <c r="LSE197" s="417"/>
      <c r="LSF197" s="417"/>
      <c r="LSG197" s="417"/>
      <c r="LSH197" s="417"/>
      <c r="LSI197" s="417"/>
      <c r="LSJ197" s="417"/>
      <c r="LSK197" s="417"/>
      <c r="LSL197" s="416"/>
      <c r="LSM197" s="416"/>
      <c r="LSN197" s="416"/>
      <c r="LSO197" s="416"/>
      <c r="LSP197" s="416"/>
      <c r="LSQ197" s="416"/>
      <c r="LSR197" s="416"/>
      <c r="LSS197" s="416"/>
      <c r="LST197" s="416"/>
      <c r="LSU197" s="416"/>
      <c r="LSV197" s="416"/>
      <c r="LSW197" s="416"/>
      <c r="LSX197" s="416"/>
      <c r="LSY197" s="416"/>
      <c r="LSZ197" s="416"/>
      <c r="LTA197" s="416"/>
      <c r="LTB197" s="416"/>
      <c r="LTC197" s="416"/>
      <c r="LTD197" s="416"/>
      <c r="LTE197" s="416"/>
      <c r="LTF197" s="416"/>
      <c r="LTG197" s="416"/>
      <c r="LTH197" s="416"/>
      <c r="LTI197" s="416"/>
      <c r="LTJ197" s="416"/>
      <c r="LTK197" s="416"/>
      <c r="LTL197" s="416"/>
      <c r="LTM197" s="416"/>
      <c r="LTN197" s="416"/>
      <c r="LTO197" s="416"/>
      <c r="LTP197" s="416"/>
      <c r="LTQ197" s="416"/>
      <c r="LTR197" s="416"/>
      <c r="LTS197" s="416"/>
      <c r="LTT197" s="416"/>
      <c r="LTU197" s="416"/>
      <c r="LTV197" s="416"/>
      <c r="LTW197" s="416"/>
      <c r="LTX197" s="416"/>
      <c r="LTY197" s="416"/>
      <c r="LTZ197" s="416"/>
      <c r="LUA197" s="416"/>
      <c r="LUB197" s="416"/>
      <c r="LUC197" s="416"/>
      <c r="LUD197" s="417"/>
      <c r="LUE197" s="417"/>
      <c r="LUF197" s="417"/>
      <c r="LUG197" s="417"/>
      <c r="LUH197" s="417"/>
      <c r="LUI197" s="417"/>
      <c r="LUJ197" s="417"/>
      <c r="LUK197" s="417"/>
      <c r="LUL197" s="417"/>
      <c r="LUM197" s="417"/>
      <c r="LUN197" s="417"/>
      <c r="LUO197" s="417"/>
      <c r="LUP197" s="417"/>
      <c r="LUQ197" s="417"/>
      <c r="LUR197" s="417"/>
      <c r="LUS197" s="417"/>
      <c r="LUT197" s="417"/>
      <c r="LUU197" s="417"/>
      <c r="LUV197" s="417"/>
      <c r="LUW197" s="417"/>
      <c r="LUX197" s="417"/>
      <c r="LUY197" s="417"/>
      <c r="LUZ197" s="417"/>
      <c r="LVA197" s="417"/>
      <c r="LVB197" s="418"/>
      <c r="LVC197" s="418"/>
      <c r="LVD197" s="418"/>
      <c r="LVE197" s="418"/>
      <c r="LVF197" s="418"/>
      <c r="LVG197" s="417"/>
      <c r="LVH197" s="417"/>
      <c r="LVI197" s="418"/>
      <c r="LVJ197" s="418"/>
      <c r="LVK197" s="417"/>
      <c r="LVL197" s="417"/>
      <c r="LVM197" s="418"/>
      <c r="LVN197" s="418"/>
      <c r="LVO197" s="417"/>
      <c r="LVP197" s="417"/>
      <c r="LVQ197" s="417"/>
      <c r="LVR197" s="417"/>
      <c r="LVS197" s="417"/>
      <c r="LVT197" s="417"/>
      <c r="LVU197" s="417"/>
      <c r="LVV197" s="418"/>
      <c r="LVW197" s="418"/>
      <c r="LVX197" s="417"/>
      <c r="LVY197" s="417"/>
      <c r="LVZ197" s="418"/>
      <c r="LWA197" s="418"/>
      <c r="LWB197" s="417"/>
      <c r="LWC197" s="417"/>
      <c r="LWD197" s="417"/>
      <c r="LWE197" s="417"/>
      <c r="LWF197" s="417"/>
      <c r="LWG197" s="411"/>
      <c r="LWH197" s="443"/>
      <c r="LWI197" s="417"/>
      <c r="LWJ197" s="417"/>
      <c r="LWK197" s="417"/>
      <c r="LWL197" s="417"/>
      <c r="LWM197" s="417"/>
      <c r="LWN197" s="417"/>
      <c r="LWO197" s="417"/>
      <c r="LWP197" s="416"/>
      <c r="LWQ197" s="416"/>
      <c r="LWR197" s="416"/>
      <c r="LWS197" s="416"/>
      <c r="LWT197" s="416"/>
      <c r="LWU197" s="416"/>
      <c r="LWV197" s="416"/>
      <c r="LWW197" s="416"/>
      <c r="LWX197" s="416"/>
      <c r="LWY197" s="416"/>
      <c r="LWZ197" s="416"/>
      <c r="LXA197" s="416"/>
      <c r="LXB197" s="416"/>
      <c r="LXC197" s="416"/>
      <c r="LXD197" s="416"/>
      <c r="LXE197" s="416"/>
      <c r="LXF197" s="416"/>
      <c r="LXG197" s="416"/>
      <c r="LXH197" s="416"/>
      <c r="LXI197" s="416"/>
      <c r="LXJ197" s="416"/>
      <c r="LXK197" s="416"/>
      <c r="LXL197" s="416"/>
      <c r="LXM197" s="416"/>
      <c r="LXN197" s="416"/>
      <c r="LXO197" s="416"/>
      <c r="LXP197" s="416"/>
      <c r="LXQ197" s="416"/>
      <c r="LXR197" s="416"/>
      <c r="LXS197" s="416"/>
      <c r="LXT197" s="416"/>
      <c r="LXU197" s="416"/>
      <c r="LXV197" s="416"/>
      <c r="LXW197" s="416"/>
      <c r="LXX197" s="416"/>
      <c r="LXY197" s="416"/>
      <c r="LXZ197" s="416"/>
      <c r="LYA197" s="416"/>
      <c r="LYB197" s="416"/>
      <c r="LYC197" s="416"/>
      <c r="LYD197" s="416"/>
      <c r="LYE197" s="416"/>
      <c r="LYF197" s="416"/>
      <c r="LYG197" s="416"/>
      <c r="LYH197" s="417"/>
      <c r="LYI197" s="417"/>
      <c r="LYJ197" s="417"/>
      <c r="LYK197" s="417"/>
      <c r="LYL197" s="417"/>
      <c r="LYM197" s="417"/>
      <c r="LYN197" s="417"/>
      <c r="LYO197" s="417"/>
      <c r="LYP197" s="417"/>
      <c r="LYQ197" s="417"/>
      <c r="LYR197" s="417"/>
      <c r="LYS197" s="417"/>
      <c r="LYT197" s="417"/>
      <c r="LYU197" s="417"/>
      <c r="LYV197" s="417"/>
      <c r="LYW197" s="417"/>
      <c r="LYX197" s="417"/>
      <c r="LYY197" s="417"/>
      <c r="LYZ197" s="417"/>
      <c r="LZA197" s="417"/>
      <c r="LZB197" s="417"/>
      <c r="LZC197" s="417"/>
      <c r="LZD197" s="417"/>
      <c r="LZE197" s="417"/>
      <c r="LZF197" s="418"/>
      <c r="LZG197" s="418"/>
      <c r="LZH197" s="418"/>
      <c r="LZI197" s="418"/>
      <c r="LZJ197" s="418"/>
      <c r="LZK197" s="417"/>
      <c r="LZL197" s="417"/>
      <c r="LZM197" s="418"/>
      <c r="LZN197" s="418"/>
      <c r="LZO197" s="417"/>
      <c r="LZP197" s="417"/>
      <c r="LZQ197" s="418"/>
      <c r="LZR197" s="418"/>
      <c r="LZS197" s="417"/>
      <c r="LZT197" s="417"/>
      <c r="LZU197" s="417"/>
      <c r="LZV197" s="417"/>
      <c r="LZW197" s="417"/>
      <c r="LZX197" s="417"/>
      <c r="LZY197" s="417"/>
      <c r="LZZ197" s="418"/>
      <c r="MAA197" s="418"/>
      <c r="MAB197" s="417"/>
      <c r="MAC197" s="417"/>
      <c r="MAD197" s="418"/>
      <c r="MAE197" s="418"/>
      <c r="MAF197" s="417"/>
      <c r="MAG197" s="417"/>
      <c r="MAH197" s="417"/>
      <c r="MAI197" s="417"/>
      <c r="MAJ197" s="417"/>
      <c r="MAK197" s="411"/>
      <c r="MAL197" s="443"/>
      <c r="MAM197" s="417"/>
      <c r="MAN197" s="417"/>
      <c r="MAO197" s="417"/>
      <c r="MAP197" s="417"/>
      <c r="MAQ197" s="417"/>
      <c r="MAR197" s="417"/>
      <c r="MAS197" s="417"/>
      <c r="MAT197" s="416"/>
      <c r="MAU197" s="416"/>
      <c r="MAV197" s="416"/>
      <c r="MAW197" s="416"/>
      <c r="MAX197" s="416"/>
      <c r="MAY197" s="416"/>
      <c r="MAZ197" s="416"/>
      <c r="MBA197" s="416"/>
      <c r="MBB197" s="416"/>
      <c r="MBC197" s="416"/>
      <c r="MBD197" s="416"/>
      <c r="MBE197" s="416"/>
      <c r="MBF197" s="416"/>
      <c r="MBG197" s="416"/>
      <c r="MBH197" s="416"/>
      <c r="MBI197" s="416"/>
      <c r="MBJ197" s="416"/>
      <c r="MBK197" s="416"/>
      <c r="MBL197" s="416"/>
      <c r="MBM197" s="416"/>
      <c r="MBN197" s="416"/>
      <c r="MBO197" s="416"/>
      <c r="MBP197" s="416"/>
      <c r="MBQ197" s="416"/>
      <c r="MBR197" s="416"/>
      <c r="MBS197" s="416"/>
      <c r="MBT197" s="416"/>
      <c r="MBU197" s="416"/>
      <c r="MBV197" s="416"/>
      <c r="MBW197" s="416"/>
      <c r="MBX197" s="416"/>
      <c r="MBY197" s="416"/>
      <c r="MBZ197" s="416"/>
      <c r="MCA197" s="416"/>
      <c r="MCB197" s="416"/>
      <c r="MCC197" s="416"/>
      <c r="MCD197" s="416"/>
      <c r="MCE197" s="416"/>
      <c r="MCF197" s="416"/>
      <c r="MCG197" s="416"/>
      <c r="MCH197" s="416"/>
      <c r="MCI197" s="416"/>
      <c r="MCJ197" s="416"/>
      <c r="MCK197" s="416"/>
      <c r="MCL197" s="417"/>
      <c r="MCM197" s="417"/>
      <c r="MCN197" s="417"/>
      <c r="MCO197" s="417"/>
      <c r="MCP197" s="417"/>
      <c r="MCQ197" s="417"/>
      <c r="MCR197" s="417"/>
      <c r="MCS197" s="417"/>
      <c r="MCT197" s="417"/>
      <c r="MCU197" s="417"/>
      <c r="MCV197" s="417"/>
      <c r="MCW197" s="417"/>
      <c r="MCX197" s="417"/>
      <c r="MCY197" s="417"/>
      <c r="MCZ197" s="417"/>
      <c r="MDA197" s="417"/>
      <c r="MDB197" s="417"/>
      <c r="MDC197" s="417"/>
      <c r="MDD197" s="417"/>
      <c r="MDE197" s="417"/>
      <c r="MDF197" s="417"/>
      <c r="MDG197" s="417"/>
      <c r="MDH197" s="417"/>
      <c r="MDI197" s="417"/>
      <c r="MDJ197" s="418"/>
      <c r="MDK197" s="418"/>
      <c r="MDL197" s="418"/>
      <c r="MDM197" s="418"/>
      <c r="MDN197" s="418"/>
      <c r="MDO197" s="417"/>
      <c r="MDP197" s="417"/>
      <c r="MDQ197" s="418"/>
      <c r="MDR197" s="418"/>
      <c r="MDS197" s="417"/>
      <c r="MDT197" s="417"/>
      <c r="MDU197" s="418"/>
      <c r="MDV197" s="418"/>
      <c r="MDW197" s="417"/>
      <c r="MDX197" s="417"/>
      <c r="MDY197" s="417"/>
      <c r="MDZ197" s="417"/>
      <c r="MEA197" s="417"/>
      <c r="MEB197" s="417"/>
      <c r="MEC197" s="417"/>
      <c r="MED197" s="418"/>
      <c r="MEE197" s="418"/>
      <c r="MEF197" s="417"/>
      <c r="MEG197" s="417"/>
      <c r="MEH197" s="418"/>
      <c r="MEI197" s="418"/>
      <c r="MEJ197" s="417"/>
      <c r="MEK197" s="417"/>
      <c r="MEL197" s="417"/>
      <c r="MEM197" s="417"/>
      <c r="MEN197" s="417"/>
      <c r="MEO197" s="411"/>
      <c r="MEP197" s="443"/>
      <c r="MEQ197" s="417"/>
      <c r="MER197" s="417"/>
      <c r="MES197" s="417"/>
      <c r="MET197" s="417"/>
      <c r="MEU197" s="417"/>
      <c r="MEV197" s="417"/>
      <c r="MEW197" s="417"/>
      <c r="MEX197" s="416"/>
      <c r="MEY197" s="416"/>
      <c r="MEZ197" s="416"/>
      <c r="MFA197" s="416"/>
      <c r="MFB197" s="416"/>
      <c r="MFC197" s="416"/>
      <c r="MFD197" s="416"/>
      <c r="MFE197" s="416"/>
      <c r="MFF197" s="416"/>
      <c r="MFG197" s="416"/>
      <c r="MFH197" s="416"/>
      <c r="MFI197" s="416"/>
      <c r="MFJ197" s="416"/>
      <c r="MFK197" s="416"/>
      <c r="MFL197" s="416"/>
      <c r="MFM197" s="416"/>
      <c r="MFN197" s="416"/>
      <c r="MFO197" s="416"/>
      <c r="MFP197" s="416"/>
      <c r="MFQ197" s="416"/>
      <c r="MFR197" s="416"/>
      <c r="MFS197" s="416"/>
      <c r="MFT197" s="416"/>
      <c r="MFU197" s="416"/>
      <c r="MFV197" s="416"/>
      <c r="MFW197" s="416"/>
      <c r="MFX197" s="416"/>
      <c r="MFY197" s="416"/>
      <c r="MFZ197" s="416"/>
      <c r="MGA197" s="416"/>
      <c r="MGB197" s="416"/>
      <c r="MGC197" s="416"/>
      <c r="MGD197" s="416"/>
      <c r="MGE197" s="416"/>
      <c r="MGF197" s="416"/>
      <c r="MGG197" s="416"/>
      <c r="MGH197" s="416"/>
      <c r="MGI197" s="416"/>
      <c r="MGJ197" s="416"/>
      <c r="MGK197" s="416"/>
      <c r="MGL197" s="416"/>
      <c r="MGM197" s="416"/>
      <c r="MGN197" s="416"/>
      <c r="MGO197" s="416"/>
      <c r="MGP197" s="417"/>
      <c r="MGQ197" s="417"/>
      <c r="MGR197" s="417"/>
      <c r="MGS197" s="417"/>
      <c r="MGT197" s="417"/>
      <c r="MGU197" s="417"/>
      <c r="MGV197" s="417"/>
      <c r="MGW197" s="417"/>
      <c r="MGX197" s="417"/>
      <c r="MGY197" s="417"/>
      <c r="MGZ197" s="417"/>
      <c r="MHA197" s="417"/>
      <c r="MHB197" s="417"/>
      <c r="MHC197" s="417"/>
      <c r="MHD197" s="417"/>
      <c r="MHE197" s="417"/>
      <c r="MHF197" s="417"/>
      <c r="MHG197" s="417"/>
      <c r="MHH197" s="417"/>
      <c r="MHI197" s="417"/>
      <c r="MHJ197" s="417"/>
      <c r="MHK197" s="417"/>
      <c r="MHL197" s="417"/>
      <c r="MHM197" s="417"/>
      <c r="MHN197" s="418"/>
      <c r="MHO197" s="418"/>
      <c r="MHP197" s="418"/>
      <c r="MHQ197" s="418"/>
      <c r="MHR197" s="418"/>
      <c r="MHS197" s="417"/>
      <c r="MHT197" s="417"/>
      <c r="MHU197" s="418"/>
      <c r="MHV197" s="418"/>
      <c r="MHW197" s="417"/>
      <c r="MHX197" s="417"/>
      <c r="MHY197" s="418"/>
      <c r="MHZ197" s="418"/>
      <c r="MIA197" s="417"/>
      <c r="MIB197" s="417"/>
      <c r="MIC197" s="417"/>
      <c r="MID197" s="417"/>
      <c r="MIE197" s="417"/>
      <c r="MIF197" s="417"/>
      <c r="MIG197" s="417"/>
      <c r="MIH197" s="418"/>
      <c r="MII197" s="418"/>
      <c r="MIJ197" s="417"/>
      <c r="MIK197" s="417"/>
      <c r="MIL197" s="418"/>
      <c r="MIM197" s="418"/>
      <c r="MIN197" s="417"/>
      <c r="MIO197" s="417"/>
      <c r="MIP197" s="417"/>
      <c r="MIQ197" s="417"/>
      <c r="MIR197" s="417"/>
      <c r="MIS197" s="411"/>
      <c r="MIT197" s="443"/>
      <c r="MIU197" s="417"/>
      <c r="MIV197" s="417"/>
      <c r="MIW197" s="417"/>
      <c r="MIX197" s="417"/>
      <c r="MIY197" s="417"/>
      <c r="MIZ197" s="417"/>
      <c r="MJA197" s="417"/>
      <c r="MJB197" s="416"/>
      <c r="MJC197" s="416"/>
      <c r="MJD197" s="416"/>
      <c r="MJE197" s="416"/>
      <c r="MJF197" s="416"/>
      <c r="MJG197" s="416"/>
      <c r="MJH197" s="416"/>
      <c r="MJI197" s="416"/>
      <c r="MJJ197" s="416"/>
      <c r="MJK197" s="416"/>
      <c r="MJL197" s="416"/>
      <c r="MJM197" s="416"/>
      <c r="MJN197" s="416"/>
      <c r="MJO197" s="416"/>
      <c r="MJP197" s="416"/>
      <c r="MJQ197" s="416"/>
      <c r="MJR197" s="416"/>
      <c r="MJS197" s="416"/>
      <c r="MJT197" s="416"/>
      <c r="MJU197" s="416"/>
      <c r="MJV197" s="416"/>
      <c r="MJW197" s="416"/>
      <c r="MJX197" s="416"/>
      <c r="MJY197" s="416"/>
      <c r="MJZ197" s="416"/>
      <c r="MKA197" s="416"/>
      <c r="MKB197" s="416"/>
      <c r="MKC197" s="416"/>
      <c r="MKD197" s="416"/>
      <c r="MKE197" s="416"/>
      <c r="MKF197" s="416"/>
      <c r="MKG197" s="416"/>
      <c r="MKH197" s="416"/>
      <c r="MKI197" s="416"/>
      <c r="MKJ197" s="416"/>
      <c r="MKK197" s="416"/>
      <c r="MKL197" s="416"/>
      <c r="MKM197" s="416"/>
      <c r="MKN197" s="416"/>
      <c r="MKO197" s="416"/>
      <c r="MKP197" s="416"/>
      <c r="MKQ197" s="416"/>
      <c r="MKR197" s="416"/>
      <c r="MKS197" s="416"/>
      <c r="MKT197" s="417"/>
      <c r="MKU197" s="417"/>
      <c r="MKV197" s="417"/>
      <c r="MKW197" s="417"/>
      <c r="MKX197" s="417"/>
      <c r="MKY197" s="417"/>
      <c r="MKZ197" s="417"/>
      <c r="MLA197" s="417"/>
      <c r="MLB197" s="417"/>
      <c r="MLC197" s="417"/>
      <c r="MLD197" s="417"/>
      <c r="MLE197" s="417"/>
      <c r="MLF197" s="417"/>
      <c r="MLG197" s="417"/>
      <c r="MLH197" s="417"/>
      <c r="MLI197" s="417"/>
      <c r="MLJ197" s="417"/>
      <c r="MLK197" s="417"/>
      <c r="MLL197" s="417"/>
      <c r="MLM197" s="417"/>
      <c r="MLN197" s="417"/>
      <c r="MLO197" s="417"/>
      <c r="MLP197" s="417"/>
      <c r="MLQ197" s="417"/>
      <c r="MLR197" s="418"/>
      <c r="MLS197" s="418"/>
      <c r="MLT197" s="418"/>
      <c r="MLU197" s="418"/>
      <c r="MLV197" s="418"/>
      <c r="MLW197" s="417"/>
      <c r="MLX197" s="417"/>
      <c r="MLY197" s="418"/>
      <c r="MLZ197" s="418"/>
      <c r="MMA197" s="417"/>
      <c r="MMB197" s="417"/>
      <c r="MMC197" s="418"/>
      <c r="MMD197" s="418"/>
      <c r="MME197" s="417"/>
      <c r="MMF197" s="417"/>
      <c r="MMG197" s="417"/>
      <c r="MMH197" s="417"/>
      <c r="MMI197" s="417"/>
      <c r="MMJ197" s="417"/>
      <c r="MMK197" s="417"/>
      <c r="MML197" s="418"/>
      <c r="MMM197" s="418"/>
      <c r="MMN197" s="417"/>
      <c r="MMO197" s="417"/>
      <c r="MMP197" s="418"/>
      <c r="MMQ197" s="418"/>
      <c r="MMR197" s="417"/>
      <c r="MMS197" s="417"/>
      <c r="MMT197" s="417"/>
      <c r="MMU197" s="417"/>
      <c r="MMV197" s="417"/>
      <c r="MMW197" s="411"/>
      <c r="MMX197" s="443"/>
      <c r="MMY197" s="417"/>
      <c r="MMZ197" s="417"/>
      <c r="MNA197" s="417"/>
      <c r="MNB197" s="417"/>
      <c r="MNC197" s="417"/>
      <c r="MND197" s="417"/>
      <c r="MNE197" s="417"/>
      <c r="MNF197" s="416"/>
      <c r="MNG197" s="416"/>
      <c r="MNH197" s="416"/>
      <c r="MNI197" s="416"/>
      <c r="MNJ197" s="416"/>
      <c r="MNK197" s="416"/>
      <c r="MNL197" s="416"/>
      <c r="MNM197" s="416"/>
      <c r="MNN197" s="416"/>
      <c r="MNO197" s="416"/>
      <c r="MNP197" s="416"/>
      <c r="MNQ197" s="416"/>
      <c r="MNR197" s="416"/>
      <c r="MNS197" s="416"/>
      <c r="MNT197" s="416"/>
      <c r="MNU197" s="416"/>
      <c r="MNV197" s="416"/>
      <c r="MNW197" s="416"/>
      <c r="MNX197" s="416"/>
      <c r="MNY197" s="416"/>
      <c r="MNZ197" s="416"/>
      <c r="MOA197" s="416"/>
      <c r="MOB197" s="416"/>
      <c r="MOC197" s="416"/>
      <c r="MOD197" s="416"/>
      <c r="MOE197" s="416"/>
      <c r="MOF197" s="416"/>
      <c r="MOG197" s="416"/>
      <c r="MOH197" s="416"/>
      <c r="MOI197" s="416"/>
      <c r="MOJ197" s="416"/>
      <c r="MOK197" s="416"/>
      <c r="MOL197" s="416"/>
      <c r="MOM197" s="416"/>
      <c r="MON197" s="416"/>
      <c r="MOO197" s="416"/>
      <c r="MOP197" s="416"/>
      <c r="MOQ197" s="416"/>
      <c r="MOR197" s="416"/>
      <c r="MOS197" s="416"/>
      <c r="MOT197" s="416"/>
      <c r="MOU197" s="416"/>
      <c r="MOV197" s="416"/>
      <c r="MOW197" s="416"/>
      <c r="MOX197" s="417"/>
      <c r="MOY197" s="417"/>
      <c r="MOZ197" s="417"/>
      <c r="MPA197" s="417"/>
      <c r="MPB197" s="417"/>
      <c r="MPC197" s="417"/>
      <c r="MPD197" s="417"/>
      <c r="MPE197" s="417"/>
      <c r="MPF197" s="417"/>
      <c r="MPG197" s="417"/>
      <c r="MPH197" s="417"/>
      <c r="MPI197" s="417"/>
      <c r="MPJ197" s="417"/>
      <c r="MPK197" s="417"/>
      <c r="MPL197" s="417"/>
      <c r="MPM197" s="417"/>
      <c r="MPN197" s="417"/>
      <c r="MPO197" s="417"/>
      <c r="MPP197" s="417"/>
      <c r="MPQ197" s="417"/>
      <c r="MPR197" s="417"/>
      <c r="MPS197" s="417"/>
      <c r="MPT197" s="417"/>
      <c r="MPU197" s="417"/>
      <c r="MPV197" s="418"/>
      <c r="MPW197" s="418"/>
      <c r="MPX197" s="418"/>
      <c r="MPY197" s="418"/>
      <c r="MPZ197" s="418"/>
      <c r="MQA197" s="417"/>
      <c r="MQB197" s="417"/>
      <c r="MQC197" s="418"/>
      <c r="MQD197" s="418"/>
      <c r="MQE197" s="417"/>
      <c r="MQF197" s="417"/>
      <c r="MQG197" s="418"/>
      <c r="MQH197" s="418"/>
      <c r="MQI197" s="417"/>
      <c r="MQJ197" s="417"/>
      <c r="MQK197" s="417"/>
      <c r="MQL197" s="417"/>
      <c r="MQM197" s="417"/>
      <c r="MQN197" s="417"/>
      <c r="MQO197" s="417"/>
      <c r="MQP197" s="418"/>
      <c r="MQQ197" s="418"/>
      <c r="MQR197" s="417"/>
      <c r="MQS197" s="417"/>
      <c r="MQT197" s="418"/>
      <c r="MQU197" s="418"/>
      <c r="MQV197" s="417"/>
      <c r="MQW197" s="417"/>
      <c r="MQX197" s="417"/>
      <c r="MQY197" s="417"/>
      <c r="MQZ197" s="417"/>
      <c r="MRA197" s="411"/>
      <c r="MRB197" s="443"/>
      <c r="MRC197" s="417"/>
      <c r="MRD197" s="417"/>
      <c r="MRE197" s="417"/>
      <c r="MRF197" s="417"/>
      <c r="MRG197" s="417"/>
      <c r="MRH197" s="417"/>
      <c r="MRI197" s="417"/>
      <c r="MRJ197" s="416"/>
      <c r="MRK197" s="416"/>
      <c r="MRL197" s="416"/>
      <c r="MRM197" s="416"/>
      <c r="MRN197" s="416"/>
      <c r="MRO197" s="416"/>
      <c r="MRP197" s="416"/>
      <c r="MRQ197" s="416"/>
      <c r="MRR197" s="416"/>
      <c r="MRS197" s="416"/>
      <c r="MRT197" s="416"/>
      <c r="MRU197" s="416"/>
      <c r="MRV197" s="416"/>
      <c r="MRW197" s="416"/>
      <c r="MRX197" s="416"/>
      <c r="MRY197" s="416"/>
      <c r="MRZ197" s="416"/>
      <c r="MSA197" s="416"/>
      <c r="MSB197" s="416"/>
      <c r="MSC197" s="416"/>
      <c r="MSD197" s="416"/>
      <c r="MSE197" s="416"/>
      <c r="MSF197" s="416"/>
      <c r="MSG197" s="416"/>
      <c r="MSH197" s="416"/>
      <c r="MSI197" s="416"/>
      <c r="MSJ197" s="416"/>
      <c r="MSK197" s="416"/>
      <c r="MSL197" s="416"/>
      <c r="MSM197" s="416"/>
      <c r="MSN197" s="416"/>
      <c r="MSO197" s="416"/>
      <c r="MSP197" s="416"/>
      <c r="MSQ197" s="416"/>
      <c r="MSR197" s="416"/>
      <c r="MSS197" s="416"/>
      <c r="MST197" s="416"/>
      <c r="MSU197" s="416"/>
      <c r="MSV197" s="416"/>
      <c r="MSW197" s="416"/>
      <c r="MSX197" s="416"/>
      <c r="MSY197" s="416"/>
      <c r="MSZ197" s="416"/>
      <c r="MTA197" s="416"/>
      <c r="MTB197" s="417"/>
      <c r="MTC197" s="417"/>
      <c r="MTD197" s="417"/>
      <c r="MTE197" s="417"/>
      <c r="MTF197" s="417"/>
      <c r="MTG197" s="417"/>
      <c r="MTH197" s="417"/>
      <c r="MTI197" s="417"/>
      <c r="MTJ197" s="417"/>
      <c r="MTK197" s="417"/>
      <c r="MTL197" s="417"/>
      <c r="MTM197" s="417"/>
      <c r="MTN197" s="417"/>
      <c r="MTO197" s="417"/>
      <c r="MTP197" s="417"/>
      <c r="MTQ197" s="417"/>
      <c r="MTR197" s="417"/>
      <c r="MTS197" s="417"/>
      <c r="MTT197" s="417"/>
      <c r="MTU197" s="417"/>
      <c r="MTV197" s="417"/>
      <c r="MTW197" s="417"/>
      <c r="MTX197" s="417"/>
      <c r="MTY197" s="417"/>
      <c r="MTZ197" s="418"/>
      <c r="MUA197" s="418"/>
      <c r="MUB197" s="418"/>
      <c r="MUC197" s="418"/>
      <c r="MUD197" s="418"/>
      <c r="MUE197" s="417"/>
      <c r="MUF197" s="417"/>
      <c r="MUG197" s="418"/>
      <c r="MUH197" s="418"/>
      <c r="MUI197" s="417"/>
      <c r="MUJ197" s="417"/>
      <c r="MUK197" s="418"/>
      <c r="MUL197" s="418"/>
      <c r="MUM197" s="417"/>
      <c r="MUN197" s="417"/>
      <c r="MUO197" s="417"/>
      <c r="MUP197" s="417"/>
      <c r="MUQ197" s="417"/>
      <c r="MUR197" s="417"/>
      <c r="MUS197" s="417"/>
      <c r="MUT197" s="418"/>
      <c r="MUU197" s="418"/>
      <c r="MUV197" s="417"/>
      <c r="MUW197" s="417"/>
      <c r="MUX197" s="418"/>
      <c r="MUY197" s="418"/>
      <c r="MUZ197" s="417"/>
      <c r="MVA197" s="417"/>
      <c r="MVB197" s="417"/>
      <c r="MVC197" s="417"/>
      <c r="MVD197" s="417"/>
      <c r="MVE197" s="411"/>
      <c r="MVF197" s="443"/>
      <c r="MVG197" s="417"/>
      <c r="MVH197" s="417"/>
      <c r="MVI197" s="417"/>
      <c r="MVJ197" s="417"/>
      <c r="MVK197" s="417"/>
      <c r="MVL197" s="417"/>
      <c r="MVM197" s="417"/>
      <c r="MVN197" s="416"/>
      <c r="MVO197" s="416"/>
      <c r="MVP197" s="416"/>
      <c r="MVQ197" s="416"/>
      <c r="MVR197" s="416"/>
      <c r="MVS197" s="416"/>
      <c r="MVT197" s="416"/>
      <c r="MVU197" s="416"/>
      <c r="MVV197" s="416"/>
      <c r="MVW197" s="416"/>
      <c r="MVX197" s="416"/>
      <c r="MVY197" s="416"/>
      <c r="MVZ197" s="416"/>
      <c r="MWA197" s="416"/>
      <c r="MWB197" s="416"/>
      <c r="MWC197" s="416"/>
      <c r="MWD197" s="416"/>
      <c r="MWE197" s="416"/>
      <c r="MWF197" s="416"/>
      <c r="MWG197" s="416"/>
      <c r="MWH197" s="416"/>
      <c r="MWI197" s="416"/>
      <c r="MWJ197" s="416"/>
      <c r="MWK197" s="416"/>
      <c r="MWL197" s="416"/>
      <c r="MWM197" s="416"/>
      <c r="MWN197" s="416"/>
      <c r="MWO197" s="416"/>
      <c r="MWP197" s="416"/>
      <c r="MWQ197" s="416"/>
      <c r="MWR197" s="416"/>
      <c r="MWS197" s="416"/>
      <c r="MWT197" s="416"/>
      <c r="MWU197" s="416"/>
      <c r="MWV197" s="416"/>
      <c r="MWW197" s="416"/>
      <c r="MWX197" s="416"/>
      <c r="MWY197" s="416"/>
      <c r="MWZ197" s="416"/>
      <c r="MXA197" s="416"/>
      <c r="MXB197" s="416"/>
      <c r="MXC197" s="416"/>
      <c r="MXD197" s="416"/>
      <c r="MXE197" s="416"/>
      <c r="MXF197" s="417"/>
      <c r="MXG197" s="417"/>
      <c r="MXH197" s="417"/>
      <c r="MXI197" s="417"/>
      <c r="MXJ197" s="417"/>
      <c r="MXK197" s="417"/>
      <c r="MXL197" s="417"/>
      <c r="MXM197" s="417"/>
      <c r="MXN197" s="417"/>
      <c r="MXO197" s="417"/>
      <c r="MXP197" s="417"/>
      <c r="MXQ197" s="417"/>
      <c r="MXR197" s="417"/>
      <c r="MXS197" s="417"/>
      <c r="MXT197" s="417"/>
      <c r="MXU197" s="417"/>
      <c r="MXV197" s="417"/>
      <c r="MXW197" s="417"/>
      <c r="MXX197" s="417"/>
      <c r="MXY197" s="417"/>
      <c r="MXZ197" s="417"/>
      <c r="MYA197" s="417"/>
      <c r="MYB197" s="417"/>
      <c r="MYC197" s="417"/>
      <c r="MYD197" s="418"/>
      <c r="MYE197" s="418"/>
      <c r="MYF197" s="418"/>
      <c r="MYG197" s="418"/>
      <c r="MYH197" s="418"/>
      <c r="MYI197" s="417"/>
      <c r="MYJ197" s="417"/>
      <c r="MYK197" s="418"/>
      <c r="MYL197" s="418"/>
      <c r="MYM197" s="417"/>
      <c r="MYN197" s="417"/>
      <c r="MYO197" s="418"/>
      <c r="MYP197" s="418"/>
      <c r="MYQ197" s="417"/>
      <c r="MYR197" s="417"/>
      <c r="MYS197" s="417"/>
      <c r="MYT197" s="417"/>
      <c r="MYU197" s="417"/>
      <c r="MYV197" s="417"/>
      <c r="MYW197" s="417"/>
      <c r="MYX197" s="418"/>
      <c r="MYY197" s="418"/>
      <c r="MYZ197" s="417"/>
      <c r="MZA197" s="417"/>
      <c r="MZB197" s="418"/>
      <c r="MZC197" s="418"/>
      <c r="MZD197" s="417"/>
      <c r="MZE197" s="417"/>
      <c r="MZF197" s="417"/>
      <c r="MZG197" s="417"/>
      <c r="MZH197" s="417"/>
      <c r="MZI197" s="411"/>
      <c r="MZJ197" s="443"/>
      <c r="MZK197" s="417"/>
      <c r="MZL197" s="417"/>
      <c r="MZM197" s="417"/>
      <c r="MZN197" s="417"/>
      <c r="MZO197" s="417"/>
      <c r="MZP197" s="417"/>
      <c r="MZQ197" s="417"/>
      <c r="MZR197" s="416"/>
      <c r="MZS197" s="416"/>
      <c r="MZT197" s="416"/>
      <c r="MZU197" s="416"/>
      <c r="MZV197" s="416"/>
      <c r="MZW197" s="416"/>
      <c r="MZX197" s="416"/>
      <c r="MZY197" s="416"/>
      <c r="MZZ197" s="416"/>
      <c r="NAA197" s="416"/>
      <c r="NAB197" s="416"/>
      <c r="NAC197" s="416"/>
      <c r="NAD197" s="416"/>
      <c r="NAE197" s="416"/>
      <c r="NAF197" s="416"/>
      <c r="NAG197" s="416"/>
      <c r="NAH197" s="416"/>
      <c r="NAI197" s="416"/>
      <c r="NAJ197" s="416"/>
      <c r="NAK197" s="416"/>
      <c r="NAL197" s="416"/>
      <c r="NAM197" s="416"/>
      <c r="NAN197" s="416"/>
      <c r="NAO197" s="416"/>
      <c r="NAP197" s="416"/>
      <c r="NAQ197" s="416"/>
      <c r="NAR197" s="416"/>
      <c r="NAS197" s="416"/>
      <c r="NAT197" s="416"/>
      <c r="NAU197" s="416"/>
      <c r="NAV197" s="416"/>
      <c r="NAW197" s="416"/>
      <c r="NAX197" s="416"/>
      <c r="NAY197" s="416"/>
      <c r="NAZ197" s="416"/>
      <c r="NBA197" s="416"/>
      <c r="NBB197" s="416"/>
      <c r="NBC197" s="416"/>
      <c r="NBD197" s="416"/>
      <c r="NBE197" s="416"/>
      <c r="NBF197" s="416"/>
      <c r="NBG197" s="416"/>
      <c r="NBH197" s="416"/>
      <c r="NBI197" s="416"/>
      <c r="NBJ197" s="417"/>
      <c r="NBK197" s="417"/>
      <c r="NBL197" s="417"/>
      <c r="NBM197" s="417"/>
      <c r="NBN197" s="417"/>
      <c r="NBO197" s="417"/>
      <c r="NBP197" s="417"/>
      <c r="NBQ197" s="417"/>
      <c r="NBR197" s="417"/>
      <c r="NBS197" s="417"/>
      <c r="NBT197" s="417"/>
      <c r="NBU197" s="417"/>
      <c r="NBV197" s="417"/>
      <c r="NBW197" s="417"/>
      <c r="NBX197" s="417"/>
      <c r="NBY197" s="417"/>
      <c r="NBZ197" s="417"/>
      <c r="NCA197" s="417"/>
      <c r="NCB197" s="417"/>
      <c r="NCC197" s="417"/>
      <c r="NCD197" s="417"/>
      <c r="NCE197" s="417"/>
      <c r="NCF197" s="417"/>
      <c r="NCG197" s="417"/>
      <c r="NCH197" s="418"/>
      <c r="NCI197" s="418"/>
      <c r="NCJ197" s="418"/>
      <c r="NCK197" s="418"/>
      <c r="NCL197" s="418"/>
      <c r="NCM197" s="417"/>
      <c r="NCN197" s="417"/>
      <c r="NCO197" s="418"/>
      <c r="NCP197" s="418"/>
      <c r="NCQ197" s="417"/>
      <c r="NCR197" s="417"/>
      <c r="NCS197" s="418"/>
      <c r="NCT197" s="418"/>
      <c r="NCU197" s="417"/>
      <c r="NCV197" s="417"/>
      <c r="NCW197" s="417"/>
      <c r="NCX197" s="417"/>
      <c r="NCY197" s="417"/>
      <c r="NCZ197" s="417"/>
      <c r="NDA197" s="417"/>
      <c r="NDB197" s="418"/>
      <c r="NDC197" s="418"/>
      <c r="NDD197" s="417"/>
      <c r="NDE197" s="417"/>
      <c r="NDF197" s="418"/>
      <c r="NDG197" s="418"/>
      <c r="NDH197" s="417"/>
      <c r="NDI197" s="417"/>
      <c r="NDJ197" s="417"/>
      <c r="NDK197" s="417"/>
      <c r="NDL197" s="417"/>
      <c r="NDM197" s="411"/>
      <c r="NDN197" s="443"/>
      <c r="NDO197" s="417"/>
      <c r="NDP197" s="417"/>
      <c r="NDQ197" s="417"/>
      <c r="NDR197" s="417"/>
      <c r="NDS197" s="417"/>
      <c r="NDT197" s="417"/>
      <c r="NDU197" s="417"/>
      <c r="NDV197" s="416"/>
      <c r="NDW197" s="416"/>
      <c r="NDX197" s="416"/>
      <c r="NDY197" s="416"/>
      <c r="NDZ197" s="416"/>
      <c r="NEA197" s="416"/>
      <c r="NEB197" s="416"/>
      <c r="NEC197" s="416"/>
      <c r="NED197" s="416"/>
      <c r="NEE197" s="416"/>
      <c r="NEF197" s="416"/>
      <c r="NEG197" s="416"/>
      <c r="NEH197" s="416"/>
      <c r="NEI197" s="416"/>
      <c r="NEJ197" s="416"/>
      <c r="NEK197" s="416"/>
      <c r="NEL197" s="416"/>
      <c r="NEM197" s="416"/>
      <c r="NEN197" s="416"/>
      <c r="NEO197" s="416"/>
      <c r="NEP197" s="416"/>
      <c r="NEQ197" s="416"/>
      <c r="NER197" s="416"/>
      <c r="NES197" s="416"/>
      <c r="NET197" s="416"/>
      <c r="NEU197" s="416"/>
      <c r="NEV197" s="416"/>
      <c r="NEW197" s="416"/>
      <c r="NEX197" s="416"/>
      <c r="NEY197" s="416"/>
      <c r="NEZ197" s="416"/>
      <c r="NFA197" s="416"/>
      <c r="NFB197" s="416"/>
      <c r="NFC197" s="416"/>
      <c r="NFD197" s="416"/>
      <c r="NFE197" s="416"/>
      <c r="NFF197" s="416"/>
      <c r="NFG197" s="416"/>
      <c r="NFH197" s="416"/>
      <c r="NFI197" s="416"/>
      <c r="NFJ197" s="416"/>
      <c r="NFK197" s="416"/>
      <c r="NFL197" s="416"/>
      <c r="NFM197" s="416"/>
      <c r="NFN197" s="417"/>
      <c r="NFO197" s="417"/>
      <c r="NFP197" s="417"/>
      <c r="NFQ197" s="417"/>
      <c r="NFR197" s="417"/>
      <c r="NFS197" s="417"/>
      <c r="NFT197" s="417"/>
      <c r="NFU197" s="417"/>
      <c r="NFV197" s="417"/>
      <c r="NFW197" s="417"/>
      <c r="NFX197" s="417"/>
      <c r="NFY197" s="417"/>
      <c r="NFZ197" s="417"/>
      <c r="NGA197" s="417"/>
      <c r="NGB197" s="417"/>
      <c r="NGC197" s="417"/>
      <c r="NGD197" s="417"/>
      <c r="NGE197" s="417"/>
      <c r="NGF197" s="417"/>
      <c r="NGG197" s="417"/>
      <c r="NGH197" s="417"/>
      <c r="NGI197" s="417"/>
      <c r="NGJ197" s="417"/>
      <c r="NGK197" s="417"/>
      <c r="NGL197" s="418"/>
      <c r="NGM197" s="418"/>
      <c r="NGN197" s="418"/>
      <c r="NGO197" s="418"/>
      <c r="NGP197" s="418"/>
      <c r="NGQ197" s="417"/>
      <c r="NGR197" s="417"/>
      <c r="NGS197" s="418"/>
      <c r="NGT197" s="418"/>
      <c r="NGU197" s="417"/>
      <c r="NGV197" s="417"/>
      <c r="NGW197" s="418"/>
      <c r="NGX197" s="418"/>
      <c r="NGY197" s="417"/>
      <c r="NGZ197" s="417"/>
      <c r="NHA197" s="417"/>
      <c r="NHB197" s="417"/>
      <c r="NHC197" s="417"/>
      <c r="NHD197" s="417"/>
      <c r="NHE197" s="417"/>
      <c r="NHF197" s="418"/>
      <c r="NHG197" s="418"/>
      <c r="NHH197" s="417"/>
      <c r="NHI197" s="417"/>
      <c r="NHJ197" s="418"/>
      <c r="NHK197" s="418"/>
      <c r="NHL197" s="417"/>
      <c r="NHM197" s="417"/>
      <c r="NHN197" s="417"/>
      <c r="NHO197" s="417"/>
      <c r="NHP197" s="417"/>
      <c r="NHQ197" s="411"/>
      <c r="NHR197" s="443"/>
      <c r="NHS197" s="417"/>
      <c r="NHT197" s="417"/>
      <c r="NHU197" s="417"/>
      <c r="NHV197" s="417"/>
      <c r="NHW197" s="417"/>
      <c r="NHX197" s="417"/>
      <c r="NHY197" s="417"/>
      <c r="NHZ197" s="416"/>
      <c r="NIA197" s="416"/>
      <c r="NIB197" s="416"/>
      <c r="NIC197" s="416"/>
      <c r="NID197" s="416"/>
      <c r="NIE197" s="416"/>
      <c r="NIF197" s="416"/>
      <c r="NIG197" s="416"/>
      <c r="NIH197" s="416"/>
      <c r="NII197" s="416"/>
      <c r="NIJ197" s="416"/>
      <c r="NIK197" s="416"/>
      <c r="NIL197" s="416"/>
      <c r="NIM197" s="416"/>
      <c r="NIN197" s="416"/>
      <c r="NIO197" s="416"/>
      <c r="NIP197" s="416"/>
      <c r="NIQ197" s="416"/>
      <c r="NIR197" s="416"/>
      <c r="NIS197" s="416"/>
      <c r="NIT197" s="416"/>
      <c r="NIU197" s="416"/>
      <c r="NIV197" s="416"/>
      <c r="NIW197" s="416"/>
      <c r="NIX197" s="416"/>
      <c r="NIY197" s="416"/>
      <c r="NIZ197" s="416"/>
      <c r="NJA197" s="416"/>
      <c r="NJB197" s="416"/>
      <c r="NJC197" s="416"/>
      <c r="NJD197" s="416"/>
      <c r="NJE197" s="416"/>
      <c r="NJF197" s="416"/>
      <c r="NJG197" s="416"/>
      <c r="NJH197" s="416"/>
      <c r="NJI197" s="416"/>
      <c r="NJJ197" s="416"/>
      <c r="NJK197" s="416"/>
      <c r="NJL197" s="416"/>
      <c r="NJM197" s="416"/>
      <c r="NJN197" s="416"/>
      <c r="NJO197" s="416"/>
      <c r="NJP197" s="416"/>
      <c r="NJQ197" s="416"/>
      <c r="NJR197" s="417"/>
      <c r="NJS197" s="417"/>
      <c r="NJT197" s="417"/>
      <c r="NJU197" s="417"/>
      <c r="NJV197" s="417"/>
      <c r="NJW197" s="417"/>
      <c r="NJX197" s="417"/>
      <c r="NJY197" s="417"/>
      <c r="NJZ197" s="417"/>
      <c r="NKA197" s="417"/>
      <c r="NKB197" s="417"/>
      <c r="NKC197" s="417"/>
      <c r="NKD197" s="417"/>
      <c r="NKE197" s="417"/>
      <c r="NKF197" s="417"/>
      <c r="NKG197" s="417"/>
      <c r="NKH197" s="417"/>
      <c r="NKI197" s="417"/>
      <c r="NKJ197" s="417"/>
      <c r="NKK197" s="417"/>
      <c r="NKL197" s="417"/>
      <c r="NKM197" s="417"/>
      <c r="NKN197" s="417"/>
      <c r="NKO197" s="417"/>
      <c r="NKP197" s="418"/>
      <c r="NKQ197" s="418"/>
      <c r="NKR197" s="418"/>
      <c r="NKS197" s="418"/>
      <c r="NKT197" s="418"/>
      <c r="NKU197" s="417"/>
      <c r="NKV197" s="417"/>
      <c r="NKW197" s="418"/>
      <c r="NKX197" s="418"/>
      <c r="NKY197" s="417"/>
      <c r="NKZ197" s="417"/>
      <c r="NLA197" s="418"/>
      <c r="NLB197" s="418"/>
      <c r="NLC197" s="417"/>
      <c r="NLD197" s="417"/>
      <c r="NLE197" s="417"/>
      <c r="NLF197" s="417"/>
      <c r="NLG197" s="417"/>
      <c r="NLH197" s="417"/>
      <c r="NLI197" s="417"/>
      <c r="NLJ197" s="418"/>
      <c r="NLK197" s="418"/>
      <c r="NLL197" s="417"/>
      <c r="NLM197" s="417"/>
      <c r="NLN197" s="418"/>
      <c r="NLO197" s="418"/>
      <c r="NLP197" s="417"/>
      <c r="NLQ197" s="417"/>
      <c r="NLR197" s="417"/>
      <c r="NLS197" s="417"/>
      <c r="NLT197" s="417"/>
      <c r="NLU197" s="411"/>
      <c r="NLV197" s="443"/>
      <c r="NLW197" s="417"/>
      <c r="NLX197" s="417"/>
      <c r="NLY197" s="417"/>
      <c r="NLZ197" s="417"/>
      <c r="NMA197" s="417"/>
      <c r="NMB197" s="417"/>
      <c r="NMC197" s="417"/>
      <c r="NMD197" s="416"/>
      <c r="NME197" s="416"/>
      <c r="NMF197" s="416"/>
      <c r="NMG197" s="416"/>
      <c r="NMH197" s="416"/>
      <c r="NMI197" s="416"/>
      <c r="NMJ197" s="416"/>
      <c r="NMK197" s="416"/>
      <c r="NML197" s="416"/>
      <c r="NMM197" s="416"/>
      <c r="NMN197" s="416"/>
      <c r="NMO197" s="416"/>
      <c r="NMP197" s="416"/>
      <c r="NMQ197" s="416"/>
      <c r="NMR197" s="416"/>
      <c r="NMS197" s="416"/>
      <c r="NMT197" s="416"/>
      <c r="NMU197" s="416"/>
      <c r="NMV197" s="416"/>
      <c r="NMW197" s="416"/>
      <c r="NMX197" s="416"/>
      <c r="NMY197" s="416"/>
      <c r="NMZ197" s="416"/>
      <c r="NNA197" s="416"/>
      <c r="NNB197" s="416"/>
      <c r="NNC197" s="416"/>
      <c r="NND197" s="416"/>
      <c r="NNE197" s="416"/>
      <c r="NNF197" s="416"/>
      <c r="NNG197" s="416"/>
      <c r="NNH197" s="416"/>
      <c r="NNI197" s="416"/>
      <c r="NNJ197" s="416"/>
      <c r="NNK197" s="416"/>
      <c r="NNL197" s="416"/>
      <c r="NNM197" s="416"/>
      <c r="NNN197" s="416"/>
      <c r="NNO197" s="416"/>
      <c r="NNP197" s="416"/>
      <c r="NNQ197" s="416"/>
      <c r="NNR197" s="416"/>
      <c r="NNS197" s="416"/>
      <c r="NNT197" s="416"/>
      <c r="NNU197" s="416"/>
      <c r="NNV197" s="417"/>
      <c r="NNW197" s="417"/>
      <c r="NNX197" s="417"/>
      <c r="NNY197" s="417"/>
      <c r="NNZ197" s="417"/>
      <c r="NOA197" s="417"/>
      <c r="NOB197" s="417"/>
      <c r="NOC197" s="417"/>
      <c r="NOD197" s="417"/>
      <c r="NOE197" s="417"/>
      <c r="NOF197" s="417"/>
      <c r="NOG197" s="417"/>
      <c r="NOH197" s="417"/>
      <c r="NOI197" s="417"/>
      <c r="NOJ197" s="417"/>
      <c r="NOK197" s="417"/>
      <c r="NOL197" s="417"/>
      <c r="NOM197" s="417"/>
      <c r="NON197" s="417"/>
      <c r="NOO197" s="417"/>
      <c r="NOP197" s="417"/>
      <c r="NOQ197" s="417"/>
      <c r="NOR197" s="417"/>
      <c r="NOS197" s="417"/>
      <c r="NOT197" s="418"/>
      <c r="NOU197" s="418"/>
      <c r="NOV197" s="418"/>
      <c r="NOW197" s="418"/>
      <c r="NOX197" s="418"/>
      <c r="NOY197" s="417"/>
      <c r="NOZ197" s="417"/>
      <c r="NPA197" s="418"/>
      <c r="NPB197" s="418"/>
      <c r="NPC197" s="417"/>
      <c r="NPD197" s="417"/>
      <c r="NPE197" s="418"/>
      <c r="NPF197" s="418"/>
      <c r="NPG197" s="417"/>
      <c r="NPH197" s="417"/>
      <c r="NPI197" s="417"/>
      <c r="NPJ197" s="417"/>
      <c r="NPK197" s="417"/>
      <c r="NPL197" s="417"/>
      <c r="NPM197" s="417"/>
      <c r="NPN197" s="418"/>
      <c r="NPO197" s="418"/>
      <c r="NPP197" s="417"/>
      <c r="NPQ197" s="417"/>
      <c r="NPR197" s="418"/>
      <c r="NPS197" s="418"/>
      <c r="NPT197" s="417"/>
      <c r="NPU197" s="417"/>
      <c r="NPV197" s="417"/>
      <c r="NPW197" s="417"/>
      <c r="NPX197" s="417"/>
      <c r="NPY197" s="411"/>
      <c r="NPZ197" s="443"/>
      <c r="NQA197" s="417"/>
      <c r="NQB197" s="417"/>
      <c r="NQC197" s="417"/>
      <c r="NQD197" s="417"/>
      <c r="NQE197" s="417"/>
      <c r="NQF197" s="417"/>
      <c r="NQG197" s="417"/>
      <c r="NQH197" s="416"/>
      <c r="NQI197" s="416"/>
      <c r="NQJ197" s="416"/>
      <c r="NQK197" s="416"/>
      <c r="NQL197" s="416"/>
      <c r="NQM197" s="416"/>
      <c r="NQN197" s="416"/>
      <c r="NQO197" s="416"/>
      <c r="NQP197" s="416"/>
      <c r="NQQ197" s="416"/>
      <c r="NQR197" s="416"/>
      <c r="NQS197" s="416"/>
      <c r="NQT197" s="416"/>
      <c r="NQU197" s="416"/>
      <c r="NQV197" s="416"/>
      <c r="NQW197" s="416"/>
      <c r="NQX197" s="416"/>
      <c r="NQY197" s="416"/>
      <c r="NQZ197" s="416"/>
      <c r="NRA197" s="416"/>
      <c r="NRB197" s="416"/>
      <c r="NRC197" s="416"/>
      <c r="NRD197" s="416"/>
      <c r="NRE197" s="416"/>
      <c r="NRF197" s="416"/>
      <c r="NRG197" s="416"/>
      <c r="NRH197" s="416"/>
      <c r="NRI197" s="416"/>
      <c r="NRJ197" s="416"/>
      <c r="NRK197" s="416"/>
      <c r="NRL197" s="416"/>
      <c r="NRM197" s="416"/>
      <c r="NRN197" s="416"/>
      <c r="NRO197" s="416"/>
      <c r="NRP197" s="416"/>
      <c r="NRQ197" s="416"/>
      <c r="NRR197" s="416"/>
      <c r="NRS197" s="416"/>
      <c r="NRT197" s="416"/>
      <c r="NRU197" s="416"/>
      <c r="NRV197" s="416"/>
      <c r="NRW197" s="416"/>
      <c r="NRX197" s="416"/>
      <c r="NRY197" s="416"/>
      <c r="NRZ197" s="417"/>
      <c r="NSA197" s="417"/>
      <c r="NSB197" s="417"/>
      <c r="NSC197" s="417"/>
      <c r="NSD197" s="417"/>
      <c r="NSE197" s="417"/>
      <c r="NSF197" s="417"/>
      <c r="NSG197" s="417"/>
      <c r="NSH197" s="417"/>
      <c r="NSI197" s="417"/>
      <c r="NSJ197" s="417"/>
      <c r="NSK197" s="417"/>
      <c r="NSL197" s="417"/>
      <c r="NSM197" s="417"/>
      <c r="NSN197" s="417"/>
      <c r="NSO197" s="417"/>
      <c r="NSP197" s="417"/>
      <c r="NSQ197" s="417"/>
      <c r="NSR197" s="417"/>
      <c r="NSS197" s="417"/>
      <c r="NST197" s="417"/>
      <c r="NSU197" s="417"/>
      <c r="NSV197" s="417"/>
      <c r="NSW197" s="417"/>
      <c r="NSX197" s="418"/>
      <c r="NSY197" s="418"/>
      <c r="NSZ197" s="418"/>
      <c r="NTA197" s="418"/>
      <c r="NTB197" s="418"/>
      <c r="NTC197" s="417"/>
      <c r="NTD197" s="417"/>
      <c r="NTE197" s="418"/>
      <c r="NTF197" s="418"/>
      <c r="NTG197" s="417"/>
      <c r="NTH197" s="417"/>
      <c r="NTI197" s="418"/>
      <c r="NTJ197" s="418"/>
      <c r="NTK197" s="417"/>
      <c r="NTL197" s="417"/>
      <c r="NTM197" s="417"/>
      <c r="NTN197" s="417"/>
      <c r="NTO197" s="417"/>
      <c r="NTP197" s="417"/>
      <c r="NTQ197" s="417"/>
      <c r="NTR197" s="418"/>
      <c r="NTS197" s="418"/>
      <c r="NTT197" s="417"/>
      <c r="NTU197" s="417"/>
      <c r="NTV197" s="418"/>
      <c r="NTW197" s="418"/>
      <c r="NTX197" s="417"/>
      <c r="NTY197" s="417"/>
      <c r="NTZ197" s="417"/>
      <c r="NUA197" s="417"/>
      <c r="NUB197" s="417"/>
      <c r="NUC197" s="411"/>
      <c r="NUD197" s="443"/>
      <c r="NUE197" s="417"/>
      <c r="NUF197" s="417"/>
      <c r="NUG197" s="417"/>
      <c r="NUH197" s="417"/>
      <c r="NUI197" s="417"/>
      <c r="NUJ197" s="417"/>
      <c r="NUK197" s="417"/>
      <c r="NUL197" s="416"/>
      <c r="NUM197" s="416"/>
      <c r="NUN197" s="416"/>
      <c r="NUO197" s="416"/>
      <c r="NUP197" s="416"/>
      <c r="NUQ197" s="416"/>
      <c r="NUR197" s="416"/>
      <c r="NUS197" s="416"/>
      <c r="NUT197" s="416"/>
      <c r="NUU197" s="416"/>
      <c r="NUV197" s="416"/>
      <c r="NUW197" s="416"/>
      <c r="NUX197" s="416"/>
      <c r="NUY197" s="416"/>
      <c r="NUZ197" s="416"/>
      <c r="NVA197" s="416"/>
      <c r="NVB197" s="416"/>
      <c r="NVC197" s="416"/>
      <c r="NVD197" s="416"/>
      <c r="NVE197" s="416"/>
      <c r="NVF197" s="416"/>
      <c r="NVG197" s="416"/>
      <c r="NVH197" s="416"/>
      <c r="NVI197" s="416"/>
      <c r="NVJ197" s="416"/>
      <c r="NVK197" s="416"/>
      <c r="NVL197" s="416"/>
      <c r="NVM197" s="416"/>
      <c r="NVN197" s="416"/>
      <c r="NVO197" s="416"/>
      <c r="NVP197" s="416"/>
      <c r="NVQ197" s="416"/>
      <c r="NVR197" s="416"/>
      <c r="NVS197" s="416"/>
      <c r="NVT197" s="416"/>
      <c r="NVU197" s="416"/>
      <c r="NVV197" s="416"/>
      <c r="NVW197" s="416"/>
      <c r="NVX197" s="416"/>
      <c r="NVY197" s="416"/>
      <c r="NVZ197" s="416"/>
      <c r="NWA197" s="416"/>
      <c r="NWB197" s="416"/>
      <c r="NWC197" s="416"/>
      <c r="NWD197" s="417"/>
      <c r="NWE197" s="417"/>
      <c r="NWF197" s="417"/>
      <c r="NWG197" s="417"/>
      <c r="NWH197" s="417"/>
      <c r="NWI197" s="417"/>
      <c r="NWJ197" s="417"/>
      <c r="NWK197" s="417"/>
      <c r="NWL197" s="417"/>
      <c r="NWM197" s="417"/>
      <c r="NWN197" s="417"/>
      <c r="NWO197" s="417"/>
      <c r="NWP197" s="417"/>
      <c r="NWQ197" s="417"/>
      <c r="NWR197" s="417"/>
      <c r="NWS197" s="417"/>
      <c r="NWT197" s="417"/>
      <c r="NWU197" s="417"/>
      <c r="NWV197" s="417"/>
      <c r="NWW197" s="417"/>
      <c r="NWX197" s="417"/>
      <c r="NWY197" s="417"/>
      <c r="NWZ197" s="417"/>
      <c r="NXA197" s="417"/>
      <c r="NXB197" s="418"/>
      <c r="NXC197" s="418"/>
      <c r="NXD197" s="418"/>
      <c r="NXE197" s="418"/>
      <c r="NXF197" s="418"/>
      <c r="NXG197" s="417"/>
      <c r="NXH197" s="417"/>
      <c r="NXI197" s="418"/>
      <c r="NXJ197" s="418"/>
      <c r="NXK197" s="417"/>
      <c r="NXL197" s="417"/>
      <c r="NXM197" s="418"/>
      <c r="NXN197" s="418"/>
      <c r="NXO197" s="417"/>
      <c r="NXP197" s="417"/>
      <c r="NXQ197" s="417"/>
      <c r="NXR197" s="417"/>
      <c r="NXS197" s="417"/>
      <c r="NXT197" s="417"/>
      <c r="NXU197" s="417"/>
      <c r="NXV197" s="418"/>
      <c r="NXW197" s="418"/>
      <c r="NXX197" s="417"/>
      <c r="NXY197" s="417"/>
      <c r="NXZ197" s="418"/>
      <c r="NYA197" s="418"/>
      <c r="NYB197" s="417"/>
      <c r="NYC197" s="417"/>
      <c r="NYD197" s="417"/>
      <c r="NYE197" s="417"/>
      <c r="NYF197" s="417"/>
      <c r="NYG197" s="411"/>
      <c r="NYH197" s="443"/>
      <c r="NYI197" s="417"/>
      <c r="NYJ197" s="417"/>
      <c r="NYK197" s="417"/>
      <c r="NYL197" s="417"/>
      <c r="NYM197" s="417"/>
      <c r="NYN197" s="417"/>
      <c r="NYO197" s="417"/>
      <c r="NYP197" s="416"/>
      <c r="NYQ197" s="416"/>
      <c r="NYR197" s="416"/>
      <c r="NYS197" s="416"/>
      <c r="NYT197" s="416"/>
      <c r="NYU197" s="416"/>
      <c r="NYV197" s="416"/>
      <c r="NYW197" s="416"/>
      <c r="NYX197" s="416"/>
      <c r="NYY197" s="416"/>
      <c r="NYZ197" s="416"/>
      <c r="NZA197" s="416"/>
      <c r="NZB197" s="416"/>
      <c r="NZC197" s="416"/>
      <c r="NZD197" s="416"/>
      <c r="NZE197" s="416"/>
      <c r="NZF197" s="416"/>
      <c r="NZG197" s="416"/>
      <c r="NZH197" s="416"/>
      <c r="NZI197" s="416"/>
      <c r="NZJ197" s="416"/>
      <c r="NZK197" s="416"/>
      <c r="NZL197" s="416"/>
      <c r="NZM197" s="416"/>
      <c r="NZN197" s="416"/>
      <c r="NZO197" s="416"/>
      <c r="NZP197" s="416"/>
      <c r="NZQ197" s="416"/>
      <c r="NZR197" s="416"/>
      <c r="NZS197" s="416"/>
      <c r="NZT197" s="416"/>
      <c r="NZU197" s="416"/>
      <c r="NZV197" s="416"/>
      <c r="NZW197" s="416"/>
      <c r="NZX197" s="416"/>
      <c r="NZY197" s="416"/>
      <c r="NZZ197" s="416"/>
      <c r="OAA197" s="416"/>
      <c r="OAB197" s="416"/>
      <c r="OAC197" s="416"/>
      <c r="OAD197" s="416"/>
      <c r="OAE197" s="416"/>
      <c r="OAF197" s="416"/>
      <c r="OAG197" s="416"/>
      <c r="OAH197" s="417"/>
      <c r="OAI197" s="417"/>
      <c r="OAJ197" s="417"/>
      <c r="OAK197" s="417"/>
      <c r="OAL197" s="417"/>
      <c r="OAM197" s="417"/>
      <c r="OAN197" s="417"/>
      <c r="OAO197" s="417"/>
      <c r="OAP197" s="417"/>
      <c r="OAQ197" s="417"/>
      <c r="OAR197" s="417"/>
      <c r="OAS197" s="417"/>
      <c r="OAT197" s="417"/>
      <c r="OAU197" s="417"/>
      <c r="OAV197" s="417"/>
      <c r="OAW197" s="417"/>
      <c r="OAX197" s="417"/>
      <c r="OAY197" s="417"/>
      <c r="OAZ197" s="417"/>
      <c r="OBA197" s="417"/>
      <c r="OBB197" s="417"/>
      <c r="OBC197" s="417"/>
      <c r="OBD197" s="417"/>
      <c r="OBE197" s="417"/>
      <c r="OBF197" s="418"/>
      <c r="OBG197" s="418"/>
      <c r="OBH197" s="418"/>
      <c r="OBI197" s="418"/>
      <c r="OBJ197" s="418"/>
      <c r="OBK197" s="417"/>
      <c r="OBL197" s="417"/>
      <c r="OBM197" s="418"/>
      <c r="OBN197" s="418"/>
      <c r="OBO197" s="417"/>
      <c r="OBP197" s="417"/>
      <c r="OBQ197" s="418"/>
      <c r="OBR197" s="418"/>
      <c r="OBS197" s="417"/>
      <c r="OBT197" s="417"/>
      <c r="OBU197" s="417"/>
      <c r="OBV197" s="417"/>
      <c r="OBW197" s="417"/>
      <c r="OBX197" s="417"/>
      <c r="OBY197" s="417"/>
      <c r="OBZ197" s="418"/>
      <c r="OCA197" s="418"/>
      <c r="OCB197" s="417"/>
      <c r="OCC197" s="417"/>
      <c r="OCD197" s="418"/>
      <c r="OCE197" s="418"/>
      <c r="OCF197" s="417"/>
      <c r="OCG197" s="417"/>
      <c r="OCH197" s="417"/>
      <c r="OCI197" s="417"/>
      <c r="OCJ197" s="417"/>
      <c r="OCK197" s="411"/>
      <c r="OCL197" s="443"/>
      <c r="OCM197" s="417"/>
      <c r="OCN197" s="417"/>
      <c r="OCO197" s="417"/>
      <c r="OCP197" s="417"/>
      <c r="OCQ197" s="417"/>
      <c r="OCR197" s="417"/>
      <c r="OCS197" s="417"/>
      <c r="OCT197" s="416"/>
      <c r="OCU197" s="416"/>
      <c r="OCV197" s="416"/>
      <c r="OCW197" s="416"/>
      <c r="OCX197" s="416"/>
      <c r="OCY197" s="416"/>
      <c r="OCZ197" s="416"/>
      <c r="ODA197" s="416"/>
      <c r="ODB197" s="416"/>
      <c r="ODC197" s="416"/>
      <c r="ODD197" s="416"/>
      <c r="ODE197" s="416"/>
      <c r="ODF197" s="416"/>
      <c r="ODG197" s="416"/>
      <c r="ODH197" s="416"/>
      <c r="ODI197" s="416"/>
      <c r="ODJ197" s="416"/>
      <c r="ODK197" s="416"/>
      <c r="ODL197" s="416"/>
      <c r="ODM197" s="416"/>
      <c r="ODN197" s="416"/>
      <c r="ODO197" s="416"/>
      <c r="ODP197" s="416"/>
      <c r="ODQ197" s="416"/>
      <c r="ODR197" s="416"/>
      <c r="ODS197" s="416"/>
      <c r="ODT197" s="416"/>
      <c r="ODU197" s="416"/>
      <c r="ODV197" s="416"/>
      <c r="ODW197" s="416"/>
      <c r="ODX197" s="416"/>
      <c r="ODY197" s="416"/>
      <c r="ODZ197" s="416"/>
      <c r="OEA197" s="416"/>
      <c r="OEB197" s="416"/>
      <c r="OEC197" s="416"/>
      <c r="OED197" s="416"/>
      <c r="OEE197" s="416"/>
      <c r="OEF197" s="416"/>
      <c r="OEG197" s="416"/>
      <c r="OEH197" s="416"/>
      <c r="OEI197" s="416"/>
      <c r="OEJ197" s="416"/>
      <c r="OEK197" s="416"/>
      <c r="OEL197" s="417"/>
      <c r="OEM197" s="417"/>
      <c r="OEN197" s="417"/>
      <c r="OEO197" s="417"/>
      <c r="OEP197" s="417"/>
      <c r="OEQ197" s="417"/>
      <c r="OER197" s="417"/>
      <c r="OES197" s="417"/>
      <c r="OET197" s="417"/>
      <c r="OEU197" s="417"/>
      <c r="OEV197" s="417"/>
      <c r="OEW197" s="417"/>
      <c r="OEX197" s="417"/>
      <c r="OEY197" s="417"/>
      <c r="OEZ197" s="417"/>
      <c r="OFA197" s="417"/>
      <c r="OFB197" s="417"/>
      <c r="OFC197" s="417"/>
      <c r="OFD197" s="417"/>
      <c r="OFE197" s="417"/>
      <c r="OFF197" s="417"/>
      <c r="OFG197" s="417"/>
      <c r="OFH197" s="417"/>
      <c r="OFI197" s="417"/>
      <c r="OFJ197" s="418"/>
      <c r="OFK197" s="418"/>
      <c r="OFL197" s="418"/>
      <c r="OFM197" s="418"/>
      <c r="OFN197" s="418"/>
      <c r="OFO197" s="417"/>
      <c r="OFP197" s="417"/>
      <c r="OFQ197" s="418"/>
      <c r="OFR197" s="418"/>
      <c r="OFS197" s="417"/>
      <c r="OFT197" s="417"/>
      <c r="OFU197" s="418"/>
      <c r="OFV197" s="418"/>
      <c r="OFW197" s="417"/>
      <c r="OFX197" s="417"/>
      <c r="OFY197" s="417"/>
      <c r="OFZ197" s="417"/>
      <c r="OGA197" s="417"/>
      <c r="OGB197" s="417"/>
      <c r="OGC197" s="417"/>
      <c r="OGD197" s="418"/>
      <c r="OGE197" s="418"/>
      <c r="OGF197" s="417"/>
      <c r="OGG197" s="417"/>
      <c r="OGH197" s="418"/>
      <c r="OGI197" s="418"/>
      <c r="OGJ197" s="417"/>
      <c r="OGK197" s="417"/>
      <c r="OGL197" s="417"/>
      <c r="OGM197" s="417"/>
      <c r="OGN197" s="417"/>
      <c r="OGO197" s="411"/>
      <c r="OGP197" s="443"/>
      <c r="OGQ197" s="417"/>
      <c r="OGR197" s="417"/>
      <c r="OGS197" s="417"/>
      <c r="OGT197" s="417"/>
      <c r="OGU197" s="417"/>
      <c r="OGV197" s="417"/>
      <c r="OGW197" s="417"/>
      <c r="OGX197" s="416"/>
      <c r="OGY197" s="416"/>
      <c r="OGZ197" s="416"/>
      <c r="OHA197" s="416"/>
      <c r="OHB197" s="416"/>
      <c r="OHC197" s="416"/>
      <c r="OHD197" s="416"/>
      <c r="OHE197" s="416"/>
      <c r="OHF197" s="416"/>
      <c r="OHG197" s="416"/>
      <c r="OHH197" s="416"/>
      <c r="OHI197" s="416"/>
      <c r="OHJ197" s="416"/>
      <c r="OHK197" s="416"/>
      <c r="OHL197" s="416"/>
      <c r="OHM197" s="416"/>
      <c r="OHN197" s="416"/>
      <c r="OHO197" s="416"/>
      <c r="OHP197" s="416"/>
      <c r="OHQ197" s="416"/>
      <c r="OHR197" s="416"/>
      <c r="OHS197" s="416"/>
      <c r="OHT197" s="416"/>
      <c r="OHU197" s="416"/>
      <c r="OHV197" s="416"/>
      <c r="OHW197" s="416"/>
      <c r="OHX197" s="416"/>
      <c r="OHY197" s="416"/>
      <c r="OHZ197" s="416"/>
      <c r="OIA197" s="416"/>
      <c r="OIB197" s="416"/>
      <c r="OIC197" s="416"/>
      <c r="OID197" s="416"/>
      <c r="OIE197" s="416"/>
      <c r="OIF197" s="416"/>
      <c r="OIG197" s="416"/>
      <c r="OIH197" s="416"/>
      <c r="OII197" s="416"/>
      <c r="OIJ197" s="416"/>
      <c r="OIK197" s="416"/>
      <c r="OIL197" s="416"/>
      <c r="OIM197" s="416"/>
      <c r="OIN197" s="416"/>
      <c r="OIO197" s="416"/>
      <c r="OIP197" s="417"/>
      <c r="OIQ197" s="417"/>
      <c r="OIR197" s="417"/>
      <c r="OIS197" s="417"/>
      <c r="OIT197" s="417"/>
      <c r="OIU197" s="417"/>
      <c r="OIV197" s="417"/>
      <c r="OIW197" s="417"/>
      <c r="OIX197" s="417"/>
      <c r="OIY197" s="417"/>
      <c r="OIZ197" s="417"/>
      <c r="OJA197" s="417"/>
      <c r="OJB197" s="417"/>
      <c r="OJC197" s="417"/>
      <c r="OJD197" s="417"/>
      <c r="OJE197" s="417"/>
      <c r="OJF197" s="417"/>
      <c r="OJG197" s="417"/>
      <c r="OJH197" s="417"/>
      <c r="OJI197" s="417"/>
      <c r="OJJ197" s="417"/>
      <c r="OJK197" s="417"/>
      <c r="OJL197" s="417"/>
      <c r="OJM197" s="417"/>
      <c r="OJN197" s="418"/>
      <c r="OJO197" s="418"/>
      <c r="OJP197" s="418"/>
      <c r="OJQ197" s="418"/>
      <c r="OJR197" s="418"/>
      <c r="OJS197" s="417"/>
      <c r="OJT197" s="417"/>
      <c r="OJU197" s="418"/>
      <c r="OJV197" s="418"/>
      <c r="OJW197" s="417"/>
      <c r="OJX197" s="417"/>
      <c r="OJY197" s="418"/>
      <c r="OJZ197" s="418"/>
      <c r="OKA197" s="417"/>
      <c r="OKB197" s="417"/>
      <c r="OKC197" s="417"/>
      <c r="OKD197" s="417"/>
      <c r="OKE197" s="417"/>
      <c r="OKF197" s="417"/>
      <c r="OKG197" s="417"/>
      <c r="OKH197" s="418"/>
      <c r="OKI197" s="418"/>
      <c r="OKJ197" s="417"/>
      <c r="OKK197" s="417"/>
      <c r="OKL197" s="418"/>
      <c r="OKM197" s="418"/>
      <c r="OKN197" s="417"/>
      <c r="OKO197" s="417"/>
      <c r="OKP197" s="417"/>
      <c r="OKQ197" s="417"/>
      <c r="OKR197" s="417"/>
      <c r="OKS197" s="411"/>
      <c r="OKT197" s="443"/>
      <c r="OKU197" s="417"/>
      <c r="OKV197" s="417"/>
      <c r="OKW197" s="417"/>
      <c r="OKX197" s="417"/>
      <c r="OKY197" s="417"/>
      <c r="OKZ197" s="417"/>
      <c r="OLA197" s="417"/>
      <c r="OLB197" s="416"/>
      <c r="OLC197" s="416"/>
      <c r="OLD197" s="416"/>
      <c r="OLE197" s="416"/>
      <c r="OLF197" s="416"/>
      <c r="OLG197" s="416"/>
      <c r="OLH197" s="416"/>
      <c r="OLI197" s="416"/>
      <c r="OLJ197" s="416"/>
      <c r="OLK197" s="416"/>
      <c r="OLL197" s="416"/>
      <c r="OLM197" s="416"/>
      <c r="OLN197" s="416"/>
      <c r="OLO197" s="416"/>
      <c r="OLP197" s="416"/>
      <c r="OLQ197" s="416"/>
      <c r="OLR197" s="416"/>
      <c r="OLS197" s="416"/>
      <c r="OLT197" s="416"/>
      <c r="OLU197" s="416"/>
      <c r="OLV197" s="416"/>
      <c r="OLW197" s="416"/>
      <c r="OLX197" s="416"/>
      <c r="OLY197" s="416"/>
      <c r="OLZ197" s="416"/>
      <c r="OMA197" s="416"/>
      <c r="OMB197" s="416"/>
      <c r="OMC197" s="416"/>
      <c r="OMD197" s="416"/>
      <c r="OME197" s="416"/>
      <c r="OMF197" s="416"/>
      <c r="OMG197" s="416"/>
      <c r="OMH197" s="416"/>
      <c r="OMI197" s="416"/>
      <c r="OMJ197" s="416"/>
      <c r="OMK197" s="416"/>
      <c r="OML197" s="416"/>
      <c r="OMM197" s="416"/>
      <c r="OMN197" s="416"/>
      <c r="OMO197" s="416"/>
      <c r="OMP197" s="416"/>
      <c r="OMQ197" s="416"/>
      <c r="OMR197" s="416"/>
      <c r="OMS197" s="416"/>
      <c r="OMT197" s="417"/>
      <c r="OMU197" s="417"/>
      <c r="OMV197" s="417"/>
      <c r="OMW197" s="417"/>
      <c r="OMX197" s="417"/>
      <c r="OMY197" s="417"/>
      <c r="OMZ197" s="417"/>
      <c r="ONA197" s="417"/>
      <c r="ONB197" s="417"/>
      <c r="ONC197" s="417"/>
      <c r="OND197" s="417"/>
      <c r="ONE197" s="417"/>
      <c r="ONF197" s="417"/>
      <c r="ONG197" s="417"/>
      <c r="ONH197" s="417"/>
      <c r="ONI197" s="417"/>
      <c r="ONJ197" s="417"/>
      <c r="ONK197" s="417"/>
      <c r="ONL197" s="417"/>
      <c r="ONM197" s="417"/>
      <c r="ONN197" s="417"/>
      <c r="ONO197" s="417"/>
      <c r="ONP197" s="417"/>
      <c r="ONQ197" s="417"/>
      <c r="ONR197" s="418"/>
      <c r="ONS197" s="418"/>
      <c r="ONT197" s="418"/>
      <c r="ONU197" s="418"/>
      <c r="ONV197" s="418"/>
      <c r="ONW197" s="417"/>
      <c r="ONX197" s="417"/>
      <c r="ONY197" s="418"/>
      <c r="ONZ197" s="418"/>
      <c r="OOA197" s="417"/>
      <c r="OOB197" s="417"/>
      <c r="OOC197" s="418"/>
      <c r="OOD197" s="418"/>
      <c r="OOE197" s="417"/>
      <c r="OOF197" s="417"/>
      <c r="OOG197" s="417"/>
      <c r="OOH197" s="417"/>
      <c r="OOI197" s="417"/>
      <c r="OOJ197" s="417"/>
      <c r="OOK197" s="417"/>
      <c r="OOL197" s="418"/>
      <c r="OOM197" s="418"/>
      <c r="OON197" s="417"/>
      <c r="OOO197" s="417"/>
      <c r="OOP197" s="418"/>
      <c r="OOQ197" s="418"/>
      <c r="OOR197" s="417"/>
      <c r="OOS197" s="417"/>
      <c r="OOT197" s="417"/>
      <c r="OOU197" s="417"/>
      <c r="OOV197" s="417"/>
      <c r="OOW197" s="411"/>
      <c r="OOX197" s="443"/>
      <c r="OOY197" s="417"/>
      <c r="OOZ197" s="417"/>
      <c r="OPA197" s="417"/>
      <c r="OPB197" s="417"/>
      <c r="OPC197" s="417"/>
      <c r="OPD197" s="417"/>
      <c r="OPE197" s="417"/>
      <c r="OPF197" s="416"/>
      <c r="OPG197" s="416"/>
      <c r="OPH197" s="416"/>
      <c r="OPI197" s="416"/>
      <c r="OPJ197" s="416"/>
      <c r="OPK197" s="416"/>
      <c r="OPL197" s="416"/>
      <c r="OPM197" s="416"/>
      <c r="OPN197" s="416"/>
      <c r="OPO197" s="416"/>
      <c r="OPP197" s="416"/>
      <c r="OPQ197" s="416"/>
      <c r="OPR197" s="416"/>
      <c r="OPS197" s="416"/>
      <c r="OPT197" s="416"/>
      <c r="OPU197" s="416"/>
      <c r="OPV197" s="416"/>
      <c r="OPW197" s="416"/>
      <c r="OPX197" s="416"/>
      <c r="OPY197" s="416"/>
      <c r="OPZ197" s="416"/>
      <c r="OQA197" s="416"/>
      <c r="OQB197" s="416"/>
      <c r="OQC197" s="416"/>
      <c r="OQD197" s="416"/>
      <c r="OQE197" s="416"/>
      <c r="OQF197" s="416"/>
      <c r="OQG197" s="416"/>
      <c r="OQH197" s="416"/>
      <c r="OQI197" s="416"/>
      <c r="OQJ197" s="416"/>
      <c r="OQK197" s="416"/>
      <c r="OQL197" s="416"/>
      <c r="OQM197" s="416"/>
      <c r="OQN197" s="416"/>
      <c r="OQO197" s="416"/>
      <c r="OQP197" s="416"/>
      <c r="OQQ197" s="416"/>
      <c r="OQR197" s="416"/>
      <c r="OQS197" s="416"/>
      <c r="OQT197" s="416"/>
      <c r="OQU197" s="416"/>
      <c r="OQV197" s="416"/>
      <c r="OQW197" s="416"/>
      <c r="OQX197" s="417"/>
      <c r="OQY197" s="417"/>
      <c r="OQZ197" s="417"/>
      <c r="ORA197" s="417"/>
      <c r="ORB197" s="417"/>
      <c r="ORC197" s="417"/>
      <c r="ORD197" s="417"/>
      <c r="ORE197" s="417"/>
      <c r="ORF197" s="417"/>
      <c r="ORG197" s="417"/>
      <c r="ORH197" s="417"/>
      <c r="ORI197" s="417"/>
      <c r="ORJ197" s="417"/>
      <c r="ORK197" s="417"/>
      <c r="ORL197" s="417"/>
      <c r="ORM197" s="417"/>
      <c r="ORN197" s="417"/>
      <c r="ORO197" s="417"/>
      <c r="ORP197" s="417"/>
      <c r="ORQ197" s="417"/>
      <c r="ORR197" s="417"/>
      <c r="ORS197" s="417"/>
      <c r="ORT197" s="417"/>
      <c r="ORU197" s="417"/>
      <c r="ORV197" s="418"/>
      <c r="ORW197" s="418"/>
      <c r="ORX197" s="418"/>
      <c r="ORY197" s="418"/>
      <c r="ORZ197" s="418"/>
      <c r="OSA197" s="417"/>
      <c r="OSB197" s="417"/>
      <c r="OSC197" s="418"/>
      <c r="OSD197" s="418"/>
      <c r="OSE197" s="417"/>
      <c r="OSF197" s="417"/>
      <c r="OSG197" s="418"/>
      <c r="OSH197" s="418"/>
      <c r="OSI197" s="417"/>
      <c r="OSJ197" s="417"/>
      <c r="OSK197" s="417"/>
      <c r="OSL197" s="417"/>
      <c r="OSM197" s="417"/>
      <c r="OSN197" s="417"/>
      <c r="OSO197" s="417"/>
      <c r="OSP197" s="418"/>
      <c r="OSQ197" s="418"/>
      <c r="OSR197" s="417"/>
      <c r="OSS197" s="417"/>
      <c r="OST197" s="418"/>
      <c r="OSU197" s="418"/>
      <c r="OSV197" s="417"/>
      <c r="OSW197" s="417"/>
      <c r="OSX197" s="417"/>
      <c r="OSY197" s="417"/>
      <c r="OSZ197" s="417"/>
      <c r="OTA197" s="411"/>
      <c r="OTB197" s="443"/>
      <c r="OTC197" s="417"/>
      <c r="OTD197" s="417"/>
      <c r="OTE197" s="417"/>
      <c r="OTF197" s="417"/>
      <c r="OTG197" s="417"/>
      <c r="OTH197" s="417"/>
      <c r="OTI197" s="417"/>
      <c r="OTJ197" s="416"/>
      <c r="OTK197" s="416"/>
      <c r="OTL197" s="416"/>
      <c r="OTM197" s="416"/>
      <c r="OTN197" s="416"/>
      <c r="OTO197" s="416"/>
      <c r="OTP197" s="416"/>
      <c r="OTQ197" s="416"/>
      <c r="OTR197" s="416"/>
      <c r="OTS197" s="416"/>
      <c r="OTT197" s="416"/>
      <c r="OTU197" s="416"/>
      <c r="OTV197" s="416"/>
      <c r="OTW197" s="416"/>
      <c r="OTX197" s="416"/>
      <c r="OTY197" s="416"/>
      <c r="OTZ197" s="416"/>
      <c r="OUA197" s="416"/>
      <c r="OUB197" s="416"/>
      <c r="OUC197" s="416"/>
      <c r="OUD197" s="416"/>
      <c r="OUE197" s="416"/>
      <c r="OUF197" s="416"/>
      <c r="OUG197" s="416"/>
      <c r="OUH197" s="416"/>
      <c r="OUI197" s="416"/>
      <c r="OUJ197" s="416"/>
      <c r="OUK197" s="416"/>
      <c r="OUL197" s="416"/>
      <c r="OUM197" s="416"/>
      <c r="OUN197" s="416"/>
      <c r="OUO197" s="416"/>
      <c r="OUP197" s="416"/>
      <c r="OUQ197" s="416"/>
      <c r="OUR197" s="416"/>
      <c r="OUS197" s="416"/>
      <c r="OUT197" s="416"/>
      <c r="OUU197" s="416"/>
      <c r="OUV197" s="416"/>
      <c r="OUW197" s="416"/>
      <c r="OUX197" s="416"/>
      <c r="OUY197" s="416"/>
      <c r="OUZ197" s="416"/>
      <c r="OVA197" s="416"/>
      <c r="OVB197" s="417"/>
      <c r="OVC197" s="417"/>
      <c r="OVD197" s="417"/>
      <c r="OVE197" s="417"/>
      <c r="OVF197" s="417"/>
      <c r="OVG197" s="417"/>
      <c r="OVH197" s="417"/>
      <c r="OVI197" s="417"/>
      <c r="OVJ197" s="417"/>
      <c r="OVK197" s="417"/>
      <c r="OVL197" s="417"/>
      <c r="OVM197" s="417"/>
      <c r="OVN197" s="417"/>
      <c r="OVO197" s="417"/>
      <c r="OVP197" s="417"/>
      <c r="OVQ197" s="417"/>
      <c r="OVR197" s="417"/>
      <c r="OVS197" s="417"/>
      <c r="OVT197" s="417"/>
      <c r="OVU197" s="417"/>
      <c r="OVV197" s="417"/>
      <c r="OVW197" s="417"/>
      <c r="OVX197" s="417"/>
      <c r="OVY197" s="417"/>
      <c r="OVZ197" s="418"/>
      <c r="OWA197" s="418"/>
      <c r="OWB197" s="418"/>
      <c r="OWC197" s="418"/>
      <c r="OWD197" s="418"/>
      <c r="OWE197" s="417"/>
      <c r="OWF197" s="417"/>
      <c r="OWG197" s="418"/>
      <c r="OWH197" s="418"/>
      <c r="OWI197" s="417"/>
      <c r="OWJ197" s="417"/>
      <c r="OWK197" s="418"/>
      <c r="OWL197" s="418"/>
      <c r="OWM197" s="417"/>
      <c r="OWN197" s="417"/>
      <c r="OWO197" s="417"/>
      <c r="OWP197" s="417"/>
      <c r="OWQ197" s="417"/>
      <c r="OWR197" s="417"/>
      <c r="OWS197" s="417"/>
      <c r="OWT197" s="418"/>
      <c r="OWU197" s="418"/>
      <c r="OWV197" s="417"/>
      <c r="OWW197" s="417"/>
      <c r="OWX197" s="418"/>
      <c r="OWY197" s="418"/>
      <c r="OWZ197" s="417"/>
      <c r="OXA197" s="417"/>
      <c r="OXB197" s="417"/>
      <c r="OXC197" s="417"/>
      <c r="OXD197" s="417"/>
      <c r="OXE197" s="411"/>
      <c r="OXF197" s="443"/>
      <c r="OXG197" s="417"/>
      <c r="OXH197" s="417"/>
      <c r="OXI197" s="417"/>
      <c r="OXJ197" s="417"/>
      <c r="OXK197" s="417"/>
      <c r="OXL197" s="417"/>
      <c r="OXM197" s="417"/>
      <c r="OXN197" s="416"/>
      <c r="OXO197" s="416"/>
      <c r="OXP197" s="416"/>
      <c r="OXQ197" s="416"/>
      <c r="OXR197" s="416"/>
      <c r="OXS197" s="416"/>
      <c r="OXT197" s="416"/>
      <c r="OXU197" s="416"/>
      <c r="OXV197" s="416"/>
      <c r="OXW197" s="416"/>
      <c r="OXX197" s="416"/>
      <c r="OXY197" s="416"/>
      <c r="OXZ197" s="416"/>
      <c r="OYA197" s="416"/>
      <c r="OYB197" s="416"/>
      <c r="OYC197" s="416"/>
      <c r="OYD197" s="416"/>
      <c r="OYE197" s="416"/>
      <c r="OYF197" s="416"/>
      <c r="OYG197" s="416"/>
      <c r="OYH197" s="416"/>
      <c r="OYI197" s="416"/>
      <c r="OYJ197" s="416"/>
      <c r="OYK197" s="416"/>
      <c r="OYL197" s="416"/>
      <c r="OYM197" s="416"/>
      <c r="OYN197" s="416"/>
      <c r="OYO197" s="416"/>
      <c r="OYP197" s="416"/>
      <c r="OYQ197" s="416"/>
      <c r="OYR197" s="416"/>
      <c r="OYS197" s="416"/>
      <c r="OYT197" s="416"/>
      <c r="OYU197" s="416"/>
      <c r="OYV197" s="416"/>
      <c r="OYW197" s="416"/>
      <c r="OYX197" s="416"/>
      <c r="OYY197" s="416"/>
      <c r="OYZ197" s="416"/>
      <c r="OZA197" s="416"/>
      <c r="OZB197" s="416"/>
      <c r="OZC197" s="416"/>
      <c r="OZD197" s="416"/>
      <c r="OZE197" s="416"/>
      <c r="OZF197" s="417"/>
      <c r="OZG197" s="417"/>
      <c r="OZH197" s="417"/>
      <c r="OZI197" s="417"/>
      <c r="OZJ197" s="417"/>
      <c r="OZK197" s="417"/>
      <c r="OZL197" s="417"/>
      <c r="OZM197" s="417"/>
      <c r="OZN197" s="417"/>
      <c r="OZO197" s="417"/>
      <c r="OZP197" s="417"/>
      <c r="OZQ197" s="417"/>
      <c r="OZR197" s="417"/>
      <c r="OZS197" s="417"/>
      <c r="OZT197" s="417"/>
      <c r="OZU197" s="417"/>
      <c r="OZV197" s="417"/>
      <c r="OZW197" s="417"/>
      <c r="OZX197" s="417"/>
      <c r="OZY197" s="417"/>
      <c r="OZZ197" s="417"/>
      <c r="PAA197" s="417"/>
      <c r="PAB197" s="417"/>
      <c r="PAC197" s="417"/>
      <c r="PAD197" s="418"/>
      <c r="PAE197" s="418"/>
      <c r="PAF197" s="418"/>
      <c r="PAG197" s="418"/>
      <c r="PAH197" s="418"/>
      <c r="PAI197" s="417"/>
      <c r="PAJ197" s="417"/>
      <c r="PAK197" s="418"/>
      <c r="PAL197" s="418"/>
      <c r="PAM197" s="417"/>
      <c r="PAN197" s="417"/>
      <c r="PAO197" s="418"/>
      <c r="PAP197" s="418"/>
      <c r="PAQ197" s="417"/>
      <c r="PAR197" s="417"/>
      <c r="PAS197" s="417"/>
      <c r="PAT197" s="417"/>
      <c r="PAU197" s="417"/>
      <c r="PAV197" s="417"/>
      <c r="PAW197" s="417"/>
      <c r="PAX197" s="418"/>
      <c r="PAY197" s="418"/>
      <c r="PAZ197" s="417"/>
      <c r="PBA197" s="417"/>
      <c r="PBB197" s="418"/>
      <c r="PBC197" s="418"/>
      <c r="PBD197" s="417"/>
      <c r="PBE197" s="417"/>
      <c r="PBF197" s="417"/>
      <c r="PBG197" s="417"/>
      <c r="PBH197" s="417"/>
      <c r="PBI197" s="411"/>
      <c r="PBJ197" s="443"/>
      <c r="PBK197" s="417"/>
      <c r="PBL197" s="417"/>
      <c r="PBM197" s="417"/>
      <c r="PBN197" s="417"/>
      <c r="PBO197" s="417"/>
      <c r="PBP197" s="417"/>
      <c r="PBQ197" s="417"/>
      <c r="PBR197" s="416"/>
      <c r="PBS197" s="416"/>
      <c r="PBT197" s="416"/>
      <c r="PBU197" s="416"/>
      <c r="PBV197" s="416"/>
      <c r="PBW197" s="416"/>
      <c r="PBX197" s="416"/>
      <c r="PBY197" s="416"/>
      <c r="PBZ197" s="416"/>
      <c r="PCA197" s="416"/>
      <c r="PCB197" s="416"/>
      <c r="PCC197" s="416"/>
      <c r="PCD197" s="416"/>
      <c r="PCE197" s="416"/>
      <c r="PCF197" s="416"/>
      <c r="PCG197" s="416"/>
      <c r="PCH197" s="416"/>
      <c r="PCI197" s="416"/>
      <c r="PCJ197" s="416"/>
      <c r="PCK197" s="416"/>
      <c r="PCL197" s="416"/>
      <c r="PCM197" s="416"/>
      <c r="PCN197" s="416"/>
      <c r="PCO197" s="416"/>
      <c r="PCP197" s="416"/>
      <c r="PCQ197" s="416"/>
      <c r="PCR197" s="416"/>
      <c r="PCS197" s="416"/>
      <c r="PCT197" s="416"/>
      <c r="PCU197" s="416"/>
      <c r="PCV197" s="416"/>
      <c r="PCW197" s="416"/>
      <c r="PCX197" s="416"/>
      <c r="PCY197" s="416"/>
      <c r="PCZ197" s="416"/>
      <c r="PDA197" s="416"/>
      <c r="PDB197" s="416"/>
      <c r="PDC197" s="416"/>
      <c r="PDD197" s="416"/>
      <c r="PDE197" s="416"/>
      <c r="PDF197" s="416"/>
      <c r="PDG197" s="416"/>
      <c r="PDH197" s="416"/>
      <c r="PDI197" s="416"/>
      <c r="PDJ197" s="417"/>
      <c r="PDK197" s="417"/>
      <c r="PDL197" s="417"/>
      <c r="PDM197" s="417"/>
      <c r="PDN197" s="417"/>
      <c r="PDO197" s="417"/>
      <c r="PDP197" s="417"/>
      <c r="PDQ197" s="417"/>
      <c r="PDR197" s="417"/>
      <c r="PDS197" s="417"/>
      <c r="PDT197" s="417"/>
      <c r="PDU197" s="417"/>
      <c r="PDV197" s="417"/>
      <c r="PDW197" s="417"/>
      <c r="PDX197" s="417"/>
      <c r="PDY197" s="417"/>
      <c r="PDZ197" s="417"/>
      <c r="PEA197" s="417"/>
      <c r="PEB197" s="417"/>
      <c r="PEC197" s="417"/>
      <c r="PED197" s="417"/>
      <c r="PEE197" s="417"/>
      <c r="PEF197" s="417"/>
      <c r="PEG197" s="417"/>
      <c r="PEH197" s="418"/>
      <c r="PEI197" s="418"/>
      <c r="PEJ197" s="418"/>
      <c r="PEK197" s="418"/>
      <c r="PEL197" s="418"/>
      <c r="PEM197" s="417"/>
      <c r="PEN197" s="417"/>
      <c r="PEO197" s="418"/>
      <c r="PEP197" s="418"/>
      <c r="PEQ197" s="417"/>
      <c r="PER197" s="417"/>
      <c r="PES197" s="418"/>
      <c r="PET197" s="418"/>
      <c r="PEU197" s="417"/>
      <c r="PEV197" s="417"/>
      <c r="PEW197" s="417"/>
      <c r="PEX197" s="417"/>
      <c r="PEY197" s="417"/>
      <c r="PEZ197" s="417"/>
      <c r="PFA197" s="417"/>
      <c r="PFB197" s="418"/>
      <c r="PFC197" s="418"/>
      <c r="PFD197" s="417"/>
      <c r="PFE197" s="417"/>
      <c r="PFF197" s="418"/>
      <c r="PFG197" s="418"/>
      <c r="PFH197" s="417"/>
      <c r="PFI197" s="417"/>
      <c r="PFJ197" s="417"/>
      <c r="PFK197" s="417"/>
      <c r="PFL197" s="417"/>
      <c r="PFM197" s="411"/>
      <c r="PFN197" s="443"/>
      <c r="PFO197" s="417"/>
      <c r="PFP197" s="417"/>
      <c r="PFQ197" s="417"/>
      <c r="PFR197" s="417"/>
      <c r="PFS197" s="417"/>
      <c r="PFT197" s="417"/>
      <c r="PFU197" s="417"/>
      <c r="PFV197" s="416"/>
      <c r="PFW197" s="416"/>
      <c r="PFX197" s="416"/>
      <c r="PFY197" s="416"/>
      <c r="PFZ197" s="416"/>
      <c r="PGA197" s="416"/>
      <c r="PGB197" s="416"/>
      <c r="PGC197" s="416"/>
      <c r="PGD197" s="416"/>
      <c r="PGE197" s="416"/>
      <c r="PGF197" s="416"/>
      <c r="PGG197" s="416"/>
      <c r="PGH197" s="416"/>
      <c r="PGI197" s="416"/>
      <c r="PGJ197" s="416"/>
      <c r="PGK197" s="416"/>
      <c r="PGL197" s="416"/>
      <c r="PGM197" s="416"/>
      <c r="PGN197" s="416"/>
      <c r="PGO197" s="416"/>
      <c r="PGP197" s="416"/>
      <c r="PGQ197" s="416"/>
      <c r="PGR197" s="416"/>
      <c r="PGS197" s="416"/>
      <c r="PGT197" s="416"/>
      <c r="PGU197" s="416"/>
      <c r="PGV197" s="416"/>
      <c r="PGW197" s="416"/>
      <c r="PGX197" s="416"/>
      <c r="PGY197" s="416"/>
      <c r="PGZ197" s="416"/>
      <c r="PHA197" s="416"/>
      <c r="PHB197" s="416"/>
      <c r="PHC197" s="416"/>
      <c r="PHD197" s="416"/>
      <c r="PHE197" s="416"/>
      <c r="PHF197" s="416"/>
      <c r="PHG197" s="416"/>
      <c r="PHH197" s="416"/>
      <c r="PHI197" s="416"/>
      <c r="PHJ197" s="416"/>
      <c r="PHK197" s="416"/>
      <c r="PHL197" s="416"/>
      <c r="PHM197" s="416"/>
      <c r="PHN197" s="417"/>
      <c r="PHO197" s="417"/>
      <c r="PHP197" s="417"/>
      <c r="PHQ197" s="417"/>
      <c r="PHR197" s="417"/>
      <c r="PHS197" s="417"/>
      <c r="PHT197" s="417"/>
      <c r="PHU197" s="417"/>
      <c r="PHV197" s="417"/>
      <c r="PHW197" s="417"/>
      <c r="PHX197" s="417"/>
      <c r="PHY197" s="417"/>
      <c r="PHZ197" s="417"/>
      <c r="PIA197" s="417"/>
      <c r="PIB197" s="417"/>
      <c r="PIC197" s="417"/>
      <c r="PID197" s="417"/>
      <c r="PIE197" s="417"/>
      <c r="PIF197" s="417"/>
      <c r="PIG197" s="417"/>
      <c r="PIH197" s="417"/>
      <c r="PII197" s="417"/>
      <c r="PIJ197" s="417"/>
      <c r="PIK197" s="417"/>
      <c r="PIL197" s="418"/>
      <c r="PIM197" s="418"/>
      <c r="PIN197" s="418"/>
      <c r="PIO197" s="418"/>
      <c r="PIP197" s="418"/>
      <c r="PIQ197" s="417"/>
      <c r="PIR197" s="417"/>
      <c r="PIS197" s="418"/>
      <c r="PIT197" s="418"/>
      <c r="PIU197" s="417"/>
      <c r="PIV197" s="417"/>
      <c r="PIW197" s="418"/>
      <c r="PIX197" s="418"/>
      <c r="PIY197" s="417"/>
      <c r="PIZ197" s="417"/>
      <c r="PJA197" s="417"/>
      <c r="PJB197" s="417"/>
      <c r="PJC197" s="417"/>
      <c r="PJD197" s="417"/>
      <c r="PJE197" s="417"/>
      <c r="PJF197" s="418"/>
      <c r="PJG197" s="418"/>
      <c r="PJH197" s="417"/>
      <c r="PJI197" s="417"/>
      <c r="PJJ197" s="418"/>
      <c r="PJK197" s="418"/>
      <c r="PJL197" s="417"/>
      <c r="PJM197" s="417"/>
      <c r="PJN197" s="417"/>
      <c r="PJO197" s="417"/>
      <c r="PJP197" s="417"/>
      <c r="PJQ197" s="411"/>
      <c r="PJR197" s="443"/>
      <c r="PJS197" s="417"/>
      <c r="PJT197" s="417"/>
      <c r="PJU197" s="417"/>
      <c r="PJV197" s="417"/>
      <c r="PJW197" s="417"/>
      <c r="PJX197" s="417"/>
      <c r="PJY197" s="417"/>
      <c r="PJZ197" s="416"/>
      <c r="PKA197" s="416"/>
      <c r="PKB197" s="416"/>
      <c r="PKC197" s="416"/>
      <c r="PKD197" s="416"/>
      <c r="PKE197" s="416"/>
      <c r="PKF197" s="416"/>
      <c r="PKG197" s="416"/>
      <c r="PKH197" s="416"/>
      <c r="PKI197" s="416"/>
      <c r="PKJ197" s="416"/>
      <c r="PKK197" s="416"/>
      <c r="PKL197" s="416"/>
      <c r="PKM197" s="416"/>
      <c r="PKN197" s="416"/>
      <c r="PKO197" s="416"/>
      <c r="PKP197" s="416"/>
      <c r="PKQ197" s="416"/>
      <c r="PKR197" s="416"/>
      <c r="PKS197" s="416"/>
      <c r="PKT197" s="416"/>
      <c r="PKU197" s="416"/>
      <c r="PKV197" s="416"/>
      <c r="PKW197" s="416"/>
      <c r="PKX197" s="416"/>
      <c r="PKY197" s="416"/>
      <c r="PKZ197" s="416"/>
      <c r="PLA197" s="416"/>
      <c r="PLB197" s="416"/>
      <c r="PLC197" s="416"/>
      <c r="PLD197" s="416"/>
      <c r="PLE197" s="416"/>
      <c r="PLF197" s="416"/>
      <c r="PLG197" s="416"/>
      <c r="PLH197" s="416"/>
      <c r="PLI197" s="416"/>
      <c r="PLJ197" s="416"/>
      <c r="PLK197" s="416"/>
      <c r="PLL197" s="416"/>
      <c r="PLM197" s="416"/>
      <c r="PLN197" s="416"/>
      <c r="PLO197" s="416"/>
      <c r="PLP197" s="416"/>
      <c r="PLQ197" s="416"/>
      <c r="PLR197" s="417"/>
      <c r="PLS197" s="417"/>
      <c r="PLT197" s="417"/>
      <c r="PLU197" s="417"/>
      <c r="PLV197" s="417"/>
      <c r="PLW197" s="417"/>
      <c r="PLX197" s="417"/>
      <c r="PLY197" s="417"/>
      <c r="PLZ197" s="417"/>
      <c r="PMA197" s="417"/>
      <c r="PMB197" s="417"/>
      <c r="PMC197" s="417"/>
      <c r="PMD197" s="417"/>
      <c r="PME197" s="417"/>
      <c r="PMF197" s="417"/>
      <c r="PMG197" s="417"/>
      <c r="PMH197" s="417"/>
      <c r="PMI197" s="417"/>
      <c r="PMJ197" s="417"/>
      <c r="PMK197" s="417"/>
      <c r="PML197" s="417"/>
      <c r="PMM197" s="417"/>
      <c r="PMN197" s="417"/>
      <c r="PMO197" s="417"/>
      <c r="PMP197" s="418"/>
      <c r="PMQ197" s="418"/>
      <c r="PMR197" s="418"/>
      <c r="PMS197" s="418"/>
      <c r="PMT197" s="418"/>
      <c r="PMU197" s="417"/>
      <c r="PMV197" s="417"/>
      <c r="PMW197" s="418"/>
      <c r="PMX197" s="418"/>
      <c r="PMY197" s="417"/>
      <c r="PMZ197" s="417"/>
      <c r="PNA197" s="418"/>
      <c r="PNB197" s="418"/>
      <c r="PNC197" s="417"/>
      <c r="PND197" s="417"/>
      <c r="PNE197" s="417"/>
      <c r="PNF197" s="417"/>
      <c r="PNG197" s="417"/>
      <c r="PNH197" s="417"/>
      <c r="PNI197" s="417"/>
      <c r="PNJ197" s="418"/>
      <c r="PNK197" s="418"/>
      <c r="PNL197" s="417"/>
      <c r="PNM197" s="417"/>
      <c r="PNN197" s="418"/>
      <c r="PNO197" s="418"/>
      <c r="PNP197" s="417"/>
      <c r="PNQ197" s="417"/>
      <c r="PNR197" s="417"/>
      <c r="PNS197" s="417"/>
      <c r="PNT197" s="417"/>
      <c r="PNU197" s="411"/>
      <c r="PNV197" s="443"/>
      <c r="PNW197" s="417"/>
      <c r="PNX197" s="417"/>
      <c r="PNY197" s="417"/>
      <c r="PNZ197" s="417"/>
      <c r="POA197" s="417"/>
      <c r="POB197" s="417"/>
      <c r="POC197" s="417"/>
      <c r="POD197" s="416"/>
      <c r="POE197" s="416"/>
      <c r="POF197" s="416"/>
      <c r="POG197" s="416"/>
      <c r="POH197" s="416"/>
      <c r="POI197" s="416"/>
      <c r="POJ197" s="416"/>
      <c r="POK197" s="416"/>
      <c r="POL197" s="416"/>
      <c r="POM197" s="416"/>
      <c r="PON197" s="416"/>
      <c r="POO197" s="416"/>
      <c r="POP197" s="416"/>
      <c r="POQ197" s="416"/>
      <c r="POR197" s="416"/>
      <c r="POS197" s="416"/>
      <c r="POT197" s="416"/>
      <c r="POU197" s="416"/>
      <c r="POV197" s="416"/>
      <c r="POW197" s="416"/>
      <c r="POX197" s="416"/>
      <c r="POY197" s="416"/>
      <c r="POZ197" s="416"/>
      <c r="PPA197" s="416"/>
      <c r="PPB197" s="416"/>
      <c r="PPC197" s="416"/>
      <c r="PPD197" s="416"/>
      <c r="PPE197" s="416"/>
      <c r="PPF197" s="416"/>
      <c r="PPG197" s="416"/>
      <c r="PPH197" s="416"/>
      <c r="PPI197" s="416"/>
      <c r="PPJ197" s="416"/>
      <c r="PPK197" s="416"/>
      <c r="PPL197" s="416"/>
      <c r="PPM197" s="416"/>
      <c r="PPN197" s="416"/>
      <c r="PPO197" s="416"/>
      <c r="PPP197" s="416"/>
      <c r="PPQ197" s="416"/>
      <c r="PPR197" s="416"/>
      <c r="PPS197" s="416"/>
      <c r="PPT197" s="416"/>
      <c r="PPU197" s="416"/>
      <c r="PPV197" s="417"/>
      <c r="PPW197" s="417"/>
      <c r="PPX197" s="417"/>
      <c r="PPY197" s="417"/>
      <c r="PPZ197" s="417"/>
      <c r="PQA197" s="417"/>
      <c r="PQB197" s="417"/>
      <c r="PQC197" s="417"/>
      <c r="PQD197" s="417"/>
      <c r="PQE197" s="417"/>
      <c r="PQF197" s="417"/>
      <c r="PQG197" s="417"/>
      <c r="PQH197" s="417"/>
      <c r="PQI197" s="417"/>
      <c r="PQJ197" s="417"/>
      <c r="PQK197" s="417"/>
      <c r="PQL197" s="417"/>
      <c r="PQM197" s="417"/>
      <c r="PQN197" s="417"/>
      <c r="PQO197" s="417"/>
      <c r="PQP197" s="417"/>
      <c r="PQQ197" s="417"/>
      <c r="PQR197" s="417"/>
      <c r="PQS197" s="417"/>
      <c r="PQT197" s="418"/>
      <c r="PQU197" s="418"/>
      <c r="PQV197" s="418"/>
      <c r="PQW197" s="418"/>
      <c r="PQX197" s="418"/>
      <c r="PQY197" s="417"/>
      <c r="PQZ197" s="417"/>
      <c r="PRA197" s="418"/>
      <c r="PRB197" s="418"/>
      <c r="PRC197" s="417"/>
      <c r="PRD197" s="417"/>
      <c r="PRE197" s="418"/>
      <c r="PRF197" s="418"/>
      <c r="PRG197" s="417"/>
      <c r="PRH197" s="417"/>
      <c r="PRI197" s="417"/>
      <c r="PRJ197" s="417"/>
      <c r="PRK197" s="417"/>
      <c r="PRL197" s="417"/>
      <c r="PRM197" s="417"/>
      <c r="PRN197" s="418"/>
      <c r="PRO197" s="418"/>
      <c r="PRP197" s="417"/>
      <c r="PRQ197" s="417"/>
      <c r="PRR197" s="418"/>
      <c r="PRS197" s="418"/>
      <c r="PRT197" s="417"/>
      <c r="PRU197" s="417"/>
      <c r="PRV197" s="417"/>
      <c r="PRW197" s="417"/>
      <c r="PRX197" s="417"/>
      <c r="PRY197" s="411"/>
      <c r="PRZ197" s="443"/>
      <c r="PSA197" s="417"/>
      <c r="PSB197" s="417"/>
      <c r="PSC197" s="417"/>
      <c r="PSD197" s="417"/>
      <c r="PSE197" s="417"/>
      <c r="PSF197" s="417"/>
      <c r="PSG197" s="417"/>
      <c r="PSH197" s="416"/>
      <c r="PSI197" s="416"/>
      <c r="PSJ197" s="416"/>
      <c r="PSK197" s="416"/>
      <c r="PSL197" s="416"/>
      <c r="PSM197" s="416"/>
      <c r="PSN197" s="416"/>
      <c r="PSO197" s="416"/>
      <c r="PSP197" s="416"/>
      <c r="PSQ197" s="416"/>
      <c r="PSR197" s="416"/>
      <c r="PSS197" s="416"/>
      <c r="PST197" s="416"/>
      <c r="PSU197" s="416"/>
      <c r="PSV197" s="416"/>
      <c r="PSW197" s="416"/>
      <c r="PSX197" s="416"/>
      <c r="PSY197" s="416"/>
      <c r="PSZ197" s="416"/>
      <c r="PTA197" s="416"/>
      <c r="PTB197" s="416"/>
      <c r="PTC197" s="416"/>
      <c r="PTD197" s="416"/>
      <c r="PTE197" s="416"/>
      <c r="PTF197" s="416"/>
      <c r="PTG197" s="416"/>
      <c r="PTH197" s="416"/>
      <c r="PTI197" s="416"/>
      <c r="PTJ197" s="416"/>
      <c r="PTK197" s="416"/>
      <c r="PTL197" s="416"/>
      <c r="PTM197" s="416"/>
      <c r="PTN197" s="416"/>
      <c r="PTO197" s="416"/>
      <c r="PTP197" s="416"/>
      <c r="PTQ197" s="416"/>
      <c r="PTR197" s="416"/>
      <c r="PTS197" s="416"/>
      <c r="PTT197" s="416"/>
      <c r="PTU197" s="416"/>
      <c r="PTV197" s="416"/>
      <c r="PTW197" s="416"/>
      <c r="PTX197" s="416"/>
      <c r="PTY197" s="416"/>
      <c r="PTZ197" s="417"/>
      <c r="PUA197" s="417"/>
      <c r="PUB197" s="417"/>
      <c r="PUC197" s="417"/>
      <c r="PUD197" s="417"/>
      <c r="PUE197" s="417"/>
      <c r="PUF197" s="417"/>
      <c r="PUG197" s="417"/>
      <c r="PUH197" s="417"/>
      <c r="PUI197" s="417"/>
      <c r="PUJ197" s="417"/>
      <c r="PUK197" s="417"/>
      <c r="PUL197" s="417"/>
      <c r="PUM197" s="417"/>
      <c r="PUN197" s="417"/>
      <c r="PUO197" s="417"/>
      <c r="PUP197" s="417"/>
      <c r="PUQ197" s="417"/>
      <c r="PUR197" s="417"/>
      <c r="PUS197" s="417"/>
      <c r="PUT197" s="417"/>
      <c r="PUU197" s="417"/>
      <c r="PUV197" s="417"/>
      <c r="PUW197" s="417"/>
      <c r="PUX197" s="418"/>
      <c r="PUY197" s="418"/>
      <c r="PUZ197" s="418"/>
      <c r="PVA197" s="418"/>
      <c r="PVB197" s="418"/>
      <c r="PVC197" s="417"/>
      <c r="PVD197" s="417"/>
      <c r="PVE197" s="418"/>
      <c r="PVF197" s="418"/>
      <c r="PVG197" s="417"/>
      <c r="PVH197" s="417"/>
      <c r="PVI197" s="418"/>
      <c r="PVJ197" s="418"/>
      <c r="PVK197" s="417"/>
      <c r="PVL197" s="417"/>
      <c r="PVM197" s="417"/>
      <c r="PVN197" s="417"/>
      <c r="PVO197" s="417"/>
      <c r="PVP197" s="417"/>
      <c r="PVQ197" s="417"/>
      <c r="PVR197" s="418"/>
      <c r="PVS197" s="418"/>
      <c r="PVT197" s="417"/>
      <c r="PVU197" s="417"/>
      <c r="PVV197" s="418"/>
      <c r="PVW197" s="418"/>
      <c r="PVX197" s="417"/>
      <c r="PVY197" s="417"/>
      <c r="PVZ197" s="417"/>
      <c r="PWA197" s="417"/>
      <c r="PWB197" s="417"/>
      <c r="PWC197" s="411"/>
      <c r="PWD197" s="443"/>
      <c r="PWE197" s="417"/>
      <c r="PWF197" s="417"/>
      <c r="PWG197" s="417"/>
      <c r="PWH197" s="417"/>
      <c r="PWI197" s="417"/>
      <c r="PWJ197" s="417"/>
      <c r="PWK197" s="417"/>
      <c r="PWL197" s="416"/>
      <c r="PWM197" s="416"/>
      <c r="PWN197" s="416"/>
      <c r="PWO197" s="416"/>
      <c r="PWP197" s="416"/>
      <c r="PWQ197" s="416"/>
      <c r="PWR197" s="416"/>
      <c r="PWS197" s="416"/>
      <c r="PWT197" s="416"/>
      <c r="PWU197" s="416"/>
      <c r="PWV197" s="416"/>
      <c r="PWW197" s="416"/>
      <c r="PWX197" s="416"/>
      <c r="PWY197" s="416"/>
      <c r="PWZ197" s="416"/>
      <c r="PXA197" s="416"/>
      <c r="PXB197" s="416"/>
      <c r="PXC197" s="416"/>
      <c r="PXD197" s="416"/>
      <c r="PXE197" s="416"/>
      <c r="PXF197" s="416"/>
      <c r="PXG197" s="416"/>
      <c r="PXH197" s="416"/>
      <c r="PXI197" s="416"/>
      <c r="PXJ197" s="416"/>
      <c r="PXK197" s="416"/>
      <c r="PXL197" s="416"/>
      <c r="PXM197" s="416"/>
      <c r="PXN197" s="416"/>
      <c r="PXO197" s="416"/>
      <c r="PXP197" s="416"/>
      <c r="PXQ197" s="416"/>
      <c r="PXR197" s="416"/>
      <c r="PXS197" s="416"/>
      <c r="PXT197" s="416"/>
      <c r="PXU197" s="416"/>
      <c r="PXV197" s="416"/>
      <c r="PXW197" s="416"/>
      <c r="PXX197" s="416"/>
      <c r="PXY197" s="416"/>
      <c r="PXZ197" s="416"/>
      <c r="PYA197" s="416"/>
      <c r="PYB197" s="416"/>
      <c r="PYC197" s="416"/>
      <c r="PYD197" s="417"/>
      <c r="PYE197" s="417"/>
      <c r="PYF197" s="417"/>
      <c r="PYG197" s="417"/>
      <c r="PYH197" s="417"/>
      <c r="PYI197" s="417"/>
      <c r="PYJ197" s="417"/>
      <c r="PYK197" s="417"/>
      <c r="PYL197" s="417"/>
      <c r="PYM197" s="417"/>
      <c r="PYN197" s="417"/>
      <c r="PYO197" s="417"/>
      <c r="PYP197" s="417"/>
      <c r="PYQ197" s="417"/>
      <c r="PYR197" s="417"/>
      <c r="PYS197" s="417"/>
      <c r="PYT197" s="417"/>
      <c r="PYU197" s="417"/>
      <c r="PYV197" s="417"/>
      <c r="PYW197" s="417"/>
      <c r="PYX197" s="417"/>
      <c r="PYY197" s="417"/>
      <c r="PYZ197" s="417"/>
      <c r="PZA197" s="417"/>
      <c r="PZB197" s="418"/>
      <c r="PZC197" s="418"/>
      <c r="PZD197" s="418"/>
      <c r="PZE197" s="418"/>
      <c r="PZF197" s="418"/>
      <c r="PZG197" s="417"/>
      <c r="PZH197" s="417"/>
      <c r="PZI197" s="418"/>
      <c r="PZJ197" s="418"/>
      <c r="PZK197" s="417"/>
      <c r="PZL197" s="417"/>
      <c r="PZM197" s="418"/>
      <c r="PZN197" s="418"/>
      <c r="PZO197" s="417"/>
      <c r="PZP197" s="417"/>
      <c r="PZQ197" s="417"/>
      <c r="PZR197" s="417"/>
      <c r="PZS197" s="417"/>
      <c r="PZT197" s="417"/>
      <c r="PZU197" s="417"/>
      <c r="PZV197" s="418"/>
      <c r="PZW197" s="418"/>
      <c r="PZX197" s="417"/>
      <c r="PZY197" s="417"/>
      <c r="PZZ197" s="418"/>
      <c r="QAA197" s="418"/>
      <c r="QAB197" s="417"/>
      <c r="QAC197" s="417"/>
      <c r="QAD197" s="417"/>
      <c r="QAE197" s="417"/>
      <c r="QAF197" s="417"/>
      <c r="QAG197" s="411"/>
      <c r="QAH197" s="443"/>
      <c r="QAI197" s="417"/>
      <c r="QAJ197" s="417"/>
      <c r="QAK197" s="417"/>
      <c r="QAL197" s="417"/>
      <c r="QAM197" s="417"/>
      <c r="QAN197" s="417"/>
      <c r="QAO197" s="417"/>
      <c r="QAP197" s="416"/>
      <c r="QAQ197" s="416"/>
      <c r="QAR197" s="416"/>
      <c r="QAS197" s="416"/>
      <c r="QAT197" s="416"/>
      <c r="QAU197" s="416"/>
      <c r="QAV197" s="416"/>
      <c r="QAW197" s="416"/>
      <c r="QAX197" s="416"/>
      <c r="QAY197" s="416"/>
      <c r="QAZ197" s="416"/>
      <c r="QBA197" s="416"/>
      <c r="QBB197" s="416"/>
      <c r="QBC197" s="416"/>
      <c r="QBD197" s="416"/>
      <c r="QBE197" s="416"/>
      <c r="QBF197" s="416"/>
      <c r="QBG197" s="416"/>
      <c r="QBH197" s="416"/>
      <c r="QBI197" s="416"/>
      <c r="QBJ197" s="416"/>
      <c r="QBK197" s="416"/>
      <c r="QBL197" s="416"/>
      <c r="QBM197" s="416"/>
      <c r="QBN197" s="416"/>
      <c r="QBO197" s="416"/>
      <c r="QBP197" s="416"/>
      <c r="QBQ197" s="416"/>
      <c r="QBR197" s="416"/>
      <c r="QBS197" s="416"/>
      <c r="QBT197" s="416"/>
      <c r="QBU197" s="416"/>
      <c r="QBV197" s="416"/>
      <c r="QBW197" s="416"/>
      <c r="QBX197" s="416"/>
      <c r="QBY197" s="416"/>
      <c r="QBZ197" s="416"/>
      <c r="QCA197" s="416"/>
      <c r="QCB197" s="416"/>
      <c r="QCC197" s="416"/>
      <c r="QCD197" s="416"/>
      <c r="QCE197" s="416"/>
      <c r="QCF197" s="416"/>
      <c r="QCG197" s="416"/>
      <c r="QCH197" s="417"/>
      <c r="QCI197" s="417"/>
      <c r="QCJ197" s="417"/>
      <c r="QCK197" s="417"/>
      <c r="QCL197" s="417"/>
      <c r="QCM197" s="417"/>
      <c r="QCN197" s="417"/>
      <c r="QCO197" s="417"/>
      <c r="QCP197" s="417"/>
      <c r="QCQ197" s="417"/>
      <c r="QCR197" s="417"/>
      <c r="QCS197" s="417"/>
      <c r="QCT197" s="417"/>
      <c r="QCU197" s="417"/>
      <c r="QCV197" s="417"/>
      <c r="QCW197" s="417"/>
      <c r="QCX197" s="417"/>
      <c r="QCY197" s="417"/>
      <c r="QCZ197" s="417"/>
      <c r="QDA197" s="417"/>
      <c r="QDB197" s="417"/>
      <c r="QDC197" s="417"/>
      <c r="QDD197" s="417"/>
      <c r="QDE197" s="417"/>
      <c r="QDF197" s="418"/>
      <c r="QDG197" s="418"/>
      <c r="QDH197" s="418"/>
      <c r="QDI197" s="418"/>
      <c r="QDJ197" s="418"/>
      <c r="QDK197" s="417"/>
      <c r="QDL197" s="417"/>
      <c r="QDM197" s="418"/>
      <c r="QDN197" s="418"/>
      <c r="QDO197" s="417"/>
      <c r="QDP197" s="417"/>
      <c r="QDQ197" s="418"/>
      <c r="QDR197" s="418"/>
      <c r="QDS197" s="417"/>
      <c r="QDT197" s="417"/>
      <c r="QDU197" s="417"/>
      <c r="QDV197" s="417"/>
      <c r="QDW197" s="417"/>
      <c r="QDX197" s="417"/>
      <c r="QDY197" s="417"/>
      <c r="QDZ197" s="418"/>
      <c r="QEA197" s="418"/>
      <c r="QEB197" s="417"/>
      <c r="QEC197" s="417"/>
      <c r="QED197" s="418"/>
      <c r="QEE197" s="418"/>
      <c r="QEF197" s="417"/>
      <c r="QEG197" s="417"/>
      <c r="QEH197" s="417"/>
      <c r="QEI197" s="417"/>
      <c r="QEJ197" s="417"/>
      <c r="QEK197" s="411"/>
      <c r="QEL197" s="443"/>
      <c r="QEM197" s="417"/>
      <c r="QEN197" s="417"/>
      <c r="QEO197" s="417"/>
      <c r="QEP197" s="417"/>
      <c r="QEQ197" s="417"/>
      <c r="QER197" s="417"/>
      <c r="QES197" s="417"/>
      <c r="QET197" s="416"/>
      <c r="QEU197" s="416"/>
      <c r="QEV197" s="416"/>
      <c r="QEW197" s="416"/>
      <c r="QEX197" s="416"/>
      <c r="QEY197" s="416"/>
      <c r="QEZ197" s="416"/>
      <c r="QFA197" s="416"/>
      <c r="QFB197" s="416"/>
      <c r="QFC197" s="416"/>
      <c r="QFD197" s="416"/>
      <c r="QFE197" s="416"/>
      <c r="QFF197" s="416"/>
      <c r="QFG197" s="416"/>
      <c r="QFH197" s="416"/>
      <c r="QFI197" s="416"/>
      <c r="QFJ197" s="416"/>
      <c r="QFK197" s="416"/>
      <c r="QFL197" s="416"/>
      <c r="QFM197" s="416"/>
      <c r="QFN197" s="416"/>
      <c r="QFO197" s="416"/>
      <c r="QFP197" s="416"/>
      <c r="QFQ197" s="416"/>
      <c r="QFR197" s="416"/>
      <c r="QFS197" s="416"/>
      <c r="QFT197" s="416"/>
      <c r="QFU197" s="416"/>
      <c r="QFV197" s="416"/>
      <c r="QFW197" s="416"/>
      <c r="QFX197" s="416"/>
      <c r="QFY197" s="416"/>
      <c r="QFZ197" s="416"/>
      <c r="QGA197" s="416"/>
      <c r="QGB197" s="416"/>
      <c r="QGC197" s="416"/>
      <c r="QGD197" s="416"/>
      <c r="QGE197" s="416"/>
      <c r="QGF197" s="416"/>
      <c r="QGG197" s="416"/>
      <c r="QGH197" s="416"/>
      <c r="QGI197" s="416"/>
      <c r="QGJ197" s="416"/>
      <c r="QGK197" s="416"/>
      <c r="QGL197" s="417"/>
      <c r="QGM197" s="417"/>
      <c r="QGN197" s="417"/>
      <c r="QGO197" s="417"/>
      <c r="QGP197" s="417"/>
      <c r="QGQ197" s="417"/>
      <c r="QGR197" s="417"/>
      <c r="QGS197" s="417"/>
      <c r="QGT197" s="417"/>
      <c r="QGU197" s="417"/>
      <c r="QGV197" s="417"/>
      <c r="QGW197" s="417"/>
      <c r="QGX197" s="417"/>
      <c r="QGY197" s="417"/>
      <c r="QGZ197" s="417"/>
      <c r="QHA197" s="417"/>
      <c r="QHB197" s="417"/>
      <c r="QHC197" s="417"/>
      <c r="QHD197" s="417"/>
      <c r="QHE197" s="417"/>
      <c r="QHF197" s="417"/>
      <c r="QHG197" s="417"/>
      <c r="QHH197" s="417"/>
      <c r="QHI197" s="417"/>
      <c r="QHJ197" s="418"/>
      <c r="QHK197" s="418"/>
      <c r="QHL197" s="418"/>
      <c r="QHM197" s="418"/>
      <c r="QHN197" s="418"/>
      <c r="QHO197" s="417"/>
      <c r="QHP197" s="417"/>
      <c r="QHQ197" s="418"/>
      <c r="QHR197" s="418"/>
      <c r="QHS197" s="417"/>
      <c r="QHT197" s="417"/>
      <c r="QHU197" s="418"/>
      <c r="QHV197" s="418"/>
      <c r="QHW197" s="417"/>
      <c r="QHX197" s="417"/>
      <c r="QHY197" s="417"/>
      <c r="QHZ197" s="417"/>
      <c r="QIA197" s="417"/>
      <c r="QIB197" s="417"/>
      <c r="QIC197" s="417"/>
      <c r="QID197" s="418"/>
      <c r="QIE197" s="418"/>
      <c r="QIF197" s="417"/>
      <c r="QIG197" s="417"/>
      <c r="QIH197" s="418"/>
      <c r="QII197" s="418"/>
      <c r="QIJ197" s="417"/>
      <c r="QIK197" s="417"/>
      <c r="QIL197" s="417"/>
      <c r="QIM197" s="417"/>
      <c r="QIN197" s="417"/>
      <c r="QIO197" s="411"/>
      <c r="QIP197" s="443"/>
      <c r="QIQ197" s="417"/>
      <c r="QIR197" s="417"/>
      <c r="QIS197" s="417"/>
      <c r="QIT197" s="417"/>
      <c r="QIU197" s="417"/>
      <c r="QIV197" s="417"/>
      <c r="QIW197" s="417"/>
      <c r="QIX197" s="416"/>
      <c r="QIY197" s="416"/>
      <c r="QIZ197" s="416"/>
      <c r="QJA197" s="416"/>
      <c r="QJB197" s="416"/>
      <c r="QJC197" s="416"/>
      <c r="QJD197" s="416"/>
      <c r="QJE197" s="416"/>
      <c r="QJF197" s="416"/>
      <c r="QJG197" s="416"/>
      <c r="QJH197" s="416"/>
      <c r="QJI197" s="416"/>
      <c r="QJJ197" s="416"/>
      <c r="QJK197" s="416"/>
      <c r="QJL197" s="416"/>
      <c r="QJM197" s="416"/>
      <c r="QJN197" s="416"/>
      <c r="QJO197" s="416"/>
      <c r="QJP197" s="416"/>
      <c r="QJQ197" s="416"/>
      <c r="QJR197" s="416"/>
      <c r="QJS197" s="416"/>
      <c r="QJT197" s="416"/>
      <c r="QJU197" s="416"/>
      <c r="QJV197" s="416"/>
      <c r="QJW197" s="416"/>
      <c r="QJX197" s="416"/>
      <c r="QJY197" s="416"/>
      <c r="QJZ197" s="416"/>
      <c r="QKA197" s="416"/>
      <c r="QKB197" s="416"/>
      <c r="QKC197" s="416"/>
      <c r="QKD197" s="416"/>
      <c r="QKE197" s="416"/>
      <c r="QKF197" s="416"/>
      <c r="QKG197" s="416"/>
      <c r="QKH197" s="416"/>
      <c r="QKI197" s="416"/>
      <c r="QKJ197" s="416"/>
      <c r="QKK197" s="416"/>
      <c r="QKL197" s="416"/>
      <c r="QKM197" s="416"/>
      <c r="QKN197" s="416"/>
      <c r="QKO197" s="416"/>
      <c r="QKP197" s="417"/>
      <c r="QKQ197" s="417"/>
      <c r="QKR197" s="417"/>
      <c r="QKS197" s="417"/>
      <c r="QKT197" s="417"/>
      <c r="QKU197" s="417"/>
      <c r="QKV197" s="417"/>
      <c r="QKW197" s="417"/>
      <c r="QKX197" s="417"/>
      <c r="QKY197" s="417"/>
      <c r="QKZ197" s="417"/>
      <c r="QLA197" s="417"/>
      <c r="QLB197" s="417"/>
      <c r="QLC197" s="417"/>
      <c r="QLD197" s="417"/>
      <c r="QLE197" s="417"/>
      <c r="QLF197" s="417"/>
      <c r="QLG197" s="417"/>
      <c r="QLH197" s="417"/>
      <c r="QLI197" s="417"/>
      <c r="QLJ197" s="417"/>
      <c r="QLK197" s="417"/>
      <c r="QLL197" s="417"/>
      <c r="QLM197" s="417"/>
      <c r="QLN197" s="418"/>
      <c r="QLO197" s="418"/>
      <c r="QLP197" s="418"/>
      <c r="QLQ197" s="418"/>
      <c r="QLR197" s="418"/>
      <c r="QLS197" s="417"/>
      <c r="QLT197" s="417"/>
      <c r="QLU197" s="418"/>
      <c r="QLV197" s="418"/>
      <c r="QLW197" s="417"/>
      <c r="QLX197" s="417"/>
      <c r="QLY197" s="418"/>
      <c r="QLZ197" s="418"/>
      <c r="QMA197" s="417"/>
      <c r="QMB197" s="417"/>
      <c r="QMC197" s="417"/>
      <c r="QMD197" s="417"/>
      <c r="QME197" s="417"/>
      <c r="QMF197" s="417"/>
      <c r="QMG197" s="417"/>
      <c r="QMH197" s="418"/>
      <c r="QMI197" s="418"/>
      <c r="QMJ197" s="417"/>
      <c r="QMK197" s="417"/>
      <c r="QML197" s="418"/>
      <c r="QMM197" s="418"/>
      <c r="QMN197" s="417"/>
      <c r="QMO197" s="417"/>
      <c r="QMP197" s="417"/>
      <c r="QMQ197" s="417"/>
      <c r="QMR197" s="417"/>
      <c r="QMS197" s="411"/>
      <c r="QMT197" s="443"/>
      <c r="QMU197" s="417"/>
      <c r="QMV197" s="417"/>
      <c r="QMW197" s="417"/>
      <c r="QMX197" s="417"/>
      <c r="QMY197" s="417"/>
      <c r="QMZ197" s="417"/>
      <c r="QNA197" s="417"/>
      <c r="QNB197" s="416"/>
      <c r="QNC197" s="416"/>
      <c r="QND197" s="416"/>
      <c r="QNE197" s="416"/>
      <c r="QNF197" s="416"/>
      <c r="QNG197" s="416"/>
      <c r="QNH197" s="416"/>
      <c r="QNI197" s="416"/>
      <c r="QNJ197" s="416"/>
      <c r="QNK197" s="416"/>
      <c r="QNL197" s="416"/>
      <c r="QNM197" s="416"/>
      <c r="QNN197" s="416"/>
      <c r="QNO197" s="416"/>
      <c r="QNP197" s="416"/>
      <c r="QNQ197" s="416"/>
      <c r="QNR197" s="416"/>
      <c r="QNS197" s="416"/>
      <c r="QNT197" s="416"/>
      <c r="QNU197" s="416"/>
      <c r="QNV197" s="416"/>
      <c r="QNW197" s="416"/>
      <c r="QNX197" s="416"/>
      <c r="QNY197" s="416"/>
      <c r="QNZ197" s="416"/>
      <c r="QOA197" s="416"/>
      <c r="QOB197" s="416"/>
      <c r="QOC197" s="416"/>
      <c r="QOD197" s="416"/>
      <c r="QOE197" s="416"/>
      <c r="QOF197" s="416"/>
      <c r="QOG197" s="416"/>
      <c r="QOH197" s="416"/>
      <c r="QOI197" s="416"/>
      <c r="QOJ197" s="416"/>
      <c r="QOK197" s="416"/>
      <c r="QOL197" s="416"/>
      <c r="QOM197" s="416"/>
      <c r="QON197" s="416"/>
      <c r="QOO197" s="416"/>
      <c r="QOP197" s="416"/>
      <c r="QOQ197" s="416"/>
      <c r="QOR197" s="416"/>
      <c r="QOS197" s="416"/>
      <c r="QOT197" s="417"/>
      <c r="QOU197" s="417"/>
      <c r="QOV197" s="417"/>
      <c r="QOW197" s="417"/>
      <c r="QOX197" s="417"/>
      <c r="QOY197" s="417"/>
      <c r="QOZ197" s="417"/>
      <c r="QPA197" s="417"/>
      <c r="QPB197" s="417"/>
      <c r="QPC197" s="417"/>
      <c r="QPD197" s="417"/>
      <c r="QPE197" s="417"/>
      <c r="QPF197" s="417"/>
      <c r="QPG197" s="417"/>
      <c r="QPH197" s="417"/>
      <c r="QPI197" s="417"/>
      <c r="QPJ197" s="417"/>
      <c r="QPK197" s="417"/>
      <c r="QPL197" s="417"/>
      <c r="QPM197" s="417"/>
      <c r="QPN197" s="417"/>
      <c r="QPO197" s="417"/>
      <c r="QPP197" s="417"/>
      <c r="QPQ197" s="417"/>
      <c r="QPR197" s="418"/>
      <c r="QPS197" s="418"/>
      <c r="QPT197" s="418"/>
      <c r="QPU197" s="418"/>
      <c r="QPV197" s="418"/>
      <c r="QPW197" s="417"/>
      <c r="QPX197" s="417"/>
      <c r="QPY197" s="418"/>
      <c r="QPZ197" s="418"/>
      <c r="QQA197" s="417"/>
      <c r="QQB197" s="417"/>
      <c r="QQC197" s="418"/>
      <c r="QQD197" s="418"/>
      <c r="QQE197" s="417"/>
      <c r="QQF197" s="417"/>
      <c r="QQG197" s="417"/>
      <c r="QQH197" s="417"/>
      <c r="QQI197" s="417"/>
      <c r="QQJ197" s="417"/>
      <c r="QQK197" s="417"/>
      <c r="QQL197" s="418"/>
      <c r="QQM197" s="418"/>
      <c r="QQN197" s="417"/>
      <c r="QQO197" s="417"/>
      <c r="QQP197" s="418"/>
      <c r="QQQ197" s="418"/>
      <c r="QQR197" s="417"/>
      <c r="QQS197" s="417"/>
      <c r="QQT197" s="417"/>
      <c r="QQU197" s="417"/>
      <c r="QQV197" s="417"/>
      <c r="QQW197" s="411"/>
      <c r="QQX197" s="443"/>
      <c r="QQY197" s="417"/>
      <c r="QQZ197" s="417"/>
      <c r="QRA197" s="417"/>
      <c r="QRB197" s="417"/>
      <c r="QRC197" s="417"/>
      <c r="QRD197" s="417"/>
      <c r="QRE197" s="417"/>
      <c r="QRF197" s="416"/>
      <c r="QRG197" s="416"/>
      <c r="QRH197" s="416"/>
      <c r="QRI197" s="416"/>
      <c r="QRJ197" s="416"/>
      <c r="QRK197" s="416"/>
      <c r="QRL197" s="416"/>
      <c r="QRM197" s="416"/>
      <c r="QRN197" s="416"/>
      <c r="QRO197" s="416"/>
      <c r="QRP197" s="416"/>
      <c r="QRQ197" s="416"/>
      <c r="QRR197" s="416"/>
      <c r="QRS197" s="416"/>
      <c r="QRT197" s="416"/>
      <c r="QRU197" s="416"/>
      <c r="QRV197" s="416"/>
      <c r="QRW197" s="416"/>
      <c r="QRX197" s="416"/>
      <c r="QRY197" s="416"/>
      <c r="QRZ197" s="416"/>
      <c r="QSA197" s="416"/>
      <c r="QSB197" s="416"/>
      <c r="QSC197" s="416"/>
      <c r="QSD197" s="416"/>
      <c r="QSE197" s="416"/>
      <c r="QSF197" s="416"/>
      <c r="QSG197" s="416"/>
      <c r="QSH197" s="416"/>
      <c r="QSI197" s="416"/>
      <c r="QSJ197" s="416"/>
      <c r="QSK197" s="416"/>
      <c r="QSL197" s="416"/>
      <c r="QSM197" s="416"/>
      <c r="QSN197" s="416"/>
      <c r="QSO197" s="416"/>
      <c r="QSP197" s="416"/>
      <c r="QSQ197" s="416"/>
      <c r="QSR197" s="416"/>
      <c r="QSS197" s="416"/>
      <c r="QST197" s="416"/>
      <c r="QSU197" s="416"/>
      <c r="QSV197" s="416"/>
      <c r="QSW197" s="416"/>
      <c r="QSX197" s="417"/>
      <c r="QSY197" s="417"/>
      <c r="QSZ197" s="417"/>
      <c r="QTA197" s="417"/>
      <c r="QTB197" s="417"/>
      <c r="QTC197" s="417"/>
      <c r="QTD197" s="417"/>
      <c r="QTE197" s="417"/>
      <c r="QTF197" s="417"/>
      <c r="QTG197" s="417"/>
      <c r="QTH197" s="417"/>
      <c r="QTI197" s="417"/>
      <c r="QTJ197" s="417"/>
      <c r="QTK197" s="417"/>
      <c r="QTL197" s="417"/>
      <c r="QTM197" s="417"/>
      <c r="QTN197" s="417"/>
      <c r="QTO197" s="417"/>
      <c r="QTP197" s="417"/>
      <c r="QTQ197" s="417"/>
      <c r="QTR197" s="417"/>
      <c r="QTS197" s="417"/>
      <c r="QTT197" s="417"/>
      <c r="QTU197" s="417"/>
      <c r="QTV197" s="418"/>
      <c r="QTW197" s="418"/>
      <c r="QTX197" s="418"/>
      <c r="QTY197" s="418"/>
      <c r="QTZ197" s="418"/>
      <c r="QUA197" s="417"/>
      <c r="QUB197" s="417"/>
      <c r="QUC197" s="418"/>
      <c r="QUD197" s="418"/>
      <c r="QUE197" s="417"/>
      <c r="QUF197" s="417"/>
      <c r="QUG197" s="418"/>
      <c r="QUH197" s="418"/>
      <c r="QUI197" s="417"/>
      <c r="QUJ197" s="417"/>
      <c r="QUK197" s="417"/>
      <c r="QUL197" s="417"/>
      <c r="QUM197" s="417"/>
      <c r="QUN197" s="417"/>
      <c r="QUO197" s="417"/>
      <c r="QUP197" s="418"/>
      <c r="QUQ197" s="418"/>
      <c r="QUR197" s="417"/>
      <c r="QUS197" s="417"/>
      <c r="QUT197" s="418"/>
      <c r="QUU197" s="418"/>
      <c r="QUV197" s="417"/>
      <c r="QUW197" s="417"/>
      <c r="QUX197" s="417"/>
      <c r="QUY197" s="417"/>
      <c r="QUZ197" s="417"/>
      <c r="QVA197" s="411"/>
      <c r="QVB197" s="443"/>
      <c r="QVC197" s="417"/>
      <c r="QVD197" s="417"/>
      <c r="QVE197" s="417"/>
      <c r="QVF197" s="417"/>
      <c r="QVG197" s="417"/>
      <c r="QVH197" s="417"/>
      <c r="QVI197" s="417"/>
      <c r="QVJ197" s="416"/>
      <c r="QVK197" s="416"/>
      <c r="QVL197" s="416"/>
      <c r="QVM197" s="416"/>
      <c r="QVN197" s="416"/>
      <c r="QVO197" s="416"/>
      <c r="QVP197" s="416"/>
      <c r="QVQ197" s="416"/>
      <c r="QVR197" s="416"/>
      <c r="QVS197" s="416"/>
      <c r="QVT197" s="416"/>
      <c r="QVU197" s="416"/>
      <c r="QVV197" s="416"/>
      <c r="QVW197" s="416"/>
      <c r="QVX197" s="416"/>
      <c r="QVY197" s="416"/>
      <c r="QVZ197" s="416"/>
      <c r="QWA197" s="416"/>
      <c r="QWB197" s="416"/>
      <c r="QWC197" s="416"/>
      <c r="QWD197" s="416"/>
      <c r="QWE197" s="416"/>
      <c r="QWF197" s="416"/>
      <c r="QWG197" s="416"/>
      <c r="QWH197" s="416"/>
      <c r="QWI197" s="416"/>
      <c r="QWJ197" s="416"/>
      <c r="QWK197" s="416"/>
      <c r="QWL197" s="416"/>
      <c r="QWM197" s="416"/>
      <c r="QWN197" s="416"/>
      <c r="QWO197" s="416"/>
      <c r="QWP197" s="416"/>
      <c r="QWQ197" s="416"/>
      <c r="QWR197" s="416"/>
      <c r="QWS197" s="416"/>
      <c r="QWT197" s="416"/>
      <c r="QWU197" s="416"/>
      <c r="QWV197" s="416"/>
      <c r="QWW197" s="416"/>
      <c r="QWX197" s="416"/>
      <c r="QWY197" s="416"/>
      <c r="QWZ197" s="416"/>
      <c r="QXA197" s="416"/>
      <c r="QXB197" s="417"/>
      <c r="QXC197" s="417"/>
      <c r="QXD197" s="417"/>
      <c r="QXE197" s="417"/>
      <c r="QXF197" s="417"/>
      <c r="QXG197" s="417"/>
      <c r="QXH197" s="417"/>
      <c r="QXI197" s="417"/>
      <c r="QXJ197" s="417"/>
      <c r="QXK197" s="417"/>
      <c r="QXL197" s="417"/>
      <c r="QXM197" s="417"/>
      <c r="QXN197" s="417"/>
      <c r="QXO197" s="417"/>
      <c r="QXP197" s="417"/>
      <c r="QXQ197" s="417"/>
      <c r="QXR197" s="417"/>
      <c r="QXS197" s="417"/>
      <c r="QXT197" s="417"/>
      <c r="QXU197" s="417"/>
      <c r="QXV197" s="417"/>
      <c r="QXW197" s="417"/>
      <c r="QXX197" s="417"/>
      <c r="QXY197" s="417"/>
      <c r="QXZ197" s="418"/>
      <c r="QYA197" s="418"/>
      <c r="QYB197" s="418"/>
      <c r="QYC197" s="418"/>
      <c r="QYD197" s="418"/>
      <c r="QYE197" s="417"/>
      <c r="QYF197" s="417"/>
      <c r="QYG197" s="418"/>
      <c r="QYH197" s="418"/>
      <c r="QYI197" s="417"/>
      <c r="QYJ197" s="417"/>
      <c r="QYK197" s="418"/>
      <c r="QYL197" s="418"/>
      <c r="QYM197" s="417"/>
      <c r="QYN197" s="417"/>
      <c r="QYO197" s="417"/>
      <c r="QYP197" s="417"/>
      <c r="QYQ197" s="417"/>
      <c r="QYR197" s="417"/>
      <c r="QYS197" s="417"/>
      <c r="QYT197" s="418"/>
      <c r="QYU197" s="418"/>
      <c r="QYV197" s="417"/>
      <c r="QYW197" s="417"/>
      <c r="QYX197" s="418"/>
      <c r="QYY197" s="418"/>
      <c r="QYZ197" s="417"/>
      <c r="QZA197" s="417"/>
      <c r="QZB197" s="417"/>
      <c r="QZC197" s="417"/>
      <c r="QZD197" s="417"/>
      <c r="QZE197" s="411"/>
      <c r="QZF197" s="443"/>
      <c r="QZG197" s="417"/>
      <c r="QZH197" s="417"/>
      <c r="QZI197" s="417"/>
      <c r="QZJ197" s="417"/>
      <c r="QZK197" s="417"/>
      <c r="QZL197" s="417"/>
      <c r="QZM197" s="417"/>
      <c r="QZN197" s="416"/>
      <c r="QZO197" s="416"/>
      <c r="QZP197" s="416"/>
      <c r="QZQ197" s="416"/>
      <c r="QZR197" s="416"/>
      <c r="QZS197" s="416"/>
      <c r="QZT197" s="416"/>
      <c r="QZU197" s="416"/>
      <c r="QZV197" s="416"/>
      <c r="QZW197" s="416"/>
      <c r="QZX197" s="416"/>
      <c r="QZY197" s="416"/>
      <c r="QZZ197" s="416"/>
      <c r="RAA197" s="416"/>
      <c r="RAB197" s="416"/>
      <c r="RAC197" s="416"/>
      <c r="RAD197" s="416"/>
      <c r="RAE197" s="416"/>
      <c r="RAF197" s="416"/>
      <c r="RAG197" s="416"/>
      <c r="RAH197" s="416"/>
      <c r="RAI197" s="416"/>
      <c r="RAJ197" s="416"/>
      <c r="RAK197" s="416"/>
      <c r="RAL197" s="416"/>
      <c r="RAM197" s="416"/>
      <c r="RAN197" s="416"/>
      <c r="RAO197" s="416"/>
      <c r="RAP197" s="416"/>
      <c r="RAQ197" s="416"/>
      <c r="RAR197" s="416"/>
      <c r="RAS197" s="416"/>
      <c r="RAT197" s="416"/>
      <c r="RAU197" s="416"/>
      <c r="RAV197" s="416"/>
      <c r="RAW197" s="416"/>
      <c r="RAX197" s="416"/>
      <c r="RAY197" s="416"/>
      <c r="RAZ197" s="416"/>
      <c r="RBA197" s="416"/>
      <c r="RBB197" s="416"/>
      <c r="RBC197" s="416"/>
      <c r="RBD197" s="416"/>
      <c r="RBE197" s="416"/>
      <c r="RBF197" s="417"/>
      <c r="RBG197" s="417"/>
      <c r="RBH197" s="417"/>
      <c r="RBI197" s="417"/>
      <c r="RBJ197" s="417"/>
      <c r="RBK197" s="417"/>
      <c r="RBL197" s="417"/>
      <c r="RBM197" s="417"/>
      <c r="RBN197" s="417"/>
      <c r="RBO197" s="417"/>
      <c r="RBP197" s="417"/>
      <c r="RBQ197" s="417"/>
      <c r="RBR197" s="417"/>
      <c r="RBS197" s="417"/>
      <c r="RBT197" s="417"/>
      <c r="RBU197" s="417"/>
      <c r="RBV197" s="417"/>
      <c r="RBW197" s="417"/>
      <c r="RBX197" s="417"/>
      <c r="RBY197" s="417"/>
      <c r="RBZ197" s="417"/>
      <c r="RCA197" s="417"/>
      <c r="RCB197" s="417"/>
    </row>
    <row r="198" spans="1:12248" s="522" customFormat="1" ht="54.75" customHeight="1" x14ac:dyDescent="0.25">
      <c r="B198" s="207"/>
      <c r="C198" s="115" t="s">
        <v>32</v>
      </c>
      <c r="D198" s="192">
        <f t="shared" si="741"/>
        <v>145129.60000000001</v>
      </c>
      <c r="E198" s="192">
        <v>145129.60000000001</v>
      </c>
      <c r="F198" s="192"/>
      <c r="G198" s="195"/>
      <c r="H198" s="251"/>
      <c r="I198" s="192">
        <f>K198+M198+O198+Q198</f>
        <v>0</v>
      </c>
      <c r="J198" s="596">
        <f t="shared" si="733"/>
        <v>0</v>
      </c>
      <c r="K198" s="192"/>
      <c r="L198" s="304"/>
      <c r="M198" s="670"/>
      <c r="N198" s="304"/>
      <c r="O198" s="24"/>
      <c r="P198" s="304"/>
      <c r="Q198" s="304"/>
      <c r="R198" s="304"/>
      <c r="S198" s="116">
        <f>U198+W198+Y198+AA198</f>
        <v>0</v>
      </c>
      <c r="T198" s="602">
        <f>S198/D198</f>
        <v>0</v>
      </c>
      <c r="U198" s="670"/>
      <c r="V198" s="602">
        <f t="shared" ref="V198:V212" si="744">U198/E198</f>
        <v>0</v>
      </c>
      <c r="W198" s="670"/>
      <c r="X198" s="602"/>
      <c r="Y198" s="24"/>
      <c r="Z198" s="602"/>
      <c r="AA198" s="304"/>
      <c r="AB198" s="602"/>
      <c r="AC198" s="192">
        <f t="shared" ref="AC198:AC262" si="745">AE198+AG198+AI198+AK198</f>
        <v>145129.60000000001</v>
      </c>
      <c r="AD198" s="638">
        <f t="shared" ref="AD198:AD259" si="746">AC198/D198</f>
        <v>1</v>
      </c>
      <c r="AE198" s="192">
        <f>D198</f>
        <v>145129.60000000001</v>
      </c>
      <c r="AF198" s="638">
        <f t="shared" si="742"/>
        <v>1</v>
      </c>
      <c r="AG198" s="670"/>
      <c r="AH198" s="638"/>
      <c r="AI198" s="24"/>
      <c r="AJ198" s="638">
        <v>0</v>
      </c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4"/>
      <c r="AU198" s="670">
        <f>AW198-E198</f>
        <v>0</v>
      </c>
      <c r="AV198" s="670">
        <f t="shared" si="729"/>
        <v>145129.60000000001</v>
      </c>
      <c r="AW198" s="670">
        <v>145129.60000000001</v>
      </c>
      <c r="AX198" s="670"/>
      <c r="AY198" s="24"/>
      <c r="AZ198" s="304"/>
      <c r="BA198" s="670">
        <f t="shared" si="602"/>
        <v>0</v>
      </c>
      <c r="BB198" s="670">
        <f>BF198-E198</f>
        <v>0</v>
      </c>
      <c r="BC198" s="116"/>
      <c r="BD198" s="116"/>
      <c r="BE198" s="670">
        <f t="shared" si="600"/>
        <v>145129.60000000001</v>
      </c>
      <c r="BF198" s="670">
        <f>E198</f>
        <v>145129.60000000001</v>
      </c>
      <c r="BG198" s="24"/>
      <c r="BH198" s="304"/>
      <c r="BI198" s="670">
        <f t="shared" si="743"/>
        <v>0</v>
      </c>
      <c r="BJ198" s="670">
        <v>0</v>
      </c>
      <c r="BK198" s="670"/>
      <c r="BL198" s="24"/>
      <c r="BM198" s="304"/>
      <c r="BN198" s="670">
        <f>BP198-BJ198</f>
        <v>0</v>
      </c>
      <c r="BO198" s="670">
        <f t="shared" si="731"/>
        <v>0</v>
      </c>
      <c r="BP198" s="670">
        <v>0</v>
      </c>
      <c r="BQ198" s="670"/>
      <c r="BR198" s="24"/>
      <c r="BS198" s="304"/>
      <c r="BT198" s="24"/>
      <c r="BU198" s="304"/>
      <c r="BV198" s="670">
        <f t="shared" si="655"/>
        <v>0</v>
      </c>
      <c r="BW198" s="670">
        <v>0</v>
      </c>
      <c r="BX198" s="670"/>
      <c r="BY198" s="24"/>
      <c r="BZ198" s="304"/>
      <c r="CA198" s="670">
        <f t="shared" ref="CA198" si="747">CB198+CC198+CD198</f>
        <v>0</v>
      </c>
      <c r="CB198" s="192"/>
      <c r="CC198" s="195"/>
      <c r="CD198" s="251"/>
      <c r="CE198" s="670">
        <f t="shared" si="617"/>
        <v>0</v>
      </c>
      <c r="CF198" s="192">
        <v>0</v>
      </c>
      <c r="CG198" s="192"/>
      <c r="CH198" s="195"/>
      <c r="CI198" s="251"/>
      <c r="CJ198" s="670"/>
      <c r="CK198" s="670">
        <f t="shared" si="656"/>
        <v>0</v>
      </c>
      <c r="CL198" s="670">
        <v>0</v>
      </c>
      <c r="CM198" s="670"/>
      <c r="CN198" s="24"/>
      <c r="CO198" s="304"/>
    </row>
    <row r="199" spans="1:12248" s="52" customFormat="1" ht="54" customHeight="1" x14ac:dyDescent="0.25">
      <c r="B199" s="206"/>
      <c r="C199" s="111" t="s">
        <v>419</v>
      </c>
      <c r="D199" s="182">
        <f t="shared" si="741"/>
        <v>71481.789529999995</v>
      </c>
      <c r="E199" s="182">
        <v>71481.789529999995</v>
      </c>
      <c r="F199" s="182"/>
      <c r="G199" s="249"/>
      <c r="H199" s="249"/>
      <c r="I199" s="182">
        <f>K199+M199+O199+Q199</f>
        <v>0</v>
      </c>
      <c r="J199" s="608">
        <f t="shared" si="733"/>
        <v>0</v>
      </c>
      <c r="K199" s="182"/>
      <c r="L199" s="33"/>
      <c r="M199" s="669"/>
      <c r="N199" s="33"/>
      <c r="O199" s="33"/>
      <c r="P199" s="33"/>
      <c r="Q199" s="33"/>
      <c r="R199" s="33"/>
      <c r="S199" s="128">
        <f t="shared" ref="S199:S263" si="748">U199+W199+Y199+AA199</f>
        <v>0</v>
      </c>
      <c r="T199" s="626">
        <f t="shared" ref="T199:T263" si="749">S199/D199</f>
        <v>0</v>
      </c>
      <c r="U199" s="669"/>
      <c r="V199" s="626">
        <f t="shared" si="744"/>
        <v>0</v>
      </c>
      <c r="W199" s="669"/>
      <c r="X199" s="626"/>
      <c r="Y199" s="33"/>
      <c r="Z199" s="626"/>
      <c r="AA199" s="33"/>
      <c r="AB199" s="626"/>
      <c r="AC199" s="182">
        <f t="shared" si="745"/>
        <v>71481.743849999999</v>
      </c>
      <c r="AD199" s="646">
        <f t="shared" si="746"/>
        <v>0.99999936095612185</v>
      </c>
      <c r="AE199" s="182">
        <v>71481.743849999999</v>
      </c>
      <c r="AF199" s="646">
        <f t="shared" si="742"/>
        <v>0.99999936095612185</v>
      </c>
      <c r="AG199" s="669"/>
      <c r="AH199" s="646"/>
      <c r="AI199" s="33"/>
      <c r="AJ199" s="646">
        <v>0</v>
      </c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669">
        <f>AW199-E199</f>
        <v>0</v>
      </c>
      <c r="AV199" s="669">
        <f t="shared" si="729"/>
        <v>71481.789529999995</v>
      </c>
      <c r="AW199" s="669">
        <v>71481.789529999995</v>
      </c>
      <c r="AX199" s="669"/>
      <c r="AY199" s="33"/>
      <c r="AZ199" s="33"/>
      <c r="BA199" s="669">
        <f t="shared" si="602"/>
        <v>0</v>
      </c>
      <c r="BB199" s="669">
        <v>0</v>
      </c>
      <c r="BC199" s="33"/>
      <c r="BD199" s="33"/>
      <c r="BE199" s="669">
        <f t="shared" si="600"/>
        <v>71481.789529999995</v>
      </c>
      <c r="BF199" s="669">
        <f>E199</f>
        <v>71481.789529999995</v>
      </c>
      <c r="BG199" s="33"/>
      <c r="BH199" s="33"/>
      <c r="BI199" s="669">
        <f t="shared" si="743"/>
        <v>0</v>
      </c>
      <c r="BJ199" s="669">
        <v>0</v>
      </c>
      <c r="BK199" s="669"/>
      <c r="BL199" s="33"/>
      <c r="BM199" s="33"/>
      <c r="BN199" s="669">
        <f>BP199-BJ199</f>
        <v>0</v>
      </c>
      <c r="BO199" s="669">
        <f t="shared" si="731"/>
        <v>0</v>
      </c>
      <c r="BP199" s="669">
        <v>0</v>
      </c>
      <c r="BQ199" s="669"/>
      <c r="BR199" s="33"/>
      <c r="BS199" s="33"/>
      <c r="BT199" s="33"/>
      <c r="BU199" s="33"/>
      <c r="BV199" s="669">
        <f t="shared" si="655"/>
        <v>0</v>
      </c>
      <c r="BW199" s="669">
        <v>0</v>
      </c>
      <c r="BX199" s="669"/>
      <c r="BY199" s="33"/>
      <c r="BZ199" s="33"/>
      <c r="CA199" s="669">
        <f>CB199</f>
        <v>0</v>
      </c>
      <c r="CB199" s="182">
        <f>CF199-BW199</f>
        <v>0</v>
      </c>
      <c r="CC199" s="249"/>
      <c r="CD199" s="249"/>
      <c r="CE199" s="669">
        <f t="shared" si="617"/>
        <v>0</v>
      </c>
      <c r="CF199" s="182">
        <v>0</v>
      </c>
      <c r="CG199" s="182"/>
      <c r="CH199" s="249"/>
      <c r="CI199" s="249"/>
      <c r="CJ199" s="669"/>
      <c r="CK199" s="669">
        <f t="shared" si="656"/>
        <v>0</v>
      </c>
      <c r="CL199" s="669">
        <v>0</v>
      </c>
      <c r="CM199" s="669"/>
      <c r="CN199" s="33"/>
      <c r="CO199" s="33"/>
    </row>
    <row r="200" spans="1:12248" s="52" customFormat="1" ht="132.75" hidden="1" customHeight="1" x14ac:dyDescent="0.25">
      <c r="B200" s="206" t="s">
        <v>73</v>
      </c>
      <c r="C200" s="114" t="s">
        <v>486</v>
      </c>
      <c r="D200" s="182">
        <f t="shared" si="741"/>
        <v>0</v>
      </c>
      <c r="E200" s="182">
        <f>E201</f>
        <v>0</v>
      </c>
      <c r="F200" s="182">
        <f>F201</f>
        <v>0</v>
      </c>
      <c r="G200" s="182">
        <f t="shared" ref="G200:H200" si="750">G201</f>
        <v>0</v>
      </c>
      <c r="H200" s="182">
        <f t="shared" si="750"/>
        <v>0</v>
      </c>
      <c r="I200" s="182"/>
      <c r="J200" s="608" t="e">
        <f t="shared" si="733"/>
        <v>#DIV/0!</v>
      </c>
      <c r="K200" s="182"/>
      <c r="L200" s="669"/>
      <c r="M200" s="669">
        <f>M201</f>
        <v>0</v>
      </c>
      <c r="N200" s="669"/>
      <c r="O200" s="669">
        <f t="shared" ref="O200" si="751">O201</f>
        <v>0</v>
      </c>
      <c r="P200" s="669"/>
      <c r="Q200" s="669">
        <f t="shared" ref="Q200" si="752">Q201</f>
        <v>0</v>
      </c>
      <c r="R200" s="669"/>
      <c r="S200" s="128">
        <f t="shared" si="748"/>
        <v>0</v>
      </c>
      <c r="T200" s="626" t="e">
        <f t="shared" si="749"/>
        <v>#DIV/0!</v>
      </c>
      <c r="U200" s="669"/>
      <c r="V200" s="626" t="e">
        <f t="shared" si="744"/>
        <v>#DIV/0!</v>
      </c>
      <c r="W200" s="669">
        <f>W201</f>
        <v>0</v>
      </c>
      <c r="X200" s="626"/>
      <c r="Y200" s="669"/>
      <c r="Z200" s="626"/>
      <c r="AA200" s="669"/>
      <c r="AB200" s="626"/>
      <c r="AC200" s="182">
        <f t="shared" si="745"/>
        <v>0</v>
      </c>
      <c r="AD200" s="646" t="e">
        <f t="shared" si="746"/>
        <v>#DIV/0!</v>
      </c>
      <c r="AE200" s="182"/>
      <c r="AF200" s="646" t="e">
        <f t="shared" si="742"/>
        <v>#DIV/0!</v>
      </c>
      <c r="AG200" s="669">
        <f>AG201</f>
        <v>0</v>
      </c>
      <c r="AH200" s="646"/>
      <c r="AI200" s="669">
        <f t="shared" ref="AI200" si="753">AI201</f>
        <v>0</v>
      </c>
      <c r="AJ200" s="646">
        <v>0</v>
      </c>
      <c r="AK200" s="669">
        <f t="shared" ref="AK200" si="754">AK201</f>
        <v>0</v>
      </c>
      <c r="AL200" s="669"/>
      <c r="AM200" s="669"/>
      <c r="AN200" s="669"/>
      <c r="AO200" s="669"/>
      <c r="AP200" s="669"/>
      <c r="AQ200" s="669"/>
      <c r="AR200" s="669"/>
      <c r="AS200" s="669"/>
      <c r="AT200" s="669"/>
      <c r="AU200" s="669">
        <f t="shared" ref="AU200:AU208" si="755">AW200-E200</f>
        <v>0</v>
      </c>
      <c r="AV200" s="669">
        <f t="shared" si="729"/>
        <v>0</v>
      </c>
      <c r="AW200" s="669">
        <f>AW201</f>
        <v>0</v>
      </c>
      <c r="AX200" s="669">
        <f>AX201</f>
        <v>0</v>
      </c>
      <c r="AY200" s="669">
        <f t="shared" ref="AY200:AZ200" si="756">AY201</f>
        <v>0</v>
      </c>
      <c r="AZ200" s="669">
        <f t="shared" si="756"/>
        <v>200305.96379999997</v>
      </c>
      <c r="BA200" s="669" t="e">
        <f>BB200+BC200+BD200</f>
        <v>#REF!</v>
      </c>
      <c r="BB200" s="669" t="e">
        <f>BB201+BB202</f>
        <v>#REF!</v>
      </c>
      <c r="BC200" s="21"/>
      <c r="BD200" s="21"/>
      <c r="BE200" s="669" t="e">
        <f>BF200+BG200+BH200</f>
        <v>#REF!</v>
      </c>
      <c r="BF200" s="669" t="e">
        <f>BF201+BF202</f>
        <v>#REF!</v>
      </c>
      <c r="BG200" s="21"/>
      <c r="BH200" s="21"/>
      <c r="BI200" s="669">
        <f>BJ200+BL200+BM200+BK200</f>
        <v>0</v>
      </c>
      <c r="BJ200" s="669">
        <f>BJ201</f>
        <v>0</v>
      </c>
      <c r="BK200" s="669">
        <f>BK201</f>
        <v>0</v>
      </c>
      <c r="BL200" s="669">
        <f t="shared" ref="BL200" si="757">BL201</f>
        <v>0</v>
      </c>
      <c r="BM200" s="669">
        <f t="shared" ref="BM200" si="758">BM201</f>
        <v>0</v>
      </c>
      <c r="BN200" s="669"/>
      <c r="BO200" s="669">
        <f>BP200+BR200+BS200+BQ200</f>
        <v>0</v>
      </c>
      <c r="BP200" s="669">
        <f>BP201</f>
        <v>0</v>
      </c>
      <c r="BQ200" s="669">
        <f>BQ201</f>
        <v>0</v>
      </c>
      <c r="BR200" s="669">
        <f t="shared" ref="BR200:BS200" si="759">BR201</f>
        <v>0</v>
      </c>
      <c r="BS200" s="669">
        <f t="shared" si="759"/>
        <v>0</v>
      </c>
      <c r="BT200" s="21"/>
      <c r="BU200" s="21"/>
      <c r="BV200" s="669">
        <f>BW200+BY200+BZ200+BX200</f>
        <v>0</v>
      </c>
      <c r="BW200" s="669">
        <f>BW201</f>
        <v>0</v>
      </c>
      <c r="BX200" s="669">
        <f>BX201</f>
        <v>0</v>
      </c>
      <c r="BY200" s="669">
        <f t="shared" ref="BY200" si="760">BY201</f>
        <v>0</v>
      </c>
      <c r="BZ200" s="669">
        <f t="shared" ref="BZ200" si="761">BZ201</f>
        <v>0</v>
      </c>
      <c r="CA200" s="669" t="e">
        <f>CB200+CC200+CD200</f>
        <v>#REF!</v>
      </c>
      <c r="CB200" s="182" t="e">
        <f>CB201+CB202</f>
        <v>#REF!</v>
      </c>
      <c r="CC200" s="250"/>
      <c r="CD200" s="250"/>
      <c r="CE200" s="669" t="e">
        <f>CF200+CH200+CI200</f>
        <v>#REF!</v>
      </c>
      <c r="CF200" s="182" t="e">
        <f>CF201+CF202</f>
        <v>#REF!</v>
      </c>
      <c r="CG200" s="182"/>
      <c r="CH200" s="250"/>
      <c r="CI200" s="250"/>
      <c r="CJ200" s="669"/>
      <c r="CK200" s="669">
        <f>CL200+CN200+CO200+CM200</f>
        <v>0</v>
      </c>
      <c r="CL200" s="669">
        <f>CL201</f>
        <v>0</v>
      </c>
      <c r="CM200" s="669">
        <f>CM201</f>
        <v>0</v>
      </c>
      <c r="CN200" s="669">
        <f t="shared" ref="CN200:CO200" si="762">CN201</f>
        <v>0</v>
      </c>
      <c r="CO200" s="669">
        <f t="shared" si="762"/>
        <v>0</v>
      </c>
    </row>
    <row r="201" spans="1:12248" s="47" customFormat="1" ht="41.25" hidden="1" customHeight="1" x14ac:dyDescent="0.25">
      <c r="B201" s="206"/>
      <c r="C201" s="111" t="s">
        <v>386</v>
      </c>
      <c r="D201" s="182">
        <f t="shared" si="741"/>
        <v>0</v>
      </c>
      <c r="E201" s="193">
        <v>0</v>
      </c>
      <c r="F201" s="193">
        <f>F204</f>
        <v>0</v>
      </c>
      <c r="G201" s="193">
        <f>G204</f>
        <v>0</v>
      </c>
      <c r="H201" s="193">
        <f>H204</f>
        <v>0</v>
      </c>
      <c r="I201" s="193"/>
      <c r="J201" s="608" t="e">
        <f t="shared" si="733"/>
        <v>#DIV/0!</v>
      </c>
      <c r="K201" s="193"/>
      <c r="L201" s="112"/>
      <c r="M201" s="112">
        <f>M204</f>
        <v>0</v>
      </c>
      <c r="N201" s="112"/>
      <c r="O201" s="112">
        <f>O204</f>
        <v>0</v>
      </c>
      <c r="P201" s="112"/>
      <c r="Q201" s="112">
        <f>Q204</f>
        <v>0</v>
      </c>
      <c r="R201" s="112"/>
      <c r="S201" s="128">
        <f t="shared" si="748"/>
        <v>0</v>
      </c>
      <c r="T201" s="626" t="e">
        <f t="shared" si="749"/>
        <v>#DIV/0!</v>
      </c>
      <c r="U201" s="112"/>
      <c r="V201" s="626" t="e">
        <f t="shared" si="744"/>
        <v>#DIV/0!</v>
      </c>
      <c r="W201" s="112">
        <f>W204</f>
        <v>0</v>
      </c>
      <c r="X201" s="626"/>
      <c r="Y201" s="112"/>
      <c r="Z201" s="626"/>
      <c r="AA201" s="112"/>
      <c r="AB201" s="626"/>
      <c r="AC201" s="182">
        <f t="shared" si="745"/>
        <v>0</v>
      </c>
      <c r="AD201" s="646" t="e">
        <f t="shared" si="746"/>
        <v>#DIV/0!</v>
      </c>
      <c r="AE201" s="182"/>
      <c r="AF201" s="646" t="e">
        <f t="shared" si="742"/>
        <v>#DIV/0!</v>
      </c>
      <c r="AG201" s="112">
        <f>AG204</f>
        <v>0</v>
      </c>
      <c r="AH201" s="646"/>
      <c r="AI201" s="112">
        <f>AI204</f>
        <v>0</v>
      </c>
      <c r="AJ201" s="646">
        <v>0</v>
      </c>
      <c r="AK201" s="112">
        <f>AK204</f>
        <v>0</v>
      </c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669">
        <f t="shared" si="755"/>
        <v>0</v>
      </c>
      <c r="AV201" s="669">
        <f t="shared" si="729"/>
        <v>0</v>
      </c>
      <c r="AW201" s="112">
        <v>0</v>
      </c>
      <c r="AX201" s="112">
        <f>AX204</f>
        <v>0</v>
      </c>
      <c r="AY201" s="112">
        <f>AY204</f>
        <v>0</v>
      </c>
      <c r="AZ201" s="112">
        <f>AZ204</f>
        <v>200305.96379999997</v>
      </c>
      <c r="BA201" s="112">
        <f>BB201+BC201+BD201</f>
        <v>0</v>
      </c>
      <c r="BB201" s="112">
        <f>BB205+BB215+BB222</f>
        <v>0</v>
      </c>
      <c r="BC201" s="112"/>
      <c r="BD201" s="112"/>
      <c r="BE201" s="112">
        <f>BF201+BG201+BH201</f>
        <v>91927.568899999998</v>
      </c>
      <c r="BF201" s="112">
        <f>BF205+BF215+BF222</f>
        <v>91927.568899999998</v>
      </c>
      <c r="BG201" s="112"/>
      <c r="BH201" s="112"/>
      <c r="BI201" s="112">
        <f>BJ201+BK201+BL201+BM201</f>
        <v>0</v>
      </c>
      <c r="BJ201" s="112">
        <f>BJ204</f>
        <v>0</v>
      </c>
      <c r="BK201" s="112">
        <f>BK204</f>
        <v>0</v>
      </c>
      <c r="BL201" s="112">
        <f>BL204</f>
        <v>0</v>
      </c>
      <c r="BM201" s="112">
        <f>BM204</f>
        <v>0</v>
      </c>
      <c r="BN201" s="112"/>
      <c r="BO201" s="112">
        <f>BP201+BQ201+BR201+BS201</f>
        <v>0</v>
      </c>
      <c r="BP201" s="112">
        <f>BP204</f>
        <v>0</v>
      </c>
      <c r="BQ201" s="112">
        <f>BQ204</f>
        <v>0</v>
      </c>
      <c r="BR201" s="112">
        <f>BR204</f>
        <v>0</v>
      </c>
      <c r="BS201" s="112">
        <f>BS204</f>
        <v>0</v>
      </c>
      <c r="BT201" s="112"/>
      <c r="BU201" s="112"/>
      <c r="BV201" s="112">
        <f>BW201+BX201+BY201+BZ201</f>
        <v>0</v>
      </c>
      <c r="BW201" s="112">
        <f>BW204</f>
        <v>0</v>
      </c>
      <c r="BX201" s="112">
        <f>BX204</f>
        <v>0</v>
      </c>
      <c r="BY201" s="112">
        <f>BY204</f>
        <v>0</v>
      </c>
      <c r="BZ201" s="112">
        <f>BZ204</f>
        <v>0</v>
      </c>
      <c r="CA201" s="112">
        <f>CB201+CC201+CD201</f>
        <v>4558424.4847999997</v>
      </c>
      <c r="CB201" s="112">
        <f>CB205+CB215+CB222+CB233+CB236+CB286+CB289+CB292+CB295</f>
        <v>4558424.4847999997</v>
      </c>
      <c r="CC201" s="112">
        <f>CC205+CC215+CC222+CC233+CC236+CC286+CC289+CC292+CC295</f>
        <v>0</v>
      </c>
      <c r="CD201" s="112">
        <f>CD205+CD215+CD222+CD233+CD236+CD286+CD289+CD292+CD295</f>
        <v>0</v>
      </c>
      <c r="CE201" s="112">
        <f>CF201+CH201+CI201</f>
        <v>6277830.1947999997</v>
      </c>
      <c r="CF201" s="112">
        <f>CF205+CF215+CF222+CF233+CF236+CF286+CF289+CF292+CF295</f>
        <v>6277830.1947999997</v>
      </c>
      <c r="CG201" s="112"/>
      <c r="CH201" s="112">
        <f>CH205+CH215+CH222+CH233+CH236+CH286+CH289+CH292+CH295</f>
        <v>0</v>
      </c>
      <c r="CI201" s="112">
        <f>CI205+CI215+CI222+CI233+CI236+CI286+CI289+CI292+CI295</f>
        <v>0</v>
      </c>
      <c r="CJ201" s="112"/>
      <c r="CK201" s="112">
        <f>CL201+CM201+CN201+CO201</f>
        <v>0</v>
      </c>
      <c r="CL201" s="112">
        <f>CL204</f>
        <v>0</v>
      </c>
      <c r="CM201" s="112">
        <f>CM204</f>
        <v>0</v>
      </c>
      <c r="CN201" s="112">
        <f>CN204</f>
        <v>0</v>
      </c>
      <c r="CO201" s="112">
        <f>CO204</f>
        <v>0</v>
      </c>
    </row>
    <row r="202" spans="1:12248" s="52" customFormat="1" ht="67.5" hidden="1" customHeight="1" x14ac:dyDescent="0.25">
      <c r="B202" s="206"/>
      <c r="C202" s="111" t="s">
        <v>32</v>
      </c>
      <c r="D202" s="182" t="e">
        <f t="shared" si="741"/>
        <v>#REF!</v>
      </c>
      <c r="E202" s="182" t="e">
        <f>#REF!+E206</f>
        <v>#REF!</v>
      </c>
      <c r="F202" s="182" t="e">
        <f>#REF!+F206</f>
        <v>#REF!</v>
      </c>
      <c r="G202" s="182" t="e">
        <f>#REF!+G206</f>
        <v>#REF!</v>
      </c>
      <c r="H202" s="182" t="e">
        <f>#REF!+H206</f>
        <v>#REF!</v>
      </c>
      <c r="I202" s="182"/>
      <c r="J202" s="608" t="e">
        <f t="shared" si="733"/>
        <v>#REF!</v>
      </c>
      <c r="K202" s="182"/>
      <c r="L202" s="669"/>
      <c r="M202" s="669" t="e">
        <f>#REF!+M206</f>
        <v>#REF!</v>
      </c>
      <c r="N202" s="669"/>
      <c r="O202" s="669" t="e">
        <f>#REF!+O206</f>
        <v>#REF!</v>
      </c>
      <c r="P202" s="669"/>
      <c r="Q202" s="669" t="e">
        <f>#REF!+Q206</f>
        <v>#REF!</v>
      </c>
      <c r="R202" s="669"/>
      <c r="S202" s="128" t="e">
        <f t="shared" si="748"/>
        <v>#REF!</v>
      </c>
      <c r="T202" s="626" t="e">
        <f t="shared" si="749"/>
        <v>#REF!</v>
      </c>
      <c r="U202" s="669"/>
      <c r="V202" s="626" t="e">
        <f t="shared" si="744"/>
        <v>#REF!</v>
      </c>
      <c r="W202" s="669" t="e">
        <f>#REF!+W206</f>
        <v>#REF!</v>
      </c>
      <c r="X202" s="626"/>
      <c r="Y202" s="669"/>
      <c r="Z202" s="626"/>
      <c r="AA202" s="669"/>
      <c r="AB202" s="626"/>
      <c r="AC202" s="182" t="e">
        <f t="shared" si="745"/>
        <v>#REF!</v>
      </c>
      <c r="AD202" s="646" t="e">
        <f t="shared" si="746"/>
        <v>#REF!</v>
      </c>
      <c r="AE202" s="182"/>
      <c r="AF202" s="646" t="e">
        <f t="shared" si="742"/>
        <v>#REF!</v>
      </c>
      <c r="AG202" s="669" t="e">
        <f>#REF!+AG206</f>
        <v>#REF!</v>
      </c>
      <c r="AH202" s="646"/>
      <c r="AI202" s="669" t="e">
        <f>#REF!+AI206</f>
        <v>#REF!</v>
      </c>
      <c r="AJ202" s="646">
        <v>0</v>
      </c>
      <c r="AK202" s="669" t="e">
        <f>#REF!+AK206</f>
        <v>#REF!</v>
      </c>
      <c r="AL202" s="669"/>
      <c r="AM202" s="669"/>
      <c r="AN202" s="669"/>
      <c r="AO202" s="669"/>
      <c r="AP202" s="669"/>
      <c r="AQ202" s="669"/>
      <c r="AR202" s="669"/>
      <c r="AS202" s="669"/>
      <c r="AT202" s="669"/>
      <c r="AU202" s="669" t="e">
        <f t="shared" si="755"/>
        <v>#REF!</v>
      </c>
      <c r="AV202" s="669" t="e">
        <f t="shared" si="729"/>
        <v>#REF!</v>
      </c>
      <c r="AW202" s="669" t="e">
        <f>#REF!+AW206</f>
        <v>#REF!</v>
      </c>
      <c r="AX202" s="669" t="e">
        <f>#REF!+AX206</f>
        <v>#REF!</v>
      </c>
      <c r="AY202" s="669" t="e">
        <f>#REF!+AY206</f>
        <v>#REF!</v>
      </c>
      <c r="AZ202" s="669" t="e">
        <f>#REF!+AZ206</f>
        <v>#REF!</v>
      </c>
      <c r="BA202" s="669" t="e">
        <f>#REF!+BA206</f>
        <v>#REF!</v>
      </c>
      <c r="BB202" s="669" t="e">
        <f>#REF!+BB206</f>
        <v>#REF!</v>
      </c>
      <c r="BC202" s="669" t="e">
        <f>#REF!+BC206</f>
        <v>#REF!</v>
      </c>
      <c r="BD202" s="669" t="e">
        <f>#REF!+BD206</f>
        <v>#REF!</v>
      </c>
      <c r="BE202" s="669" t="e">
        <f>#REF!+BE206</f>
        <v>#REF!</v>
      </c>
      <c r="BF202" s="669" t="e">
        <f>#REF!+BF206</f>
        <v>#REF!</v>
      </c>
      <c r="BG202" s="669" t="e">
        <f>#REF!+BG206</f>
        <v>#REF!</v>
      </c>
      <c r="BH202" s="669" t="e">
        <f>#REF!+BH206</f>
        <v>#REF!</v>
      </c>
      <c r="BI202" s="669" t="e">
        <f>BJ202+BK202+BL202+BM202</f>
        <v>#REF!</v>
      </c>
      <c r="BJ202" s="669" t="e">
        <f>#REF!+BJ206</f>
        <v>#REF!</v>
      </c>
      <c r="BK202" s="669" t="e">
        <f>#REF!+BK206</f>
        <v>#REF!</v>
      </c>
      <c r="BL202" s="669" t="e">
        <f>#REF!+BL206</f>
        <v>#REF!</v>
      </c>
      <c r="BM202" s="669" t="e">
        <f>#REF!+BM206</f>
        <v>#REF!</v>
      </c>
      <c r="BN202" s="669"/>
      <c r="BO202" s="669" t="e">
        <f>BP202+BQ202+BR202+BS202</f>
        <v>#REF!</v>
      </c>
      <c r="BP202" s="669" t="e">
        <f>#REF!+BP206</f>
        <v>#REF!</v>
      </c>
      <c r="BQ202" s="669" t="e">
        <f>#REF!+BQ206</f>
        <v>#REF!</v>
      </c>
      <c r="BR202" s="669" t="e">
        <f>#REF!+BR206</f>
        <v>#REF!</v>
      </c>
      <c r="BS202" s="669" t="e">
        <f>#REF!+BS206</f>
        <v>#REF!</v>
      </c>
      <c r="BT202" s="21"/>
      <c r="BU202" s="21"/>
      <c r="BV202" s="669" t="e">
        <f>BW202+BX202+BY202+BZ202</f>
        <v>#REF!</v>
      </c>
      <c r="BW202" s="669" t="e">
        <f>#REF!+BW206</f>
        <v>#REF!</v>
      </c>
      <c r="BX202" s="669" t="e">
        <f>#REF!+BX206</f>
        <v>#REF!</v>
      </c>
      <c r="BY202" s="669" t="e">
        <f>#REF!+BY206</f>
        <v>#REF!</v>
      </c>
      <c r="BZ202" s="669" t="e">
        <f>#REF!+BZ206</f>
        <v>#REF!</v>
      </c>
      <c r="CA202" s="669" t="e">
        <f>CB202+CC202+CD202</f>
        <v>#REF!</v>
      </c>
      <c r="CB202" s="669" t="e">
        <f>#REF!+CB214+CB218+CB221+CB232+CB235+CB285+CB288+CB291+CB294</f>
        <v>#REF!</v>
      </c>
      <c r="CC202" s="669" t="e">
        <f>#REF!+CC214+CC218+CC221+CC232+CC235+CC285+CC288+CC291+CC294</f>
        <v>#REF!</v>
      </c>
      <c r="CD202" s="669" t="e">
        <f>#REF!+CD214+CD218+CD221+CD232+CD235+CD285+CD288+CD291+CD294</f>
        <v>#REF!</v>
      </c>
      <c r="CE202" s="669" t="e">
        <f>CF202+CH202+CI202</f>
        <v>#REF!</v>
      </c>
      <c r="CF202" s="669" t="e">
        <f>#REF!+CF214+CF218+CF221+CF232+CF235+CF285+CF288+CF291+CF294</f>
        <v>#REF!</v>
      </c>
      <c r="CG202" s="669"/>
      <c r="CH202" s="669" t="e">
        <f>#REF!+CH214+CH218+CH221+CH232+CH235+CH285+CH288+CH291+CH294</f>
        <v>#REF!</v>
      </c>
      <c r="CI202" s="669" t="e">
        <f>#REF!+CI214+CI218+CI221+CI232+CI235+CI285+CI288+CI291+CI294</f>
        <v>#REF!</v>
      </c>
      <c r="CJ202" s="669"/>
      <c r="CK202" s="669" t="e">
        <f>CL202+CM202+CN202+CO202</f>
        <v>#REF!</v>
      </c>
      <c r="CL202" s="669" t="e">
        <f>#REF!+CL206</f>
        <v>#REF!</v>
      </c>
      <c r="CM202" s="669" t="e">
        <f>#REF!+CM206</f>
        <v>#REF!</v>
      </c>
      <c r="CN202" s="669" t="e">
        <f>#REF!+CN206</f>
        <v>#REF!</v>
      </c>
      <c r="CO202" s="669" t="e">
        <f>#REF!+CO206</f>
        <v>#REF!</v>
      </c>
    </row>
    <row r="203" spans="1:12248" s="52" customFormat="1" ht="144.75" hidden="1" customHeight="1" x14ac:dyDescent="0.25">
      <c r="B203" s="206"/>
      <c r="C203" s="114" t="s">
        <v>486</v>
      </c>
      <c r="D203" s="182">
        <f t="shared" si="741"/>
        <v>174786.89406707394</v>
      </c>
      <c r="E203" s="182">
        <f>E204</f>
        <v>174786.89406707394</v>
      </c>
      <c r="F203" s="182">
        <f>F204</f>
        <v>0</v>
      </c>
      <c r="G203" s="249"/>
      <c r="H203" s="249"/>
      <c r="I203" s="249"/>
      <c r="J203" s="608">
        <f t="shared" si="733"/>
        <v>0</v>
      </c>
      <c r="K203" s="182"/>
      <c r="L203" s="33"/>
      <c r="M203" s="669">
        <f>M204</f>
        <v>0</v>
      </c>
      <c r="N203" s="33"/>
      <c r="O203" s="33"/>
      <c r="P203" s="33"/>
      <c r="Q203" s="33"/>
      <c r="R203" s="33"/>
      <c r="S203" s="128">
        <f t="shared" si="748"/>
        <v>0</v>
      </c>
      <c r="T203" s="626">
        <f t="shared" si="749"/>
        <v>0</v>
      </c>
      <c r="U203" s="669"/>
      <c r="V203" s="626">
        <f t="shared" si="744"/>
        <v>0</v>
      </c>
      <c r="W203" s="669">
        <f>W204</f>
        <v>0</v>
      </c>
      <c r="X203" s="626"/>
      <c r="Y203" s="33"/>
      <c r="Z203" s="626"/>
      <c r="AA203" s="33"/>
      <c r="AB203" s="626"/>
      <c r="AC203" s="182">
        <f t="shared" si="745"/>
        <v>0</v>
      </c>
      <c r="AD203" s="646">
        <f t="shared" si="746"/>
        <v>0</v>
      </c>
      <c r="AE203" s="182"/>
      <c r="AF203" s="646">
        <f t="shared" si="742"/>
        <v>0</v>
      </c>
      <c r="AG203" s="669">
        <f>AG204</f>
        <v>0</v>
      </c>
      <c r="AH203" s="646"/>
      <c r="AI203" s="33"/>
      <c r="AJ203" s="646">
        <v>0</v>
      </c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669">
        <f t="shared" si="755"/>
        <v>0</v>
      </c>
      <c r="AV203" s="669">
        <f t="shared" si="729"/>
        <v>174786.89406707394</v>
      </c>
      <c r="AW203" s="669">
        <f>AW204</f>
        <v>174786.89406707394</v>
      </c>
      <c r="AX203" s="669">
        <f>AX204</f>
        <v>0</v>
      </c>
      <c r="AY203" s="33"/>
      <c r="AZ203" s="33"/>
      <c r="BA203" s="669"/>
      <c r="BB203" s="669"/>
      <c r="BC203" s="33"/>
      <c r="BD203" s="33"/>
      <c r="BE203" s="669"/>
      <c r="BF203" s="669"/>
      <c r="BG203" s="33"/>
      <c r="BH203" s="33"/>
      <c r="BI203" s="669">
        <f>BK203</f>
        <v>0</v>
      </c>
      <c r="BJ203" s="669"/>
      <c r="BK203" s="669">
        <f>BK204</f>
        <v>0</v>
      </c>
      <c r="BL203" s="33"/>
      <c r="BM203" s="33"/>
      <c r="BN203" s="669"/>
      <c r="BO203" s="669">
        <f>BQ203</f>
        <v>0</v>
      </c>
      <c r="BP203" s="669"/>
      <c r="BQ203" s="669">
        <f>BQ204</f>
        <v>0</v>
      </c>
      <c r="BR203" s="33"/>
      <c r="BS203" s="33"/>
      <c r="BT203" s="33"/>
      <c r="BU203" s="33"/>
      <c r="BV203" s="669">
        <f>BX203</f>
        <v>0</v>
      </c>
      <c r="BW203" s="669"/>
      <c r="BX203" s="669">
        <f>BX204</f>
        <v>0</v>
      </c>
      <c r="BY203" s="33"/>
      <c r="BZ203" s="33"/>
      <c r="CA203" s="669"/>
      <c r="CB203" s="182"/>
      <c r="CC203" s="249"/>
      <c r="CD203" s="249"/>
      <c r="CE203" s="669"/>
      <c r="CF203" s="182"/>
      <c r="CG203" s="182"/>
      <c r="CH203" s="249"/>
      <c r="CI203" s="249"/>
      <c r="CJ203" s="669"/>
      <c r="CK203" s="669">
        <f>CM203</f>
        <v>0</v>
      </c>
      <c r="CL203" s="669"/>
      <c r="CM203" s="669">
        <f>CM204</f>
        <v>0</v>
      </c>
      <c r="CN203" s="33"/>
      <c r="CO203" s="33"/>
    </row>
    <row r="204" spans="1:12248" s="47" customFormat="1" ht="41.25" hidden="1" customHeight="1" x14ac:dyDescent="0.25">
      <c r="B204" s="206"/>
      <c r="C204" s="111" t="s">
        <v>31</v>
      </c>
      <c r="D204" s="182">
        <f t="shared" si="741"/>
        <v>174786.89406707394</v>
      </c>
      <c r="E204" s="193">
        <f>[5]Лист1!$X$12+[5]Лист1!$X$15+[5]Лист1!$X$16</f>
        <v>174786.89406707394</v>
      </c>
      <c r="F204" s="193">
        <v>0</v>
      </c>
      <c r="G204" s="193"/>
      <c r="H204" s="193">
        <f>H207+H219+H225+H236+H278+H289+H292+H295+H298</f>
        <v>0</v>
      </c>
      <c r="I204" s="193"/>
      <c r="J204" s="608">
        <f t="shared" si="733"/>
        <v>0</v>
      </c>
      <c r="K204" s="193"/>
      <c r="L204" s="112"/>
      <c r="M204" s="112">
        <v>0</v>
      </c>
      <c r="N204" s="112"/>
      <c r="O204" s="112"/>
      <c r="P204" s="112"/>
      <c r="Q204" s="112">
        <f>Q207+Q219+Q225+Q236+Q278+Q289+Q292+Q295+Q298</f>
        <v>0</v>
      </c>
      <c r="R204" s="112"/>
      <c r="S204" s="128">
        <f t="shared" si="748"/>
        <v>0</v>
      </c>
      <c r="T204" s="626">
        <f t="shared" si="749"/>
        <v>0</v>
      </c>
      <c r="U204" s="112"/>
      <c r="V204" s="626">
        <f t="shared" si="744"/>
        <v>0</v>
      </c>
      <c r="W204" s="112">
        <v>0</v>
      </c>
      <c r="X204" s="626"/>
      <c r="Y204" s="112"/>
      <c r="Z204" s="626"/>
      <c r="AA204" s="112"/>
      <c r="AB204" s="626"/>
      <c r="AC204" s="182">
        <f t="shared" si="745"/>
        <v>0</v>
      </c>
      <c r="AD204" s="646">
        <f t="shared" si="746"/>
        <v>0</v>
      </c>
      <c r="AE204" s="182"/>
      <c r="AF204" s="646">
        <f t="shared" si="742"/>
        <v>0</v>
      </c>
      <c r="AG204" s="112">
        <v>0</v>
      </c>
      <c r="AH204" s="646"/>
      <c r="AI204" s="112"/>
      <c r="AJ204" s="646">
        <v>0</v>
      </c>
      <c r="AK204" s="112">
        <f>AK207+AK219+AK225+AK236+AK278+AK289+AK292+AK295+AK298</f>
        <v>0</v>
      </c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669">
        <f t="shared" si="755"/>
        <v>0</v>
      </c>
      <c r="AV204" s="669">
        <f t="shared" si="729"/>
        <v>174786.89406707394</v>
      </c>
      <c r="AW204" s="112">
        <f>[5]Лист1!$X$12+[5]Лист1!$X$15+[5]Лист1!$X$16</f>
        <v>174786.89406707394</v>
      </c>
      <c r="AX204" s="112">
        <v>0</v>
      </c>
      <c r="AY204" s="112"/>
      <c r="AZ204" s="112">
        <f>AZ207+AZ219+AZ225+AZ236+AZ278+AZ289+AZ292+AZ295+AZ298</f>
        <v>200305.96379999997</v>
      </c>
      <c r="BA204" s="112">
        <f>BB204+BC204+BD204</f>
        <v>0</v>
      </c>
      <c r="BB204" s="112">
        <f>BB207+BB219+BB225</f>
        <v>0</v>
      </c>
      <c r="BC204" s="112"/>
      <c r="BD204" s="112"/>
      <c r="BE204" s="112">
        <f>BF204+BG204+BH204</f>
        <v>91927.568899999998</v>
      </c>
      <c r="BF204" s="112">
        <f>BF207+BF219+BF225</f>
        <v>91927.568899999998</v>
      </c>
      <c r="BG204" s="112"/>
      <c r="BH204" s="112"/>
      <c r="BI204" s="112">
        <f t="shared" ref="BI204" si="763">BJ204+BK204+BL204+BM204</f>
        <v>0</v>
      </c>
      <c r="BJ204" s="112">
        <v>0</v>
      </c>
      <c r="BK204" s="112"/>
      <c r="BL204" s="112"/>
      <c r="BM204" s="112">
        <f>BM207+BM219+BM225+BM236+BM278+BM289+BM292+BM295+BM298</f>
        <v>0</v>
      </c>
      <c r="BN204" s="112"/>
      <c r="BO204" s="112">
        <f t="shared" ref="BO204:BO211" si="764">BP204+BQ204+BR204+BS204</f>
        <v>0</v>
      </c>
      <c r="BP204" s="112">
        <v>0</v>
      </c>
      <c r="BQ204" s="112"/>
      <c r="BR204" s="112"/>
      <c r="BS204" s="112">
        <f>BS207+BS219+BS225+BS236+BS278+BS289+BS292+BS295+BS298</f>
        <v>0</v>
      </c>
      <c r="BT204" s="112"/>
      <c r="BU204" s="112"/>
      <c r="BV204" s="112">
        <f t="shared" ref="BV204" si="765">BW204+BX204+BY204+BZ204</f>
        <v>0</v>
      </c>
      <c r="BW204" s="112">
        <v>0</v>
      </c>
      <c r="BX204" s="112"/>
      <c r="BY204" s="112"/>
      <c r="BZ204" s="112">
        <f>BZ207+BZ219+BZ225+BZ236+BZ278+BZ289+BZ292+BZ295+BZ298</f>
        <v>0</v>
      </c>
      <c r="CA204" s="112">
        <f>CB204+CC204+CD204</f>
        <v>2279212.2423999999</v>
      </c>
      <c r="CB204" s="112">
        <f>CB207+CB219+CB225+CB236+CB278+CB289+CB292+CB295+CB298</f>
        <v>2279212.2423999999</v>
      </c>
      <c r="CC204" s="112">
        <f>CC207+CC219+CC225+CC236+CC278+CC289+CC292+CC295+CC298</f>
        <v>0</v>
      </c>
      <c r="CD204" s="112">
        <f>CD207+CD219+CD225+CD236+CD278+CD289+CD292+CD295+CD298</f>
        <v>0</v>
      </c>
      <c r="CE204" s="112">
        <f>CF204+CH204+CI204</f>
        <v>2279212.2423999999</v>
      </c>
      <c r="CF204" s="112">
        <f>CF207+CF219+CF225+CF236+CF278+CF289+CF292+CF295+CF298</f>
        <v>2279212.2423999999</v>
      </c>
      <c r="CG204" s="112"/>
      <c r="CH204" s="112">
        <f>CH207+CH219+CH225+CH236+CH278+CH289+CH292+CH295+CH298</f>
        <v>0</v>
      </c>
      <c r="CI204" s="112">
        <f>CI207+CI219+CI225+CI236+CI278+CI289+CI292+CI295+CI298</f>
        <v>0</v>
      </c>
      <c r="CJ204" s="112"/>
      <c r="CK204" s="112">
        <f t="shared" ref="CK204:CK211" si="766">CL204+CM204+CN204+CO204</f>
        <v>0</v>
      </c>
      <c r="CL204" s="112">
        <v>0</v>
      </c>
      <c r="CM204" s="112"/>
      <c r="CN204" s="112"/>
      <c r="CO204" s="112">
        <f>CO207+CO219+CO225+CO236+CO278+CO289+CO292+CO295+CO298</f>
        <v>0</v>
      </c>
    </row>
    <row r="205" spans="1:12248" s="739" customFormat="1" ht="179.25" hidden="1" customHeight="1" x14ac:dyDescent="0.25">
      <c r="B205" s="740" t="s">
        <v>7</v>
      </c>
      <c r="C205" s="741" t="s">
        <v>330</v>
      </c>
      <c r="D205" s="182">
        <f t="shared" si="741"/>
        <v>278568.41408999998</v>
      </c>
      <c r="E205" s="742">
        <f>E206+E207</f>
        <v>278568.41408999998</v>
      </c>
      <c r="F205" s="742">
        <f t="shared" ref="F205:H205" si="767">F206+F207</f>
        <v>2262940.4224999999</v>
      </c>
      <c r="G205" s="742">
        <f t="shared" si="767"/>
        <v>0</v>
      </c>
      <c r="H205" s="742">
        <f t="shared" si="767"/>
        <v>0</v>
      </c>
      <c r="I205" s="742"/>
      <c r="J205" s="608">
        <f t="shared" si="733"/>
        <v>0</v>
      </c>
      <c r="K205" s="742"/>
      <c r="L205" s="743"/>
      <c r="M205" s="743">
        <f t="shared" ref="M205" si="768">M206+M207</f>
        <v>35603.72292</v>
      </c>
      <c r="N205" s="743"/>
      <c r="O205" s="743">
        <f t="shared" ref="O205" si="769">O206+O207</f>
        <v>0</v>
      </c>
      <c r="P205" s="743"/>
      <c r="Q205" s="743">
        <f t="shared" ref="Q205" si="770">Q206+Q207</f>
        <v>0</v>
      </c>
      <c r="R205" s="743"/>
      <c r="S205" s="128">
        <f t="shared" si="748"/>
        <v>0</v>
      </c>
      <c r="T205" s="626">
        <f t="shared" si="749"/>
        <v>0</v>
      </c>
      <c r="U205" s="743"/>
      <c r="V205" s="626">
        <f t="shared" si="744"/>
        <v>0</v>
      </c>
      <c r="W205" s="743">
        <f t="shared" ref="W205" si="771">W206+W207</f>
        <v>0</v>
      </c>
      <c r="X205" s="626"/>
      <c r="Y205" s="743"/>
      <c r="Z205" s="626"/>
      <c r="AA205" s="743"/>
      <c r="AB205" s="626"/>
      <c r="AC205" s="182">
        <f t="shared" si="745"/>
        <v>2262940.4224699996</v>
      </c>
      <c r="AD205" s="646">
        <f t="shared" si="746"/>
        <v>8.1234637812845794</v>
      </c>
      <c r="AE205" s="182"/>
      <c r="AF205" s="646">
        <f t="shared" si="742"/>
        <v>0</v>
      </c>
      <c r="AG205" s="743">
        <f t="shared" ref="AG205" si="772">AG206+AG207</f>
        <v>2262940.4224699996</v>
      </c>
      <c r="AH205" s="646"/>
      <c r="AI205" s="743">
        <f t="shared" ref="AI205" si="773">AI206+AI207</f>
        <v>0</v>
      </c>
      <c r="AJ205" s="646">
        <v>0</v>
      </c>
      <c r="AK205" s="743">
        <f t="shared" ref="AK205" si="774">AK206+AK207</f>
        <v>0</v>
      </c>
      <c r="AL205" s="669"/>
      <c r="AM205" s="743"/>
      <c r="AN205" s="743"/>
      <c r="AO205" s="743"/>
      <c r="AP205" s="743"/>
      <c r="AQ205" s="743"/>
      <c r="AR205" s="743"/>
      <c r="AS205" s="743"/>
      <c r="AT205" s="743"/>
      <c r="AU205" s="669">
        <f t="shared" si="755"/>
        <v>2.5480000011157244E-2</v>
      </c>
      <c r="AV205" s="669">
        <f t="shared" si="729"/>
        <v>278568.43956999999</v>
      </c>
      <c r="AW205" s="743">
        <f>AW206+AW207</f>
        <v>278568.43956999999</v>
      </c>
      <c r="AX205" s="743">
        <f t="shared" ref="AX205:AZ205" si="775">AX206+AX207</f>
        <v>2262940.4224800002</v>
      </c>
      <c r="AY205" s="743">
        <f t="shared" si="775"/>
        <v>0</v>
      </c>
      <c r="AZ205" s="743">
        <f t="shared" si="775"/>
        <v>0</v>
      </c>
      <c r="BA205" s="743"/>
      <c r="BB205" s="743"/>
      <c r="BC205" s="744"/>
      <c r="BD205" s="744"/>
      <c r="BE205" s="743"/>
      <c r="BF205" s="743"/>
      <c r="BG205" s="744"/>
      <c r="BH205" s="744"/>
      <c r="BI205" s="669">
        <f t="shared" ref="BI205:BI211" si="776">BJ205+BK205+BL205+BM205</f>
        <v>7361044.2000099998</v>
      </c>
      <c r="BJ205" s="743">
        <f>BJ206+BJ207</f>
        <v>3122450.0272499998</v>
      </c>
      <c r="BK205" s="743">
        <f t="shared" ref="BK205" si="777">BK206+BK207</f>
        <v>4238594.1727600005</v>
      </c>
      <c r="BL205" s="743">
        <f t="shared" ref="BL205" si="778">BL206+BL207</f>
        <v>0</v>
      </c>
      <c r="BM205" s="744"/>
      <c r="BN205" s="743"/>
      <c r="BO205" s="669">
        <f t="shared" si="764"/>
        <v>7361044.2000099998</v>
      </c>
      <c r="BP205" s="669">
        <f>BP206+BP207</f>
        <v>3122450.0272499998</v>
      </c>
      <c r="BQ205" s="743">
        <f t="shared" ref="BQ205:BR205" si="779">BQ206+BQ207</f>
        <v>4238594.1727600005</v>
      </c>
      <c r="BR205" s="743">
        <f t="shared" si="779"/>
        <v>0</v>
      </c>
      <c r="BS205" s="744"/>
      <c r="BT205" s="744"/>
      <c r="BU205" s="744"/>
      <c r="BV205" s="669">
        <f t="shared" ref="BV205:BV211" si="780">BW205+BX205+BY205+BZ205</f>
        <v>0</v>
      </c>
      <c r="BW205" s="743">
        <f>BW206+BW207</f>
        <v>0</v>
      </c>
      <c r="BX205" s="743">
        <f t="shared" ref="BX205" si="781">BX206+BX207</f>
        <v>0</v>
      </c>
      <c r="BY205" s="743">
        <f t="shared" ref="BY205" si="782">BY206+BY207</f>
        <v>0</v>
      </c>
      <c r="BZ205" s="744"/>
      <c r="CA205" s="743">
        <f>CB205</f>
        <v>2279212.2423999999</v>
      </c>
      <c r="CB205" s="743">
        <f>CB206+CB207</f>
        <v>2279212.2423999999</v>
      </c>
      <c r="CC205" s="745"/>
      <c r="CD205" s="745"/>
      <c r="CE205" s="743">
        <f>CF205</f>
        <v>3998617.9523999998</v>
      </c>
      <c r="CF205" s="743">
        <f>CF206+CF207</f>
        <v>3998617.9523999998</v>
      </c>
      <c r="CG205" s="743"/>
      <c r="CH205" s="745"/>
      <c r="CI205" s="745"/>
      <c r="CJ205" s="743"/>
      <c r="CK205" s="669">
        <f t="shared" si="766"/>
        <v>16363077.300001379</v>
      </c>
      <c r="CL205" s="743">
        <f>CL206+CL207</f>
        <v>3998617.9523999998</v>
      </c>
      <c r="CM205" s="743">
        <f t="shared" ref="CM205:CN205" si="783">CM206+CM207</f>
        <v>12364459.34760138</v>
      </c>
      <c r="CN205" s="743">
        <f t="shared" si="783"/>
        <v>0</v>
      </c>
      <c r="CO205" s="744"/>
    </row>
    <row r="206" spans="1:12248" s="746" customFormat="1" ht="49.5" hidden="1" customHeight="1" x14ac:dyDescent="0.25">
      <c r="B206" s="668"/>
      <c r="C206" s="111" t="s">
        <v>32</v>
      </c>
      <c r="D206" s="182">
        <f t="shared" si="741"/>
        <v>186640.84518999999</v>
      </c>
      <c r="E206" s="182">
        <f>E210</f>
        <v>186640.84518999999</v>
      </c>
      <c r="F206" s="182">
        <f t="shared" ref="F206:H206" si="784">F210</f>
        <v>1516170.0548099999</v>
      </c>
      <c r="G206" s="182">
        <f t="shared" si="784"/>
        <v>0</v>
      </c>
      <c r="H206" s="182">
        <f t="shared" si="784"/>
        <v>0</v>
      </c>
      <c r="I206" s="182"/>
      <c r="J206" s="608">
        <f t="shared" si="733"/>
        <v>0</v>
      </c>
      <c r="K206" s="182"/>
      <c r="L206" s="669"/>
      <c r="M206" s="669">
        <f t="shared" ref="M206" si="785">M210</f>
        <v>23854.493149999998</v>
      </c>
      <c r="N206" s="669"/>
      <c r="O206" s="669">
        <f t="shared" ref="O206" si="786">O210</f>
        <v>0</v>
      </c>
      <c r="P206" s="669"/>
      <c r="Q206" s="669">
        <f t="shared" ref="Q206" si="787">Q210</f>
        <v>0</v>
      </c>
      <c r="R206" s="669"/>
      <c r="S206" s="128">
        <f t="shared" si="748"/>
        <v>0</v>
      </c>
      <c r="T206" s="626">
        <f t="shared" si="749"/>
        <v>0</v>
      </c>
      <c r="U206" s="669"/>
      <c r="V206" s="626">
        <f t="shared" si="744"/>
        <v>0</v>
      </c>
      <c r="W206" s="669">
        <f t="shared" ref="W206:W207" si="788">W210</f>
        <v>0</v>
      </c>
      <c r="X206" s="626"/>
      <c r="Y206" s="669"/>
      <c r="Z206" s="626"/>
      <c r="AA206" s="669"/>
      <c r="AB206" s="626"/>
      <c r="AC206" s="182">
        <f t="shared" si="745"/>
        <v>1516170.0548099999</v>
      </c>
      <c r="AD206" s="646">
        <f t="shared" si="746"/>
        <v>8.1234632926492694</v>
      </c>
      <c r="AE206" s="182"/>
      <c r="AF206" s="646">
        <f t="shared" si="742"/>
        <v>0</v>
      </c>
      <c r="AG206" s="669">
        <f t="shared" ref="AG206:AG207" si="789">AG210</f>
        <v>1516170.0548099999</v>
      </c>
      <c r="AH206" s="646"/>
      <c r="AI206" s="669">
        <f t="shared" ref="AI206:AI207" si="790">AI210</f>
        <v>0</v>
      </c>
      <c r="AJ206" s="646">
        <v>0</v>
      </c>
      <c r="AK206" s="669">
        <f t="shared" ref="AK206:AK207" si="791">AK210</f>
        <v>0</v>
      </c>
      <c r="AL206" s="669"/>
      <c r="AM206" s="669"/>
      <c r="AN206" s="669"/>
      <c r="AO206" s="669"/>
      <c r="AP206" s="669"/>
      <c r="AQ206" s="669"/>
      <c r="AR206" s="669"/>
      <c r="AS206" s="669"/>
      <c r="AT206" s="669"/>
      <c r="AU206" s="669">
        <f t="shared" si="755"/>
        <v>0</v>
      </c>
      <c r="AV206" s="669">
        <f t="shared" si="729"/>
        <v>186640.84518999999</v>
      </c>
      <c r="AW206" s="669">
        <f>AW210</f>
        <v>186640.84518999999</v>
      </c>
      <c r="AX206" s="669">
        <f t="shared" ref="AX206:AZ206" si="792">AX210</f>
        <v>1516170.0548099999</v>
      </c>
      <c r="AY206" s="669">
        <f t="shared" si="792"/>
        <v>0</v>
      </c>
      <c r="AZ206" s="669">
        <f t="shared" si="792"/>
        <v>0</v>
      </c>
      <c r="BA206" s="669">
        <f t="shared" ref="BA206:BA207" si="793">BB206+BC206+BD206</f>
        <v>0</v>
      </c>
      <c r="BB206" s="669">
        <f>BF206-E206</f>
        <v>0</v>
      </c>
      <c r="BC206" s="128"/>
      <c r="BD206" s="128"/>
      <c r="BE206" s="669">
        <f t="shared" ref="BE206:BE207" si="794">BF206+BG206+BH206</f>
        <v>186640.84518999999</v>
      </c>
      <c r="BF206" s="669">
        <f>E206</f>
        <v>186640.84518999999</v>
      </c>
      <c r="BG206" s="43"/>
      <c r="BH206" s="21"/>
      <c r="BI206" s="669">
        <f t="shared" si="776"/>
        <v>4931899.5999999996</v>
      </c>
      <c r="BJ206" s="669">
        <f>BJ210</f>
        <v>2092041.51232</v>
      </c>
      <c r="BK206" s="669">
        <f t="shared" ref="BK206:BL206" si="795">BK210</f>
        <v>2839858.0876799999</v>
      </c>
      <c r="BL206" s="669">
        <f t="shared" si="795"/>
        <v>0</v>
      </c>
      <c r="BM206" s="21"/>
      <c r="BN206" s="669"/>
      <c r="BO206" s="669">
        <f t="shared" si="764"/>
        <v>4931899.5999999996</v>
      </c>
      <c r="BP206" s="669">
        <f>BP210</f>
        <v>2092041.51232</v>
      </c>
      <c r="BQ206" s="669">
        <f t="shared" ref="BQ206:BR206" si="796">BQ210</f>
        <v>2839858.0876799999</v>
      </c>
      <c r="BR206" s="669">
        <f t="shared" si="796"/>
        <v>0</v>
      </c>
      <c r="BS206" s="21"/>
      <c r="BT206" s="43"/>
      <c r="BU206" s="21"/>
      <c r="BV206" s="669">
        <f t="shared" si="780"/>
        <v>0</v>
      </c>
      <c r="BW206" s="669">
        <f>BW210</f>
        <v>0</v>
      </c>
      <c r="BX206" s="669">
        <f t="shared" ref="BX206:BY206" si="797">BX210</f>
        <v>0</v>
      </c>
      <c r="BY206" s="669">
        <f t="shared" si="797"/>
        <v>0</v>
      </c>
      <c r="BZ206" s="21"/>
      <c r="CA206" s="669">
        <f t="shared" ref="CA206:CA207" si="798">CB206</f>
        <v>0</v>
      </c>
      <c r="CB206" s="669">
        <f>CB210</f>
        <v>0</v>
      </c>
      <c r="CC206" s="279"/>
      <c r="CD206" s="250"/>
      <c r="CE206" s="669">
        <f t="shared" ref="CE206:CE207" si="799">CF206</f>
        <v>1719405.71</v>
      </c>
      <c r="CF206" s="669">
        <f>CF210</f>
        <v>1719405.71</v>
      </c>
      <c r="CG206" s="669"/>
      <c r="CH206" s="279"/>
      <c r="CI206" s="250"/>
      <c r="CJ206" s="669"/>
      <c r="CK206" s="669">
        <f t="shared" si="766"/>
        <v>7036123.2000000002</v>
      </c>
      <c r="CL206" s="669">
        <f>CL210</f>
        <v>1719405.71</v>
      </c>
      <c r="CM206" s="669">
        <f t="shared" ref="CM206:CN206" si="800">CM210</f>
        <v>5316717.49</v>
      </c>
      <c r="CN206" s="669">
        <f t="shared" si="800"/>
        <v>0</v>
      </c>
      <c r="CO206" s="21"/>
    </row>
    <row r="207" spans="1:12248" s="52" customFormat="1" ht="54" hidden="1" customHeight="1" x14ac:dyDescent="0.25">
      <c r="B207" s="206"/>
      <c r="C207" s="111" t="s">
        <v>31</v>
      </c>
      <c r="D207" s="182">
        <f t="shared" si="741"/>
        <v>91927.568899999998</v>
      </c>
      <c r="E207" s="182">
        <f>E211+E222</f>
        <v>91927.568899999998</v>
      </c>
      <c r="F207" s="182">
        <f t="shared" ref="F207:H207" si="801">F211</f>
        <v>746770.36768999998</v>
      </c>
      <c r="G207" s="182">
        <f t="shared" si="801"/>
        <v>0</v>
      </c>
      <c r="H207" s="182">
        <f t="shared" si="801"/>
        <v>0</v>
      </c>
      <c r="I207" s="182"/>
      <c r="J207" s="608">
        <f t="shared" si="733"/>
        <v>0</v>
      </c>
      <c r="K207" s="182"/>
      <c r="L207" s="669"/>
      <c r="M207" s="669">
        <f t="shared" ref="M207" si="802">M211</f>
        <v>11749.22977</v>
      </c>
      <c r="N207" s="669"/>
      <c r="O207" s="669">
        <f t="shared" ref="O207" si="803">O211</f>
        <v>0</v>
      </c>
      <c r="P207" s="669"/>
      <c r="Q207" s="669">
        <f t="shared" ref="Q207" si="804">Q211</f>
        <v>0</v>
      </c>
      <c r="R207" s="669"/>
      <c r="S207" s="128">
        <f t="shared" si="748"/>
        <v>0</v>
      </c>
      <c r="T207" s="626">
        <f t="shared" si="749"/>
        <v>0</v>
      </c>
      <c r="U207" s="669"/>
      <c r="V207" s="626">
        <f t="shared" si="744"/>
        <v>0</v>
      </c>
      <c r="W207" s="669">
        <f t="shared" si="788"/>
        <v>0</v>
      </c>
      <c r="X207" s="626"/>
      <c r="Y207" s="669"/>
      <c r="Z207" s="626"/>
      <c r="AA207" s="669"/>
      <c r="AB207" s="626"/>
      <c r="AC207" s="182">
        <f t="shared" si="745"/>
        <v>746770.36765999999</v>
      </c>
      <c r="AD207" s="646">
        <f t="shared" si="746"/>
        <v>8.1234647733624552</v>
      </c>
      <c r="AE207" s="182"/>
      <c r="AF207" s="646">
        <f t="shared" si="742"/>
        <v>0</v>
      </c>
      <c r="AG207" s="669">
        <f t="shared" si="789"/>
        <v>746770.36765999999</v>
      </c>
      <c r="AH207" s="646"/>
      <c r="AI207" s="669">
        <f t="shared" si="790"/>
        <v>0</v>
      </c>
      <c r="AJ207" s="646">
        <v>0</v>
      </c>
      <c r="AK207" s="669">
        <f t="shared" si="791"/>
        <v>0</v>
      </c>
      <c r="AL207" s="669"/>
      <c r="AM207" s="669"/>
      <c r="AN207" s="669"/>
      <c r="AO207" s="669"/>
      <c r="AP207" s="669"/>
      <c r="AQ207" s="669"/>
      <c r="AR207" s="669"/>
      <c r="AS207" s="669"/>
      <c r="AT207" s="669"/>
      <c r="AU207" s="669">
        <f t="shared" si="755"/>
        <v>2.5479999996605329E-2</v>
      </c>
      <c r="AV207" s="669">
        <f t="shared" si="729"/>
        <v>91927.594379999995</v>
      </c>
      <c r="AW207" s="669">
        <f>AW211+AW222</f>
        <v>91927.594379999995</v>
      </c>
      <c r="AX207" s="669">
        <f t="shared" ref="AX207:AZ207" si="805">AX211</f>
        <v>746770.36767000007</v>
      </c>
      <c r="AY207" s="669">
        <f t="shared" si="805"/>
        <v>0</v>
      </c>
      <c r="AZ207" s="669">
        <f t="shared" si="805"/>
        <v>0</v>
      </c>
      <c r="BA207" s="669">
        <f t="shared" si="793"/>
        <v>0</v>
      </c>
      <c r="BB207" s="669">
        <v>0</v>
      </c>
      <c r="BC207" s="33"/>
      <c r="BD207" s="33"/>
      <c r="BE207" s="669">
        <f t="shared" si="794"/>
        <v>91927.568899999998</v>
      </c>
      <c r="BF207" s="669">
        <f>E207</f>
        <v>91927.568899999998</v>
      </c>
      <c r="BG207" s="33"/>
      <c r="BH207" s="33"/>
      <c r="BI207" s="669">
        <f t="shared" si="776"/>
        <v>2429144.6000100002</v>
      </c>
      <c r="BJ207" s="669">
        <f>BJ211</f>
        <v>1030408.5149299999</v>
      </c>
      <c r="BK207" s="669">
        <f t="shared" ref="BK207:BL207" si="806">BK211</f>
        <v>1398736.0850800001</v>
      </c>
      <c r="BL207" s="669">
        <f t="shared" si="806"/>
        <v>0</v>
      </c>
      <c r="BM207" s="33"/>
      <c r="BN207" s="669"/>
      <c r="BO207" s="669">
        <f t="shared" si="764"/>
        <v>2429144.6000100002</v>
      </c>
      <c r="BP207" s="669">
        <f>BP211</f>
        <v>1030408.5149299999</v>
      </c>
      <c r="BQ207" s="669">
        <f t="shared" ref="BQ207:BR207" si="807">BQ211</f>
        <v>1398736.0850800001</v>
      </c>
      <c r="BR207" s="669">
        <f t="shared" si="807"/>
        <v>0</v>
      </c>
      <c r="BS207" s="33"/>
      <c r="BT207" s="33"/>
      <c r="BU207" s="33"/>
      <c r="BV207" s="669">
        <f t="shared" si="780"/>
        <v>0</v>
      </c>
      <c r="BW207" s="669">
        <f>BW211</f>
        <v>0</v>
      </c>
      <c r="BX207" s="669">
        <f t="shared" ref="BX207:BY207" si="808">BX211</f>
        <v>0</v>
      </c>
      <c r="BY207" s="669">
        <f t="shared" si="808"/>
        <v>0</v>
      </c>
      <c r="BZ207" s="33"/>
      <c r="CA207" s="669">
        <f t="shared" si="798"/>
        <v>2279212.2423999999</v>
      </c>
      <c r="CB207" s="669">
        <f>CB211</f>
        <v>2279212.2423999999</v>
      </c>
      <c r="CC207" s="249"/>
      <c r="CD207" s="249"/>
      <c r="CE207" s="669">
        <f t="shared" si="799"/>
        <v>2279212.2423999999</v>
      </c>
      <c r="CF207" s="669">
        <f>CF211</f>
        <v>2279212.2423999999</v>
      </c>
      <c r="CG207" s="669"/>
      <c r="CH207" s="249"/>
      <c r="CI207" s="249"/>
      <c r="CJ207" s="669"/>
      <c r="CK207" s="669">
        <f t="shared" si="766"/>
        <v>9326954.1000013798</v>
      </c>
      <c r="CL207" s="669">
        <f>CL211</f>
        <v>2279212.2423999999</v>
      </c>
      <c r="CM207" s="669">
        <f t="shared" ref="CM207:CN207" si="809">CM211</f>
        <v>7047741.8576013809</v>
      </c>
      <c r="CN207" s="669">
        <f t="shared" si="809"/>
        <v>0</v>
      </c>
      <c r="CO207" s="33"/>
    </row>
    <row r="208" spans="1:12248" s="52" customFormat="1" ht="54" customHeight="1" x14ac:dyDescent="0.25">
      <c r="B208" s="206"/>
      <c r="C208" s="111" t="s">
        <v>31</v>
      </c>
      <c r="D208" s="182">
        <f t="shared" si="741"/>
        <v>174786.86916</v>
      </c>
      <c r="E208" s="182">
        <f>174786.86916</f>
        <v>174786.86916</v>
      </c>
      <c r="F208" s="182"/>
      <c r="G208" s="182"/>
      <c r="H208" s="182"/>
      <c r="I208" s="182">
        <f t="shared" ref="I208:I214" si="810">K208+M208+O208+Q208</f>
        <v>0</v>
      </c>
      <c r="J208" s="608">
        <f t="shared" si="733"/>
        <v>0</v>
      </c>
      <c r="K208" s="182"/>
      <c r="L208" s="669"/>
      <c r="M208" s="669"/>
      <c r="N208" s="669"/>
      <c r="O208" s="669"/>
      <c r="P208" s="669"/>
      <c r="Q208" s="669"/>
      <c r="R208" s="669"/>
      <c r="S208" s="128">
        <f t="shared" si="748"/>
        <v>0</v>
      </c>
      <c r="T208" s="626">
        <f t="shared" si="749"/>
        <v>0</v>
      </c>
      <c r="U208" s="669"/>
      <c r="V208" s="626">
        <f t="shared" si="744"/>
        <v>0</v>
      </c>
      <c r="W208" s="669"/>
      <c r="X208" s="626"/>
      <c r="Y208" s="669"/>
      <c r="Z208" s="626"/>
      <c r="AA208" s="669"/>
      <c r="AB208" s="626"/>
      <c r="AC208" s="182">
        <f t="shared" si="745"/>
        <v>0</v>
      </c>
      <c r="AD208" s="646">
        <f t="shared" si="746"/>
        <v>0</v>
      </c>
      <c r="AE208" s="182"/>
      <c r="AF208" s="646">
        <f t="shared" si="742"/>
        <v>0</v>
      </c>
      <c r="AG208" s="669"/>
      <c r="AH208" s="646"/>
      <c r="AI208" s="669"/>
      <c r="AJ208" s="646">
        <v>0</v>
      </c>
      <c r="AK208" s="669"/>
      <c r="AL208" s="669"/>
      <c r="AM208" s="669"/>
      <c r="AN208" s="669"/>
      <c r="AO208" s="669"/>
      <c r="AP208" s="669"/>
      <c r="AQ208" s="669"/>
      <c r="AR208" s="669"/>
      <c r="AS208" s="669"/>
      <c r="AT208" s="669"/>
      <c r="AU208" s="669">
        <f t="shared" si="755"/>
        <v>-174786.86916</v>
      </c>
      <c r="AV208" s="669">
        <f t="shared" si="729"/>
        <v>0</v>
      </c>
      <c r="AW208" s="669">
        <v>0</v>
      </c>
      <c r="AX208" s="669"/>
      <c r="AY208" s="669"/>
      <c r="AZ208" s="669"/>
      <c r="BA208" s="669"/>
      <c r="BB208" s="669"/>
      <c r="BC208" s="33"/>
      <c r="BD208" s="33"/>
      <c r="BE208" s="669"/>
      <c r="BF208" s="669"/>
      <c r="BG208" s="33"/>
      <c r="BH208" s="33"/>
      <c r="BI208" s="669"/>
      <c r="BJ208" s="669"/>
      <c r="BK208" s="669"/>
      <c r="BL208" s="669"/>
      <c r="BM208" s="33"/>
      <c r="BN208" s="669"/>
      <c r="BO208" s="669"/>
      <c r="BP208" s="669"/>
      <c r="BQ208" s="669"/>
      <c r="BR208" s="669"/>
      <c r="BS208" s="33"/>
      <c r="BT208" s="33"/>
      <c r="BU208" s="33"/>
      <c r="BV208" s="669"/>
      <c r="BW208" s="669"/>
      <c r="BX208" s="669"/>
      <c r="BY208" s="669"/>
      <c r="BZ208" s="33"/>
      <c r="CA208" s="669"/>
      <c r="CB208" s="669"/>
      <c r="CC208" s="249"/>
      <c r="CD208" s="249"/>
      <c r="CE208" s="669"/>
      <c r="CF208" s="669"/>
      <c r="CG208" s="669"/>
      <c r="CH208" s="249"/>
      <c r="CI208" s="249"/>
      <c r="CJ208" s="669"/>
      <c r="CK208" s="669"/>
      <c r="CL208" s="669"/>
      <c r="CM208" s="669"/>
      <c r="CN208" s="669"/>
      <c r="CO208" s="33"/>
    </row>
    <row r="209" spans="1:12248" s="773" customFormat="1" ht="108" customHeight="1" x14ac:dyDescent="0.3">
      <c r="A209" s="411"/>
      <c r="B209" s="503">
        <v>2</v>
      </c>
      <c r="C209" s="444" t="s">
        <v>397</v>
      </c>
      <c r="D209" s="416">
        <f t="shared" ref="D209:D212" si="811">E209+F209+G209+H209</f>
        <v>2806449.1515799998</v>
      </c>
      <c r="E209" s="416">
        <f>E213+E217</f>
        <v>350964.11414999998</v>
      </c>
      <c r="F209" s="416">
        <f>F210+F211+F212</f>
        <v>2455485.03743</v>
      </c>
      <c r="G209" s="416">
        <f t="shared" ref="G209:H209" si="812">G213+G217</f>
        <v>0</v>
      </c>
      <c r="H209" s="416">
        <f t="shared" si="812"/>
        <v>0</v>
      </c>
      <c r="I209" s="416">
        <f t="shared" si="810"/>
        <v>43024.279260000003</v>
      </c>
      <c r="J209" s="618">
        <f t="shared" si="733"/>
        <v>1.5330503756242229E-2</v>
      </c>
      <c r="K209" s="416">
        <f>K213+K217</f>
        <v>7420.5563400000001</v>
      </c>
      <c r="L209" s="417"/>
      <c r="M209" s="416">
        <f>M210+M211+M212</f>
        <v>35603.72292</v>
      </c>
      <c r="N209" s="417"/>
      <c r="O209" s="417"/>
      <c r="P209" s="417"/>
      <c r="Q209" s="417"/>
      <c r="R209" s="417"/>
      <c r="S209" s="409">
        <f t="shared" si="748"/>
        <v>10600.79477</v>
      </c>
      <c r="T209" s="589">
        <f t="shared" si="749"/>
        <v>3.7772980009389695E-3</v>
      </c>
      <c r="U209" s="416">
        <f>U213+U217</f>
        <v>10600.79477</v>
      </c>
      <c r="V209" s="589">
        <f t="shared" si="744"/>
        <v>3.0204782604837152E-2</v>
      </c>
      <c r="W209" s="417">
        <f>W210+W211+W212</f>
        <v>0</v>
      </c>
      <c r="X209" s="589">
        <f t="shared" si="735"/>
        <v>0</v>
      </c>
      <c r="Y209" s="417">
        <f t="shared" ref="Y209:Y211" si="813">Y213+Y217</f>
        <v>0</v>
      </c>
      <c r="Z209" s="589"/>
      <c r="AA209" s="417">
        <f t="shared" ref="AA209:AA211" si="814">AA213+AA217</f>
        <v>0</v>
      </c>
      <c r="AB209" s="589"/>
      <c r="AC209" s="416">
        <f t="shared" si="745"/>
        <v>2581076.3583</v>
      </c>
      <c r="AD209" s="633">
        <f t="shared" si="746"/>
        <v>0.91969468139014121</v>
      </c>
      <c r="AE209" s="416">
        <f>AE213+AE217</f>
        <v>278568.36193000001</v>
      </c>
      <c r="AF209" s="633">
        <f t="shared" si="742"/>
        <v>0.79372320615930991</v>
      </c>
      <c r="AG209" s="416">
        <f>AG210+AG211+AG212</f>
        <v>2302507.9963699998</v>
      </c>
      <c r="AH209" s="633">
        <f t="shared" si="739"/>
        <v>0.93769986836486219</v>
      </c>
      <c r="AI209" s="417">
        <f t="shared" ref="AI209:AI211" si="815">AI213+AI217</f>
        <v>0</v>
      </c>
      <c r="AJ209" s="633">
        <v>0</v>
      </c>
      <c r="AK209" s="417">
        <f t="shared" ref="AK209:AK211" si="816">AK213+AK217</f>
        <v>0</v>
      </c>
      <c r="AL209" s="633"/>
      <c r="AM209" s="417"/>
      <c r="AN209" s="417"/>
      <c r="AO209" s="417"/>
      <c r="AP209" s="417"/>
      <c r="AQ209" s="417"/>
      <c r="AR209" s="417"/>
      <c r="AS209" s="417"/>
      <c r="AT209" s="417"/>
      <c r="AU209" s="417">
        <f>AU210+AU211+AU212</f>
        <v>-264940.28952999989</v>
      </c>
      <c r="AV209" s="417">
        <f t="shared" ref="AV209" si="817">AW209+AX209+AY209+AZ209</f>
        <v>2541508.8620500001</v>
      </c>
      <c r="AW209" s="417">
        <f>AW213+AW217</f>
        <v>278568.43956999999</v>
      </c>
      <c r="AX209" s="417">
        <f>AX210+AX211</f>
        <v>2262940.4224800002</v>
      </c>
      <c r="AY209" s="417">
        <f t="shared" ref="AY209" si="818">AY213+AY217</f>
        <v>0</v>
      </c>
      <c r="AZ209" s="417">
        <f t="shared" ref="AZ209" si="819">AZ213+AZ217</f>
        <v>0</v>
      </c>
      <c r="BA209" s="417">
        <f>BB209</f>
        <v>746770.36768999998</v>
      </c>
      <c r="BB209" s="417">
        <f>BB210+BB211</f>
        <v>746770.36768999998</v>
      </c>
      <c r="BC209" s="417"/>
      <c r="BD209" s="417"/>
      <c r="BE209" s="417">
        <f t="shared" si="600"/>
        <v>1025338.78178</v>
      </c>
      <c r="BF209" s="417">
        <f>BF210+BF211</f>
        <v>1025338.78178</v>
      </c>
      <c r="BG209" s="417"/>
      <c r="BH209" s="417"/>
      <c r="BI209" s="417">
        <f t="shared" si="776"/>
        <v>7361044.2000099998</v>
      </c>
      <c r="BJ209" s="417">
        <f>BJ213+BJ217</f>
        <v>3122450.0272499998</v>
      </c>
      <c r="BK209" s="417">
        <f>BK210+BK211</f>
        <v>4238594.1727600005</v>
      </c>
      <c r="BL209" s="417">
        <f t="shared" ref="BL209:BM209" si="820">BL213+BL217</f>
        <v>0</v>
      </c>
      <c r="BM209" s="417">
        <f t="shared" si="820"/>
        <v>0</v>
      </c>
      <c r="BN209" s="417">
        <f>BN210+BN211</f>
        <v>0</v>
      </c>
      <c r="BO209" s="417">
        <f t="shared" si="764"/>
        <v>7361044.2000099998</v>
      </c>
      <c r="BP209" s="417">
        <f>BP213+BP217</f>
        <v>3122450.0272499998</v>
      </c>
      <c r="BQ209" s="417">
        <f>BQ210+BQ211</f>
        <v>4238594.1727600005</v>
      </c>
      <c r="BR209" s="417">
        <f t="shared" ref="BR209:BS209" si="821">BR213+BR217</f>
        <v>0</v>
      </c>
      <c r="BS209" s="417">
        <f t="shared" si="821"/>
        <v>0</v>
      </c>
      <c r="BT209" s="417"/>
      <c r="BU209" s="417"/>
      <c r="BV209" s="417">
        <f t="shared" si="780"/>
        <v>0</v>
      </c>
      <c r="BW209" s="417">
        <f>BW213+BW217</f>
        <v>0</v>
      </c>
      <c r="BX209" s="417">
        <f t="shared" ref="BX209:BZ209" si="822">BX213+BX217</f>
        <v>0</v>
      </c>
      <c r="BY209" s="417">
        <f t="shared" si="822"/>
        <v>0</v>
      </c>
      <c r="BZ209" s="417">
        <f t="shared" si="822"/>
        <v>0</v>
      </c>
      <c r="CA209" s="417">
        <f t="shared" ref="CA209:CA210" si="823">CB209+CC209+CD209</f>
        <v>2279212.2423999999</v>
      </c>
      <c r="CB209" s="417">
        <f>CB210+CB211</f>
        <v>2279212.2423999999</v>
      </c>
      <c r="CC209" s="417"/>
      <c r="CD209" s="417"/>
      <c r="CE209" s="417">
        <f t="shared" ref="CE209:CE211" si="824">CF209+CG209+CH209+CI209</f>
        <v>16363077.300001379</v>
      </c>
      <c r="CF209" s="417">
        <f>CF210+CF211</f>
        <v>3998617.9523999998</v>
      </c>
      <c r="CG209" s="417">
        <f>CG210+CG211</f>
        <v>12364459.34760138</v>
      </c>
      <c r="CH209" s="417"/>
      <c r="CI209" s="417"/>
      <c r="CJ209" s="417">
        <v>0</v>
      </c>
      <c r="CK209" s="417">
        <f t="shared" si="766"/>
        <v>16363077.300001379</v>
      </c>
      <c r="CL209" s="417">
        <f>CL213+CL217</f>
        <v>3998617.9523999998</v>
      </c>
      <c r="CM209" s="417">
        <f>CM210+CM211</f>
        <v>12364459.34760138</v>
      </c>
      <c r="CN209" s="417">
        <f t="shared" ref="CN209:CO209" si="825">CN213+CN217</f>
        <v>0</v>
      </c>
      <c r="CO209" s="411">
        <f t="shared" si="825"/>
        <v>0</v>
      </c>
      <c r="CP209" s="417"/>
      <c r="CQ209" s="417"/>
      <c r="CR209" s="417"/>
      <c r="CS209" s="417"/>
      <c r="CT209" s="417"/>
      <c r="CU209" s="417"/>
      <c r="CV209" s="417"/>
      <c r="CW209" s="417"/>
      <c r="CX209" s="417"/>
      <c r="CY209" s="417"/>
      <c r="CZ209" s="417"/>
      <c r="DA209" s="417"/>
      <c r="DB209" s="417"/>
      <c r="DC209" s="418"/>
      <c r="DD209" s="418"/>
      <c r="DE209" s="418"/>
      <c r="DF209" s="418"/>
      <c r="DG209" s="416"/>
      <c r="DH209" s="416"/>
      <c r="DI209" s="416"/>
      <c r="DJ209" s="416"/>
      <c r="DK209" s="416"/>
      <c r="DL209" s="416"/>
      <c r="DM209" s="416"/>
      <c r="DN209" s="416"/>
      <c r="DO209" s="416"/>
      <c r="DP209" s="416"/>
      <c r="DQ209" s="416"/>
      <c r="DR209" s="416"/>
      <c r="DS209" s="416"/>
      <c r="DT209" s="416"/>
      <c r="DU209" s="416"/>
      <c r="DV209" s="416"/>
      <c r="DW209" s="416"/>
      <c r="DX209" s="416"/>
      <c r="DY209" s="416"/>
      <c r="DZ209" s="417"/>
      <c r="EA209" s="417"/>
      <c r="EB209" s="417"/>
      <c r="EC209" s="417"/>
      <c r="ED209" s="417"/>
      <c r="EE209" s="417"/>
      <c r="EF209" s="417"/>
      <c r="EG209" s="417"/>
      <c r="EH209" s="417"/>
      <c r="EI209" s="417"/>
      <c r="EJ209" s="417"/>
      <c r="EK209" s="417"/>
      <c r="EL209" s="417"/>
      <c r="EM209" s="417"/>
      <c r="EN209" s="417"/>
      <c r="EO209" s="417"/>
      <c r="EP209" s="417"/>
      <c r="EQ209" s="417"/>
      <c r="ER209" s="417"/>
      <c r="ES209" s="417"/>
      <c r="ET209" s="417"/>
      <c r="EU209" s="417"/>
      <c r="EV209" s="417"/>
      <c r="EW209" s="417"/>
      <c r="EX209" s="418"/>
      <c r="EY209" s="418"/>
      <c r="EZ209" s="418"/>
      <c r="FA209" s="418"/>
      <c r="FB209" s="418"/>
      <c r="FC209" s="417"/>
      <c r="FD209" s="417"/>
      <c r="FE209" s="418"/>
      <c r="FF209" s="418"/>
      <c r="FG209" s="417"/>
      <c r="FH209" s="417"/>
      <c r="FI209" s="418"/>
      <c r="FJ209" s="418"/>
      <c r="FK209" s="417"/>
      <c r="FL209" s="417"/>
      <c r="FM209" s="417"/>
      <c r="FN209" s="417"/>
      <c r="FO209" s="417"/>
      <c r="FP209" s="417"/>
      <c r="FQ209" s="417"/>
      <c r="FR209" s="418"/>
      <c r="FS209" s="418"/>
      <c r="FT209" s="417"/>
      <c r="FU209" s="417"/>
      <c r="FV209" s="418"/>
      <c r="FW209" s="418"/>
      <c r="FX209" s="417"/>
      <c r="FY209" s="417"/>
      <c r="FZ209" s="417"/>
      <c r="GA209" s="417"/>
      <c r="GB209" s="417"/>
      <c r="GC209" s="411"/>
      <c r="GD209" s="443"/>
      <c r="GE209" s="417"/>
      <c r="GF209" s="417"/>
      <c r="GG209" s="417"/>
      <c r="GH209" s="417"/>
      <c r="GI209" s="417"/>
      <c r="GJ209" s="417"/>
      <c r="GK209" s="417"/>
      <c r="GL209" s="416"/>
      <c r="GM209" s="416"/>
      <c r="GN209" s="416"/>
      <c r="GO209" s="416"/>
      <c r="GP209" s="416"/>
      <c r="GQ209" s="416"/>
      <c r="GR209" s="416"/>
      <c r="GS209" s="416"/>
      <c r="GT209" s="416"/>
      <c r="GU209" s="416"/>
      <c r="GV209" s="416"/>
      <c r="GW209" s="416"/>
      <c r="GX209" s="416"/>
      <c r="GY209" s="416"/>
      <c r="GZ209" s="416"/>
      <c r="HA209" s="416"/>
      <c r="HB209" s="416"/>
      <c r="HC209" s="416"/>
      <c r="HD209" s="416"/>
      <c r="HE209" s="416"/>
      <c r="HF209" s="416"/>
      <c r="HG209" s="416"/>
      <c r="HH209" s="416"/>
      <c r="HI209" s="416"/>
      <c r="HJ209" s="416"/>
      <c r="HK209" s="416"/>
      <c r="HL209" s="416"/>
      <c r="HM209" s="416"/>
      <c r="HN209" s="416"/>
      <c r="HO209" s="416"/>
      <c r="HP209" s="416"/>
      <c r="HQ209" s="416"/>
      <c r="HR209" s="416"/>
      <c r="HS209" s="416"/>
      <c r="HT209" s="416"/>
      <c r="HU209" s="416"/>
      <c r="HV209" s="416"/>
      <c r="HW209" s="416"/>
      <c r="HX209" s="416"/>
      <c r="HY209" s="416"/>
      <c r="HZ209" s="416"/>
      <c r="IA209" s="416"/>
      <c r="IB209" s="416"/>
      <c r="IC209" s="416"/>
      <c r="ID209" s="417"/>
      <c r="IE209" s="417"/>
      <c r="IF209" s="417"/>
      <c r="IG209" s="417"/>
      <c r="IH209" s="417"/>
      <c r="II209" s="417"/>
      <c r="IJ209" s="417"/>
      <c r="IK209" s="417"/>
      <c r="IL209" s="417"/>
      <c r="IM209" s="417"/>
      <c r="IN209" s="417"/>
      <c r="IO209" s="417"/>
      <c r="IP209" s="417"/>
      <c r="IQ209" s="417"/>
      <c r="IR209" s="417"/>
      <c r="IS209" s="417"/>
      <c r="IT209" s="417"/>
      <c r="IU209" s="417"/>
      <c r="IV209" s="417"/>
      <c r="IW209" s="417"/>
      <c r="IX209" s="417"/>
      <c r="IY209" s="417"/>
      <c r="IZ209" s="417"/>
      <c r="JA209" s="417"/>
      <c r="JB209" s="418"/>
      <c r="JC209" s="418"/>
      <c r="JD209" s="418"/>
      <c r="JE209" s="418"/>
      <c r="JF209" s="418"/>
      <c r="JG209" s="417"/>
      <c r="JH209" s="417"/>
      <c r="JI209" s="418"/>
      <c r="JJ209" s="418"/>
      <c r="JK209" s="417"/>
      <c r="JL209" s="417"/>
      <c r="JM209" s="418"/>
      <c r="JN209" s="418"/>
      <c r="JO209" s="417"/>
      <c r="JP209" s="417"/>
      <c r="JQ209" s="417"/>
      <c r="JR209" s="417"/>
      <c r="JS209" s="417"/>
      <c r="JT209" s="417"/>
      <c r="JU209" s="417"/>
      <c r="JV209" s="418"/>
      <c r="JW209" s="418"/>
      <c r="JX209" s="417"/>
      <c r="JY209" s="417"/>
      <c r="JZ209" s="418"/>
      <c r="KA209" s="418"/>
      <c r="KB209" s="417"/>
      <c r="KC209" s="417"/>
      <c r="KD209" s="417"/>
      <c r="KE209" s="417"/>
      <c r="KF209" s="417"/>
      <c r="KG209" s="411"/>
      <c r="KH209" s="443"/>
      <c r="KI209" s="417"/>
      <c r="KJ209" s="417"/>
      <c r="KK209" s="417"/>
      <c r="KL209" s="417"/>
      <c r="KM209" s="417"/>
      <c r="KN209" s="417"/>
      <c r="KO209" s="417"/>
      <c r="KP209" s="416"/>
      <c r="KQ209" s="416"/>
      <c r="KR209" s="416"/>
      <c r="KS209" s="416"/>
      <c r="KT209" s="416"/>
      <c r="KU209" s="416"/>
      <c r="KV209" s="416"/>
      <c r="KW209" s="416"/>
      <c r="KX209" s="416"/>
      <c r="KY209" s="416"/>
      <c r="KZ209" s="416"/>
      <c r="LA209" s="416"/>
      <c r="LB209" s="416"/>
      <c r="LC209" s="416"/>
      <c r="LD209" s="416"/>
      <c r="LE209" s="416"/>
      <c r="LF209" s="416"/>
      <c r="LG209" s="416"/>
      <c r="LH209" s="416"/>
      <c r="LI209" s="416"/>
      <c r="LJ209" s="416"/>
      <c r="LK209" s="416"/>
      <c r="LL209" s="416"/>
      <c r="LM209" s="416"/>
      <c r="LN209" s="416"/>
      <c r="LO209" s="416"/>
      <c r="LP209" s="416"/>
      <c r="LQ209" s="416"/>
      <c r="LR209" s="416"/>
      <c r="LS209" s="416"/>
      <c r="LT209" s="416"/>
      <c r="LU209" s="416"/>
      <c r="LV209" s="416"/>
      <c r="LW209" s="416"/>
      <c r="LX209" s="416"/>
      <c r="LY209" s="416"/>
      <c r="LZ209" s="416"/>
      <c r="MA209" s="416"/>
      <c r="MB209" s="416"/>
      <c r="MC209" s="416"/>
      <c r="MD209" s="416"/>
      <c r="ME209" s="416"/>
      <c r="MF209" s="416"/>
      <c r="MG209" s="416"/>
      <c r="MH209" s="417"/>
      <c r="MI209" s="417"/>
      <c r="MJ209" s="417"/>
      <c r="MK209" s="417"/>
      <c r="ML209" s="417"/>
      <c r="MM209" s="417"/>
      <c r="MN209" s="417"/>
      <c r="MO209" s="417"/>
      <c r="MP209" s="417"/>
      <c r="MQ209" s="417"/>
      <c r="MR209" s="417"/>
      <c r="MS209" s="417"/>
      <c r="MT209" s="417"/>
      <c r="MU209" s="417"/>
      <c r="MV209" s="417"/>
      <c r="MW209" s="417"/>
      <c r="MX209" s="417"/>
      <c r="MY209" s="417"/>
      <c r="MZ209" s="417"/>
      <c r="NA209" s="417"/>
      <c r="NB209" s="417"/>
      <c r="NC209" s="417"/>
      <c r="ND209" s="417"/>
      <c r="NE209" s="417"/>
      <c r="NF209" s="418"/>
      <c r="NG209" s="418"/>
      <c r="NH209" s="418"/>
      <c r="NI209" s="418"/>
      <c r="NJ209" s="418"/>
      <c r="NK209" s="417"/>
      <c r="NL209" s="417"/>
      <c r="NM209" s="418"/>
      <c r="NN209" s="418"/>
      <c r="NO209" s="417"/>
      <c r="NP209" s="417"/>
      <c r="NQ209" s="418"/>
      <c r="NR209" s="418"/>
      <c r="NS209" s="417"/>
      <c r="NT209" s="417"/>
      <c r="NU209" s="417"/>
      <c r="NV209" s="417"/>
      <c r="NW209" s="417"/>
      <c r="NX209" s="417"/>
      <c r="NY209" s="417"/>
      <c r="NZ209" s="418"/>
      <c r="OA209" s="418"/>
      <c r="OB209" s="417"/>
      <c r="OC209" s="417"/>
      <c r="OD209" s="418"/>
      <c r="OE209" s="418"/>
      <c r="OF209" s="417"/>
      <c r="OG209" s="417"/>
      <c r="OH209" s="417"/>
      <c r="OI209" s="417"/>
      <c r="OJ209" s="417"/>
      <c r="OK209" s="411"/>
      <c r="OL209" s="443"/>
      <c r="OM209" s="417"/>
      <c r="ON209" s="417"/>
      <c r="OO209" s="417"/>
      <c r="OP209" s="417"/>
      <c r="OQ209" s="417"/>
      <c r="OR209" s="417"/>
      <c r="OS209" s="417"/>
      <c r="OT209" s="416"/>
      <c r="OU209" s="416"/>
      <c r="OV209" s="416"/>
      <c r="OW209" s="416"/>
      <c r="OX209" s="416"/>
      <c r="OY209" s="416"/>
      <c r="OZ209" s="416"/>
      <c r="PA209" s="416"/>
      <c r="PB209" s="416"/>
      <c r="PC209" s="416"/>
      <c r="PD209" s="416"/>
      <c r="PE209" s="416"/>
      <c r="PF209" s="416"/>
      <c r="PG209" s="416"/>
      <c r="PH209" s="416"/>
      <c r="PI209" s="416"/>
      <c r="PJ209" s="416"/>
      <c r="PK209" s="416"/>
      <c r="PL209" s="416"/>
      <c r="PM209" s="416"/>
      <c r="PN209" s="416"/>
      <c r="PO209" s="416"/>
      <c r="PP209" s="416"/>
      <c r="PQ209" s="416"/>
      <c r="PR209" s="416"/>
      <c r="PS209" s="416"/>
      <c r="PT209" s="416"/>
      <c r="PU209" s="416"/>
      <c r="PV209" s="416"/>
      <c r="PW209" s="416"/>
      <c r="PX209" s="416"/>
      <c r="PY209" s="416"/>
      <c r="PZ209" s="416"/>
      <c r="QA209" s="416"/>
      <c r="QB209" s="416"/>
      <c r="QC209" s="416"/>
      <c r="QD209" s="416"/>
      <c r="QE209" s="416"/>
      <c r="QF209" s="416"/>
      <c r="QG209" s="416"/>
      <c r="QH209" s="416"/>
      <c r="QI209" s="416"/>
      <c r="QJ209" s="416"/>
      <c r="QK209" s="416"/>
      <c r="QL209" s="417"/>
      <c r="QM209" s="417"/>
      <c r="QN209" s="417"/>
      <c r="QO209" s="417"/>
      <c r="QP209" s="417"/>
      <c r="QQ209" s="417"/>
      <c r="QR209" s="417"/>
      <c r="QS209" s="417"/>
      <c r="QT209" s="417"/>
      <c r="QU209" s="417"/>
      <c r="QV209" s="417"/>
      <c r="QW209" s="417"/>
      <c r="QX209" s="417"/>
      <c r="QY209" s="417"/>
      <c r="QZ209" s="417"/>
      <c r="RA209" s="417"/>
      <c r="RB209" s="417"/>
      <c r="RC209" s="417"/>
      <c r="RD209" s="417"/>
      <c r="RE209" s="417"/>
      <c r="RF209" s="417"/>
      <c r="RG209" s="417"/>
      <c r="RH209" s="417"/>
      <c r="RI209" s="417"/>
      <c r="RJ209" s="418"/>
      <c r="RK209" s="418"/>
      <c r="RL209" s="418"/>
      <c r="RM209" s="418"/>
      <c r="RN209" s="418"/>
      <c r="RO209" s="417"/>
      <c r="RP209" s="417"/>
      <c r="RQ209" s="418"/>
      <c r="RR209" s="418"/>
      <c r="RS209" s="417"/>
      <c r="RT209" s="417"/>
      <c r="RU209" s="418"/>
      <c r="RV209" s="418"/>
      <c r="RW209" s="417"/>
      <c r="RX209" s="417"/>
      <c r="RY209" s="417"/>
      <c r="RZ209" s="417"/>
      <c r="SA209" s="417"/>
      <c r="SB209" s="417"/>
      <c r="SC209" s="417"/>
      <c r="SD209" s="418"/>
      <c r="SE209" s="418"/>
      <c r="SF209" s="417"/>
      <c r="SG209" s="417"/>
      <c r="SH209" s="418"/>
      <c r="SI209" s="418"/>
      <c r="SJ209" s="417"/>
      <c r="SK209" s="417"/>
      <c r="SL209" s="417"/>
      <c r="SM209" s="417"/>
      <c r="SN209" s="417"/>
      <c r="SO209" s="411"/>
      <c r="SP209" s="443"/>
      <c r="SQ209" s="417"/>
      <c r="SR209" s="417"/>
      <c r="SS209" s="417"/>
      <c r="ST209" s="417"/>
      <c r="SU209" s="417"/>
      <c r="SV209" s="417"/>
      <c r="SW209" s="417"/>
      <c r="SX209" s="416"/>
      <c r="SY209" s="416"/>
      <c r="SZ209" s="416"/>
      <c r="TA209" s="416"/>
      <c r="TB209" s="416"/>
      <c r="TC209" s="416"/>
      <c r="TD209" s="416"/>
      <c r="TE209" s="416"/>
      <c r="TF209" s="416"/>
      <c r="TG209" s="416"/>
      <c r="TH209" s="416"/>
      <c r="TI209" s="416"/>
      <c r="TJ209" s="416"/>
      <c r="TK209" s="416"/>
      <c r="TL209" s="416"/>
      <c r="TM209" s="416"/>
      <c r="TN209" s="416"/>
      <c r="TO209" s="416"/>
      <c r="TP209" s="416"/>
      <c r="TQ209" s="416"/>
      <c r="TR209" s="416"/>
      <c r="TS209" s="416"/>
      <c r="TT209" s="416"/>
      <c r="TU209" s="416"/>
      <c r="TV209" s="416"/>
      <c r="TW209" s="416"/>
      <c r="TX209" s="416"/>
      <c r="TY209" s="416"/>
      <c r="TZ209" s="416"/>
      <c r="UA209" s="416"/>
      <c r="UB209" s="416"/>
      <c r="UC209" s="416"/>
      <c r="UD209" s="416"/>
      <c r="UE209" s="416"/>
      <c r="UF209" s="416"/>
      <c r="UG209" s="416"/>
      <c r="UH209" s="416"/>
      <c r="UI209" s="416"/>
      <c r="UJ209" s="416"/>
      <c r="UK209" s="416"/>
      <c r="UL209" s="416"/>
      <c r="UM209" s="416"/>
      <c r="UN209" s="416"/>
      <c r="UO209" s="416"/>
      <c r="UP209" s="417"/>
      <c r="UQ209" s="417"/>
      <c r="UR209" s="417"/>
      <c r="US209" s="417"/>
      <c r="UT209" s="417"/>
      <c r="UU209" s="417"/>
      <c r="UV209" s="417"/>
      <c r="UW209" s="417"/>
      <c r="UX209" s="417"/>
      <c r="UY209" s="417"/>
      <c r="UZ209" s="417"/>
      <c r="VA209" s="417"/>
      <c r="VB209" s="417"/>
      <c r="VC209" s="417"/>
      <c r="VD209" s="417"/>
      <c r="VE209" s="417"/>
      <c r="VF209" s="417"/>
      <c r="VG209" s="417"/>
      <c r="VH209" s="417"/>
      <c r="VI209" s="417"/>
      <c r="VJ209" s="417"/>
      <c r="VK209" s="417"/>
      <c r="VL209" s="417"/>
      <c r="VM209" s="417"/>
      <c r="VN209" s="418"/>
      <c r="VO209" s="418"/>
      <c r="VP209" s="418"/>
      <c r="VQ209" s="418"/>
      <c r="VR209" s="418"/>
      <c r="VS209" s="417"/>
      <c r="VT209" s="417"/>
      <c r="VU209" s="418"/>
      <c r="VV209" s="418"/>
      <c r="VW209" s="417"/>
      <c r="VX209" s="417"/>
      <c r="VY209" s="418"/>
      <c r="VZ209" s="418"/>
      <c r="WA209" s="417"/>
      <c r="WB209" s="417"/>
      <c r="WC209" s="417"/>
      <c r="WD209" s="417"/>
      <c r="WE209" s="417"/>
      <c r="WF209" s="417"/>
      <c r="WG209" s="417"/>
      <c r="WH209" s="418"/>
      <c r="WI209" s="418"/>
      <c r="WJ209" s="417"/>
      <c r="WK209" s="417"/>
      <c r="WL209" s="418"/>
      <c r="WM209" s="418"/>
      <c r="WN209" s="417"/>
      <c r="WO209" s="417"/>
      <c r="WP209" s="417"/>
      <c r="WQ209" s="417"/>
      <c r="WR209" s="417"/>
      <c r="WS209" s="411"/>
      <c r="WT209" s="443"/>
      <c r="WU209" s="417"/>
      <c r="WV209" s="417"/>
      <c r="WW209" s="417"/>
      <c r="WX209" s="417"/>
      <c r="WY209" s="417"/>
      <c r="WZ209" s="417"/>
      <c r="XA209" s="417"/>
      <c r="XB209" s="416"/>
      <c r="XC209" s="416"/>
      <c r="XD209" s="416"/>
      <c r="XE209" s="416"/>
      <c r="XF209" s="416"/>
      <c r="XG209" s="416"/>
      <c r="XH209" s="416"/>
      <c r="XI209" s="416"/>
      <c r="XJ209" s="416"/>
      <c r="XK209" s="416"/>
      <c r="XL209" s="416"/>
      <c r="XM209" s="416"/>
      <c r="XN209" s="416"/>
      <c r="XO209" s="416"/>
      <c r="XP209" s="416"/>
      <c r="XQ209" s="416"/>
      <c r="XR209" s="416"/>
      <c r="XS209" s="416"/>
      <c r="XT209" s="416"/>
      <c r="XU209" s="416"/>
      <c r="XV209" s="416"/>
      <c r="XW209" s="416"/>
      <c r="XX209" s="416"/>
      <c r="XY209" s="416"/>
      <c r="XZ209" s="416"/>
      <c r="YA209" s="416"/>
      <c r="YB209" s="416"/>
      <c r="YC209" s="416"/>
      <c r="YD209" s="416"/>
      <c r="YE209" s="416"/>
      <c r="YF209" s="416"/>
      <c r="YG209" s="416"/>
      <c r="YH209" s="416"/>
      <c r="YI209" s="416"/>
      <c r="YJ209" s="416"/>
      <c r="YK209" s="416"/>
      <c r="YL209" s="416"/>
      <c r="YM209" s="416"/>
      <c r="YN209" s="416"/>
      <c r="YO209" s="416"/>
      <c r="YP209" s="416"/>
      <c r="YQ209" s="416"/>
      <c r="YR209" s="416"/>
      <c r="YS209" s="416"/>
      <c r="YT209" s="417"/>
      <c r="YU209" s="417"/>
      <c r="YV209" s="417"/>
      <c r="YW209" s="417"/>
      <c r="YX209" s="417"/>
      <c r="YY209" s="417"/>
      <c r="YZ209" s="417"/>
      <c r="ZA209" s="417"/>
      <c r="ZB209" s="417"/>
      <c r="ZC209" s="417"/>
      <c r="ZD209" s="417"/>
      <c r="ZE209" s="417"/>
      <c r="ZF209" s="417"/>
      <c r="ZG209" s="417"/>
      <c r="ZH209" s="417"/>
      <c r="ZI209" s="417"/>
      <c r="ZJ209" s="417"/>
      <c r="ZK209" s="417"/>
      <c r="ZL209" s="417"/>
      <c r="ZM209" s="417"/>
      <c r="ZN209" s="417"/>
      <c r="ZO209" s="417"/>
      <c r="ZP209" s="417"/>
      <c r="ZQ209" s="417"/>
      <c r="ZR209" s="418"/>
      <c r="ZS209" s="418"/>
      <c r="ZT209" s="418"/>
      <c r="ZU209" s="418"/>
      <c r="ZV209" s="418"/>
      <c r="ZW209" s="417"/>
      <c r="ZX209" s="417"/>
      <c r="ZY209" s="418"/>
      <c r="ZZ209" s="418"/>
      <c r="AAA209" s="417"/>
      <c r="AAB209" s="417"/>
      <c r="AAC209" s="418"/>
      <c r="AAD209" s="418"/>
      <c r="AAE209" s="417"/>
      <c r="AAF209" s="417"/>
      <c r="AAG209" s="417"/>
      <c r="AAH209" s="417"/>
      <c r="AAI209" s="417"/>
      <c r="AAJ209" s="417"/>
      <c r="AAK209" s="417"/>
      <c r="AAL209" s="418"/>
      <c r="AAM209" s="418"/>
      <c r="AAN209" s="417"/>
      <c r="AAO209" s="417"/>
      <c r="AAP209" s="418"/>
      <c r="AAQ209" s="418"/>
      <c r="AAR209" s="417"/>
      <c r="AAS209" s="417"/>
      <c r="AAT209" s="417"/>
      <c r="AAU209" s="417"/>
      <c r="AAV209" s="417"/>
      <c r="AAW209" s="411"/>
      <c r="AAX209" s="443"/>
      <c r="AAY209" s="417"/>
      <c r="AAZ209" s="417"/>
      <c r="ABA209" s="417"/>
      <c r="ABB209" s="417"/>
      <c r="ABC209" s="417"/>
      <c r="ABD209" s="417"/>
      <c r="ABE209" s="417"/>
      <c r="ABF209" s="416"/>
      <c r="ABG209" s="416"/>
      <c r="ABH209" s="416"/>
      <c r="ABI209" s="416"/>
      <c r="ABJ209" s="416"/>
      <c r="ABK209" s="416"/>
      <c r="ABL209" s="416"/>
      <c r="ABM209" s="416"/>
      <c r="ABN209" s="416"/>
      <c r="ABO209" s="416"/>
      <c r="ABP209" s="416"/>
      <c r="ABQ209" s="416"/>
      <c r="ABR209" s="416"/>
      <c r="ABS209" s="416"/>
      <c r="ABT209" s="416"/>
      <c r="ABU209" s="416"/>
      <c r="ABV209" s="416"/>
      <c r="ABW209" s="416"/>
      <c r="ABX209" s="416"/>
      <c r="ABY209" s="416"/>
      <c r="ABZ209" s="416"/>
      <c r="ACA209" s="416"/>
      <c r="ACB209" s="416"/>
      <c r="ACC209" s="416"/>
      <c r="ACD209" s="416"/>
      <c r="ACE209" s="416"/>
      <c r="ACF209" s="416"/>
      <c r="ACG209" s="416"/>
      <c r="ACH209" s="416"/>
      <c r="ACI209" s="416"/>
      <c r="ACJ209" s="416"/>
      <c r="ACK209" s="416"/>
      <c r="ACL209" s="416"/>
      <c r="ACM209" s="416"/>
      <c r="ACN209" s="416"/>
      <c r="ACO209" s="416"/>
      <c r="ACP209" s="416"/>
      <c r="ACQ209" s="416"/>
      <c r="ACR209" s="416"/>
      <c r="ACS209" s="416"/>
      <c r="ACT209" s="416"/>
      <c r="ACU209" s="416"/>
      <c r="ACV209" s="416"/>
      <c r="ACW209" s="416"/>
      <c r="ACX209" s="417"/>
      <c r="ACY209" s="417"/>
      <c r="ACZ209" s="417"/>
      <c r="ADA209" s="417"/>
      <c r="ADB209" s="417"/>
      <c r="ADC209" s="417"/>
      <c r="ADD209" s="417"/>
      <c r="ADE209" s="417"/>
      <c r="ADF209" s="417"/>
      <c r="ADG209" s="417"/>
      <c r="ADH209" s="417"/>
      <c r="ADI209" s="417"/>
      <c r="ADJ209" s="417"/>
      <c r="ADK209" s="417"/>
      <c r="ADL209" s="417"/>
      <c r="ADM209" s="417"/>
      <c r="ADN209" s="417"/>
      <c r="ADO209" s="417"/>
      <c r="ADP209" s="417"/>
      <c r="ADQ209" s="417"/>
      <c r="ADR209" s="417"/>
      <c r="ADS209" s="417"/>
      <c r="ADT209" s="417"/>
      <c r="ADU209" s="417"/>
      <c r="ADV209" s="418"/>
      <c r="ADW209" s="418"/>
      <c r="ADX209" s="418"/>
      <c r="ADY209" s="418"/>
      <c r="ADZ209" s="418"/>
      <c r="AEA209" s="417"/>
      <c r="AEB209" s="417"/>
      <c r="AEC209" s="418"/>
      <c r="AED209" s="418"/>
      <c r="AEE209" s="417"/>
      <c r="AEF209" s="417"/>
      <c r="AEG209" s="418"/>
      <c r="AEH209" s="418"/>
      <c r="AEI209" s="417"/>
      <c r="AEJ209" s="417"/>
      <c r="AEK209" s="417"/>
      <c r="AEL209" s="417"/>
      <c r="AEM209" s="417"/>
      <c r="AEN209" s="417"/>
      <c r="AEO209" s="417"/>
      <c r="AEP209" s="418"/>
      <c r="AEQ209" s="418"/>
      <c r="AER209" s="417"/>
      <c r="AES209" s="417"/>
      <c r="AET209" s="418"/>
      <c r="AEU209" s="418"/>
      <c r="AEV209" s="417"/>
      <c r="AEW209" s="417"/>
      <c r="AEX209" s="417"/>
      <c r="AEY209" s="417"/>
      <c r="AEZ209" s="417"/>
      <c r="AFA209" s="411"/>
      <c r="AFB209" s="443"/>
      <c r="AFC209" s="417"/>
      <c r="AFD209" s="417"/>
      <c r="AFE209" s="417"/>
      <c r="AFF209" s="417"/>
      <c r="AFG209" s="417"/>
      <c r="AFH209" s="417"/>
      <c r="AFI209" s="417"/>
      <c r="AFJ209" s="416"/>
      <c r="AFK209" s="416"/>
      <c r="AFL209" s="416"/>
      <c r="AFM209" s="416"/>
      <c r="AFN209" s="416"/>
      <c r="AFO209" s="416"/>
      <c r="AFP209" s="416"/>
      <c r="AFQ209" s="416"/>
      <c r="AFR209" s="416"/>
      <c r="AFS209" s="416"/>
      <c r="AFT209" s="416"/>
      <c r="AFU209" s="416"/>
      <c r="AFV209" s="416"/>
      <c r="AFW209" s="416"/>
      <c r="AFX209" s="416"/>
      <c r="AFY209" s="416"/>
      <c r="AFZ209" s="416"/>
      <c r="AGA209" s="416"/>
      <c r="AGB209" s="416"/>
      <c r="AGC209" s="416"/>
      <c r="AGD209" s="416"/>
      <c r="AGE209" s="416"/>
      <c r="AGF209" s="416"/>
      <c r="AGG209" s="416"/>
      <c r="AGH209" s="416"/>
      <c r="AGI209" s="416"/>
      <c r="AGJ209" s="416"/>
      <c r="AGK209" s="416"/>
      <c r="AGL209" s="416"/>
      <c r="AGM209" s="416"/>
      <c r="AGN209" s="416"/>
      <c r="AGO209" s="416"/>
      <c r="AGP209" s="416"/>
      <c r="AGQ209" s="416"/>
      <c r="AGR209" s="416"/>
      <c r="AGS209" s="416"/>
      <c r="AGT209" s="416"/>
      <c r="AGU209" s="416"/>
      <c r="AGV209" s="416"/>
      <c r="AGW209" s="416"/>
      <c r="AGX209" s="416"/>
      <c r="AGY209" s="416"/>
      <c r="AGZ209" s="416"/>
      <c r="AHA209" s="416"/>
      <c r="AHB209" s="417"/>
      <c r="AHC209" s="417"/>
      <c r="AHD209" s="417"/>
      <c r="AHE209" s="417"/>
      <c r="AHF209" s="417"/>
      <c r="AHG209" s="417"/>
      <c r="AHH209" s="417"/>
      <c r="AHI209" s="417"/>
      <c r="AHJ209" s="417"/>
      <c r="AHK209" s="417"/>
      <c r="AHL209" s="417"/>
      <c r="AHM209" s="417"/>
      <c r="AHN209" s="417"/>
      <c r="AHO209" s="417"/>
      <c r="AHP209" s="417"/>
      <c r="AHQ209" s="417"/>
      <c r="AHR209" s="417"/>
      <c r="AHS209" s="417"/>
      <c r="AHT209" s="417"/>
      <c r="AHU209" s="417"/>
      <c r="AHV209" s="417"/>
      <c r="AHW209" s="417"/>
      <c r="AHX209" s="417"/>
      <c r="AHY209" s="417"/>
      <c r="AHZ209" s="418"/>
      <c r="AIA209" s="418"/>
      <c r="AIB209" s="418"/>
      <c r="AIC209" s="418"/>
      <c r="AID209" s="418"/>
      <c r="AIE209" s="417"/>
      <c r="AIF209" s="417"/>
      <c r="AIG209" s="418"/>
      <c r="AIH209" s="418"/>
      <c r="AII209" s="417"/>
      <c r="AIJ209" s="417"/>
      <c r="AIK209" s="418"/>
      <c r="AIL209" s="418"/>
      <c r="AIM209" s="417"/>
      <c r="AIN209" s="417"/>
      <c r="AIO209" s="417"/>
      <c r="AIP209" s="417"/>
      <c r="AIQ209" s="417"/>
      <c r="AIR209" s="417"/>
      <c r="AIS209" s="417"/>
      <c r="AIT209" s="418"/>
      <c r="AIU209" s="418"/>
      <c r="AIV209" s="417"/>
      <c r="AIW209" s="417"/>
      <c r="AIX209" s="418"/>
      <c r="AIY209" s="418"/>
      <c r="AIZ209" s="417"/>
      <c r="AJA209" s="417"/>
      <c r="AJB209" s="417"/>
      <c r="AJC209" s="417"/>
      <c r="AJD209" s="417"/>
      <c r="AJE209" s="411"/>
      <c r="AJF209" s="443"/>
      <c r="AJG209" s="417"/>
      <c r="AJH209" s="417"/>
      <c r="AJI209" s="417"/>
      <c r="AJJ209" s="417"/>
      <c r="AJK209" s="417"/>
      <c r="AJL209" s="417"/>
      <c r="AJM209" s="417"/>
      <c r="AJN209" s="416"/>
      <c r="AJO209" s="416"/>
      <c r="AJP209" s="416"/>
      <c r="AJQ209" s="416"/>
      <c r="AJR209" s="416"/>
      <c r="AJS209" s="416"/>
      <c r="AJT209" s="416"/>
      <c r="AJU209" s="416"/>
      <c r="AJV209" s="416"/>
      <c r="AJW209" s="416"/>
      <c r="AJX209" s="416"/>
      <c r="AJY209" s="416"/>
      <c r="AJZ209" s="416"/>
      <c r="AKA209" s="416"/>
      <c r="AKB209" s="416"/>
      <c r="AKC209" s="416"/>
      <c r="AKD209" s="416"/>
      <c r="AKE209" s="416"/>
      <c r="AKF209" s="416"/>
      <c r="AKG209" s="416"/>
      <c r="AKH209" s="416"/>
      <c r="AKI209" s="416"/>
      <c r="AKJ209" s="416"/>
      <c r="AKK209" s="416"/>
      <c r="AKL209" s="416"/>
      <c r="AKM209" s="416"/>
      <c r="AKN209" s="416"/>
      <c r="AKO209" s="416"/>
      <c r="AKP209" s="416"/>
      <c r="AKQ209" s="416"/>
      <c r="AKR209" s="416"/>
      <c r="AKS209" s="416"/>
      <c r="AKT209" s="416"/>
      <c r="AKU209" s="416"/>
      <c r="AKV209" s="416"/>
      <c r="AKW209" s="416"/>
      <c r="AKX209" s="416"/>
      <c r="AKY209" s="416"/>
      <c r="AKZ209" s="416"/>
      <c r="ALA209" s="416"/>
      <c r="ALB209" s="416"/>
      <c r="ALC209" s="416"/>
      <c r="ALD209" s="416"/>
      <c r="ALE209" s="416"/>
      <c r="ALF209" s="417"/>
      <c r="ALG209" s="417"/>
      <c r="ALH209" s="417"/>
      <c r="ALI209" s="417"/>
      <c r="ALJ209" s="417"/>
      <c r="ALK209" s="417"/>
      <c r="ALL209" s="417"/>
      <c r="ALM209" s="417"/>
      <c r="ALN209" s="417"/>
      <c r="ALO209" s="417"/>
      <c r="ALP209" s="417"/>
      <c r="ALQ209" s="417"/>
      <c r="ALR209" s="417"/>
      <c r="ALS209" s="417"/>
      <c r="ALT209" s="417"/>
      <c r="ALU209" s="417"/>
      <c r="ALV209" s="417"/>
      <c r="ALW209" s="417"/>
      <c r="ALX209" s="417"/>
      <c r="ALY209" s="417"/>
      <c r="ALZ209" s="417"/>
      <c r="AMA209" s="417"/>
      <c r="AMB209" s="417"/>
      <c r="AMC209" s="417"/>
      <c r="AMD209" s="418"/>
      <c r="AME209" s="418"/>
      <c r="AMF209" s="418"/>
      <c r="AMG209" s="418"/>
      <c r="AMH209" s="418"/>
      <c r="AMI209" s="417"/>
      <c r="AMJ209" s="417"/>
      <c r="AMK209" s="418"/>
      <c r="AML209" s="418"/>
      <c r="AMM209" s="417"/>
      <c r="AMN209" s="417"/>
      <c r="AMO209" s="418"/>
      <c r="AMP209" s="418"/>
      <c r="AMQ209" s="417"/>
      <c r="AMR209" s="417"/>
      <c r="AMS209" s="417"/>
      <c r="AMT209" s="417"/>
      <c r="AMU209" s="417"/>
      <c r="AMV209" s="417"/>
      <c r="AMW209" s="417"/>
      <c r="AMX209" s="418"/>
      <c r="AMY209" s="418"/>
      <c r="AMZ209" s="417"/>
      <c r="ANA209" s="417"/>
      <c r="ANB209" s="418"/>
      <c r="ANC209" s="418"/>
      <c r="AND209" s="417"/>
      <c r="ANE209" s="417"/>
      <c r="ANF209" s="417"/>
      <c r="ANG209" s="417"/>
      <c r="ANH209" s="417"/>
      <c r="ANI209" s="411"/>
      <c r="ANJ209" s="443"/>
      <c r="ANK209" s="417"/>
      <c r="ANL209" s="417"/>
      <c r="ANM209" s="417"/>
      <c r="ANN209" s="417"/>
      <c r="ANO209" s="417"/>
      <c r="ANP209" s="417"/>
      <c r="ANQ209" s="417"/>
      <c r="ANR209" s="416"/>
      <c r="ANS209" s="416"/>
      <c r="ANT209" s="416"/>
      <c r="ANU209" s="416"/>
      <c r="ANV209" s="416"/>
      <c r="ANW209" s="416"/>
      <c r="ANX209" s="416"/>
      <c r="ANY209" s="416"/>
      <c r="ANZ209" s="416"/>
      <c r="AOA209" s="416"/>
      <c r="AOB209" s="416"/>
      <c r="AOC209" s="416"/>
      <c r="AOD209" s="416"/>
      <c r="AOE209" s="416"/>
      <c r="AOF209" s="416"/>
      <c r="AOG209" s="416"/>
      <c r="AOH209" s="416"/>
      <c r="AOI209" s="416"/>
      <c r="AOJ209" s="416"/>
      <c r="AOK209" s="416"/>
      <c r="AOL209" s="416"/>
      <c r="AOM209" s="416"/>
      <c r="AON209" s="416"/>
      <c r="AOO209" s="416"/>
      <c r="AOP209" s="416"/>
      <c r="AOQ209" s="416"/>
      <c r="AOR209" s="416"/>
      <c r="AOS209" s="416"/>
      <c r="AOT209" s="416"/>
      <c r="AOU209" s="416"/>
      <c r="AOV209" s="416"/>
      <c r="AOW209" s="416"/>
      <c r="AOX209" s="416"/>
      <c r="AOY209" s="416"/>
      <c r="AOZ209" s="416"/>
      <c r="APA209" s="416"/>
      <c r="APB209" s="416"/>
      <c r="APC209" s="416"/>
      <c r="APD209" s="416"/>
      <c r="APE209" s="416"/>
      <c r="APF209" s="416"/>
      <c r="APG209" s="416"/>
      <c r="APH209" s="416"/>
      <c r="API209" s="416"/>
      <c r="APJ209" s="417"/>
      <c r="APK209" s="417"/>
      <c r="APL209" s="417"/>
      <c r="APM209" s="417"/>
      <c r="APN209" s="417"/>
      <c r="APO209" s="417"/>
      <c r="APP209" s="417"/>
      <c r="APQ209" s="417"/>
      <c r="APR209" s="417"/>
      <c r="APS209" s="417"/>
      <c r="APT209" s="417"/>
      <c r="APU209" s="417"/>
      <c r="APV209" s="417"/>
      <c r="APW209" s="417"/>
      <c r="APX209" s="417"/>
      <c r="APY209" s="417"/>
      <c r="APZ209" s="417"/>
      <c r="AQA209" s="417"/>
      <c r="AQB209" s="417"/>
      <c r="AQC209" s="417"/>
      <c r="AQD209" s="417"/>
      <c r="AQE209" s="417"/>
      <c r="AQF209" s="417"/>
      <c r="AQG209" s="417"/>
      <c r="AQH209" s="418"/>
      <c r="AQI209" s="418"/>
      <c r="AQJ209" s="418"/>
      <c r="AQK209" s="418"/>
      <c r="AQL209" s="418"/>
      <c r="AQM209" s="417"/>
      <c r="AQN209" s="417"/>
      <c r="AQO209" s="418"/>
      <c r="AQP209" s="418"/>
      <c r="AQQ209" s="417"/>
      <c r="AQR209" s="417"/>
      <c r="AQS209" s="418"/>
      <c r="AQT209" s="418"/>
      <c r="AQU209" s="417"/>
      <c r="AQV209" s="417"/>
      <c r="AQW209" s="417"/>
      <c r="AQX209" s="417"/>
      <c r="AQY209" s="417"/>
      <c r="AQZ209" s="417"/>
      <c r="ARA209" s="417"/>
      <c r="ARB209" s="418"/>
      <c r="ARC209" s="418"/>
      <c r="ARD209" s="417"/>
      <c r="ARE209" s="417"/>
      <c r="ARF209" s="418"/>
      <c r="ARG209" s="418"/>
      <c r="ARH209" s="417"/>
      <c r="ARI209" s="417"/>
      <c r="ARJ209" s="417"/>
      <c r="ARK209" s="417"/>
      <c r="ARL209" s="417"/>
      <c r="ARM209" s="411"/>
      <c r="ARN209" s="443"/>
      <c r="ARO209" s="417"/>
      <c r="ARP209" s="417"/>
      <c r="ARQ209" s="417"/>
      <c r="ARR209" s="417"/>
      <c r="ARS209" s="417"/>
      <c r="ART209" s="417"/>
      <c r="ARU209" s="417"/>
      <c r="ARV209" s="416"/>
      <c r="ARW209" s="416"/>
      <c r="ARX209" s="416"/>
      <c r="ARY209" s="416"/>
      <c r="ARZ209" s="416"/>
      <c r="ASA209" s="416"/>
      <c r="ASB209" s="416"/>
      <c r="ASC209" s="416"/>
      <c r="ASD209" s="416"/>
      <c r="ASE209" s="416"/>
      <c r="ASF209" s="416"/>
      <c r="ASG209" s="416"/>
      <c r="ASH209" s="416"/>
      <c r="ASI209" s="416"/>
      <c r="ASJ209" s="416"/>
      <c r="ASK209" s="416"/>
      <c r="ASL209" s="416"/>
      <c r="ASM209" s="416"/>
      <c r="ASN209" s="416"/>
      <c r="ASO209" s="416"/>
      <c r="ASP209" s="416"/>
      <c r="ASQ209" s="416"/>
      <c r="ASR209" s="416"/>
      <c r="ASS209" s="416"/>
      <c r="AST209" s="416"/>
      <c r="ASU209" s="416"/>
      <c r="ASV209" s="416"/>
      <c r="ASW209" s="416"/>
      <c r="ASX209" s="416"/>
      <c r="ASY209" s="416"/>
      <c r="ASZ209" s="416"/>
      <c r="ATA209" s="416"/>
      <c r="ATB209" s="416"/>
      <c r="ATC209" s="416"/>
      <c r="ATD209" s="416"/>
      <c r="ATE209" s="416"/>
      <c r="ATF209" s="416"/>
      <c r="ATG209" s="416"/>
      <c r="ATH209" s="416"/>
      <c r="ATI209" s="416"/>
      <c r="ATJ209" s="416"/>
      <c r="ATK209" s="416"/>
      <c r="ATL209" s="416"/>
      <c r="ATM209" s="416"/>
      <c r="ATN209" s="417"/>
      <c r="ATO209" s="417"/>
      <c r="ATP209" s="417"/>
      <c r="ATQ209" s="417"/>
      <c r="ATR209" s="417"/>
      <c r="ATS209" s="417"/>
      <c r="ATT209" s="417"/>
      <c r="ATU209" s="417"/>
      <c r="ATV209" s="417"/>
      <c r="ATW209" s="417"/>
      <c r="ATX209" s="417"/>
      <c r="ATY209" s="417"/>
      <c r="ATZ209" s="417"/>
      <c r="AUA209" s="417"/>
      <c r="AUB209" s="417"/>
      <c r="AUC209" s="417"/>
      <c r="AUD209" s="417"/>
      <c r="AUE209" s="417"/>
      <c r="AUF209" s="417"/>
      <c r="AUG209" s="417"/>
      <c r="AUH209" s="417"/>
      <c r="AUI209" s="417"/>
      <c r="AUJ209" s="417"/>
      <c r="AUK209" s="417"/>
      <c r="AUL209" s="418"/>
      <c r="AUM209" s="418"/>
      <c r="AUN209" s="418"/>
      <c r="AUO209" s="418"/>
      <c r="AUP209" s="418"/>
      <c r="AUQ209" s="417"/>
      <c r="AUR209" s="417"/>
      <c r="AUS209" s="418"/>
      <c r="AUT209" s="418"/>
      <c r="AUU209" s="417"/>
      <c r="AUV209" s="417"/>
      <c r="AUW209" s="418"/>
      <c r="AUX209" s="418"/>
      <c r="AUY209" s="417"/>
      <c r="AUZ209" s="417"/>
      <c r="AVA209" s="417"/>
      <c r="AVB209" s="417"/>
      <c r="AVC209" s="417"/>
      <c r="AVD209" s="417"/>
      <c r="AVE209" s="417"/>
      <c r="AVF209" s="418"/>
      <c r="AVG209" s="418"/>
      <c r="AVH209" s="417"/>
      <c r="AVI209" s="417"/>
      <c r="AVJ209" s="418"/>
      <c r="AVK209" s="418"/>
      <c r="AVL209" s="417"/>
      <c r="AVM209" s="417"/>
      <c r="AVN209" s="417"/>
      <c r="AVO209" s="417"/>
      <c r="AVP209" s="417"/>
      <c r="AVQ209" s="411"/>
      <c r="AVR209" s="443"/>
      <c r="AVS209" s="417"/>
      <c r="AVT209" s="417"/>
      <c r="AVU209" s="417"/>
      <c r="AVV209" s="417"/>
      <c r="AVW209" s="417"/>
      <c r="AVX209" s="417"/>
      <c r="AVY209" s="417"/>
      <c r="AVZ209" s="416"/>
      <c r="AWA209" s="416"/>
      <c r="AWB209" s="416"/>
      <c r="AWC209" s="416"/>
      <c r="AWD209" s="416"/>
      <c r="AWE209" s="416"/>
      <c r="AWF209" s="416"/>
      <c r="AWG209" s="416"/>
      <c r="AWH209" s="416"/>
      <c r="AWI209" s="416"/>
      <c r="AWJ209" s="416"/>
      <c r="AWK209" s="416"/>
      <c r="AWL209" s="416"/>
      <c r="AWM209" s="416"/>
      <c r="AWN209" s="416"/>
      <c r="AWO209" s="416"/>
      <c r="AWP209" s="416"/>
      <c r="AWQ209" s="416"/>
      <c r="AWR209" s="416"/>
      <c r="AWS209" s="416"/>
      <c r="AWT209" s="416"/>
      <c r="AWU209" s="416"/>
      <c r="AWV209" s="416"/>
      <c r="AWW209" s="416"/>
      <c r="AWX209" s="416"/>
      <c r="AWY209" s="416"/>
      <c r="AWZ209" s="416"/>
      <c r="AXA209" s="416"/>
      <c r="AXB209" s="416"/>
      <c r="AXC209" s="416"/>
      <c r="AXD209" s="416"/>
      <c r="AXE209" s="416"/>
      <c r="AXF209" s="416"/>
      <c r="AXG209" s="416"/>
      <c r="AXH209" s="416"/>
      <c r="AXI209" s="416"/>
      <c r="AXJ209" s="416"/>
      <c r="AXK209" s="416"/>
      <c r="AXL209" s="416"/>
      <c r="AXM209" s="416"/>
      <c r="AXN209" s="416"/>
      <c r="AXO209" s="416"/>
      <c r="AXP209" s="416"/>
      <c r="AXQ209" s="416"/>
      <c r="AXR209" s="417"/>
      <c r="AXS209" s="417"/>
      <c r="AXT209" s="417"/>
      <c r="AXU209" s="417"/>
      <c r="AXV209" s="417"/>
      <c r="AXW209" s="417"/>
      <c r="AXX209" s="417"/>
      <c r="AXY209" s="417"/>
      <c r="AXZ209" s="417"/>
      <c r="AYA209" s="417"/>
      <c r="AYB209" s="417"/>
      <c r="AYC209" s="417"/>
      <c r="AYD209" s="417"/>
      <c r="AYE209" s="417"/>
      <c r="AYF209" s="417"/>
      <c r="AYG209" s="417"/>
      <c r="AYH209" s="417"/>
      <c r="AYI209" s="417"/>
      <c r="AYJ209" s="417"/>
      <c r="AYK209" s="417"/>
      <c r="AYL209" s="417"/>
      <c r="AYM209" s="417"/>
      <c r="AYN209" s="417"/>
      <c r="AYO209" s="417"/>
      <c r="AYP209" s="418"/>
      <c r="AYQ209" s="418"/>
      <c r="AYR209" s="418"/>
      <c r="AYS209" s="418"/>
      <c r="AYT209" s="418"/>
      <c r="AYU209" s="417"/>
      <c r="AYV209" s="417"/>
      <c r="AYW209" s="418"/>
      <c r="AYX209" s="418"/>
      <c r="AYY209" s="417"/>
      <c r="AYZ209" s="417"/>
      <c r="AZA209" s="418"/>
      <c r="AZB209" s="418"/>
      <c r="AZC209" s="417"/>
      <c r="AZD209" s="417"/>
      <c r="AZE209" s="417"/>
      <c r="AZF209" s="417"/>
      <c r="AZG209" s="417"/>
      <c r="AZH209" s="417"/>
      <c r="AZI209" s="417"/>
      <c r="AZJ209" s="418"/>
      <c r="AZK209" s="418"/>
      <c r="AZL209" s="417"/>
      <c r="AZM209" s="417"/>
      <c r="AZN209" s="418"/>
      <c r="AZO209" s="418"/>
      <c r="AZP209" s="417"/>
      <c r="AZQ209" s="417"/>
      <c r="AZR209" s="417"/>
      <c r="AZS209" s="417"/>
      <c r="AZT209" s="417"/>
      <c r="AZU209" s="411"/>
      <c r="AZV209" s="443"/>
      <c r="AZW209" s="417"/>
      <c r="AZX209" s="417"/>
      <c r="AZY209" s="417"/>
      <c r="AZZ209" s="417"/>
      <c r="BAA209" s="417"/>
      <c r="BAB209" s="417"/>
      <c r="BAC209" s="417"/>
      <c r="BAD209" s="416"/>
      <c r="BAE209" s="416"/>
      <c r="BAF209" s="416"/>
      <c r="BAG209" s="416"/>
      <c r="BAH209" s="416"/>
      <c r="BAI209" s="416"/>
      <c r="BAJ209" s="416"/>
      <c r="BAK209" s="416"/>
      <c r="BAL209" s="416"/>
      <c r="BAM209" s="416"/>
      <c r="BAN209" s="416"/>
      <c r="BAO209" s="416"/>
      <c r="BAP209" s="416"/>
      <c r="BAQ209" s="416"/>
      <c r="BAR209" s="416"/>
      <c r="BAS209" s="416"/>
      <c r="BAT209" s="416"/>
      <c r="BAU209" s="416"/>
      <c r="BAV209" s="416"/>
      <c r="BAW209" s="416"/>
      <c r="BAX209" s="416"/>
      <c r="BAY209" s="416"/>
      <c r="BAZ209" s="416"/>
      <c r="BBA209" s="416"/>
      <c r="BBB209" s="416"/>
      <c r="BBC209" s="416"/>
      <c r="BBD209" s="416"/>
      <c r="BBE209" s="416"/>
      <c r="BBF209" s="416"/>
      <c r="BBG209" s="416"/>
      <c r="BBH209" s="416"/>
      <c r="BBI209" s="416"/>
      <c r="BBJ209" s="416"/>
      <c r="BBK209" s="416"/>
      <c r="BBL209" s="416"/>
      <c r="BBM209" s="416"/>
      <c r="BBN209" s="416"/>
      <c r="BBO209" s="416"/>
      <c r="BBP209" s="416"/>
      <c r="BBQ209" s="416"/>
      <c r="BBR209" s="416"/>
      <c r="BBS209" s="416"/>
      <c r="BBT209" s="416"/>
      <c r="BBU209" s="416"/>
      <c r="BBV209" s="417"/>
      <c r="BBW209" s="417"/>
      <c r="BBX209" s="417"/>
      <c r="BBY209" s="417"/>
      <c r="BBZ209" s="417"/>
      <c r="BCA209" s="417"/>
      <c r="BCB209" s="417"/>
      <c r="BCC209" s="417"/>
      <c r="BCD209" s="417"/>
      <c r="BCE209" s="417"/>
      <c r="BCF209" s="417"/>
      <c r="BCG209" s="417"/>
      <c r="BCH209" s="417"/>
      <c r="BCI209" s="417"/>
      <c r="BCJ209" s="417"/>
      <c r="BCK209" s="417"/>
      <c r="BCL209" s="417"/>
      <c r="BCM209" s="417"/>
      <c r="BCN209" s="417"/>
      <c r="BCO209" s="417"/>
      <c r="BCP209" s="417"/>
      <c r="BCQ209" s="417"/>
      <c r="BCR209" s="417"/>
      <c r="BCS209" s="417"/>
      <c r="BCT209" s="418"/>
      <c r="BCU209" s="418"/>
      <c r="BCV209" s="418"/>
      <c r="BCW209" s="418"/>
      <c r="BCX209" s="418"/>
      <c r="BCY209" s="417"/>
      <c r="BCZ209" s="417"/>
      <c r="BDA209" s="418"/>
      <c r="BDB209" s="418"/>
      <c r="BDC209" s="417"/>
      <c r="BDD209" s="417"/>
      <c r="BDE209" s="418"/>
      <c r="BDF209" s="418"/>
      <c r="BDG209" s="417"/>
      <c r="BDH209" s="417"/>
      <c r="BDI209" s="417"/>
      <c r="BDJ209" s="417"/>
      <c r="BDK209" s="417"/>
      <c r="BDL209" s="417"/>
      <c r="BDM209" s="417"/>
      <c r="BDN209" s="418"/>
      <c r="BDO209" s="418"/>
      <c r="BDP209" s="417"/>
      <c r="BDQ209" s="417"/>
      <c r="BDR209" s="418"/>
      <c r="BDS209" s="418"/>
      <c r="BDT209" s="417"/>
      <c r="BDU209" s="417"/>
      <c r="BDV209" s="417"/>
      <c r="BDW209" s="417"/>
      <c r="BDX209" s="417"/>
      <c r="BDY209" s="411"/>
      <c r="BDZ209" s="443"/>
      <c r="BEA209" s="417"/>
      <c r="BEB209" s="417"/>
      <c r="BEC209" s="417"/>
      <c r="BED209" s="417"/>
      <c r="BEE209" s="417"/>
      <c r="BEF209" s="417"/>
      <c r="BEG209" s="417"/>
      <c r="BEH209" s="416"/>
      <c r="BEI209" s="416"/>
      <c r="BEJ209" s="416"/>
      <c r="BEK209" s="416"/>
      <c r="BEL209" s="416"/>
      <c r="BEM209" s="416"/>
      <c r="BEN209" s="416"/>
      <c r="BEO209" s="416"/>
      <c r="BEP209" s="416"/>
      <c r="BEQ209" s="416"/>
      <c r="BER209" s="416"/>
      <c r="BES209" s="416"/>
      <c r="BET209" s="416"/>
      <c r="BEU209" s="416"/>
      <c r="BEV209" s="416"/>
      <c r="BEW209" s="416"/>
      <c r="BEX209" s="416"/>
      <c r="BEY209" s="416"/>
      <c r="BEZ209" s="416"/>
      <c r="BFA209" s="416"/>
      <c r="BFB209" s="416"/>
      <c r="BFC209" s="416"/>
      <c r="BFD209" s="416"/>
      <c r="BFE209" s="416"/>
      <c r="BFF209" s="416"/>
      <c r="BFG209" s="416"/>
      <c r="BFH209" s="416"/>
      <c r="BFI209" s="416"/>
      <c r="BFJ209" s="416"/>
      <c r="BFK209" s="416"/>
      <c r="BFL209" s="416"/>
      <c r="BFM209" s="416"/>
      <c r="BFN209" s="416"/>
      <c r="BFO209" s="416"/>
      <c r="BFP209" s="416"/>
      <c r="BFQ209" s="416"/>
      <c r="BFR209" s="416"/>
      <c r="BFS209" s="416"/>
      <c r="BFT209" s="416"/>
      <c r="BFU209" s="416"/>
      <c r="BFV209" s="416"/>
      <c r="BFW209" s="416"/>
      <c r="BFX209" s="416"/>
      <c r="BFY209" s="416"/>
      <c r="BFZ209" s="417"/>
      <c r="BGA209" s="417"/>
      <c r="BGB209" s="417"/>
      <c r="BGC209" s="417"/>
      <c r="BGD209" s="417"/>
      <c r="BGE209" s="417"/>
      <c r="BGF209" s="417"/>
      <c r="BGG209" s="417"/>
      <c r="BGH209" s="417"/>
      <c r="BGI209" s="417"/>
      <c r="BGJ209" s="417"/>
      <c r="BGK209" s="417"/>
      <c r="BGL209" s="417"/>
      <c r="BGM209" s="417"/>
      <c r="BGN209" s="417"/>
      <c r="BGO209" s="417"/>
      <c r="BGP209" s="417"/>
      <c r="BGQ209" s="417"/>
      <c r="BGR209" s="417"/>
      <c r="BGS209" s="417"/>
      <c r="BGT209" s="417"/>
      <c r="BGU209" s="417"/>
      <c r="BGV209" s="417"/>
      <c r="BGW209" s="417"/>
      <c r="BGX209" s="418"/>
      <c r="BGY209" s="418"/>
      <c r="BGZ209" s="418"/>
      <c r="BHA209" s="418"/>
      <c r="BHB209" s="418"/>
      <c r="BHC209" s="417"/>
      <c r="BHD209" s="417"/>
      <c r="BHE209" s="418"/>
      <c r="BHF209" s="418"/>
      <c r="BHG209" s="417"/>
      <c r="BHH209" s="417"/>
      <c r="BHI209" s="418"/>
      <c r="BHJ209" s="418"/>
      <c r="BHK209" s="417"/>
      <c r="BHL209" s="417"/>
      <c r="BHM209" s="417"/>
      <c r="BHN209" s="417"/>
      <c r="BHO209" s="417"/>
      <c r="BHP209" s="417"/>
      <c r="BHQ209" s="417"/>
      <c r="BHR209" s="418"/>
      <c r="BHS209" s="418"/>
      <c r="BHT209" s="417"/>
      <c r="BHU209" s="417"/>
      <c r="BHV209" s="418"/>
      <c r="BHW209" s="418"/>
      <c r="BHX209" s="417"/>
      <c r="BHY209" s="417"/>
      <c r="BHZ209" s="417"/>
      <c r="BIA209" s="417"/>
      <c r="BIB209" s="417"/>
      <c r="BIC209" s="411"/>
      <c r="BID209" s="443"/>
      <c r="BIE209" s="417"/>
      <c r="BIF209" s="417"/>
      <c r="BIG209" s="417"/>
      <c r="BIH209" s="417"/>
      <c r="BII209" s="417"/>
      <c r="BIJ209" s="417"/>
      <c r="BIK209" s="417"/>
      <c r="BIL209" s="416"/>
      <c r="BIM209" s="416"/>
      <c r="BIN209" s="416"/>
      <c r="BIO209" s="416"/>
      <c r="BIP209" s="416"/>
      <c r="BIQ209" s="416"/>
      <c r="BIR209" s="416"/>
      <c r="BIS209" s="416"/>
      <c r="BIT209" s="416"/>
      <c r="BIU209" s="416"/>
      <c r="BIV209" s="416"/>
      <c r="BIW209" s="416"/>
      <c r="BIX209" s="416"/>
      <c r="BIY209" s="416"/>
      <c r="BIZ209" s="416"/>
      <c r="BJA209" s="416"/>
      <c r="BJB209" s="416"/>
      <c r="BJC209" s="416"/>
      <c r="BJD209" s="416"/>
      <c r="BJE209" s="416"/>
      <c r="BJF209" s="416"/>
      <c r="BJG209" s="416"/>
      <c r="BJH209" s="416"/>
      <c r="BJI209" s="416"/>
      <c r="BJJ209" s="416"/>
      <c r="BJK209" s="416"/>
      <c r="BJL209" s="416"/>
      <c r="BJM209" s="416"/>
      <c r="BJN209" s="416"/>
      <c r="BJO209" s="416"/>
      <c r="BJP209" s="416"/>
      <c r="BJQ209" s="416"/>
      <c r="BJR209" s="416"/>
      <c r="BJS209" s="416"/>
      <c r="BJT209" s="416"/>
      <c r="BJU209" s="416"/>
      <c r="BJV209" s="416"/>
      <c r="BJW209" s="416"/>
      <c r="BJX209" s="416"/>
      <c r="BJY209" s="416"/>
      <c r="BJZ209" s="416"/>
      <c r="BKA209" s="416"/>
      <c r="BKB209" s="416"/>
      <c r="BKC209" s="416"/>
      <c r="BKD209" s="417"/>
      <c r="BKE209" s="417"/>
      <c r="BKF209" s="417"/>
      <c r="BKG209" s="417"/>
      <c r="BKH209" s="417"/>
      <c r="BKI209" s="417"/>
      <c r="BKJ209" s="417"/>
      <c r="BKK209" s="417"/>
      <c r="BKL209" s="417"/>
      <c r="BKM209" s="417"/>
      <c r="BKN209" s="417"/>
      <c r="BKO209" s="417"/>
      <c r="BKP209" s="417"/>
      <c r="BKQ209" s="417"/>
      <c r="BKR209" s="417"/>
      <c r="BKS209" s="417"/>
      <c r="BKT209" s="417"/>
      <c r="BKU209" s="417"/>
      <c r="BKV209" s="417"/>
      <c r="BKW209" s="417"/>
      <c r="BKX209" s="417"/>
      <c r="BKY209" s="417"/>
      <c r="BKZ209" s="417"/>
      <c r="BLA209" s="417"/>
      <c r="BLB209" s="418"/>
      <c r="BLC209" s="418"/>
      <c r="BLD209" s="418"/>
      <c r="BLE209" s="418"/>
      <c r="BLF209" s="418"/>
      <c r="BLG209" s="417"/>
      <c r="BLH209" s="417"/>
      <c r="BLI209" s="418"/>
      <c r="BLJ209" s="418"/>
      <c r="BLK209" s="417"/>
      <c r="BLL209" s="417"/>
      <c r="BLM209" s="418"/>
      <c r="BLN209" s="418"/>
      <c r="BLO209" s="417"/>
      <c r="BLP209" s="417"/>
      <c r="BLQ209" s="417"/>
      <c r="BLR209" s="417"/>
      <c r="BLS209" s="417"/>
      <c r="BLT209" s="417"/>
      <c r="BLU209" s="417"/>
      <c r="BLV209" s="418"/>
      <c r="BLW209" s="418"/>
      <c r="BLX209" s="417"/>
      <c r="BLY209" s="417"/>
      <c r="BLZ209" s="418"/>
      <c r="BMA209" s="418"/>
      <c r="BMB209" s="417"/>
      <c r="BMC209" s="417"/>
      <c r="BMD209" s="417"/>
      <c r="BME209" s="417"/>
      <c r="BMF209" s="417"/>
      <c r="BMG209" s="411"/>
      <c r="BMH209" s="443"/>
      <c r="BMI209" s="417"/>
      <c r="BMJ209" s="417"/>
      <c r="BMK209" s="417"/>
      <c r="BML209" s="417"/>
      <c r="BMM209" s="417"/>
      <c r="BMN209" s="417"/>
      <c r="BMO209" s="417"/>
      <c r="BMP209" s="416"/>
      <c r="BMQ209" s="416"/>
      <c r="BMR209" s="416"/>
      <c r="BMS209" s="416"/>
      <c r="BMT209" s="416"/>
      <c r="BMU209" s="416"/>
      <c r="BMV209" s="416"/>
      <c r="BMW209" s="416"/>
      <c r="BMX209" s="416"/>
      <c r="BMY209" s="416"/>
      <c r="BMZ209" s="416"/>
      <c r="BNA209" s="416"/>
      <c r="BNB209" s="416"/>
      <c r="BNC209" s="416"/>
      <c r="BND209" s="416"/>
      <c r="BNE209" s="416"/>
      <c r="BNF209" s="416"/>
      <c r="BNG209" s="416"/>
      <c r="BNH209" s="416"/>
      <c r="BNI209" s="416"/>
      <c r="BNJ209" s="416"/>
      <c r="BNK209" s="416"/>
      <c r="BNL209" s="416"/>
      <c r="BNM209" s="416"/>
      <c r="BNN209" s="416"/>
      <c r="BNO209" s="416"/>
      <c r="BNP209" s="416"/>
      <c r="BNQ209" s="416"/>
      <c r="BNR209" s="416"/>
      <c r="BNS209" s="416"/>
      <c r="BNT209" s="416"/>
      <c r="BNU209" s="416"/>
      <c r="BNV209" s="416"/>
      <c r="BNW209" s="416"/>
      <c r="BNX209" s="416"/>
      <c r="BNY209" s="416"/>
      <c r="BNZ209" s="416"/>
      <c r="BOA209" s="416"/>
      <c r="BOB209" s="416"/>
      <c r="BOC209" s="416"/>
      <c r="BOD209" s="416"/>
      <c r="BOE209" s="416"/>
      <c r="BOF209" s="416"/>
      <c r="BOG209" s="416"/>
      <c r="BOH209" s="417"/>
      <c r="BOI209" s="417"/>
      <c r="BOJ209" s="417"/>
      <c r="BOK209" s="417"/>
      <c r="BOL209" s="417"/>
      <c r="BOM209" s="417"/>
      <c r="BON209" s="417"/>
      <c r="BOO209" s="417"/>
      <c r="BOP209" s="417"/>
      <c r="BOQ209" s="417"/>
      <c r="BOR209" s="417"/>
      <c r="BOS209" s="417"/>
      <c r="BOT209" s="417"/>
      <c r="BOU209" s="417"/>
      <c r="BOV209" s="417"/>
      <c r="BOW209" s="417"/>
      <c r="BOX209" s="417"/>
      <c r="BOY209" s="417"/>
      <c r="BOZ209" s="417"/>
      <c r="BPA209" s="417"/>
      <c r="BPB209" s="417"/>
      <c r="BPC209" s="417"/>
      <c r="BPD209" s="417"/>
      <c r="BPE209" s="417"/>
      <c r="BPF209" s="418"/>
      <c r="BPG209" s="418"/>
      <c r="BPH209" s="418"/>
      <c r="BPI209" s="418"/>
      <c r="BPJ209" s="418"/>
      <c r="BPK209" s="417"/>
      <c r="BPL209" s="417"/>
      <c r="BPM209" s="418"/>
      <c r="BPN209" s="418"/>
      <c r="BPO209" s="417"/>
      <c r="BPP209" s="417"/>
      <c r="BPQ209" s="418"/>
      <c r="BPR209" s="418"/>
      <c r="BPS209" s="417"/>
      <c r="BPT209" s="417"/>
      <c r="BPU209" s="417"/>
      <c r="BPV209" s="417"/>
      <c r="BPW209" s="417"/>
      <c r="BPX209" s="417"/>
      <c r="BPY209" s="417"/>
      <c r="BPZ209" s="418"/>
      <c r="BQA209" s="418"/>
      <c r="BQB209" s="417"/>
      <c r="BQC209" s="417"/>
      <c r="BQD209" s="418"/>
      <c r="BQE209" s="418"/>
      <c r="BQF209" s="417"/>
      <c r="BQG209" s="417"/>
      <c r="BQH209" s="417"/>
      <c r="BQI209" s="417"/>
      <c r="BQJ209" s="417"/>
      <c r="BQK209" s="411"/>
      <c r="BQL209" s="443"/>
      <c r="BQM209" s="417"/>
      <c r="BQN209" s="417"/>
      <c r="BQO209" s="417"/>
      <c r="BQP209" s="417"/>
      <c r="BQQ209" s="417"/>
      <c r="BQR209" s="417"/>
      <c r="BQS209" s="417"/>
      <c r="BQT209" s="416"/>
      <c r="BQU209" s="416"/>
      <c r="BQV209" s="416"/>
      <c r="BQW209" s="416"/>
      <c r="BQX209" s="416"/>
      <c r="BQY209" s="416"/>
      <c r="BQZ209" s="416"/>
      <c r="BRA209" s="416"/>
      <c r="BRB209" s="416"/>
      <c r="BRC209" s="416"/>
      <c r="BRD209" s="416"/>
      <c r="BRE209" s="416"/>
      <c r="BRF209" s="416"/>
      <c r="BRG209" s="416"/>
      <c r="BRH209" s="416"/>
      <c r="BRI209" s="416"/>
      <c r="BRJ209" s="416"/>
      <c r="BRK209" s="416"/>
      <c r="BRL209" s="416"/>
      <c r="BRM209" s="416"/>
      <c r="BRN209" s="416"/>
      <c r="BRO209" s="416"/>
      <c r="BRP209" s="416"/>
      <c r="BRQ209" s="416"/>
      <c r="BRR209" s="416"/>
      <c r="BRS209" s="416"/>
      <c r="BRT209" s="416"/>
      <c r="BRU209" s="416"/>
      <c r="BRV209" s="416"/>
      <c r="BRW209" s="416"/>
      <c r="BRX209" s="416"/>
      <c r="BRY209" s="416"/>
      <c r="BRZ209" s="416"/>
      <c r="BSA209" s="416"/>
      <c r="BSB209" s="416"/>
      <c r="BSC209" s="416"/>
      <c r="BSD209" s="416"/>
      <c r="BSE209" s="416"/>
      <c r="BSF209" s="416"/>
      <c r="BSG209" s="416"/>
      <c r="BSH209" s="416"/>
      <c r="BSI209" s="416"/>
      <c r="BSJ209" s="416"/>
      <c r="BSK209" s="416"/>
      <c r="BSL209" s="417"/>
      <c r="BSM209" s="417"/>
      <c r="BSN209" s="417"/>
      <c r="BSO209" s="417"/>
      <c r="BSP209" s="417"/>
      <c r="BSQ209" s="417"/>
      <c r="BSR209" s="417"/>
      <c r="BSS209" s="417"/>
      <c r="BST209" s="417"/>
      <c r="BSU209" s="417"/>
      <c r="BSV209" s="417"/>
      <c r="BSW209" s="417"/>
      <c r="BSX209" s="417"/>
      <c r="BSY209" s="417"/>
      <c r="BSZ209" s="417"/>
      <c r="BTA209" s="417"/>
      <c r="BTB209" s="417"/>
      <c r="BTC209" s="417"/>
      <c r="BTD209" s="417"/>
      <c r="BTE209" s="417"/>
      <c r="BTF209" s="417"/>
      <c r="BTG209" s="417"/>
      <c r="BTH209" s="417"/>
      <c r="BTI209" s="417"/>
      <c r="BTJ209" s="418"/>
      <c r="BTK209" s="418"/>
      <c r="BTL209" s="418"/>
      <c r="BTM209" s="418"/>
      <c r="BTN209" s="418"/>
      <c r="BTO209" s="417"/>
      <c r="BTP209" s="417"/>
      <c r="BTQ209" s="418"/>
      <c r="BTR209" s="418"/>
      <c r="BTS209" s="417"/>
      <c r="BTT209" s="417"/>
      <c r="BTU209" s="418"/>
      <c r="BTV209" s="418"/>
      <c r="BTW209" s="417"/>
      <c r="BTX209" s="417"/>
      <c r="BTY209" s="417"/>
      <c r="BTZ209" s="417"/>
      <c r="BUA209" s="417"/>
      <c r="BUB209" s="417"/>
      <c r="BUC209" s="417"/>
      <c r="BUD209" s="418"/>
      <c r="BUE209" s="418"/>
      <c r="BUF209" s="417"/>
      <c r="BUG209" s="417"/>
      <c r="BUH209" s="418"/>
      <c r="BUI209" s="418"/>
      <c r="BUJ209" s="417"/>
      <c r="BUK209" s="417"/>
      <c r="BUL209" s="417"/>
      <c r="BUM209" s="417"/>
      <c r="BUN209" s="417"/>
      <c r="BUO209" s="411"/>
      <c r="BUP209" s="443"/>
      <c r="BUQ209" s="417"/>
      <c r="BUR209" s="417"/>
      <c r="BUS209" s="417"/>
      <c r="BUT209" s="417"/>
      <c r="BUU209" s="417"/>
      <c r="BUV209" s="417"/>
      <c r="BUW209" s="417"/>
      <c r="BUX209" s="416"/>
      <c r="BUY209" s="416"/>
      <c r="BUZ209" s="416"/>
      <c r="BVA209" s="416"/>
      <c r="BVB209" s="416"/>
      <c r="BVC209" s="416"/>
      <c r="BVD209" s="416"/>
      <c r="BVE209" s="416"/>
      <c r="BVF209" s="416"/>
      <c r="BVG209" s="416"/>
      <c r="BVH209" s="416"/>
      <c r="BVI209" s="416"/>
      <c r="BVJ209" s="416"/>
      <c r="BVK209" s="416"/>
      <c r="BVL209" s="416"/>
      <c r="BVM209" s="416"/>
      <c r="BVN209" s="416"/>
      <c r="BVO209" s="416"/>
      <c r="BVP209" s="416"/>
      <c r="BVQ209" s="416"/>
      <c r="BVR209" s="416"/>
      <c r="BVS209" s="416"/>
      <c r="BVT209" s="416"/>
      <c r="BVU209" s="416"/>
      <c r="BVV209" s="416"/>
      <c r="BVW209" s="416"/>
      <c r="BVX209" s="416"/>
      <c r="BVY209" s="416"/>
      <c r="BVZ209" s="416"/>
      <c r="BWA209" s="416"/>
      <c r="BWB209" s="416"/>
      <c r="BWC209" s="416"/>
      <c r="BWD209" s="416"/>
      <c r="BWE209" s="416"/>
      <c r="BWF209" s="416"/>
      <c r="BWG209" s="416"/>
      <c r="BWH209" s="416"/>
      <c r="BWI209" s="416"/>
      <c r="BWJ209" s="416"/>
      <c r="BWK209" s="416"/>
      <c r="BWL209" s="416"/>
      <c r="BWM209" s="416"/>
      <c r="BWN209" s="416"/>
      <c r="BWO209" s="416"/>
      <c r="BWP209" s="417"/>
      <c r="BWQ209" s="417"/>
      <c r="BWR209" s="417"/>
      <c r="BWS209" s="417"/>
      <c r="BWT209" s="417"/>
      <c r="BWU209" s="417"/>
      <c r="BWV209" s="417"/>
      <c r="BWW209" s="417"/>
      <c r="BWX209" s="417"/>
      <c r="BWY209" s="417"/>
      <c r="BWZ209" s="417"/>
      <c r="BXA209" s="417"/>
      <c r="BXB209" s="417"/>
      <c r="BXC209" s="417"/>
      <c r="BXD209" s="417"/>
      <c r="BXE209" s="417"/>
      <c r="BXF209" s="417"/>
      <c r="BXG209" s="417"/>
      <c r="BXH209" s="417"/>
      <c r="BXI209" s="417"/>
      <c r="BXJ209" s="417"/>
      <c r="BXK209" s="417"/>
      <c r="BXL209" s="417"/>
      <c r="BXM209" s="417"/>
      <c r="BXN209" s="418"/>
      <c r="BXO209" s="418"/>
      <c r="BXP209" s="418"/>
      <c r="BXQ209" s="418"/>
      <c r="BXR209" s="418"/>
      <c r="BXS209" s="417"/>
      <c r="BXT209" s="417"/>
      <c r="BXU209" s="418"/>
      <c r="BXV209" s="418"/>
      <c r="BXW209" s="417"/>
      <c r="BXX209" s="417"/>
      <c r="BXY209" s="418"/>
      <c r="BXZ209" s="418"/>
      <c r="BYA209" s="417"/>
      <c r="BYB209" s="417"/>
      <c r="BYC209" s="417"/>
      <c r="BYD209" s="417"/>
      <c r="BYE209" s="417"/>
      <c r="BYF209" s="417"/>
      <c r="BYG209" s="417"/>
      <c r="BYH209" s="418"/>
      <c r="BYI209" s="418"/>
      <c r="BYJ209" s="417"/>
      <c r="BYK209" s="417"/>
      <c r="BYL209" s="418"/>
      <c r="BYM209" s="418"/>
      <c r="BYN209" s="417"/>
      <c r="BYO209" s="417"/>
      <c r="BYP209" s="417"/>
      <c r="BYQ209" s="417"/>
      <c r="BYR209" s="417"/>
      <c r="BYS209" s="411"/>
      <c r="BYT209" s="443"/>
      <c r="BYU209" s="417"/>
      <c r="BYV209" s="417"/>
      <c r="BYW209" s="417"/>
      <c r="BYX209" s="417"/>
      <c r="BYY209" s="417"/>
      <c r="BYZ209" s="417"/>
      <c r="BZA209" s="417"/>
      <c r="BZB209" s="416"/>
      <c r="BZC209" s="416"/>
      <c r="BZD209" s="416"/>
      <c r="BZE209" s="416"/>
      <c r="BZF209" s="416"/>
      <c r="BZG209" s="416"/>
      <c r="BZH209" s="416"/>
      <c r="BZI209" s="416"/>
      <c r="BZJ209" s="416"/>
      <c r="BZK209" s="416"/>
      <c r="BZL209" s="416"/>
      <c r="BZM209" s="416"/>
      <c r="BZN209" s="416"/>
      <c r="BZO209" s="416"/>
      <c r="BZP209" s="416"/>
      <c r="BZQ209" s="416"/>
      <c r="BZR209" s="416"/>
      <c r="BZS209" s="416"/>
      <c r="BZT209" s="416"/>
      <c r="BZU209" s="416"/>
      <c r="BZV209" s="416"/>
      <c r="BZW209" s="416"/>
      <c r="BZX209" s="416"/>
      <c r="BZY209" s="416"/>
      <c r="BZZ209" s="416"/>
      <c r="CAA209" s="416"/>
      <c r="CAB209" s="416"/>
      <c r="CAC209" s="416"/>
      <c r="CAD209" s="416"/>
      <c r="CAE209" s="416"/>
      <c r="CAF209" s="416"/>
      <c r="CAG209" s="416"/>
      <c r="CAH209" s="416"/>
      <c r="CAI209" s="416"/>
      <c r="CAJ209" s="416"/>
      <c r="CAK209" s="416"/>
      <c r="CAL209" s="416"/>
      <c r="CAM209" s="416"/>
      <c r="CAN209" s="416"/>
      <c r="CAO209" s="416"/>
      <c r="CAP209" s="416"/>
      <c r="CAQ209" s="416"/>
      <c r="CAR209" s="416"/>
      <c r="CAS209" s="416"/>
      <c r="CAT209" s="417"/>
      <c r="CAU209" s="417"/>
      <c r="CAV209" s="417"/>
      <c r="CAW209" s="417"/>
      <c r="CAX209" s="417"/>
      <c r="CAY209" s="417"/>
      <c r="CAZ209" s="417"/>
      <c r="CBA209" s="417"/>
      <c r="CBB209" s="417"/>
      <c r="CBC209" s="417"/>
      <c r="CBD209" s="417"/>
      <c r="CBE209" s="417"/>
      <c r="CBF209" s="417"/>
      <c r="CBG209" s="417"/>
      <c r="CBH209" s="417"/>
      <c r="CBI209" s="417"/>
      <c r="CBJ209" s="417"/>
      <c r="CBK209" s="417"/>
      <c r="CBL209" s="417"/>
      <c r="CBM209" s="417"/>
      <c r="CBN209" s="417"/>
      <c r="CBO209" s="417"/>
      <c r="CBP209" s="417"/>
      <c r="CBQ209" s="417"/>
      <c r="CBR209" s="418"/>
      <c r="CBS209" s="418"/>
      <c r="CBT209" s="418"/>
      <c r="CBU209" s="418"/>
      <c r="CBV209" s="418"/>
      <c r="CBW209" s="417"/>
      <c r="CBX209" s="417"/>
      <c r="CBY209" s="418"/>
      <c r="CBZ209" s="418"/>
      <c r="CCA209" s="417"/>
      <c r="CCB209" s="417"/>
      <c r="CCC209" s="418"/>
      <c r="CCD209" s="418"/>
      <c r="CCE209" s="417"/>
      <c r="CCF209" s="417"/>
      <c r="CCG209" s="417"/>
      <c r="CCH209" s="417"/>
      <c r="CCI209" s="417"/>
      <c r="CCJ209" s="417"/>
      <c r="CCK209" s="417"/>
      <c r="CCL209" s="418"/>
      <c r="CCM209" s="418"/>
      <c r="CCN209" s="417"/>
      <c r="CCO209" s="417"/>
      <c r="CCP209" s="418"/>
      <c r="CCQ209" s="418"/>
      <c r="CCR209" s="417"/>
      <c r="CCS209" s="417"/>
      <c r="CCT209" s="417"/>
      <c r="CCU209" s="417"/>
      <c r="CCV209" s="417"/>
      <c r="CCW209" s="411"/>
      <c r="CCX209" s="443"/>
      <c r="CCY209" s="417"/>
      <c r="CCZ209" s="417"/>
      <c r="CDA209" s="417"/>
      <c r="CDB209" s="417"/>
      <c r="CDC209" s="417"/>
      <c r="CDD209" s="417"/>
      <c r="CDE209" s="417"/>
      <c r="CDF209" s="416"/>
      <c r="CDG209" s="416"/>
      <c r="CDH209" s="416"/>
      <c r="CDI209" s="416"/>
      <c r="CDJ209" s="416"/>
      <c r="CDK209" s="416"/>
      <c r="CDL209" s="416"/>
      <c r="CDM209" s="416"/>
      <c r="CDN209" s="416"/>
      <c r="CDO209" s="416"/>
      <c r="CDP209" s="416"/>
      <c r="CDQ209" s="416"/>
      <c r="CDR209" s="416"/>
      <c r="CDS209" s="416"/>
      <c r="CDT209" s="416"/>
      <c r="CDU209" s="416"/>
      <c r="CDV209" s="416"/>
      <c r="CDW209" s="416"/>
      <c r="CDX209" s="416"/>
      <c r="CDY209" s="416"/>
      <c r="CDZ209" s="416"/>
      <c r="CEA209" s="416"/>
      <c r="CEB209" s="416"/>
      <c r="CEC209" s="416"/>
      <c r="CED209" s="416"/>
      <c r="CEE209" s="416"/>
      <c r="CEF209" s="416"/>
      <c r="CEG209" s="416"/>
      <c r="CEH209" s="416"/>
      <c r="CEI209" s="416"/>
      <c r="CEJ209" s="416"/>
      <c r="CEK209" s="416"/>
      <c r="CEL209" s="416"/>
      <c r="CEM209" s="416"/>
      <c r="CEN209" s="416"/>
      <c r="CEO209" s="416"/>
      <c r="CEP209" s="416"/>
      <c r="CEQ209" s="416"/>
      <c r="CER209" s="416"/>
      <c r="CES209" s="416"/>
      <c r="CET209" s="416"/>
      <c r="CEU209" s="416"/>
      <c r="CEV209" s="416"/>
      <c r="CEW209" s="416"/>
      <c r="CEX209" s="417"/>
      <c r="CEY209" s="417"/>
      <c r="CEZ209" s="417"/>
      <c r="CFA209" s="417"/>
      <c r="CFB209" s="417"/>
      <c r="CFC209" s="417"/>
      <c r="CFD209" s="417"/>
      <c r="CFE209" s="417"/>
      <c r="CFF209" s="417"/>
      <c r="CFG209" s="417"/>
      <c r="CFH209" s="417"/>
      <c r="CFI209" s="417"/>
      <c r="CFJ209" s="417"/>
      <c r="CFK209" s="417"/>
      <c r="CFL209" s="417"/>
      <c r="CFM209" s="417"/>
      <c r="CFN209" s="417"/>
      <c r="CFO209" s="417"/>
      <c r="CFP209" s="417"/>
      <c r="CFQ209" s="417"/>
      <c r="CFR209" s="417"/>
      <c r="CFS209" s="417"/>
      <c r="CFT209" s="417"/>
      <c r="CFU209" s="417"/>
      <c r="CFV209" s="418"/>
      <c r="CFW209" s="418"/>
      <c r="CFX209" s="418"/>
      <c r="CFY209" s="418"/>
      <c r="CFZ209" s="418"/>
      <c r="CGA209" s="417"/>
      <c r="CGB209" s="417"/>
      <c r="CGC209" s="418"/>
      <c r="CGD209" s="418"/>
      <c r="CGE209" s="417"/>
      <c r="CGF209" s="417"/>
      <c r="CGG209" s="418"/>
      <c r="CGH209" s="418"/>
      <c r="CGI209" s="417"/>
      <c r="CGJ209" s="417"/>
      <c r="CGK209" s="417"/>
      <c r="CGL209" s="417"/>
      <c r="CGM209" s="417"/>
      <c r="CGN209" s="417"/>
      <c r="CGO209" s="417"/>
      <c r="CGP209" s="418"/>
      <c r="CGQ209" s="418"/>
      <c r="CGR209" s="417"/>
      <c r="CGS209" s="417"/>
      <c r="CGT209" s="418"/>
      <c r="CGU209" s="418"/>
      <c r="CGV209" s="417"/>
      <c r="CGW209" s="417"/>
      <c r="CGX209" s="417"/>
      <c r="CGY209" s="417"/>
      <c r="CGZ209" s="417"/>
      <c r="CHA209" s="411"/>
      <c r="CHB209" s="443"/>
      <c r="CHC209" s="417"/>
      <c r="CHD209" s="417"/>
      <c r="CHE209" s="417"/>
      <c r="CHF209" s="417"/>
      <c r="CHG209" s="417"/>
      <c r="CHH209" s="417"/>
      <c r="CHI209" s="417"/>
      <c r="CHJ209" s="416"/>
      <c r="CHK209" s="416"/>
      <c r="CHL209" s="416"/>
      <c r="CHM209" s="416"/>
      <c r="CHN209" s="416"/>
      <c r="CHO209" s="416"/>
      <c r="CHP209" s="416"/>
      <c r="CHQ209" s="416"/>
      <c r="CHR209" s="416"/>
      <c r="CHS209" s="416"/>
      <c r="CHT209" s="416"/>
      <c r="CHU209" s="416"/>
      <c r="CHV209" s="416"/>
      <c r="CHW209" s="416"/>
      <c r="CHX209" s="416"/>
      <c r="CHY209" s="416"/>
      <c r="CHZ209" s="416"/>
      <c r="CIA209" s="416"/>
      <c r="CIB209" s="416"/>
      <c r="CIC209" s="416"/>
      <c r="CID209" s="416"/>
      <c r="CIE209" s="416"/>
      <c r="CIF209" s="416"/>
      <c r="CIG209" s="416"/>
      <c r="CIH209" s="416"/>
      <c r="CII209" s="416"/>
      <c r="CIJ209" s="416"/>
      <c r="CIK209" s="416"/>
      <c r="CIL209" s="416"/>
      <c r="CIM209" s="416"/>
      <c r="CIN209" s="416"/>
      <c r="CIO209" s="416"/>
      <c r="CIP209" s="416"/>
      <c r="CIQ209" s="416"/>
      <c r="CIR209" s="416"/>
      <c r="CIS209" s="416"/>
      <c r="CIT209" s="416"/>
      <c r="CIU209" s="416"/>
      <c r="CIV209" s="416"/>
      <c r="CIW209" s="416"/>
      <c r="CIX209" s="416"/>
      <c r="CIY209" s="416"/>
      <c r="CIZ209" s="416"/>
      <c r="CJA209" s="416"/>
      <c r="CJB209" s="417"/>
      <c r="CJC209" s="417"/>
      <c r="CJD209" s="417"/>
      <c r="CJE209" s="417"/>
      <c r="CJF209" s="417"/>
      <c r="CJG209" s="417"/>
      <c r="CJH209" s="417"/>
      <c r="CJI209" s="417"/>
      <c r="CJJ209" s="417"/>
      <c r="CJK209" s="417"/>
      <c r="CJL209" s="417"/>
      <c r="CJM209" s="417"/>
      <c r="CJN209" s="417"/>
      <c r="CJO209" s="417"/>
      <c r="CJP209" s="417"/>
      <c r="CJQ209" s="417"/>
      <c r="CJR209" s="417"/>
      <c r="CJS209" s="417"/>
      <c r="CJT209" s="417"/>
      <c r="CJU209" s="417"/>
      <c r="CJV209" s="417"/>
      <c r="CJW209" s="417"/>
      <c r="CJX209" s="417"/>
      <c r="CJY209" s="417"/>
      <c r="CJZ209" s="418"/>
      <c r="CKA209" s="418"/>
      <c r="CKB209" s="418"/>
      <c r="CKC209" s="418"/>
      <c r="CKD209" s="418"/>
      <c r="CKE209" s="417"/>
      <c r="CKF209" s="417"/>
      <c r="CKG209" s="418"/>
      <c r="CKH209" s="418"/>
      <c r="CKI209" s="417"/>
      <c r="CKJ209" s="417"/>
      <c r="CKK209" s="418"/>
      <c r="CKL209" s="418"/>
      <c r="CKM209" s="417"/>
      <c r="CKN209" s="417"/>
      <c r="CKO209" s="417"/>
      <c r="CKP209" s="417"/>
      <c r="CKQ209" s="417"/>
      <c r="CKR209" s="417"/>
      <c r="CKS209" s="417"/>
      <c r="CKT209" s="418"/>
      <c r="CKU209" s="418"/>
      <c r="CKV209" s="417"/>
      <c r="CKW209" s="417"/>
      <c r="CKX209" s="418"/>
      <c r="CKY209" s="418"/>
      <c r="CKZ209" s="417"/>
      <c r="CLA209" s="417"/>
      <c r="CLB209" s="417"/>
      <c r="CLC209" s="417"/>
      <c r="CLD209" s="417"/>
      <c r="CLE209" s="411"/>
      <c r="CLF209" s="443"/>
      <c r="CLG209" s="417"/>
      <c r="CLH209" s="417"/>
      <c r="CLI209" s="417"/>
      <c r="CLJ209" s="417"/>
      <c r="CLK209" s="417"/>
      <c r="CLL209" s="417"/>
      <c r="CLM209" s="417"/>
      <c r="CLN209" s="416"/>
      <c r="CLO209" s="416"/>
      <c r="CLP209" s="416"/>
      <c r="CLQ209" s="416"/>
      <c r="CLR209" s="416"/>
      <c r="CLS209" s="416"/>
      <c r="CLT209" s="416"/>
      <c r="CLU209" s="416"/>
      <c r="CLV209" s="416"/>
      <c r="CLW209" s="416"/>
      <c r="CLX209" s="416"/>
      <c r="CLY209" s="416"/>
      <c r="CLZ209" s="416"/>
      <c r="CMA209" s="416"/>
      <c r="CMB209" s="416"/>
      <c r="CMC209" s="416"/>
      <c r="CMD209" s="416"/>
      <c r="CME209" s="416"/>
      <c r="CMF209" s="416"/>
      <c r="CMG209" s="416"/>
      <c r="CMH209" s="416"/>
      <c r="CMI209" s="416"/>
      <c r="CMJ209" s="416"/>
      <c r="CMK209" s="416"/>
      <c r="CML209" s="416"/>
      <c r="CMM209" s="416"/>
      <c r="CMN209" s="416"/>
      <c r="CMO209" s="416"/>
      <c r="CMP209" s="416"/>
      <c r="CMQ209" s="416"/>
      <c r="CMR209" s="416"/>
      <c r="CMS209" s="416"/>
      <c r="CMT209" s="416"/>
      <c r="CMU209" s="416"/>
      <c r="CMV209" s="416"/>
      <c r="CMW209" s="416"/>
      <c r="CMX209" s="416"/>
      <c r="CMY209" s="416"/>
      <c r="CMZ209" s="416"/>
      <c r="CNA209" s="416"/>
      <c r="CNB209" s="416"/>
      <c r="CNC209" s="416"/>
      <c r="CND209" s="416"/>
      <c r="CNE209" s="416"/>
      <c r="CNF209" s="417"/>
      <c r="CNG209" s="417"/>
      <c r="CNH209" s="417"/>
      <c r="CNI209" s="417"/>
      <c r="CNJ209" s="417"/>
      <c r="CNK209" s="417"/>
      <c r="CNL209" s="417"/>
      <c r="CNM209" s="417"/>
      <c r="CNN209" s="417"/>
      <c r="CNO209" s="417"/>
      <c r="CNP209" s="417"/>
      <c r="CNQ209" s="417"/>
      <c r="CNR209" s="417"/>
      <c r="CNS209" s="417"/>
      <c r="CNT209" s="417"/>
      <c r="CNU209" s="417"/>
      <c r="CNV209" s="417"/>
      <c r="CNW209" s="417"/>
      <c r="CNX209" s="417"/>
      <c r="CNY209" s="417"/>
      <c r="CNZ209" s="417"/>
      <c r="COA209" s="417"/>
      <c r="COB209" s="417"/>
      <c r="COC209" s="417"/>
      <c r="COD209" s="418"/>
      <c r="COE209" s="418"/>
      <c r="COF209" s="418"/>
      <c r="COG209" s="418"/>
      <c r="COH209" s="418"/>
      <c r="COI209" s="417"/>
      <c r="COJ209" s="417"/>
      <c r="COK209" s="418"/>
      <c r="COL209" s="418"/>
      <c r="COM209" s="417"/>
      <c r="CON209" s="417"/>
      <c r="COO209" s="418"/>
      <c r="COP209" s="418"/>
      <c r="COQ209" s="417"/>
      <c r="COR209" s="417"/>
      <c r="COS209" s="417"/>
      <c r="COT209" s="417"/>
      <c r="COU209" s="417"/>
      <c r="COV209" s="417"/>
      <c r="COW209" s="417"/>
      <c r="COX209" s="418"/>
      <c r="COY209" s="418"/>
      <c r="COZ209" s="417"/>
      <c r="CPA209" s="417"/>
      <c r="CPB209" s="418"/>
      <c r="CPC209" s="418"/>
      <c r="CPD209" s="417"/>
      <c r="CPE209" s="417"/>
      <c r="CPF209" s="417"/>
      <c r="CPG209" s="417"/>
      <c r="CPH209" s="417"/>
      <c r="CPI209" s="411"/>
      <c r="CPJ209" s="443"/>
      <c r="CPK209" s="417"/>
      <c r="CPL209" s="417"/>
      <c r="CPM209" s="417"/>
      <c r="CPN209" s="417"/>
      <c r="CPO209" s="417"/>
      <c r="CPP209" s="417"/>
      <c r="CPQ209" s="417"/>
      <c r="CPR209" s="416"/>
      <c r="CPS209" s="416"/>
      <c r="CPT209" s="416"/>
      <c r="CPU209" s="416"/>
      <c r="CPV209" s="416"/>
      <c r="CPW209" s="416"/>
      <c r="CPX209" s="416"/>
      <c r="CPY209" s="416"/>
      <c r="CPZ209" s="416"/>
      <c r="CQA209" s="416"/>
      <c r="CQB209" s="416"/>
      <c r="CQC209" s="416"/>
      <c r="CQD209" s="416"/>
      <c r="CQE209" s="416"/>
      <c r="CQF209" s="416"/>
      <c r="CQG209" s="416"/>
      <c r="CQH209" s="416"/>
      <c r="CQI209" s="416"/>
      <c r="CQJ209" s="416"/>
      <c r="CQK209" s="416"/>
      <c r="CQL209" s="416"/>
      <c r="CQM209" s="416"/>
      <c r="CQN209" s="416"/>
      <c r="CQO209" s="416"/>
      <c r="CQP209" s="416"/>
      <c r="CQQ209" s="416"/>
      <c r="CQR209" s="416"/>
      <c r="CQS209" s="416"/>
      <c r="CQT209" s="416"/>
      <c r="CQU209" s="416"/>
      <c r="CQV209" s="416"/>
      <c r="CQW209" s="416"/>
      <c r="CQX209" s="416"/>
      <c r="CQY209" s="416"/>
      <c r="CQZ209" s="416"/>
      <c r="CRA209" s="416"/>
      <c r="CRB209" s="416"/>
      <c r="CRC209" s="416"/>
      <c r="CRD209" s="416"/>
      <c r="CRE209" s="416"/>
      <c r="CRF209" s="416"/>
      <c r="CRG209" s="416"/>
      <c r="CRH209" s="416"/>
      <c r="CRI209" s="416"/>
      <c r="CRJ209" s="417"/>
      <c r="CRK209" s="417"/>
      <c r="CRL209" s="417"/>
      <c r="CRM209" s="417"/>
      <c r="CRN209" s="417"/>
      <c r="CRO209" s="417"/>
      <c r="CRP209" s="417"/>
      <c r="CRQ209" s="417"/>
      <c r="CRR209" s="417"/>
      <c r="CRS209" s="417"/>
      <c r="CRT209" s="417"/>
      <c r="CRU209" s="417"/>
      <c r="CRV209" s="417"/>
      <c r="CRW209" s="417"/>
      <c r="CRX209" s="417"/>
      <c r="CRY209" s="417"/>
      <c r="CRZ209" s="417"/>
      <c r="CSA209" s="417"/>
      <c r="CSB209" s="417"/>
      <c r="CSC209" s="417"/>
      <c r="CSD209" s="417"/>
      <c r="CSE209" s="417"/>
      <c r="CSF209" s="417"/>
      <c r="CSG209" s="417"/>
      <c r="CSH209" s="418"/>
      <c r="CSI209" s="418"/>
      <c r="CSJ209" s="418"/>
      <c r="CSK209" s="418"/>
      <c r="CSL209" s="418"/>
      <c r="CSM209" s="417"/>
      <c r="CSN209" s="417"/>
      <c r="CSO209" s="418"/>
      <c r="CSP209" s="418"/>
      <c r="CSQ209" s="417"/>
      <c r="CSR209" s="417"/>
      <c r="CSS209" s="418"/>
      <c r="CST209" s="418"/>
      <c r="CSU209" s="417"/>
      <c r="CSV209" s="417"/>
      <c r="CSW209" s="417"/>
      <c r="CSX209" s="417"/>
      <c r="CSY209" s="417"/>
      <c r="CSZ209" s="417"/>
      <c r="CTA209" s="417"/>
      <c r="CTB209" s="418"/>
      <c r="CTC209" s="418"/>
      <c r="CTD209" s="417"/>
      <c r="CTE209" s="417"/>
      <c r="CTF209" s="418"/>
      <c r="CTG209" s="418"/>
      <c r="CTH209" s="417"/>
      <c r="CTI209" s="417"/>
      <c r="CTJ209" s="417"/>
      <c r="CTK209" s="417"/>
      <c r="CTL209" s="417"/>
      <c r="CTM209" s="411"/>
      <c r="CTN209" s="443"/>
      <c r="CTO209" s="417"/>
      <c r="CTP209" s="417"/>
      <c r="CTQ209" s="417"/>
      <c r="CTR209" s="417"/>
      <c r="CTS209" s="417"/>
      <c r="CTT209" s="417"/>
      <c r="CTU209" s="417"/>
      <c r="CTV209" s="416"/>
      <c r="CTW209" s="416"/>
      <c r="CTX209" s="416"/>
      <c r="CTY209" s="416"/>
      <c r="CTZ209" s="416"/>
      <c r="CUA209" s="416"/>
      <c r="CUB209" s="416"/>
      <c r="CUC209" s="416"/>
      <c r="CUD209" s="416"/>
      <c r="CUE209" s="416"/>
      <c r="CUF209" s="416"/>
      <c r="CUG209" s="416"/>
      <c r="CUH209" s="416"/>
      <c r="CUI209" s="416"/>
      <c r="CUJ209" s="416"/>
      <c r="CUK209" s="416"/>
      <c r="CUL209" s="416"/>
      <c r="CUM209" s="416"/>
      <c r="CUN209" s="416"/>
      <c r="CUO209" s="416"/>
      <c r="CUP209" s="416"/>
      <c r="CUQ209" s="416"/>
      <c r="CUR209" s="416"/>
      <c r="CUS209" s="416"/>
      <c r="CUT209" s="416"/>
      <c r="CUU209" s="416"/>
      <c r="CUV209" s="416"/>
      <c r="CUW209" s="416"/>
      <c r="CUX209" s="416"/>
      <c r="CUY209" s="416"/>
      <c r="CUZ209" s="416"/>
      <c r="CVA209" s="416"/>
      <c r="CVB209" s="416"/>
      <c r="CVC209" s="416"/>
      <c r="CVD209" s="416"/>
      <c r="CVE209" s="416"/>
      <c r="CVF209" s="416"/>
      <c r="CVG209" s="416"/>
      <c r="CVH209" s="416"/>
      <c r="CVI209" s="416"/>
      <c r="CVJ209" s="416"/>
      <c r="CVK209" s="416"/>
      <c r="CVL209" s="416"/>
      <c r="CVM209" s="416"/>
      <c r="CVN209" s="417"/>
      <c r="CVO209" s="417"/>
      <c r="CVP209" s="417"/>
      <c r="CVQ209" s="417"/>
      <c r="CVR209" s="417"/>
      <c r="CVS209" s="417"/>
      <c r="CVT209" s="417"/>
      <c r="CVU209" s="417"/>
      <c r="CVV209" s="417"/>
      <c r="CVW209" s="417"/>
      <c r="CVX209" s="417"/>
      <c r="CVY209" s="417"/>
      <c r="CVZ209" s="417"/>
      <c r="CWA209" s="417"/>
      <c r="CWB209" s="417"/>
      <c r="CWC209" s="417"/>
      <c r="CWD209" s="417"/>
      <c r="CWE209" s="417"/>
      <c r="CWF209" s="417"/>
      <c r="CWG209" s="417"/>
      <c r="CWH209" s="417"/>
      <c r="CWI209" s="417"/>
      <c r="CWJ209" s="417"/>
      <c r="CWK209" s="417"/>
      <c r="CWL209" s="418"/>
      <c r="CWM209" s="418"/>
      <c r="CWN209" s="418"/>
      <c r="CWO209" s="418"/>
      <c r="CWP209" s="418"/>
      <c r="CWQ209" s="417"/>
      <c r="CWR209" s="417"/>
      <c r="CWS209" s="418"/>
      <c r="CWT209" s="418"/>
      <c r="CWU209" s="417"/>
      <c r="CWV209" s="417"/>
      <c r="CWW209" s="418"/>
      <c r="CWX209" s="418"/>
      <c r="CWY209" s="417"/>
      <c r="CWZ209" s="417"/>
      <c r="CXA209" s="417"/>
      <c r="CXB209" s="417"/>
      <c r="CXC209" s="417"/>
      <c r="CXD209" s="417"/>
      <c r="CXE209" s="417"/>
      <c r="CXF209" s="418"/>
      <c r="CXG209" s="418"/>
      <c r="CXH209" s="417"/>
      <c r="CXI209" s="417"/>
      <c r="CXJ209" s="418"/>
      <c r="CXK209" s="418"/>
      <c r="CXL209" s="417"/>
      <c r="CXM209" s="417"/>
      <c r="CXN209" s="417"/>
      <c r="CXO209" s="417"/>
      <c r="CXP209" s="417"/>
      <c r="CXQ209" s="411"/>
      <c r="CXR209" s="443"/>
      <c r="CXS209" s="417"/>
      <c r="CXT209" s="417"/>
      <c r="CXU209" s="417"/>
      <c r="CXV209" s="417"/>
      <c r="CXW209" s="417"/>
      <c r="CXX209" s="417"/>
      <c r="CXY209" s="417"/>
      <c r="CXZ209" s="416"/>
      <c r="CYA209" s="416"/>
      <c r="CYB209" s="416"/>
      <c r="CYC209" s="416"/>
      <c r="CYD209" s="416"/>
      <c r="CYE209" s="416"/>
      <c r="CYF209" s="416"/>
      <c r="CYG209" s="416"/>
      <c r="CYH209" s="416"/>
      <c r="CYI209" s="416"/>
      <c r="CYJ209" s="416"/>
      <c r="CYK209" s="416"/>
      <c r="CYL209" s="416"/>
      <c r="CYM209" s="416"/>
      <c r="CYN209" s="416"/>
      <c r="CYO209" s="416"/>
      <c r="CYP209" s="416"/>
      <c r="CYQ209" s="416"/>
      <c r="CYR209" s="416"/>
      <c r="CYS209" s="416"/>
      <c r="CYT209" s="416"/>
      <c r="CYU209" s="416"/>
      <c r="CYV209" s="416"/>
      <c r="CYW209" s="416"/>
      <c r="CYX209" s="416"/>
      <c r="CYY209" s="416"/>
      <c r="CYZ209" s="416"/>
      <c r="CZA209" s="416"/>
      <c r="CZB209" s="416"/>
      <c r="CZC209" s="416"/>
      <c r="CZD209" s="416"/>
      <c r="CZE209" s="416"/>
      <c r="CZF209" s="416"/>
      <c r="CZG209" s="416"/>
      <c r="CZH209" s="416"/>
      <c r="CZI209" s="416"/>
      <c r="CZJ209" s="416"/>
      <c r="CZK209" s="416"/>
      <c r="CZL209" s="416"/>
      <c r="CZM209" s="416"/>
      <c r="CZN209" s="416"/>
      <c r="CZO209" s="416"/>
      <c r="CZP209" s="416"/>
      <c r="CZQ209" s="416"/>
      <c r="CZR209" s="417"/>
      <c r="CZS209" s="417"/>
      <c r="CZT209" s="417"/>
      <c r="CZU209" s="417"/>
      <c r="CZV209" s="417"/>
      <c r="CZW209" s="417"/>
      <c r="CZX209" s="417"/>
      <c r="CZY209" s="417"/>
      <c r="CZZ209" s="417"/>
      <c r="DAA209" s="417"/>
      <c r="DAB209" s="417"/>
      <c r="DAC209" s="417"/>
      <c r="DAD209" s="417"/>
      <c r="DAE209" s="417"/>
      <c r="DAF209" s="417"/>
      <c r="DAG209" s="417"/>
      <c r="DAH209" s="417"/>
      <c r="DAI209" s="417"/>
      <c r="DAJ209" s="417"/>
      <c r="DAK209" s="417"/>
      <c r="DAL209" s="417"/>
      <c r="DAM209" s="417"/>
      <c r="DAN209" s="417"/>
      <c r="DAO209" s="417"/>
      <c r="DAP209" s="418"/>
      <c r="DAQ209" s="418"/>
      <c r="DAR209" s="418"/>
      <c r="DAS209" s="418"/>
      <c r="DAT209" s="418"/>
      <c r="DAU209" s="417"/>
      <c r="DAV209" s="417"/>
      <c r="DAW209" s="418"/>
      <c r="DAX209" s="418"/>
      <c r="DAY209" s="417"/>
      <c r="DAZ209" s="417"/>
      <c r="DBA209" s="418"/>
      <c r="DBB209" s="418"/>
      <c r="DBC209" s="417"/>
      <c r="DBD209" s="417"/>
      <c r="DBE209" s="417"/>
      <c r="DBF209" s="417"/>
      <c r="DBG209" s="417"/>
      <c r="DBH209" s="417"/>
      <c r="DBI209" s="417"/>
      <c r="DBJ209" s="418"/>
      <c r="DBK209" s="418"/>
      <c r="DBL209" s="417"/>
      <c r="DBM209" s="417"/>
      <c r="DBN209" s="418"/>
      <c r="DBO209" s="418"/>
      <c r="DBP209" s="417"/>
      <c r="DBQ209" s="417"/>
      <c r="DBR209" s="417"/>
      <c r="DBS209" s="417"/>
      <c r="DBT209" s="417"/>
      <c r="DBU209" s="411"/>
      <c r="DBV209" s="443"/>
      <c r="DBW209" s="417"/>
      <c r="DBX209" s="417"/>
      <c r="DBY209" s="417"/>
      <c r="DBZ209" s="417"/>
      <c r="DCA209" s="417"/>
      <c r="DCB209" s="417"/>
      <c r="DCC209" s="417"/>
      <c r="DCD209" s="416"/>
      <c r="DCE209" s="416"/>
      <c r="DCF209" s="416"/>
      <c r="DCG209" s="416"/>
      <c r="DCH209" s="416"/>
      <c r="DCI209" s="416"/>
      <c r="DCJ209" s="416"/>
      <c r="DCK209" s="416"/>
      <c r="DCL209" s="416"/>
      <c r="DCM209" s="416"/>
      <c r="DCN209" s="416"/>
      <c r="DCO209" s="416"/>
      <c r="DCP209" s="416"/>
      <c r="DCQ209" s="416"/>
      <c r="DCR209" s="416"/>
      <c r="DCS209" s="416"/>
      <c r="DCT209" s="416"/>
      <c r="DCU209" s="416"/>
      <c r="DCV209" s="416"/>
      <c r="DCW209" s="416"/>
      <c r="DCX209" s="416"/>
      <c r="DCY209" s="416"/>
      <c r="DCZ209" s="416"/>
      <c r="DDA209" s="416"/>
      <c r="DDB209" s="416"/>
      <c r="DDC209" s="416"/>
      <c r="DDD209" s="416"/>
      <c r="DDE209" s="416"/>
      <c r="DDF209" s="416"/>
      <c r="DDG209" s="416"/>
      <c r="DDH209" s="416"/>
      <c r="DDI209" s="416"/>
      <c r="DDJ209" s="416"/>
      <c r="DDK209" s="416"/>
      <c r="DDL209" s="416"/>
      <c r="DDM209" s="416"/>
      <c r="DDN209" s="416"/>
      <c r="DDO209" s="416"/>
      <c r="DDP209" s="416"/>
      <c r="DDQ209" s="416"/>
      <c r="DDR209" s="416"/>
      <c r="DDS209" s="416"/>
      <c r="DDT209" s="416"/>
      <c r="DDU209" s="416"/>
      <c r="DDV209" s="417"/>
      <c r="DDW209" s="417"/>
      <c r="DDX209" s="417"/>
      <c r="DDY209" s="417"/>
      <c r="DDZ209" s="417"/>
      <c r="DEA209" s="417"/>
      <c r="DEB209" s="417"/>
      <c r="DEC209" s="417"/>
      <c r="DED209" s="417"/>
      <c r="DEE209" s="417"/>
      <c r="DEF209" s="417"/>
      <c r="DEG209" s="417"/>
      <c r="DEH209" s="417"/>
      <c r="DEI209" s="417"/>
      <c r="DEJ209" s="417"/>
      <c r="DEK209" s="417"/>
      <c r="DEL209" s="417"/>
      <c r="DEM209" s="417"/>
      <c r="DEN209" s="417"/>
      <c r="DEO209" s="417"/>
      <c r="DEP209" s="417"/>
      <c r="DEQ209" s="417"/>
      <c r="DER209" s="417"/>
      <c r="DES209" s="417"/>
      <c r="DET209" s="418"/>
      <c r="DEU209" s="418"/>
      <c r="DEV209" s="418"/>
      <c r="DEW209" s="418"/>
      <c r="DEX209" s="418"/>
      <c r="DEY209" s="417"/>
      <c r="DEZ209" s="417"/>
      <c r="DFA209" s="418"/>
      <c r="DFB209" s="418"/>
      <c r="DFC209" s="417"/>
      <c r="DFD209" s="417"/>
      <c r="DFE209" s="418"/>
      <c r="DFF209" s="418"/>
      <c r="DFG209" s="417"/>
      <c r="DFH209" s="417"/>
      <c r="DFI209" s="417"/>
      <c r="DFJ209" s="417"/>
      <c r="DFK209" s="417"/>
      <c r="DFL209" s="417"/>
      <c r="DFM209" s="417"/>
      <c r="DFN209" s="418"/>
      <c r="DFO209" s="418"/>
      <c r="DFP209" s="417"/>
      <c r="DFQ209" s="417"/>
      <c r="DFR209" s="418"/>
      <c r="DFS209" s="418"/>
      <c r="DFT209" s="417"/>
      <c r="DFU209" s="417"/>
      <c r="DFV209" s="417"/>
      <c r="DFW209" s="417"/>
      <c r="DFX209" s="417"/>
      <c r="DFY209" s="411"/>
      <c r="DFZ209" s="443"/>
      <c r="DGA209" s="417"/>
      <c r="DGB209" s="417"/>
      <c r="DGC209" s="417"/>
      <c r="DGD209" s="417"/>
      <c r="DGE209" s="417"/>
      <c r="DGF209" s="417"/>
      <c r="DGG209" s="417"/>
      <c r="DGH209" s="416"/>
      <c r="DGI209" s="416"/>
      <c r="DGJ209" s="416"/>
      <c r="DGK209" s="416"/>
      <c r="DGL209" s="416"/>
      <c r="DGM209" s="416"/>
      <c r="DGN209" s="416"/>
      <c r="DGO209" s="416"/>
      <c r="DGP209" s="416"/>
      <c r="DGQ209" s="416"/>
      <c r="DGR209" s="416"/>
      <c r="DGS209" s="416"/>
      <c r="DGT209" s="416"/>
      <c r="DGU209" s="416"/>
      <c r="DGV209" s="416"/>
      <c r="DGW209" s="416"/>
      <c r="DGX209" s="416"/>
      <c r="DGY209" s="416"/>
      <c r="DGZ209" s="416"/>
      <c r="DHA209" s="416"/>
      <c r="DHB209" s="416"/>
      <c r="DHC209" s="416"/>
      <c r="DHD209" s="416"/>
      <c r="DHE209" s="416"/>
      <c r="DHF209" s="416"/>
      <c r="DHG209" s="416"/>
      <c r="DHH209" s="416"/>
      <c r="DHI209" s="416"/>
      <c r="DHJ209" s="416"/>
      <c r="DHK209" s="416"/>
      <c r="DHL209" s="416"/>
      <c r="DHM209" s="416"/>
      <c r="DHN209" s="416"/>
      <c r="DHO209" s="416"/>
      <c r="DHP209" s="416"/>
      <c r="DHQ209" s="416"/>
      <c r="DHR209" s="416"/>
      <c r="DHS209" s="416"/>
      <c r="DHT209" s="416"/>
      <c r="DHU209" s="416"/>
      <c r="DHV209" s="416"/>
      <c r="DHW209" s="416"/>
      <c r="DHX209" s="416"/>
      <c r="DHY209" s="416"/>
      <c r="DHZ209" s="417"/>
      <c r="DIA209" s="417"/>
      <c r="DIB209" s="417"/>
      <c r="DIC209" s="417"/>
      <c r="DID209" s="417"/>
      <c r="DIE209" s="417"/>
      <c r="DIF209" s="417"/>
      <c r="DIG209" s="417"/>
      <c r="DIH209" s="417"/>
      <c r="DII209" s="417"/>
      <c r="DIJ209" s="417"/>
      <c r="DIK209" s="417"/>
      <c r="DIL209" s="417"/>
      <c r="DIM209" s="417"/>
      <c r="DIN209" s="417"/>
      <c r="DIO209" s="417"/>
      <c r="DIP209" s="417"/>
      <c r="DIQ209" s="417"/>
      <c r="DIR209" s="417"/>
      <c r="DIS209" s="417"/>
      <c r="DIT209" s="417"/>
      <c r="DIU209" s="417"/>
      <c r="DIV209" s="417"/>
      <c r="DIW209" s="417"/>
      <c r="DIX209" s="418"/>
      <c r="DIY209" s="418"/>
      <c r="DIZ209" s="418"/>
      <c r="DJA209" s="418"/>
      <c r="DJB209" s="418"/>
      <c r="DJC209" s="417"/>
      <c r="DJD209" s="417"/>
      <c r="DJE209" s="418"/>
      <c r="DJF209" s="418"/>
      <c r="DJG209" s="417"/>
      <c r="DJH209" s="417"/>
      <c r="DJI209" s="418"/>
      <c r="DJJ209" s="418"/>
      <c r="DJK209" s="417"/>
      <c r="DJL209" s="417"/>
      <c r="DJM209" s="417"/>
      <c r="DJN209" s="417"/>
      <c r="DJO209" s="417"/>
      <c r="DJP209" s="417"/>
      <c r="DJQ209" s="417"/>
      <c r="DJR209" s="418"/>
      <c r="DJS209" s="418"/>
      <c r="DJT209" s="417"/>
      <c r="DJU209" s="417"/>
      <c r="DJV209" s="418"/>
      <c r="DJW209" s="418"/>
      <c r="DJX209" s="417"/>
      <c r="DJY209" s="417"/>
      <c r="DJZ209" s="417"/>
      <c r="DKA209" s="417"/>
      <c r="DKB209" s="417"/>
      <c r="DKC209" s="411"/>
      <c r="DKD209" s="443"/>
      <c r="DKE209" s="417"/>
      <c r="DKF209" s="417"/>
      <c r="DKG209" s="417"/>
      <c r="DKH209" s="417"/>
      <c r="DKI209" s="417"/>
      <c r="DKJ209" s="417"/>
      <c r="DKK209" s="417"/>
      <c r="DKL209" s="416"/>
      <c r="DKM209" s="416"/>
      <c r="DKN209" s="416"/>
      <c r="DKO209" s="416"/>
      <c r="DKP209" s="416"/>
      <c r="DKQ209" s="416"/>
      <c r="DKR209" s="416"/>
      <c r="DKS209" s="416"/>
      <c r="DKT209" s="416"/>
      <c r="DKU209" s="416"/>
      <c r="DKV209" s="416"/>
      <c r="DKW209" s="416"/>
      <c r="DKX209" s="416"/>
      <c r="DKY209" s="416"/>
      <c r="DKZ209" s="416"/>
      <c r="DLA209" s="416"/>
      <c r="DLB209" s="416"/>
      <c r="DLC209" s="416"/>
      <c r="DLD209" s="416"/>
      <c r="DLE209" s="416"/>
      <c r="DLF209" s="416"/>
      <c r="DLG209" s="416"/>
      <c r="DLH209" s="416"/>
      <c r="DLI209" s="416"/>
      <c r="DLJ209" s="416"/>
      <c r="DLK209" s="416"/>
      <c r="DLL209" s="416"/>
      <c r="DLM209" s="416"/>
      <c r="DLN209" s="416"/>
      <c r="DLO209" s="416"/>
      <c r="DLP209" s="416"/>
      <c r="DLQ209" s="416"/>
      <c r="DLR209" s="416"/>
      <c r="DLS209" s="416"/>
      <c r="DLT209" s="416"/>
      <c r="DLU209" s="416"/>
      <c r="DLV209" s="416"/>
      <c r="DLW209" s="416"/>
      <c r="DLX209" s="416"/>
      <c r="DLY209" s="416"/>
      <c r="DLZ209" s="416"/>
      <c r="DMA209" s="416"/>
      <c r="DMB209" s="416"/>
      <c r="DMC209" s="416"/>
      <c r="DMD209" s="417"/>
      <c r="DME209" s="417"/>
      <c r="DMF209" s="417"/>
      <c r="DMG209" s="417"/>
      <c r="DMH209" s="417"/>
      <c r="DMI209" s="417"/>
      <c r="DMJ209" s="417"/>
      <c r="DMK209" s="417"/>
      <c r="DML209" s="417"/>
      <c r="DMM209" s="417"/>
      <c r="DMN209" s="417"/>
      <c r="DMO209" s="417"/>
      <c r="DMP209" s="417"/>
      <c r="DMQ209" s="417"/>
      <c r="DMR209" s="417"/>
      <c r="DMS209" s="417"/>
      <c r="DMT209" s="417"/>
      <c r="DMU209" s="417"/>
      <c r="DMV209" s="417"/>
      <c r="DMW209" s="417"/>
      <c r="DMX209" s="417"/>
      <c r="DMY209" s="417"/>
      <c r="DMZ209" s="417"/>
      <c r="DNA209" s="417"/>
      <c r="DNB209" s="418"/>
      <c r="DNC209" s="418"/>
      <c r="DND209" s="418"/>
      <c r="DNE209" s="418"/>
      <c r="DNF209" s="418"/>
      <c r="DNG209" s="417"/>
      <c r="DNH209" s="417"/>
      <c r="DNI209" s="418"/>
      <c r="DNJ209" s="418"/>
      <c r="DNK209" s="417"/>
      <c r="DNL209" s="417"/>
      <c r="DNM209" s="418"/>
      <c r="DNN209" s="418"/>
      <c r="DNO209" s="417"/>
      <c r="DNP209" s="417"/>
      <c r="DNQ209" s="417"/>
      <c r="DNR209" s="417"/>
      <c r="DNS209" s="417"/>
      <c r="DNT209" s="417"/>
      <c r="DNU209" s="417"/>
      <c r="DNV209" s="418"/>
      <c r="DNW209" s="418"/>
      <c r="DNX209" s="417"/>
      <c r="DNY209" s="417"/>
      <c r="DNZ209" s="418"/>
      <c r="DOA209" s="418"/>
      <c r="DOB209" s="417"/>
      <c r="DOC209" s="417"/>
      <c r="DOD209" s="417"/>
      <c r="DOE209" s="417"/>
      <c r="DOF209" s="417"/>
      <c r="DOG209" s="411"/>
      <c r="DOH209" s="443"/>
      <c r="DOI209" s="417"/>
      <c r="DOJ209" s="417"/>
      <c r="DOK209" s="417"/>
      <c r="DOL209" s="417"/>
      <c r="DOM209" s="417"/>
      <c r="DON209" s="417"/>
      <c r="DOO209" s="417"/>
      <c r="DOP209" s="416"/>
      <c r="DOQ209" s="416"/>
      <c r="DOR209" s="416"/>
      <c r="DOS209" s="416"/>
      <c r="DOT209" s="416"/>
      <c r="DOU209" s="416"/>
      <c r="DOV209" s="416"/>
      <c r="DOW209" s="416"/>
      <c r="DOX209" s="416"/>
      <c r="DOY209" s="416"/>
      <c r="DOZ209" s="416"/>
      <c r="DPA209" s="416"/>
      <c r="DPB209" s="416"/>
      <c r="DPC209" s="416"/>
      <c r="DPD209" s="416"/>
      <c r="DPE209" s="416"/>
      <c r="DPF209" s="416"/>
      <c r="DPG209" s="416"/>
      <c r="DPH209" s="416"/>
      <c r="DPI209" s="416"/>
      <c r="DPJ209" s="416"/>
      <c r="DPK209" s="416"/>
      <c r="DPL209" s="416"/>
      <c r="DPM209" s="416"/>
      <c r="DPN209" s="416"/>
      <c r="DPO209" s="416"/>
      <c r="DPP209" s="416"/>
      <c r="DPQ209" s="416"/>
      <c r="DPR209" s="416"/>
      <c r="DPS209" s="416"/>
      <c r="DPT209" s="416"/>
      <c r="DPU209" s="416"/>
      <c r="DPV209" s="416"/>
      <c r="DPW209" s="416"/>
      <c r="DPX209" s="416"/>
      <c r="DPY209" s="416"/>
      <c r="DPZ209" s="416"/>
      <c r="DQA209" s="416"/>
      <c r="DQB209" s="416"/>
      <c r="DQC209" s="416"/>
      <c r="DQD209" s="416"/>
      <c r="DQE209" s="416"/>
      <c r="DQF209" s="416"/>
      <c r="DQG209" s="416"/>
      <c r="DQH209" s="417"/>
      <c r="DQI209" s="417"/>
      <c r="DQJ209" s="417"/>
      <c r="DQK209" s="417"/>
      <c r="DQL209" s="417"/>
      <c r="DQM209" s="417"/>
      <c r="DQN209" s="417"/>
      <c r="DQO209" s="417"/>
      <c r="DQP209" s="417"/>
      <c r="DQQ209" s="417"/>
      <c r="DQR209" s="417"/>
      <c r="DQS209" s="417"/>
      <c r="DQT209" s="417"/>
      <c r="DQU209" s="417"/>
      <c r="DQV209" s="417"/>
      <c r="DQW209" s="417"/>
      <c r="DQX209" s="417"/>
      <c r="DQY209" s="417"/>
      <c r="DQZ209" s="417"/>
      <c r="DRA209" s="417"/>
      <c r="DRB209" s="417"/>
      <c r="DRC209" s="417"/>
      <c r="DRD209" s="417"/>
      <c r="DRE209" s="417"/>
      <c r="DRF209" s="418"/>
      <c r="DRG209" s="418"/>
      <c r="DRH209" s="418"/>
      <c r="DRI209" s="418"/>
      <c r="DRJ209" s="418"/>
      <c r="DRK209" s="417"/>
      <c r="DRL209" s="417"/>
      <c r="DRM209" s="418"/>
      <c r="DRN209" s="418"/>
      <c r="DRO209" s="417"/>
      <c r="DRP209" s="417"/>
      <c r="DRQ209" s="418"/>
      <c r="DRR209" s="418"/>
      <c r="DRS209" s="417"/>
      <c r="DRT209" s="417"/>
      <c r="DRU209" s="417"/>
      <c r="DRV209" s="417"/>
      <c r="DRW209" s="417"/>
      <c r="DRX209" s="417"/>
      <c r="DRY209" s="417"/>
      <c r="DRZ209" s="418"/>
      <c r="DSA209" s="418"/>
      <c r="DSB209" s="417"/>
      <c r="DSC209" s="417"/>
      <c r="DSD209" s="418"/>
      <c r="DSE209" s="418"/>
      <c r="DSF209" s="417"/>
      <c r="DSG209" s="417"/>
      <c r="DSH209" s="417"/>
      <c r="DSI209" s="417"/>
      <c r="DSJ209" s="417"/>
      <c r="DSK209" s="411"/>
      <c r="DSL209" s="443"/>
      <c r="DSM209" s="417"/>
      <c r="DSN209" s="417"/>
      <c r="DSO209" s="417"/>
      <c r="DSP209" s="417"/>
      <c r="DSQ209" s="417"/>
      <c r="DSR209" s="417"/>
      <c r="DSS209" s="417"/>
      <c r="DST209" s="416"/>
      <c r="DSU209" s="416"/>
      <c r="DSV209" s="416"/>
      <c r="DSW209" s="416"/>
      <c r="DSX209" s="416"/>
      <c r="DSY209" s="416"/>
      <c r="DSZ209" s="416"/>
      <c r="DTA209" s="416"/>
      <c r="DTB209" s="416"/>
      <c r="DTC209" s="416"/>
      <c r="DTD209" s="416"/>
      <c r="DTE209" s="416"/>
      <c r="DTF209" s="416"/>
      <c r="DTG209" s="416"/>
      <c r="DTH209" s="416"/>
      <c r="DTI209" s="416"/>
      <c r="DTJ209" s="416"/>
      <c r="DTK209" s="416"/>
      <c r="DTL209" s="416"/>
      <c r="DTM209" s="416"/>
      <c r="DTN209" s="416"/>
      <c r="DTO209" s="416"/>
      <c r="DTP209" s="416"/>
      <c r="DTQ209" s="416"/>
      <c r="DTR209" s="416"/>
      <c r="DTS209" s="416"/>
      <c r="DTT209" s="416"/>
      <c r="DTU209" s="416"/>
      <c r="DTV209" s="416"/>
      <c r="DTW209" s="416"/>
      <c r="DTX209" s="416"/>
      <c r="DTY209" s="416"/>
      <c r="DTZ209" s="416"/>
      <c r="DUA209" s="416"/>
      <c r="DUB209" s="416"/>
      <c r="DUC209" s="416"/>
      <c r="DUD209" s="416"/>
      <c r="DUE209" s="416"/>
      <c r="DUF209" s="416"/>
      <c r="DUG209" s="416"/>
      <c r="DUH209" s="416"/>
      <c r="DUI209" s="416"/>
      <c r="DUJ209" s="416"/>
      <c r="DUK209" s="416"/>
      <c r="DUL209" s="417"/>
      <c r="DUM209" s="417"/>
      <c r="DUN209" s="417"/>
      <c r="DUO209" s="417"/>
      <c r="DUP209" s="417"/>
      <c r="DUQ209" s="417"/>
      <c r="DUR209" s="417"/>
      <c r="DUS209" s="417"/>
      <c r="DUT209" s="417"/>
      <c r="DUU209" s="417"/>
      <c r="DUV209" s="417"/>
      <c r="DUW209" s="417"/>
      <c r="DUX209" s="417"/>
      <c r="DUY209" s="417"/>
      <c r="DUZ209" s="417"/>
      <c r="DVA209" s="417"/>
      <c r="DVB209" s="417"/>
      <c r="DVC209" s="417"/>
      <c r="DVD209" s="417"/>
      <c r="DVE209" s="417"/>
      <c r="DVF209" s="417"/>
      <c r="DVG209" s="417"/>
      <c r="DVH209" s="417"/>
      <c r="DVI209" s="417"/>
      <c r="DVJ209" s="418"/>
      <c r="DVK209" s="418"/>
      <c r="DVL209" s="418"/>
      <c r="DVM209" s="418"/>
      <c r="DVN209" s="418"/>
      <c r="DVO209" s="417"/>
      <c r="DVP209" s="417"/>
      <c r="DVQ209" s="418"/>
      <c r="DVR209" s="418"/>
      <c r="DVS209" s="417"/>
      <c r="DVT209" s="417"/>
      <c r="DVU209" s="418"/>
      <c r="DVV209" s="418"/>
      <c r="DVW209" s="417"/>
      <c r="DVX209" s="417"/>
      <c r="DVY209" s="417"/>
      <c r="DVZ209" s="417"/>
      <c r="DWA209" s="417"/>
      <c r="DWB209" s="417"/>
      <c r="DWC209" s="417"/>
      <c r="DWD209" s="418"/>
      <c r="DWE209" s="418"/>
      <c r="DWF209" s="417"/>
      <c r="DWG209" s="417"/>
      <c r="DWH209" s="418"/>
      <c r="DWI209" s="418"/>
      <c r="DWJ209" s="417"/>
      <c r="DWK209" s="417"/>
      <c r="DWL209" s="417"/>
      <c r="DWM209" s="417"/>
      <c r="DWN209" s="417"/>
      <c r="DWO209" s="411"/>
      <c r="DWP209" s="443"/>
      <c r="DWQ209" s="417"/>
      <c r="DWR209" s="417"/>
      <c r="DWS209" s="417"/>
      <c r="DWT209" s="417"/>
      <c r="DWU209" s="417"/>
      <c r="DWV209" s="417"/>
      <c r="DWW209" s="417"/>
      <c r="DWX209" s="416"/>
      <c r="DWY209" s="416"/>
      <c r="DWZ209" s="416"/>
      <c r="DXA209" s="416"/>
      <c r="DXB209" s="416"/>
      <c r="DXC209" s="416"/>
      <c r="DXD209" s="416"/>
      <c r="DXE209" s="416"/>
      <c r="DXF209" s="416"/>
      <c r="DXG209" s="416"/>
      <c r="DXH209" s="416"/>
      <c r="DXI209" s="416"/>
      <c r="DXJ209" s="416"/>
      <c r="DXK209" s="416"/>
      <c r="DXL209" s="416"/>
      <c r="DXM209" s="416"/>
      <c r="DXN209" s="416"/>
      <c r="DXO209" s="416"/>
      <c r="DXP209" s="416"/>
      <c r="DXQ209" s="416"/>
      <c r="DXR209" s="416"/>
      <c r="DXS209" s="416"/>
      <c r="DXT209" s="416"/>
      <c r="DXU209" s="416"/>
      <c r="DXV209" s="416"/>
      <c r="DXW209" s="416"/>
      <c r="DXX209" s="416"/>
      <c r="DXY209" s="416"/>
      <c r="DXZ209" s="416"/>
      <c r="DYA209" s="416"/>
      <c r="DYB209" s="416"/>
      <c r="DYC209" s="416"/>
      <c r="DYD209" s="416"/>
      <c r="DYE209" s="416"/>
      <c r="DYF209" s="416"/>
      <c r="DYG209" s="416"/>
      <c r="DYH209" s="416"/>
      <c r="DYI209" s="416"/>
      <c r="DYJ209" s="416"/>
      <c r="DYK209" s="416"/>
      <c r="DYL209" s="416"/>
      <c r="DYM209" s="416"/>
      <c r="DYN209" s="416"/>
      <c r="DYO209" s="416"/>
      <c r="DYP209" s="417"/>
      <c r="DYQ209" s="417"/>
      <c r="DYR209" s="417"/>
      <c r="DYS209" s="417"/>
      <c r="DYT209" s="417"/>
      <c r="DYU209" s="417"/>
      <c r="DYV209" s="417"/>
      <c r="DYW209" s="417"/>
      <c r="DYX209" s="417"/>
      <c r="DYY209" s="417"/>
      <c r="DYZ209" s="417"/>
      <c r="DZA209" s="417"/>
      <c r="DZB209" s="417"/>
      <c r="DZC209" s="417"/>
      <c r="DZD209" s="417"/>
      <c r="DZE209" s="417"/>
      <c r="DZF209" s="417"/>
      <c r="DZG209" s="417"/>
      <c r="DZH209" s="417"/>
      <c r="DZI209" s="417"/>
      <c r="DZJ209" s="417"/>
      <c r="DZK209" s="417"/>
      <c r="DZL209" s="417"/>
      <c r="DZM209" s="417"/>
      <c r="DZN209" s="418"/>
      <c r="DZO209" s="418"/>
      <c r="DZP209" s="418"/>
      <c r="DZQ209" s="418"/>
      <c r="DZR209" s="418"/>
      <c r="DZS209" s="417"/>
      <c r="DZT209" s="417"/>
      <c r="DZU209" s="418"/>
      <c r="DZV209" s="418"/>
      <c r="DZW209" s="417"/>
      <c r="DZX209" s="417"/>
      <c r="DZY209" s="418"/>
      <c r="DZZ209" s="418"/>
      <c r="EAA209" s="417"/>
      <c r="EAB209" s="417"/>
      <c r="EAC209" s="417"/>
      <c r="EAD209" s="417"/>
      <c r="EAE209" s="417"/>
      <c r="EAF209" s="417"/>
      <c r="EAG209" s="417"/>
      <c r="EAH209" s="418"/>
      <c r="EAI209" s="418"/>
      <c r="EAJ209" s="417"/>
      <c r="EAK209" s="417"/>
      <c r="EAL209" s="418"/>
      <c r="EAM209" s="418"/>
      <c r="EAN209" s="417"/>
      <c r="EAO209" s="417"/>
      <c r="EAP209" s="417"/>
      <c r="EAQ209" s="417"/>
      <c r="EAR209" s="417"/>
      <c r="EAS209" s="411"/>
      <c r="EAT209" s="443"/>
      <c r="EAU209" s="417"/>
      <c r="EAV209" s="417"/>
      <c r="EAW209" s="417"/>
      <c r="EAX209" s="417"/>
      <c r="EAY209" s="417"/>
      <c r="EAZ209" s="417"/>
      <c r="EBA209" s="417"/>
      <c r="EBB209" s="416"/>
      <c r="EBC209" s="416"/>
      <c r="EBD209" s="416"/>
      <c r="EBE209" s="416"/>
      <c r="EBF209" s="416"/>
      <c r="EBG209" s="416"/>
      <c r="EBH209" s="416"/>
      <c r="EBI209" s="416"/>
      <c r="EBJ209" s="416"/>
      <c r="EBK209" s="416"/>
      <c r="EBL209" s="416"/>
      <c r="EBM209" s="416"/>
      <c r="EBN209" s="416"/>
      <c r="EBO209" s="416"/>
      <c r="EBP209" s="416"/>
      <c r="EBQ209" s="416"/>
      <c r="EBR209" s="416"/>
      <c r="EBS209" s="416"/>
      <c r="EBT209" s="416"/>
      <c r="EBU209" s="416"/>
      <c r="EBV209" s="416"/>
      <c r="EBW209" s="416"/>
      <c r="EBX209" s="416"/>
      <c r="EBY209" s="416"/>
      <c r="EBZ209" s="416"/>
      <c r="ECA209" s="416"/>
      <c r="ECB209" s="416"/>
      <c r="ECC209" s="416"/>
      <c r="ECD209" s="416"/>
      <c r="ECE209" s="416"/>
      <c r="ECF209" s="416"/>
      <c r="ECG209" s="416"/>
      <c r="ECH209" s="416"/>
      <c r="ECI209" s="416"/>
      <c r="ECJ209" s="416"/>
      <c r="ECK209" s="416"/>
      <c r="ECL209" s="416"/>
      <c r="ECM209" s="416"/>
      <c r="ECN209" s="416"/>
      <c r="ECO209" s="416"/>
      <c r="ECP209" s="416"/>
      <c r="ECQ209" s="416"/>
      <c r="ECR209" s="416"/>
      <c r="ECS209" s="416"/>
      <c r="ECT209" s="417"/>
      <c r="ECU209" s="417"/>
      <c r="ECV209" s="417"/>
      <c r="ECW209" s="417"/>
      <c r="ECX209" s="417"/>
      <c r="ECY209" s="417"/>
      <c r="ECZ209" s="417"/>
      <c r="EDA209" s="417"/>
      <c r="EDB209" s="417"/>
      <c r="EDC209" s="417"/>
      <c r="EDD209" s="417"/>
      <c r="EDE209" s="417"/>
      <c r="EDF209" s="417"/>
      <c r="EDG209" s="417"/>
      <c r="EDH209" s="417"/>
      <c r="EDI209" s="417"/>
      <c r="EDJ209" s="417"/>
      <c r="EDK209" s="417"/>
      <c r="EDL209" s="417"/>
      <c r="EDM209" s="417"/>
      <c r="EDN209" s="417"/>
      <c r="EDO209" s="417"/>
      <c r="EDP209" s="417"/>
      <c r="EDQ209" s="417"/>
      <c r="EDR209" s="418"/>
      <c r="EDS209" s="418"/>
      <c r="EDT209" s="418"/>
      <c r="EDU209" s="418"/>
      <c r="EDV209" s="418"/>
      <c r="EDW209" s="417"/>
      <c r="EDX209" s="417"/>
      <c r="EDY209" s="418"/>
      <c r="EDZ209" s="418"/>
      <c r="EEA209" s="417"/>
      <c r="EEB209" s="417"/>
      <c r="EEC209" s="418"/>
      <c r="EED209" s="418"/>
      <c r="EEE209" s="417"/>
      <c r="EEF209" s="417"/>
      <c r="EEG209" s="417"/>
      <c r="EEH209" s="417"/>
      <c r="EEI209" s="417"/>
      <c r="EEJ209" s="417"/>
      <c r="EEK209" s="417"/>
      <c r="EEL209" s="418"/>
      <c r="EEM209" s="418"/>
      <c r="EEN209" s="417"/>
      <c r="EEO209" s="417"/>
      <c r="EEP209" s="418"/>
      <c r="EEQ209" s="418"/>
      <c r="EER209" s="417"/>
      <c r="EES209" s="417"/>
      <c r="EET209" s="417"/>
      <c r="EEU209" s="417"/>
      <c r="EEV209" s="417"/>
      <c r="EEW209" s="411"/>
      <c r="EEX209" s="443"/>
      <c r="EEY209" s="417"/>
      <c r="EEZ209" s="417"/>
      <c r="EFA209" s="417"/>
      <c r="EFB209" s="417"/>
      <c r="EFC209" s="417"/>
      <c r="EFD209" s="417"/>
      <c r="EFE209" s="417"/>
      <c r="EFF209" s="416"/>
      <c r="EFG209" s="416"/>
      <c r="EFH209" s="416"/>
      <c r="EFI209" s="416"/>
      <c r="EFJ209" s="416"/>
      <c r="EFK209" s="416"/>
      <c r="EFL209" s="416"/>
      <c r="EFM209" s="416"/>
      <c r="EFN209" s="416"/>
      <c r="EFO209" s="416"/>
      <c r="EFP209" s="416"/>
      <c r="EFQ209" s="416"/>
      <c r="EFR209" s="416"/>
      <c r="EFS209" s="416"/>
      <c r="EFT209" s="416"/>
      <c r="EFU209" s="416"/>
      <c r="EFV209" s="416"/>
      <c r="EFW209" s="416"/>
      <c r="EFX209" s="416"/>
      <c r="EFY209" s="416"/>
      <c r="EFZ209" s="416"/>
      <c r="EGA209" s="416"/>
      <c r="EGB209" s="416"/>
      <c r="EGC209" s="416"/>
      <c r="EGD209" s="416"/>
      <c r="EGE209" s="416"/>
      <c r="EGF209" s="416"/>
      <c r="EGG209" s="416"/>
      <c r="EGH209" s="416"/>
      <c r="EGI209" s="416"/>
      <c r="EGJ209" s="416"/>
      <c r="EGK209" s="416"/>
      <c r="EGL209" s="416"/>
      <c r="EGM209" s="416"/>
      <c r="EGN209" s="416"/>
      <c r="EGO209" s="416"/>
      <c r="EGP209" s="416"/>
      <c r="EGQ209" s="416"/>
      <c r="EGR209" s="416"/>
      <c r="EGS209" s="416"/>
      <c r="EGT209" s="416"/>
      <c r="EGU209" s="416"/>
      <c r="EGV209" s="416"/>
      <c r="EGW209" s="416"/>
      <c r="EGX209" s="417"/>
      <c r="EGY209" s="417"/>
      <c r="EGZ209" s="417"/>
      <c r="EHA209" s="417"/>
      <c r="EHB209" s="417"/>
      <c r="EHC209" s="417"/>
      <c r="EHD209" s="417"/>
      <c r="EHE209" s="417"/>
      <c r="EHF209" s="417"/>
      <c r="EHG209" s="417"/>
      <c r="EHH209" s="417"/>
      <c r="EHI209" s="417"/>
      <c r="EHJ209" s="417"/>
      <c r="EHK209" s="417"/>
      <c r="EHL209" s="417"/>
      <c r="EHM209" s="417"/>
      <c r="EHN209" s="417"/>
      <c r="EHO209" s="417"/>
      <c r="EHP209" s="417"/>
      <c r="EHQ209" s="417"/>
      <c r="EHR209" s="417"/>
      <c r="EHS209" s="417"/>
      <c r="EHT209" s="417"/>
      <c r="EHU209" s="417"/>
      <c r="EHV209" s="418"/>
      <c r="EHW209" s="418"/>
      <c r="EHX209" s="418"/>
      <c r="EHY209" s="418"/>
      <c r="EHZ209" s="418"/>
      <c r="EIA209" s="417"/>
      <c r="EIB209" s="417"/>
      <c r="EIC209" s="418"/>
      <c r="EID209" s="418"/>
      <c r="EIE209" s="417"/>
      <c r="EIF209" s="417"/>
      <c r="EIG209" s="418"/>
      <c r="EIH209" s="418"/>
      <c r="EII209" s="417"/>
      <c r="EIJ209" s="417"/>
      <c r="EIK209" s="417"/>
      <c r="EIL209" s="417"/>
      <c r="EIM209" s="417"/>
      <c r="EIN209" s="417"/>
      <c r="EIO209" s="417"/>
      <c r="EIP209" s="418"/>
      <c r="EIQ209" s="418"/>
      <c r="EIR209" s="417"/>
      <c r="EIS209" s="417"/>
      <c r="EIT209" s="418"/>
      <c r="EIU209" s="418"/>
      <c r="EIV209" s="417"/>
      <c r="EIW209" s="417"/>
      <c r="EIX209" s="417"/>
      <c r="EIY209" s="417"/>
      <c r="EIZ209" s="417"/>
      <c r="EJA209" s="411"/>
      <c r="EJB209" s="443"/>
      <c r="EJC209" s="417"/>
      <c r="EJD209" s="417"/>
      <c r="EJE209" s="417"/>
      <c r="EJF209" s="417"/>
      <c r="EJG209" s="417"/>
      <c r="EJH209" s="417"/>
      <c r="EJI209" s="417"/>
      <c r="EJJ209" s="416"/>
      <c r="EJK209" s="416"/>
      <c r="EJL209" s="416"/>
      <c r="EJM209" s="416"/>
      <c r="EJN209" s="416"/>
      <c r="EJO209" s="416"/>
      <c r="EJP209" s="416"/>
      <c r="EJQ209" s="416"/>
      <c r="EJR209" s="416"/>
      <c r="EJS209" s="416"/>
      <c r="EJT209" s="416"/>
      <c r="EJU209" s="416"/>
      <c r="EJV209" s="416"/>
      <c r="EJW209" s="416"/>
      <c r="EJX209" s="416"/>
      <c r="EJY209" s="416"/>
      <c r="EJZ209" s="416"/>
      <c r="EKA209" s="416"/>
      <c r="EKB209" s="416"/>
      <c r="EKC209" s="416"/>
      <c r="EKD209" s="416"/>
      <c r="EKE209" s="416"/>
      <c r="EKF209" s="416"/>
      <c r="EKG209" s="416"/>
      <c r="EKH209" s="416"/>
      <c r="EKI209" s="416"/>
      <c r="EKJ209" s="416"/>
      <c r="EKK209" s="416"/>
      <c r="EKL209" s="416"/>
      <c r="EKM209" s="416"/>
      <c r="EKN209" s="416"/>
      <c r="EKO209" s="416"/>
      <c r="EKP209" s="416"/>
      <c r="EKQ209" s="416"/>
      <c r="EKR209" s="416"/>
      <c r="EKS209" s="416"/>
      <c r="EKT209" s="416"/>
      <c r="EKU209" s="416"/>
      <c r="EKV209" s="416"/>
      <c r="EKW209" s="416"/>
      <c r="EKX209" s="416"/>
      <c r="EKY209" s="416"/>
      <c r="EKZ209" s="416"/>
      <c r="ELA209" s="416"/>
      <c r="ELB209" s="417"/>
      <c r="ELC209" s="417"/>
      <c r="ELD209" s="417"/>
      <c r="ELE209" s="417"/>
      <c r="ELF209" s="417"/>
      <c r="ELG209" s="417"/>
      <c r="ELH209" s="417"/>
      <c r="ELI209" s="417"/>
      <c r="ELJ209" s="417"/>
      <c r="ELK209" s="417"/>
      <c r="ELL209" s="417"/>
      <c r="ELM209" s="417"/>
      <c r="ELN209" s="417"/>
      <c r="ELO209" s="417"/>
      <c r="ELP209" s="417"/>
      <c r="ELQ209" s="417"/>
      <c r="ELR209" s="417"/>
      <c r="ELS209" s="417"/>
      <c r="ELT209" s="417"/>
      <c r="ELU209" s="417"/>
      <c r="ELV209" s="417"/>
      <c r="ELW209" s="417"/>
      <c r="ELX209" s="417"/>
      <c r="ELY209" s="417"/>
      <c r="ELZ209" s="418"/>
      <c r="EMA209" s="418"/>
      <c r="EMB209" s="418"/>
      <c r="EMC209" s="418"/>
      <c r="EMD209" s="418"/>
      <c r="EME209" s="417"/>
      <c r="EMF209" s="417"/>
      <c r="EMG209" s="418"/>
      <c r="EMH209" s="418"/>
      <c r="EMI209" s="417"/>
      <c r="EMJ209" s="417"/>
      <c r="EMK209" s="418"/>
      <c r="EML209" s="418"/>
      <c r="EMM209" s="417"/>
      <c r="EMN209" s="417"/>
      <c r="EMO209" s="417"/>
      <c r="EMP209" s="417"/>
      <c r="EMQ209" s="417"/>
      <c r="EMR209" s="417"/>
      <c r="EMS209" s="417"/>
      <c r="EMT209" s="418"/>
      <c r="EMU209" s="418"/>
      <c r="EMV209" s="417"/>
      <c r="EMW209" s="417"/>
      <c r="EMX209" s="418"/>
      <c r="EMY209" s="418"/>
      <c r="EMZ209" s="417"/>
      <c r="ENA209" s="417"/>
      <c r="ENB209" s="417"/>
      <c r="ENC209" s="417"/>
      <c r="END209" s="417"/>
      <c r="ENE209" s="411"/>
      <c r="ENF209" s="443"/>
      <c r="ENG209" s="417"/>
      <c r="ENH209" s="417"/>
      <c r="ENI209" s="417"/>
      <c r="ENJ209" s="417"/>
      <c r="ENK209" s="417"/>
      <c r="ENL209" s="417"/>
      <c r="ENM209" s="417"/>
      <c r="ENN209" s="416"/>
      <c r="ENO209" s="416"/>
      <c r="ENP209" s="416"/>
      <c r="ENQ209" s="416"/>
      <c r="ENR209" s="416"/>
      <c r="ENS209" s="416"/>
      <c r="ENT209" s="416"/>
      <c r="ENU209" s="416"/>
      <c r="ENV209" s="416"/>
      <c r="ENW209" s="416"/>
      <c r="ENX209" s="416"/>
      <c r="ENY209" s="416"/>
      <c r="ENZ209" s="416"/>
      <c r="EOA209" s="416"/>
      <c r="EOB209" s="416"/>
      <c r="EOC209" s="416"/>
      <c r="EOD209" s="416"/>
      <c r="EOE209" s="416"/>
      <c r="EOF209" s="416"/>
      <c r="EOG209" s="416"/>
      <c r="EOH209" s="416"/>
      <c r="EOI209" s="416"/>
      <c r="EOJ209" s="416"/>
      <c r="EOK209" s="416"/>
      <c r="EOL209" s="416"/>
      <c r="EOM209" s="416"/>
      <c r="EON209" s="416"/>
      <c r="EOO209" s="416"/>
      <c r="EOP209" s="416"/>
      <c r="EOQ209" s="416"/>
      <c r="EOR209" s="416"/>
      <c r="EOS209" s="416"/>
      <c r="EOT209" s="416"/>
      <c r="EOU209" s="416"/>
      <c r="EOV209" s="416"/>
      <c r="EOW209" s="416"/>
      <c r="EOX209" s="416"/>
      <c r="EOY209" s="416"/>
      <c r="EOZ209" s="416"/>
      <c r="EPA209" s="416"/>
      <c r="EPB209" s="416"/>
      <c r="EPC209" s="416"/>
      <c r="EPD209" s="416"/>
      <c r="EPE209" s="416"/>
      <c r="EPF209" s="417"/>
      <c r="EPG209" s="417"/>
      <c r="EPH209" s="417"/>
      <c r="EPI209" s="417"/>
      <c r="EPJ209" s="417"/>
      <c r="EPK209" s="417"/>
      <c r="EPL209" s="417"/>
      <c r="EPM209" s="417"/>
      <c r="EPN209" s="417"/>
      <c r="EPO209" s="417"/>
      <c r="EPP209" s="417"/>
      <c r="EPQ209" s="417"/>
      <c r="EPR209" s="417"/>
      <c r="EPS209" s="417"/>
      <c r="EPT209" s="417"/>
      <c r="EPU209" s="417"/>
      <c r="EPV209" s="417"/>
      <c r="EPW209" s="417"/>
      <c r="EPX209" s="417"/>
      <c r="EPY209" s="417"/>
      <c r="EPZ209" s="417"/>
      <c r="EQA209" s="417"/>
      <c r="EQB209" s="417"/>
      <c r="EQC209" s="417"/>
      <c r="EQD209" s="418"/>
      <c r="EQE209" s="418"/>
      <c r="EQF209" s="418"/>
      <c r="EQG209" s="418"/>
      <c r="EQH209" s="418"/>
      <c r="EQI209" s="417"/>
      <c r="EQJ209" s="417"/>
      <c r="EQK209" s="418"/>
      <c r="EQL209" s="418"/>
      <c r="EQM209" s="417"/>
      <c r="EQN209" s="417"/>
      <c r="EQO209" s="418"/>
      <c r="EQP209" s="418"/>
      <c r="EQQ209" s="417"/>
      <c r="EQR209" s="417"/>
      <c r="EQS209" s="417"/>
      <c r="EQT209" s="417"/>
      <c r="EQU209" s="417"/>
      <c r="EQV209" s="417"/>
      <c r="EQW209" s="417"/>
      <c r="EQX209" s="418"/>
      <c r="EQY209" s="418"/>
      <c r="EQZ209" s="417"/>
      <c r="ERA209" s="417"/>
      <c r="ERB209" s="418"/>
      <c r="ERC209" s="418"/>
      <c r="ERD209" s="417"/>
      <c r="ERE209" s="417"/>
      <c r="ERF209" s="417"/>
      <c r="ERG209" s="417"/>
      <c r="ERH209" s="417"/>
      <c r="ERI209" s="411"/>
      <c r="ERJ209" s="443"/>
      <c r="ERK209" s="417"/>
      <c r="ERL209" s="417"/>
      <c r="ERM209" s="417"/>
      <c r="ERN209" s="417"/>
      <c r="ERO209" s="417"/>
      <c r="ERP209" s="417"/>
      <c r="ERQ209" s="417"/>
      <c r="ERR209" s="416"/>
      <c r="ERS209" s="416"/>
      <c r="ERT209" s="416"/>
      <c r="ERU209" s="416"/>
      <c r="ERV209" s="416"/>
      <c r="ERW209" s="416"/>
      <c r="ERX209" s="416"/>
      <c r="ERY209" s="416"/>
      <c r="ERZ209" s="416"/>
      <c r="ESA209" s="416"/>
      <c r="ESB209" s="416"/>
      <c r="ESC209" s="416"/>
      <c r="ESD209" s="416"/>
      <c r="ESE209" s="416"/>
      <c r="ESF209" s="416"/>
      <c r="ESG209" s="416"/>
      <c r="ESH209" s="416"/>
      <c r="ESI209" s="416"/>
      <c r="ESJ209" s="416"/>
      <c r="ESK209" s="416"/>
      <c r="ESL209" s="416"/>
      <c r="ESM209" s="416"/>
      <c r="ESN209" s="416"/>
      <c r="ESO209" s="416"/>
      <c r="ESP209" s="416"/>
      <c r="ESQ209" s="416"/>
      <c r="ESR209" s="416"/>
      <c r="ESS209" s="416"/>
      <c r="EST209" s="416"/>
      <c r="ESU209" s="416"/>
      <c r="ESV209" s="416"/>
      <c r="ESW209" s="416"/>
      <c r="ESX209" s="416"/>
      <c r="ESY209" s="416"/>
      <c r="ESZ209" s="416"/>
      <c r="ETA209" s="416"/>
      <c r="ETB209" s="416"/>
      <c r="ETC209" s="416"/>
      <c r="ETD209" s="416"/>
      <c r="ETE209" s="416"/>
      <c r="ETF209" s="416"/>
      <c r="ETG209" s="416"/>
      <c r="ETH209" s="416"/>
      <c r="ETI209" s="416"/>
      <c r="ETJ209" s="417"/>
      <c r="ETK209" s="417"/>
      <c r="ETL209" s="417"/>
      <c r="ETM209" s="417"/>
      <c r="ETN209" s="417"/>
      <c r="ETO209" s="417"/>
      <c r="ETP209" s="417"/>
      <c r="ETQ209" s="417"/>
      <c r="ETR209" s="417"/>
      <c r="ETS209" s="417"/>
      <c r="ETT209" s="417"/>
      <c r="ETU209" s="417"/>
      <c r="ETV209" s="417"/>
      <c r="ETW209" s="417"/>
      <c r="ETX209" s="417"/>
      <c r="ETY209" s="417"/>
      <c r="ETZ209" s="417"/>
      <c r="EUA209" s="417"/>
      <c r="EUB209" s="417"/>
      <c r="EUC209" s="417"/>
      <c r="EUD209" s="417"/>
      <c r="EUE209" s="417"/>
      <c r="EUF209" s="417"/>
      <c r="EUG209" s="417"/>
      <c r="EUH209" s="418"/>
      <c r="EUI209" s="418"/>
      <c r="EUJ209" s="418"/>
      <c r="EUK209" s="418"/>
      <c r="EUL209" s="418"/>
      <c r="EUM209" s="417"/>
      <c r="EUN209" s="417"/>
      <c r="EUO209" s="418"/>
      <c r="EUP209" s="418"/>
      <c r="EUQ209" s="417"/>
      <c r="EUR209" s="417"/>
      <c r="EUS209" s="418"/>
      <c r="EUT209" s="418"/>
      <c r="EUU209" s="417"/>
      <c r="EUV209" s="417"/>
      <c r="EUW209" s="417"/>
      <c r="EUX209" s="417"/>
      <c r="EUY209" s="417"/>
      <c r="EUZ209" s="417"/>
      <c r="EVA209" s="417"/>
      <c r="EVB209" s="418"/>
      <c r="EVC209" s="418"/>
      <c r="EVD209" s="417"/>
      <c r="EVE209" s="417"/>
      <c r="EVF209" s="418"/>
      <c r="EVG209" s="418"/>
      <c r="EVH209" s="417"/>
      <c r="EVI209" s="417"/>
      <c r="EVJ209" s="417"/>
      <c r="EVK209" s="417"/>
      <c r="EVL209" s="417"/>
      <c r="EVM209" s="411"/>
      <c r="EVN209" s="443"/>
      <c r="EVO209" s="417"/>
      <c r="EVP209" s="417"/>
      <c r="EVQ209" s="417"/>
      <c r="EVR209" s="417"/>
      <c r="EVS209" s="417"/>
      <c r="EVT209" s="417"/>
      <c r="EVU209" s="417"/>
      <c r="EVV209" s="416"/>
      <c r="EVW209" s="416"/>
      <c r="EVX209" s="416"/>
      <c r="EVY209" s="416"/>
      <c r="EVZ209" s="416"/>
      <c r="EWA209" s="416"/>
      <c r="EWB209" s="416"/>
      <c r="EWC209" s="416"/>
      <c r="EWD209" s="416"/>
      <c r="EWE209" s="416"/>
      <c r="EWF209" s="416"/>
      <c r="EWG209" s="416"/>
      <c r="EWH209" s="416"/>
      <c r="EWI209" s="416"/>
      <c r="EWJ209" s="416"/>
      <c r="EWK209" s="416"/>
      <c r="EWL209" s="416"/>
      <c r="EWM209" s="416"/>
      <c r="EWN209" s="416"/>
      <c r="EWO209" s="416"/>
      <c r="EWP209" s="416"/>
      <c r="EWQ209" s="416"/>
      <c r="EWR209" s="416"/>
      <c r="EWS209" s="416"/>
      <c r="EWT209" s="416"/>
      <c r="EWU209" s="416"/>
      <c r="EWV209" s="416"/>
      <c r="EWW209" s="416"/>
      <c r="EWX209" s="416"/>
      <c r="EWY209" s="416"/>
      <c r="EWZ209" s="416"/>
      <c r="EXA209" s="416"/>
      <c r="EXB209" s="416"/>
      <c r="EXC209" s="416"/>
      <c r="EXD209" s="416"/>
      <c r="EXE209" s="416"/>
      <c r="EXF209" s="416"/>
      <c r="EXG209" s="416"/>
      <c r="EXH209" s="416"/>
      <c r="EXI209" s="416"/>
      <c r="EXJ209" s="416"/>
      <c r="EXK209" s="416"/>
      <c r="EXL209" s="416"/>
      <c r="EXM209" s="416"/>
      <c r="EXN209" s="417"/>
      <c r="EXO209" s="417"/>
      <c r="EXP209" s="417"/>
      <c r="EXQ209" s="417"/>
      <c r="EXR209" s="417"/>
      <c r="EXS209" s="417"/>
      <c r="EXT209" s="417"/>
      <c r="EXU209" s="417"/>
      <c r="EXV209" s="417"/>
      <c r="EXW209" s="417"/>
      <c r="EXX209" s="417"/>
      <c r="EXY209" s="417"/>
      <c r="EXZ209" s="417"/>
      <c r="EYA209" s="417"/>
      <c r="EYB209" s="417"/>
      <c r="EYC209" s="417"/>
      <c r="EYD209" s="417"/>
      <c r="EYE209" s="417"/>
      <c r="EYF209" s="417"/>
      <c r="EYG209" s="417"/>
      <c r="EYH209" s="417"/>
      <c r="EYI209" s="417"/>
      <c r="EYJ209" s="417"/>
      <c r="EYK209" s="417"/>
      <c r="EYL209" s="418"/>
      <c r="EYM209" s="418"/>
      <c r="EYN209" s="418"/>
      <c r="EYO209" s="418"/>
      <c r="EYP209" s="418"/>
      <c r="EYQ209" s="417"/>
      <c r="EYR209" s="417"/>
      <c r="EYS209" s="418"/>
      <c r="EYT209" s="418"/>
      <c r="EYU209" s="417"/>
      <c r="EYV209" s="417"/>
      <c r="EYW209" s="418"/>
      <c r="EYX209" s="418"/>
      <c r="EYY209" s="417"/>
      <c r="EYZ209" s="417"/>
      <c r="EZA209" s="417"/>
      <c r="EZB209" s="417"/>
      <c r="EZC209" s="417"/>
      <c r="EZD209" s="417"/>
      <c r="EZE209" s="417"/>
      <c r="EZF209" s="418"/>
      <c r="EZG209" s="418"/>
      <c r="EZH209" s="417"/>
      <c r="EZI209" s="417"/>
      <c r="EZJ209" s="418"/>
      <c r="EZK209" s="418"/>
      <c r="EZL209" s="417"/>
      <c r="EZM209" s="417"/>
      <c r="EZN209" s="417"/>
      <c r="EZO209" s="417"/>
      <c r="EZP209" s="417"/>
      <c r="EZQ209" s="411"/>
      <c r="EZR209" s="443"/>
      <c r="EZS209" s="417"/>
      <c r="EZT209" s="417"/>
      <c r="EZU209" s="417"/>
      <c r="EZV209" s="417"/>
      <c r="EZW209" s="417"/>
      <c r="EZX209" s="417"/>
      <c r="EZY209" s="417"/>
      <c r="EZZ209" s="416"/>
      <c r="FAA209" s="416"/>
      <c r="FAB209" s="416"/>
      <c r="FAC209" s="416"/>
      <c r="FAD209" s="416"/>
      <c r="FAE209" s="416"/>
      <c r="FAF209" s="416"/>
      <c r="FAG209" s="416"/>
      <c r="FAH209" s="416"/>
      <c r="FAI209" s="416"/>
      <c r="FAJ209" s="416"/>
      <c r="FAK209" s="416"/>
      <c r="FAL209" s="416"/>
      <c r="FAM209" s="416"/>
      <c r="FAN209" s="416"/>
      <c r="FAO209" s="416"/>
      <c r="FAP209" s="416"/>
      <c r="FAQ209" s="416"/>
      <c r="FAR209" s="416"/>
      <c r="FAS209" s="416"/>
      <c r="FAT209" s="416"/>
      <c r="FAU209" s="416"/>
      <c r="FAV209" s="416"/>
      <c r="FAW209" s="416"/>
      <c r="FAX209" s="416"/>
      <c r="FAY209" s="416"/>
      <c r="FAZ209" s="416"/>
      <c r="FBA209" s="416"/>
      <c r="FBB209" s="416"/>
      <c r="FBC209" s="416"/>
      <c r="FBD209" s="416"/>
      <c r="FBE209" s="416"/>
      <c r="FBF209" s="416"/>
      <c r="FBG209" s="416"/>
      <c r="FBH209" s="416"/>
      <c r="FBI209" s="416"/>
      <c r="FBJ209" s="416"/>
      <c r="FBK209" s="416"/>
      <c r="FBL209" s="416"/>
      <c r="FBM209" s="416"/>
      <c r="FBN209" s="416"/>
      <c r="FBO209" s="416"/>
      <c r="FBP209" s="416"/>
      <c r="FBQ209" s="416"/>
      <c r="FBR209" s="417"/>
      <c r="FBS209" s="417"/>
      <c r="FBT209" s="417"/>
      <c r="FBU209" s="417"/>
      <c r="FBV209" s="417"/>
      <c r="FBW209" s="417"/>
      <c r="FBX209" s="417"/>
      <c r="FBY209" s="417"/>
      <c r="FBZ209" s="417"/>
      <c r="FCA209" s="417"/>
      <c r="FCB209" s="417"/>
      <c r="FCC209" s="417"/>
      <c r="FCD209" s="417"/>
      <c r="FCE209" s="417"/>
      <c r="FCF209" s="417"/>
      <c r="FCG209" s="417"/>
      <c r="FCH209" s="417"/>
      <c r="FCI209" s="417"/>
      <c r="FCJ209" s="417"/>
      <c r="FCK209" s="417"/>
      <c r="FCL209" s="417"/>
      <c r="FCM209" s="417"/>
      <c r="FCN209" s="417"/>
      <c r="FCO209" s="417"/>
      <c r="FCP209" s="418"/>
      <c r="FCQ209" s="418"/>
      <c r="FCR209" s="418"/>
      <c r="FCS209" s="418"/>
      <c r="FCT209" s="418"/>
      <c r="FCU209" s="417"/>
      <c r="FCV209" s="417"/>
      <c r="FCW209" s="418"/>
      <c r="FCX209" s="418"/>
      <c r="FCY209" s="417"/>
      <c r="FCZ209" s="417"/>
      <c r="FDA209" s="418"/>
      <c r="FDB209" s="418"/>
      <c r="FDC209" s="417"/>
      <c r="FDD209" s="417"/>
      <c r="FDE209" s="417"/>
      <c r="FDF209" s="417"/>
      <c r="FDG209" s="417"/>
      <c r="FDH209" s="417"/>
      <c r="FDI209" s="417"/>
      <c r="FDJ209" s="418"/>
      <c r="FDK209" s="418"/>
      <c r="FDL209" s="417"/>
      <c r="FDM209" s="417"/>
      <c r="FDN209" s="418"/>
      <c r="FDO209" s="418"/>
      <c r="FDP209" s="417"/>
      <c r="FDQ209" s="417"/>
      <c r="FDR209" s="417"/>
      <c r="FDS209" s="417"/>
      <c r="FDT209" s="417"/>
      <c r="FDU209" s="411"/>
      <c r="FDV209" s="443"/>
      <c r="FDW209" s="417"/>
      <c r="FDX209" s="417"/>
      <c r="FDY209" s="417"/>
      <c r="FDZ209" s="417"/>
      <c r="FEA209" s="417"/>
      <c r="FEB209" s="417"/>
      <c r="FEC209" s="417"/>
      <c r="FED209" s="416"/>
      <c r="FEE209" s="416"/>
      <c r="FEF209" s="416"/>
      <c r="FEG209" s="416"/>
      <c r="FEH209" s="416"/>
      <c r="FEI209" s="416"/>
      <c r="FEJ209" s="416"/>
      <c r="FEK209" s="416"/>
      <c r="FEL209" s="416"/>
      <c r="FEM209" s="416"/>
      <c r="FEN209" s="416"/>
      <c r="FEO209" s="416"/>
      <c r="FEP209" s="416"/>
      <c r="FEQ209" s="416"/>
      <c r="FER209" s="416"/>
      <c r="FES209" s="416"/>
      <c r="FET209" s="416"/>
      <c r="FEU209" s="416"/>
      <c r="FEV209" s="416"/>
      <c r="FEW209" s="416"/>
      <c r="FEX209" s="416"/>
      <c r="FEY209" s="416"/>
      <c r="FEZ209" s="416"/>
      <c r="FFA209" s="416"/>
      <c r="FFB209" s="416"/>
      <c r="FFC209" s="416"/>
      <c r="FFD209" s="416"/>
      <c r="FFE209" s="416"/>
      <c r="FFF209" s="416"/>
      <c r="FFG209" s="416"/>
      <c r="FFH209" s="416"/>
      <c r="FFI209" s="416"/>
      <c r="FFJ209" s="416"/>
      <c r="FFK209" s="416"/>
      <c r="FFL209" s="416"/>
      <c r="FFM209" s="416"/>
      <c r="FFN209" s="416"/>
      <c r="FFO209" s="416"/>
      <c r="FFP209" s="416"/>
      <c r="FFQ209" s="416"/>
      <c r="FFR209" s="416"/>
      <c r="FFS209" s="416"/>
      <c r="FFT209" s="416"/>
      <c r="FFU209" s="416"/>
      <c r="FFV209" s="417"/>
      <c r="FFW209" s="417"/>
      <c r="FFX209" s="417"/>
      <c r="FFY209" s="417"/>
      <c r="FFZ209" s="417"/>
      <c r="FGA209" s="417"/>
      <c r="FGB209" s="417"/>
      <c r="FGC209" s="417"/>
      <c r="FGD209" s="417"/>
      <c r="FGE209" s="417"/>
      <c r="FGF209" s="417"/>
      <c r="FGG209" s="417"/>
      <c r="FGH209" s="417"/>
      <c r="FGI209" s="417"/>
      <c r="FGJ209" s="417"/>
      <c r="FGK209" s="417"/>
      <c r="FGL209" s="417"/>
      <c r="FGM209" s="417"/>
      <c r="FGN209" s="417"/>
      <c r="FGO209" s="417"/>
      <c r="FGP209" s="417"/>
      <c r="FGQ209" s="417"/>
      <c r="FGR209" s="417"/>
      <c r="FGS209" s="417"/>
      <c r="FGT209" s="418"/>
      <c r="FGU209" s="418"/>
      <c r="FGV209" s="418"/>
      <c r="FGW209" s="418"/>
      <c r="FGX209" s="418"/>
      <c r="FGY209" s="417"/>
      <c r="FGZ209" s="417"/>
      <c r="FHA209" s="418"/>
      <c r="FHB209" s="418"/>
      <c r="FHC209" s="417"/>
      <c r="FHD209" s="417"/>
      <c r="FHE209" s="418"/>
      <c r="FHF209" s="418"/>
      <c r="FHG209" s="417"/>
      <c r="FHH209" s="417"/>
      <c r="FHI209" s="417"/>
      <c r="FHJ209" s="417"/>
      <c r="FHK209" s="417"/>
      <c r="FHL209" s="417"/>
      <c r="FHM209" s="417"/>
      <c r="FHN209" s="418"/>
      <c r="FHO209" s="418"/>
      <c r="FHP209" s="417"/>
      <c r="FHQ209" s="417"/>
      <c r="FHR209" s="418"/>
      <c r="FHS209" s="418"/>
      <c r="FHT209" s="417"/>
      <c r="FHU209" s="417"/>
      <c r="FHV209" s="417"/>
      <c r="FHW209" s="417"/>
      <c r="FHX209" s="417"/>
      <c r="FHY209" s="411"/>
      <c r="FHZ209" s="443"/>
      <c r="FIA209" s="417"/>
      <c r="FIB209" s="417"/>
      <c r="FIC209" s="417"/>
      <c r="FID209" s="417"/>
      <c r="FIE209" s="417"/>
      <c r="FIF209" s="417"/>
      <c r="FIG209" s="417"/>
      <c r="FIH209" s="416"/>
      <c r="FII209" s="416"/>
      <c r="FIJ209" s="416"/>
      <c r="FIK209" s="416"/>
      <c r="FIL209" s="416"/>
      <c r="FIM209" s="416"/>
      <c r="FIN209" s="416"/>
      <c r="FIO209" s="416"/>
      <c r="FIP209" s="416"/>
      <c r="FIQ209" s="416"/>
      <c r="FIR209" s="416"/>
      <c r="FIS209" s="416"/>
      <c r="FIT209" s="416"/>
      <c r="FIU209" s="416"/>
      <c r="FIV209" s="416"/>
      <c r="FIW209" s="416"/>
      <c r="FIX209" s="416"/>
      <c r="FIY209" s="416"/>
      <c r="FIZ209" s="416"/>
      <c r="FJA209" s="416"/>
      <c r="FJB209" s="416"/>
      <c r="FJC209" s="416"/>
      <c r="FJD209" s="416"/>
      <c r="FJE209" s="416"/>
      <c r="FJF209" s="416"/>
      <c r="FJG209" s="416"/>
      <c r="FJH209" s="416"/>
      <c r="FJI209" s="416"/>
      <c r="FJJ209" s="416"/>
      <c r="FJK209" s="416"/>
      <c r="FJL209" s="416"/>
      <c r="FJM209" s="416"/>
      <c r="FJN209" s="416"/>
      <c r="FJO209" s="416"/>
      <c r="FJP209" s="416"/>
      <c r="FJQ209" s="416"/>
      <c r="FJR209" s="416"/>
      <c r="FJS209" s="416"/>
      <c r="FJT209" s="416"/>
      <c r="FJU209" s="416"/>
      <c r="FJV209" s="416"/>
      <c r="FJW209" s="416"/>
      <c r="FJX209" s="416"/>
      <c r="FJY209" s="416"/>
      <c r="FJZ209" s="417"/>
      <c r="FKA209" s="417"/>
      <c r="FKB209" s="417"/>
      <c r="FKC209" s="417"/>
      <c r="FKD209" s="417"/>
      <c r="FKE209" s="417"/>
      <c r="FKF209" s="417"/>
      <c r="FKG209" s="417"/>
      <c r="FKH209" s="417"/>
      <c r="FKI209" s="417"/>
      <c r="FKJ209" s="417"/>
      <c r="FKK209" s="417"/>
      <c r="FKL209" s="417"/>
      <c r="FKM209" s="417"/>
      <c r="FKN209" s="417"/>
      <c r="FKO209" s="417"/>
      <c r="FKP209" s="417"/>
      <c r="FKQ209" s="417"/>
      <c r="FKR209" s="417"/>
      <c r="FKS209" s="417"/>
      <c r="FKT209" s="417"/>
      <c r="FKU209" s="417"/>
      <c r="FKV209" s="417"/>
      <c r="FKW209" s="417"/>
      <c r="FKX209" s="418"/>
      <c r="FKY209" s="418"/>
      <c r="FKZ209" s="418"/>
      <c r="FLA209" s="418"/>
      <c r="FLB209" s="418"/>
      <c r="FLC209" s="417"/>
      <c r="FLD209" s="417"/>
      <c r="FLE209" s="418"/>
      <c r="FLF209" s="418"/>
      <c r="FLG209" s="417"/>
      <c r="FLH209" s="417"/>
      <c r="FLI209" s="418"/>
      <c r="FLJ209" s="418"/>
      <c r="FLK209" s="417"/>
      <c r="FLL209" s="417"/>
      <c r="FLM209" s="417"/>
      <c r="FLN209" s="417"/>
      <c r="FLO209" s="417"/>
      <c r="FLP209" s="417"/>
      <c r="FLQ209" s="417"/>
      <c r="FLR209" s="418"/>
      <c r="FLS209" s="418"/>
      <c r="FLT209" s="417"/>
      <c r="FLU209" s="417"/>
      <c r="FLV209" s="418"/>
      <c r="FLW209" s="418"/>
      <c r="FLX209" s="417"/>
      <c r="FLY209" s="417"/>
      <c r="FLZ209" s="417"/>
      <c r="FMA209" s="417"/>
      <c r="FMB209" s="417"/>
      <c r="FMC209" s="411"/>
      <c r="FMD209" s="443"/>
      <c r="FME209" s="417"/>
      <c r="FMF209" s="417"/>
      <c r="FMG209" s="417"/>
      <c r="FMH209" s="417"/>
      <c r="FMI209" s="417"/>
      <c r="FMJ209" s="417"/>
      <c r="FMK209" s="417"/>
      <c r="FML209" s="416"/>
      <c r="FMM209" s="416"/>
      <c r="FMN209" s="416"/>
      <c r="FMO209" s="416"/>
      <c r="FMP209" s="416"/>
      <c r="FMQ209" s="416"/>
      <c r="FMR209" s="416"/>
      <c r="FMS209" s="416"/>
      <c r="FMT209" s="416"/>
      <c r="FMU209" s="416"/>
      <c r="FMV209" s="416"/>
      <c r="FMW209" s="416"/>
      <c r="FMX209" s="416"/>
      <c r="FMY209" s="416"/>
      <c r="FMZ209" s="416"/>
      <c r="FNA209" s="416"/>
      <c r="FNB209" s="416"/>
      <c r="FNC209" s="416"/>
      <c r="FND209" s="416"/>
      <c r="FNE209" s="416"/>
      <c r="FNF209" s="416"/>
      <c r="FNG209" s="416"/>
      <c r="FNH209" s="416"/>
      <c r="FNI209" s="416"/>
      <c r="FNJ209" s="416"/>
      <c r="FNK209" s="416"/>
      <c r="FNL209" s="416"/>
      <c r="FNM209" s="416"/>
      <c r="FNN209" s="416"/>
      <c r="FNO209" s="416"/>
      <c r="FNP209" s="416"/>
      <c r="FNQ209" s="416"/>
      <c r="FNR209" s="416"/>
      <c r="FNS209" s="416"/>
      <c r="FNT209" s="416"/>
      <c r="FNU209" s="416"/>
      <c r="FNV209" s="416"/>
      <c r="FNW209" s="416"/>
      <c r="FNX209" s="416"/>
      <c r="FNY209" s="416"/>
      <c r="FNZ209" s="416"/>
      <c r="FOA209" s="416"/>
      <c r="FOB209" s="416"/>
      <c r="FOC209" s="416"/>
      <c r="FOD209" s="417"/>
      <c r="FOE209" s="417"/>
      <c r="FOF209" s="417"/>
      <c r="FOG209" s="417"/>
      <c r="FOH209" s="417"/>
      <c r="FOI209" s="417"/>
      <c r="FOJ209" s="417"/>
      <c r="FOK209" s="417"/>
      <c r="FOL209" s="417"/>
      <c r="FOM209" s="417"/>
      <c r="FON209" s="417"/>
      <c r="FOO209" s="417"/>
      <c r="FOP209" s="417"/>
      <c r="FOQ209" s="417"/>
      <c r="FOR209" s="417"/>
      <c r="FOS209" s="417"/>
      <c r="FOT209" s="417"/>
      <c r="FOU209" s="417"/>
      <c r="FOV209" s="417"/>
      <c r="FOW209" s="417"/>
      <c r="FOX209" s="417"/>
      <c r="FOY209" s="417"/>
      <c r="FOZ209" s="417"/>
      <c r="FPA209" s="417"/>
      <c r="FPB209" s="418"/>
      <c r="FPC209" s="418"/>
      <c r="FPD209" s="418"/>
      <c r="FPE209" s="418"/>
      <c r="FPF209" s="418"/>
      <c r="FPG209" s="417"/>
      <c r="FPH209" s="417"/>
      <c r="FPI209" s="418"/>
      <c r="FPJ209" s="418"/>
      <c r="FPK209" s="417"/>
      <c r="FPL209" s="417"/>
      <c r="FPM209" s="418"/>
      <c r="FPN209" s="418"/>
      <c r="FPO209" s="417"/>
      <c r="FPP209" s="417"/>
      <c r="FPQ209" s="417"/>
      <c r="FPR209" s="417"/>
      <c r="FPS209" s="417"/>
      <c r="FPT209" s="417"/>
      <c r="FPU209" s="417"/>
      <c r="FPV209" s="418"/>
      <c r="FPW209" s="418"/>
      <c r="FPX209" s="417"/>
      <c r="FPY209" s="417"/>
      <c r="FPZ209" s="418"/>
      <c r="FQA209" s="418"/>
      <c r="FQB209" s="417"/>
      <c r="FQC209" s="417"/>
      <c r="FQD209" s="417"/>
      <c r="FQE209" s="417"/>
      <c r="FQF209" s="417"/>
      <c r="FQG209" s="411"/>
      <c r="FQH209" s="443"/>
      <c r="FQI209" s="417"/>
      <c r="FQJ209" s="417"/>
      <c r="FQK209" s="417"/>
      <c r="FQL209" s="417"/>
      <c r="FQM209" s="417"/>
      <c r="FQN209" s="417"/>
      <c r="FQO209" s="417"/>
      <c r="FQP209" s="416"/>
      <c r="FQQ209" s="416"/>
      <c r="FQR209" s="416"/>
      <c r="FQS209" s="416"/>
      <c r="FQT209" s="416"/>
      <c r="FQU209" s="416"/>
      <c r="FQV209" s="416"/>
      <c r="FQW209" s="416"/>
      <c r="FQX209" s="416"/>
      <c r="FQY209" s="416"/>
      <c r="FQZ209" s="416"/>
      <c r="FRA209" s="416"/>
      <c r="FRB209" s="416"/>
      <c r="FRC209" s="416"/>
      <c r="FRD209" s="416"/>
      <c r="FRE209" s="416"/>
      <c r="FRF209" s="416"/>
      <c r="FRG209" s="416"/>
      <c r="FRH209" s="416"/>
      <c r="FRI209" s="416"/>
      <c r="FRJ209" s="416"/>
      <c r="FRK209" s="416"/>
      <c r="FRL209" s="416"/>
      <c r="FRM209" s="416"/>
      <c r="FRN209" s="416"/>
      <c r="FRO209" s="416"/>
      <c r="FRP209" s="416"/>
      <c r="FRQ209" s="416"/>
      <c r="FRR209" s="416"/>
      <c r="FRS209" s="416"/>
      <c r="FRT209" s="416"/>
      <c r="FRU209" s="416"/>
      <c r="FRV209" s="416"/>
      <c r="FRW209" s="416"/>
      <c r="FRX209" s="416"/>
      <c r="FRY209" s="416"/>
      <c r="FRZ209" s="416"/>
      <c r="FSA209" s="416"/>
      <c r="FSB209" s="416"/>
      <c r="FSC209" s="416"/>
      <c r="FSD209" s="416"/>
      <c r="FSE209" s="416"/>
      <c r="FSF209" s="416"/>
      <c r="FSG209" s="416"/>
      <c r="FSH209" s="417"/>
      <c r="FSI209" s="417"/>
      <c r="FSJ209" s="417"/>
      <c r="FSK209" s="417"/>
      <c r="FSL209" s="417"/>
      <c r="FSM209" s="417"/>
      <c r="FSN209" s="417"/>
      <c r="FSO209" s="417"/>
      <c r="FSP209" s="417"/>
      <c r="FSQ209" s="417"/>
      <c r="FSR209" s="417"/>
      <c r="FSS209" s="417"/>
      <c r="FST209" s="417"/>
      <c r="FSU209" s="417"/>
      <c r="FSV209" s="417"/>
      <c r="FSW209" s="417"/>
      <c r="FSX209" s="417"/>
      <c r="FSY209" s="417"/>
      <c r="FSZ209" s="417"/>
      <c r="FTA209" s="417"/>
      <c r="FTB209" s="417"/>
      <c r="FTC209" s="417"/>
      <c r="FTD209" s="417"/>
      <c r="FTE209" s="417"/>
      <c r="FTF209" s="418"/>
      <c r="FTG209" s="418"/>
      <c r="FTH209" s="418"/>
      <c r="FTI209" s="418"/>
      <c r="FTJ209" s="418"/>
      <c r="FTK209" s="417"/>
      <c r="FTL209" s="417"/>
      <c r="FTM209" s="418"/>
      <c r="FTN209" s="418"/>
      <c r="FTO209" s="417"/>
      <c r="FTP209" s="417"/>
      <c r="FTQ209" s="418"/>
      <c r="FTR209" s="418"/>
      <c r="FTS209" s="417"/>
      <c r="FTT209" s="417"/>
      <c r="FTU209" s="417"/>
      <c r="FTV209" s="417"/>
      <c r="FTW209" s="417"/>
      <c r="FTX209" s="417"/>
      <c r="FTY209" s="417"/>
      <c r="FTZ209" s="418"/>
      <c r="FUA209" s="418"/>
      <c r="FUB209" s="417"/>
      <c r="FUC209" s="417"/>
      <c r="FUD209" s="418"/>
      <c r="FUE209" s="418"/>
      <c r="FUF209" s="417"/>
      <c r="FUG209" s="417"/>
      <c r="FUH209" s="417"/>
      <c r="FUI209" s="417"/>
      <c r="FUJ209" s="417"/>
      <c r="FUK209" s="411"/>
      <c r="FUL209" s="443"/>
      <c r="FUM209" s="417"/>
      <c r="FUN209" s="417"/>
      <c r="FUO209" s="417"/>
      <c r="FUP209" s="417"/>
      <c r="FUQ209" s="417"/>
      <c r="FUR209" s="417"/>
      <c r="FUS209" s="417"/>
      <c r="FUT209" s="416"/>
      <c r="FUU209" s="416"/>
      <c r="FUV209" s="416"/>
      <c r="FUW209" s="416"/>
      <c r="FUX209" s="416"/>
      <c r="FUY209" s="416"/>
      <c r="FUZ209" s="416"/>
      <c r="FVA209" s="416"/>
      <c r="FVB209" s="416"/>
      <c r="FVC209" s="416"/>
      <c r="FVD209" s="416"/>
      <c r="FVE209" s="416"/>
      <c r="FVF209" s="416"/>
      <c r="FVG209" s="416"/>
      <c r="FVH209" s="416"/>
      <c r="FVI209" s="416"/>
      <c r="FVJ209" s="416"/>
      <c r="FVK209" s="416"/>
      <c r="FVL209" s="416"/>
      <c r="FVM209" s="416"/>
      <c r="FVN209" s="416"/>
      <c r="FVO209" s="416"/>
      <c r="FVP209" s="416"/>
      <c r="FVQ209" s="416"/>
      <c r="FVR209" s="416"/>
      <c r="FVS209" s="416"/>
      <c r="FVT209" s="416"/>
      <c r="FVU209" s="416"/>
      <c r="FVV209" s="416"/>
      <c r="FVW209" s="416"/>
      <c r="FVX209" s="416"/>
      <c r="FVY209" s="416"/>
      <c r="FVZ209" s="416"/>
      <c r="FWA209" s="416"/>
      <c r="FWB209" s="416"/>
      <c r="FWC209" s="416"/>
      <c r="FWD209" s="416"/>
      <c r="FWE209" s="416"/>
      <c r="FWF209" s="416"/>
      <c r="FWG209" s="416"/>
      <c r="FWH209" s="416"/>
      <c r="FWI209" s="416"/>
      <c r="FWJ209" s="416"/>
      <c r="FWK209" s="416"/>
      <c r="FWL209" s="417"/>
      <c r="FWM209" s="417"/>
      <c r="FWN209" s="417"/>
      <c r="FWO209" s="417"/>
      <c r="FWP209" s="417"/>
      <c r="FWQ209" s="417"/>
      <c r="FWR209" s="417"/>
      <c r="FWS209" s="417"/>
      <c r="FWT209" s="417"/>
      <c r="FWU209" s="417"/>
      <c r="FWV209" s="417"/>
      <c r="FWW209" s="417"/>
      <c r="FWX209" s="417"/>
      <c r="FWY209" s="417"/>
      <c r="FWZ209" s="417"/>
      <c r="FXA209" s="417"/>
      <c r="FXB209" s="417"/>
      <c r="FXC209" s="417"/>
      <c r="FXD209" s="417"/>
      <c r="FXE209" s="417"/>
      <c r="FXF209" s="417"/>
      <c r="FXG209" s="417"/>
      <c r="FXH209" s="417"/>
      <c r="FXI209" s="417"/>
      <c r="FXJ209" s="418"/>
      <c r="FXK209" s="418"/>
      <c r="FXL209" s="418"/>
      <c r="FXM209" s="418"/>
      <c r="FXN209" s="418"/>
      <c r="FXO209" s="417"/>
      <c r="FXP209" s="417"/>
      <c r="FXQ209" s="418"/>
      <c r="FXR209" s="418"/>
      <c r="FXS209" s="417"/>
      <c r="FXT209" s="417"/>
      <c r="FXU209" s="418"/>
      <c r="FXV209" s="418"/>
      <c r="FXW209" s="417"/>
      <c r="FXX209" s="417"/>
      <c r="FXY209" s="417"/>
      <c r="FXZ209" s="417"/>
      <c r="FYA209" s="417"/>
      <c r="FYB209" s="417"/>
      <c r="FYC209" s="417"/>
      <c r="FYD209" s="418"/>
      <c r="FYE209" s="418"/>
      <c r="FYF209" s="417"/>
      <c r="FYG209" s="417"/>
      <c r="FYH209" s="418"/>
      <c r="FYI209" s="418"/>
      <c r="FYJ209" s="417"/>
      <c r="FYK209" s="417"/>
      <c r="FYL209" s="417"/>
      <c r="FYM209" s="417"/>
      <c r="FYN209" s="417"/>
      <c r="FYO209" s="411"/>
      <c r="FYP209" s="443"/>
      <c r="FYQ209" s="417"/>
      <c r="FYR209" s="417"/>
      <c r="FYS209" s="417"/>
      <c r="FYT209" s="417"/>
      <c r="FYU209" s="417"/>
      <c r="FYV209" s="417"/>
      <c r="FYW209" s="417"/>
      <c r="FYX209" s="416"/>
      <c r="FYY209" s="416"/>
      <c r="FYZ209" s="416"/>
      <c r="FZA209" s="416"/>
      <c r="FZB209" s="416"/>
      <c r="FZC209" s="416"/>
      <c r="FZD209" s="416"/>
      <c r="FZE209" s="416"/>
      <c r="FZF209" s="416"/>
      <c r="FZG209" s="416"/>
      <c r="FZH209" s="416"/>
      <c r="FZI209" s="416"/>
      <c r="FZJ209" s="416"/>
      <c r="FZK209" s="416"/>
      <c r="FZL209" s="416"/>
      <c r="FZM209" s="416"/>
      <c r="FZN209" s="416"/>
      <c r="FZO209" s="416"/>
      <c r="FZP209" s="416"/>
      <c r="FZQ209" s="416"/>
      <c r="FZR209" s="416"/>
      <c r="FZS209" s="416"/>
      <c r="FZT209" s="416"/>
      <c r="FZU209" s="416"/>
      <c r="FZV209" s="416"/>
      <c r="FZW209" s="416"/>
      <c r="FZX209" s="416"/>
      <c r="FZY209" s="416"/>
      <c r="FZZ209" s="416"/>
      <c r="GAA209" s="416"/>
      <c r="GAB209" s="416"/>
      <c r="GAC209" s="416"/>
      <c r="GAD209" s="416"/>
      <c r="GAE209" s="416"/>
      <c r="GAF209" s="416"/>
      <c r="GAG209" s="416"/>
      <c r="GAH209" s="416"/>
      <c r="GAI209" s="416"/>
      <c r="GAJ209" s="416"/>
      <c r="GAK209" s="416"/>
      <c r="GAL209" s="416"/>
      <c r="GAM209" s="416"/>
      <c r="GAN209" s="416"/>
      <c r="GAO209" s="416"/>
      <c r="GAP209" s="417"/>
      <c r="GAQ209" s="417"/>
      <c r="GAR209" s="417"/>
      <c r="GAS209" s="417"/>
      <c r="GAT209" s="417"/>
      <c r="GAU209" s="417"/>
      <c r="GAV209" s="417"/>
      <c r="GAW209" s="417"/>
      <c r="GAX209" s="417"/>
      <c r="GAY209" s="417"/>
      <c r="GAZ209" s="417"/>
      <c r="GBA209" s="417"/>
      <c r="GBB209" s="417"/>
      <c r="GBC209" s="417"/>
      <c r="GBD209" s="417"/>
      <c r="GBE209" s="417"/>
      <c r="GBF209" s="417"/>
      <c r="GBG209" s="417"/>
      <c r="GBH209" s="417"/>
      <c r="GBI209" s="417"/>
      <c r="GBJ209" s="417"/>
      <c r="GBK209" s="417"/>
      <c r="GBL209" s="417"/>
      <c r="GBM209" s="417"/>
      <c r="GBN209" s="418"/>
      <c r="GBO209" s="418"/>
      <c r="GBP209" s="418"/>
      <c r="GBQ209" s="418"/>
      <c r="GBR209" s="418"/>
      <c r="GBS209" s="417"/>
      <c r="GBT209" s="417"/>
      <c r="GBU209" s="418"/>
      <c r="GBV209" s="418"/>
      <c r="GBW209" s="417"/>
      <c r="GBX209" s="417"/>
      <c r="GBY209" s="418"/>
      <c r="GBZ209" s="418"/>
      <c r="GCA209" s="417"/>
      <c r="GCB209" s="417"/>
      <c r="GCC209" s="417"/>
      <c r="GCD209" s="417"/>
      <c r="GCE209" s="417"/>
      <c r="GCF209" s="417"/>
      <c r="GCG209" s="417"/>
      <c r="GCH209" s="418"/>
      <c r="GCI209" s="418"/>
      <c r="GCJ209" s="417"/>
      <c r="GCK209" s="417"/>
      <c r="GCL209" s="418"/>
      <c r="GCM209" s="418"/>
      <c r="GCN209" s="417"/>
      <c r="GCO209" s="417"/>
      <c r="GCP209" s="417"/>
      <c r="GCQ209" s="417"/>
      <c r="GCR209" s="417"/>
      <c r="GCS209" s="411"/>
      <c r="GCT209" s="443"/>
      <c r="GCU209" s="417"/>
      <c r="GCV209" s="417"/>
      <c r="GCW209" s="417"/>
      <c r="GCX209" s="417"/>
      <c r="GCY209" s="417"/>
      <c r="GCZ209" s="417"/>
      <c r="GDA209" s="417"/>
      <c r="GDB209" s="416"/>
      <c r="GDC209" s="416"/>
      <c r="GDD209" s="416"/>
      <c r="GDE209" s="416"/>
      <c r="GDF209" s="416"/>
      <c r="GDG209" s="416"/>
      <c r="GDH209" s="416"/>
      <c r="GDI209" s="416"/>
      <c r="GDJ209" s="416"/>
      <c r="GDK209" s="416"/>
      <c r="GDL209" s="416"/>
      <c r="GDM209" s="416"/>
      <c r="GDN209" s="416"/>
      <c r="GDO209" s="416"/>
      <c r="GDP209" s="416"/>
      <c r="GDQ209" s="416"/>
      <c r="GDR209" s="416"/>
      <c r="GDS209" s="416"/>
      <c r="GDT209" s="416"/>
      <c r="GDU209" s="416"/>
      <c r="GDV209" s="416"/>
      <c r="GDW209" s="416"/>
      <c r="GDX209" s="416"/>
      <c r="GDY209" s="416"/>
      <c r="GDZ209" s="416"/>
      <c r="GEA209" s="416"/>
      <c r="GEB209" s="416"/>
      <c r="GEC209" s="416"/>
      <c r="GED209" s="416"/>
      <c r="GEE209" s="416"/>
      <c r="GEF209" s="416"/>
      <c r="GEG209" s="416"/>
      <c r="GEH209" s="416"/>
      <c r="GEI209" s="416"/>
      <c r="GEJ209" s="416"/>
      <c r="GEK209" s="416"/>
      <c r="GEL209" s="416"/>
      <c r="GEM209" s="416"/>
      <c r="GEN209" s="416"/>
      <c r="GEO209" s="416"/>
      <c r="GEP209" s="416"/>
      <c r="GEQ209" s="416"/>
      <c r="GER209" s="416"/>
      <c r="GES209" s="416"/>
      <c r="GET209" s="417"/>
      <c r="GEU209" s="417"/>
      <c r="GEV209" s="417"/>
      <c r="GEW209" s="417"/>
      <c r="GEX209" s="417"/>
      <c r="GEY209" s="417"/>
      <c r="GEZ209" s="417"/>
      <c r="GFA209" s="417"/>
      <c r="GFB209" s="417"/>
      <c r="GFC209" s="417"/>
      <c r="GFD209" s="417"/>
      <c r="GFE209" s="417"/>
      <c r="GFF209" s="417"/>
      <c r="GFG209" s="417"/>
      <c r="GFH209" s="417"/>
      <c r="GFI209" s="417"/>
      <c r="GFJ209" s="417"/>
      <c r="GFK209" s="417"/>
      <c r="GFL209" s="417"/>
      <c r="GFM209" s="417"/>
      <c r="GFN209" s="417"/>
      <c r="GFO209" s="417"/>
      <c r="GFP209" s="417"/>
      <c r="GFQ209" s="417"/>
      <c r="GFR209" s="418"/>
      <c r="GFS209" s="418"/>
      <c r="GFT209" s="418"/>
      <c r="GFU209" s="418"/>
      <c r="GFV209" s="418"/>
      <c r="GFW209" s="417"/>
      <c r="GFX209" s="417"/>
      <c r="GFY209" s="418"/>
      <c r="GFZ209" s="418"/>
      <c r="GGA209" s="417"/>
      <c r="GGB209" s="417"/>
      <c r="GGC209" s="418"/>
      <c r="GGD209" s="418"/>
      <c r="GGE209" s="417"/>
      <c r="GGF209" s="417"/>
      <c r="GGG209" s="417"/>
      <c r="GGH209" s="417"/>
      <c r="GGI209" s="417"/>
      <c r="GGJ209" s="417"/>
      <c r="GGK209" s="417"/>
      <c r="GGL209" s="418"/>
      <c r="GGM209" s="418"/>
      <c r="GGN209" s="417"/>
      <c r="GGO209" s="417"/>
      <c r="GGP209" s="418"/>
      <c r="GGQ209" s="418"/>
      <c r="GGR209" s="417"/>
      <c r="GGS209" s="417"/>
      <c r="GGT209" s="417"/>
      <c r="GGU209" s="417"/>
      <c r="GGV209" s="417"/>
      <c r="GGW209" s="411"/>
      <c r="GGX209" s="443"/>
      <c r="GGY209" s="417"/>
      <c r="GGZ209" s="417"/>
      <c r="GHA209" s="417"/>
      <c r="GHB209" s="417"/>
      <c r="GHC209" s="417"/>
      <c r="GHD209" s="417"/>
      <c r="GHE209" s="417"/>
      <c r="GHF209" s="416"/>
      <c r="GHG209" s="416"/>
      <c r="GHH209" s="416"/>
      <c r="GHI209" s="416"/>
      <c r="GHJ209" s="416"/>
      <c r="GHK209" s="416"/>
      <c r="GHL209" s="416"/>
      <c r="GHM209" s="416"/>
      <c r="GHN209" s="416"/>
      <c r="GHO209" s="416"/>
      <c r="GHP209" s="416"/>
      <c r="GHQ209" s="416"/>
      <c r="GHR209" s="416"/>
      <c r="GHS209" s="416"/>
      <c r="GHT209" s="416"/>
      <c r="GHU209" s="416"/>
      <c r="GHV209" s="416"/>
      <c r="GHW209" s="416"/>
      <c r="GHX209" s="416"/>
      <c r="GHY209" s="416"/>
      <c r="GHZ209" s="416"/>
      <c r="GIA209" s="416"/>
      <c r="GIB209" s="416"/>
      <c r="GIC209" s="416"/>
      <c r="GID209" s="416"/>
      <c r="GIE209" s="416"/>
      <c r="GIF209" s="416"/>
      <c r="GIG209" s="416"/>
      <c r="GIH209" s="416"/>
      <c r="GII209" s="416"/>
      <c r="GIJ209" s="416"/>
      <c r="GIK209" s="416"/>
      <c r="GIL209" s="416"/>
      <c r="GIM209" s="416"/>
      <c r="GIN209" s="416"/>
      <c r="GIO209" s="416"/>
      <c r="GIP209" s="416"/>
      <c r="GIQ209" s="416"/>
      <c r="GIR209" s="416"/>
      <c r="GIS209" s="416"/>
      <c r="GIT209" s="416"/>
      <c r="GIU209" s="416"/>
      <c r="GIV209" s="416"/>
      <c r="GIW209" s="416"/>
      <c r="GIX209" s="417"/>
      <c r="GIY209" s="417"/>
      <c r="GIZ209" s="417"/>
      <c r="GJA209" s="417"/>
      <c r="GJB209" s="417"/>
      <c r="GJC209" s="417"/>
      <c r="GJD209" s="417"/>
      <c r="GJE209" s="417"/>
      <c r="GJF209" s="417"/>
      <c r="GJG209" s="417"/>
      <c r="GJH209" s="417"/>
      <c r="GJI209" s="417"/>
      <c r="GJJ209" s="417"/>
      <c r="GJK209" s="417"/>
      <c r="GJL209" s="417"/>
      <c r="GJM209" s="417"/>
      <c r="GJN209" s="417"/>
      <c r="GJO209" s="417"/>
      <c r="GJP209" s="417"/>
      <c r="GJQ209" s="417"/>
      <c r="GJR209" s="417"/>
      <c r="GJS209" s="417"/>
      <c r="GJT209" s="417"/>
      <c r="GJU209" s="417"/>
      <c r="GJV209" s="418"/>
      <c r="GJW209" s="418"/>
      <c r="GJX209" s="418"/>
      <c r="GJY209" s="418"/>
      <c r="GJZ209" s="418"/>
      <c r="GKA209" s="417"/>
      <c r="GKB209" s="417"/>
      <c r="GKC209" s="418"/>
      <c r="GKD209" s="418"/>
      <c r="GKE209" s="417"/>
      <c r="GKF209" s="417"/>
      <c r="GKG209" s="418"/>
      <c r="GKH209" s="418"/>
      <c r="GKI209" s="417"/>
      <c r="GKJ209" s="417"/>
      <c r="GKK209" s="417"/>
      <c r="GKL209" s="417"/>
      <c r="GKM209" s="417"/>
      <c r="GKN209" s="417"/>
      <c r="GKO209" s="417"/>
      <c r="GKP209" s="418"/>
      <c r="GKQ209" s="418"/>
      <c r="GKR209" s="417"/>
      <c r="GKS209" s="417"/>
      <c r="GKT209" s="418"/>
      <c r="GKU209" s="418"/>
      <c r="GKV209" s="417"/>
      <c r="GKW209" s="417"/>
      <c r="GKX209" s="417"/>
      <c r="GKY209" s="417"/>
      <c r="GKZ209" s="417"/>
      <c r="GLA209" s="411"/>
      <c r="GLB209" s="443"/>
      <c r="GLC209" s="417"/>
      <c r="GLD209" s="417"/>
      <c r="GLE209" s="417"/>
      <c r="GLF209" s="417"/>
      <c r="GLG209" s="417"/>
      <c r="GLH209" s="417"/>
      <c r="GLI209" s="417"/>
      <c r="GLJ209" s="416"/>
      <c r="GLK209" s="416"/>
      <c r="GLL209" s="416"/>
      <c r="GLM209" s="416"/>
      <c r="GLN209" s="416"/>
      <c r="GLO209" s="416"/>
      <c r="GLP209" s="416"/>
      <c r="GLQ209" s="416"/>
      <c r="GLR209" s="416"/>
      <c r="GLS209" s="416"/>
      <c r="GLT209" s="416"/>
      <c r="GLU209" s="416"/>
      <c r="GLV209" s="416"/>
      <c r="GLW209" s="416"/>
      <c r="GLX209" s="416"/>
      <c r="GLY209" s="416"/>
      <c r="GLZ209" s="416"/>
      <c r="GMA209" s="416"/>
      <c r="GMB209" s="416"/>
      <c r="GMC209" s="416"/>
      <c r="GMD209" s="416"/>
      <c r="GME209" s="416"/>
      <c r="GMF209" s="416"/>
      <c r="GMG209" s="416"/>
      <c r="GMH209" s="416"/>
      <c r="GMI209" s="416"/>
      <c r="GMJ209" s="416"/>
      <c r="GMK209" s="416"/>
      <c r="GML209" s="416"/>
      <c r="GMM209" s="416"/>
      <c r="GMN209" s="416"/>
      <c r="GMO209" s="416"/>
      <c r="GMP209" s="416"/>
      <c r="GMQ209" s="416"/>
      <c r="GMR209" s="416"/>
      <c r="GMS209" s="416"/>
      <c r="GMT209" s="416"/>
      <c r="GMU209" s="416"/>
      <c r="GMV209" s="416"/>
      <c r="GMW209" s="416"/>
      <c r="GMX209" s="416"/>
      <c r="GMY209" s="416"/>
      <c r="GMZ209" s="416"/>
      <c r="GNA209" s="416"/>
      <c r="GNB209" s="417"/>
      <c r="GNC209" s="417"/>
      <c r="GND209" s="417"/>
      <c r="GNE209" s="417"/>
      <c r="GNF209" s="417"/>
      <c r="GNG209" s="417"/>
      <c r="GNH209" s="417"/>
      <c r="GNI209" s="417"/>
      <c r="GNJ209" s="417"/>
      <c r="GNK209" s="417"/>
      <c r="GNL209" s="417"/>
      <c r="GNM209" s="417"/>
      <c r="GNN209" s="417"/>
      <c r="GNO209" s="417"/>
      <c r="GNP209" s="417"/>
      <c r="GNQ209" s="417"/>
      <c r="GNR209" s="417"/>
      <c r="GNS209" s="417"/>
      <c r="GNT209" s="417"/>
      <c r="GNU209" s="417"/>
      <c r="GNV209" s="417"/>
      <c r="GNW209" s="417"/>
      <c r="GNX209" s="417"/>
      <c r="GNY209" s="417"/>
      <c r="GNZ209" s="418"/>
      <c r="GOA209" s="418"/>
      <c r="GOB209" s="418"/>
      <c r="GOC209" s="418"/>
      <c r="GOD209" s="418"/>
      <c r="GOE209" s="417"/>
      <c r="GOF209" s="417"/>
      <c r="GOG209" s="418"/>
      <c r="GOH209" s="418"/>
      <c r="GOI209" s="417"/>
      <c r="GOJ209" s="417"/>
      <c r="GOK209" s="418"/>
      <c r="GOL209" s="418"/>
      <c r="GOM209" s="417"/>
      <c r="GON209" s="417"/>
      <c r="GOO209" s="417"/>
      <c r="GOP209" s="417"/>
      <c r="GOQ209" s="417"/>
      <c r="GOR209" s="417"/>
      <c r="GOS209" s="417"/>
      <c r="GOT209" s="418"/>
      <c r="GOU209" s="418"/>
      <c r="GOV209" s="417"/>
      <c r="GOW209" s="417"/>
      <c r="GOX209" s="418"/>
      <c r="GOY209" s="418"/>
      <c r="GOZ209" s="417"/>
      <c r="GPA209" s="417"/>
      <c r="GPB209" s="417"/>
      <c r="GPC209" s="417"/>
      <c r="GPD209" s="417"/>
      <c r="GPE209" s="411"/>
      <c r="GPF209" s="443"/>
      <c r="GPG209" s="417"/>
      <c r="GPH209" s="417"/>
      <c r="GPI209" s="417"/>
      <c r="GPJ209" s="417"/>
      <c r="GPK209" s="417"/>
      <c r="GPL209" s="417"/>
      <c r="GPM209" s="417"/>
      <c r="GPN209" s="416"/>
      <c r="GPO209" s="416"/>
      <c r="GPP209" s="416"/>
      <c r="GPQ209" s="416"/>
      <c r="GPR209" s="416"/>
      <c r="GPS209" s="416"/>
      <c r="GPT209" s="416"/>
      <c r="GPU209" s="416"/>
      <c r="GPV209" s="416"/>
      <c r="GPW209" s="416"/>
      <c r="GPX209" s="416"/>
      <c r="GPY209" s="416"/>
      <c r="GPZ209" s="416"/>
      <c r="GQA209" s="416"/>
      <c r="GQB209" s="416"/>
      <c r="GQC209" s="416"/>
      <c r="GQD209" s="416"/>
      <c r="GQE209" s="416"/>
      <c r="GQF209" s="416"/>
      <c r="GQG209" s="416"/>
      <c r="GQH209" s="416"/>
      <c r="GQI209" s="416"/>
      <c r="GQJ209" s="416"/>
      <c r="GQK209" s="416"/>
      <c r="GQL209" s="416"/>
      <c r="GQM209" s="416"/>
      <c r="GQN209" s="416"/>
      <c r="GQO209" s="416"/>
      <c r="GQP209" s="416"/>
      <c r="GQQ209" s="416"/>
      <c r="GQR209" s="416"/>
      <c r="GQS209" s="416"/>
      <c r="GQT209" s="416"/>
      <c r="GQU209" s="416"/>
      <c r="GQV209" s="416"/>
      <c r="GQW209" s="416"/>
      <c r="GQX209" s="416"/>
      <c r="GQY209" s="416"/>
      <c r="GQZ209" s="416"/>
      <c r="GRA209" s="416"/>
      <c r="GRB209" s="416"/>
      <c r="GRC209" s="416"/>
      <c r="GRD209" s="416"/>
      <c r="GRE209" s="416"/>
      <c r="GRF209" s="417"/>
      <c r="GRG209" s="417"/>
      <c r="GRH209" s="417"/>
      <c r="GRI209" s="417"/>
      <c r="GRJ209" s="417"/>
      <c r="GRK209" s="417"/>
      <c r="GRL209" s="417"/>
      <c r="GRM209" s="417"/>
      <c r="GRN209" s="417"/>
      <c r="GRO209" s="417"/>
      <c r="GRP209" s="417"/>
      <c r="GRQ209" s="417"/>
      <c r="GRR209" s="417"/>
      <c r="GRS209" s="417"/>
      <c r="GRT209" s="417"/>
      <c r="GRU209" s="417"/>
      <c r="GRV209" s="417"/>
      <c r="GRW209" s="417"/>
      <c r="GRX209" s="417"/>
      <c r="GRY209" s="417"/>
      <c r="GRZ209" s="417"/>
      <c r="GSA209" s="417"/>
      <c r="GSB209" s="417"/>
      <c r="GSC209" s="417"/>
      <c r="GSD209" s="418"/>
      <c r="GSE209" s="418"/>
      <c r="GSF209" s="418"/>
      <c r="GSG209" s="418"/>
      <c r="GSH209" s="418"/>
      <c r="GSI209" s="417"/>
      <c r="GSJ209" s="417"/>
      <c r="GSK209" s="418"/>
      <c r="GSL209" s="418"/>
      <c r="GSM209" s="417"/>
      <c r="GSN209" s="417"/>
      <c r="GSO209" s="418"/>
      <c r="GSP209" s="418"/>
      <c r="GSQ209" s="417"/>
      <c r="GSR209" s="417"/>
      <c r="GSS209" s="417"/>
      <c r="GST209" s="417"/>
      <c r="GSU209" s="417"/>
      <c r="GSV209" s="417"/>
      <c r="GSW209" s="417"/>
      <c r="GSX209" s="418"/>
      <c r="GSY209" s="418"/>
      <c r="GSZ209" s="417"/>
      <c r="GTA209" s="417"/>
      <c r="GTB209" s="418"/>
      <c r="GTC209" s="418"/>
      <c r="GTD209" s="417"/>
      <c r="GTE209" s="417"/>
      <c r="GTF209" s="417"/>
      <c r="GTG209" s="417"/>
      <c r="GTH209" s="417"/>
      <c r="GTI209" s="411"/>
      <c r="GTJ209" s="443"/>
      <c r="GTK209" s="417"/>
      <c r="GTL209" s="417"/>
      <c r="GTM209" s="417"/>
      <c r="GTN209" s="417"/>
      <c r="GTO209" s="417"/>
      <c r="GTP209" s="417"/>
      <c r="GTQ209" s="417"/>
      <c r="GTR209" s="416"/>
      <c r="GTS209" s="416"/>
      <c r="GTT209" s="416"/>
      <c r="GTU209" s="416"/>
      <c r="GTV209" s="416"/>
      <c r="GTW209" s="416"/>
      <c r="GTX209" s="416"/>
      <c r="GTY209" s="416"/>
      <c r="GTZ209" s="416"/>
      <c r="GUA209" s="416"/>
      <c r="GUB209" s="416"/>
      <c r="GUC209" s="416"/>
      <c r="GUD209" s="416"/>
      <c r="GUE209" s="416"/>
      <c r="GUF209" s="416"/>
      <c r="GUG209" s="416"/>
      <c r="GUH209" s="416"/>
      <c r="GUI209" s="416"/>
      <c r="GUJ209" s="416"/>
      <c r="GUK209" s="416"/>
      <c r="GUL209" s="416"/>
      <c r="GUM209" s="416"/>
      <c r="GUN209" s="416"/>
      <c r="GUO209" s="416"/>
      <c r="GUP209" s="416"/>
      <c r="GUQ209" s="416"/>
      <c r="GUR209" s="416"/>
      <c r="GUS209" s="416"/>
      <c r="GUT209" s="416"/>
      <c r="GUU209" s="416"/>
      <c r="GUV209" s="416"/>
      <c r="GUW209" s="416"/>
      <c r="GUX209" s="416"/>
      <c r="GUY209" s="416"/>
      <c r="GUZ209" s="416"/>
      <c r="GVA209" s="416"/>
      <c r="GVB209" s="416"/>
      <c r="GVC209" s="416"/>
      <c r="GVD209" s="416"/>
      <c r="GVE209" s="416"/>
      <c r="GVF209" s="416"/>
      <c r="GVG209" s="416"/>
      <c r="GVH209" s="416"/>
      <c r="GVI209" s="416"/>
      <c r="GVJ209" s="417"/>
      <c r="GVK209" s="417"/>
      <c r="GVL209" s="417"/>
      <c r="GVM209" s="417"/>
      <c r="GVN209" s="417"/>
      <c r="GVO209" s="417"/>
      <c r="GVP209" s="417"/>
      <c r="GVQ209" s="417"/>
      <c r="GVR209" s="417"/>
      <c r="GVS209" s="417"/>
      <c r="GVT209" s="417"/>
      <c r="GVU209" s="417"/>
      <c r="GVV209" s="417"/>
      <c r="GVW209" s="417"/>
      <c r="GVX209" s="417"/>
      <c r="GVY209" s="417"/>
      <c r="GVZ209" s="417"/>
      <c r="GWA209" s="417"/>
      <c r="GWB209" s="417"/>
      <c r="GWC209" s="417"/>
      <c r="GWD209" s="417"/>
      <c r="GWE209" s="417"/>
      <c r="GWF209" s="417"/>
      <c r="GWG209" s="417"/>
      <c r="GWH209" s="418"/>
      <c r="GWI209" s="418"/>
      <c r="GWJ209" s="418"/>
      <c r="GWK209" s="418"/>
      <c r="GWL209" s="418"/>
      <c r="GWM209" s="417"/>
      <c r="GWN209" s="417"/>
      <c r="GWO209" s="418"/>
      <c r="GWP209" s="418"/>
      <c r="GWQ209" s="417"/>
      <c r="GWR209" s="417"/>
      <c r="GWS209" s="418"/>
      <c r="GWT209" s="418"/>
      <c r="GWU209" s="417"/>
      <c r="GWV209" s="417"/>
      <c r="GWW209" s="417"/>
      <c r="GWX209" s="417"/>
      <c r="GWY209" s="417"/>
      <c r="GWZ209" s="417"/>
      <c r="GXA209" s="417"/>
      <c r="GXB209" s="418"/>
      <c r="GXC209" s="418"/>
      <c r="GXD209" s="417"/>
      <c r="GXE209" s="417"/>
      <c r="GXF209" s="418"/>
      <c r="GXG209" s="418"/>
      <c r="GXH209" s="417"/>
      <c r="GXI209" s="417"/>
      <c r="GXJ209" s="417"/>
      <c r="GXK209" s="417"/>
      <c r="GXL209" s="417"/>
      <c r="GXM209" s="411"/>
      <c r="GXN209" s="443"/>
      <c r="GXO209" s="417"/>
      <c r="GXP209" s="417"/>
      <c r="GXQ209" s="417"/>
      <c r="GXR209" s="417"/>
      <c r="GXS209" s="417"/>
      <c r="GXT209" s="417"/>
      <c r="GXU209" s="417"/>
      <c r="GXV209" s="416"/>
      <c r="GXW209" s="416"/>
      <c r="GXX209" s="416"/>
      <c r="GXY209" s="416"/>
      <c r="GXZ209" s="416"/>
      <c r="GYA209" s="416"/>
      <c r="GYB209" s="416"/>
      <c r="GYC209" s="416"/>
      <c r="GYD209" s="416"/>
      <c r="GYE209" s="416"/>
      <c r="GYF209" s="416"/>
      <c r="GYG209" s="416"/>
      <c r="GYH209" s="416"/>
      <c r="GYI209" s="416"/>
      <c r="GYJ209" s="416"/>
      <c r="GYK209" s="416"/>
      <c r="GYL209" s="416"/>
      <c r="GYM209" s="416"/>
      <c r="GYN209" s="416"/>
      <c r="GYO209" s="416"/>
      <c r="GYP209" s="416"/>
      <c r="GYQ209" s="416"/>
      <c r="GYR209" s="416"/>
      <c r="GYS209" s="416"/>
      <c r="GYT209" s="416"/>
      <c r="GYU209" s="416"/>
      <c r="GYV209" s="416"/>
      <c r="GYW209" s="416"/>
      <c r="GYX209" s="416"/>
      <c r="GYY209" s="416"/>
      <c r="GYZ209" s="416"/>
      <c r="GZA209" s="416"/>
      <c r="GZB209" s="416"/>
      <c r="GZC209" s="416"/>
      <c r="GZD209" s="416"/>
      <c r="GZE209" s="416"/>
      <c r="GZF209" s="416"/>
      <c r="GZG209" s="416"/>
      <c r="GZH209" s="416"/>
      <c r="GZI209" s="416"/>
      <c r="GZJ209" s="416"/>
      <c r="GZK209" s="416"/>
      <c r="GZL209" s="416"/>
      <c r="GZM209" s="416"/>
      <c r="GZN209" s="417"/>
      <c r="GZO209" s="417"/>
      <c r="GZP209" s="417"/>
      <c r="GZQ209" s="417"/>
      <c r="GZR209" s="417"/>
      <c r="GZS209" s="417"/>
      <c r="GZT209" s="417"/>
      <c r="GZU209" s="417"/>
      <c r="GZV209" s="417"/>
      <c r="GZW209" s="417"/>
      <c r="GZX209" s="417"/>
      <c r="GZY209" s="417"/>
      <c r="GZZ209" s="417"/>
      <c r="HAA209" s="417"/>
      <c r="HAB209" s="417"/>
      <c r="HAC209" s="417"/>
      <c r="HAD209" s="417"/>
      <c r="HAE209" s="417"/>
      <c r="HAF209" s="417"/>
      <c r="HAG209" s="417"/>
      <c r="HAH209" s="417"/>
      <c r="HAI209" s="417"/>
      <c r="HAJ209" s="417"/>
      <c r="HAK209" s="417"/>
      <c r="HAL209" s="418"/>
      <c r="HAM209" s="418"/>
      <c r="HAN209" s="418"/>
      <c r="HAO209" s="418"/>
      <c r="HAP209" s="418"/>
      <c r="HAQ209" s="417"/>
      <c r="HAR209" s="417"/>
      <c r="HAS209" s="418"/>
      <c r="HAT209" s="418"/>
      <c r="HAU209" s="417"/>
      <c r="HAV209" s="417"/>
      <c r="HAW209" s="418"/>
      <c r="HAX209" s="418"/>
      <c r="HAY209" s="417"/>
      <c r="HAZ209" s="417"/>
      <c r="HBA209" s="417"/>
      <c r="HBB209" s="417"/>
      <c r="HBC209" s="417"/>
      <c r="HBD209" s="417"/>
      <c r="HBE209" s="417"/>
      <c r="HBF209" s="418"/>
      <c r="HBG209" s="418"/>
      <c r="HBH209" s="417"/>
      <c r="HBI209" s="417"/>
      <c r="HBJ209" s="418"/>
      <c r="HBK209" s="418"/>
      <c r="HBL209" s="417"/>
      <c r="HBM209" s="417"/>
      <c r="HBN209" s="417"/>
      <c r="HBO209" s="417"/>
      <c r="HBP209" s="417"/>
      <c r="HBQ209" s="411"/>
      <c r="HBR209" s="443"/>
      <c r="HBS209" s="417"/>
      <c r="HBT209" s="417"/>
      <c r="HBU209" s="417"/>
      <c r="HBV209" s="417"/>
      <c r="HBW209" s="417"/>
      <c r="HBX209" s="417"/>
      <c r="HBY209" s="417"/>
      <c r="HBZ209" s="416"/>
      <c r="HCA209" s="416"/>
      <c r="HCB209" s="416"/>
      <c r="HCC209" s="416"/>
      <c r="HCD209" s="416"/>
      <c r="HCE209" s="416"/>
      <c r="HCF209" s="416"/>
      <c r="HCG209" s="416"/>
      <c r="HCH209" s="416"/>
      <c r="HCI209" s="416"/>
      <c r="HCJ209" s="416"/>
      <c r="HCK209" s="416"/>
      <c r="HCL209" s="416"/>
      <c r="HCM209" s="416"/>
      <c r="HCN209" s="416"/>
      <c r="HCO209" s="416"/>
      <c r="HCP209" s="416"/>
      <c r="HCQ209" s="416"/>
      <c r="HCR209" s="416"/>
      <c r="HCS209" s="416"/>
      <c r="HCT209" s="416"/>
      <c r="HCU209" s="416"/>
      <c r="HCV209" s="416"/>
      <c r="HCW209" s="416"/>
      <c r="HCX209" s="416"/>
      <c r="HCY209" s="416"/>
      <c r="HCZ209" s="416"/>
      <c r="HDA209" s="416"/>
      <c r="HDB209" s="416"/>
      <c r="HDC209" s="416"/>
      <c r="HDD209" s="416"/>
      <c r="HDE209" s="416"/>
      <c r="HDF209" s="416"/>
      <c r="HDG209" s="416"/>
      <c r="HDH209" s="416"/>
      <c r="HDI209" s="416"/>
      <c r="HDJ209" s="416"/>
      <c r="HDK209" s="416"/>
      <c r="HDL209" s="416"/>
      <c r="HDM209" s="416"/>
      <c r="HDN209" s="416"/>
      <c r="HDO209" s="416"/>
      <c r="HDP209" s="416"/>
      <c r="HDQ209" s="416"/>
      <c r="HDR209" s="417"/>
      <c r="HDS209" s="417"/>
      <c r="HDT209" s="417"/>
      <c r="HDU209" s="417"/>
      <c r="HDV209" s="417"/>
      <c r="HDW209" s="417"/>
      <c r="HDX209" s="417"/>
      <c r="HDY209" s="417"/>
      <c r="HDZ209" s="417"/>
      <c r="HEA209" s="417"/>
      <c r="HEB209" s="417"/>
      <c r="HEC209" s="417"/>
      <c r="HED209" s="417"/>
      <c r="HEE209" s="417"/>
      <c r="HEF209" s="417"/>
      <c r="HEG209" s="417"/>
      <c r="HEH209" s="417"/>
      <c r="HEI209" s="417"/>
      <c r="HEJ209" s="417"/>
      <c r="HEK209" s="417"/>
      <c r="HEL209" s="417"/>
      <c r="HEM209" s="417"/>
      <c r="HEN209" s="417"/>
      <c r="HEO209" s="417"/>
      <c r="HEP209" s="418"/>
      <c r="HEQ209" s="418"/>
      <c r="HER209" s="418"/>
      <c r="HES209" s="418"/>
      <c r="HET209" s="418"/>
      <c r="HEU209" s="417"/>
      <c r="HEV209" s="417"/>
      <c r="HEW209" s="418"/>
      <c r="HEX209" s="418"/>
      <c r="HEY209" s="417"/>
      <c r="HEZ209" s="417"/>
      <c r="HFA209" s="418"/>
      <c r="HFB209" s="418"/>
      <c r="HFC209" s="417"/>
      <c r="HFD209" s="417"/>
      <c r="HFE209" s="417"/>
      <c r="HFF209" s="417"/>
      <c r="HFG209" s="417"/>
      <c r="HFH209" s="417"/>
      <c r="HFI209" s="417"/>
      <c r="HFJ209" s="418"/>
      <c r="HFK209" s="418"/>
      <c r="HFL209" s="417"/>
      <c r="HFM209" s="417"/>
      <c r="HFN209" s="418"/>
      <c r="HFO209" s="418"/>
      <c r="HFP209" s="417"/>
      <c r="HFQ209" s="417"/>
      <c r="HFR209" s="417"/>
      <c r="HFS209" s="417"/>
      <c r="HFT209" s="417"/>
      <c r="HFU209" s="411"/>
      <c r="HFV209" s="443"/>
      <c r="HFW209" s="417"/>
      <c r="HFX209" s="417"/>
      <c r="HFY209" s="417"/>
      <c r="HFZ209" s="417"/>
      <c r="HGA209" s="417"/>
      <c r="HGB209" s="417"/>
      <c r="HGC209" s="417"/>
      <c r="HGD209" s="416"/>
      <c r="HGE209" s="416"/>
      <c r="HGF209" s="416"/>
      <c r="HGG209" s="416"/>
      <c r="HGH209" s="416"/>
      <c r="HGI209" s="416"/>
      <c r="HGJ209" s="416"/>
      <c r="HGK209" s="416"/>
      <c r="HGL209" s="416"/>
      <c r="HGM209" s="416"/>
      <c r="HGN209" s="416"/>
      <c r="HGO209" s="416"/>
      <c r="HGP209" s="416"/>
      <c r="HGQ209" s="416"/>
      <c r="HGR209" s="416"/>
      <c r="HGS209" s="416"/>
      <c r="HGT209" s="416"/>
      <c r="HGU209" s="416"/>
      <c r="HGV209" s="416"/>
      <c r="HGW209" s="416"/>
      <c r="HGX209" s="416"/>
      <c r="HGY209" s="416"/>
      <c r="HGZ209" s="416"/>
      <c r="HHA209" s="416"/>
      <c r="HHB209" s="416"/>
      <c r="HHC209" s="416"/>
      <c r="HHD209" s="416"/>
      <c r="HHE209" s="416"/>
      <c r="HHF209" s="416"/>
      <c r="HHG209" s="416"/>
      <c r="HHH209" s="416"/>
      <c r="HHI209" s="416"/>
      <c r="HHJ209" s="416"/>
      <c r="HHK209" s="416"/>
      <c r="HHL209" s="416"/>
      <c r="HHM209" s="416"/>
      <c r="HHN209" s="416"/>
      <c r="HHO209" s="416"/>
      <c r="HHP209" s="416"/>
      <c r="HHQ209" s="416"/>
      <c r="HHR209" s="416"/>
      <c r="HHS209" s="416"/>
      <c r="HHT209" s="416"/>
      <c r="HHU209" s="416"/>
      <c r="HHV209" s="417"/>
      <c r="HHW209" s="417"/>
      <c r="HHX209" s="417"/>
      <c r="HHY209" s="417"/>
      <c r="HHZ209" s="417"/>
      <c r="HIA209" s="417"/>
      <c r="HIB209" s="417"/>
      <c r="HIC209" s="417"/>
      <c r="HID209" s="417"/>
      <c r="HIE209" s="417"/>
      <c r="HIF209" s="417"/>
      <c r="HIG209" s="417"/>
      <c r="HIH209" s="417"/>
      <c r="HII209" s="417"/>
      <c r="HIJ209" s="417"/>
      <c r="HIK209" s="417"/>
      <c r="HIL209" s="417"/>
      <c r="HIM209" s="417"/>
      <c r="HIN209" s="417"/>
      <c r="HIO209" s="417"/>
      <c r="HIP209" s="417"/>
      <c r="HIQ209" s="417"/>
      <c r="HIR209" s="417"/>
      <c r="HIS209" s="417"/>
      <c r="HIT209" s="418"/>
      <c r="HIU209" s="418"/>
      <c r="HIV209" s="418"/>
      <c r="HIW209" s="418"/>
      <c r="HIX209" s="418"/>
      <c r="HIY209" s="417"/>
      <c r="HIZ209" s="417"/>
      <c r="HJA209" s="418"/>
      <c r="HJB209" s="418"/>
      <c r="HJC209" s="417"/>
      <c r="HJD209" s="417"/>
      <c r="HJE209" s="418"/>
      <c r="HJF209" s="418"/>
      <c r="HJG209" s="417"/>
      <c r="HJH209" s="417"/>
      <c r="HJI209" s="417"/>
      <c r="HJJ209" s="417"/>
      <c r="HJK209" s="417"/>
      <c r="HJL209" s="417"/>
      <c r="HJM209" s="417"/>
      <c r="HJN209" s="418"/>
      <c r="HJO209" s="418"/>
      <c r="HJP209" s="417"/>
      <c r="HJQ209" s="417"/>
      <c r="HJR209" s="418"/>
      <c r="HJS209" s="418"/>
      <c r="HJT209" s="417"/>
      <c r="HJU209" s="417"/>
      <c r="HJV209" s="417"/>
      <c r="HJW209" s="417"/>
      <c r="HJX209" s="417"/>
      <c r="HJY209" s="411"/>
      <c r="HJZ209" s="443"/>
      <c r="HKA209" s="417"/>
      <c r="HKB209" s="417"/>
      <c r="HKC209" s="417"/>
      <c r="HKD209" s="417"/>
      <c r="HKE209" s="417"/>
      <c r="HKF209" s="417"/>
      <c r="HKG209" s="417"/>
      <c r="HKH209" s="416"/>
      <c r="HKI209" s="416"/>
      <c r="HKJ209" s="416"/>
      <c r="HKK209" s="416"/>
      <c r="HKL209" s="416"/>
      <c r="HKM209" s="416"/>
      <c r="HKN209" s="416"/>
      <c r="HKO209" s="416"/>
      <c r="HKP209" s="416"/>
      <c r="HKQ209" s="416"/>
      <c r="HKR209" s="416"/>
      <c r="HKS209" s="416"/>
      <c r="HKT209" s="416"/>
      <c r="HKU209" s="416"/>
      <c r="HKV209" s="416"/>
      <c r="HKW209" s="416"/>
      <c r="HKX209" s="416"/>
      <c r="HKY209" s="416"/>
      <c r="HKZ209" s="416"/>
      <c r="HLA209" s="416"/>
      <c r="HLB209" s="416"/>
      <c r="HLC209" s="416"/>
      <c r="HLD209" s="416"/>
      <c r="HLE209" s="416"/>
      <c r="HLF209" s="416"/>
      <c r="HLG209" s="416"/>
      <c r="HLH209" s="416"/>
      <c r="HLI209" s="416"/>
      <c r="HLJ209" s="416"/>
      <c r="HLK209" s="416"/>
      <c r="HLL209" s="416"/>
      <c r="HLM209" s="416"/>
      <c r="HLN209" s="416"/>
      <c r="HLO209" s="416"/>
      <c r="HLP209" s="416"/>
      <c r="HLQ209" s="416"/>
      <c r="HLR209" s="416"/>
      <c r="HLS209" s="416"/>
      <c r="HLT209" s="416"/>
      <c r="HLU209" s="416"/>
      <c r="HLV209" s="416"/>
      <c r="HLW209" s="416"/>
      <c r="HLX209" s="416"/>
      <c r="HLY209" s="416"/>
      <c r="HLZ209" s="417"/>
      <c r="HMA209" s="417"/>
      <c r="HMB209" s="417"/>
      <c r="HMC209" s="417"/>
      <c r="HMD209" s="417"/>
      <c r="HME209" s="417"/>
      <c r="HMF209" s="417"/>
      <c r="HMG209" s="417"/>
      <c r="HMH209" s="417"/>
      <c r="HMI209" s="417"/>
      <c r="HMJ209" s="417"/>
      <c r="HMK209" s="417"/>
      <c r="HML209" s="417"/>
      <c r="HMM209" s="417"/>
      <c r="HMN209" s="417"/>
      <c r="HMO209" s="417"/>
      <c r="HMP209" s="417"/>
      <c r="HMQ209" s="417"/>
      <c r="HMR209" s="417"/>
      <c r="HMS209" s="417"/>
      <c r="HMT209" s="417"/>
      <c r="HMU209" s="417"/>
      <c r="HMV209" s="417"/>
      <c r="HMW209" s="417"/>
      <c r="HMX209" s="418"/>
      <c r="HMY209" s="418"/>
      <c r="HMZ209" s="418"/>
      <c r="HNA209" s="418"/>
      <c r="HNB209" s="418"/>
      <c r="HNC209" s="417"/>
      <c r="HND209" s="417"/>
      <c r="HNE209" s="418"/>
      <c r="HNF209" s="418"/>
      <c r="HNG209" s="417"/>
      <c r="HNH209" s="417"/>
      <c r="HNI209" s="418"/>
      <c r="HNJ209" s="418"/>
      <c r="HNK209" s="417"/>
      <c r="HNL209" s="417"/>
      <c r="HNM209" s="417"/>
      <c r="HNN209" s="417"/>
      <c r="HNO209" s="417"/>
      <c r="HNP209" s="417"/>
      <c r="HNQ209" s="417"/>
      <c r="HNR209" s="418"/>
      <c r="HNS209" s="418"/>
      <c r="HNT209" s="417"/>
      <c r="HNU209" s="417"/>
      <c r="HNV209" s="418"/>
      <c r="HNW209" s="418"/>
      <c r="HNX209" s="417"/>
      <c r="HNY209" s="417"/>
      <c r="HNZ209" s="417"/>
      <c r="HOA209" s="417"/>
      <c r="HOB209" s="417"/>
      <c r="HOC209" s="411"/>
      <c r="HOD209" s="443"/>
      <c r="HOE209" s="417"/>
      <c r="HOF209" s="417"/>
      <c r="HOG209" s="417"/>
      <c r="HOH209" s="417"/>
      <c r="HOI209" s="417"/>
      <c r="HOJ209" s="417"/>
      <c r="HOK209" s="417"/>
      <c r="HOL209" s="416"/>
      <c r="HOM209" s="416"/>
      <c r="HON209" s="416"/>
      <c r="HOO209" s="416"/>
      <c r="HOP209" s="416"/>
      <c r="HOQ209" s="416"/>
      <c r="HOR209" s="416"/>
      <c r="HOS209" s="416"/>
      <c r="HOT209" s="416"/>
      <c r="HOU209" s="416"/>
      <c r="HOV209" s="416"/>
      <c r="HOW209" s="416"/>
      <c r="HOX209" s="416"/>
      <c r="HOY209" s="416"/>
      <c r="HOZ209" s="416"/>
      <c r="HPA209" s="416"/>
      <c r="HPB209" s="416"/>
      <c r="HPC209" s="416"/>
      <c r="HPD209" s="416"/>
      <c r="HPE209" s="416"/>
      <c r="HPF209" s="416"/>
      <c r="HPG209" s="416"/>
      <c r="HPH209" s="416"/>
      <c r="HPI209" s="416"/>
      <c r="HPJ209" s="416"/>
      <c r="HPK209" s="416"/>
      <c r="HPL209" s="416"/>
      <c r="HPM209" s="416"/>
      <c r="HPN209" s="416"/>
      <c r="HPO209" s="416"/>
      <c r="HPP209" s="416"/>
      <c r="HPQ209" s="416"/>
      <c r="HPR209" s="416"/>
      <c r="HPS209" s="416"/>
      <c r="HPT209" s="416"/>
      <c r="HPU209" s="416"/>
      <c r="HPV209" s="416"/>
      <c r="HPW209" s="416"/>
      <c r="HPX209" s="416"/>
      <c r="HPY209" s="416"/>
      <c r="HPZ209" s="416"/>
      <c r="HQA209" s="416"/>
      <c r="HQB209" s="416"/>
      <c r="HQC209" s="416"/>
      <c r="HQD209" s="417"/>
      <c r="HQE209" s="417"/>
      <c r="HQF209" s="417"/>
      <c r="HQG209" s="417"/>
      <c r="HQH209" s="417"/>
      <c r="HQI209" s="417"/>
      <c r="HQJ209" s="417"/>
      <c r="HQK209" s="417"/>
      <c r="HQL209" s="417"/>
      <c r="HQM209" s="417"/>
      <c r="HQN209" s="417"/>
      <c r="HQO209" s="417"/>
      <c r="HQP209" s="417"/>
      <c r="HQQ209" s="417"/>
      <c r="HQR209" s="417"/>
      <c r="HQS209" s="417"/>
      <c r="HQT209" s="417"/>
      <c r="HQU209" s="417"/>
      <c r="HQV209" s="417"/>
      <c r="HQW209" s="417"/>
      <c r="HQX209" s="417"/>
      <c r="HQY209" s="417"/>
      <c r="HQZ209" s="417"/>
      <c r="HRA209" s="417"/>
      <c r="HRB209" s="418"/>
      <c r="HRC209" s="418"/>
      <c r="HRD209" s="418"/>
      <c r="HRE209" s="418"/>
      <c r="HRF209" s="418"/>
      <c r="HRG209" s="417"/>
      <c r="HRH209" s="417"/>
      <c r="HRI209" s="418"/>
      <c r="HRJ209" s="418"/>
      <c r="HRK209" s="417"/>
      <c r="HRL209" s="417"/>
      <c r="HRM209" s="418"/>
      <c r="HRN209" s="418"/>
      <c r="HRO209" s="417"/>
      <c r="HRP209" s="417"/>
      <c r="HRQ209" s="417"/>
      <c r="HRR209" s="417"/>
      <c r="HRS209" s="417"/>
      <c r="HRT209" s="417"/>
      <c r="HRU209" s="417"/>
      <c r="HRV209" s="418"/>
      <c r="HRW209" s="418"/>
      <c r="HRX209" s="417"/>
      <c r="HRY209" s="417"/>
      <c r="HRZ209" s="418"/>
      <c r="HSA209" s="418"/>
      <c r="HSB209" s="417"/>
      <c r="HSC209" s="417"/>
      <c r="HSD209" s="417"/>
      <c r="HSE209" s="417"/>
      <c r="HSF209" s="417"/>
      <c r="HSG209" s="411"/>
      <c r="HSH209" s="443"/>
      <c r="HSI209" s="417"/>
      <c r="HSJ209" s="417"/>
      <c r="HSK209" s="417"/>
      <c r="HSL209" s="417"/>
      <c r="HSM209" s="417"/>
      <c r="HSN209" s="417"/>
      <c r="HSO209" s="417"/>
      <c r="HSP209" s="416"/>
      <c r="HSQ209" s="416"/>
      <c r="HSR209" s="416"/>
      <c r="HSS209" s="416"/>
      <c r="HST209" s="416"/>
      <c r="HSU209" s="416"/>
      <c r="HSV209" s="416"/>
      <c r="HSW209" s="416"/>
      <c r="HSX209" s="416"/>
      <c r="HSY209" s="416"/>
      <c r="HSZ209" s="416"/>
      <c r="HTA209" s="416"/>
      <c r="HTB209" s="416"/>
      <c r="HTC209" s="416"/>
      <c r="HTD209" s="416"/>
      <c r="HTE209" s="416"/>
      <c r="HTF209" s="416"/>
      <c r="HTG209" s="416"/>
      <c r="HTH209" s="416"/>
      <c r="HTI209" s="416"/>
      <c r="HTJ209" s="416"/>
      <c r="HTK209" s="416"/>
      <c r="HTL209" s="416"/>
      <c r="HTM209" s="416"/>
      <c r="HTN209" s="416"/>
      <c r="HTO209" s="416"/>
      <c r="HTP209" s="416"/>
      <c r="HTQ209" s="416"/>
      <c r="HTR209" s="416"/>
      <c r="HTS209" s="416"/>
      <c r="HTT209" s="416"/>
      <c r="HTU209" s="416"/>
      <c r="HTV209" s="416"/>
      <c r="HTW209" s="416"/>
      <c r="HTX209" s="416"/>
      <c r="HTY209" s="416"/>
      <c r="HTZ209" s="416"/>
      <c r="HUA209" s="416"/>
      <c r="HUB209" s="416"/>
      <c r="HUC209" s="416"/>
      <c r="HUD209" s="416"/>
      <c r="HUE209" s="416"/>
      <c r="HUF209" s="416"/>
      <c r="HUG209" s="416"/>
      <c r="HUH209" s="417"/>
      <c r="HUI209" s="417"/>
      <c r="HUJ209" s="417"/>
      <c r="HUK209" s="417"/>
      <c r="HUL209" s="417"/>
      <c r="HUM209" s="417"/>
      <c r="HUN209" s="417"/>
      <c r="HUO209" s="417"/>
      <c r="HUP209" s="417"/>
      <c r="HUQ209" s="417"/>
      <c r="HUR209" s="417"/>
      <c r="HUS209" s="417"/>
      <c r="HUT209" s="417"/>
      <c r="HUU209" s="417"/>
      <c r="HUV209" s="417"/>
      <c r="HUW209" s="417"/>
      <c r="HUX209" s="417"/>
      <c r="HUY209" s="417"/>
      <c r="HUZ209" s="417"/>
      <c r="HVA209" s="417"/>
      <c r="HVB209" s="417"/>
      <c r="HVC209" s="417"/>
      <c r="HVD209" s="417"/>
      <c r="HVE209" s="417"/>
      <c r="HVF209" s="418"/>
      <c r="HVG209" s="418"/>
      <c r="HVH209" s="418"/>
      <c r="HVI209" s="418"/>
      <c r="HVJ209" s="418"/>
      <c r="HVK209" s="417"/>
      <c r="HVL209" s="417"/>
      <c r="HVM209" s="418"/>
      <c r="HVN209" s="418"/>
      <c r="HVO209" s="417"/>
      <c r="HVP209" s="417"/>
      <c r="HVQ209" s="418"/>
      <c r="HVR209" s="418"/>
      <c r="HVS209" s="417"/>
      <c r="HVT209" s="417"/>
      <c r="HVU209" s="417"/>
      <c r="HVV209" s="417"/>
      <c r="HVW209" s="417"/>
      <c r="HVX209" s="417"/>
      <c r="HVY209" s="417"/>
      <c r="HVZ209" s="418"/>
      <c r="HWA209" s="418"/>
      <c r="HWB209" s="417"/>
      <c r="HWC209" s="417"/>
      <c r="HWD209" s="418"/>
      <c r="HWE209" s="418"/>
      <c r="HWF209" s="417"/>
      <c r="HWG209" s="417"/>
      <c r="HWH209" s="417"/>
      <c r="HWI209" s="417"/>
      <c r="HWJ209" s="417"/>
      <c r="HWK209" s="411"/>
      <c r="HWL209" s="443"/>
      <c r="HWM209" s="417"/>
      <c r="HWN209" s="417"/>
      <c r="HWO209" s="417"/>
      <c r="HWP209" s="417"/>
      <c r="HWQ209" s="417"/>
      <c r="HWR209" s="417"/>
      <c r="HWS209" s="417"/>
      <c r="HWT209" s="416"/>
      <c r="HWU209" s="416"/>
      <c r="HWV209" s="416"/>
      <c r="HWW209" s="416"/>
      <c r="HWX209" s="416"/>
      <c r="HWY209" s="416"/>
      <c r="HWZ209" s="416"/>
      <c r="HXA209" s="416"/>
      <c r="HXB209" s="416"/>
      <c r="HXC209" s="416"/>
      <c r="HXD209" s="416"/>
      <c r="HXE209" s="416"/>
      <c r="HXF209" s="416"/>
      <c r="HXG209" s="416"/>
      <c r="HXH209" s="416"/>
      <c r="HXI209" s="416"/>
      <c r="HXJ209" s="416"/>
      <c r="HXK209" s="416"/>
      <c r="HXL209" s="416"/>
      <c r="HXM209" s="416"/>
      <c r="HXN209" s="416"/>
      <c r="HXO209" s="416"/>
      <c r="HXP209" s="416"/>
      <c r="HXQ209" s="416"/>
      <c r="HXR209" s="416"/>
      <c r="HXS209" s="416"/>
      <c r="HXT209" s="416"/>
      <c r="HXU209" s="416"/>
      <c r="HXV209" s="416"/>
      <c r="HXW209" s="416"/>
      <c r="HXX209" s="416"/>
      <c r="HXY209" s="416"/>
      <c r="HXZ209" s="416"/>
      <c r="HYA209" s="416"/>
      <c r="HYB209" s="416"/>
      <c r="HYC209" s="416"/>
      <c r="HYD209" s="416"/>
      <c r="HYE209" s="416"/>
      <c r="HYF209" s="416"/>
      <c r="HYG209" s="416"/>
      <c r="HYH209" s="416"/>
      <c r="HYI209" s="416"/>
      <c r="HYJ209" s="416"/>
      <c r="HYK209" s="416"/>
      <c r="HYL209" s="417"/>
      <c r="HYM209" s="417"/>
      <c r="HYN209" s="417"/>
      <c r="HYO209" s="417"/>
      <c r="HYP209" s="417"/>
      <c r="HYQ209" s="417"/>
      <c r="HYR209" s="417"/>
      <c r="HYS209" s="417"/>
      <c r="HYT209" s="417"/>
      <c r="HYU209" s="417"/>
      <c r="HYV209" s="417"/>
      <c r="HYW209" s="417"/>
      <c r="HYX209" s="417"/>
      <c r="HYY209" s="417"/>
      <c r="HYZ209" s="417"/>
      <c r="HZA209" s="417"/>
      <c r="HZB209" s="417"/>
      <c r="HZC209" s="417"/>
      <c r="HZD209" s="417"/>
      <c r="HZE209" s="417"/>
      <c r="HZF209" s="417"/>
      <c r="HZG209" s="417"/>
      <c r="HZH209" s="417"/>
      <c r="HZI209" s="417"/>
      <c r="HZJ209" s="418"/>
      <c r="HZK209" s="418"/>
      <c r="HZL209" s="418"/>
      <c r="HZM209" s="418"/>
      <c r="HZN209" s="418"/>
      <c r="HZO209" s="417"/>
      <c r="HZP209" s="417"/>
      <c r="HZQ209" s="418"/>
      <c r="HZR209" s="418"/>
      <c r="HZS209" s="417"/>
      <c r="HZT209" s="417"/>
      <c r="HZU209" s="418"/>
      <c r="HZV209" s="418"/>
      <c r="HZW209" s="417"/>
      <c r="HZX209" s="417"/>
      <c r="HZY209" s="417"/>
      <c r="HZZ209" s="417"/>
      <c r="IAA209" s="417"/>
      <c r="IAB209" s="417"/>
      <c r="IAC209" s="417"/>
      <c r="IAD209" s="418"/>
      <c r="IAE209" s="418"/>
      <c r="IAF209" s="417"/>
      <c r="IAG209" s="417"/>
      <c r="IAH209" s="418"/>
      <c r="IAI209" s="418"/>
      <c r="IAJ209" s="417"/>
      <c r="IAK209" s="417"/>
      <c r="IAL209" s="417"/>
      <c r="IAM209" s="417"/>
      <c r="IAN209" s="417"/>
      <c r="IAO209" s="411"/>
      <c r="IAP209" s="443"/>
      <c r="IAQ209" s="417"/>
      <c r="IAR209" s="417"/>
      <c r="IAS209" s="417"/>
      <c r="IAT209" s="417"/>
      <c r="IAU209" s="417"/>
      <c r="IAV209" s="417"/>
      <c r="IAW209" s="417"/>
      <c r="IAX209" s="416"/>
      <c r="IAY209" s="416"/>
      <c r="IAZ209" s="416"/>
      <c r="IBA209" s="416"/>
      <c r="IBB209" s="416"/>
      <c r="IBC209" s="416"/>
      <c r="IBD209" s="416"/>
      <c r="IBE209" s="416"/>
      <c r="IBF209" s="416"/>
      <c r="IBG209" s="416"/>
      <c r="IBH209" s="416"/>
      <c r="IBI209" s="416"/>
      <c r="IBJ209" s="416"/>
      <c r="IBK209" s="416"/>
      <c r="IBL209" s="416"/>
      <c r="IBM209" s="416"/>
      <c r="IBN209" s="416"/>
      <c r="IBO209" s="416"/>
      <c r="IBP209" s="416"/>
      <c r="IBQ209" s="416"/>
      <c r="IBR209" s="416"/>
      <c r="IBS209" s="416"/>
      <c r="IBT209" s="416"/>
      <c r="IBU209" s="416"/>
      <c r="IBV209" s="416"/>
      <c r="IBW209" s="416"/>
      <c r="IBX209" s="416"/>
      <c r="IBY209" s="416"/>
      <c r="IBZ209" s="416"/>
      <c r="ICA209" s="416"/>
      <c r="ICB209" s="416"/>
      <c r="ICC209" s="416"/>
      <c r="ICD209" s="416"/>
      <c r="ICE209" s="416"/>
      <c r="ICF209" s="416"/>
      <c r="ICG209" s="416"/>
      <c r="ICH209" s="416"/>
      <c r="ICI209" s="416"/>
      <c r="ICJ209" s="416"/>
      <c r="ICK209" s="416"/>
      <c r="ICL209" s="416"/>
      <c r="ICM209" s="416"/>
      <c r="ICN209" s="416"/>
      <c r="ICO209" s="416"/>
      <c r="ICP209" s="417"/>
      <c r="ICQ209" s="417"/>
      <c r="ICR209" s="417"/>
      <c r="ICS209" s="417"/>
      <c r="ICT209" s="417"/>
      <c r="ICU209" s="417"/>
      <c r="ICV209" s="417"/>
      <c r="ICW209" s="417"/>
      <c r="ICX209" s="417"/>
      <c r="ICY209" s="417"/>
      <c r="ICZ209" s="417"/>
      <c r="IDA209" s="417"/>
      <c r="IDB209" s="417"/>
      <c r="IDC209" s="417"/>
      <c r="IDD209" s="417"/>
      <c r="IDE209" s="417"/>
      <c r="IDF209" s="417"/>
      <c r="IDG209" s="417"/>
      <c r="IDH209" s="417"/>
      <c r="IDI209" s="417"/>
      <c r="IDJ209" s="417"/>
      <c r="IDK209" s="417"/>
      <c r="IDL209" s="417"/>
      <c r="IDM209" s="417"/>
      <c r="IDN209" s="418"/>
      <c r="IDO209" s="418"/>
      <c r="IDP209" s="418"/>
      <c r="IDQ209" s="418"/>
      <c r="IDR209" s="418"/>
      <c r="IDS209" s="417"/>
      <c r="IDT209" s="417"/>
      <c r="IDU209" s="418"/>
      <c r="IDV209" s="418"/>
      <c r="IDW209" s="417"/>
      <c r="IDX209" s="417"/>
      <c r="IDY209" s="418"/>
      <c r="IDZ209" s="418"/>
      <c r="IEA209" s="417"/>
      <c r="IEB209" s="417"/>
      <c r="IEC209" s="417"/>
      <c r="IED209" s="417"/>
      <c r="IEE209" s="417"/>
      <c r="IEF209" s="417"/>
      <c r="IEG209" s="417"/>
      <c r="IEH209" s="418"/>
      <c r="IEI209" s="418"/>
      <c r="IEJ209" s="417"/>
      <c r="IEK209" s="417"/>
      <c r="IEL209" s="418"/>
      <c r="IEM209" s="418"/>
      <c r="IEN209" s="417"/>
      <c r="IEO209" s="417"/>
      <c r="IEP209" s="417"/>
      <c r="IEQ209" s="417"/>
      <c r="IER209" s="417"/>
      <c r="IES209" s="411"/>
      <c r="IET209" s="443"/>
      <c r="IEU209" s="417"/>
      <c r="IEV209" s="417"/>
      <c r="IEW209" s="417"/>
      <c r="IEX209" s="417"/>
      <c r="IEY209" s="417"/>
      <c r="IEZ209" s="417"/>
      <c r="IFA209" s="417"/>
      <c r="IFB209" s="416"/>
      <c r="IFC209" s="416"/>
      <c r="IFD209" s="416"/>
      <c r="IFE209" s="416"/>
      <c r="IFF209" s="416"/>
      <c r="IFG209" s="416"/>
      <c r="IFH209" s="416"/>
      <c r="IFI209" s="416"/>
      <c r="IFJ209" s="416"/>
      <c r="IFK209" s="416"/>
      <c r="IFL209" s="416"/>
      <c r="IFM209" s="416"/>
      <c r="IFN209" s="416"/>
      <c r="IFO209" s="416"/>
      <c r="IFP209" s="416"/>
      <c r="IFQ209" s="416"/>
      <c r="IFR209" s="416"/>
      <c r="IFS209" s="416"/>
      <c r="IFT209" s="416"/>
      <c r="IFU209" s="416"/>
      <c r="IFV209" s="416"/>
      <c r="IFW209" s="416"/>
      <c r="IFX209" s="416"/>
      <c r="IFY209" s="416"/>
      <c r="IFZ209" s="416"/>
      <c r="IGA209" s="416"/>
      <c r="IGB209" s="416"/>
      <c r="IGC209" s="416"/>
      <c r="IGD209" s="416"/>
      <c r="IGE209" s="416"/>
      <c r="IGF209" s="416"/>
      <c r="IGG209" s="416"/>
      <c r="IGH209" s="416"/>
      <c r="IGI209" s="416"/>
      <c r="IGJ209" s="416"/>
      <c r="IGK209" s="416"/>
      <c r="IGL209" s="416"/>
      <c r="IGM209" s="416"/>
      <c r="IGN209" s="416"/>
      <c r="IGO209" s="416"/>
      <c r="IGP209" s="416"/>
      <c r="IGQ209" s="416"/>
      <c r="IGR209" s="416"/>
      <c r="IGS209" s="416"/>
      <c r="IGT209" s="417"/>
      <c r="IGU209" s="417"/>
      <c r="IGV209" s="417"/>
      <c r="IGW209" s="417"/>
      <c r="IGX209" s="417"/>
      <c r="IGY209" s="417"/>
      <c r="IGZ209" s="417"/>
      <c r="IHA209" s="417"/>
      <c r="IHB209" s="417"/>
      <c r="IHC209" s="417"/>
      <c r="IHD209" s="417"/>
      <c r="IHE209" s="417"/>
      <c r="IHF209" s="417"/>
      <c r="IHG209" s="417"/>
      <c r="IHH209" s="417"/>
      <c r="IHI209" s="417"/>
      <c r="IHJ209" s="417"/>
      <c r="IHK209" s="417"/>
      <c r="IHL209" s="417"/>
      <c r="IHM209" s="417"/>
      <c r="IHN209" s="417"/>
      <c r="IHO209" s="417"/>
      <c r="IHP209" s="417"/>
      <c r="IHQ209" s="417"/>
      <c r="IHR209" s="418"/>
      <c r="IHS209" s="418"/>
      <c r="IHT209" s="418"/>
      <c r="IHU209" s="418"/>
      <c r="IHV209" s="418"/>
      <c r="IHW209" s="417"/>
      <c r="IHX209" s="417"/>
      <c r="IHY209" s="418"/>
      <c r="IHZ209" s="418"/>
      <c r="IIA209" s="417"/>
      <c r="IIB209" s="417"/>
      <c r="IIC209" s="418"/>
      <c r="IID209" s="418"/>
      <c r="IIE209" s="417"/>
      <c r="IIF209" s="417"/>
      <c r="IIG209" s="417"/>
      <c r="IIH209" s="417"/>
      <c r="III209" s="417"/>
      <c r="IIJ209" s="417"/>
      <c r="IIK209" s="417"/>
      <c r="IIL209" s="418"/>
      <c r="IIM209" s="418"/>
      <c r="IIN209" s="417"/>
      <c r="IIO209" s="417"/>
      <c r="IIP209" s="418"/>
      <c r="IIQ209" s="418"/>
      <c r="IIR209" s="417"/>
      <c r="IIS209" s="417"/>
      <c r="IIT209" s="417"/>
      <c r="IIU209" s="417"/>
      <c r="IIV209" s="417"/>
      <c r="IIW209" s="411"/>
      <c r="IIX209" s="443"/>
      <c r="IIY209" s="417"/>
      <c r="IIZ209" s="417"/>
      <c r="IJA209" s="417"/>
      <c r="IJB209" s="417"/>
      <c r="IJC209" s="417"/>
      <c r="IJD209" s="417"/>
      <c r="IJE209" s="417"/>
      <c r="IJF209" s="416"/>
      <c r="IJG209" s="416"/>
      <c r="IJH209" s="416"/>
      <c r="IJI209" s="416"/>
      <c r="IJJ209" s="416"/>
      <c r="IJK209" s="416"/>
      <c r="IJL209" s="416"/>
      <c r="IJM209" s="416"/>
      <c r="IJN209" s="416"/>
      <c r="IJO209" s="416"/>
      <c r="IJP209" s="416"/>
      <c r="IJQ209" s="416"/>
      <c r="IJR209" s="416"/>
      <c r="IJS209" s="416"/>
      <c r="IJT209" s="416"/>
      <c r="IJU209" s="416"/>
      <c r="IJV209" s="416"/>
      <c r="IJW209" s="416"/>
      <c r="IJX209" s="416"/>
      <c r="IJY209" s="416"/>
      <c r="IJZ209" s="416"/>
      <c r="IKA209" s="416"/>
      <c r="IKB209" s="416"/>
      <c r="IKC209" s="416"/>
      <c r="IKD209" s="416"/>
      <c r="IKE209" s="416"/>
      <c r="IKF209" s="416"/>
      <c r="IKG209" s="416"/>
      <c r="IKH209" s="416"/>
      <c r="IKI209" s="416"/>
      <c r="IKJ209" s="416"/>
      <c r="IKK209" s="416"/>
      <c r="IKL209" s="416"/>
      <c r="IKM209" s="416"/>
      <c r="IKN209" s="416"/>
      <c r="IKO209" s="416"/>
      <c r="IKP209" s="416"/>
      <c r="IKQ209" s="416"/>
      <c r="IKR209" s="416"/>
      <c r="IKS209" s="416"/>
      <c r="IKT209" s="416"/>
      <c r="IKU209" s="416"/>
      <c r="IKV209" s="416"/>
      <c r="IKW209" s="416"/>
      <c r="IKX209" s="417"/>
      <c r="IKY209" s="417"/>
      <c r="IKZ209" s="417"/>
      <c r="ILA209" s="417"/>
      <c r="ILB209" s="417"/>
      <c r="ILC209" s="417"/>
      <c r="ILD209" s="417"/>
      <c r="ILE209" s="417"/>
      <c r="ILF209" s="417"/>
      <c r="ILG209" s="417"/>
      <c r="ILH209" s="417"/>
      <c r="ILI209" s="417"/>
      <c r="ILJ209" s="417"/>
      <c r="ILK209" s="417"/>
      <c r="ILL209" s="417"/>
      <c r="ILM209" s="417"/>
      <c r="ILN209" s="417"/>
      <c r="ILO209" s="417"/>
      <c r="ILP209" s="417"/>
      <c r="ILQ209" s="417"/>
      <c r="ILR209" s="417"/>
      <c r="ILS209" s="417"/>
      <c r="ILT209" s="417"/>
      <c r="ILU209" s="417"/>
      <c r="ILV209" s="418"/>
      <c r="ILW209" s="418"/>
      <c r="ILX209" s="418"/>
      <c r="ILY209" s="418"/>
      <c r="ILZ209" s="418"/>
      <c r="IMA209" s="417"/>
      <c r="IMB209" s="417"/>
      <c r="IMC209" s="418"/>
      <c r="IMD209" s="418"/>
      <c r="IME209" s="417"/>
      <c r="IMF209" s="417"/>
      <c r="IMG209" s="418"/>
      <c r="IMH209" s="418"/>
      <c r="IMI209" s="417"/>
      <c r="IMJ209" s="417"/>
      <c r="IMK209" s="417"/>
      <c r="IML209" s="417"/>
      <c r="IMM209" s="417"/>
      <c r="IMN209" s="417"/>
      <c r="IMO209" s="417"/>
      <c r="IMP209" s="418"/>
      <c r="IMQ209" s="418"/>
      <c r="IMR209" s="417"/>
      <c r="IMS209" s="417"/>
      <c r="IMT209" s="418"/>
      <c r="IMU209" s="418"/>
      <c r="IMV209" s="417"/>
      <c r="IMW209" s="417"/>
      <c r="IMX209" s="417"/>
      <c r="IMY209" s="417"/>
      <c r="IMZ209" s="417"/>
      <c r="INA209" s="411"/>
      <c r="INB209" s="443"/>
      <c r="INC209" s="417"/>
      <c r="IND209" s="417"/>
      <c r="INE209" s="417"/>
      <c r="INF209" s="417"/>
      <c r="ING209" s="417"/>
      <c r="INH209" s="417"/>
      <c r="INI209" s="417"/>
      <c r="INJ209" s="416"/>
      <c r="INK209" s="416"/>
      <c r="INL209" s="416"/>
      <c r="INM209" s="416"/>
      <c r="INN209" s="416"/>
      <c r="INO209" s="416"/>
      <c r="INP209" s="416"/>
      <c r="INQ209" s="416"/>
      <c r="INR209" s="416"/>
      <c r="INS209" s="416"/>
      <c r="INT209" s="416"/>
      <c r="INU209" s="416"/>
      <c r="INV209" s="416"/>
      <c r="INW209" s="416"/>
      <c r="INX209" s="416"/>
      <c r="INY209" s="416"/>
      <c r="INZ209" s="416"/>
      <c r="IOA209" s="416"/>
      <c r="IOB209" s="416"/>
      <c r="IOC209" s="416"/>
      <c r="IOD209" s="416"/>
      <c r="IOE209" s="416"/>
      <c r="IOF209" s="416"/>
      <c r="IOG209" s="416"/>
      <c r="IOH209" s="416"/>
      <c r="IOI209" s="416"/>
      <c r="IOJ209" s="416"/>
      <c r="IOK209" s="416"/>
      <c r="IOL209" s="416"/>
      <c r="IOM209" s="416"/>
      <c r="ION209" s="416"/>
      <c r="IOO209" s="416"/>
      <c r="IOP209" s="416"/>
      <c r="IOQ209" s="416"/>
      <c r="IOR209" s="416"/>
      <c r="IOS209" s="416"/>
      <c r="IOT209" s="416"/>
      <c r="IOU209" s="416"/>
      <c r="IOV209" s="416"/>
      <c r="IOW209" s="416"/>
      <c r="IOX209" s="416"/>
      <c r="IOY209" s="416"/>
      <c r="IOZ209" s="416"/>
      <c r="IPA209" s="416"/>
      <c r="IPB209" s="417"/>
      <c r="IPC209" s="417"/>
      <c r="IPD209" s="417"/>
      <c r="IPE209" s="417"/>
      <c r="IPF209" s="417"/>
      <c r="IPG209" s="417"/>
      <c r="IPH209" s="417"/>
      <c r="IPI209" s="417"/>
      <c r="IPJ209" s="417"/>
      <c r="IPK209" s="417"/>
      <c r="IPL209" s="417"/>
      <c r="IPM209" s="417"/>
      <c r="IPN209" s="417"/>
      <c r="IPO209" s="417"/>
      <c r="IPP209" s="417"/>
      <c r="IPQ209" s="417"/>
      <c r="IPR209" s="417"/>
      <c r="IPS209" s="417"/>
      <c r="IPT209" s="417"/>
      <c r="IPU209" s="417"/>
      <c r="IPV209" s="417"/>
      <c r="IPW209" s="417"/>
      <c r="IPX209" s="417"/>
      <c r="IPY209" s="417"/>
      <c r="IPZ209" s="418"/>
      <c r="IQA209" s="418"/>
      <c r="IQB209" s="418"/>
      <c r="IQC209" s="418"/>
      <c r="IQD209" s="418"/>
      <c r="IQE209" s="417"/>
      <c r="IQF209" s="417"/>
      <c r="IQG209" s="418"/>
      <c r="IQH209" s="418"/>
      <c r="IQI209" s="417"/>
      <c r="IQJ209" s="417"/>
      <c r="IQK209" s="418"/>
      <c r="IQL209" s="418"/>
      <c r="IQM209" s="417"/>
      <c r="IQN209" s="417"/>
      <c r="IQO209" s="417"/>
      <c r="IQP209" s="417"/>
      <c r="IQQ209" s="417"/>
      <c r="IQR209" s="417"/>
      <c r="IQS209" s="417"/>
      <c r="IQT209" s="418"/>
      <c r="IQU209" s="418"/>
      <c r="IQV209" s="417"/>
      <c r="IQW209" s="417"/>
      <c r="IQX209" s="418"/>
      <c r="IQY209" s="418"/>
      <c r="IQZ209" s="417"/>
      <c r="IRA209" s="417"/>
      <c r="IRB209" s="417"/>
      <c r="IRC209" s="417"/>
      <c r="IRD209" s="417"/>
      <c r="IRE209" s="411"/>
      <c r="IRF209" s="443"/>
      <c r="IRG209" s="417"/>
      <c r="IRH209" s="417"/>
      <c r="IRI209" s="417"/>
      <c r="IRJ209" s="417"/>
      <c r="IRK209" s="417"/>
      <c r="IRL209" s="417"/>
      <c r="IRM209" s="417"/>
      <c r="IRN209" s="416"/>
      <c r="IRO209" s="416"/>
      <c r="IRP209" s="416"/>
      <c r="IRQ209" s="416"/>
      <c r="IRR209" s="416"/>
      <c r="IRS209" s="416"/>
      <c r="IRT209" s="416"/>
      <c r="IRU209" s="416"/>
      <c r="IRV209" s="416"/>
      <c r="IRW209" s="416"/>
      <c r="IRX209" s="416"/>
      <c r="IRY209" s="416"/>
      <c r="IRZ209" s="416"/>
      <c r="ISA209" s="416"/>
      <c r="ISB209" s="416"/>
      <c r="ISC209" s="416"/>
      <c r="ISD209" s="416"/>
      <c r="ISE209" s="416"/>
      <c r="ISF209" s="416"/>
      <c r="ISG209" s="416"/>
      <c r="ISH209" s="416"/>
      <c r="ISI209" s="416"/>
      <c r="ISJ209" s="416"/>
      <c r="ISK209" s="416"/>
      <c r="ISL209" s="416"/>
      <c r="ISM209" s="416"/>
      <c r="ISN209" s="416"/>
      <c r="ISO209" s="416"/>
      <c r="ISP209" s="416"/>
      <c r="ISQ209" s="416"/>
      <c r="ISR209" s="416"/>
      <c r="ISS209" s="416"/>
      <c r="IST209" s="416"/>
      <c r="ISU209" s="416"/>
      <c r="ISV209" s="416"/>
      <c r="ISW209" s="416"/>
      <c r="ISX209" s="416"/>
      <c r="ISY209" s="416"/>
      <c r="ISZ209" s="416"/>
      <c r="ITA209" s="416"/>
      <c r="ITB209" s="416"/>
      <c r="ITC209" s="416"/>
      <c r="ITD209" s="416"/>
      <c r="ITE209" s="416"/>
      <c r="ITF209" s="417"/>
      <c r="ITG209" s="417"/>
      <c r="ITH209" s="417"/>
      <c r="ITI209" s="417"/>
      <c r="ITJ209" s="417"/>
      <c r="ITK209" s="417"/>
      <c r="ITL209" s="417"/>
      <c r="ITM209" s="417"/>
      <c r="ITN209" s="417"/>
      <c r="ITO209" s="417"/>
      <c r="ITP209" s="417"/>
      <c r="ITQ209" s="417"/>
      <c r="ITR209" s="417"/>
      <c r="ITS209" s="417"/>
      <c r="ITT209" s="417"/>
      <c r="ITU209" s="417"/>
      <c r="ITV209" s="417"/>
      <c r="ITW209" s="417"/>
      <c r="ITX209" s="417"/>
      <c r="ITY209" s="417"/>
      <c r="ITZ209" s="417"/>
      <c r="IUA209" s="417"/>
      <c r="IUB209" s="417"/>
      <c r="IUC209" s="417"/>
      <c r="IUD209" s="418"/>
      <c r="IUE209" s="418"/>
      <c r="IUF209" s="418"/>
      <c r="IUG209" s="418"/>
      <c r="IUH209" s="418"/>
      <c r="IUI209" s="417"/>
      <c r="IUJ209" s="417"/>
      <c r="IUK209" s="418"/>
      <c r="IUL209" s="418"/>
      <c r="IUM209" s="417"/>
      <c r="IUN209" s="417"/>
      <c r="IUO209" s="418"/>
      <c r="IUP209" s="418"/>
      <c r="IUQ209" s="417"/>
      <c r="IUR209" s="417"/>
      <c r="IUS209" s="417"/>
      <c r="IUT209" s="417"/>
      <c r="IUU209" s="417"/>
      <c r="IUV209" s="417"/>
      <c r="IUW209" s="417"/>
      <c r="IUX209" s="418"/>
      <c r="IUY209" s="418"/>
      <c r="IUZ209" s="417"/>
      <c r="IVA209" s="417"/>
      <c r="IVB209" s="418"/>
      <c r="IVC209" s="418"/>
      <c r="IVD209" s="417"/>
      <c r="IVE209" s="417"/>
      <c r="IVF209" s="417"/>
      <c r="IVG209" s="417"/>
      <c r="IVH209" s="417"/>
      <c r="IVI209" s="411"/>
      <c r="IVJ209" s="443"/>
      <c r="IVK209" s="417"/>
      <c r="IVL209" s="417"/>
      <c r="IVM209" s="417"/>
      <c r="IVN209" s="417"/>
      <c r="IVO209" s="417"/>
      <c r="IVP209" s="417"/>
      <c r="IVQ209" s="417"/>
      <c r="IVR209" s="416"/>
      <c r="IVS209" s="416"/>
      <c r="IVT209" s="416"/>
      <c r="IVU209" s="416"/>
      <c r="IVV209" s="416"/>
      <c r="IVW209" s="416"/>
      <c r="IVX209" s="416"/>
      <c r="IVY209" s="416"/>
      <c r="IVZ209" s="416"/>
      <c r="IWA209" s="416"/>
      <c r="IWB209" s="416"/>
      <c r="IWC209" s="416"/>
      <c r="IWD209" s="416"/>
      <c r="IWE209" s="416"/>
      <c r="IWF209" s="416"/>
      <c r="IWG209" s="416"/>
      <c r="IWH209" s="416"/>
      <c r="IWI209" s="416"/>
      <c r="IWJ209" s="416"/>
      <c r="IWK209" s="416"/>
      <c r="IWL209" s="416"/>
      <c r="IWM209" s="416"/>
      <c r="IWN209" s="416"/>
      <c r="IWO209" s="416"/>
      <c r="IWP209" s="416"/>
      <c r="IWQ209" s="416"/>
      <c r="IWR209" s="416"/>
      <c r="IWS209" s="416"/>
      <c r="IWT209" s="416"/>
      <c r="IWU209" s="416"/>
      <c r="IWV209" s="416"/>
      <c r="IWW209" s="416"/>
      <c r="IWX209" s="416"/>
      <c r="IWY209" s="416"/>
      <c r="IWZ209" s="416"/>
      <c r="IXA209" s="416"/>
      <c r="IXB209" s="416"/>
      <c r="IXC209" s="416"/>
      <c r="IXD209" s="416"/>
      <c r="IXE209" s="416"/>
      <c r="IXF209" s="416"/>
      <c r="IXG209" s="416"/>
      <c r="IXH209" s="416"/>
      <c r="IXI209" s="416"/>
      <c r="IXJ209" s="417"/>
      <c r="IXK209" s="417"/>
      <c r="IXL209" s="417"/>
      <c r="IXM209" s="417"/>
      <c r="IXN209" s="417"/>
      <c r="IXO209" s="417"/>
      <c r="IXP209" s="417"/>
      <c r="IXQ209" s="417"/>
      <c r="IXR209" s="417"/>
      <c r="IXS209" s="417"/>
      <c r="IXT209" s="417"/>
      <c r="IXU209" s="417"/>
      <c r="IXV209" s="417"/>
      <c r="IXW209" s="417"/>
      <c r="IXX209" s="417"/>
      <c r="IXY209" s="417"/>
      <c r="IXZ209" s="417"/>
      <c r="IYA209" s="417"/>
      <c r="IYB209" s="417"/>
      <c r="IYC209" s="417"/>
      <c r="IYD209" s="417"/>
      <c r="IYE209" s="417"/>
      <c r="IYF209" s="417"/>
      <c r="IYG209" s="417"/>
      <c r="IYH209" s="418"/>
      <c r="IYI209" s="418"/>
      <c r="IYJ209" s="418"/>
      <c r="IYK209" s="418"/>
      <c r="IYL209" s="418"/>
      <c r="IYM209" s="417"/>
      <c r="IYN209" s="417"/>
      <c r="IYO209" s="418"/>
      <c r="IYP209" s="418"/>
      <c r="IYQ209" s="417"/>
      <c r="IYR209" s="417"/>
      <c r="IYS209" s="418"/>
      <c r="IYT209" s="418"/>
      <c r="IYU209" s="417"/>
      <c r="IYV209" s="417"/>
      <c r="IYW209" s="417"/>
      <c r="IYX209" s="417"/>
      <c r="IYY209" s="417"/>
      <c r="IYZ209" s="417"/>
      <c r="IZA209" s="417"/>
      <c r="IZB209" s="418"/>
      <c r="IZC209" s="418"/>
      <c r="IZD209" s="417"/>
      <c r="IZE209" s="417"/>
      <c r="IZF209" s="418"/>
      <c r="IZG209" s="418"/>
      <c r="IZH209" s="417"/>
      <c r="IZI209" s="417"/>
      <c r="IZJ209" s="417"/>
      <c r="IZK209" s="417"/>
      <c r="IZL209" s="417"/>
      <c r="IZM209" s="411"/>
      <c r="IZN209" s="443"/>
      <c r="IZO209" s="417"/>
      <c r="IZP209" s="417"/>
      <c r="IZQ209" s="417"/>
      <c r="IZR209" s="417"/>
      <c r="IZS209" s="417"/>
      <c r="IZT209" s="417"/>
      <c r="IZU209" s="417"/>
      <c r="IZV209" s="416"/>
      <c r="IZW209" s="416"/>
      <c r="IZX209" s="416"/>
      <c r="IZY209" s="416"/>
      <c r="IZZ209" s="416"/>
      <c r="JAA209" s="416"/>
      <c r="JAB209" s="416"/>
      <c r="JAC209" s="416"/>
      <c r="JAD209" s="416"/>
      <c r="JAE209" s="416"/>
      <c r="JAF209" s="416"/>
      <c r="JAG209" s="416"/>
      <c r="JAH209" s="416"/>
      <c r="JAI209" s="416"/>
      <c r="JAJ209" s="416"/>
      <c r="JAK209" s="416"/>
      <c r="JAL209" s="416"/>
      <c r="JAM209" s="416"/>
      <c r="JAN209" s="416"/>
      <c r="JAO209" s="416"/>
      <c r="JAP209" s="416"/>
      <c r="JAQ209" s="416"/>
      <c r="JAR209" s="416"/>
      <c r="JAS209" s="416"/>
      <c r="JAT209" s="416"/>
      <c r="JAU209" s="416"/>
      <c r="JAV209" s="416"/>
      <c r="JAW209" s="416"/>
      <c r="JAX209" s="416"/>
      <c r="JAY209" s="416"/>
      <c r="JAZ209" s="416"/>
      <c r="JBA209" s="416"/>
      <c r="JBB209" s="416"/>
      <c r="JBC209" s="416"/>
      <c r="JBD209" s="416"/>
      <c r="JBE209" s="416"/>
      <c r="JBF209" s="416"/>
      <c r="JBG209" s="416"/>
      <c r="JBH209" s="416"/>
      <c r="JBI209" s="416"/>
      <c r="JBJ209" s="416"/>
      <c r="JBK209" s="416"/>
      <c r="JBL209" s="416"/>
      <c r="JBM209" s="416"/>
      <c r="JBN209" s="417"/>
      <c r="JBO209" s="417"/>
      <c r="JBP209" s="417"/>
      <c r="JBQ209" s="417"/>
      <c r="JBR209" s="417"/>
      <c r="JBS209" s="417"/>
      <c r="JBT209" s="417"/>
      <c r="JBU209" s="417"/>
      <c r="JBV209" s="417"/>
      <c r="JBW209" s="417"/>
      <c r="JBX209" s="417"/>
      <c r="JBY209" s="417"/>
      <c r="JBZ209" s="417"/>
      <c r="JCA209" s="417"/>
      <c r="JCB209" s="417"/>
      <c r="JCC209" s="417"/>
      <c r="JCD209" s="417"/>
      <c r="JCE209" s="417"/>
      <c r="JCF209" s="417"/>
      <c r="JCG209" s="417"/>
      <c r="JCH209" s="417"/>
      <c r="JCI209" s="417"/>
      <c r="JCJ209" s="417"/>
      <c r="JCK209" s="417"/>
      <c r="JCL209" s="418"/>
      <c r="JCM209" s="418"/>
      <c r="JCN209" s="418"/>
      <c r="JCO209" s="418"/>
      <c r="JCP209" s="418"/>
      <c r="JCQ209" s="417"/>
      <c r="JCR209" s="417"/>
      <c r="JCS209" s="418"/>
      <c r="JCT209" s="418"/>
      <c r="JCU209" s="417"/>
      <c r="JCV209" s="417"/>
      <c r="JCW209" s="418"/>
      <c r="JCX209" s="418"/>
      <c r="JCY209" s="417"/>
      <c r="JCZ209" s="417"/>
      <c r="JDA209" s="417"/>
      <c r="JDB209" s="417"/>
      <c r="JDC209" s="417"/>
      <c r="JDD209" s="417"/>
      <c r="JDE209" s="417"/>
      <c r="JDF209" s="418"/>
      <c r="JDG209" s="418"/>
      <c r="JDH209" s="417"/>
      <c r="JDI209" s="417"/>
      <c r="JDJ209" s="418"/>
      <c r="JDK209" s="418"/>
      <c r="JDL209" s="417"/>
      <c r="JDM209" s="417"/>
      <c r="JDN209" s="417"/>
      <c r="JDO209" s="417"/>
      <c r="JDP209" s="417"/>
      <c r="JDQ209" s="411"/>
      <c r="JDR209" s="443"/>
      <c r="JDS209" s="417"/>
      <c r="JDT209" s="417"/>
      <c r="JDU209" s="417"/>
      <c r="JDV209" s="417"/>
      <c r="JDW209" s="417"/>
      <c r="JDX209" s="417"/>
      <c r="JDY209" s="417"/>
      <c r="JDZ209" s="416"/>
      <c r="JEA209" s="416"/>
      <c r="JEB209" s="416"/>
      <c r="JEC209" s="416"/>
      <c r="JED209" s="416"/>
      <c r="JEE209" s="416"/>
      <c r="JEF209" s="416"/>
      <c r="JEG209" s="416"/>
      <c r="JEH209" s="416"/>
      <c r="JEI209" s="416"/>
      <c r="JEJ209" s="416"/>
      <c r="JEK209" s="416"/>
      <c r="JEL209" s="416"/>
      <c r="JEM209" s="416"/>
      <c r="JEN209" s="416"/>
      <c r="JEO209" s="416"/>
      <c r="JEP209" s="416"/>
      <c r="JEQ209" s="416"/>
      <c r="JER209" s="416"/>
      <c r="JES209" s="416"/>
      <c r="JET209" s="416"/>
      <c r="JEU209" s="416"/>
      <c r="JEV209" s="416"/>
      <c r="JEW209" s="416"/>
      <c r="JEX209" s="416"/>
      <c r="JEY209" s="416"/>
      <c r="JEZ209" s="416"/>
      <c r="JFA209" s="416"/>
      <c r="JFB209" s="416"/>
      <c r="JFC209" s="416"/>
      <c r="JFD209" s="416"/>
      <c r="JFE209" s="416"/>
      <c r="JFF209" s="416"/>
      <c r="JFG209" s="416"/>
      <c r="JFH209" s="416"/>
      <c r="JFI209" s="416"/>
      <c r="JFJ209" s="416"/>
      <c r="JFK209" s="416"/>
      <c r="JFL209" s="416"/>
      <c r="JFM209" s="416"/>
      <c r="JFN209" s="416"/>
      <c r="JFO209" s="416"/>
      <c r="JFP209" s="416"/>
      <c r="JFQ209" s="416"/>
      <c r="JFR209" s="417"/>
      <c r="JFS209" s="417"/>
      <c r="JFT209" s="417"/>
      <c r="JFU209" s="417"/>
      <c r="JFV209" s="417"/>
      <c r="JFW209" s="417"/>
      <c r="JFX209" s="417"/>
      <c r="JFY209" s="417"/>
      <c r="JFZ209" s="417"/>
      <c r="JGA209" s="417"/>
      <c r="JGB209" s="417"/>
      <c r="JGC209" s="417"/>
      <c r="JGD209" s="417"/>
      <c r="JGE209" s="417"/>
      <c r="JGF209" s="417"/>
      <c r="JGG209" s="417"/>
      <c r="JGH209" s="417"/>
      <c r="JGI209" s="417"/>
      <c r="JGJ209" s="417"/>
      <c r="JGK209" s="417"/>
      <c r="JGL209" s="417"/>
      <c r="JGM209" s="417"/>
      <c r="JGN209" s="417"/>
      <c r="JGO209" s="417"/>
      <c r="JGP209" s="418"/>
      <c r="JGQ209" s="418"/>
      <c r="JGR209" s="418"/>
      <c r="JGS209" s="418"/>
      <c r="JGT209" s="418"/>
      <c r="JGU209" s="417"/>
      <c r="JGV209" s="417"/>
      <c r="JGW209" s="418"/>
      <c r="JGX209" s="418"/>
      <c r="JGY209" s="417"/>
      <c r="JGZ209" s="417"/>
      <c r="JHA209" s="418"/>
      <c r="JHB209" s="418"/>
      <c r="JHC209" s="417"/>
      <c r="JHD209" s="417"/>
      <c r="JHE209" s="417"/>
      <c r="JHF209" s="417"/>
      <c r="JHG209" s="417"/>
      <c r="JHH209" s="417"/>
      <c r="JHI209" s="417"/>
      <c r="JHJ209" s="418"/>
      <c r="JHK209" s="418"/>
      <c r="JHL209" s="417"/>
      <c r="JHM209" s="417"/>
      <c r="JHN209" s="418"/>
      <c r="JHO209" s="418"/>
      <c r="JHP209" s="417"/>
      <c r="JHQ209" s="417"/>
      <c r="JHR209" s="417"/>
      <c r="JHS209" s="417"/>
      <c r="JHT209" s="417"/>
      <c r="JHU209" s="411"/>
      <c r="JHV209" s="443"/>
      <c r="JHW209" s="417"/>
      <c r="JHX209" s="417"/>
      <c r="JHY209" s="417"/>
      <c r="JHZ209" s="417"/>
      <c r="JIA209" s="417"/>
      <c r="JIB209" s="417"/>
      <c r="JIC209" s="417"/>
      <c r="JID209" s="416"/>
      <c r="JIE209" s="416"/>
      <c r="JIF209" s="416"/>
      <c r="JIG209" s="416"/>
      <c r="JIH209" s="416"/>
      <c r="JII209" s="416"/>
      <c r="JIJ209" s="416"/>
      <c r="JIK209" s="416"/>
      <c r="JIL209" s="416"/>
      <c r="JIM209" s="416"/>
      <c r="JIN209" s="416"/>
      <c r="JIO209" s="416"/>
      <c r="JIP209" s="416"/>
      <c r="JIQ209" s="416"/>
      <c r="JIR209" s="416"/>
      <c r="JIS209" s="416"/>
      <c r="JIT209" s="416"/>
      <c r="JIU209" s="416"/>
      <c r="JIV209" s="416"/>
      <c r="JIW209" s="416"/>
      <c r="JIX209" s="416"/>
      <c r="JIY209" s="416"/>
      <c r="JIZ209" s="416"/>
      <c r="JJA209" s="416"/>
      <c r="JJB209" s="416"/>
      <c r="JJC209" s="416"/>
      <c r="JJD209" s="416"/>
      <c r="JJE209" s="416"/>
      <c r="JJF209" s="416"/>
      <c r="JJG209" s="416"/>
      <c r="JJH209" s="416"/>
      <c r="JJI209" s="416"/>
      <c r="JJJ209" s="416"/>
      <c r="JJK209" s="416"/>
      <c r="JJL209" s="416"/>
      <c r="JJM209" s="416"/>
      <c r="JJN209" s="416"/>
      <c r="JJO209" s="416"/>
      <c r="JJP209" s="416"/>
      <c r="JJQ209" s="416"/>
      <c r="JJR209" s="416"/>
      <c r="JJS209" s="416"/>
      <c r="JJT209" s="416"/>
      <c r="JJU209" s="416"/>
      <c r="JJV209" s="417"/>
      <c r="JJW209" s="417"/>
      <c r="JJX209" s="417"/>
      <c r="JJY209" s="417"/>
      <c r="JJZ209" s="417"/>
      <c r="JKA209" s="417"/>
      <c r="JKB209" s="417"/>
      <c r="JKC209" s="417"/>
      <c r="JKD209" s="417"/>
      <c r="JKE209" s="417"/>
      <c r="JKF209" s="417"/>
      <c r="JKG209" s="417"/>
      <c r="JKH209" s="417"/>
      <c r="JKI209" s="417"/>
      <c r="JKJ209" s="417"/>
      <c r="JKK209" s="417"/>
      <c r="JKL209" s="417"/>
      <c r="JKM209" s="417"/>
      <c r="JKN209" s="417"/>
      <c r="JKO209" s="417"/>
      <c r="JKP209" s="417"/>
      <c r="JKQ209" s="417"/>
      <c r="JKR209" s="417"/>
      <c r="JKS209" s="417"/>
      <c r="JKT209" s="418"/>
      <c r="JKU209" s="418"/>
      <c r="JKV209" s="418"/>
      <c r="JKW209" s="418"/>
      <c r="JKX209" s="418"/>
      <c r="JKY209" s="417"/>
      <c r="JKZ209" s="417"/>
      <c r="JLA209" s="418"/>
      <c r="JLB209" s="418"/>
      <c r="JLC209" s="417"/>
      <c r="JLD209" s="417"/>
      <c r="JLE209" s="418"/>
      <c r="JLF209" s="418"/>
      <c r="JLG209" s="417"/>
      <c r="JLH209" s="417"/>
      <c r="JLI209" s="417"/>
      <c r="JLJ209" s="417"/>
      <c r="JLK209" s="417"/>
      <c r="JLL209" s="417"/>
      <c r="JLM209" s="417"/>
      <c r="JLN209" s="418"/>
      <c r="JLO209" s="418"/>
      <c r="JLP209" s="417"/>
      <c r="JLQ209" s="417"/>
      <c r="JLR209" s="418"/>
      <c r="JLS209" s="418"/>
      <c r="JLT209" s="417"/>
      <c r="JLU209" s="417"/>
      <c r="JLV209" s="417"/>
      <c r="JLW209" s="417"/>
      <c r="JLX209" s="417"/>
      <c r="JLY209" s="411"/>
      <c r="JLZ209" s="443"/>
      <c r="JMA209" s="417"/>
      <c r="JMB209" s="417"/>
      <c r="JMC209" s="417"/>
      <c r="JMD209" s="417"/>
      <c r="JME209" s="417"/>
      <c r="JMF209" s="417"/>
      <c r="JMG209" s="417"/>
      <c r="JMH209" s="416"/>
      <c r="JMI209" s="416"/>
      <c r="JMJ209" s="416"/>
      <c r="JMK209" s="416"/>
      <c r="JML209" s="416"/>
      <c r="JMM209" s="416"/>
      <c r="JMN209" s="416"/>
      <c r="JMO209" s="416"/>
      <c r="JMP209" s="416"/>
      <c r="JMQ209" s="416"/>
      <c r="JMR209" s="416"/>
      <c r="JMS209" s="416"/>
      <c r="JMT209" s="416"/>
      <c r="JMU209" s="416"/>
      <c r="JMV209" s="416"/>
      <c r="JMW209" s="416"/>
      <c r="JMX209" s="416"/>
      <c r="JMY209" s="416"/>
      <c r="JMZ209" s="416"/>
      <c r="JNA209" s="416"/>
      <c r="JNB209" s="416"/>
      <c r="JNC209" s="416"/>
      <c r="JND209" s="416"/>
      <c r="JNE209" s="416"/>
      <c r="JNF209" s="416"/>
      <c r="JNG209" s="416"/>
      <c r="JNH209" s="416"/>
      <c r="JNI209" s="416"/>
      <c r="JNJ209" s="416"/>
      <c r="JNK209" s="416"/>
      <c r="JNL209" s="416"/>
      <c r="JNM209" s="416"/>
      <c r="JNN209" s="416"/>
      <c r="JNO209" s="416"/>
      <c r="JNP209" s="416"/>
      <c r="JNQ209" s="416"/>
      <c r="JNR209" s="416"/>
      <c r="JNS209" s="416"/>
      <c r="JNT209" s="416"/>
      <c r="JNU209" s="416"/>
      <c r="JNV209" s="416"/>
      <c r="JNW209" s="416"/>
      <c r="JNX209" s="416"/>
      <c r="JNY209" s="416"/>
      <c r="JNZ209" s="417"/>
      <c r="JOA209" s="417"/>
      <c r="JOB209" s="417"/>
      <c r="JOC209" s="417"/>
      <c r="JOD209" s="417"/>
      <c r="JOE209" s="417"/>
      <c r="JOF209" s="417"/>
      <c r="JOG209" s="417"/>
      <c r="JOH209" s="417"/>
      <c r="JOI209" s="417"/>
      <c r="JOJ209" s="417"/>
      <c r="JOK209" s="417"/>
      <c r="JOL209" s="417"/>
      <c r="JOM209" s="417"/>
      <c r="JON209" s="417"/>
      <c r="JOO209" s="417"/>
      <c r="JOP209" s="417"/>
      <c r="JOQ209" s="417"/>
      <c r="JOR209" s="417"/>
      <c r="JOS209" s="417"/>
      <c r="JOT209" s="417"/>
      <c r="JOU209" s="417"/>
      <c r="JOV209" s="417"/>
      <c r="JOW209" s="417"/>
      <c r="JOX209" s="418"/>
      <c r="JOY209" s="418"/>
      <c r="JOZ209" s="418"/>
      <c r="JPA209" s="418"/>
      <c r="JPB209" s="418"/>
      <c r="JPC209" s="417"/>
      <c r="JPD209" s="417"/>
      <c r="JPE209" s="418"/>
      <c r="JPF209" s="418"/>
      <c r="JPG209" s="417"/>
      <c r="JPH209" s="417"/>
      <c r="JPI209" s="418"/>
      <c r="JPJ209" s="418"/>
      <c r="JPK209" s="417"/>
      <c r="JPL209" s="417"/>
      <c r="JPM209" s="417"/>
      <c r="JPN209" s="417"/>
      <c r="JPO209" s="417"/>
      <c r="JPP209" s="417"/>
      <c r="JPQ209" s="417"/>
      <c r="JPR209" s="418"/>
      <c r="JPS209" s="418"/>
      <c r="JPT209" s="417"/>
      <c r="JPU209" s="417"/>
      <c r="JPV209" s="418"/>
      <c r="JPW209" s="418"/>
      <c r="JPX209" s="417"/>
      <c r="JPY209" s="417"/>
      <c r="JPZ209" s="417"/>
      <c r="JQA209" s="417"/>
      <c r="JQB209" s="417"/>
      <c r="JQC209" s="411"/>
      <c r="JQD209" s="443"/>
      <c r="JQE209" s="417"/>
      <c r="JQF209" s="417"/>
      <c r="JQG209" s="417"/>
      <c r="JQH209" s="417"/>
      <c r="JQI209" s="417"/>
      <c r="JQJ209" s="417"/>
      <c r="JQK209" s="417"/>
      <c r="JQL209" s="416"/>
      <c r="JQM209" s="416"/>
      <c r="JQN209" s="416"/>
      <c r="JQO209" s="416"/>
      <c r="JQP209" s="416"/>
      <c r="JQQ209" s="416"/>
      <c r="JQR209" s="416"/>
      <c r="JQS209" s="416"/>
      <c r="JQT209" s="416"/>
      <c r="JQU209" s="416"/>
      <c r="JQV209" s="416"/>
      <c r="JQW209" s="416"/>
      <c r="JQX209" s="416"/>
      <c r="JQY209" s="416"/>
      <c r="JQZ209" s="416"/>
      <c r="JRA209" s="416"/>
      <c r="JRB209" s="416"/>
      <c r="JRC209" s="416"/>
      <c r="JRD209" s="416"/>
      <c r="JRE209" s="416"/>
      <c r="JRF209" s="416"/>
      <c r="JRG209" s="416"/>
      <c r="JRH209" s="416"/>
      <c r="JRI209" s="416"/>
      <c r="JRJ209" s="416"/>
      <c r="JRK209" s="416"/>
      <c r="JRL209" s="416"/>
      <c r="JRM209" s="416"/>
      <c r="JRN209" s="416"/>
      <c r="JRO209" s="416"/>
      <c r="JRP209" s="416"/>
      <c r="JRQ209" s="416"/>
      <c r="JRR209" s="416"/>
      <c r="JRS209" s="416"/>
      <c r="JRT209" s="416"/>
      <c r="JRU209" s="416"/>
      <c r="JRV209" s="416"/>
      <c r="JRW209" s="416"/>
      <c r="JRX209" s="416"/>
      <c r="JRY209" s="416"/>
      <c r="JRZ209" s="416"/>
      <c r="JSA209" s="416"/>
      <c r="JSB209" s="416"/>
      <c r="JSC209" s="416"/>
      <c r="JSD209" s="417"/>
      <c r="JSE209" s="417"/>
      <c r="JSF209" s="417"/>
      <c r="JSG209" s="417"/>
      <c r="JSH209" s="417"/>
      <c r="JSI209" s="417"/>
      <c r="JSJ209" s="417"/>
      <c r="JSK209" s="417"/>
      <c r="JSL209" s="417"/>
      <c r="JSM209" s="417"/>
      <c r="JSN209" s="417"/>
      <c r="JSO209" s="417"/>
      <c r="JSP209" s="417"/>
      <c r="JSQ209" s="417"/>
      <c r="JSR209" s="417"/>
      <c r="JSS209" s="417"/>
      <c r="JST209" s="417"/>
      <c r="JSU209" s="417"/>
      <c r="JSV209" s="417"/>
      <c r="JSW209" s="417"/>
      <c r="JSX209" s="417"/>
      <c r="JSY209" s="417"/>
      <c r="JSZ209" s="417"/>
      <c r="JTA209" s="417"/>
      <c r="JTB209" s="418"/>
      <c r="JTC209" s="418"/>
      <c r="JTD209" s="418"/>
      <c r="JTE209" s="418"/>
      <c r="JTF209" s="418"/>
      <c r="JTG209" s="417"/>
      <c r="JTH209" s="417"/>
      <c r="JTI209" s="418"/>
      <c r="JTJ209" s="418"/>
      <c r="JTK209" s="417"/>
      <c r="JTL209" s="417"/>
      <c r="JTM209" s="418"/>
      <c r="JTN209" s="418"/>
      <c r="JTO209" s="417"/>
      <c r="JTP209" s="417"/>
      <c r="JTQ209" s="417"/>
      <c r="JTR209" s="417"/>
      <c r="JTS209" s="417"/>
      <c r="JTT209" s="417"/>
      <c r="JTU209" s="417"/>
      <c r="JTV209" s="418"/>
      <c r="JTW209" s="418"/>
      <c r="JTX209" s="417"/>
      <c r="JTY209" s="417"/>
      <c r="JTZ209" s="418"/>
      <c r="JUA209" s="418"/>
      <c r="JUB209" s="417"/>
      <c r="JUC209" s="417"/>
      <c r="JUD209" s="417"/>
      <c r="JUE209" s="417"/>
      <c r="JUF209" s="417"/>
      <c r="JUG209" s="411"/>
      <c r="JUH209" s="443"/>
      <c r="JUI209" s="417"/>
      <c r="JUJ209" s="417"/>
      <c r="JUK209" s="417"/>
      <c r="JUL209" s="417"/>
      <c r="JUM209" s="417"/>
      <c r="JUN209" s="417"/>
      <c r="JUO209" s="417"/>
      <c r="JUP209" s="416"/>
      <c r="JUQ209" s="416"/>
      <c r="JUR209" s="416"/>
      <c r="JUS209" s="416"/>
      <c r="JUT209" s="416"/>
      <c r="JUU209" s="416"/>
      <c r="JUV209" s="416"/>
      <c r="JUW209" s="416"/>
      <c r="JUX209" s="416"/>
      <c r="JUY209" s="416"/>
      <c r="JUZ209" s="416"/>
      <c r="JVA209" s="416"/>
      <c r="JVB209" s="416"/>
      <c r="JVC209" s="416"/>
      <c r="JVD209" s="416"/>
      <c r="JVE209" s="416"/>
      <c r="JVF209" s="416"/>
      <c r="JVG209" s="416"/>
      <c r="JVH209" s="416"/>
      <c r="JVI209" s="416"/>
      <c r="JVJ209" s="416"/>
      <c r="JVK209" s="416"/>
      <c r="JVL209" s="416"/>
      <c r="JVM209" s="416"/>
      <c r="JVN209" s="416"/>
      <c r="JVO209" s="416"/>
      <c r="JVP209" s="416"/>
      <c r="JVQ209" s="416"/>
      <c r="JVR209" s="416"/>
      <c r="JVS209" s="416"/>
      <c r="JVT209" s="416"/>
      <c r="JVU209" s="416"/>
      <c r="JVV209" s="416"/>
      <c r="JVW209" s="416"/>
      <c r="JVX209" s="416"/>
      <c r="JVY209" s="416"/>
      <c r="JVZ209" s="416"/>
      <c r="JWA209" s="416"/>
      <c r="JWB209" s="416"/>
      <c r="JWC209" s="416"/>
      <c r="JWD209" s="416"/>
      <c r="JWE209" s="416"/>
      <c r="JWF209" s="416"/>
      <c r="JWG209" s="416"/>
      <c r="JWH209" s="417"/>
      <c r="JWI209" s="417"/>
      <c r="JWJ209" s="417"/>
      <c r="JWK209" s="417"/>
      <c r="JWL209" s="417"/>
      <c r="JWM209" s="417"/>
      <c r="JWN209" s="417"/>
      <c r="JWO209" s="417"/>
      <c r="JWP209" s="417"/>
      <c r="JWQ209" s="417"/>
      <c r="JWR209" s="417"/>
      <c r="JWS209" s="417"/>
      <c r="JWT209" s="417"/>
      <c r="JWU209" s="417"/>
      <c r="JWV209" s="417"/>
      <c r="JWW209" s="417"/>
      <c r="JWX209" s="417"/>
      <c r="JWY209" s="417"/>
      <c r="JWZ209" s="417"/>
      <c r="JXA209" s="417"/>
      <c r="JXB209" s="417"/>
      <c r="JXC209" s="417"/>
      <c r="JXD209" s="417"/>
      <c r="JXE209" s="417"/>
      <c r="JXF209" s="418"/>
      <c r="JXG209" s="418"/>
      <c r="JXH209" s="418"/>
      <c r="JXI209" s="418"/>
      <c r="JXJ209" s="418"/>
      <c r="JXK209" s="417"/>
      <c r="JXL209" s="417"/>
      <c r="JXM209" s="418"/>
      <c r="JXN209" s="418"/>
      <c r="JXO209" s="417"/>
      <c r="JXP209" s="417"/>
      <c r="JXQ209" s="418"/>
      <c r="JXR209" s="418"/>
      <c r="JXS209" s="417"/>
      <c r="JXT209" s="417"/>
      <c r="JXU209" s="417"/>
      <c r="JXV209" s="417"/>
      <c r="JXW209" s="417"/>
      <c r="JXX209" s="417"/>
      <c r="JXY209" s="417"/>
      <c r="JXZ209" s="418"/>
      <c r="JYA209" s="418"/>
      <c r="JYB209" s="417"/>
      <c r="JYC209" s="417"/>
      <c r="JYD209" s="418"/>
      <c r="JYE209" s="418"/>
      <c r="JYF209" s="417"/>
      <c r="JYG209" s="417"/>
      <c r="JYH209" s="417"/>
      <c r="JYI209" s="417"/>
      <c r="JYJ209" s="417"/>
      <c r="JYK209" s="411"/>
      <c r="JYL209" s="443"/>
      <c r="JYM209" s="417"/>
      <c r="JYN209" s="417"/>
      <c r="JYO209" s="417"/>
      <c r="JYP209" s="417"/>
      <c r="JYQ209" s="417"/>
      <c r="JYR209" s="417"/>
      <c r="JYS209" s="417"/>
      <c r="JYT209" s="416"/>
      <c r="JYU209" s="416"/>
      <c r="JYV209" s="416"/>
      <c r="JYW209" s="416"/>
      <c r="JYX209" s="416"/>
      <c r="JYY209" s="416"/>
      <c r="JYZ209" s="416"/>
      <c r="JZA209" s="416"/>
      <c r="JZB209" s="416"/>
      <c r="JZC209" s="416"/>
      <c r="JZD209" s="416"/>
      <c r="JZE209" s="416"/>
      <c r="JZF209" s="416"/>
      <c r="JZG209" s="416"/>
      <c r="JZH209" s="416"/>
      <c r="JZI209" s="416"/>
      <c r="JZJ209" s="416"/>
      <c r="JZK209" s="416"/>
      <c r="JZL209" s="416"/>
      <c r="JZM209" s="416"/>
      <c r="JZN209" s="416"/>
      <c r="JZO209" s="416"/>
      <c r="JZP209" s="416"/>
      <c r="JZQ209" s="416"/>
      <c r="JZR209" s="416"/>
      <c r="JZS209" s="416"/>
      <c r="JZT209" s="416"/>
      <c r="JZU209" s="416"/>
      <c r="JZV209" s="416"/>
      <c r="JZW209" s="416"/>
      <c r="JZX209" s="416"/>
      <c r="JZY209" s="416"/>
      <c r="JZZ209" s="416"/>
      <c r="KAA209" s="416"/>
      <c r="KAB209" s="416"/>
      <c r="KAC209" s="416"/>
      <c r="KAD209" s="416"/>
      <c r="KAE209" s="416"/>
      <c r="KAF209" s="416"/>
      <c r="KAG209" s="416"/>
      <c r="KAH209" s="416"/>
      <c r="KAI209" s="416"/>
      <c r="KAJ209" s="416"/>
      <c r="KAK209" s="416"/>
      <c r="KAL209" s="417"/>
      <c r="KAM209" s="417"/>
      <c r="KAN209" s="417"/>
      <c r="KAO209" s="417"/>
      <c r="KAP209" s="417"/>
      <c r="KAQ209" s="417"/>
      <c r="KAR209" s="417"/>
      <c r="KAS209" s="417"/>
      <c r="KAT209" s="417"/>
      <c r="KAU209" s="417"/>
      <c r="KAV209" s="417"/>
      <c r="KAW209" s="417"/>
      <c r="KAX209" s="417"/>
      <c r="KAY209" s="417"/>
      <c r="KAZ209" s="417"/>
      <c r="KBA209" s="417"/>
      <c r="KBB209" s="417"/>
      <c r="KBC209" s="417"/>
      <c r="KBD209" s="417"/>
      <c r="KBE209" s="417"/>
      <c r="KBF209" s="417"/>
      <c r="KBG209" s="417"/>
      <c r="KBH209" s="417"/>
      <c r="KBI209" s="417"/>
      <c r="KBJ209" s="418"/>
      <c r="KBK209" s="418"/>
      <c r="KBL209" s="418"/>
      <c r="KBM209" s="418"/>
      <c r="KBN209" s="418"/>
      <c r="KBO209" s="417"/>
      <c r="KBP209" s="417"/>
      <c r="KBQ209" s="418"/>
      <c r="KBR209" s="418"/>
      <c r="KBS209" s="417"/>
      <c r="KBT209" s="417"/>
      <c r="KBU209" s="418"/>
      <c r="KBV209" s="418"/>
      <c r="KBW209" s="417"/>
      <c r="KBX209" s="417"/>
      <c r="KBY209" s="417"/>
      <c r="KBZ209" s="417"/>
      <c r="KCA209" s="417"/>
      <c r="KCB209" s="417"/>
      <c r="KCC209" s="417"/>
      <c r="KCD209" s="418"/>
      <c r="KCE209" s="418"/>
      <c r="KCF209" s="417"/>
      <c r="KCG209" s="417"/>
      <c r="KCH209" s="418"/>
      <c r="KCI209" s="418"/>
      <c r="KCJ209" s="417"/>
      <c r="KCK209" s="417"/>
      <c r="KCL209" s="417"/>
      <c r="KCM209" s="417"/>
      <c r="KCN209" s="417"/>
      <c r="KCO209" s="411"/>
      <c r="KCP209" s="443"/>
      <c r="KCQ209" s="417"/>
      <c r="KCR209" s="417"/>
      <c r="KCS209" s="417"/>
      <c r="KCT209" s="417"/>
      <c r="KCU209" s="417"/>
      <c r="KCV209" s="417"/>
      <c r="KCW209" s="417"/>
      <c r="KCX209" s="416"/>
      <c r="KCY209" s="416"/>
      <c r="KCZ209" s="416"/>
      <c r="KDA209" s="416"/>
      <c r="KDB209" s="416"/>
      <c r="KDC209" s="416"/>
      <c r="KDD209" s="416"/>
      <c r="KDE209" s="416"/>
      <c r="KDF209" s="416"/>
      <c r="KDG209" s="416"/>
      <c r="KDH209" s="416"/>
      <c r="KDI209" s="416"/>
      <c r="KDJ209" s="416"/>
      <c r="KDK209" s="416"/>
      <c r="KDL209" s="416"/>
      <c r="KDM209" s="416"/>
      <c r="KDN209" s="416"/>
      <c r="KDO209" s="416"/>
      <c r="KDP209" s="416"/>
      <c r="KDQ209" s="416"/>
      <c r="KDR209" s="416"/>
      <c r="KDS209" s="416"/>
      <c r="KDT209" s="416"/>
      <c r="KDU209" s="416"/>
      <c r="KDV209" s="416"/>
      <c r="KDW209" s="416"/>
      <c r="KDX209" s="416"/>
      <c r="KDY209" s="416"/>
      <c r="KDZ209" s="416"/>
      <c r="KEA209" s="416"/>
      <c r="KEB209" s="416"/>
      <c r="KEC209" s="416"/>
      <c r="KED209" s="416"/>
      <c r="KEE209" s="416"/>
      <c r="KEF209" s="416"/>
      <c r="KEG209" s="416"/>
      <c r="KEH209" s="416"/>
      <c r="KEI209" s="416"/>
      <c r="KEJ209" s="416"/>
      <c r="KEK209" s="416"/>
      <c r="KEL209" s="416"/>
      <c r="KEM209" s="416"/>
      <c r="KEN209" s="416"/>
      <c r="KEO209" s="416"/>
      <c r="KEP209" s="417"/>
      <c r="KEQ209" s="417"/>
      <c r="KER209" s="417"/>
      <c r="KES209" s="417"/>
      <c r="KET209" s="417"/>
      <c r="KEU209" s="417"/>
      <c r="KEV209" s="417"/>
      <c r="KEW209" s="417"/>
      <c r="KEX209" s="417"/>
      <c r="KEY209" s="417"/>
      <c r="KEZ209" s="417"/>
      <c r="KFA209" s="417"/>
      <c r="KFB209" s="417"/>
      <c r="KFC209" s="417"/>
      <c r="KFD209" s="417"/>
      <c r="KFE209" s="417"/>
      <c r="KFF209" s="417"/>
      <c r="KFG209" s="417"/>
      <c r="KFH209" s="417"/>
      <c r="KFI209" s="417"/>
      <c r="KFJ209" s="417"/>
      <c r="KFK209" s="417"/>
      <c r="KFL209" s="417"/>
      <c r="KFM209" s="417"/>
      <c r="KFN209" s="418"/>
      <c r="KFO209" s="418"/>
      <c r="KFP209" s="418"/>
      <c r="KFQ209" s="418"/>
      <c r="KFR209" s="418"/>
      <c r="KFS209" s="417"/>
      <c r="KFT209" s="417"/>
      <c r="KFU209" s="418"/>
      <c r="KFV209" s="418"/>
      <c r="KFW209" s="417"/>
      <c r="KFX209" s="417"/>
      <c r="KFY209" s="418"/>
      <c r="KFZ209" s="418"/>
      <c r="KGA209" s="417"/>
      <c r="KGB209" s="417"/>
      <c r="KGC209" s="417"/>
      <c r="KGD209" s="417"/>
      <c r="KGE209" s="417"/>
      <c r="KGF209" s="417"/>
      <c r="KGG209" s="417"/>
      <c r="KGH209" s="418"/>
      <c r="KGI209" s="418"/>
      <c r="KGJ209" s="417"/>
      <c r="KGK209" s="417"/>
      <c r="KGL209" s="418"/>
      <c r="KGM209" s="418"/>
      <c r="KGN209" s="417"/>
      <c r="KGO209" s="417"/>
      <c r="KGP209" s="417"/>
      <c r="KGQ209" s="417"/>
      <c r="KGR209" s="417"/>
      <c r="KGS209" s="411"/>
      <c r="KGT209" s="443"/>
      <c r="KGU209" s="417"/>
      <c r="KGV209" s="417"/>
      <c r="KGW209" s="417"/>
      <c r="KGX209" s="417"/>
      <c r="KGY209" s="417"/>
      <c r="KGZ209" s="417"/>
      <c r="KHA209" s="417"/>
      <c r="KHB209" s="416"/>
      <c r="KHC209" s="416"/>
      <c r="KHD209" s="416"/>
      <c r="KHE209" s="416"/>
      <c r="KHF209" s="416"/>
      <c r="KHG209" s="416"/>
      <c r="KHH209" s="416"/>
      <c r="KHI209" s="416"/>
      <c r="KHJ209" s="416"/>
      <c r="KHK209" s="416"/>
      <c r="KHL209" s="416"/>
      <c r="KHM209" s="416"/>
      <c r="KHN209" s="416"/>
      <c r="KHO209" s="416"/>
      <c r="KHP209" s="416"/>
      <c r="KHQ209" s="416"/>
      <c r="KHR209" s="416"/>
      <c r="KHS209" s="416"/>
      <c r="KHT209" s="416"/>
      <c r="KHU209" s="416"/>
      <c r="KHV209" s="416"/>
      <c r="KHW209" s="416"/>
      <c r="KHX209" s="416"/>
      <c r="KHY209" s="416"/>
      <c r="KHZ209" s="416"/>
      <c r="KIA209" s="416"/>
      <c r="KIB209" s="416"/>
      <c r="KIC209" s="416"/>
      <c r="KID209" s="416"/>
      <c r="KIE209" s="416"/>
      <c r="KIF209" s="416"/>
      <c r="KIG209" s="416"/>
      <c r="KIH209" s="416"/>
      <c r="KII209" s="416"/>
      <c r="KIJ209" s="416"/>
      <c r="KIK209" s="416"/>
      <c r="KIL209" s="416"/>
      <c r="KIM209" s="416"/>
      <c r="KIN209" s="416"/>
      <c r="KIO209" s="416"/>
      <c r="KIP209" s="416"/>
      <c r="KIQ209" s="416"/>
      <c r="KIR209" s="416"/>
      <c r="KIS209" s="416"/>
      <c r="KIT209" s="417"/>
      <c r="KIU209" s="417"/>
      <c r="KIV209" s="417"/>
      <c r="KIW209" s="417"/>
      <c r="KIX209" s="417"/>
      <c r="KIY209" s="417"/>
      <c r="KIZ209" s="417"/>
      <c r="KJA209" s="417"/>
      <c r="KJB209" s="417"/>
      <c r="KJC209" s="417"/>
      <c r="KJD209" s="417"/>
      <c r="KJE209" s="417"/>
      <c r="KJF209" s="417"/>
      <c r="KJG209" s="417"/>
      <c r="KJH209" s="417"/>
      <c r="KJI209" s="417"/>
      <c r="KJJ209" s="417"/>
      <c r="KJK209" s="417"/>
      <c r="KJL209" s="417"/>
      <c r="KJM209" s="417"/>
      <c r="KJN209" s="417"/>
      <c r="KJO209" s="417"/>
      <c r="KJP209" s="417"/>
      <c r="KJQ209" s="417"/>
      <c r="KJR209" s="418"/>
      <c r="KJS209" s="418"/>
      <c r="KJT209" s="418"/>
      <c r="KJU209" s="418"/>
      <c r="KJV209" s="418"/>
      <c r="KJW209" s="417"/>
      <c r="KJX209" s="417"/>
      <c r="KJY209" s="418"/>
      <c r="KJZ209" s="418"/>
      <c r="KKA209" s="417"/>
      <c r="KKB209" s="417"/>
      <c r="KKC209" s="418"/>
      <c r="KKD209" s="418"/>
      <c r="KKE209" s="417"/>
      <c r="KKF209" s="417"/>
      <c r="KKG209" s="417"/>
      <c r="KKH209" s="417"/>
      <c r="KKI209" s="417"/>
      <c r="KKJ209" s="417"/>
      <c r="KKK209" s="417"/>
      <c r="KKL209" s="418"/>
      <c r="KKM209" s="418"/>
      <c r="KKN209" s="417"/>
      <c r="KKO209" s="417"/>
      <c r="KKP209" s="418"/>
      <c r="KKQ209" s="418"/>
      <c r="KKR209" s="417"/>
      <c r="KKS209" s="417"/>
      <c r="KKT209" s="417"/>
      <c r="KKU209" s="417"/>
      <c r="KKV209" s="417"/>
      <c r="KKW209" s="411"/>
      <c r="KKX209" s="443"/>
      <c r="KKY209" s="417"/>
      <c r="KKZ209" s="417"/>
      <c r="KLA209" s="417"/>
      <c r="KLB209" s="417"/>
      <c r="KLC209" s="417"/>
      <c r="KLD209" s="417"/>
      <c r="KLE209" s="417"/>
      <c r="KLF209" s="416"/>
      <c r="KLG209" s="416"/>
      <c r="KLH209" s="416"/>
      <c r="KLI209" s="416"/>
      <c r="KLJ209" s="416"/>
      <c r="KLK209" s="416"/>
      <c r="KLL209" s="416"/>
      <c r="KLM209" s="416"/>
      <c r="KLN209" s="416"/>
      <c r="KLO209" s="416"/>
      <c r="KLP209" s="416"/>
      <c r="KLQ209" s="416"/>
      <c r="KLR209" s="416"/>
      <c r="KLS209" s="416"/>
      <c r="KLT209" s="416"/>
      <c r="KLU209" s="416"/>
      <c r="KLV209" s="416"/>
      <c r="KLW209" s="416"/>
      <c r="KLX209" s="416"/>
      <c r="KLY209" s="416"/>
      <c r="KLZ209" s="416"/>
      <c r="KMA209" s="416"/>
      <c r="KMB209" s="416"/>
      <c r="KMC209" s="416"/>
      <c r="KMD209" s="416"/>
      <c r="KME209" s="416"/>
      <c r="KMF209" s="416"/>
      <c r="KMG209" s="416"/>
      <c r="KMH209" s="416"/>
      <c r="KMI209" s="416"/>
      <c r="KMJ209" s="416"/>
      <c r="KMK209" s="416"/>
      <c r="KML209" s="416"/>
      <c r="KMM209" s="416"/>
      <c r="KMN209" s="416"/>
      <c r="KMO209" s="416"/>
      <c r="KMP209" s="416"/>
      <c r="KMQ209" s="416"/>
      <c r="KMR209" s="416"/>
      <c r="KMS209" s="416"/>
      <c r="KMT209" s="416"/>
      <c r="KMU209" s="416"/>
      <c r="KMV209" s="416"/>
      <c r="KMW209" s="416"/>
      <c r="KMX209" s="417"/>
      <c r="KMY209" s="417"/>
      <c r="KMZ209" s="417"/>
      <c r="KNA209" s="417"/>
      <c r="KNB209" s="417"/>
      <c r="KNC209" s="417"/>
      <c r="KND209" s="417"/>
      <c r="KNE209" s="417"/>
      <c r="KNF209" s="417"/>
      <c r="KNG209" s="417"/>
      <c r="KNH209" s="417"/>
      <c r="KNI209" s="417"/>
      <c r="KNJ209" s="417"/>
      <c r="KNK209" s="417"/>
      <c r="KNL209" s="417"/>
      <c r="KNM209" s="417"/>
      <c r="KNN209" s="417"/>
      <c r="KNO209" s="417"/>
      <c r="KNP209" s="417"/>
      <c r="KNQ209" s="417"/>
      <c r="KNR209" s="417"/>
      <c r="KNS209" s="417"/>
      <c r="KNT209" s="417"/>
      <c r="KNU209" s="417"/>
      <c r="KNV209" s="418"/>
      <c r="KNW209" s="418"/>
      <c r="KNX209" s="418"/>
      <c r="KNY209" s="418"/>
      <c r="KNZ209" s="418"/>
      <c r="KOA209" s="417"/>
      <c r="KOB209" s="417"/>
      <c r="KOC209" s="418"/>
      <c r="KOD209" s="418"/>
      <c r="KOE209" s="417"/>
      <c r="KOF209" s="417"/>
      <c r="KOG209" s="418"/>
      <c r="KOH209" s="418"/>
      <c r="KOI209" s="417"/>
      <c r="KOJ209" s="417"/>
      <c r="KOK209" s="417"/>
      <c r="KOL209" s="417"/>
      <c r="KOM209" s="417"/>
      <c r="KON209" s="417"/>
      <c r="KOO209" s="417"/>
      <c r="KOP209" s="418"/>
      <c r="KOQ209" s="418"/>
      <c r="KOR209" s="417"/>
      <c r="KOS209" s="417"/>
      <c r="KOT209" s="418"/>
      <c r="KOU209" s="418"/>
      <c r="KOV209" s="417"/>
      <c r="KOW209" s="417"/>
      <c r="KOX209" s="417"/>
      <c r="KOY209" s="417"/>
      <c r="KOZ209" s="417"/>
      <c r="KPA209" s="411"/>
      <c r="KPB209" s="443"/>
      <c r="KPC209" s="417"/>
      <c r="KPD209" s="417"/>
      <c r="KPE209" s="417"/>
      <c r="KPF209" s="417"/>
      <c r="KPG209" s="417"/>
      <c r="KPH209" s="417"/>
      <c r="KPI209" s="417"/>
      <c r="KPJ209" s="416"/>
      <c r="KPK209" s="416"/>
      <c r="KPL209" s="416"/>
      <c r="KPM209" s="416"/>
      <c r="KPN209" s="416"/>
      <c r="KPO209" s="416"/>
      <c r="KPP209" s="416"/>
      <c r="KPQ209" s="416"/>
      <c r="KPR209" s="416"/>
      <c r="KPS209" s="416"/>
      <c r="KPT209" s="416"/>
      <c r="KPU209" s="416"/>
      <c r="KPV209" s="416"/>
      <c r="KPW209" s="416"/>
      <c r="KPX209" s="416"/>
      <c r="KPY209" s="416"/>
      <c r="KPZ209" s="416"/>
      <c r="KQA209" s="416"/>
      <c r="KQB209" s="416"/>
      <c r="KQC209" s="416"/>
      <c r="KQD209" s="416"/>
      <c r="KQE209" s="416"/>
      <c r="KQF209" s="416"/>
      <c r="KQG209" s="416"/>
      <c r="KQH209" s="416"/>
      <c r="KQI209" s="416"/>
      <c r="KQJ209" s="416"/>
      <c r="KQK209" s="416"/>
      <c r="KQL209" s="416"/>
      <c r="KQM209" s="416"/>
      <c r="KQN209" s="416"/>
      <c r="KQO209" s="416"/>
      <c r="KQP209" s="416"/>
      <c r="KQQ209" s="416"/>
      <c r="KQR209" s="416"/>
      <c r="KQS209" s="416"/>
      <c r="KQT209" s="416"/>
      <c r="KQU209" s="416"/>
      <c r="KQV209" s="416"/>
      <c r="KQW209" s="416"/>
      <c r="KQX209" s="416"/>
      <c r="KQY209" s="416"/>
      <c r="KQZ209" s="416"/>
      <c r="KRA209" s="416"/>
      <c r="KRB209" s="417"/>
      <c r="KRC209" s="417"/>
      <c r="KRD209" s="417"/>
      <c r="KRE209" s="417"/>
      <c r="KRF209" s="417"/>
      <c r="KRG209" s="417"/>
      <c r="KRH209" s="417"/>
      <c r="KRI209" s="417"/>
      <c r="KRJ209" s="417"/>
      <c r="KRK209" s="417"/>
      <c r="KRL209" s="417"/>
      <c r="KRM209" s="417"/>
      <c r="KRN209" s="417"/>
      <c r="KRO209" s="417"/>
      <c r="KRP209" s="417"/>
      <c r="KRQ209" s="417"/>
      <c r="KRR209" s="417"/>
      <c r="KRS209" s="417"/>
      <c r="KRT209" s="417"/>
      <c r="KRU209" s="417"/>
      <c r="KRV209" s="417"/>
      <c r="KRW209" s="417"/>
      <c r="KRX209" s="417"/>
      <c r="KRY209" s="417"/>
      <c r="KRZ209" s="418"/>
      <c r="KSA209" s="418"/>
      <c r="KSB209" s="418"/>
      <c r="KSC209" s="418"/>
      <c r="KSD209" s="418"/>
      <c r="KSE209" s="417"/>
      <c r="KSF209" s="417"/>
      <c r="KSG209" s="418"/>
      <c r="KSH209" s="418"/>
      <c r="KSI209" s="417"/>
      <c r="KSJ209" s="417"/>
      <c r="KSK209" s="418"/>
      <c r="KSL209" s="418"/>
      <c r="KSM209" s="417"/>
      <c r="KSN209" s="417"/>
      <c r="KSO209" s="417"/>
      <c r="KSP209" s="417"/>
      <c r="KSQ209" s="417"/>
      <c r="KSR209" s="417"/>
      <c r="KSS209" s="417"/>
      <c r="KST209" s="418"/>
      <c r="KSU209" s="418"/>
      <c r="KSV209" s="417"/>
      <c r="KSW209" s="417"/>
      <c r="KSX209" s="418"/>
      <c r="KSY209" s="418"/>
      <c r="KSZ209" s="417"/>
      <c r="KTA209" s="417"/>
      <c r="KTB209" s="417"/>
      <c r="KTC209" s="417"/>
      <c r="KTD209" s="417"/>
      <c r="KTE209" s="411"/>
      <c r="KTF209" s="443"/>
      <c r="KTG209" s="417"/>
      <c r="KTH209" s="417"/>
      <c r="KTI209" s="417"/>
      <c r="KTJ209" s="417"/>
      <c r="KTK209" s="417"/>
      <c r="KTL209" s="417"/>
      <c r="KTM209" s="417"/>
      <c r="KTN209" s="416"/>
      <c r="KTO209" s="416"/>
      <c r="KTP209" s="416"/>
      <c r="KTQ209" s="416"/>
      <c r="KTR209" s="416"/>
      <c r="KTS209" s="416"/>
      <c r="KTT209" s="416"/>
      <c r="KTU209" s="416"/>
      <c r="KTV209" s="416"/>
      <c r="KTW209" s="416"/>
      <c r="KTX209" s="416"/>
      <c r="KTY209" s="416"/>
      <c r="KTZ209" s="416"/>
      <c r="KUA209" s="416"/>
      <c r="KUB209" s="416"/>
      <c r="KUC209" s="416"/>
      <c r="KUD209" s="416"/>
      <c r="KUE209" s="416"/>
      <c r="KUF209" s="416"/>
      <c r="KUG209" s="416"/>
      <c r="KUH209" s="416"/>
      <c r="KUI209" s="416"/>
      <c r="KUJ209" s="416"/>
      <c r="KUK209" s="416"/>
      <c r="KUL209" s="416"/>
      <c r="KUM209" s="416"/>
      <c r="KUN209" s="416"/>
      <c r="KUO209" s="416"/>
      <c r="KUP209" s="416"/>
      <c r="KUQ209" s="416"/>
      <c r="KUR209" s="416"/>
      <c r="KUS209" s="416"/>
      <c r="KUT209" s="416"/>
      <c r="KUU209" s="416"/>
      <c r="KUV209" s="416"/>
      <c r="KUW209" s="416"/>
      <c r="KUX209" s="416"/>
      <c r="KUY209" s="416"/>
      <c r="KUZ209" s="416"/>
      <c r="KVA209" s="416"/>
      <c r="KVB209" s="416"/>
      <c r="KVC209" s="416"/>
      <c r="KVD209" s="416"/>
      <c r="KVE209" s="416"/>
      <c r="KVF209" s="417"/>
      <c r="KVG209" s="417"/>
      <c r="KVH209" s="417"/>
      <c r="KVI209" s="417"/>
      <c r="KVJ209" s="417"/>
      <c r="KVK209" s="417"/>
      <c r="KVL209" s="417"/>
      <c r="KVM209" s="417"/>
      <c r="KVN209" s="417"/>
      <c r="KVO209" s="417"/>
      <c r="KVP209" s="417"/>
      <c r="KVQ209" s="417"/>
      <c r="KVR209" s="417"/>
      <c r="KVS209" s="417"/>
      <c r="KVT209" s="417"/>
      <c r="KVU209" s="417"/>
      <c r="KVV209" s="417"/>
      <c r="KVW209" s="417"/>
      <c r="KVX209" s="417"/>
      <c r="KVY209" s="417"/>
      <c r="KVZ209" s="417"/>
      <c r="KWA209" s="417"/>
      <c r="KWB209" s="417"/>
      <c r="KWC209" s="417"/>
      <c r="KWD209" s="418"/>
      <c r="KWE209" s="418"/>
      <c r="KWF209" s="418"/>
      <c r="KWG209" s="418"/>
      <c r="KWH209" s="418"/>
      <c r="KWI209" s="417"/>
      <c r="KWJ209" s="417"/>
      <c r="KWK209" s="418"/>
      <c r="KWL209" s="418"/>
      <c r="KWM209" s="417"/>
      <c r="KWN209" s="417"/>
      <c r="KWO209" s="418"/>
      <c r="KWP209" s="418"/>
      <c r="KWQ209" s="417"/>
      <c r="KWR209" s="417"/>
      <c r="KWS209" s="417"/>
      <c r="KWT209" s="417"/>
      <c r="KWU209" s="417"/>
      <c r="KWV209" s="417"/>
      <c r="KWW209" s="417"/>
      <c r="KWX209" s="418"/>
      <c r="KWY209" s="418"/>
      <c r="KWZ209" s="417"/>
      <c r="KXA209" s="417"/>
      <c r="KXB209" s="418"/>
      <c r="KXC209" s="418"/>
      <c r="KXD209" s="417"/>
      <c r="KXE209" s="417"/>
      <c r="KXF209" s="417"/>
      <c r="KXG209" s="417"/>
      <c r="KXH209" s="417"/>
      <c r="KXI209" s="411"/>
      <c r="KXJ209" s="443"/>
      <c r="KXK209" s="417"/>
      <c r="KXL209" s="417"/>
      <c r="KXM209" s="417"/>
      <c r="KXN209" s="417"/>
      <c r="KXO209" s="417"/>
      <c r="KXP209" s="417"/>
      <c r="KXQ209" s="417"/>
      <c r="KXR209" s="416"/>
      <c r="KXS209" s="416"/>
      <c r="KXT209" s="416"/>
      <c r="KXU209" s="416"/>
      <c r="KXV209" s="416"/>
      <c r="KXW209" s="416"/>
      <c r="KXX209" s="416"/>
      <c r="KXY209" s="416"/>
      <c r="KXZ209" s="416"/>
      <c r="KYA209" s="416"/>
      <c r="KYB209" s="416"/>
      <c r="KYC209" s="416"/>
      <c r="KYD209" s="416"/>
      <c r="KYE209" s="416"/>
      <c r="KYF209" s="416"/>
      <c r="KYG209" s="416"/>
      <c r="KYH209" s="416"/>
      <c r="KYI209" s="416"/>
      <c r="KYJ209" s="416"/>
      <c r="KYK209" s="416"/>
      <c r="KYL209" s="416"/>
      <c r="KYM209" s="416"/>
      <c r="KYN209" s="416"/>
      <c r="KYO209" s="416"/>
      <c r="KYP209" s="416"/>
      <c r="KYQ209" s="416"/>
      <c r="KYR209" s="416"/>
      <c r="KYS209" s="416"/>
      <c r="KYT209" s="416"/>
      <c r="KYU209" s="416"/>
      <c r="KYV209" s="416"/>
      <c r="KYW209" s="416"/>
      <c r="KYX209" s="416"/>
      <c r="KYY209" s="416"/>
      <c r="KYZ209" s="416"/>
      <c r="KZA209" s="416"/>
      <c r="KZB209" s="416"/>
      <c r="KZC209" s="416"/>
      <c r="KZD209" s="416"/>
      <c r="KZE209" s="416"/>
      <c r="KZF209" s="416"/>
      <c r="KZG209" s="416"/>
      <c r="KZH209" s="416"/>
      <c r="KZI209" s="416"/>
      <c r="KZJ209" s="417"/>
      <c r="KZK209" s="417"/>
      <c r="KZL209" s="417"/>
      <c r="KZM209" s="417"/>
      <c r="KZN209" s="417"/>
      <c r="KZO209" s="417"/>
      <c r="KZP209" s="417"/>
      <c r="KZQ209" s="417"/>
      <c r="KZR209" s="417"/>
      <c r="KZS209" s="417"/>
      <c r="KZT209" s="417"/>
      <c r="KZU209" s="417"/>
      <c r="KZV209" s="417"/>
      <c r="KZW209" s="417"/>
      <c r="KZX209" s="417"/>
      <c r="KZY209" s="417"/>
      <c r="KZZ209" s="417"/>
      <c r="LAA209" s="417"/>
      <c r="LAB209" s="417"/>
      <c r="LAC209" s="417"/>
      <c r="LAD209" s="417"/>
      <c r="LAE209" s="417"/>
      <c r="LAF209" s="417"/>
      <c r="LAG209" s="417"/>
      <c r="LAH209" s="418"/>
      <c r="LAI209" s="418"/>
      <c r="LAJ209" s="418"/>
      <c r="LAK209" s="418"/>
      <c r="LAL209" s="418"/>
      <c r="LAM209" s="417"/>
      <c r="LAN209" s="417"/>
      <c r="LAO209" s="418"/>
      <c r="LAP209" s="418"/>
      <c r="LAQ209" s="417"/>
      <c r="LAR209" s="417"/>
      <c r="LAS209" s="418"/>
      <c r="LAT209" s="418"/>
      <c r="LAU209" s="417"/>
      <c r="LAV209" s="417"/>
      <c r="LAW209" s="417"/>
      <c r="LAX209" s="417"/>
      <c r="LAY209" s="417"/>
      <c r="LAZ209" s="417"/>
      <c r="LBA209" s="417"/>
      <c r="LBB209" s="418"/>
      <c r="LBC209" s="418"/>
      <c r="LBD209" s="417"/>
      <c r="LBE209" s="417"/>
      <c r="LBF209" s="418"/>
      <c r="LBG209" s="418"/>
      <c r="LBH209" s="417"/>
      <c r="LBI209" s="417"/>
      <c r="LBJ209" s="417"/>
      <c r="LBK209" s="417"/>
      <c r="LBL209" s="417"/>
      <c r="LBM209" s="411"/>
      <c r="LBN209" s="443"/>
      <c r="LBO209" s="417"/>
      <c r="LBP209" s="417"/>
      <c r="LBQ209" s="417"/>
      <c r="LBR209" s="417"/>
      <c r="LBS209" s="417"/>
      <c r="LBT209" s="417"/>
      <c r="LBU209" s="417"/>
      <c r="LBV209" s="416"/>
      <c r="LBW209" s="416"/>
      <c r="LBX209" s="416"/>
      <c r="LBY209" s="416"/>
      <c r="LBZ209" s="416"/>
      <c r="LCA209" s="416"/>
      <c r="LCB209" s="416"/>
      <c r="LCC209" s="416"/>
      <c r="LCD209" s="416"/>
      <c r="LCE209" s="416"/>
      <c r="LCF209" s="416"/>
      <c r="LCG209" s="416"/>
      <c r="LCH209" s="416"/>
      <c r="LCI209" s="416"/>
      <c r="LCJ209" s="416"/>
      <c r="LCK209" s="416"/>
      <c r="LCL209" s="416"/>
      <c r="LCM209" s="416"/>
      <c r="LCN209" s="416"/>
      <c r="LCO209" s="416"/>
      <c r="LCP209" s="416"/>
      <c r="LCQ209" s="416"/>
      <c r="LCR209" s="416"/>
      <c r="LCS209" s="416"/>
      <c r="LCT209" s="416"/>
      <c r="LCU209" s="416"/>
      <c r="LCV209" s="416"/>
      <c r="LCW209" s="416"/>
      <c r="LCX209" s="416"/>
      <c r="LCY209" s="416"/>
      <c r="LCZ209" s="416"/>
      <c r="LDA209" s="416"/>
      <c r="LDB209" s="416"/>
      <c r="LDC209" s="416"/>
      <c r="LDD209" s="416"/>
      <c r="LDE209" s="416"/>
      <c r="LDF209" s="416"/>
      <c r="LDG209" s="416"/>
      <c r="LDH209" s="416"/>
      <c r="LDI209" s="416"/>
      <c r="LDJ209" s="416"/>
      <c r="LDK209" s="416"/>
      <c r="LDL209" s="416"/>
      <c r="LDM209" s="416"/>
      <c r="LDN209" s="417"/>
      <c r="LDO209" s="417"/>
      <c r="LDP209" s="417"/>
      <c r="LDQ209" s="417"/>
      <c r="LDR209" s="417"/>
      <c r="LDS209" s="417"/>
      <c r="LDT209" s="417"/>
      <c r="LDU209" s="417"/>
      <c r="LDV209" s="417"/>
      <c r="LDW209" s="417"/>
      <c r="LDX209" s="417"/>
      <c r="LDY209" s="417"/>
      <c r="LDZ209" s="417"/>
      <c r="LEA209" s="417"/>
      <c r="LEB209" s="417"/>
      <c r="LEC209" s="417"/>
      <c r="LED209" s="417"/>
      <c r="LEE209" s="417"/>
      <c r="LEF209" s="417"/>
      <c r="LEG209" s="417"/>
      <c r="LEH209" s="417"/>
      <c r="LEI209" s="417"/>
      <c r="LEJ209" s="417"/>
      <c r="LEK209" s="417"/>
      <c r="LEL209" s="418"/>
      <c r="LEM209" s="418"/>
      <c r="LEN209" s="418"/>
      <c r="LEO209" s="418"/>
      <c r="LEP209" s="418"/>
      <c r="LEQ209" s="417"/>
      <c r="LER209" s="417"/>
      <c r="LES209" s="418"/>
      <c r="LET209" s="418"/>
      <c r="LEU209" s="417"/>
      <c r="LEV209" s="417"/>
      <c r="LEW209" s="418"/>
      <c r="LEX209" s="418"/>
      <c r="LEY209" s="417"/>
      <c r="LEZ209" s="417"/>
      <c r="LFA209" s="417"/>
      <c r="LFB209" s="417"/>
      <c r="LFC209" s="417"/>
      <c r="LFD209" s="417"/>
      <c r="LFE209" s="417"/>
      <c r="LFF209" s="418"/>
      <c r="LFG209" s="418"/>
      <c r="LFH209" s="417"/>
      <c r="LFI209" s="417"/>
      <c r="LFJ209" s="418"/>
      <c r="LFK209" s="418"/>
      <c r="LFL209" s="417"/>
      <c r="LFM209" s="417"/>
      <c r="LFN209" s="417"/>
      <c r="LFO209" s="417"/>
      <c r="LFP209" s="417"/>
      <c r="LFQ209" s="411"/>
      <c r="LFR209" s="443"/>
      <c r="LFS209" s="417"/>
      <c r="LFT209" s="417"/>
      <c r="LFU209" s="417"/>
      <c r="LFV209" s="417"/>
      <c r="LFW209" s="417"/>
      <c r="LFX209" s="417"/>
      <c r="LFY209" s="417"/>
      <c r="LFZ209" s="416"/>
      <c r="LGA209" s="416"/>
      <c r="LGB209" s="416"/>
      <c r="LGC209" s="416"/>
      <c r="LGD209" s="416"/>
      <c r="LGE209" s="416"/>
      <c r="LGF209" s="416"/>
      <c r="LGG209" s="416"/>
      <c r="LGH209" s="416"/>
      <c r="LGI209" s="416"/>
      <c r="LGJ209" s="416"/>
      <c r="LGK209" s="416"/>
      <c r="LGL209" s="416"/>
      <c r="LGM209" s="416"/>
      <c r="LGN209" s="416"/>
      <c r="LGO209" s="416"/>
      <c r="LGP209" s="416"/>
      <c r="LGQ209" s="416"/>
      <c r="LGR209" s="416"/>
      <c r="LGS209" s="416"/>
      <c r="LGT209" s="416"/>
      <c r="LGU209" s="416"/>
      <c r="LGV209" s="416"/>
      <c r="LGW209" s="416"/>
      <c r="LGX209" s="416"/>
      <c r="LGY209" s="416"/>
      <c r="LGZ209" s="416"/>
      <c r="LHA209" s="416"/>
      <c r="LHB209" s="416"/>
      <c r="LHC209" s="416"/>
      <c r="LHD209" s="416"/>
      <c r="LHE209" s="416"/>
      <c r="LHF209" s="416"/>
      <c r="LHG209" s="416"/>
      <c r="LHH209" s="416"/>
      <c r="LHI209" s="416"/>
      <c r="LHJ209" s="416"/>
      <c r="LHK209" s="416"/>
      <c r="LHL209" s="416"/>
      <c r="LHM209" s="416"/>
      <c r="LHN209" s="416"/>
      <c r="LHO209" s="416"/>
      <c r="LHP209" s="416"/>
      <c r="LHQ209" s="416"/>
      <c r="LHR209" s="417"/>
      <c r="LHS209" s="417"/>
      <c r="LHT209" s="417"/>
      <c r="LHU209" s="417"/>
      <c r="LHV209" s="417"/>
      <c r="LHW209" s="417"/>
      <c r="LHX209" s="417"/>
      <c r="LHY209" s="417"/>
      <c r="LHZ209" s="417"/>
      <c r="LIA209" s="417"/>
      <c r="LIB209" s="417"/>
      <c r="LIC209" s="417"/>
      <c r="LID209" s="417"/>
      <c r="LIE209" s="417"/>
      <c r="LIF209" s="417"/>
      <c r="LIG209" s="417"/>
      <c r="LIH209" s="417"/>
      <c r="LII209" s="417"/>
      <c r="LIJ209" s="417"/>
      <c r="LIK209" s="417"/>
      <c r="LIL209" s="417"/>
      <c r="LIM209" s="417"/>
      <c r="LIN209" s="417"/>
      <c r="LIO209" s="417"/>
      <c r="LIP209" s="418"/>
      <c r="LIQ209" s="418"/>
      <c r="LIR209" s="418"/>
      <c r="LIS209" s="418"/>
      <c r="LIT209" s="418"/>
      <c r="LIU209" s="417"/>
      <c r="LIV209" s="417"/>
      <c r="LIW209" s="418"/>
      <c r="LIX209" s="418"/>
      <c r="LIY209" s="417"/>
      <c r="LIZ209" s="417"/>
      <c r="LJA209" s="418"/>
      <c r="LJB209" s="418"/>
      <c r="LJC209" s="417"/>
      <c r="LJD209" s="417"/>
      <c r="LJE209" s="417"/>
      <c r="LJF209" s="417"/>
      <c r="LJG209" s="417"/>
      <c r="LJH209" s="417"/>
      <c r="LJI209" s="417"/>
      <c r="LJJ209" s="418"/>
      <c r="LJK209" s="418"/>
      <c r="LJL209" s="417"/>
      <c r="LJM209" s="417"/>
      <c r="LJN209" s="418"/>
      <c r="LJO209" s="418"/>
      <c r="LJP209" s="417"/>
      <c r="LJQ209" s="417"/>
      <c r="LJR209" s="417"/>
      <c r="LJS209" s="417"/>
      <c r="LJT209" s="417"/>
      <c r="LJU209" s="411"/>
      <c r="LJV209" s="443"/>
      <c r="LJW209" s="417"/>
      <c r="LJX209" s="417"/>
      <c r="LJY209" s="417"/>
      <c r="LJZ209" s="417"/>
      <c r="LKA209" s="417"/>
      <c r="LKB209" s="417"/>
      <c r="LKC209" s="417"/>
      <c r="LKD209" s="416"/>
      <c r="LKE209" s="416"/>
      <c r="LKF209" s="416"/>
      <c r="LKG209" s="416"/>
      <c r="LKH209" s="416"/>
      <c r="LKI209" s="416"/>
      <c r="LKJ209" s="416"/>
      <c r="LKK209" s="416"/>
      <c r="LKL209" s="416"/>
      <c r="LKM209" s="416"/>
      <c r="LKN209" s="416"/>
      <c r="LKO209" s="416"/>
      <c r="LKP209" s="416"/>
      <c r="LKQ209" s="416"/>
      <c r="LKR209" s="416"/>
      <c r="LKS209" s="416"/>
      <c r="LKT209" s="416"/>
      <c r="LKU209" s="416"/>
      <c r="LKV209" s="416"/>
      <c r="LKW209" s="416"/>
      <c r="LKX209" s="416"/>
      <c r="LKY209" s="416"/>
      <c r="LKZ209" s="416"/>
      <c r="LLA209" s="416"/>
      <c r="LLB209" s="416"/>
      <c r="LLC209" s="416"/>
      <c r="LLD209" s="416"/>
      <c r="LLE209" s="416"/>
      <c r="LLF209" s="416"/>
      <c r="LLG209" s="416"/>
      <c r="LLH209" s="416"/>
      <c r="LLI209" s="416"/>
      <c r="LLJ209" s="416"/>
      <c r="LLK209" s="416"/>
      <c r="LLL209" s="416"/>
      <c r="LLM209" s="416"/>
      <c r="LLN209" s="416"/>
      <c r="LLO209" s="416"/>
      <c r="LLP209" s="416"/>
      <c r="LLQ209" s="416"/>
      <c r="LLR209" s="416"/>
      <c r="LLS209" s="416"/>
      <c r="LLT209" s="416"/>
      <c r="LLU209" s="416"/>
      <c r="LLV209" s="417"/>
      <c r="LLW209" s="417"/>
      <c r="LLX209" s="417"/>
      <c r="LLY209" s="417"/>
      <c r="LLZ209" s="417"/>
      <c r="LMA209" s="417"/>
      <c r="LMB209" s="417"/>
      <c r="LMC209" s="417"/>
      <c r="LMD209" s="417"/>
      <c r="LME209" s="417"/>
      <c r="LMF209" s="417"/>
      <c r="LMG209" s="417"/>
      <c r="LMH209" s="417"/>
      <c r="LMI209" s="417"/>
      <c r="LMJ209" s="417"/>
      <c r="LMK209" s="417"/>
      <c r="LML209" s="417"/>
      <c r="LMM209" s="417"/>
      <c r="LMN209" s="417"/>
      <c r="LMO209" s="417"/>
      <c r="LMP209" s="417"/>
      <c r="LMQ209" s="417"/>
      <c r="LMR209" s="417"/>
      <c r="LMS209" s="417"/>
      <c r="LMT209" s="418"/>
      <c r="LMU209" s="418"/>
      <c r="LMV209" s="418"/>
      <c r="LMW209" s="418"/>
      <c r="LMX209" s="418"/>
      <c r="LMY209" s="417"/>
      <c r="LMZ209" s="417"/>
      <c r="LNA209" s="418"/>
      <c r="LNB209" s="418"/>
      <c r="LNC209" s="417"/>
      <c r="LND209" s="417"/>
      <c r="LNE209" s="418"/>
      <c r="LNF209" s="418"/>
      <c r="LNG209" s="417"/>
      <c r="LNH209" s="417"/>
      <c r="LNI209" s="417"/>
      <c r="LNJ209" s="417"/>
      <c r="LNK209" s="417"/>
      <c r="LNL209" s="417"/>
      <c r="LNM209" s="417"/>
      <c r="LNN209" s="418"/>
      <c r="LNO209" s="418"/>
      <c r="LNP209" s="417"/>
      <c r="LNQ209" s="417"/>
      <c r="LNR209" s="418"/>
      <c r="LNS209" s="418"/>
      <c r="LNT209" s="417"/>
      <c r="LNU209" s="417"/>
      <c r="LNV209" s="417"/>
      <c r="LNW209" s="417"/>
      <c r="LNX209" s="417"/>
      <c r="LNY209" s="411"/>
      <c r="LNZ209" s="443"/>
      <c r="LOA209" s="417"/>
      <c r="LOB209" s="417"/>
      <c r="LOC209" s="417"/>
      <c r="LOD209" s="417"/>
      <c r="LOE209" s="417"/>
      <c r="LOF209" s="417"/>
      <c r="LOG209" s="417"/>
      <c r="LOH209" s="416"/>
      <c r="LOI209" s="416"/>
      <c r="LOJ209" s="416"/>
      <c r="LOK209" s="416"/>
      <c r="LOL209" s="416"/>
      <c r="LOM209" s="416"/>
      <c r="LON209" s="416"/>
      <c r="LOO209" s="416"/>
      <c r="LOP209" s="416"/>
      <c r="LOQ209" s="416"/>
      <c r="LOR209" s="416"/>
      <c r="LOS209" s="416"/>
      <c r="LOT209" s="416"/>
      <c r="LOU209" s="416"/>
      <c r="LOV209" s="416"/>
      <c r="LOW209" s="416"/>
      <c r="LOX209" s="416"/>
      <c r="LOY209" s="416"/>
      <c r="LOZ209" s="416"/>
      <c r="LPA209" s="416"/>
      <c r="LPB209" s="416"/>
      <c r="LPC209" s="416"/>
      <c r="LPD209" s="416"/>
      <c r="LPE209" s="416"/>
      <c r="LPF209" s="416"/>
      <c r="LPG209" s="416"/>
      <c r="LPH209" s="416"/>
      <c r="LPI209" s="416"/>
      <c r="LPJ209" s="416"/>
      <c r="LPK209" s="416"/>
      <c r="LPL209" s="416"/>
      <c r="LPM209" s="416"/>
      <c r="LPN209" s="416"/>
      <c r="LPO209" s="416"/>
      <c r="LPP209" s="416"/>
      <c r="LPQ209" s="416"/>
      <c r="LPR209" s="416"/>
      <c r="LPS209" s="416"/>
      <c r="LPT209" s="416"/>
      <c r="LPU209" s="416"/>
      <c r="LPV209" s="416"/>
      <c r="LPW209" s="416"/>
      <c r="LPX209" s="416"/>
      <c r="LPY209" s="416"/>
      <c r="LPZ209" s="417"/>
      <c r="LQA209" s="417"/>
      <c r="LQB209" s="417"/>
      <c r="LQC209" s="417"/>
      <c r="LQD209" s="417"/>
      <c r="LQE209" s="417"/>
      <c r="LQF209" s="417"/>
      <c r="LQG209" s="417"/>
      <c r="LQH209" s="417"/>
      <c r="LQI209" s="417"/>
      <c r="LQJ209" s="417"/>
      <c r="LQK209" s="417"/>
      <c r="LQL209" s="417"/>
      <c r="LQM209" s="417"/>
      <c r="LQN209" s="417"/>
      <c r="LQO209" s="417"/>
      <c r="LQP209" s="417"/>
      <c r="LQQ209" s="417"/>
      <c r="LQR209" s="417"/>
      <c r="LQS209" s="417"/>
      <c r="LQT209" s="417"/>
      <c r="LQU209" s="417"/>
      <c r="LQV209" s="417"/>
      <c r="LQW209" s="417"/>
      <c r="LQX209" s="418"/>
      <c r="LQY209" s="418"/>
      <c r="LQZ209" s="418"/>
      <c r="LRA209" s="418"/>
      <c r="LRB209" s="418"/>
      <c r="LRC209" s="417"/>
      <c r="LRD209" s="417"/>
      <c r="LRE209" s="418"/>
      <c r="LRF209" s="418"/>
      <c r="LRG209" s="417"/>
      <c r="LRH209" s="417"/>
      <c r="LRI209" s="418"/>
      <c r="LRJ209" s="418"/>
      <c r="LRK209" s="417"/>
      <c r="LRL209" s="417"/>
      <c r="LRM209" s="417"/>
      <c r="LRN209" s="417"/>
      <c r="LRO209" s="417"/>
      <c r="LRP209" s="417"/>
      <c r="LRQ209" s="417"/>
      <c r="LRR209" s="418"/>
      <c r="LRS209" s="418"/>
      <c r="LRT209" s="417"/>
      <c r="LRU209" s="417"/>
      <c r="LRV209" s="418"/>
      <c r="LRW209" s="418"/>
      <c r="LRX209" s="417"/>
      <c r="LRY209" s="417"/>
      <c r="LRZ209" s="417"/>
      <c r="LSA209" s="417"/>
      <c r="LSB209" s="417"/>
      <c r="LSC209" s="411"/>
      <c r="LSD209" s="443"/>
      <c r="LSE209" s="417"/>
      <c r="LSF209" s="417"/>
      <c r="LSG209" s="417"/>
      <c r="LSH209" s="417"/>
      <c r="LSI209" s="417"/>
      <c r="LSJ209" s="417"/>
      <c r="LSK209" s="417"/>
      <c r="LSL209" s="416"/>
      <c r="LSM209" s="416"/>
      <c r="LSN209" s="416"/>
      <c r="LSO209" s="416"/>
      <c r="LSP209" s="416"/>
      <c r="LSQ209" s="416"/>
      <c r="LSR209" s="416"/>
      <c r="LSS209" s="416"/>
      <c r="LST209" s="416"/>
      <c r="LSU209" s="416"/>
      <c r="LSV209" s="416"/>
      <c r="LSW209" s="416"/>
      <c r="LSX209" s="416"/>
      <c r="LSY209" s="416"/>
      <c r="LSZ209" s="416"/>
      <c r="LTA209" s="416"/>
      <c r="LTB209" s="416"/>
      <c r="LTC209" s="416"/>
      <c r="LTD209" s="416"/>
      <c r="LTE209" s="416"/>
      <c r="LTF209" s="416"/>
      <c r="LTG209" s="416"/>
      <c r="LTH209" s="416"/>
      <c r="LTI209" s="416"/>
      <c r="LTJ209" s="416"/>
      <c r="LTK209" s="416"/>
      <c r="LTL209" s="416"/>
      <c r="LTM209" s="416"/>
      <c r="LTN209" s="416"/>
      <c r="LTO209" s="416"/>
      <c r="LTP209" s="416"/>
      <c r="LTQ209" s="416"/>
      <c r="LTR209" s="416"/>
      <c r="LTS209" s="416"/>
      <c r="LTT209" s="416"/>
      <c r="LTU209" s="416"/>
      <c r="LTV209" s="416"/>
      <c r="LTW209" s="416"/>
      <c r="LTX209" s="416"/>
      <c r="LTY209" s="416"/>
      <c r="LTZ209" s="416"/>
      <c r="LUA209" s="416"/>
      <c r="LUB209" s="416"/>
      <c r="LUC209" s="416"/>
      <c r="LUD209" s="417"/>
      <c r="LUE209" s="417"/>
      <c r="LUF209" s="417"/>
      <c r="LUG209" s="417"/>
      <c r="LUH209" s="417"/>
      <c r="LUI209" s="417"/>
      <c r="LUJ209" s="417"/>
      <c r="LUK209" s="417"/>
      <c r="LUL209" s="417"/>
      <c r="LUM209" s="417"/>
      <c r="LUN209" s="417"/>
      <c r="LUO209" s="417"/>
      <c r="LUP209" s="417"/>
      <c r="LUQ209" s="417"/>
      <c r="LUR209" s="417"/>
      <c r="LUS209" s="417"/>
      <c r="LUT209" s="417"/>
      <c r="LUU209" s="417"/>
      <c r="LUV209" s="417"/>
      <c r="LUW209" s="417"/>
      <c r="LUX209" s="417"/>
      <c r="LUY209" s="417"/>
      <c r="LUZ209" s="417"/>
      <c r="LVA209" s="417"/>
      <c r="LVB209" s="418"/>
      <c r="LVC209" s="418"/>
      <c r="LVD209" s="418"/>
      <c r="LVE209" s="418"/>
      <c r="LVF209" s="418"/>
      <c r="LVG209" s="417"/>
      <c r="LVH209" s="417"/>
      <c r="LVI209" s="418"/>
      <c r="LVJ209" s="418"/>
      <c r="LVK209" s="417"/>
      <c r="LVL209" s="417"/>
      <c r="LVM209" s="418"/>
      <c r="LVN209" s="418"/>
      <c r="LVO209" s="417"/>
      <c r="LVP209" s="417"/>
      <c r="LVQ209" s="417"/>
      <c r="LVR209" s="417"/>
      <c r="LVS209" s="417"/>
      <c r="LVT209" s="417"/>
      <c r="LVU209" s="417"/>
      <c r="LVV209" s="418"/>
      <c r="LVW209" s="418"/>
      <c r="LVX209" s="417"/>
      <c r="LVY209" s="417"/>
      <c r="LVZ209" s="418"/>
      <c r="LWA209" s="418"/>
      <c r="LWB209" s="417"/>
      <c r="LWC209" s="417"/>
      <c r="LWD209" s="417"/>
      <c r="LWE209" s="417"/>
      <c r="LWF209" s="417"/>
      <c r="LWG209" s="411"/>
      <c r="LWH209" s="443"/>
      <c r="LWI209" s="417"/>
      <c r="LWJ209" s="417"/>
      <c r="LWK209" s="417"/>
      <c r="LWL209" s="417"/>
      <c r="LWM209" s="417"/>
      <c r="LWN209" s="417"/>
      <c r="LWO209" s="417"/>
      <c r="LWP209" s="416"/>
      <c r="LWQ209" s="416"/>
      <c r="LWR209" s="416"/>
      <c r="LWS209" s="416"/>
      <c r="LWT209" s="416"/>
      <c r="LWU209" s="416"/>
      <c r="LWV209" s="416"/>
      <c r="LWW209" s="416"/>
      <c r="LWX209" s="416"/>
      <c r="LWY209" s="416"/>
      <c r="LWZ209" s="416"/>
      <c r="LXA209" s="416"/>
      <c r="LXB209" s="416"/>
      <c r="LXC209" s="416"/>
      <c r="LXD209" s="416"/>
      <c r="LXE209" s="416"/>
      <c r="LXF209" s="416"/>
      <c r="LXG209" s="416"/>
      <c r="LXH209" s="416"/>
      <c r="LXI209" s="416"/>
      <c r="LXJ209" s="416"/>
      <c r="LXK209" s="416"/>
      <c r="LXL209" s="416"/>
      <c r="LXM209" s="416"/>
      <c r="LXN209" s="416"/>
      <c r="LXO209" s="416"/>
      <c r="LXP209" s="416"/>
      <c r="LXQ209" s="416"/>
      <c r="LXR209" s="416"/>
      <c r="LXS209" s="416"/>
      <c r="LXT209" s="416"/>
      <c r="LXU209" s="416"/>
      <c r="LXV209" s="416"/>
      <c r="LXW209" s="416"/>
      <c r="LXX209" s="416"/>
      <c r="LXY209" s="416"/>
      <c r="LXZ209" s="416"/>
      <c r="LYA209" s="416"/>
      <c r="LYB209" s="416"/>
      <c r="LYC209" s="416"/>
      <c r="LYD209" s="416"/>
      <c r="LYE209" s="416"/>
      <c r="LYF209" s="416"/>
      <c r="LYG209" s="416"/>
      <c r="LYH209" s="417"/>
      <c r="LYI209" s="417"/>
      <c r="LYJ209" s="417"/>
      <c r="LYK209" s="417"/>
      <c r="LYL209" s="417"/>
      <c r="LYM209" s="417"/>
      <c r="LYN209" s="417"/>
      <c r="LYO209" s="417"/>
      <c r="LYP209" s="417"/>
      <c r="LYQ209" s="417"/>
      <c r="LYR209" s="417"/>
      <c r="LYS209" s="417"/>
      <c r="LYT209" s="417"/>
      <c r="LYU209" s="417"/>
      <c r="LYV209" s="417"/>
      <c r="LYW209" s="417"/>
      <c r="LYX209" s="417"/>
      <c r="LYY209" s="417"/>
      <c r="LYZ209" s="417"/>
      <c r="LZA209" s="417"/>
      <c r="LZB209" s="417"/>
      <c r="LZC209" s="417"/>
      <c r="LZD209" s="417"/>
      <c r="LZE209" s="417"/>
      <c r="LZF209" s="418"/>
      <c r="LZG209" s="418"/>
      <c r="LZH209" s="418"/>
      <c r="LZI209" s="418"/>
      <c r="LZJ209" s="418"/>
      <c r="LZK209" s="417"/>
      <c r="LZL209" s="417"/>
      <c r="LZM209" s="418"/>
      <c r="LZN209" s="418"/>
      <c r="LZO209" s="417"/>
      <c r="LZP209" s="417"/>
      <c r="LZQ209" s="418"/>
      <c r="LZR209" s="418"/>
      <c r="LZS209" s="417"/>
      <c r="LZT209" s="417"/>
      <c r="LZU209" s="417"/>
      <c r="LZV209" s="417"/>
      <c r="LZW209" s="417"/>
      <c r="LZX209" s="417"/>
      <c r="LZY209" s="417"/>
      <c r="LZZ209" s="418"/>
      <c r="MAA209" s="418"/>
      <c r="MAB209" s="417"/>
      <c r="MAC209" s="417"/>
      <c r="MAD209" s="418"/>
      <c r="MAE209" s="418"/>
      <c r="MAF209" s="417"/>
      <c r="MAG209" s="417"/>
      <c r="MAH209" s="417"/>
      <c r="MAI209" s="417"/>
      <c r="MAJ209" s="417"/>
      <c r="MAK209" s="411"/>
      <c r="MAL209" s="443"/>
      <c r="MAM209" s="417"/>
      <c r="MAN209" s="417"/>
      <c r="MAO209" s="417"/>
      <c r="MAP209" s="417"/>
      <c r="MAQ209" s="417"/>
      <c r="MAR209" s="417"/>
      <c r="MAS209" s="417"/>
      <c r="MAT209" s="416"/>
      <c r="MAU209" s="416"/>
      <c r="MAV209" s="416"/>
      <c r="MAW209" s="416"/>
      <c r="MAX209" s="416"/>
      <c r="MAY209" s="416"/>
      <c r="MAZ209" s="416"/>
      <c r="MBA209" s="416"/>
      <c r="MBB209" s="416"/>
      <c r="MBC209" s="416"/>
      <c r="MBD209" s="416"/>
      <c r="MBE209" s="416"/>
      <c r="MBF209" s="416"/>
      <c r="MBG209" s="416"/>
      <c r="MBH209" s="416"/>
      <c r="MBI209" s="416"/>
      <c r="MBJ209" s="416"/>
      <c r="MBK209" s="416"/>
      <c r="MBL209" s="416"/>
      <c r="MBM209" s="416"/>
      <c r="MBN209" s="416"/>
      <c r="MBO209" s="416"/>
      <c r="MBP209" s="416"/>
      <c r="MBQ209" s="416"/>
      <c r="MBR209" s="416"/>
      <c r="MBS209" s="416"/>
      <c r="MBT209" s="416"/>
      <c r="MBU209" s="416"/>
      <c r="MBV209" s="416"/>
      <c r="MBW209" s="416"/>
      <c r="MBX209" s="416"/>
      <c r="MBY209" s="416"/>
      <c r="MBZ209" s="416"/>
      <c r="MCA209" s="416"/>
      <c r="MCB209" s="416"/>
      <c r="MCC209" s="416"/>
      <c r="MCD209" s="416"/>
      <c r="MCE209" s="416"/>
      <c r="MCF209" s="416"/>
      <c r="MCG209" s="416"/>
      <c r="MCH209" s="416"/>
      <c r="MCI209" s="416"/>
      <c r="MCJ209" s="416"/>
      <c r="MCK209" s="416"/>
      <c r="MCL209" s="417"/>
      <c r="MCM209" s="417"/>
      <c r="MCN209" s="417"/>
      <c r="MCO209" s="417"/>
      <c r="MCP209" s="417"/>
      <c r="MCQ209" s="417"/>
      <c r="MCR209" s="417"/>
      <c r="MCS209" s="417"/>
      <c r="MCT209" s="417"/>
      <c r="MCU209" s="417"/>
      <c r="MCV209" s="417"/>
      <c r="MCW209" s="417"/>
      <c r="MCX209" s="417"/>
      <c r="MCY209" s="417"/>
      <c r="MCZ209" s="417"/>
      <c r="MDA209" s="417"/>
      <c r="MDB209" s="417"/>
      <c r="MDC209" s="417"/>
      <c r="MDD209" s="417"/>
      <c r="MDE209" s="417"/>
      <c r="MDF209" s="417"/>
      <c r="MDG209" s="417"/>
      <c r="MDH209" s="417"/>
      <c r="MDI209" s="417"/>
      <c r="MDJ209" s="418"/>
      <c r="MDK209" s="418"/>
      <c r="MDL209" s="418"/>
      <c r="MDM209" s="418"/>
      <c r="MDN209" s="418"/>
      <c r="MDO209" s="417"/>
      <c r="MDP209" s="417"/>
      <c r="MDQ209" s="418"/>
      <c r="MDR209" s="418"/>
      <c r="MDS209" s="417"/>
      <c r="MDT209" s="417"/>
      <c r="MDU209" s="418"/>
      <c r="MDV209" s="418"/>
      <c r="MDW209" s="417"/>
      <c r="MDX209" s="417"/>
      <c r="MDY209" s="417"/>
      <c r="MDZ209" s="417"/>
      <c r="MEA209" s="417"/>
      <c r="MEB209" s="417"/>
      <c r="MEC209" s="417"/>
      <c r="MED209" s="418"/>
      <c r="MEE209" s="418"/>
      <c r="MEF209" s="417"/>
      <c r="MEG209" s="417"/>
      <c r="MEH209" s="418"/>
      <c r="MEI209" s="418"/>
      <c r="MEJ209" s="417"/>
      <c r="MEK209" s="417"/>
      <c r="MEL209" s="417"/>
      <c r="MEM209" s="417"/>
      <c r="MEN209" s="417"/>
      <c r="MEO209" s="411"/>
      <c r="MEP209" s="443"/>
      <c r="MEQ209" s="417"/>
      <c r="MER209" s="417"/>
      <c r="MES209" s="417"/>
      <c r="MET209" s="417"/>
      <c r="MEU209" s="417"/>
      <c r="MEV209" s="417"/>
      <c r="MEW209" s="417"/>
      <c r="MEX209" s="416"/>
      <c r="MEY209" s="416"/>
      <c r="MEZ209" s="416"/>
      <c r="MFA209" s="416"/>
      <c r="MFB209" s="416"/>
      <c r="MFC209" s="416"/>
      <c r="MFD209" s="416"/>
      <c r="MFE209" s="416"/>
      <c r="MFF209" s="416"/>
      <c r="MFG209" s="416"/>
      <c r="MFH209" s="416"/>
      <c r="MFI209" s="416"/>
      <c r="MFJ209" s="416"/>
      <c r="MFK209" s="416"/>
      <c r="MFL209" s="416"/>
      <c r="MFM209" s="416"/>
      <c r="MFN209" s="416"/>
      <c r="MFO209" s="416"/>
      <c r="MFP209" s="416"/>
      <c r="MFQ209" s="416"/>
      <c r="MFR209" s="416"/>
      <c r="MFS209" s="416"/>
      <c r="MFT209" s="416"/>
      <c r="MFU209" s="416"/>
      <c r="MFV209" s="416"/>
      <c r="MFW209" s="416"/>
      <c r="MFX209" s="416"/>
      <c r="MFY209" s="416"/>
      <c r="MFZ209" s="416"/>
      <c r="MGA209" s="416"/>
      <c r="MGB209" s="416"/>
      <c r="MGC209" s="416"/>
      <c r="MGD209" s="416"/>
      <c r="MGE209" s="416"/>
      <c r="MGF209" s="416"/>
      <c r="MGG209" s="416"/>
      <c r="MGH209" s="416"/>
      <c r="MGI209" s="416"/>
      <c r="MGJ209" s="416"/>
      <c r="MGK209" s="416"/>
      <c r="MGL209" s="416"/>
      <c r="MGM209" s="416"/>
      <c r="MGN209" s="416"/>
      <c r="MGO209" s="416"/>
      <c r="MGP209" s="417"/>
      <c r="MGQ209" s="417"/>
      <c r="MGR209" s="417"/>
      <c r="MGS209" s="417"/>
      <c r="MGT209" s="417"/>
      <c r="MGU209" s="417"/>
      <c r="MGV209" s="417"/>
      <c r="MGW209" s="417"/>
      <c r="MGX209" s="417"/>
      <c r="MGY209" s="417"/>
      <c r="MGZ209" s="417"/>
      <c r="MHA209" s="417"/>
      <c r="MHB209" s="417"/>
      <c r="MHC209" s="417"/>
      <c r="MHD209" s="417"/>
      <c r="MHE209" s="417"/>
      <c r="MHF209" s="417"/>
      <c r="MHG209" s="417"/>
      <c r="MHH209" s="417"/>
      <c r="MHI209" s="417"/>
      <c r="MHJ209" s="417"/>
      <c r="MHK209" s="417"/>
      <c r="MHL209" s="417"/>
      <c r="MHM209" s="417"/>
      <c r="MHN209" s="418"/>
      <c r="MHO209" s="418"/>
      <c r="MHP209" s="418"/>
      <c r="MHQ209" s="418"/>
      <c r="MHR209" s="418"/>
      <c r="MHS209" s="417"/>
      <c r="MHT209" s="417"/>
      <c r="MHU209" s="418"/>
      <c r="MHV209" s="418"/>
      <c r="MHW209" s="417"/>
      <c r="MHX209" s="417"/>
      <c r="MHY209" s="418"/>
      <c r="MHZ209" s="418"/>
      <c r="MIA209" s="417"/>
      <c r="MIB209" s="417"/>
      <c r="MIC209" s="417"/>
      <c r="MID209" s="417"/>
      <c r="MIE209" s="417"/>
      <c r="MIF209" s="417"/>
      <c r="MIG209" s="417"/>
      <c r="MIH209" s="418"/>
      <c r="MII209" s="418"/>
      <c r="MIJ209" s="417"/>
      <c r="MIK209" s="417"/>
      <c r="MIL209" s="418"/>
      <c r="MIM209" s="418"/>
      <c r="MIN209" s="417"/>
      <c r="MIO209" s="417"/>
      <c r="MIP209" s="417"/>
      <c r="MIQ209" s="417"/>
      <c r="MIR209" s="417"/>
      <c r="MIS209" s="411"/>
      <c r="MIT209" s="443"/>
      <c r="MIU209" s="417"/>
      <c r="MIV209" s="417"/>
      <c r="MIW209" s="417"/>
      <c r="MIX209" s="417"/>
      <c r="MIY209" s="417"/>
      <c r="MIZ209" s="417"/>
      <c r="MJA209" s="417"/>
      <c r="MJB209" s="416"/>
      <c r="MJC209" s="416"/>
      <c r="MJD209" s="416"/>
      <c r="MJE209" s="416"/>
      <c r="MJF209" s="416"/>
      <c r="MJG209" s="416"/>
      <c r="MJH209" s="416"/>
      <c r="MJI209" s="416"/>
      <c r="MJJ209" s="416"/>
      <c r="MJK209" s="416"/>
      <c r="MJL209" s="416"/>
      <c r="MJM209" s="416"/>
      <c r="MJN209" s="416"/>
      <c r="MJO209" s="416"/>
      <c r="MJP209" s="416"/>
      <c r="MJQ209" s="416"/>
      <c r="MJR209" s="416"/>
      <c r="MJS209" s="416"/>
      <c r="MJT209" s="416"/>
      <c r="MJU209" s="416"/>
      <c r="MJV209" s="416"/>
      <c r="MJW209" s="416"/>
      <c r="MJX209" s="416"/>
      <c r="MJY209" s="416"/>
      <c r="MJZ209" s="416"/>
      <c r="MKA209" s="416"/>
      <c r="MKB209" s="416"/>
      <c r="MKC209" s="416"/>
      <c r="MKD209" s="416"/>
      <c r="MKE209" s="416"/>
      <c r="MKF209" s="416"/>
      <c r="MKG209" s="416"/>
      <c r="MKH209" s="416"/>
      <c r="MKI209" s="416"/>
      <c r="MKJ209" s="416"/>
      <c r="MKK209" s="416"/>
      <c r="MKL209" s="416"/>
      <c r="MKM209" s="416"/>
      <c r="MKN209" s="416"/>
      <c r="MKO209" s="416"/>
      <c r="MKP209" s="416"/>
      <c r="MKQ209" s="416"/>
      <c r="MKR209" s="416"/>
      <c r="MKS209" s="416"/>
      <c r="MKT209" s="417"/>
      <c r="MKU209" s="417"/>
      <c r="MKV209" s="417"/>
      <c r="MKW209" s="417"/>
      <c r="MKX209" s="417"/>
      <c r="MKY209" s="417"/>
      <c r="MKZ209" s="417"/>
      <c r="MLA209" s="417"/>
      <c r="MLB209" s="417"/>
      <c r="MLC209" s="417"/>
      <c r="MLD209" s="417"/>
      <c r="MLE209" s="417"/>
      <c r="MLF209" s="417"/>
      <c r="MLG209" s="417"/>
      <c r="MLH209" s="417"/>
      <c r="MLI209" s="417"/>
      <c r="MLJ209" s="417"/>
      <c r="MLK209" s="417"/>
      <c r="MLL209" s="417"/>
      <c r="MLM209" s="417"/>
      <c r="MLN209" s="417"/>
      <c r="MLO209" s="417"/>
      <c r="MLP209" s="417"/>
      <c r="MLQ209" s="417"/>
      <c r="MLR209" s="418"/>
      <c r="MLS209" s="418"/>
      <c r="MLT209" s="418"/>
      <c r="MLU209" s="418"/>
      <c r="MLV209" s="418"/>
      <c r="MLW209" s="417"/>
      <c r="MLX209" s="417"/>
      <c r="MLY209" s="418"/>
      <c r="MLZ209" s="418"/>
      <c r="MMA209" s="417"/>
      <c r="MMB209" s="417"/>
      <c r="MMC209" s="418"/>
      <c r="MMD209" s="418"/>
      <c r="MME209" s="417"/>
      <c r="MMF209" s="417"/>
      <c r="MMG209" s="417"/>
      <c r="MMH209" s="417"/>
      <c r="MMI209" s="417"/>
      <c r="MMJ209" s="417"/>
      <c r="MMK209" s="417"/>
      <c r="MML209" s="418"/>
      <c r="MMM209" s="418"/>
      <c r="MMN209" s="417"/>
      <c r="MMO209" s="417"/>
      <c r="MMP209" s="418"/>
      <c r="MMQ209" s="418"/>
      <c r="MMR209" s="417"/>
      <c r="MMS209" s="417"/>
      <c r="MMT209" s="417"/>
      <c r="MMU209" s="417"/>
      <c r="MMV209" s="417"/>
      <c r="MMW209" s="411"/>
      <c r="MMX209" s="443"/>
      <c r="MMY209" s="417"/>
      <c r="MMZ209" s="417"/>
      <c r="MNA209" s="417"/>
      <c r="MNB209" s="417"/>
      <c r="MNC209" s="417"/>
      <c r="MND209" s="417"/>
      <c r="MNE209" s="417"/>
      <c r="MNF209" s="416"/>
      <c r="MNG209" s="416"/>
      <c r="MNH209" s="416"/>
      <c r="MNI209" s="416"/>
      <c r="MNJ209" s="416"/>
      <c r="MNK209" s="416"/>
      <c r="MNL209" s="416"/>
      <c r="MNM209" s="416"/>
      <c r="MNN209" s="416"/>
      <c r="MNO209" s="416"/>
      <c r="MNP209" s="416"/>
      <c r="MNQ209" s="416"/>
      <c r="MNR209" s="416"/>
      <c r="MNS209" s="416"/>
      <c r="MNT209" s="416"/>
      <c r="MNU209" s="416"/>
      <c r="MNV209" s="416"/>
      <c r="MNW209" s="416"/>
      <c r="MNX209" s="416"/>
      <c r="MNY209" s="416"/>
      <c r="MNZ209" s="416"/>
      <c r="MOA209" s="416"/>
      <c r="MOB209" s="416"/>
      <c r="MOC209" s="416"/>
      <c r="MOD209" s="416"/>
      <c r="MOE209" s="416"/>
      <c r="MOF209" s="416"/>
      <c r="MOG209" s="416"/>
      <c r="MOH209" s="416"/>
      <c r="MOI209" s="416"/>
      <c r="MOJ209" s="416"/>
      <c r="MOK209" s="416"/>
      <c r="MOL209" s="416"/>
      <c r="MOM209" s="416"/>
      <c r="MON209" s="416"/>
      <c r="MOO209" s="416"/>
      <c r="MOP209" s="416"/>
      <c r="MOQ209" s="416"/>
      <c r="MOR209" s="416"/>
      <c r="MOS209" s="416"/>
      <c r="MOT209" s="416"/>
      <c r="MOU209" s="416"/>
      <c r="MOV209" s="416"/>
      <c r="MOW209" s="416"/>
      <c r="MOX209" s="417"/>
      <c r="MOY209" s="417"/>
      <c r="MOZ209" s="417"/>
      <c r="MPA209" s="417"/>
      <c r="MPB209" s="417"/>
      <c r="MPC209" s="417"/>
      <c r="MPD209" s="417"/>
      <c r="MPE209" s="417"/>
      <c r="MPF209" s="417"/>
      <c r="MPG209" s="417"/>
      <c r="MPH209" s="417"/>
      <c r="MPI209" s="417"/>
      <c r="MPJ209" s="417"/>
      <c r="MPK209" s="417"/>
      <c r="MPL209" s="417"/>
      <c r="MPM209" s="417"/>
      <c r="MPN209" s="417"/>
      <c r="MPO209" s="417"/>
      <c r="MPP209" s="417"/>
      <c r="MPQ209" s="417"/>
      <c r="MPR209" s="417"/>
      <c r="MPS209" s="417"/>
      <c r="MPT209" s="417"/>
      <c r="MPU209" s="417"/>
      <c r="MPV209" s="418"/>
      <c r="MPW209" s="418"/>
      <c r="MPX209" s="418"/>
      <c r="MPY209" s="418"/>
      <c r="MPZ209" s="418"/>
      <c r="MQA209" s="417"/>
      <c r="MQB209" s="417"/>
      <c r="MQC209" s="418"/>
      <c r="MQD209" s="418"/>
      <c r="MQE209" s="417"/>
      <c r="MQF209" s="417"/>
      <c r="MQG209" s="418"/>
      <c r="MQH209" s="418"/>
      <c r="MQI209" s="417"/>
      <c r="MQJ209" s="417"/>
      <c r="MQK209" s="417"/>
      <c r="MQL209" s="417"/>
      <c r="MQM209" s="417"/>
      <c r="MQN209" s="417"/>
      <c r="MQO209" s="417"/>
      <c r="MQP209" s="418"/>
      <c r="MQQ209" s="418"/>
      <c r="MQR209" s="417"/>
      <c r="MQS209" s="417"/>
      <c r="MQT209" s="418"/>
      <c r="MQU209" s="418"/>
      <c r="MQV209" s="417"/>
      <c r="MQW209" s="417"/>
      <c r="MQX209" s="417"/>
      <c r="MQY209" s="417"/>
      <c r="MQZ209" s="417"/>
      <c r="MRA209" s="411"/>
      <c r="MRB209" s="443"/>
      <c r="MRC209" s="417"/>
      <c r="MRD209" s="417"/>
      <c r="MRE209" s="417"/>
      <c r="MRF209" s="417"/>
      <c r="MRG209" s="417"/>
      <c r="MRH209" s="417"/>
      <c r="MRI209" s="417"/>
      <c r="MRJ209" s="416"/>
      <c r="MRK209" s="416"/>
      <c r="MRL209" s="416"/>
      <c r="MRM209" s="416"/>
      <c r="MRN209" s="416"/>
      <c r="MRO209" s="416"/>
      <c r="MRP209" s="416"/>
      <c r="MRQ209" s="416"/>
      <c r="MRR209" s="416"/>
      <c r="MRS209" s="416"/>
      <c r="MRT209" s="416"/>
      <c r="MRU209" s="416"/>
      <c r="MRV209" s="416"/>
      <c r="MRW209" s="416"/>
      <c r="MRX209" s="416"/>
      <c r="MRY209" s="416"/>
      <c r="MRZ209" s="416"/>
      <c r="MSA209" s="416"/>
      <c r="MSB209" s="416"/>
      <c r="MSC209" s="416"/>
      <c r="MSD209" s="416"/>
      <c r="MSE209" s="416"/>
      <c r="MSF209" s="416"/>
      <c r="MSG209" s="416"/>
      <c r="MSH209" s="416"/>
      <c r="MSI209" s="416"/>
      <c r="MSJ209" s="416"/>
      <c r="MSK209" s="416"/>
      <c r="MSL209" s="416"/>
      <c r="MSM209" s="416"/>
      <c r="MSN209" s="416"/>
      <c r="MSO209" s="416"/>
      <c r="MSP209" s="416"/>
      <c r="MSQ209" s="416"/>
      <c r="MSR209" s="416"/>
      <c r="MSS209" s="416"/>
      <c r="MST209" s="416"/>
      <c r="MSU209" s="416"/>
      <c r="MSV209" s="416"/>
      <c r="MSW209" s="416"/>
      <c r="MSX209" s="416"/>
      <c r="MSY209" s="416"/>
      <c r="MSZ209" s="416"/>
      <c r="MTA209" s="416"/>
      <c r="MTB209" s="417"/>
      <c r="MTC209" s="417"/>
      <c r="MTD209" s="417"/>
      <c r="MTE209" s="417"/>
      <c r="MTF209" s="417"/>
      <c r="MTG209" s="417"/>
      <c r="MTH209" s="417"/>
      <c r="MTI209" s="417"/>
      <c r="MTJ209" s="417"/>
      <c r="MTK209" s="417"/>
      <c r="MTL209" s="417"/>
      <c r="MTM209" s="417"/>
      <c r="MTN209" s="417"/>
      <c r="MTO209" s="417"/>
      <c r="MTP209" s="417"/>
      <c r="MTQ209" s="417"/>
      <c r="MTR209" s="417"/>
      <c r="MTS209" s="417"/>
      <c r="MTT209" s="417"/>
      <c r="MTU209" s="417"/>
      <c r="MTV209" s="417"/>
      <c r="MTW209" s="417"/>
      <c r="MTX209" s="417"/>
      <c r="MTY209" s="417"/>
      <c r="MTZ209" s="418"/>
      <c r="MUA209" s="418"/>
      <c r="MUB209" s="418"/>
      <c r="MUC209" s="418"/>
      <c r="MUD209" s="418"/>
      <c r="MUE209" s="417"/>
      <c r="MUF209" s="417"/>
      <c r="MUG209" s="418"/>
      <c r="MUH209" s="418"/>
      <c r="MUI209" s="417"/>
      <c r="MUJ209" s="417"/>
      <c r="MUK209" s="418"/>
      <c r="MUL209" s="418"/>
      <c r="MUM209" s="417"/>
      <c r="MUN209" s="417"/>
      <c r="MUO209" s="417"/>
      <c r="MUP209" s="417"/>
      <c r="MUQ209" s="417"/>
      <c r="MUR209" s="417"/>
      <c r="MUS209" s="417"/>
      <c r="MUT209" s="418"/>
      <c r="MUU209" s="418"/>
      <c r="MUV209" s="417"/>
      <c r="MUW209" s="417"/>
      <c r="MUX209" s="418"/>
      <c r="MUY209" s="418"/>
      <c r="MUZ209" s="417"/>
      <c r="MVA209" s="417"/>
      <c r="MVB209" s="417"/>
      <c r="MVC209" s="417"/>
      <c r="MVD209" s="417"/>
      <c r="MVE209" s="411"/>
      <c r="MVF209" s="443"/>
      <c r="MVG209" s="417"/>
      <c r="MVH209" s="417"/>
      <c r="MVI209" s="417"/>
      <c r="MVJ209" s="417"/>
      <c r="MVK209" s="417"/>
      <c r="MVL209" s="417"/>
      <c r="MVM209" s="417"/>
      <c r="MVN209" s="416"/>
      <c r="MVO209" s="416"/>
      <c r="MVP209" s="416"/>
      <c r="MVQ209" s="416"/>
      <c r="MVR209" s="416"/>
      <c r="MVS209" s="416"/>
      <c r="MVT209" s="416"/>
      <c r="MVU209" s="416"/>
      <c r="MVV209" s="416"/>
      <c r="MVW209" s="416"/>
      <c r="MVX209" s="416"/>
      <c r="MVY209" s="416"/>
      <c r="MVZ209" s="416"/>
      <c r="MWA209" s="416"/>
      <c r="MWB209" s="416"/>
      <c r="MWC209" s="416"/>
      <c r="MWD209" s="416"/>
      <c r="MWE209" s="416"/>
      <c r="MWF209" s="416"/>
      <c r="MWG209" s="416"/>
      <c r="MWH209" s="416"/>
      <c r="MWI209" s="416"/>
      <c r="MWJ209" s="416"/>
      <c r="MWK209" s="416"/>
      <c r="MWL209" s="416"/>
      <c r="MWM209" s="416"/>
      <c r="MWN209" s="416"/>
      <c r="MWO209" s="416"/>
      <c r="MWP209" s="416"/>
      <c r="MWQ209" s="416"/>
      <c r="MWR209" s="416"/>
      <c r="MWS209" s="416"/>
      <c r="MWT209" s="416"/>
      <c r="MWU209" s="416"/>
      <c r="MWV209" s="416"/>
      <c r="MWW209" s="416"/>
      <c r="MWX209" s="416"/>
      <c r="MWY209" s="416"/>
      <c r="MWZ209" s="416"/>
      <c r="MXA209" s="416"/>
      <c r="MXB209" s="416"/>
      <c r="MXC209" s="416"/>
      <c r="MXD209" s="416"/>
      <c r="MXE209" s="416"/>
      <c r="MXF209" s="417"/>
      <c r="MXG209" s="417"/>
      <c r="MXH209" s="417"/>
      <c r="MXI209" s="417"/>
      <c r="MXJ209" s="417"/>
      <c r="MXK209" s="417"/>
      <c r="MXL209" s="417"/>
      <c r="MXM209" s="417"/>
      <c r="MXN209" s="417"/>
      <c r="MXO209" s="417"/>
      <c r="MXP209" s="417"/>
      <c r="MXQ209" s="417"/>
      <c r="MXR209" s="417"/>
      <c r="MXS209" s="417"/>
      <c r="MXT209" s="417"/>
      <c r="MXU209" s="417"/>
      <c r="MXV209" s="417"/>
      <c r="MXW209" s="417"/>
      <c r="MXX209" s="417"/>
      <c r="MXY209" s="417"/>
      <c r="MXZ209" s="417"/>
      <c r="MYA209" s="417"/>
      <c r="MYB209" s="417"/>
      <c r="MYC209" s="417"/>
      <c r="MYD209" s="418"/>
      <c r="MYE209" s="418"/>
      <c r="MYF209" s="418"/>
      <c r="MYG209" s="418"/>
      <c r="MYH209" s="418"/>
      <c r="MYI209" s="417"/>
      <c r="MYJ209" s="417"/>
      <c r="MYK209" s="418"/>
      <c r="MYL209" s="418"/>
      <c r="MYM209" s="417"/>
      <c r="MYN209" s="417"/>
      <c r="MYO209" s="418"/>
      <c r="MYP209" s="418"/>
      <c r="MYQ209" s="417"/>
      <c r="MYR209" s="417"/>
      <c r="MYS209" s="417"/>
      <c r="MYT209" s="417"/>
      <c r="MYU209" s="417"/>
      <c r="MYV209" s="417"/>
      <c r="MYW209" s="417"/>
      <c r="MYX209" s="418"/>
      <c r="MYY209" s="418"/>
      <c r="MYZ209" s="417"/>
      <c r="MZA209" s="417"/>
      <c r="MZB209" s="418"/>
      <c r="MZC209" s="418"/>
      <c r="MZD209" s="417"/>
      <c r="MZE209" s="417"/>
      <c r="MZF209" s="417"/>
      <c r="MZG209" s="417"/>
      <c r="MZH209" s="417"/>
      <c r="MZI209" s="411"/>
      <c r="MZJ209" s="443"/>
      <c r="MZK209" s="417"/>
      <c r="MZL209" s="417"/>
      <c r="MZM209" s="417"/>
      <c r="MZN209" s="417"/>
      <c r="MZO209" s="417"/>
      <c r="MZP209" s="417"/>
      <c r="MZQ209" s="417"/>
      <c r="MZR209" s="416"/>
      <c r="MZS209" s="416"/>
      <c r="MZT209" s="416"/>
      <c r="MZU209" s="416"/>
      <c r="MZV209" s="416"/>
      <c r="MZW209" s="416"/>
      <c r="MZX209" s="416"/>
      <c r="MZY209" s="416"/>
      <c r="MZZ209" s="416"/>
      <c r="NAA209" s="416"/>
      <c r="NAB209" s="416"/>
      <c r="NAC209" s="416"/>
      <c r="NAD209" s="416"/>
      <c r="NAE209" s="416"/>
      <c r="NAF209" s="416"/>
      <c r="NAG209" s="416"/>
      <c r="NAH209" s="416"/>
      <c r="NAI209" s="416"/>
      <c r="NAJ209" s="416"/>
      <c r="NAK209" s="416"/>
      <c r="NAL209" s="416"/>
      <c r="NAM209" s="416"/>
      <c r="NAN209" s="416"/>
      <c r="NAO209" s="416"/>
      <c r="NAP209" s="416"/>
      <c r="NAQ209" s="416"/>
      <c r="NAR209" s="416"/>
      <c r="NAS209" s="416"/>
      <c r="NAT209" s="416"/>
      <c r="NAU209" s="416"/>
      <c r="NAV209" s="416"/>
      <c r="NAW209" s="416"/>
      <c r="NAX209" s="416"/>
      <c r="NAY209" s="416"/>
      <c r="NAZ209" s="416"/>
      <c r="NBA209" s="416"/>
      <c r="NBB209" s="416"/>
      <c r="NBC209" s="416"/>
      <c r="NBD209" s="416"/>
      <c r="NBE209" s="416"/>
      <c r="NBF209" s="416"/>
      <c r="NBG209" s="416"/>
      <c r="NBH209" s="416"/>
      <c r="NBI209" s="416"/>
      <c r="NBJ209" s="417"/>
      <c r="NBK209" s="417"/>
      <c r="NBL209" s="417"/>
      <c r="NBM209" s="417"/>
      <c r="NBN209" s="417"/>
      <c r="NBO209" s="417"/>
      <c r="NBP209" s="417"/>
      <c r="NBQ209" s="417"/>
      <c r="NBR209" s="417"/>
      <c r="NBS209" s="417"/>
      <c r="NBT209" s="417"/>
      <c r="NBU209" s="417"/>
      <c r="NBV209" s="417"/>
      <c r="NBW209" s="417"/>
      <c r="NBX209" s="417"/>
      <c r="NBY209" s="417"/>
      <c r="NBZ209" s="417"/>
      <c r="NCA209" s="417"/>
      <c r="NCB209" s="417"/>
      <c r="NCC209" s="417"/>
      <c r="NCD209" s="417"/>
      <c r="NCE209" s="417"/>
      <c r="NCF209" s="417"/>
      <c r="NCG209" s="417"/>
      <c r="NCH209" s="418"/>
      <c r="NCI209" s="418"/>
      <c r="NCJ209" s="418"/>
      <c r="NCK209" s="418"/>
      <c r="NCL209" s="418"/>
      <c r="NCM209" s="417"/>
      <c r="NCN209" s="417"/>
      <c r="NCO209" s="418"/>
      <c r="NCP209" s="418"/>
      <c r="NCQ209" s="417"/>
      <c r="NCR209" s="417"/>
      <c r="NCS209" s="418"/>
      <c r="NCT209" s="418"/>
      <c r="NCU209" s="417"/>
      <c r="NCV209" s="417"/>
      <c r="NCW209" s="417"/>
      <c r="NCX209" s="417"/>
      <c r="NCY209" s="417"/>
      <c r="NCZ209" s="417"/>
      <c r="NDA209" s="417"/>
      <c r="NDB209" s="418"/>
      <c r="NDC209" s="418"/>
      <c r="NDD209" s="417"/>
      <c r="NDE209" s="417"/>
      <c r="NDF209" s="418"/>
      <c r="NDG209" s="418"/>
      <c r="NDH209" s="417"/>
      <c r="NDI209" s="417"/>
      <c r="NDJ209" s="417"/>
      <c r="NDK209" s="417"/>
      <c r="NDL209" s="417"/>
      <c r="NDM209" s="411"/>
      <c r="NDN209" s="443"/>
      <c r="NDO209" s="417"/>
      <c r="NDP209" s="417"/>
      <c r="NDQ209" s="417"/>
      <c r="NDR209" s="417"/>
      <c r="NDS209" s="417"/>
      <c r="NDT209" s="417"/>
      <c r="NDU209" s="417"/>
      <c r="NDV209" s="416"/>
      <c r="NDW209" s="416"/>
      <c r="NDX209" s="416"/>
      <c r="NDY209" s="416"/>
      <c r="NDZ209" s="416"/>
      <c r="NEA209" s="416"/>
      <c r="NEB209" s="416"/>
      <c r="NEC209" s="416"/>
      <c r="NED209" s="416"/>
      <c r="NEE209" s="416"/>
      <c r="NEF209" s="416"/>
      <c r="NEG209" s="416"/>
      <c r="NEH209" s="416"/>
      <c r="NEI209" s="416"/>
      <c r="NEJ209" s="416"/>
      <c r="NEK209" s="416"/>
      <c r="NEL209" s="416"/>
      <c r="NEM209" s="416"/>
      <c r="NEN209" s="416"/>
      <c r="NEO209" s="416"/>
      <c r="NEP209" s="416"/>
      <c r="NEQ209" s="416"/>
      <c r="NER209" s="416"/>
      <c r="NES209" s="416"/>
      <c r="NET209" s="416"/>
      <c r="NEU209" s="416"/>
      <c r="NEV209" s="416"/>
      <c r="NEW209" s="416"/>
      <c r="NEX209" s="416"/>
      <c r="NEY209" s="416"/>
      <c r="NEZ209" s="416"/>
      <c r="NFA209" s="416"/>
      <c r="NFB209" s="416"/>
      <c r="NFC209" s="416"/>
      <c r="NFD209" s="416"/>
      <c r="NFE209" s="416"/>
      <c r="NFF209" s="416"/>
      <c r="NFG209" s="416"/>
      <c r="NFH209" s="416"/>
      <c r="NFI209" s="416"/>
      <c r="NFJ209" s="416"/>
      <c r="NFK209" s="416"/>
      <c r="NFL209" s="416"/>
      <c r="NFM209" s="416"/>
      <c r="NFN209" s="417"/>
      <c r="NFO209" s="417"/>
      <c r="NFP209" s="417"/>
      <c r="NFQ209" s="417"/>
      <c r="NFR209" s="417"/>
      <c r="NFS209" s="417"/>
      <c r="NFT209" s="417"/>
      <c r="NFU209" s="417"/>
      <c r="NFV209" s="417"/>
      <c r="NFW209" s="417"/>
      <c r="NFX209" s="417"/>
      <c r="NFY209" s="417"/>
      <c r="NFZ209" s="417"/>
      <c r="NGA209" s="417"/>
      <c r="NGB209" s="417"/>
      <c r="NGC209" s="417"/>
      <c r="NGD209" s="417"/>
      <c r="NGE209" s="417"/>
      <c r="NGF209" s="417"/>
      <c r="NGG209" s="417"/>
      <c r="NGH209" s="417"/>
      <c r="NGI209" s="417"/>
      <c r="NGJ209" s="417"/>
      <c r="NGK209" s="417"/>
      <c r="NGL209" s="418"/>
      <c r="NGM209" s="418"/>
      <c r="NGN209" s="418"/>
      <c r="NGO209" s="418"/>
      <c r="NGP209" s="418"/>
      <c r="NGQ209" s="417"/>
      <c r="NGR209" s="417"/>
      <c r="NGS209" s="418"/>
      <c r="NGT209" s="418"/>
      <c r="NGU209" s="417"/>
      <c r="NGV209" s="417"/>
      <c r="NGW209" s="418"/>
      <c r="NGX209" s="418"/>
      <c r="NGY209" s="417"/>
      <c r="NGZ209" s="417"/>
      <c r="NHA209" s="417"/>
      <c r="NHB209" s="417"/>
      <c r="NHC209" s="417"/>
      <c r="NHD209" s="417"/>
      <c r="NHE209" s="417"/>
      <c r="NHF209" s="418"/>
      <c r="NHG209" s="418"/>
      <c r="NHH209" s="417"/>
      <c r="NHI209" s="417"/>
      <c r="NHJ209" s="418"/>
      <c r="NHK209" s="418"/>
      <c r="NHL209" s="417"/>
      <c r="NHM209" s="417"/>
      <c r="NHN209" s="417"/>
      <c r="NHO209" s="417"/>
      <c r="NHP209" s="417"/>
      <c r="NHQ209" s="411"/>
      <c r="NHR209" s="443"/>
      <c r="NHS209" s="417"/>
      <c r="NHT209" s="417"/>
      <c r="NHU209" s="417"/>
      <c r="NHV209" s="417"/>
      <c r="NHW209" s="417"/>
      <c r="NHX209" s="417"/>
      <c r="NHY209" s="417"/>
      <c r="NHZ209" s="416"/>
      <c r="NIA209" s="416"/>
      <c r="NIB209" s="416"/>
      <c r="NIC209" s="416"/>
      <c r="NID209" s="416"/>
      <c r="NIE209" s="416"/>
      <c r="NIF209" s="416"/>
      <c r="NIG209" s="416"/>
      <c r="NIH209" s="416"/>
      <c r="NII209" s="416"/>
      <c r="NIJ209" s="416"/>
      <c r="NIK209" s="416"/>
      <c r="NIL209" s="416"/>
      <c r="NIM209" s="416"/>
      <c r="NIN209" s="416"/>
      <c r="NIO209" s="416"/>
      <c r="NIP209" s="416"/>
      <c r="NIQ209" s="416"/>
      <c r="NIR209" s="416"/>
      <c r="NIS209" s="416"/>
      <c r="NIT209" s="416"/>
      <c r="NIU209" s="416"/>
      <c r="NIV209" s="416"/>
      <c r="NIW209" s="416"/>
      <c r="NIX209" s="416"/>
      <c r="NIY209" s="416"/>
      <c r="NIZ209" s="416"/>
      <c r="NJA209" s="416"/>
      <c r="NJB209" s="416"/>
      <c r="NJC209" s="416"/>
      <c r="NJD209" s="416"/>
      <c r="NJE209" s="416"/>
      <c r="NJF209" s="416"/>
      <c r="NJG209" s="416"/>
      <c r="NJH209" s="416"/>
      <c r="NJI209" s="416"/>
      <c r="NJJ209" s="416"/>
      <c r="NJK209" s="416"/>
      <c r="NJL209" s="416"/>
      <c r="NJM209" s="416"/>
      <c r="NJN209" s="416"/>
      <c r="NJO209" s="416"/>
      <c r="NJP209" s="416"/>
      <c r="NJQ209" s="416"/>
      <c r="NJR209" s="417"/>
      <c r="NJS209" s="417"/>
      <c r="NJT209" s="417"/>
      <c r="NJU209" s="417"/>
      <c r="NJV209" s="417"/>
      <c r="NJW209" s="417"/>
      <c r="NJX209" s="417"/>
      <c r="NJY209" s="417"/>
      <c r="NJZ209" s="417"/>
      <c r="NKA209" s="417"/>
      <c r="NKB209" s="417"/>
      <c r="NKC209" s="417"/>
      <c r="NKD209" s="417"/>
      <c r="NKE209" s="417"/>
      <c r="NKF209" s="417"/>
      <c r="NKG209" s="417"/>
      <c r="NKH209" s="417"/>
      <c r="NKI209" s="417"/>
      <c r="NKJ209" s="417"/>
      <c r="NKK209" s="417"/>
      <c r="NKL209" s="417"/>
      <c r="NKM209" s="417"/>
      <c r="NKN209" s="417"/>
      <c r="NKO209" s="417"/>
      <c r="NKP209" s="418"/>
      <c r="NKQ209" s="418"/>
      <c r="NKR209" s="418"/>
      <c r="NKS209" s="418"/>
      <c r="NKT209" s="418"/>
      <c r="NKU209" s="417"/>
      <c r="NKV209" s="417"/>
      <c r="NKW209" s="418"/>
      <c r="NKX209" s="418"/>
      <c r="NKY209" s="417"/>
      <c r="NKZ209" s="417"/>
      <c r="NLA209" s="418"/>
      <c r="NLB209" s="418"/>
      <c r="NLC209" s="417"/>
      <c r="NLD209" s="417"/>
      <c r="NLE209" s="417"/>
      <c r="NLF209" s="417"/>
      <c r="NLG209" s="417"/>
      <c r="NLH209" s="417"/>
      <c r="NLI209" s="417"/>
      <c r="NLJ209" s="418"/>
      <c r="NLK209" s="418"/>
      <c r="NLL209" s="417"/>
      <c r="NLM209" s="417"/>
      <c r="NLN209" s="418"/>
      <c r="NLO209" s="418"/>
      <c r="NLP209" s="417"/>
      <c r="NLQ209" s="417"/>
      <c r="NLR209" s="417"/>
      <c r="NLS209" s="417"/>
      <c r="NLT209" s="417"/>
      <c r="NLU209" s="411"/>
      <c r="NLV209" s="443"/>
      <c r="NLW209" s="417"/>
      <c r="NLX209" s="417"/>
      <c r="NLY209" s="417"/>
      <c r="NLZ209" s="417"/>
      <c r="NMA209" s="417"/>
      <c r="NMB209" s="417"/>
      <c r="NMC209" s="417"/>
      <c r="NMD209" s="416"/>
      <c r="NME209" s="416"/>
      <c r="NMF209" s="416"/>
      <c r="NMG209" s="416"/>
      <c r="NMH209" s="416"/>
      <c r="NMI209" s="416"/>
      <c r="NMJ209" s="416"/>
      <c r="NMK209" s="416"/>
      <c r="NML209" s="416"/>
      <c r="NMM209" s="416"/>
      <c r="NMN209" s="416"/>
      <c r="NMO209" s="416"/>
      <c r="NMP209" s="416"/>
      <c r="NMQ209" s="416"/>
      <c r="NMR209" s="416"/>
      <c r="NMS209" s="416"/>
      <c r="NMT209" s="416"/>
      <c r="NMU209" s="416"/>
      <c r="NMV209" s="416"/>
      <c r="NMW209" s="416"/>
      <c r="NMX209" s="416"/>
      <c r="NMY209" s="416"/>
      <c r="NMZ209" s="416"/>
      <c r="NNA209" s="416"/>
      <c r="NNB209" s="416"/>
      <c r="NNC209" s="416"/>
      <c r="NND209" s="416"/>
      <c r="NNE209" s="416"/>
      <c r="NNF209" s="416"/>
      <c r="NNG209" s="416"/>
      <c r="NNH209" s="416"/>
      <c r="NNI209" s="416"/>
      <c r="NNJ209" s="416"/>
      <c r="NNK209" s="416"/>
      <c r="NNL209" s="416"/>
      <c r="NNM209" s="416"/>
      <c r="NNN209" s="416"/>
      <c r="NNO209" s="416"/>
      <c r="NNP209" s="416"/>
      <c r="NNQ209" s="416"/>
      <c r="NNR209" s="416"/>
      <c r="NNS209" s="416"/>
      <c r="NNT209" s="416"/>
      <c r="NNU209" s="416"/>
      <c r="NNV209" s="417"/>
      <c r="NNW209" s="417"/>
      <c r="NNX209" s="417"/>
      <c r="NNY209" s="417"/>
      <c r="NNZ209" s="417"/>
      <c r="NOA209" s="417"/>
      <c r="NOB209" s="417"/>
      <c r="NOC209" s="417"/>
      <c r="NOD209" s="417"/>
      <c r="NOE209" s="417"/>
      <c r="NOF209" s="417"/>
      <c r="NOG209" s="417"/>
      <c r="NOH209" s="417"/>
      <c r="NOI209" s="417"/>
      <c r="NOJ209" s="417"/>
      <c r="NOK209" s="417"/>
      <c r="NOL209" s="417"/>
      <c r="NOM209" s="417"/>
      <c r="NON209" s="417"/>
      <c r="NOO209" s="417"/>
      <c r="NOP209" s="417"/>
      <c r="NOQ209" s="417"/>
      <c r="NOR209" s="417"/>
      <c r="NOS209" s="417"/>
      <c r="NOT209" s="418"/>
      <c r="NOU209" s="418"/>
      <c r="NOV209" s="418"/>
      <c r="NOW209" s="418"/>
      <c r="NOX209" s="418"/>
      <c r="NOY209" s="417"/>
      <c r="NOZ209" s="417"/>
      <c r="NPA209" s="418"/>
      <c r="NPB209" s="418"/>
      <c r="NPC209" s="417"/>
      <c r="NPD209" s="417"/>
      <c r="NPE209" s="418"/>
      <c r="NPF209" s="418"/>
      <c r="NPG209" s="417"/>
      <c r="NPH209" s="417"/>
      <c r="NPI209" s="417"/>
      <c r="NPJ209" s="417"/>
      <c r="NPK209" s="417"/>
      <c r="NPL209" s="417"/>
      <c r="NPM209" s="417"/>
      <c r="NPN209" s="418"/>
      <c r="NPO209" s="418"/>
      <c r="NPP209" s="417"/>
      <c r="NPQ209" s="417"/>
      <c r="NPR209" s="418"/>
      <c r="NPS209" s="418"/>
      <c r="NPT209" s="417"/>
      <c r="NPU209" s="417"/>
      <c r="NPV209" s="417"/>
      <c r="NPW209" s="417"/>
      <c r="NPX209" s="417"/>
      <c r="NPY209" s="411"/>
      <c r="NPZ209" s="443"/>
      <c r="NQA209" s="417"/>
      <c r="NQB209" s="417"/>
      <c r="NQC209" s="417"/>
      <c r="NQD209" s="417"/>
      <c r="NQE209" s="417"/>
      <c r="NQF209" s="417"/>
      <c r="NQG209" s="417"/>
      <c r="NQH209" s="416"/>
      <c r="NQI209" s="416"/>
      <c r="NQJ209" s="416"/>
      <c r="NQK209" s="416"/>
      <c r="NQL209" s="416"/>
      <c r="NQM209" s="416"/>
      <c r="NQN209" s="416"/>
      <c r="NQO209" s="416"/>
      <c r="NQP209" s="416"/>
      <c r="NQQ209" s="416"/>
      <c r="NQR209" s="416"/>
      <c r="NQS209" s="416"/>
      <c r="NQT209" s="416"/>
      <c r="NQU209" s="416"/>
      <c r="NQV209" s="416"/>
      <c r="NQW209" s="416"/>
      <c r="NQX209" s="416"/>
      <c r="NQY209" s="416"/>
      <c r="NQZ209" s="416"/>
      <c r="NRA209" s="416"/>
      <c r="NRB209" s="416"/>
      <c r="NRC209" s="416"/>
      <c r="NRD209" s="416"/>
      <c r="NRE209" s="416"/>
      <c r="NRF209" s="416"/>
      <c r="NRG209" s="416"/>
      <c r="NRH209" s="416"/>
      <c r="NRI209" s="416"/>
      <c r="NRJ209" s="416"/>
      <c r="NRK209" s="416"/>
      <c r="NRL209" s="416"/>
      <c r="NRM209" s="416"/>
      <c r="NRN209" s="416"/>
      <c r="NRO209" s="416"/>
      <c r="NRP209" s="416"/>
      <c r="NRQ209" s="416"/>
      <c r="NRR209" s="416"/>
      <c r="NRS209" s="416"/>
      <c r="NRT209" s="416"/>
      <c r="NRU209" s="416"/>
      <c r="NRV209" s="416"/>
      <c r="NRW209" s="416"/>
      <c r="NRX209" s="416"/>
      <c r="NRY209" s="416"/>
      <c r="NRZ209" s="417"/>
      <c r="NSA209" s="417"/>
      <c r="NSB209" s="417"/>
      <c r="NSC209" s="417"/>
      <c r="NSD209" s="417"/>
      <c r="NSE209" s="417"/>
      <c r="NSF209" s="417"/>
      <c r="NSG209" s="417"/>
      <c r="NSH209" s="417"/>
      <c r="NSI209" s="417"/>
      <c r="NSJ209" s="417"/>
      <c r="NSK209" s="417"/>
      <c r="NSL209" s="417"/>
      <c r="NSM209" s="417"/>
      <c r="NSN209" s="417"/>
      <c r="NSO209" s="417"/>
      <c r="NSP209" s="417"/>
      <c r="NSQ209" s="417"/>
      <c r="NSR209" s="417"/>
      <c r="NSS209" s="417"/>
      <c r="NST209" s="417"/>
      <c r="NSU209" s="417"/>
      <c r="NSV209" s="417"/>
      <c r="NSW209" s="417"/>
      <c r="NSX209" s="418"/>
      <c r="NSY209" s="418"/>
      <c r="NSZ209" s="418"/>
      <c r="NTA209" s="418"/>
      <c r="NTB209" s="418"/>
      <c r="NTC209" s="417"/>
      <c r="NTD209" s="417"/>
      <c r="NTE209" s="418"/>
      <c r="NTF209" s="418"/>
      <c r="NTG209" s="417"/>
      <c r="NTH209" s="417"/>
      <c r="NTI209" s="418"/>
      <c r="NTJ209" s="418"/>
      <c r="NTK209" s="417"/>
      <c r="NTL209" s="417"/>
      <c r="NTM209" s="417"/>
      <c r="NTN209" s="417"/>
      <c r="NTO209" s="417"/>
      <c r="NTP209" s="417"/>
      <c r="NTQ209" s="417"/>
      <c r="NTR209" s="418"/>
      <c r="NTS209" s="418"/>
      <c r="NTT209" s="417"/>
      <c r="NTU209" s="417"/>
      <c r="NTV209" s="418"/>
      <c r="NTW209" s="418"/>
      <c r="NTX209" s="417"/>
      <c r="NTY209" s="417"/>
      <c r="NTZ209" s="417"/>
      <c r="NUA209" s="417"/>
      <c r="NUB209" s="417"/>
      <c r="NUC209" s="411"/>
      <c r="NUD209" s="443"/>
      <c r="NUE209" s="417"/>
      <c r="NUF209" s="417"/>
      <c r="NUG209" s="417"/>
      <c r="NUH209" s="417"/>
      <c r="NUI209" s="417"/>
      <c r="NUJ209" s="417"/>
      <c r="NUK209" s="417"/>
      <c r="NUL209" s="416"/>
      <c r="NUM209" s="416"/>
      <c r="NUN209" s="416"/>
      <c r="NUO209" s="416"/>
      <c r="NUP209" s="416"/>
      <c r="NUQ209" s="416"/>
      <c r="NUR209" s="416"/>
      <c r="NUS209" s="416"/>
      <c r="NUT209" s="416"/>
      <c r="NUU209" s="416"/>
      <c r="NUV209" s="416"/>
      <c r="NUW209" s="416"/>
      <c r="NUX209" s="416"/>
      <c r="NUY209" s="416"/>
      <c r="NUZ209" s="416"/>
      <c r="NVA209" s="416"/>
      <c r="NVB209" s="416"/>
      <c r="NVC209" s="416"/>
      <c r="NVD209" s="416"/>
      <c r="NVE209" s="416"/>
      <c r="NVF209" s="416"/>
      <c r="NVG209" s="416"/>
      <c r="NVH209" s="416"/>
      <c r="NVI209" s="416"/>
      <c r="NVJ209" s="416"/>
      <c r="NVK209" s="416"/>
      <c r="NVL209" s="416"/>
      <c r="NVM209" s="416"/>
      <c r="NVN209" s="416"/>
      <c r="NVO209" s="416"/>
      <c r="NVP209" s="416"/>
      <c r="NVQ209" s="416"/>
      <c r="NVR209" s="416"/>
      <c r="NVS209" s="416"/>
      <c r="NVT209" s="416"/>
      <c r="NVU209" s="416"/>
      <c r="NVV209" s="416"/>
      <c r="NVW209" s="416"/>
      <c r="NVX209" s="416"/>
      <c r="NVY209" s="416"/>
      <c r="NVZ209" s="416"/>
      <c r="NWA209" s="416"/>
      <c r="NWB209" s="416"/>
      <c r="NWC209" s="416"/>
      <c r="NWD209" s="417"/>
      <c r="NWE209" s="417"/>
      <c r="NWF209" s="417"/>
      <c r="NWG209" s="417"/>
      <c r="NWH209" s="417"/>
      <c r="NWI209" s="417"/>
      <c r="NWJ209" s="417"/>
      <c r="NWK209" s="417"/>
      <c r="NWL209" s="417"/>
      <c r="NWM209" s="417"/>
      <c r="NWN209" s="417"/>
      <c r="NWO209" s="417"/>
      <c r="NWP209" s="417"/>
      <c r="NWQ209" s="417"/>
      <c r="NWR209" s="417"/>
      <c r="NWS209" s="417"/>
      <c r="NWT209" s="417"/>
      <c r="NWU209" s="417"/>
      <c r="NWV209" s="417"/>
      <c r="NWW209" s="417"/>
      <c r="NWX209" s="417"/>
      <c r="NWY209" s="417"/>
      <c r="NWZ209" s="417"/>
      <c r="NXA209" s="417"/>
      <c r="NXB209" s="418"/>
      <c r="NXC209" s="418"/>
      <c r="NXD209" s="418"/>
      <c r="NXE209" s="418"/>
      <c r="NXF209" s="418"/>
      <c r="NXG209" s="417"/>
      <c r="NXH209" s="417"/>
      <c r="NXI209" s="418"/>
      <c r="NXJ209" s="418"/>
      <c r="NXK209" s="417"/>
      <c r="NXL209" s="417"/>
      <c r="NXM209" s="418"/>
      <c r="NXN209" s="418"/>
      <c r="NXO209" s="417"/>
      <c r="NXP209" s="417"/>
      <c r="NXQ209" s="417"/>
      <c r="NXR209" s="417"/>
      <c r="NXS209" s="417"/>
      <c r="NXT209" s="417"/>
      <c r="NXU209" s="417"/>
      <c r="NXV209" s="418"/>
      <c r="NXW209" s="418"/>
      <c r="NXX209" s="417"/>
      <c r="NXY209" s="417"/>
      <c r="NXZ209" s="418"/>
      <c r="NYA209" s="418"/>
      <c r="NYB209" s="417"/>
      <c r="NYC209" s="417"/>
      <c r="NYD209" s="417"/>
      <c r="NYE209" s="417"/>
      <c r="NYF209" s="417"/>
      <c r="NYG209" s="411"/>
      <c r="NYH209" s="443"/>
      <c r="NYI209" s="417"/>
      <c r="NYJ209" s="417"/>
      <c r="NYK209" s="417"/>
      <c r="NYL209" s="417"/>
      <c r="NYM209" s="417"/>
      <c r="NYN209" s="417"/>
      <c r="NYO209" s="417"/>
      <c r="NYP209" s="416"/>
      <c r="NYQ209" s="416"/>
      <c r="NYR209" s="416"/>
      <c r="NYS209" s="416"/>
      <c r="NYT209" s="416"/>
      <c r="NYU209" s="416"/>
      <c r="NYV209" s="416"/>
      <c r="NYW209" s="416"/>
      <c r="NYX209" s="416"/>
      <c r="NYY209" s="416"/>
      <c r="NYZ209" s="416"/>
      <c r="NZA209" s="416"/>
      <c r="NZB209" s="416"/>
      <c r="NZC209" s="416"/>
      <c r="NZD209" s="416"/>
      <c r="NZE209" s="416"/>
      <c r="NZF209" s="416"/>
      <c r="NZG209" s="416"/>
      <c r="NZH209" s="416"/>
      <c r="NZI209" s="416"/>
      <c r="NZJ209" s="416"/>
      <c r="NZK209" s="416"/>
      <c r="NZL209" s="416"/>
      <c r="NZM209" s="416"/>
      <c r="NZN209" s="416"/>
      <c r="NZO209" s="416"/>
      <c r="NZP209" s="416"/>
      <c r="NZQ209" s="416"/>
      <c r="NZR209" s="416"/>
      <c r="NZS209" s="416"/>
      <c r="NZT209" s="416"/>
      <c r="NZU209" s="416"/>
      <c r="NZV209" s="416"/>
      <c r="NZW209" s="416"/>
      <c r="NZX209" s="416"/>
      <c r="NZY209" s="416"/>
      <c r="NZZ209" s="416"/>
      <c r="OAA209" s="416"/>
      <c r="OAB209" s="416"/>
      <c r="OAC209" s="416"/>
      <c r="OAD209" s="416"/>
      <c r="OAE209" s="416"/>
      <c r="OAF209" s="416"/>
      <c r="OAG209" s="416"/>
      <c r="OAH209" s="417"/>
      <c r="OAI209" s="417"/>
      <c r="OAJ209" s="417"/>
      <c r="OAK209" s="417"/>
      <c r="OAL209" s="417"/>
      <c r="OAM209" s="417"/>
      <c r="OAN209" s="417"/>
      <c r="OAO209" s="417"/>
      <c r="OAP209" s="417"/>
      <c r="OAQ209" s="417"/>
      <c r="OAR209" s="417"/>
      <c r="OAS209" s="417"/>
      <c r="OAT209" s="417"/>
      <c r="OAU209" s="417"/>
      <c r="OAV209" s="417"/>
      <c r="OAW209" s="417"/>
      <c r="OAX209" s="417"/>
      <c r="OAY209" s="417"/>
      <c r="OAZ209" s="417"/>
      <c r="OBA209" s="417"/>
      <c r="OBB209" s="417"/>
      <c r="OBC209" s="417"/>
      <c r="OBD209" s="417"/>
      <c r="OBE209" s="417"/>
      <c r="OBF209" s="418"/>
      <c r="OBG209" s="418"/>
      <c r="OBH209" s="418"/>
      <c r="OBI209" s="418"/>
      <c r="OBJ209" s="418"/>
      <c r="OBK209" s="417"/>
      <c r="OBL209" s="417"/>
      <c r="OBM209" s="418"/>
      <c r="OBN209" s="418"/>
      <c r="OBO209" s="417"/>
      <c r="OBP209" s="417"/>
      <c r="OBQ209" s="418"/>
      <c r="OBR209" s="418"/>
      <c r="OBS209" s="417"/>
      <c r="OBT209" s="417"/>
      <c r="OBU209" s="417"/>
      <c r="OBV209" s="417"/>
      <c r="OBW209" s="417"/>
      <c r="OBX209" s="417"/>
      <c r="OBY209" s="417"/>
      <c r="OBZ209" s="418"/>
      <c r="OCA209" s="418"/>
      <c r="OCB209" s="417"/>
      <c r="OCC209" s="417"/>
      <c r="OCD209" s="418"/>
      <c r="OCE209" s="418"/>
      <c r="OCF209" s="417"/>
      <c r="OCG209" s="417"/>
      <c r="OCH209" s="417"/>
      <c r="OCI209" s="417"/>
      <c r="OCJ209" s="417"/>
      <c r="OCK209" s="411"/>
      <c r="OCL209" s="443"/>
      <c r="OCM209" s="417"/>
      <c r="OCN209" s="417"/>
      <c r="OCO209" s="417"/>
      <c r="OCP209" s="417"/>
      <c r="OCQ209" s="417"/>
      <c r="OCR209" s="417"/>
      <c r="OCS209" s="417"/>
      <c r="OCT209" s="416"/>
      <c r="OCU209" s="416"/>
      <c r="OCV209" s="416"/>
      <c r="OCW209" s="416"/>
      <c r="OCX209" s="416"/>
      <c r="OCY209" s="416"/>
      <c r="OCZ209" s="416"/>
      <c r="ODA209" s="416"/>
      <c r="ODB209" s="416"/>
      <c r="ODC209" s="416"/>
      <c r="ODD209" s="416"/>
      <c r="ODE209" s="416"/>
      <c r="ODF209" s="416"/>
      <c r="ODG209" s="416"/>
      <c r="ODH209" s="416"/>
      <c r="ODI209" s="416"/>
      <c r="ODJ209" s="416"/>
      <c r="ODK209" s="416"/>
      <c r="ODL209" s="416"/>
      <c r="ODM209" s="416"/>
      <c r="ODN209" s="416"/>
      <c r="ODO209" s="416"/>
      <c r="ODP209" s="416"/>
      <c r="ODQ209" s="416"/>
      <c r="ODR209" s="416"/>
      <c r="ODS209" s="416"/>
      <c r="ODT209" s="416"/>
      <c r="ODU209" s="416"/>
      <c r="ODV209" s="416"/>
      <c r="ODW209" s="416"/>
      <c r="ODX209" s="416"/>
      <c r="ODY209" s="416"/>
      <c r="ODZ209" s="416"/>
      <c r="OEA209" s="416"/>
      <c r="OEB209" s="416"/>
      <c r="OEC209" s="416"/>
      <c r="OED209" s="416"/>
      <c r="OEE209" s="416"/>
      <c r="OEF209" s="416"/>
      <c r="OEG209" s="416"/>
      <c r="OEH209" s="416"/>
      <c r="OEI209" s="416"/>
      <c r="OEJ209" s="416"/>
      <c r="OEK209" s="416"/>
      <c r="OEL209" s="417"/>
      <c r="OEM209" s="417"/>
      <c r="OEN209" s="417"/>
      <c r="OEO209" s="417"/>
      <c r="OEP209" s="417"/>
      <c r="OEQ209" s="417"/>
      <c r="OER209" s="417"/>
      <c r="OES209" s="417"/>
      <c r="OET209" s="417"/>
      <c r="OEU209" s="417"/>
      <c r="OEV209" s="417"/>
      <c r="OEW209" s="417"/>
      <c r="OEX209" s="417"/>
      <c r="OEY209" s="417"/>
      <c r="OEZ209" s="417"/>
      <c r="OFA209" s="417"/>
      <c r="OFB209" s="417"/>
      <c r="OFC209" s="417"/>
      <c r="OFD209" s="417"/>
      <c r="OFE209" s="417"/>
      <c r="OFF209" s="417"/>
      <c r="OFG209" s="417"/>
      <c r="OFH209" s="417"/>
      <c r="OFI209" s="417"/>
      <c r="OFJ209" s="418"/>
      <c r="OFK209" s="418"/>
      <c r="OFL209" s="418"/>
      <c r="OFM209" s="418"/>
      <c r="OFN209" s="418"/>
      <c r="OFO209" s="417"/>
      <c r="OFP209" s="417"/>
      <c r="OFQ209" s="418"/>
      <c r="OFR209" s="418"/>
      <c r="OFS209" s="417"/>
      <c r="OFT209" s="417"/>
      <c r="OFU209" s="418"/>
      <c r="OFV209" s="418"/>
      <c r="OFW209" s="417"/>
      <c r="OFX209" s="417"/>
      <c r="OFY209" s="417"/>
      <c r="OFZ209" s="417"/>
      <c r="OGA209" s="417"/>
      <c r="OGB209" s="417"/>
      <c r="OGC209" s="417"/>
      <c r="OGD209" s="418"/>
      <c r="OGE209" s="418"/>
      <c r="OGF209" s="417"/>
      <c r="OGG209" s="417"/>
      <c r="OGH209" s="418"/>
      <c r="OGI209" s="418"/>
      <c r="OGJ209" s="417"/>
      <c r="OGK209" s="417"/>
      <c r="OGL209" s="417"/>
      <c r="OGM209" s="417"/>
      <c r="OGN209" s="417"/>
      <c r="OGO209" s="411"/>
      <c r="OGP209" s="443"/>
      <c r="OGQ209" s="417"/>
      <c r="OGR209" s="417"/>
      <c r="OGS209" s="417"/>
      <c r="OGT209" s="417"/>
      <c r="OGU209" s="417"/>
      <c r="OGV209" s="417"/>
      <c r="OGW209" s="417"/>
      <c r="OGX209" s="416"/>
      <c r="OGY209" s="416"/>
      <c r="OGZ209" s="416"/>
      <c r="OHA209" s="416"/>
      <c r="OHB209" s="416"/>
      <c r="OHC209" s="416"/>
      <c r="OHD209" s="416"/>
      <c r="OHE209" s="416"/>
      <c r="OHF209" s="416"/>
      <c r="OHG209" s="416"/>
      <c r="OHH209" s="416"/>
      <c r="OHI209" s="416"/>
      <c r="OHJ209" s="416"/>
      <c r="OHK209" s="416"/>
      <c r="OHL209" s="416"/>
      <c r="OHM209" s="416"/>
      <c r="OHN209" s="416"/>
      <c r="OHO209" s="416"/>
      <c r="OHP209" s="416"/>
      <c r="OHQ209" s="416"/>
      <c r="OHR209" s="416"/>
      <c r="OHS209" s="416"/>
      <c r="OHT209" s="416"/>
      <c r="OHU209" s="416"/>
      <c r="OHV209" s="416"/>
      <c r="OHW209" s="416"/>
      <c r="OHX209" s="416"/>
      <c r="OHY209" s="416"/>
      <c r="OHZ209" s="416"/>
      <c r="OIA209" s="416"/>
      <c r="OIB209" s="416"/>
      <c r="OIC209" s="416"/>
      <c r="OID209" s="416"/>
      <c r="OIE209" s="416"/>
      <c r="OIF209" s="416"/>
      <c r="OIG209" s="416"/>
      <c r="OIH209" s="416"/>
      <c r="OII209" s="416"/>
      <c r="OIJ209" s="416"/>
      <c r="OIK209" s="416"/>
      <c r="OIL209" s="416"/>
      <c r="OIM209" s="416"/>
      <c r="OIN209" s="416"/>
      <c r="OIO209" s="416"/>
      <c r="OIP209" s="417"/>
      <c r="OIQ209" s="417"/>
      <c r="OIR209" s="417"/>
      <c r="OIS209" s="417"/>
      <c r="OIT209" s="417"/>
      <c r="OIU209" s="417"/>
      <c r="OIV209" s="417"/>
      <c r="OIW209" s="417"/>
      <c r="OIX209" s="417"/>
      <c r="OIY209" s="417"/>
      <c r="OIZ209" s="417"/>
      <c r="OJA209" s="417"/>
      <c r="OJB209" s="417"/>
      <c r="OJC209" s="417"/>
      <c r="OJD209" s="417"/>
      <c r="OJE209" s="417"/>
      <c r="OJF209" s="417"/>
      <c r="OJG209" s="417"/>
      <c r="OJH209" s="417"/>
      <c r="OJI209" s="417"/>
      <c r="OJJ209" s="417"/>
      <c r="OJK209" s="417"/>
      <c r="OJL209" s="417"/>
      <c r="OJM209" s="417"/>
      <c r="OJN209" s="418"/>
      <c r="OJO209" s="418"/>
      <c r="OJP209" s="418"/>
      <c r="OJQ209" s="418"/>
      <c r="OJR209" s="418"/>
      <c r="OJS209" s="417"/>
      <c r="OJT209" s="417"/>
      <c r="OJU209" s="418"/>
      <c r="OJV209" s="418"/>
      <c r="OJW209" s="417"/>
      <c r="OJX209" s="417"/>
      <c r="OJY209" s="418"/>
      <c r="OJZ209" s="418"/>
      <c r="OKA209" s="417"/>
      <c r="OKB209" s="417"/>
      <c r="OKC209" s="417"/>
      <c r="OKD209" s="417"/>
      <c r="OKE209" s="417"/>
      <c r="OKF209" s="417"/>
      <c r="OKG209" s="417"/>
      <c r="OKH209" s="418"/>
      <c r="OKI209" s="418"/>
      <c r="OKJ209" s="417"/>
      <c r="OKK209" s="417"/>
      <c r="OKL209" s="418"/>
      <c r="OKM209" s="418"/>
      <c r="OKN209" s="417"/>
      <c r="OKO209" s="417"/>
      <c r="OKP209" s="417"/>
      <c r="OKQ209" s="417"/>
      <c r="OKR209" s="417"/>
      <c r="OKS209" s="411"/>
      <c r="OKT209" s="443"/>
      <c r="OKU209" s="417"/>
      <c r="OKV209" s="417"/>
      <c r="OKW209" s="417"/>
      <c r="OKX209" s="417"/>
      <c r="OKY209" s="417"/>
      <c r="OKZ209" s="417"/>
      <c r="OLA209" s="417"/>
      <c r="OLB209" s="416"/>
      <c r="OLC209" s="416"/>
      <c r="OLD209" s="416"/>
      <c r="OLE209" s="416"/>
      <c r="OLF209" s="416"/>
      <c r="OLG209" s="416"/>
      <c r="OLH209" s="416"/>
      <c r="OLI209" s="416"/>
      <c r="OLJ209" s="416"/>
      <c r="OLK209" s="416"/>
      <c r="OLL209" s="416"/>
      <c r="OLM209" s="416"/>
      <c r="OLN209" s="416"/>
      <c r="OLO209" s="416"/>
      <c r="OLP209" s="416"/>
      <c r="OLQ209" s="416"/>
      <c r="OLR209" s="416"/>
      <c r="OLS209" s="416"/>
      <c r="OLT209" s="416"/>
      <c r="OLU209" s="416"/>
      <c r="OLV209" s="416"/>
      <c r="OLW209" s="416"/>
      <c r="OLX209" s="416"/>
      <c r="OLY209" s="416"/>
      <c r="OLZ209" s="416"/>
      <c r="OMA209" s="416"/>
      <c r="OMB209" s="416"/>
      <c r="OMC209" s="416"/>
      <c r="OMD209" s="416"/>
      <c r="OME209" s="416"/>
      <c r="OMF209" s="416"/>
      <c r="OMG209" s="416"/>
      <c r="OMH209" s="416"/>
      <c r="OMI209" s="416"/>
      <c r="OMJ209" s="416"/>
      <c r="OMK209" s="416"/>
      <c r="OML209" s="416"/>
      <c r="OMM209" s="416"/>
      <c r="OMN209" s="416"/>
      <c r="OMO209" s="416"/>
      <c r="OMP209" s="416"/>
      <c r="OMQ209" s="416"/>
      <c r="OMR209" s="416"/>
      <c r="OMS209" s="416"/>
      <c r="OMT209" s="417"/>
      <c r="OMU209" s="417"/>
      <c r="OMV209" s="417"/>
      <c r="OMW209" s="417"/>
      <c r="OMX209" s="417"/>
      <c r="OMY209" s="417"/>
      <c r="OMZ209" s="417"/>
      <c r="ONA209" s="417"/>
      <c r="ONB209" s="417"/>
      <c r="ONC209" s="417"/>
      <c r="OND209" s="417"/>
      <c r="ONE209" s="417"/>
      <c r="ONF209" s="417"/>
      <c r="ONG209" s="417"/>
      <c r="ONH209" s="417"/>
      <c r="ONI209" s="417"/>
      <c r="ONJ209" s="417"/>
      <c r="ONK209" s="417"/>
      <c r="ONL209" s="417"/>
      <c r="ONM209" s="417"/>
      <c r="ONN209" s="417"/>
      <c r="ONO209" s="417"/>
      <c r="ONP209" s="417"/>
      <c r="ONQ209" s="417"/>
      <c r="ONR209" s="418"/>
      <c r="ONS209" s="418"/>
      <c r="ONT209" s="418"/>
      <c r="ONU209" s="418"/>
      <c r="ONV209" s="418"/>
      <c r="ONW209" s="417"/>
      <c r="ONX209" s="417"/>
      <c r="ONY209" s="418"/>
      <c r="ONZ209" s="418"/>
      <c r="OOA209" s="417"/>
      <c r="OOB209" s="417"/>
      <c r="OOC209" s="418"/>
      <c r="OOD209" s="418"/>
      <c r="OOE209" s="417"/>
      <c r="OOF209" s="417"/>
      <c r="OOG209" s="417"/>
      <c r="OOH209" s="417"/>
      <c r="OOI209" s="417"/>
      <c r="OOJ209" s="417"/>
      <c r="OOK209" s="417"/>
      <c r="OOL209" s="418"/>
      <c r="OOM209" s="418"/>
      <c r="OON209" s="417"/>
      <c r="OOO209" s="417"/>
      <c r="OOP209" s="418"/>
      <c r="OOQ209" s="418"/>
      <c r="OOR209" s="417"/>
      <c r="OOS209" s="417"/>
      <c r="OOT209" s="417"/>
      <c r="OOU209" s="417"/>
      <c r="OOV209" s="417"/>
      <c r="OOW209" s="411"/>
      <c r="OOX209" s="443"/>
      <c r="OOY209" s="417"/>
      <c r="OOZ209" s="417"/>
      <c r="OPA209" s="417"/>
      <c r="OPB209" s="417"/>
      <c r="OPC209" s="417"/>
      <c r="OPD209" s="417"/>
      <c r="OPE209" s="417"/>
      <c r="OPF209" s="416"/>
      <c r="OPG209" s="416"/>
      <c r="OPH209" s="416"/>
      <c r="OPI209" s="416"/>
      <c r="OPJ209" s="416"/>
      <c r="OPK209" s="416"/>
      <c r="OPL209" s="416"/>
      <c r="OPM209" s="416"/>
      <c r="OPN209" s="416"/>
      <c r="OPO209" s="416"/>
      <c r="OPP209" s="416"/>
      <c r="OPQ209" s="416"/>
      <c r="OPR209" s="416"/>
      <c r="OPS209" s="416"/>
      <c r="OPT209" s="416"/>
      <c r="OPU209" s="416"/>
      <c r="OPV209" s="416"/>
      <c r="OPW209" s="416"/>
      <c r="OPX209" s="416"/>
      <c r="OPY209" s="416"/>
      <c r="OPZ209" s="416"/>
      <c r="OQA209" s="416"/>
      <c r="OQB209" s="416"/>
      <c r="OQC209" s="416"/>
      <c r="OQD209" s="416"/>
      <c r="OQE209" s="416"/>
      <c r="OQF209" s="416"/>
      <c r="OQG209" s="416"/>
      <c r="OQH209" s="416"/>
      <c r="OQI209" s="416"/>
      <c r="OQJ209" s="416"/>
      <c r="OQK209" s="416"/>
      <c r="OQL209" s="416"/>
      <c r="OQM209" s="416"/>
      <c r="OQN209" s="416"/>
      <c r="OQO209" s="416"/>
      <c r="OQP209" s="416"/>
      <c r="OQQ209" s="416"/>
      <c r="OQR209" s="416"/>
      <c r="OQS209" s="416"/>
      <c r="OQT209" s="416"/>
      <c r="OQU209" s="416"/>
      <c r="OQV209" s="416"/>
      <c r="OQW209" s="416"/>
      <c r="OQX209" s="417"/>
      <c r="OQY209" s="417"/>
      <c r="OQZ209" s="417"/>
      <c r="ORA209" s="417"/>
      <c r="ORB209" s="417"/>
      <c r="ORC209" s="417"/>
      <c r="ORD209" s="417"/>
      <c r="ORE209" s="417"/>
      <c r="ORF209" s="417"/>
      <c r="ORG209" s="417"/>
      <c r="ORH209" s="417"/>
      <c r="ORI209" s="417"/>
      <c r="ORJ209" s="417"/>
      <c r="ORK209" s="417"/>
      <c r="ORL209" s="417"/>
      <c r="ORM209" s="417"/>
      <c r="ORN209" s="417"/>
      <c r="ORO209" s="417"/>
      <c r="ORP209" s="417"/>
      <c r="ORQ209" s="417"/>
      <c r="ORR209" s="417"/>
      <c r="ORS209" s="417"/>
      <c r="ORT209" s="417"/>
      <c r="ORU209" s="417"/>
      <c r="ORV209" s="418"/>
      <c r="ORW209" s="418"/>
      <c r="ORX209" s="418"/>
      <c r="ORY209" s="418"/>
      <c r="ORZ209" s="418"/>
      <c r="OSA209" s="417"/>
      <c r="OSB209" s="417"/>
      <c r="OSC209" s="418"/>
      <c r="OSD209" s="418"/>
      <c r="OSE209" s="417"/>
      <c r="OSF209" s="417"/>
      <c r="OSG209" s="418"/>
      <c r="OSH209" s="418"/>
      <c r="OSI209" s="417"/>
      <c r="OSJ209" s="417"/>
      <c r="OSK209" s="417"/>
      <c r="OSL209" s="417"/>
      <c r="OSM209" s="417"/>
      <c r="OSN209" s="417"/>
      <c r="OSO209" s="417"/>
      <c r="OSP209" s="418"/>
      <c r="OSQ209" s="418"/>
      <c r="OSR209" s="417"/>
      <c r="OSS209" s="417"/>
      <c r="OST209" s="418"/>
      <c r="OSU209" s="418"/>
      <c r="OSV209" s="417"/>
      <c r="OSW209" s="417"/>
      <c r="OSX209" s="417"/>
      <c r="OSY209" s="417"/>
      <c r="OSZ209" s="417"/>
      <c r="OTA209" s="411"/>
      <c r="OTB209" s="443"/>
      <c r="OTC209" s="417"/>
      <c r="OTD209" s="417"/>
      <c r="OTE209" s="417"/>
      <c r="OTF209" s="417"/>
      <c r="OTG209" s="417"/>
      <c r="OTH209" s="417"/>
      <c r="OTI209" s="417"/>
      <c r="OTJ209" s="416"/>
      <c r="OTK209" s="416"/>
      <c r="OTL209" s="416"/>
      <c r="OTM209" s="416"/>
      <c r="OTN209" s="416"/>
      <c r="OTO209" s="416"/>
      <c r="OTP209" s="416"/>
      <c r="OTQ209" s="416"/>
      <c r="OTR209" s="416"/>
      <c r="OTS209" s="416"/>
      <c r="OTT209" s="416"/>
      <c r="OTU209" s="416"/>
      <c r="OTV209" s="416"/>
      <c r="OTW209" s="416"/>
      <c r="OTX209" s="416"/>
      <c r="OTY209" s="416"/>
      <c r="OTZ209" s="416"/>
      <c r="OUA209" s="416"/>
      <c r="OUB209" s="416"/>
      <c r="OUC209" s="416"/>
      <c r="OUD209" s="416"/>
      <c r="OUE209" s="416"/>
      <c r="OUF209" s="416"/>
      <c r="OUG209" s="416"/>
      <c r="OUH209" s="416"/>
      <c r="OUI209" s="416"/>
      <c r="OUJ209" s="416"/>
      <c r="OUK209" s="416"/>
      <c r="OUL209" s="416"/>
      <c r="OUM209" s="416"/>
      <c r="OUN209" s="416"/>
      <c r="OUO209" s="416"/>
      <c r="OUP209" s="416"/>
      <c r="OUQ209" s="416"/>
      <c r="OUR209" s="416"/>
      <c r="OUS209" s="416"/>
      <c r="OUT209" s="416"/>
      <c r="OUU209" s="416"/>
      <c r="OUV209" s="416"/>
      <c r="OUW209" s="416"/>
      <c r="OUX209" s="416"/>
      <c r="OUY209" s="416"/>
      <c r="OUZ209" s="416"/>
      <c r="OVA209" s="416"/>
      <c r="OVB209" s="417"/>
      <c r="OVC209" s="417"/>
      <c r="OVD209" s="417"/>
      <c r="OVE209" s="417"/>
      <c r="OVF209" s="417"/>
      <c r="OVG209" s="417"/>
      <c r="OVH209" s="417"/>
      <c r="OVI209" s="417"/>
      <c r="OVJ209" s="417"/>
      <c r="OVK209" s="417"/>
      <c r="OVL209" s="417"/>
      <c r="OVM209" s="417"/>
      <c r="OVN209" s="417"/>
      <c r="OVO209" s="417"/>
      <c r="OVP209" s="417"/>
      <c r="OVQ209" s="417"/>
      <c r="OVR209" s="417"/>
      <c r="OVS209" s="417"/>
      <c r="OVT209" s="417"/>
      <c r="OVU209" s="417"/>
      <c r="OVV209" s="417"/>
      <c r="OVW209" s="417"/>
      <c r="OVX209" s="417"/>
      <c r="OVY209" s="417"/>
      <c r="OVZ209" s="418"/>
      <c r="OWA209" s="418"/>
      <c r="OWB209" s="418"/>
      <c r="OWC209" s="418"/>
      <c r="OWD209" s="418"/>
      <c r="OWE209" s="417"/>
      <c r="OWF209" s="417"/>
      <c r="OWG209" s="418"/>
      <c r="OWH209" s="418"/>
      <c r="OWI209" s="417"/>
      <c r="OWJ209" s="417"/>
      <c r="OWK209" s="418"/>
      <c r="OWL209" s="418"/>
      <c r="OWM209" s="417"/>
      <c r="OWN209" s="417"/>
      <c r="OWO209" s="417"/>
      <c r="OWP209" s="417"/>
      <c r="OWQ209" s="417"/>
      <c r="OWR209" s="417"/>
      <c r="OWS209" s="417"/>
      <c r="OWT209" s="418"/>
      <c r="OWU209" s="418"/>
      <c r="OWV209" s="417"/>
      <c r="OWW209" s="417"/>
      <c r="OWX209" s="418"/>
      <c r="OWY209" s="418"/>
      <c r="OWZ209" s="417"/>
      <c r="OXA209" s="417"/>
      <c r="OXB209" s="417"/>
      <c r="OXC209" s="417"/>
      <c r="OXD209" s="417"/>
      <c r="OXE209" s="411"/>
      <c r="OXF209" s="443"/>
      <c r="OXG209" s="417"/>
      <c r="OXH209" s="417"/>
      <c r="OXI209" s="417"/>
      <c r="OXJ209" s="417"/>
      <c r="OXK209" s="417"/>
      <c r="OXL209" s="417"/>
      <c r="OXM209" s="417"/>
      <c r="OXN209" s="416"/>
      <c r="OXO209" s="416"/>
      <c r="OXP209" s="416"/>
      <c r="OXQ209" s="416"/>
      <c r="OXR209" s="416"/>
      <c r="OXS209" s="416"/>
      <c r="OXT209" s="416"/>
      <c r="OXU209" s="416"/>
      <c r="OXV209" s="416"/>
      <c r="OXW209" s="416"/>
      <c r="OXX209" s="416"/>
      <c r="OXY209" s="416"/>
      <c r="OXZ209" s="416"/>
      <c r="OYA209" s="416"/>
      <c r="OYB209" s="416"/>
      <c r="OYC209" s="416"/>
      <c r="OYD209" s="416"/>
      <c r="OYE209" s="416"/>
      <c r="OYF209" s="416"/>
      <c r="OYG209" s="416"/>
      <c r="OYH209" s="416"/>
      <c r="OYI209" s="416"/>
      <c r="OYJ209" s="416"/>
      <c r="OYK209" s="416"/>
      <c r="OYL209" s="416"/>
      <c r="OYM209" s="416"/>
      <c r="OYN209" s="416"/>
      <c r="OYO209" s="416"/>
      <c r="OYP209" s="416"/>
      <c r="OYQ209" s="416"/>
      <c r="OYR209" s="416"/>
      <c r="OYS209" s="416"/>
      <c r="OYT209" s="416"/>
      <c r="OYU209" s="416"/>
      <c r="OYV209" s="416"/>
      <c r="OYW209" s="416"/>
      <c r="OYX209" s="416"/>
      <c r="OYY209" s="416"/>
      <c r="OYZ209" s="416"/>
      <c r="OZA209" s="416"/>
      <c r="OZB209" s="416"/>
      <c r="OZC209" s="416"/>
      <c r="OZD209" s="416"/>
      <c r="OZE209" s="416"/>
      <c r="OZF209" s="417"/>
      <c r="OZG209" s="417"/>
      <c r="OZH209" s="417"/>
      <c r="OZI209" s="417"/>
      <c r="OZJ209" s="417"/>
      <c r="OZK209" s="417"/>
      <c r="OZL209" s="417"/>
      <c r="OZM209" s="417"/>
      <c r="OZN209" s="417"/>
      <c r="OZO209" s="417"/>
      <c r="OZP209" s="417"/>
      <c r="OZQ209" s="417"/>
      <c r="OZR209" s="417"/>
      <c r="OZS209" s="417"/>
      <c r="OZT209" s="417"/>
      <c r="OZU209" s="417"/>
      <c r="OZV209" s="417"/>
      <c r="OZW209" s="417"/>
      <c r="OZX209" s="417"/>
      <c r="OZY209" s="417"/>
      <c r="OZZ209" s="417"/>
      <c r="PAA209" s="417"/>
      <c r="PAB209" s="417"/>
      <c r="PAC209" s="417"/>
      <c r="PAD209" s="418"/>
      <c r="PAE209" s="418"/>
      <c r="PAF209" s="418"/>
      <c r="PAG209" s="418"/>
      <c r="PAH209" s="418"/>
      <c r="PAI209" s="417"/>
      <c r="PAJ209" s="417"/>
      <c r="PAK209" s="418"/>
      <c r="PAL209" s="418"/>
      <c r="PAM209" s="417"/>
      <c r="PAN209" s="417"/>
      <c r="PAO209" s="418"/>
      <c r="PAP209" s="418"/>
      <c r="PAQ209" s="417"/>
      <c r="PAR209" s="417"/>
      <c r="PAS209" s="417"/>
      <c r="PAT209" s="417"/>
      <c r="PAU209" s="417"/>
      <c r="PAV209" s="417"/>
      <c r="PAW209" s="417"/>
      <c r="PAX209" s="418"/>
      <c r="PAY209" s="418"/>
      <c r="PAZ209" s="417"/>
      <c r="PBA209" s="417"/>
      <c r="PBB209" s="418"/>
      <c r="PBC209" s="418"/>
      <c r="PBD209" s="417"/>
      <c r="PBE209" s="417"/>
      <c r="PBF209" s="417"/>
      <c r="PBG209" s="417"/>
      <c r="PBH209" s="417"/>
      <c r="PBI209" s="411"/>
      <c r="PBJ209" s="443"/>
      <c r="PBK209" s="417"/>
      <c r="PBL209" s="417"/>
      <c r="PBM209" s="417"/>
      <c r="PBN209" s="417"/>
      <c r="PBO209" s="417"/>
      <c r="PBP209" s="417"/>
      <c r="PBQ209" s="417"/>
      <c r="PBR209" s="416"/>
      <c r="PBS209" s="416"/>
      <c r="PBT209" s="416"/>
      <c r="PBU209" s="416"/>
      <c r="PBV209" s="416"/>
      <c r="PBW209" s="416"/>
      <c r="PBX209" s="416"/>
      <c r="PBY209" s="416"/>
      <c r="PBZ209" s="416"/>
      <c r="PCA209" s="416"/>
      <c r="PCB209" s="416"/>
      <c r="PCC209" s="416"/>
      <c r="PCD209" s="416"/>
      <c r="PCE209" s="416"/>
      <c r="PCF209" s="416"/>
      <c r="PCG209" s="416"/>
      <c r="PCH209" s="416"/>
      <c r="PCI209" s="416"/>
      <c r="PCJ209" s="416"/>
      <c r="PCK209" s="416"/>
      <c r="PCL209" s="416"/>
      <c r="PCM209" s="416"/>
      <c r="PCN209" s="416"/>
      <c r="PCO209" s="416"/>
      <c r="PCP209" s="416"/>
      <c r="PCQ209" s="416"/>
      <c r="PCR209" s="416"/>
      <c r="PCS209" s="416"/>
      <c r="PCT209" s="416"/>
      <c r="PCU209" s="416"/>
      <c r="PCV209" s="416"/>
      <c r="PCW209" s="416"/>
      <c r="PCX209" s="416"/>
      <c r="PCY209" s="416"/>
      <c r="PCZ209" s="416"/>
      <c r="PDA209" s="416"/>
      <c r="PDB209" s="416"/>
      <c r="PDC209" s="416"/>
      <c r="PDD209" s="416"/>
      <c r="PDE209" s="416"/>
      <c r="PDF209" s="416"/>
      <c r="PDG209" s="416"/>
      <c r="PDH209" s="416"/>
      <c r="PDI209" s="416"/>
      <c r="PDJ209" s="417"/>
      <c r="PDK209" s="417"/>
      <c r="PDL209" s="417"/>
      <c r="PDM209" s="417"/>
      <c r="PDN209" s="417"/>
      <c r="PDO209" s="417"/>
      <c r="PDP209" s="417"/>
      <c r="PDQ209" s="417"/>
      <c r="PDR209" s="417"/>
      <c r="PDS209" s="417"/>
      <c r="PDT209" s="417"/>
      <c r="PDU209" s="417"/>
      <c r="PDV209" s="417"/>
      <c r="PDW209" s="417"/>
      <c r="PDX209" s="417"/>
      <c r="PDY209" s="417"/>
      <c r="PDZ209" s="417"/>
      <c r="PEA209" s="417"/>
      <c r="PEB209" s="417"/>
      <c r="PEC209" s="417"/>
      <c r="PED209" s="417"/>
      <c r="PEE209" s="417"/>
      <c r="PEF209" s="417"/>
      <c r="PEG209" s="417"/>
      <c r="PEH209" s="418"/>
      <c r="PEI209" s="418"/>
      <c r="PEJ209" s="418"/>
      <c r="PEK209" s="418"/>
      <c r="PEL209" s="418"/>
      <c r="PEM209" s="417"/>
      <c r="PEN209" s="417"/>
      <c r="PEO209" s="418"/>
      <c r="PEP209" s="418"/>
      <c r="PEQ209" s="417"/>
      <c r="PER209" s="417"/>
      <c r="PES209" s="418"/>
      <c r="PET209" s="418"/>
      <c r="PEU209" s="417"/>
      <c r="PEV209" s="417"/>
      <c r="PEW209" s="417"/>
      <c r="PEX209" s="417"/>
      <c r="PEY209" s="417"/>
      <c r="PEZ209" s="417"/>
      <c r="PFA209" s="417"/>
      <c r="PFB209" s="418"/>
      <c r="PFC209" s="418"/>
      <c r="PFD209" s="417"/>
      <c r="PFE209" s="417"/>
      <c r="PFF209" s="418"/>
      <c r="PFG209" s="418"/>
      <c r="PFH209" s="417"/>
      <c r="PFI209" s="417"/>
      <c r="PFJ209" s="417"/>
      <c r="PFK209" s="417"/>
      <c r="PFL209" s="417"/>
      <c r="PFM209" s="411"/>
      <c r="PFN209" s="443"/>
      <c r="PFO209" s="417"/>
      <c r="PFP209" s="417"/>
      <c r="PFQ209" s="417"/>
      <c r="PFR209" s="417"/>
      <c r="PFS209" s="417"/>
      <c r="PFT209" s="417"/>
      <c r="PFU209" s="417"/>
      <c r="PFV209" s="416"/>
      <c r="PFW209" s="416"/>
      <c r="PFX209" s="416"/>
      <c r="PFY209" s="416"/>
      <c r="PFZ209" s="416"/>
      <c r="PGA209" s="416"/>
      <c r="PGB209" s="416"/>
      <c r="PGC209" s="416"/>
      <c r="PGD209" s="416"/>
      <c r="PGE209" s="416"/>
      <c r="PGF209" s="416"/>
      <c r="PGG209" s="416"/>
      <c r="PGH209" s="416"/>
      <c r="PGI209" s="416"/>
      <c r="PGJ209" s="416"/>
      <c r="PGK209" s="416"/>
      <c r="PGL209" s="416"/>
      <c r="PGM209" s="416"/>
      <c r="PGN209" s="416"/>
      <c r="PGO209" s="416"/>
      <c r="PGP209" s="416"/>
      <c r="PGQ209" s="416"/>
      <c r="PGR209" s="416"/>
      <c r="PGS209" s="416"/>
      <c r="PGT209" s="416"/>
      <c r="PGU209" s="416"/>
      <c r="PGV209" s="416"/>
      <c r="PGW209" s="416"/>
      <c r="PGX209" s="416"/>
      <c r="PGY209" s="416"/>
      <c r="PGZ209" s="416"/>
      <c r="PHA209" s="416"/>
      <c r="PHB209" s="416"/>
      <c r="PHC209" s="416"/>
      <c r="PHD209" s="416"/>
      <c r="PHE209" s="416"/>
      <c r="PHF209" s="416"/>
      <c r="PHG209" s="416"/>
      <c r="PHH209" s="416"/>
      <c r="PHI209" s="416"/>
      <c r="PHJ209" s="416"/>
      <c r="PHK209" s="416"/>
      <c r="PHL209" s="416"/>
      <c r="PHM209" s="416"/>
      <c r="PHN209" s="417"/>
      <c r="PHO209" s="417"/>
      <c r="PHP209" s="417"/>
      <c r="PHQ209" s="417"/>
      <c r="PHR209" s="417"/>
      <c r="PHS209" s="417"/>
      <c r="PHT209" s="417"/>
      <c r="PHU209" s="417"/>
      <c r="PHV209" s="417"/>
      <c r="PHW209" s="417"/>
      <c r="PHX209" s="417"/>
      <c r="PHY209" s="417"/>
      <c r="PHZ209" s="417"/>
      <c r="PIA209" s="417"/>
      <c r="PIB209" s="417"/>
      <c r="PIC209" s="417"/>
      <c r="PID209" s="417"/>
      <c r="PIE209" s="417"/>
      <c r="PIF209" s="417"/>
      <c r="PIG209" s="417"/>
      <c r="PIH209" s="417"/>
      <c r="PII209" s="417"/>
      <c r="PIJ209" s="417"/>
      <c r="PIK209" s="417"/>
      <c r="PIL209" s="418"/>
      <c r="PIM209" s="418"/>
      <c r="PIN209" s="418"/>
      <c r="PIO209" s="418"/>
      <c r="PIP209" s="418"/>
      <c r="PIQ209" s="417"/>
      <c r="PIR209" s="417"/>
      <c r="PIS209" s="418"/>
      <c r="PIT209" s="418"/>
      <c r="PIU209" s="417"/>
      <c r="PIV209" s="417"/>
      <c r="PIW209" s="418"/>
      <c r="PIX209" s="418"/>
      <c r="PIY209" s="417"/>
      <c r="PIZ209" s="417"/>
      <c r="PJA209" s="417"/>
      <c r="PJB209" s="417"/>
      <c r="PJC209" s="417"/>
      <c r="PJD209" s="417"/>
      <c r="PJE209" s="417"/>
      <c r="PJF209" s="418"/>
      <c r="PJG209" s="418"/>
      <c r="PJH209" s="417"/>
      <c r="PJI209" s="417"/>
      <c r="PJJ209" s="418"/>
      <c r="PJK209" s="418"/>
      <c r="PJL209" s="417"/>
      <c r="PJM209" s="417"/>
      <c r="PJN209" s="417"/>
      <c r="PJO209" s="417"/>
      <c r="PJP209" s="417"/>
      <c r="PJQ209" s="411"/>
      <c r="PJR209" s="443"/>
      <c r="PJS209" s="417"/>
      <c r="PJT209" s="417"/>
      <c r="PJU209" s="417"/>
      <c r="PJV209" s="417"/>
      <c r="PJW209" s="417"/>
      <c r="PJX209" s="417"/>
      <c r="PJY209" s="417"/>
      <c r="PJZ209" s="416"/>
      <c r="PKA209" s="416"/>
      <c r="PKB209" s="416"/>
      <c r="PKC209" s="416"/>
      <c r="PKD209" s="416"/>
      <c r="PKE209" s="416"/>
      <c r="PKF209" s="416"/>
      <c r="PKG209" s="416"/>
      <c r="PKH209" s="416"/>
      <c r="PKI209" s="416"/>
      <c r="PKJ209" s="416"/>
      <c r="PKK209" s="416"/>
      <c r="PKL209" s="416"/>
      <c r="PKM209" s="416"/>
      <c r="PKN209" s="416"/>
      <c r="PKO209" s="416"/>
      <c r="PKP209" s="416"/>
      <c r="PKQ209" s="416"/>
      <c r="PKR209" s="416"/>
      <c r="PKS209" s="416"/>
      <c r="PKT209" s="416"/>
      <c r="PKU209" s="416"/>
      <c r="PKV209" s="416"/>
      <c r="PKW209" s="416"/>
      <c r="PKX209" s="416"/>
      <c r="PKY209" s="416"/>
      <c r="PKZ209" s="416"/>
      <c r="PLA209" s="416"/>
      <c r="PLB209" s="416"/>
      <c r="PLC209" s="416"/>
      <c r="PLD209" s="416"/>
      <c r="PLE209" s="416"/>
      <c r="PLF209" s="416"/>
      <c r="PLG209" s="416"/>
      <c r="PLH209" s="416"/>
      <c r="PLI209" s="416"/>
      <c r="PLJ209" s="416"/>
      <c r="PLK209" s="416"/>
      <c r="PLL209" s="416"/>
      <c r="PLM209" s="416"/>
      <c r="PLN209" s="416"/>
      <c r="PLO209" s="416"/>
      <c r="PLP209" s="416"/>
      <c r="PLQ209" s="416"/>
      <c r="PLR209" s="417"/>
      <c r="PLS209" s="417"/>
      <c r="PLT209" s="417"/>
      <c r="PLU209" s="417"/>
      <c r="PLV209" s="417"/>
      <c r="PLW209" s="417"/>
      <c r="PLX209" s="417"/>
      <c r="PLY209" s="417"/>
      <c r="PLZ209" s="417"/>
      <c r="PMA209" s="417"/>
      <c r="PMB209" s="417"/>
      <c r="PMC209" s="417"/>
      <c r="PMD209" s="417"/>
      <c r="PME209" s="417"/>
      <c r="PMF209" s="417"/>
      <c r="PMG209" s="417"/>
      <c r="PMH209" s="417"/>
      <c r="PMI209" s="417"/>
      <c r="PMJ209" s="417"/>
      <c r="PMK209" s="417"/>
      <c r="PML209" s="417"/>
      <c r="PMM209" s="417"/>
      <c r="PMN209" s="417"/>
      <c r="PMO209" s="417"/>
      <c r="PMP209" s="418"/>
      <c r="PMQ209" s="418"/>
      <c r="PMR209" s="418"/>
      <c r="PMS209" s="418"/>
      <c r="PMT209" s="418"/>
      <c r="PMU209" s="417"/>
      <c r="PMV209" s="417"/>
      <c r="PMW209" s="418"/>
      <c r="PMX209" s="418"/>
      <c r="PMY209" s="417"/>
      <c r="PMZ209" s="417"/>
      <c r="PNA209" s="418"/>
      <c r="PNB209" s="418"/>
      <c r="PNC209" s="417"/>
      <c r="PND209" s="417"/>
      <c r="PNE209" s="417"/>
      <c r="PNF209" s="417"/>
      <c r="PNG209" s="417"/>
      <c r="PNH209" s="417"/>
      <c r="PNI209" s="417"/>
      <c r="PNJ209" s="418"/>
      <c r="PNK209" s="418"/>
      <c r="PNL209" s="417"/>
      <c r="PNM209" s="417"/>
      <c r="PNN209" s="418"/>
      <c r="PNO209" s="418"/>
      <c r="PNP209" s="417"/>
      <c r="PNQ209" s="417"/>
      <c r="PNR209" s="417"/>
      <c r="PNS209" s="417"/>
      <c r="PNT209" s="417"/>
      <c r="PNU209" s="411"/>
      <c r="PNV209" s="443"/>
      <c r="PNW209" s="417"/>
      <c r="PNX209" s="417"/>
      <c r="PNY209" s="417"/>
      <c r="PNZ209" s="417"/>
      <c r="POA209" s="417"/>
      <c r="POB209" s="417"/>
      <c r="POC209" s="417"/>
      <c r="POD209" s="416"/>
      <c r="POE209" s="416"/>
      <c r="POF209" s="416"/>
      <c r="POG209" s="416"/>
      <c r="POH209" s="416"/>
      <c r="POI209" s="416"/>
      <c r="POJ209" s="416"/>
      <c r="POK209" s="416"/>
      <c r="POL209" s="416"/>
      <c r="POM209" s="416"/>
      <c r="PON209" s="416"/>
      <c r="POO209" s="416"/>
      <c r="POP209" s="416"/>
      <c r="POQ209" s="416"/>
      <c r="POR209" s="416"/>
      <c r="POS209" s="416"/>
      <c r="POT209" s="416"/>
      <c r="POU209" s="416"/>
      <c r="POV209" s="416"/>
      <c r="POW209" s="416"/>
      <c r="POX209" s="416"/>
      <c r="POY209" s="416"/>
      <c r="POZ209" s="416"/>
      <c r="PPA209" s="416"/>
      <c r="PPB209" s="416"/>
      <c r="PPC209" s="416"/>
      <c r="PPD209" s="416"/>
      <c r="PPE209" s="416"/>
      <c r="PPF209" s="416"/>
      <c r="PPG209" s="416"/>
      <c r="PPH209" s="416"/>
      <c r="PPI209" s="416"/>
      <c r="PPJ209" s="416"/>
      <c r="PPK209" s="416"/>
      <c r="PPL209" s="416"/>
      <c r="PPM209" s="416"/>
      <c r="PPN209" s="416"/>
      <c r="PPO209" s="416"/>
      <c r="PPP209" s="416"/>
      <c r="PPQ209" s="416"/>
      <c r="PPR209" s="416"/>
      <c r="PPS209" s="416"/>
      <c r="PPT209" s="416"/>
      <c r="PPU209" s="416"/>
      <c r="PPV209" s="417"/>
      <c r="PPW209" s="417"/>
      <c r="PPX209" s="417"/>
      <c r="PPY209" s="417"/>
      <c r="PPZ209" s="417"/>
      <c r="PQA209" s="417"/>
      <c r="PQB209" s="417"/>
      <c r="PQC209" s="417"/>
      <c r="PQD209" s="417"/>
      <c r="PQE209" s="417"/>
      <c r="PQF209" s="417"/>
      <c r="PQG209" s="417"/>
      <c r="PQH209" s="417"/>
      <c r="PQI209" s="417"/>
      <c r="PQJ209" s="417"/>
      <c r="PQK209" s="417"/>
      <c r="PQL209" s="417"/>
      <c r="PQM209" s="417"/>
      <c r="PQN209" s="417"/>
      <c r="PQO209" s="417"/>
      <c r="PQP209" s="417"/>
      <c r="PQQ209" s="417"/>
      <c r="PQR209" s="417"/>
      <c r="PQS209" s="417"/>
      <c r="PQT209" s="418"/>
      <c r="PQU209" s="418"/>
      <c r="PQV209" s="418"/>
      <c r="PQW209" s="418"/>
      <c r="PQX209" s="418"/>
      <c r="PQY209" s="417"/>
      <c r="PQZ209" s="417"/>
      <c r="PRA209" s="418"/>
      <c r="PRB209" s="418"/>
      <c r="PRC209" s="417"/>
      <c r="PRD209" s="417"/>
      <c r="PRE209" s="418"/>
      <c r="PRF209" s="418"/>
      <c r="PRG209" s="417"/>
      <c r="PRH209" s="417"/>
      <c r="PRI209" s="417"/>
      <c r="PRJ209" s="417"/>
      <c r="PRK209" s="417"/>
      <c r="PRL209" s="417"/>
      <c r="PRM209" s="417"/>
      <c r="PRN209" s="418"/>
      <c r="PRO209" s="418"/>
      <c r="PRP209" s="417"/>
      <c r="PRQ209" s="417"/>
      <c r="PRR209" s="418"/>
      <c r="PRS209" s="418"/>
      <c r="PRT209" s="417"/>
      <c r="PRU209" s="417"/>
      <c r="PRV209" s="417"/>
      <c r="PRW209" s="417"/>
      <c r="PRX209" s="417"/>
      <c r="PRY209" s="411"/>
      <c r="PRZ209" s="443"/>
      <c r="PSA209" s="417"/>
      <c r="PSB209" s="417"/>
      <c r="PSC209" s="417"/>
      <c r="PSD209" s="417"/>
      <c r="PSE209" s="417"/>
      <c r="PSF209" s="417"/>
      <c r="PSG209" s="417"/>
      <c r="PSH209" s="416"/>
      <c r="PSI209" s="416"/>
      <c r="PSJ209" s="416"/>
      <c r="PSK209" s="416"/>
      <c r="PSL209" s="416"/>
      <c r="PSM209" s="416"/>
      <c r="PSN209" s="416"/>
      <c r="PSO209" s="416"/>
      <c r="PSP209" s="416"/>
      <c r="PSQ209" s="416"/>
      <c r="PSR209" s="416"/>
      <c r="PSS209" s="416"/>
      <c r="PST209" s="416"/>
      <c r="PSU209" s="416"/>
      <c r="PSV209" s="416"/>
      <c r="PSW209" s="416"/>
      <c r="PSX209" s="416"/>
      <c r="PSY209" s="416"/>
      <c r="PSZ209" s="416"/>
      <c r="PTA209" s="416"/>
      <c r="PTB209" s="416"/>
      <c r="PTC209" s="416"/>
      <c r="PTD209" s="416"/>
      <c r="PTE209" s="416"/>
      <c r="PTF209" s="416"/>
      <c r="PTG209" s="416"/>
      <c r="PTH209" s="416"/>
      <c r="PTI209" s="416"/>
      <c r="PTJ209" s="416"/>
      <c r="PTK209" s="416"/>
      <c r="PTL209" s="416"/>
      <c r="PTM209" s="416"/>
      <c r="PTN209" s="416"/>
      <c r="PTO209" s="416"/>
      <c r="PTP209" s="416"/>
      <c r="PTQ209" s="416"/>
      <c r="PTR209" s="416"/>
      <c r="PTS209" s="416"/>
      <c r="PTT209" s="416"/>
      <c r="PTU209" s="416"/>
      <c r="PTV209" s="416"/>
      <c r="PTW209" s="416"/>
      <c r="PTX209" s="416"/>
      <c r="PTY209" s="416"/>
      <c r="PTZ209" s="417"/>
      <c r="PUA209" s="417"/>
      <c r="PUB209" s="417"/>
      <c r="PUC209" s="417"/>
      <c r="PUD209" s="417"/>
      <c r="PUE209" s="417"/>
      <c r="PUF209" s="417"/>
      <c r="PUG209" s="417"/>
      <c r="PUH209" s="417"/>
      <c r="PUI209" s="417"/>
      <c r="PUJ209" s="417"/>
      <c r="PUK209" s="417"/>
      <c r="PUL209" s="417"/>
      <c r="PUM209" s="417"/>
      <c r="PUN209" s="417"/>
      <c r="PUO209" s="417"/>
      <c r="PUP209" s="417"/>
      <c r="PUQ209" s="417"/>
      <c r="PUR209" s="417"/>
      <c r="PUS209" s="417"/>
      <c r="PUT209" s="417"/>
      <c r="PUU209" s="417"/>
      <c r="PUV209" s="417"/>
      <c r="PUW209" s="417"/>
      <c r="PUX209" s="418"/>
      <c r="PUY209" s="418"/>
      <c r="PUZ209" s="418"/>
      <c r="PVA209" s="418"/>
      <c r="PVB209" s="418"/>
      <c r="PVC209" s="417"/>
      <c r="PVD209" s="417"/>
      <c r="PVE209" s="418"/>
      <c r="PVF209" s="418"/>
      <c r="PVG209" s="417"/>
      <c r="PVH209" s="417"/>
      <c r="PVI209" s="418"/>
      <c r="PVJ209" s="418"/>
      <c r="PVK209" s="417"/>
      <c r="PVL209" s="417"/>
      <c r="PVM209" s="417"/>
      <c r="PVN209" s="417"/>
      <c r="PVO209" s="417"/>
      <c r="PVP209" s="417"/>
      <c r="PVQ209" s="417"/>
      <c r="PVR209" s="418"/>
      <c r="PVS209" s="418"/>
      <c r="PVT209" s="417"/>
      <c r="PVU209" s="417"/>
      <c r="PVV209" s="418"/>
      <c r="PVW209" s="418"/>
      <c r="PVX209" s="417"/>
      <c r="PVY209" s="417"/>
      <c r="PVZ209" s="417"/>
      <c r="PWA209" s="417"/>
      <c r="PWB209" s="417"/>
      <c r="PWC209" s="411"/>
      <c r="PWD209" s="443"/>
      <c r="PWE209" s="417"/>
      <c r="PWF209" s="417"/>
      <c r="PWG209" s="417"/>
      <c r="PWH209" s="417"/>
      <c r="PWI209" s="417"/>
      <c r="PWJ209" s="417"/>
      <c r="PWK209" s="417"/>
      <c r="PWL209" s="416"/>
      <c r="PWM209" s="416"/>
      <c r="PWN209" s="416"/>
      <c r="PWO209" s="416"/>
      <c r="PWP209" s="416"/>
      <c r="PWQ209" s="416"/>
      <c r="PWR209" s="416"/>
      <c r="PWS209" s="416"/>
      <c r="PWT209" s="416"/>
      <c r="PWU209" s="416"/>
      <c r="PWV209" s="416"/>
      <c r="PWW209" s="416"/>
      <c r="PWX209" s="416"/>
      <c r="PWY209" s="416"/>
      <c r="PWZ209" s="416"/>
      <c r="PXA209" s="416"/>
      <c r="PXB209" s="416"/>
      <c r="PXC209" s="416"/>
      <c r="PXD209" s="416"/>
      <c r="PXE209" s="416"/>
      <c r="PXF209" s="416"/>
      <c r="PXG209" s="416"/>
      <c r="PXH209" s="416"/>
      <c r="PXI209" s="416"/>
      <c r="PXJ209" s="416"/>
      <c r="PXK209" s="416"/>
      <c r="PXL209" s="416"/>
      <c r="PXM209" s="416"/>
      <c r="PXN209" s="416"/>
      <c r="PXO209" s="416"/>
      <c r="PXP209" s="416"/>
      <c r="PXQ209" s="416"/>
      <c r="PXR209" s="416"/>
      <c r="PXS209" s="416"/>
      <c r="PXT209" s="416"/>
      <c r="PXU209" s="416"/>
      <c r="PXV209" s="416"/>
      <c r="PXW209" s="416"/>
      <c r="PXX209" s="416"/>
      <c r="PXY209" s="416"/>
      <c r="PXZ209" s="416"/>
      <c r="PYA209" s="416"/>
      <c r="PYB209" s="416"/>
      <c r="PYC209" s="416"/>
      <c r="PYD209" s="417"/>
      <c r="PYE209" s="417"/>
      <c r="PYF209" s="417"/>
      <c r="PYG209" s="417"/>
      <c r="PYH209" s="417"/>
      <c r="PYI209" s="417"/>
      <c r="PYJ209" s="417"/>
      <c r="PYK209" s="417"/>
      <c r="PYL209" s="417"/>
      <c r="PYM209" s="417"/>
      <c r="PYN209" s="417"/>
      <c r="PYO209" s="417"/>
      <c r="PYP209" s="417"/>
      <c r="PYQ209" s="417"/>
      <c r="PYR209" s="417"/>
      <c r="PYS209" s="417"/>
      <c r="PYT209" s="417"/>
      <c r="PYU209" s="417"/>
      <c r="PYV209" s="417"/>
      <c r="PYW209" s="417"/>
      <c r="PYX209" s="417"/>
      <c r="PYY209" s="417"/>
      <c r="PYZ209" s="417"/>
      <c r="PZA209" s="417"/>
      <c r="PZB209" s="418"/>
      <c r="PZC209" s="418"/>
      <c r="PZD209" s="418"/>
      <c r="PZE209" s="418"/>
      <c r="PZF209" s="418"/>
      <c r="PZG209" s="417"/>
      <c r="PZH209" s="417"/>
      <c r="PZI209" s="418"/>
      <c r="PZJ209" s="418"/>
      <c r="PZK209" s="417"/>
      <c r="PZL209" s="417"/>
      <c r="PZM209" s="418"/>
      <c r="PZN209" s="418"/>
      <c r="PZO209" s="417"/>
      <c r="PZP209" s="417"/>
      <c r="PZQ209" s="417"/>
      <c r="PZR209" s="417"/>
      <c r="PZS209" s="417"/>
      <c r="PZT209" s="417"/>
      <c r="PZU209" s="417"/>
      <c r="PZV209" s="418"/>
      <c r="PZW209" s="418"/>
      <c r="PZX209" s="417"/>
      <c r="PZY209" s="417"/>
      <c r="PZZ209" s="418"/>
      <c r="QAA209" s="418"/>
      <c r="QAB209" s="417"/>
      <c r="QAC209" s="417"/>
      <c r="QAD209" s="417"/>
      <c r="QAE209" s="417"/>
      <c r="QAF209" s="417"/>
      <c r="QAG209" s="411"/>
      <c r="QAH209" s="443"/>
      <c r="QAI209" s="417"/>
      <c r="QAJ209" s="417"/>
      <c r="QAK209" s="417"/>
      <c r="QAL209" s="417"/>
      <c r="QAM209" s="417"/>
      <c r="QAN209" s="417"/>
      <c r="QAO209" s="417"/>
      <c r="QAP209" s="416"/>
      <c r="QAQ209" s="416"/>
      <c r="QAR209" s="416"/>
      <c r="QAS209" s="416"/>
      <c r="QAT209" s="416"/>
      <c r="QAU209" s="416"/>
      <c r="QAV209" s="416"/>
      <c r="QAW209" s="416"/>
      <c r="QAX209" s="416"/>
      <c r="QAY209" s="416"/>
      <c r="QAZ209" s="416"/>
      <c r="QBA209" s="416"/>
      <c r="QBB209" s="416"/>
      <c r="QBC209" s="416"/>
      <c r="QBD209" s="416"/>
      <c r="QBE209" s="416"/>
      <c r="QBF209" s="416"/>
      <c r="QBG209" s="416"/>
      <c r="QBH209" s="416"/>
      <c r="QBI209" s="416"/>
      <c r="QBJ209" s="416"/>
      <c r="QBK209" s="416"/>
      <c r="QBL209" s="416"/>
      <c r="QBM209" s="416"/>
      <c r="QBN209" s="416"/>
      <c r="QBO209" s="416"/>
      <c r="QBP209" s="416"/>
      <c r="QBQ209" s="416"/>
      <c r="QBR209" s="416"/>
      <c r="QBS209" s="416"/>
      <c r="QBT209" s="416"/>
      <c r="QBU209" s="416"/>
      <c r="QBV209" s="416"/>
      <c r="QBW209" s="416"/>
      <c r="QBX209" s="416"/>
      <c r="QBY209" s="416"/>
      <c r="QBZ209" s="416"/>
      <c r="QCA209" s="416"/>
      <c r="QCB209" s="416"/>
      <c r="QCC209" s="416"/>
      <c r="QCD209" s="416"/>
      <c r="QCE209" s="416"/>
      <c r="QCF209" s="416"/>
      <c r="QCG209" s="416"/>
      <c r="QCH209" s="417"/>
      <c r="QCI209" s="417"/>
      <c r="QCJ209" s="417"/>
      <c r="QCK209" s="417"/>
      <c r="QCL209" s="417"/>
      <c r="QCM209" s="417"/>
      <c r="QCN209" s="417"/>
      <c r="QCO209" s="417"/>
      <c r="QCP209" s="417"/>
      <c r="QCQ209" s="417"/>
      <c r="QCR209" s="417"/>
      <c r="QCS209" s="417"/>
      <c r="QCT209" s="417"/>
      <c r="QCU209" s="417"/>
      <c r="QCV209" s="417"/>
      <c r="QCW209" s="417"/>
      <c r="QCX209" s="417"/>
      <c r="QCY209" s="417"/>
      <c r="QCZ209" s="417"/>
      <c r="QDA209" s="417"/>
      <c r="QDB209" s="417"/>
      <c r="QDC209" s="417"/>
      <c r="QDD209" s="417"/>
      <c r="QDE209" s="417"/>
      <c r="QDF209" s="418"/>
      <c r="QDG209" s="418"/>
      <c r="QDH209" s="418"/>
      <c r="QDI209" s="418"/>
      <c r="QDJ209" s="418"/>
      <c r="QDK209" s="417"/>
      <c r="QDL209" s="417"/>
      <c r="QDM209" s="418"/>
      <c r="QDN209" s="418"/>
      <c r="QDO209" s="417"/>
      <c r="QDP209" s="417"/>
      <c r="QDQ209" s="418"/>
      <c r="QDR209" s="418"/>
      <c r="QDS209" s="417"/>
      <c r="QDT209" s="417"/>
      <c r="QDU209" s="417"/>
      <c r="QDV209" s="417"/>
      <c r="QDW209" s="417"/>
      <c r="QDX209" s="417"/>
      <c r="QDY209" s="417"/>
      <c r="QDZ209" s="418"/>
      <c r="QEA209" s="418"/>
      <c r="QEB209" s="417"/>
      <c r="QEC209" s="417"/>
      <c r="QED209" s="418"/>
      <c r="QEE209" s="418"/>
      <c r="QEF209" s="417"/>
      <c r="QEG209" s="417"/>
      <c r="QEH209" s="417"/>
      <c r="QEI209" s="417"/>
      <c r="QEJ209" s="417"/>
      <c r="QEK209" s="411"/>
      <c r="QEL209" s="443"/>
      <c r="QEM209" s="417"/>
      <c r="QEN209" s="417"/>
      <c r="QEO209" s="417"/>
      <c r="QEP209" s="417"/>
      <c r="QEQ209" s="417"/>
      <c r="QER209" s="417"/>
      <c r="QES209" s="417"/>
      <c r="QET209" s="416"/>
      <c r="QEU209" s="416"/>
      <c r="QEV209" s="416"/>
      <c r="QEW209" s="416"/>
      <c r="QEX209" s="416"/>
      <c r="QEY209" s="416"/>
      <c r="QEZ209" s="416"/>
      <c r="QFA209" s="416"/>
      <c r="QFB209" s="416"/>
      <c r="QFC209" s="416"/>
      <c r="QFD209" s="416"/>
      <c r="QFE209" s="416"/>
      <c r="QFF209" s="416"/>
      <c r="QFG209" s="416"/>
      <c r="QFH209" s="416"/>
      <c r="QFI209" s="416"/>
      <c r="QFJ209" s="416"/>
      <c r="QFK209" s="416"/>
      <c r="QFL209" s="416"/>
      <c r="QFM209" s="416"/>
      <c r="QFN209" s="416"/>
      <c r="QFO209" s="416"/>
      <c r="QFP209" s="416"/>
      <c r="QFQ209" s="416"/>
      <c r="QFR209" s="416"/>
      <c r="QFS209" s="416"/>
      <c r="QFT209" s="416"/>
      <c r="QFU209" s="416"/>
      <c r="QFV209" s="416"/>
      <c r="QFW209" s="416"/>
      <c r="QFX209" s="416"/>
      <c r="QFY209" s="416"/>
      <c r="QFZ209" s="416"/>
      <c r="QGA209" s="416"/>
      <c r="QGB209" s="416"/>
      <c r="QGC209" s="416"/>
      <c r="QGD209" s="416"/>
      <c r="QGE209" s="416"/>
      <c r="QGF209" s="416"/>
      <c r="QGG209" s="416"/>
      <c r="QGH209" s="416"/>
      <c r="QGI209" s="416"/>
      <c r="QGJ209" s="416"/>
      <c r="QGK209" s="416"/>
      <c r="QGL209" s="417"/>
      <c r="QGM209" s="417"/>
      <c r="QGN209" s="417"/>
      <c r="QGO209" s="417"/>
      <c r="QGP209" s="417"/>
      <c r="QGQ209" s="417"/>
      <c r="QGR209" s="417"/>
      <c r="QGS209" s="417"/>
      <c r="QGT209" s="417"/>
      <c r="QGU209" s="417"/>
      <c r="QGV209" s="417"/>
      <c r="QGW209" s="417"/>
      <c r="QGX209" s="417"/>
      <c r="QGY209" s="417"/>
      <c r="QGZ209" s="417"/>
      <c r="QHA209" s="417"/>
      <c r="QHB209" s="417"/>
      <c r="QHC209" s="417"/>
      <c r="QHD209" s="417"/>
      <c r="QHE209" s="417"/>
      <c r="QHF209" s="417"/>
      <c r="QHG209" s="417"/>
      <c r="QHH209" s="417"/>
      <c r="QHI209" s="417"/>
      <c r="QHJ209" s="418"/>
      <c r="QHK209" s="418"/>
      <c r="QHL209" s="418"/>
      <c r="QHM209" s="418"/>
      <c r="QHN209" s="418"/>
      <c r="QHO209" s="417"/>
      <c r="QHP209" s="417"/>
      <c r="QHQ209" s="418"/>
      <c r="QHR209" s="418"/>
      <c r="QHS209" s="417"/>
      <c r="QHT209" s="417"/>
      <c r="QHU209" s="418"/>
      <c r="QHV209" s="418"/>
      <c r="QHW209" s="417"/>
      <c r="QHX209" s="417"/>
      <c r="QHY209" s="417"/>
      <c r="QHZ209" s="417"/>
      <c r="QIA209" s="417"/>
      <c r="QIB209" s="417"/>
      <c r="QIC209" s="417"/>
      <c r="QID209" s="418"/>
      <c r="QIE209" s="418"/>
      <c r="QIF209" s="417"/>
      <c r="QIG209" s="417"/>
      <c r="QIH209" s="418"/>
      <c r="QII209" s="418"/>
      <c r="QIJ209" s="417"/>
      <c r="QIK209" s="417"/>
      <c r="QIL209" s="417"/>
      <c r="QIM209" s="417"/>
      <c r="QIN209" s="417"/>
      <c r="QIO209" s="411"/>
      <c r="QIP209" s="443"/>
      <c r="QIQ209" s="417"/>
      <c r="QIR209" s="417"/>
      <c r="QIS209" s="417"/>
      <c r="QIT209" s="417"/>
      <c r="QIU209" s="417"/>
      <c r="QIV209" s="417"/>
      <c r="QIW209" s="417"/>
      <c r="QIX209" s="416"/>
      <c r="QIY209" s="416"/>
      <c r="QIZ209" s="416"/>
      <c r="QJA209" s="416"/>
      <c r="QJB209" s="416"/>
      <c r="QJC209" s="416"/>
      <c r="QJD209" s="416"/>
      <c r="QJE209" s="416"/>
      <c r="QJF209" s="416"/>
      <c r="QJG209" s="416"/>
      <c r="QJH209" s="416"/>
      <c r="QJI209" s="416"/>
      <c r="QJJ209" s="416"/>
      <c r="QJK209" s="416"/>
      <c r="QJL209" s="416"/>
      <c r="QJM209" s="416"/>
      <c r="QJN209" s="416"/>
      <c r="QJO209" s="416"/>
      <c r="QJP209" s="416"/>
      <c r="QJQ209" s="416"/>
      <c r="QJR209" s="416"/>
      <c r="QJS209" s="416"/>
      <c r="QJT209" s="416"/>
      <c r="QJU209" s="416"/>
      <c r="QJV209" s="416"/>
      <c r="QJW209" s="416"/>
      <c r="QJX209" s="416"/>
      <c r="QJY209" s="416"/>
      <c r="QJZ209" s="416"/>
      <c r="QKA209" s="416"/>
      <c r="QKB209" s="416"/>
      <c r="QKC209" s="416"/>
      <c r="QKD209" s="416"/>
      <c r="QKE209" s="416"/>
      <c r="QKF209" s="416"/>
      <c r="QKG209" s="416"/>
      <c r="QKH209" s="416"/>
      <c r="QKI209" s="416"/>
      <c r="QKJ209" s="416"/>
      <c r="QKK209" s="416"/>
      <c r="QKL209" s="416"/>
      <c r="QKM209" s="416"/>
      <c r="QKN209" s="416"/>
      <c r="QKO209" s="416"/>
      <c r="QKP209" s="417"/>
      <c r="QKQ209" s="417"/>
      <c r="QKR209" s="417"/>
      <c r="QKS209" s="417"/>
      <c r="QKT209" s="417"/>
      <c r="QKU209" s="417"/>
      <c r="QKV209" s="417"/>
      <c r="QKW209" s="417"/>
      <c r="QKX209" s="417"/>
      <c r="QKY209" s="417"/>
      <c r="QKZ209" s="417"/>
      <c r="QLA209" s="417"/>
      <c r="QLB209" s="417"/>
      <c r="QLC209" s="417"/>
      <c r="QLD209" s="417"/>
      <c r="QLE209" s="417"/>
      <c r="QLF209" s="417"/>
      <c r="QLG209" s="417"/>
      <c r="QLH209" s="417"/>
      <c r="QLI209" s="417"/>
      <c r="QLJ209" s="417"/>
      <c r="QLK209" s="417"/>
      <c r="QLL209" s="417"/>
      <c r="QLM209" s="417"/>
      <c r="QLN209" s="418"/>
      <c r="QLO209" s="418"/>
      <c r="QLP209" s="418"/>
      <c r="QLQ209" s="418"/>
      <c r="QLR209" s="418"/>
      <c r="QLS209" s="417"/>
      <c r="QLT209" s="417"/>
      <c r="QLU209" s="418"/>
      <c r="QLV209" s="418"/>
      <c r="QLW209" s="417"/>
      <c r="QLX209" s="417"/>
      <c r="QLY209" s="418"/>
      <c r="QLZ209" s="418"/>
      <c r="QMA209" s="417"/>
      <c r="QMB209" s="417"/>
      <c r="QMC209" s="417"/>
      <c r="QMD209" s="417"/>
      <c r="QME209" s="417"/>
      <c r="QMF209" s="417"/>
      <c r="QMG209" s="417"/>
      <c r="QMH209" s="418"/>
      <c r="QMI209" s="418"/>
      <c r="QMJ209" s="417"/>
      <c r="QMK209" s="417"/>
      <c r="QML209" s="418"/>
      <c r="QMM209" s="418"/>
      <c r="QMN209" s="417"/>
      <c r="QMO209" s="417"/>
      <c r="QMP209" s="417"/>
      <c r="QMQ209" s="417"/>
      <c r="QMR209" s="417"/>
      <c r="QMS209" s="411"/>
      <c r="QMT209" s="443"/>
      <c r="QMU209" s="417"/>
      <c r="QMV209" s="417"/>
      <c r="QMW209" s="417"/>
      <c r="QMX209" s="417"/>
      <c r="QMY209" s="417"/>
      <c r="QMZ209" s="417"/>
      <c r="QNA209" s="417"/>
      <c r="QNB209" s="416"/>
      <c r="QNC209" s="416"/>
      <c r="QND209" s="416"/>
      <c r="QNE209" s="416"/>
      <c r="QNF209" s="416"/>
      <c r="QNG209" s="416"/>
      <c r="QNH209" s="416"/>
      <c r="QNI209" s="416"/>
      <c r="QNJ209" s="416"/>
      <c r="QNK209" s="416"/>
      <c r="QNL209" s="416"/>
      <c r="QNM209" s="416"/>
      <c r="QNN209" s="416"/>
      <c r="QNO209" s="416"/>
      <c r="QNP209" s="416"/>
      <c r="QNQ209" s="416"/>
      <c r="QNR209" s="416"/>
      <c r="QNS209" s="416"/>
      <c r="QNT209" s="416"/>
      <c r="QNU209" s="416"/>
      <c r="QNV209" s="416"/>
      <c r="QNW209" s="416"/>
      <c r="QNX209" s="416"/>
      <c r="QNY209" s="416"/>
      <c r="QNZ209" s="416"/>
      <c r="QOA209" s="416"/>
      <c r="QOB209" s="416"/>
      <c r="QOC209" s="416"/>
      <c r="QOD209" s="416"/>
      <c r="QOE209" s="416"/>
      <c r="QOF209" s="416"/>
      <c r="QOG209" s="416"/>
      <c r="QOH209" s="416"/>
      <c r="QOI209" s="416"/>
      <c r="QOJ209" s="416"/>
      <c r="QOK209" s="416"/>
      <c r="QOL209" s="416"/>
      <c r="QOM209" s="416"/>
      <c r="QON209" s="416"/>
      <c r="QOO209" s="416"/>
      <c r="QOP209" s="416"/>
      <c r="QOQ209" s="416"/>
      <c r="QOR209" s="416"/>
      <c r="QOS209" s="416"/>
      <c r="QOT209" s="417"/>
      <c r="QOU209" s="417"/>
      <c r="QOV209" s="417"/>
      <c r="QOW209" s="417"/>
      <c r="QOX209" s="417"/>
      <c r="QOY209" s="417"/>
      <c r="QOZ209" s="417"/>
      <c r="QPA209" s="417"/>
      <c r="QPB209" s="417"/>
      <c r="QPC209" s="417"/>
      <c r="QPD209" s="417"/>
      <c r="QPE209" s="417"/>
      <c r="QPF209" s="417"/>
      <c r="QPG209" s="417"/>
      <c r="QPH209" s="417"/>
      <c r="QPI209" s="417"/>
      <c r="QPJ209" s="417"/>
      <c r="QPK209" s="417"/>
      <c r="QPL209" s="417"/>
      <c r="QPM209" s="417"/>
      <c r="QPN209" s="417"/>
      <c r="QPO209" s="417"/>
      <c r="QPP209" s="417"/>
      <c r="QPQ209" s="417"/>
      <c r="QPR209" s="418"/>
      <c r="QPS209" s="418"/>
      <c r="QPT209" s="418"/>
      <c r="QPU209" s="418"/>
      <c r="QPV209" s="418"/>
      <c r="QPW209" s="417"/>
      <c r="QPX209" s="417"/>
      <c r="QPY209" s="418"/>
      <c r="QPZ209" s="418"/>
      <c r="QQA209" s="417"/>
      <c r="QQB209" s="417"/>
      <c r="QQC209" s="418"/>
      <c r="QQD209" s="418"/>
      <c r="QQE209" s="417"/>
      <c r="QQF209" s="417"/>
      <c r="QQG209" s="417"/>
      <c r="QQH209" s="417"/>
      <c r="QQI209" s="417"/>
      <c r="QQJ209" s="417"/>
      <c r="QQK209" s="417"/>
      <c r="QQL209" s="418"/>
      <c r="QQM209" s="418"/>
      <c r="QQN209" s="417"/>
      <c r="QQO209" s="417"/>
      <c r="QQP209" s="418"/>
      <c r="QQQ209" s="418"/>
      <c r="QQR209" s="417"/>
      <c r="QQS209" s="417"/>
      <c r="QQT209" s="417"/>
      <c r="QQU209" s="417"/>
      <c r="QQV209" s="417"/>
      <c r="QQW209" s="411"/>
      <c r="QQX209" s="443"/>
      <c r="QQY209" s="417"/>
      <c r="QQZ209" s="417"/>
      <c r="QRA209" s="417"/>
      <c r="QRB209" s="417"/>
      <c r="QRC209" s="417"/>
      <c r="QRD209" s="417"/>
      <c r="QRE209" s="417"/>
      <c r="QRF209" s="416"/>
      <c r="QRG209" s="416"/>
      <c r="QRH209" s="416"/>
      <c r="QRI209" s="416"/>
      <c r="QRJ209" s="416"/>
      <c r="QRK209" s="416"/>
      <c r="QRL209" s="416"/>
      <c r="QRM209" s="416"/>
      <c r="QRN209" s="416"/>
      <c r="QRO209" s="416"/>
      <c r="QRP209" s="416"/>
      <c r="QRQ209" s="416"/>
      <c r="QRR209" s="416"/>
      <c r="QRS209" s="416"/>
      <c r="QRT209" s="416"/>
      <c r="QRU209" s="416"/>
      <c r="QRV209" s="416"/>
      <c r="QRW209" s="416"/>
      <c r="QRX209" s="416"/>
      <c r="QRY209" s="416"/>
      <c r="QRZ209" s="416"/>
      <c r="QSA209" s="416"/>
      <c r="QSB209" s="416"/>
      <c r="QSC209" s="416"/>
      <c r="QSD209" s="416"/>
      <c r="QSE209" s="416"/>
      <c r="QSF209" s="416"/>
      <c r="QSG209" s="416"/>
      <c r="QSH209" s="416"/>
      <c r="QSI209" s="416"/>
      <c r="QSJ209" s="416"/>
      <c r="QSK209" s="416"/>
      <c r="QSL209" s="416"/>
      <c r="QSM209" s="416"/>
      <c r="QSN209" s="416"/>
      <c r="QSO209" s="416"/>
      <c r="QSP209" s="416"/>
      <c r="QSQ209" s="416"/>
      <c r="QSR209" s="416"/>
      <c r="QSS209" s="416"/>
      <c r="QST209" s="416"/>
      <c r="QSU209" s="416"/>
      <c r="QSV209" s="416"/>
      <c r="QSW209" s="416"/>
      <c r="QSX209" s="417"/>
      <c r="QSY209" s="417"/>
      <c r="QSZ209" s="417"/>
      <c r="QTA209" s="417"/>
      <c r="QTB209" s="417"/>
      <c r="QTC209" s="417"/>
      <c r="QTD209" s="417"/>
      <c r="QTE209" s="417"/>
      <c r="QTF209" s="417"/>
      <c r="QTG209" s="417"/>
      <c r="QTH209" s="417"/>
      <c r="QTI209" s="417"/>
      <c r="QTJ209" s="417"/>
      <c r="QTK209" s="417"/>
      <c r="QTL209" s="417"/>
      <c r="QTM209" s="417"/>
      <c r="QTN209" s="417"/>
      <c r="QTO209" s="417"/>
      <c r="QTP209" s="417"/>
      <c r="QTQ209" s="417"/>
      <c r="QTR209" s="417"/>
      <c r="QTS209" s="417"/>
      <c r="QTT209" s="417"/>
      <c r="QTU209" s="417"/>
      <c r="QTV209" s="418"/>
      <c r="QTW209" s="418"/>
      <c r="QTX209" s="418"/>
      <c r="QTY209" s="418"/>
      <c r="QTZ209" s="418"/>
      <c r="QUA209" s="417"/>
      <c r="QUB209" s="417"/>
      <c r="QUC209" s="418"/>
      <c r="QUD209" s="418"/>
      <c r="QUE209" s="417"/>
      <c r="QUF209" s="417"/>
      <c r="QUG209" s="418"/>
      <c r="QUH209" s="418"/>
      <c r="QUI209" s="417"/>
      <c r="QUJ209" s="417"/>
      <c r="QUK209" s="417"/>
      <c r="QUL209" s="417"/>
      <c r="QUM209" s="417"/>
      <c r="QUN209" s="417"/>
      <c r="QUO209" s="417"/>
      <c r="QUP209" s="418"/>
      <c r="QUQ209" s="418"/>
      <c r="QUR209" s="417"/>
      <c r="QUS209" s="417"/>
      <c r="QUT209" s="418"/>
      <c r="QUU209" s="418"/>
      <c r="QUV209" s="417"/>
      <c r="QUW209" s="417"/>
      <c r="QUX209" s="417"/>
      <c r="QUY209" s="417"/>
      <c r="QUZ209" s="417"/>
      <c r="QVA209" s="411"/>
      <c r="QVB209" s="443"/>
      <c r="QVC209" s="417"/>
      <c r="QVD209" s="417"/>
      <c r="QVE209" s="417"/>
      <c r="QVF209" s="417"/>
      <c r="QVG209" s="417"/>
      <c r="QVH209" s="417"/>
      <c r="QVI209" s="417"/>
      <c r="QVJ209" s="416"/>
      <c r="QVK209" s="416"/>
      <c r="QVL209" s="416"/>
      <c r="QVM209" s="416"/>
      <c r="QVN209" s="416"/>
      <c r="QVO209" s="416"/>
      <c r="QVP209" s="416"/>
      <c r="QVQ209" s="416"/>
      <c r="QVR209" s="416"/>
      <c r="QVS209" s="416"/>
      <c r="QVT209" s="416"/>
      <c r="QVU209" s="416"/>
      <c r="QVV209" s="416"/>
      <c r="QVW209" s="416"/>
      <c r="QVX209" s="416"/>
      <c r="QVY209" s="416"/>
      <c r="QVZ209" s="416"/>
      <c r="QWA209" s="416"/>
      <c r="QWB209" s="416"/>
      <c r="QWC209" s="416"/>
      <c r="QWD209" s="416"/>
      <c r="QWE209" s="416"/>
      <c r="QWF209" s="416"/>
      <c r="QWG209" s="416"/>
      <c r="QWH209" s="416"/>
      <c r="QWI209" s="416"/>
      <c r="QWJ209" s="416"/>
      <c r="QWK209" s="416"/>
      <c r="QWL209" s="416"/>
      <c r="QWM209" s="416"/>
      <c r="QWN209" s="416"/>
      <c r="QWO209" s="416"/>
      <c r="QWP209" s="416"/>
      <c r="QWQ209" s="416"/>
      <c r="QWR209" s="416"/>
      <c r="QWS209" s="416"/>
      <c r="QWT209" s="416"/>
      <c r="QWU209" s="416"/>
      <c r="QWV209" s="416"/>
      <c r="QWW209" s="416"/>
      <c r="QWX209" s="416"/>
      <c r="QWY209" s="416"/>
      <c r="QWZ209" s="416"/>
      <c r="QXA209" s="416"/>
      <c r="QXB209" s="417"/>
      <c r="QXC209" s="417"/>
      <c r="QXD209" s="417"/>
      <c r="QXE209" s="417"/>
      <c r="QXF209" s="417"/>
      <c r="QXG209" s="417"/>
      <c r="QXH209" s="417"/>
      <c r="QXI209" s="417"/>
      <c r="QXJ209" s="417"/>
      <c r="QXK209" s="417"/>
      <c r="QXL209" s="417"/>
      <c r="QXM209" s="417"/>
      <c r="QXN209" s="417"/>
      <c r="QXO209" s="417"/>
      <c r="QXP209" s="417"/>
      <c r="QXQ209" s="417"/>
      <c r="QXR209" s="417"/>
      <c r="QXS209" s="417"/>
      <c r="QXT209" s="417"/>
      <c r="QXU209" s="417"/>
      <c r="QXV209" s="417"/>
      <c r="QXW209" s="417"/>
      <c r="QXX209" s="417"/>
      <c r="QXY209" s="417"/>
      <c r="QXZ209" s="418"/>
      <c r="QYA209" s="418"/>
      <c r="QYB209" s="418"/>
      <c r="QYC209" s="418"/>
      <c r="QYD209" s="418"/>
      <c r="QYE209" s="417"/>
      <c r="QYF209" s="417"/>
      <c r="QYG209" s="418"/>
      <c r="QYH209" s="418"/>
      <c r="QYI209" s="417"/>
      <c r="QYJ209" s="417"/>
      <c r="QYK209" s="418"/>
      <c r="QYL209" s="418"/>
      <c r="QYM209" s="417"/>
      <c r="QYN209" s="417"/>
      <c r="QYO209" s="417"/>
      <c r="QYP209" s="417"/>
      <c r="QYQ209" s="417"/>
      <c r="QYR209" s="417"/>
      <c r="QYS209" s="417"/>
      <c r="QYT209" s="418"/>
      <c r="QYU209" s="418"/>
      <c r="QYV209" s="417"/>
      <c r="QYW209" s="417"/>
      <c r="QYX209" s="418"/>
      <c r="QYY209" s="418"/>
      <c r="QYZ209" s="417"/>
      <c r="QZA209" s="417"/>
      <c r="QZB209" s="417"/>
      <c r="QZC209" s="417"/>
      <c r="QZD209" s="417"/>
      <c r="QZE209" s="411"/>
      <c r="QZF209" s="443"/>
      <c r="QZG209" s="417"/>
      <c r="QZH209" s="417"/>
      <c r="QZI209" s="417"/>
      <c r="QZJ209" s="417"/>
      <c r="QZK209" s="417"/>
      <c r="QZL209" s="417"/>
      <c r="QZM209" s="417"/>
      <c r="QZN209" s="416"/>
      <c r="QZO209" s="416"/>
      <c r="QZP209" s="416"/>
      <c r="QZQ209" s="416"/>
      <c r="QZR209" s="416"/>
      <c r="QZS209" s="416"/>
      <c r="QZT209" s="416"/>
      <c r="QZU209" s="416"/>
      <c r="QZV209" s="416"/>
      <c r="QZW209" s="416"/>
      <c r="QZX209" s="416"/>
      <c r="QZY209" s="416"/>
      <c r="QZZ209" s="416"/>
      <c r="RAA209" s="416"/>
      <c r="RAB209" s="416"/>
      <c r="RAC209" s="416"/>
      <c r="RAD209" s="416"/>
      <c r="RAE209" s="416"/>
      <c r="RAF209" s="416"/>
      <c r="RAG209" s="416"/>
      <c r="RAH209" s="416"/>
      <c r="RAI209" s="416"/>
      <c r="RAJ209" s="416"/>
      <c r="RAK209" s="416"/>
      <c r="RAL209" s="416"/>
      <c r="RAM209" s="416"/>
      <c r="RAN209" s="416"/>
      <c r="RAO209" s="416"/>
      <c r="RAP209" s="416"/>
      <c r="RAQ209" s="416"/>
      <c r="RAR209" s="416"/>
      <c r="RAS209" s="416"/>
      <c r="RAT209" s="416"/>
      <c r="RAU209" s="416"/>
      <c r="RAV209" s="416"/>
      <c r="RAW209" s="416"/>
      <c r="RAX209" s="416"/>
      <c r="RAY209" s="416"/>
      <c r="RAZ209" s="416"/>
      <c r="RBA209" s="416"/>
      <c r="RBB209" s="416"/>
      <c r="RBC209" s="416"/>
      <c r="RBD209" s="416"/>
      <c r="RBE209" s="416"/>
      <c r="RBF209" s="417"/>
      <c r="RBG209" s="417"/>
      <c r="RBH209" s="417"/>
      <c r="RBI209" s="417"/>
      <c r="RBJ209" s="417"/>
      <c r="RBK209" s="417"/>
      <c r="RBL209" s="417"/>
      <c r="RBM209" s="417"/>
      <c r="RBN209" s="417"/>
      <c r="RBO209" s="417"/>
      <c r="RBP209" s="417"/>
      <c r="RBQ209" s="417"/>
      <c r="RBR209" s="417"/>
      <c r="RBS209" s="417"/>
      <c r="RBT209" s="417"/>
      <c r="RBU209" s="417"/>
      <c r="RBV209" s="417"/>
      <c r="RBW209" s="417"/>
      <c r="RBX209" s="417"/>
      <c r="RBY209" s="417"/>
      <c r="RBZ209" s="417"/>
      <c r="RCA209" s="417"/>
      <c r="RCB209" s="417"/>
    </row>
    <row r="210" spans="1:12248" s="298" customFormat="1" ht="57.75" customHeight="1" x14ac:dyDescent="0.3">
      <c r="B210" s="207"/>
      <c r="C210" s="115" t="s">
        <v>32</v>
      </c>
      <c r="D210" s="192">
        <f t="shared" si="811"/>
        <v>1702810.9</v>
      </c>
      <c r="E210" s="192">
        <f>E214+E218</f>
        <v>186640.84518999999</v>
      </c>
      <c r="F210" s="192">
        <f t="shared" ref="F210" si="826">F214+F218+F241</f>
        <v>1516170.0548099999</v>
      </c>
      <c r="G210" s="192">
        <f t="shared" ref="G210:H210" si="827">G214+G218</f>
        <v>0</v>
      </c>
      <c r="H210" s="192">
        <f t="shared" si="827"/>
        <v>0</v>
      </c>
      <c r="I210" s="192">
        <f t="shared" si="810"/>
        <v>28826.265649999998</v>
      </c>
      <c r="J210" s="596">
        <f t="shared" si="733"/>
        <v>1.6928635851461839E-2</v>
      </c>
      <c r="K210" s="192">
        <f>K214+K218</f>
        <v>4971.7725</v>
      </c>
      <c r="L210" s="670"/>
      <c r="M210" s="192">
        <f t="shared" ref="M210" si="828">M214+M218+M241</f>
        <v>23854.493149999998</v>
      </c>
      <c r="N210" s="670"/>
      <c r="O210" s="670"/>
      <c r="P210" s="670"/>
      <c r="Q210" s="670"/>
      <c r="R210" s="670"/>
      <c r="S210" s="183">
        <f t="shared" si="748"/>
        <v>7102.5321400000003</v>
      </c>
      <c r="T210" s="602">
        <f t="shared" si="749"/>
        <v>4.1710633517791085E-3</v>
      </c>
      <c r="U210" s="192">
        <f>U214+U218</f>
        <v>7102.5321400000003</v>
      </c>
      <c r="V210" s="602">
        <f t="shared" si="744"/>
        <v>3.8054543381271323E-2</v>
      </c>
      <c r="W210" s="670">
        <f t="shared" ref="W210" si="829">W214+W218+W241</f>
        <v>0</v>
      </c>
      <c r="X210" s="602">
        <f t="shared" si="735"/>
        <v>0</v>
      </c>
      <c r="Y210" s="670">
        <f t="shared" si="813"/>
        <v>0</v>
      </c>
      <c r="Z210" s="602"/>
      <c r="AA210" s="670">
        <f t="shared" si="814"/>
        <v>0</v>
      </c>
      <c r="AB210" s="602"/>
      <c r="AC210" s="183">
        <f t="shared" si="745"/>
        <v>1702810.8478399999</v>
      </c>
      <c r="AD210" s="638">
        <f t="shared" si="746"/>
        <v>0.99999996936829572</v>
      </c>
      <c r="AE210" s="192">
        <f>AE214+AE218</f>
        <v>186640.79303</v>
      </c>
      <c r="AF210" s="638">
        <f t="shared" si="742"/>
        <v>0.99999972053277009</v>
      </c>
      <c r="AG210" s="183">
        <f t="shared" ref="AG210" si="830">AG214+AG218+AG241</f>
        <v>1516170.0548099999</v>
      </c>
      <c r="AH210" s="638">
        <f t="shared" si="739"/>
        <v>1</v>
      </c>
      <c r="AI210" s="670">
        <f t="shared" si="815"/>
        <v>0</v>
      </c>
      <c r="AJ210" s="638">
        <v>0</v>
      </c>
      <c r="AK210" s="670">
        <f t="shared" si="816"/>
        <v>0</v>
      </c>
      <c r="AL210" s="670"/>
      <c r="AM210" s="670"/>
      <c r="AN210" s="670"/>
      <c r="AO210" s="670"/>
      <c r="AP210" s="670"/>
      <c r="AQ210" s="670"/>
      <c r="AR210" s="670"/>
      <c r="AS210" s="670"/>
      <c r="AT210" s="670"/>
      <c r="AU210" s="670">
        <f>AU214+AU218+AU241</f>
        <v>0</v>
      </c>
      <c r="AV210" s="670">
        <f t="shared" ref="AV210:AV212" si="831">AW210+AX210+AY210+AZ210</f>
        <v>1702810.9</v>
      </c>
      <c r="AW210" s="670">
        <f>AW214+AW218</f>
        <v>186640.84518999999</v>
      </c>
      <c r="AX210" s="670">
        <f t="shared" ref="AX210" si="832">AX214+AX218+AX241</f>
        <v>1516170.0548099999</v>
      </c>
      <c r="AY210" s="670">
        <f t="shared" ref="AY210:AZ210" si="833">AY214+AY218+AY241</f>
        <v>0</v>
      </c>
      <c r="AZ210" s="670">
        <f t="shared" si="833"/>
        <v>0</v>
      </c>
      <c r="BA210" s="670">
        <f t="shared" ref="BA210" si="834">BB210+BC210+BD210</f>
        <v>0</v>
      </c>
      <c r="BB210" s="670">
        <f>BB214+BB218</f>
        <v>0</v>
      </c>
      <c r="BC210" s="82"/>
      <c r="BD210" s="82"/>
      <c r="BE210" s="670">
        <f t="shared" si="600"/>
        <v>186640.84518999999</v>
      </c>
      <c r="BF210" s="670">
        <f>BF214+BF218</f>
        <v>186640.84518999999</v>
      </c>
      <c r="BG210" s="82"/>
      <c r="BH210" s="82"/>
      <c r="BI210" s="670">
        <f t="shared" si="776"/>
        <v>4931899.5999999996</v>
      </c>
      <c r="BJ210" s="670">
        <f>BJ214+BJ218</f>
        <v>2092041.51232</v>
      </c>
      <c r="BK210" s="670">
        <f t="shared" ref="BK210" si="835">BK214+BK218+BK241</f>
        <v>2839858.0876799999</v>
      </c>
      <c r="BL210" s="670">
        <f t="shared" ref="BL210:BM210" si="836">BL214+BL218</f>
        <v>0</v>
      </c>
      <c r="BM210" s="670">
        <f t="shared" si="836"/>
        <v>0</v>
      </c>
      <c r="BN210" s="670">
        <f>BO210-BI210</f>
        <v>0</v>
      </c>
      <c r="BO210" s="670">
        <f t="shared" si="764"/>
        <v>4931899.5999999996</v>
      </c>
      <c r="BP210" s="670">
        <f>BP214+BP218+BP241</f>
        <v>2092041.51232</v>
      </c>
      <c r="BQ210" s="670">
        <f t="shared" ref="BQ210" si="837">BQ214+BQ218+BQ241</f>
        <v>2839858.0876799999</v>
      </c>
      <c r="BR210" s="670">
        <f t="shared" ref="BR210:BS210" si="838">BR214+BR218</f>
        <v>0</v>
      </c>
      <c r="BS210" s="670">
        <f t="shared" si="838"/>
        <v>0</v>
      </c>
      <c r="BT210" s="82"/>
      <c r="BU210" s="82"/>
      <c r="BV210" s="670">
        <f t="shared" si="780"/>
        <v>0</v>
      </c>
      <c r="BW210" s="670">
        <f>BW214+BW218</f>
        <v>0</v>
      </c>
      <c r="BX210" s="670">
        <f t="shared" ref="BX210:BZ210" si="839">BX214+BX218</f>
        <v>0</v>
      </c>
      <c r="BY210" s="670">
        <f t="shared" si="839"/>
        <v>0</v>
      </c>
      <c r="BZ210" s="670">
        <f t="shared" si="839"/>
        <v>0</v>
      </c>
      <c r="CA210" s="670">
        <f t="shared" si="823"/>
        <v>0</v>
      </c>
      <c r="CB210" s="192"/>
      <c r="CC210" s="255"/>
      <c r="CD210" s="255"/>
      <c r="CE210" s="670">
        <f t="shared" si="824"/>
        <v>7036123.2000000002</v>
      </c>
      <c r="CF210" s="670">
        <f>CF214+CF218</f>
        <v>1719405.71</v>
      </c>
      <c r="CG210" s="670">
        <f>CG214+CG218+CG241</f>
        <v>5316717.49</v>
      </c>
      <c r="CH210" s="670">
        <f t="shared" ref="CH210:CI210" si="840">CH214+CH218</f>
        <v>0</v>
      </c>
      <c r="CI210" s="670">
        <f t="shared" si="840"/>
        <v>0</v>
      </c>
      <c r="CJ210" s="670">
        <v>0</v>
      </c>
      <c r="CK210" s="670">
        <f t="shared" si="766"/>
        <v>7036123.2000000002</v>
      </c>
      <c r="CL210" s="670">
        <f>CL214+CL218</f>
        <v>1719405.71</v>
      </c>
      <c r="CM210" s="670">
        <f>CM214+CM218+CM241</f>
        <v>5316717.49</v>
      </c>
      <c r="CN210" s="670">
        <f t="shared" ref="CN210:CO210" si="841">CN214+CN218</f>
        <v>0</v>
      </c>
      <c r="CO210" s="670">
        <f t="shared" si="841"/>
        <v>0</v>
      </c>
    </row>
    <row r="211" spans="1:12248" s="80" customFormat="1" ht="59.25" customHeight="1" x14ac:dyDescent="0.3">
      <c r="B211" s="668"/>
      <c r="C211" s="111" t="s">
        <v>419</v>
      </c>
      <c r="D211" s="182">
        <f t="shared" si="811"/>
        <v>838697.93658999994</v>
      </c>
      <c r="E211" s="182">
        <f>E215+E219</f>
        <v>91927.568899999998</v>
      </c>
      <c r="F211" s="182">
        <f>F215+F219+F242</f>
        <v>746770.36768999998</v>
      </c>
      <c r="G211" s="182">
        <f t="shared" ref="G211:H211" si="842">G215+G219</f>
        <v>0</v>
      </c>
      <c r="H211" s="182">
        <f t="shared" si="842"/>
        <v>0</v>
      </c>
      <c r="I211" s="182">
        <f t="shared" si="810"/>
        <v>14198.01361</v>
      </c>
      <c r="J211" s="608">
        <f t="shared" si="733"/>
        <v>1.6928637821295538E-2</v>
      </c>
      <c r="K211" s="182">
        <f>K215+K219</f>
        <v>2448.7838400000001</v>
      </c>
      <c r="L211" s="669"/>
      <c r="M211" s="182">
        <f>M215+M219+M242</f>
        <v>11749.22977</v>
      </c>
      <c r="N211" s="669"/>
      <c r="O211" s="669"/>
      <c r="P211" s="669"/>
      <c r="Q211" s="669"/>
      <c r="R211" s="669"/>
      <c r="S211" s="689">
        <f t="shared" si="748"/>
        <v>3498.2626300000002</v>
      </c>
      <c r="T211" s="626">
        <f t="shared" si="749"/>
        <v>4.1710638328542075E-3</v>
      </c>
      <c r="U211" s="182">
        <f>U215+U219</f>
        <v>3498.2626300000002</v>
      </c>
      <c r="V211" s="626">
        <f t="shared" si="744"/>
        <v>3.8054553947852746E-2</v>
      </c>
      <c r="W211" s="669">
        <f>W215+W219+W242</f>
        <v>0</v>
      </c>
      <c r="X211" s="626">
        <f t="shared" si="735"/>
        <v>0</v>
      </c>
      <c r="Y211" s="669">
        <f t="shared" si="813"/>
        <v>0</v>
      </c>
      <c r="Z211" s="626"/>
      <c r="AA211" s="669">
        <f t="shared" si="814"/>
        <v>0</v>
      </c>
      <c r="AB211" s="626"/>
      <c r="AC211" s="666">
        <f t="shared" si="745"/>
        <v>838697.93655999994</v>
      </c>
      <c r="AD211" s="646">
        <f t="shared" si="746"/>
        <v>0.99999999996423028</v>
      </c>
      <c r="AE211" s="182">
        <f>AE215+AE219</f>
        <v>91927.568899999998</v>
      </c>
      <c r="AF211" s="646">
        <f t="shared" si="742"/>
        <v>1</v>
      </c>
      <c r="AG211" s="666">
        <f>AG215+AG219+AG242</f>
        <v>746770.36765999999</v>
      </c>
      <c r="AH211" s="646">
        <f t="shared" si="739"/>
        <v>0.99999999995982702</v>
      </c>
      <c r="AI211" s="669">
        <f t="shared" si="815"/>
        <v>0</v>
      </c>
      <c r="AJ211" s="646">
        <v>0</v>
      </c>
      <c r="AK211" s="669">
        <f t="shared" si="816"/>
        <v>0</v>
      </c>
      <c r="AL211" s="669"/>
      <c r="AM211" s="669"/>
      <c r="AN211" s="669"/>
      <c r="AO211" s="669"/>
      <c r="AP211" s="669"/>
      <c r="AQ211" s="669"/>
      <c r="AR211" s="669"/>
      <c r="AS211" s="669"/>
      <c r="AT211" s="669"/>
      <c r="AU211" s="669">
        <f>AU215+AU219+AU242</f>
        <v>2.5460000077146105E-2</v>
      </c>
      <c r="AV211" s="669">
        <f t="shared" si="831"/>
        <v>838697.96205000009</v>
      </c>
      <c r="AW211" s="669">
        <f>AW215+AW219</f>
        <v>91927.594379999995</v>
      </c>
      <c r="AX211" s="669">
        <f>AX215+AX219+AX242</f>
        <v>746770.36767000007</v>
      </c>
      <c r="AY211" s="669">
        <f t="shared" ref="AY211:AZ211" si="843">AY215+AY219</f>
        <v>0</v>
      </c>
      <c r="AZ211" s="669">
        <f t="shared" si="843"/>
        <v>0</v>
      </c>
      <c r="BA211" s="669">
        <f>BB211</f>
        <v>746770.36768999998</v>
      </c>
      <c r="BB211" s="669">
        <f>BF211-E211</f>
        <v>746770.36768999998</v>
      </c>
      <c r="BC211" s="33"/>
      <c r="BD211" s="33"/>
      <c r="BE211" s="669">
        <f t="shared" si="600"/>
        <v>838697.93658999994</v>
      </c>
      <c r="BF211" s="669">
        <f>D211</f>
        <v>838697.93658999994</v>
      </c>
      <c r="BG211" s="33"/>
      <c r="BH211" s="33"/>
      <c r="BI211" s="669">
        <f t="shared" si="776"/>
        <v>2429144.6000100002</v>
      </c>
      <c r="BJ211" s="669">
        <f>BJ215+BJ219</f>
        <v>1030408.5149299999</v>
      </c>
      <c r="BK211" s="669">
        <f>BK215+BK219+BK242</f>
        <v>1398736.0850800001</v>
      </c>
      <c r="BL211" s="669">
        <f t="shared" ref="BL211:BM211" si="844">BL215+BL219</f>
        <v>0</v>
      </c>
      <c r="BM211" s="669">
        <f t="shared" si="844"/>
        <v>0</v>
      </c>
      <c r="BN211" s="669">
        <f>BO211-BI211</f>
        <v>0</v>
      </c>
      <c r="BO211" s="669">
        <f t="shared" si="764"/>
        <v>2429144.6000100002</v>
      </c>
      <c r="BP211" s="669">
        <f>BP215+BP219+BP242</f>
        <v>1030408.5149299999</v>
      </c>
      <c r="BQ211" s="669">
        <f>BQ215+BQ219+BQ242</f>
        <v>1398736.0850800001</v>
      </c>
      <c r="BR211" s="669">
        <f t="shared" ref="BR211:BS211" si="845">BR215+BR219</f>
        <v>0</v>
      </c>
      <c r="BS211" s="669">
        <f t="shared" si="845"/>
        <v>0</v>
      </c>
      <c r="BT211" s="33"/>
      <c r="BU211" s="33"/>
      <c r="BV211" s="669">
        <f t="shared" si="780"/>
        <v>0</v>
      </c>
      <c r="BW211" s="669">
        <f>BW215+BW219</f>
        <v>0</v>
      </c>
      <c r="BX211" s="669">
        <f t="shared" ref="BX211:BZ211" si="846">BX215+BX219</f>
        <v>0</v>
      </c>
      <c r="BY211" s="669">
        <f t="shared" si="846"/>
        <v>0</v>
      </c>
      <c r="BZ211" s="669">
        <f t="shared" si="846"/>
        <v>0</v>
      </c>
      <c r="CA211" s="669">
        <f>CB211</f>
        <v>2279212.2423999999</v>
      </c>
      <c r="CB211" s="182">
        <f>CF211-BW211</f>
        <v>2279212.2423999999</v>
      </c>
      <c r="CC211" s="249"/>
      <c r="CD211" s="249"/>
      <c r="CE211" s="669">
        <f t="shared" si="824"/>
        <v>9326954.1000013798</v>
      </c>
      <c r="CF211" s="669">
        <f>CF215+CF219</f>
        <v>2279212.2423999999</v>
      </c>
      <c r="CG211" s="669">
        <f>CG215+CG219+CG242</f>
        <v>7047741.8576013809</v>
      </c>
      <c r="CH211" s="669">
        <f t="shared" ref="CH211:CI211" si="847">CH215+CH219</f>
        <v>0</v>
      </c>
      <c r="CI211" s="669">
        <f t="shared" si="847"/>
        <v>0</v>
      </c>
      <c r="CJ211" s="669">
        <v>0</v>
      </c>
      <c r="CK211" s="669">
        <f t="shared" si="766"/>
        <v>9326954.1000013798</v>
      </c>
      <c r="CL211" s="669">
        <f>CL215+CL219</f>
        <v>2279212.2423999999</v>
      </c>
      <c r="CM211" s="669">
        <f>CM215+CM219+CM242</f>
        <v>7047741.8576013809</v>
      </c>
      <c r="CN211" s="669">
        <f t="shared" ref="CN211:CO211" si="848">CN215+CN219</f>
        <v>0</v>
      </c>
      <c r="CO211" s="669">
        <f t="shared" si="848"/>
        <v>0</v>
      </c>
    </row>
    <row r="212" spans="1:12248" s="80" customFormat="1" ht="59.25" customHeight="1" x14ac:dyDescent="0.3">
      <c r="B212" s="668"/>
      <c r="C212" s="111" t="s">
        <v>31</v>
      </c>
      <c r="D212" s="182">
        <f t="shared" si="811"/>
        <v>264940.31498999998</v>
      </c>
      <c r="E212" s="182">
        <f>E216+E238+E243</f>
        <v>72395.700060000003</v>
      </c>
      <c r="F212" s="182">
        <f t="shared" ref="F212:H212" si="849">F216+F238+F243</f>
        <v>192544.61493000001</v>
      </c>
      <c r="G212" s="182">
        <f t="shared" si="849"/>
        <v>0</v>
      </c>
      <c r="H212" s="182">
        <f t="shared" si="849"/>
        <v>0</v>
      </c>
      <c r="I212" s="182">
        <f t="shared" si="810"/>
        <v>0</v>
      </c>
      <c r="J212" s="608">
        <f t="shared" si="733"/>
        <v>0</v>
      </c>
      <c r="K212" s="182">
        <f>K216+K238+K243</f>
        <v>0</v>
      </c>
      <c r="L212" s="669"/>
      <c r="M212" s="182">
        <f t="shared" ref="M212" si="850">M216+M238+M243</f>
        <v>0</v>
      </c>
      <c r="N212" s="669"/>
      <c r="O212" s="669"/>
      <c r="P212" s="669"/>
      <c r="Q212" s="669"/>
      <c r="R212" s="669"/>
      <c r="S212" s="689">
        <f t="shared" si="748"/>
        <v>0</v>
      </c>
      <c r="T212" s="626">
        <f t="shared" si="749"/>
        <v>0</v>
      </c>
      <c r="U212" s="182">
        <f>U216+U238+U243</f>
        <v>0</v>
      </c>
      <c r="V212" s="626">
        <f t="shared" si="744"/>
        <v>0</v>
      </c>
      <c r="W212" s="669">
        <f t="shared" ref="W212" si="851">W216+W238+W243</f>
        <v>0</v>
      </c>
      <c r="X212" s="626">
        <f t="shared" si="735"/>
        <v>0</v>
      </c>
      <c r="Y212" s="669">
        <f t="shared" ref="Y212" si="852">Y216+Y238+Y243</f>
        <v>0</v>
      </c>
      <c r="Z212" s="626"/>
      <c r="AA212" s="669">
        <f t="shared" ref="AA212" si="853">AA216+AA238+AA243</f>
        <v>0</v>
      </c>
      <c r="AB212" s="626"/>
      <c r="AC212" s="666">
        <f t="shared" si="745"/>
        <v>39567.573899999996</v>
      </c>
      <c r="AD212" s="646">
        <f t="shared" si="746"/>
        <v>0.14934523612042</v>
      </c>
      <c r="AE212" s="182">
        <f>AE216+AE238+AE243</f>
        <v>0</v>
      </c>
      <c r="AF212" s="646">
        <f t="shared" si="742"/>
        <v>0</v>
      </c>
      <c r="AG212" s="666">
        <f t="shared" ref="AG212" si="854">AG216+AG238+AG243</f>
        <v>39567.573899999996</v>
      </c>
      <c r="AH212" s="646">
        <f t="shared" si="739"/>
        <v>0.20549821096988286</v>
      </c>
      <c r="AI212" s="669">
        <f t="shared" ref="AI212" si="855">AI216+AI238+AI243</f>
        <v>0</v>
      </c>
      <c r="AJ212" s="646">
        <v>0</v>
      </c>
      <c r="AK212" s="669">
        <f t="shared" ref="AK212" si="856">AK216+AK238+AK243</f>
        <v>0</v>
      </c>
      <c r="AL212" s="669"/>
      <c r="AM212" s="669"/>
      <c r="AN212" s="669"/>
      <c r="AO212" s="669"/>
      <c r="AP212" s="669"/>
      <c r="AQ212" s="669"/>
      <c r="AR212" s="669"/>
      <c r="AS212" s="669"/>
      <c r="AT212" s="669"/>
      <c r="AU212" s="669">
        <f>AV212-D212</f>
        <v>-264940.31498999998</v>
      </c>
      <c r="AV212" s="669">
        <f t="shared" si="831"/>
        <v>0</v>
      </c>
      <c r="AW212" s="669">
        <f>AW216</f>
        <v>0</v>
      </c>
      <c r="AX212" s="669">
        <f t="shared" ref="AX212:AZ212" si="857">AX216+AX238+AX243</f>
        <v>0</v>
      </c>
      <c r="AY212" s="669">
        <f t="shared" si="857"/>
        <v>0</v>
      </c>
      <c r="AZ212" s="669">
        <f t="shared" si="857"/>
        <v>0</v>
      </c>
      <c r="BA212" s="669"/>
      <c r="BB212" s="669"/>
      <c r="BC212" s="33"/>
      <c r="BD212" s="33"/>
      <c r="BE212" s="669"/>
      <c r="BF212" s="669"/>
      <c r="BG212" s="33"/>
      <c r="BH212" s="33"/>
      <c r="BI212" s="669">
        <f>BJ212</f>
        <v>0</v>
      </c>
      <c r="BJ212" s="669">
        <f>BJ216+BJ238+BJ243</f>
        <v>0</v>
      </c>
      <c r="BK212" s="669"/>
      <c r="BL212" s="669"/>
      <c r="BM212" s="669"/>
      <c r="BN212" s="669"/>
      <c r="BO212" s="669"/>
      <c r="BP212" s="669">
        <f>BP216+BP238+BP243</f>
        <v>0</v>
      </c>
      <c r="BQ212" s="669">
        <f t="shared" ref="BQ212" si="858">BQ216+BQ238+BQ243</f>
        <v>0</v>
      </c>
      <c r="BR212" s="669"/>
      <c r="BS212" s="669"/>
      <c r="BT212" s="33"/>
      <c r="BU212" s="33"/>
      <c r="BV212" s="669"/>
      <c r="BW212" s="669"/>
      <c r="BX212" s="669"/>
      <c r="BY212" s="669"/>
      <c r="BZ212" s="669"/>
      <c r="CA212" s="669"/>
      <c r="CB212" s="182"/>
      <c r="CC212" s="249"/>
      <c r="CD212" s="249"/>
      <c r="CE212" s="669"/>
      <c r="CF212" s="182"/>
      <c r="CG212" s="182"/>
      <c r="CH212" s="249"/>
      <c r="CI212" s="249"/>
      <c r="CJ212" s="669"/>
      <c r="CK212" s="669"/>
      <c r="CL212" s="669"/>
      <c r="CM212" s="669"/>
      <c r="CN212" s="669"/>
      <c r="CO212" s="669"/>
    </row>
    <row r="213" spans="1:12248" s="191" customFormat="1" ht="44.25" customHeight="1" x14ac:dyDescent="0.3">
      <c r="B213" s="213" t="s">
        <v>34</v>
      </c>
      <c r="C213" s="113" t="s">
        <v>220</v>
      </c>
      <c r="D213" s="185">
        <f t="shared" ref="D213" si="859">E213</f>
        <v>350964.11414999998</v>
      </c>
      <c r="E213" s="185">
        <f>SUM(E214:E216)</f>
        <v>350964.11414999998</v>
      </c>
      <c r="F213" s="185"/>
      <c r="G213" s="258"/>
      <c r="H213" s="258"/>
      <c r="I213" s="185">
        <f t="shared" si="810"/>
        <v>7420.5563400000001</v>
      </c>
      <c r="J213" s="572">
        <f t="shared" si="733"/>
        <v>2.1143347826235302E-2</v>
      </c>
      <c r="K213" s="185">
        <f>SUM(K214:K216)</f>
        <v>7420.5563400000001</v>
      </c>
      <c r="L213" s="572">
        <f>K213/E213</f>
        <v>2.1143347826235302E-2</v>
      </c>
      <c r="M213" s="185"/>
      <c r="N213" s="315"/>
      <c r="O213" s="315"/>
      <c r="P213" s="315"/>
      <c r="Q213" s="315"/>
      <c r="R213" s="315"/>
      <c r="S213" s="185">
        <f t="shared" si="748"/>
        <v>10600.79477</v>
      </c>
      <c r="T213" s="592">
        <f t="shared" si="749"/>
        <v>3.0204782604837152E-2</v>
      </c>
      <c r="U213" s="185">
        <f>SUM(U214:U216)</f>
        <v>10600.79477</v>
      </c>
      <c r="V213" s="572">
        <f>U213/E213</f>
        <v>3.0204782604837152E-2</v>
      </c>
      <c r="W213" s="672"/>
      <c r="X213" s="592"/>
      <c r="Y213" s="315"/>
      <c r="Z213" s="592"/>
      <c r="AA213" s="315"/>
      <c r="AB213" s="592"/>
      <c r="AC213" s="256">
        <f t="shared" si="745"/>
        <v>278568.36193000001</v>
      </c>
      <c r="AD213" s="627">
        <f t="shared" si="746"/>
        <v>0.79372320615930991</v>
      </c>
      <c r="AE213" s="185">
        <f>SUM(AE214:AE216)</f>
        <v>278568.36193000001</v>
      </c>
      <c r="AF213" s="627">
        <f t="shared" si="742"/>
        <v>0.79372320615930991</v>
      </c>
      <c r="AG213" s="256"/>
      <c r="AH213" s="627"/>
      <c r="AI213" s="315"/>
      <c r="AJ213" s="627">
        <v>0</v>
      </c>
      <c r="AK213" s="315"/>
      <c r="AL213" s="315"/>
      <c r="AM213" s="315"/>
      <c r="AN213" s="315"/>
      <c r="AO213" s="315"/>
      <c r="AP213" s="315"/>
      <c r="AQ213" s="315"/>
      <c r="AR213" s="315"/>
      <c r="AS213" s="315"/>
      <c r="AT213" s="315"/>
      <c r="AU213" s="672">
        <f>AU214+AU215+AU216</f>
        <v>-72395.674580000006</v>
      </c>
      <c r="AV213" s="672">
        <f t="shared" ref="AV213" si="860">AW213</f>
        <v>278568.43956999999</v>
      </c>
      <c r="AW213" s="185">
        <f>AW214+AW215+AW216</f>
        <v>278568.43956999999</v>
      </c>
      <c r="AX213" s="672"/>
      <c r="AY213" s="315"/>
      <c r="AZ213" s="315"/>
      <c r="BA213" s="672">
        <f t="shared" si="602"/>
        <v>0</v>
      </c>
      <c r="BB213" s="672">
        <f>BB214+BB215</f>
        <v>0</v>
      </c>
      <c r="BC213" s="315"/>
      <c r="BD213" s="315"/>
      <c r="BE213" s="672">
        <f t="shared" si="600"/>
        <v>278568.41408999998</v>
      </c>
      <c r="BF213" s="672">
        <f>BF214+BF215</f>
        <v>278568.41408999998</v>
      </c>
      <c r="BG213" s="315"/>
      <c r="BH213" s="315"/>
      <c r="BI213" s="672">
        <f t="shared" ref="BI213" si="861">BJ213</f>
        <v>3122450.0272499998</v>
      </c>
      <c r="BJ213" s="672">
        <f>BJ214+BJ215</f>
        <v>3122450.0272499998</v>
      </c>
      <c r="BK213" s="672">
        <f t="shared" ref="BK213:BM213" si="862">BK214+BK215</f>
        <v>0</v>
      </c>
      <c r="BL213" s="672">
        <f t="shared" si="862"/>
        <v>0</v>
      </c>
      <c r="BM213" s="672">
        <f t="shared" si="862"/>
        <v>0</v>
      </c>
      <c r="BN213" s="672">
        <f>BN214+BN215</f>
        <v>0</v>
      </c>
      <c r="BO213" s="672">
        <f t="shared" ref="BO213" si="863">BP213</f>
        <v>3122450.0272499998</v>
      </c>
      <c r="BP213" s="672">
        <f>BP214+BP215</f>
        <v>3122450.0272499998</v>
      </c>
      <c r="BQ213" s="672">
        <f t="shared" ref="BQ213:BS213" si="864">BQ214+BQ215</f>
        <v>0</v>
      </c>
      <c r="BR213" s="672">
        <f t="shared" si="864"/>
        <v>0</v>
      </c>
      <c r="BS213" s="672">
        <f t="shared" si="864"/>
        <v>0</v>
      </c>
      <c r="BT213" s="315"/>
      <c r="BU213" s="315"/>
      <c r="BV213" s="672">
        <f t="shared" si="655"/>
        <v>0</v>
      </c>
      <c r="BW213" s="672">
        <f>BW214+BW215</f>
        <v>0</v>
      </c>
      <c r="BX213" s="672"/>
      <c r="BY213" s="315"/>
      <c r="BZ213" s="315"/>
      <c r="CA213" s="672">
        <f t="shared" ref="CA213:CA214" si="865">CB213+CC213+CD213</f>
        <v>0</v>
      </c>
      <c r="CB213" s="185"/>
      <c r="CC213" s="258"/>
      <c r="CD213" s="258"/>
      <c r="CE213" s="672">
        <f t="shared" si="617"/>
        <v>3998617.9523999998</v>
      </c>
      <c r="CF213" s="185">
        <f>CF214+CF215</f>
        <v>3998617.9523999998</v>
      </c>
      <c r="CG213" s="185"/>
      <c r="CH213" s="258"/>
      <c r="CI213" s="258"/>
      <c r="CJ213" s="672">
        <f>CJ214+CJ215</f>
        <v>0</v>
      </c>
      <c r="CK213" s="672">
        <f t="shared" si="656"/>
        <v>3998617.9523999998</v>
      </c>
      <c r="CL213" s="672">
        <f>CL214+CL215</f>
        <v>3998617.9523999998</v>
      </c>
      <c r="CM213" s="672"/>
      <c r="CN213" s="315"/>
      <c r="CO213" s="315"/>
    </row>
    <row r="214" spans="1:12248" s="522" customFormat="1" ht="61.5" customHeight="1" x14ac:dyDescent="0.25">
      <c r="B214" s="207"/>
      <c r="C214" s="115" t="s">
        <v>32</v>
      </c>
      <c r="D214" s="192">
        <f>E214</f>
        <v>186640.84518999999</v>
      </c>
      <c r="E214" s="192">
        <v>186640.84518999999</v>
      </c>
      <c r="F214" s="192"/>
      <c r="G214" s="195"/>
      <c r="H214" s="251"/>
      <c r="I214" s="192">
        <f t="shared" si="810"/>
        <v>4971.7725</v>
      </c>
      <c r="J214" s="596">
        <f t="shared" si="733"/>
        <v>2.6638180377605694E-2</v>
      </c>
      <c r="K214" s="192">
        <v>4971.7725</v>
      </c>
      <c r="L214" s="596">
        <f>K214/E214</f>
        <v>2.6638180377605694E-2</v>
      </c>
      <c r="M214" s="192"/>
      <c r="N214" s="304"/>
      <c r="O214" s="24"/>
      <c r="P214" s="304"/>
      <c r="Q214" s="304"/>
      <c r="R214" s="304"/>
      <c r="S214" s="192">
        <f t="shared" si="748"/>
        <v>7102.5321400000003</v>
      </c>
      <c r="T214" s="602">
        <f t="shared" si="749"/>
        <v>3.8054543381271323E-2</v>
      </c>
      <c r="U214" s="192">
        <v>7102.5321400000003</v>
      </c>
      <c r="V214" s="596">
        <f t="shared" ref="V214:V216" si="866">U214/E214</f>
        <v>3.8054543381271323E-2</v>
      </c>
      <c r="W214" s="670"/>
      <c r="X214" s="602"/>
      <c r="Y214" s="24"/>
      <c r="Z214" s="602"/>
      <c r="AA214" s="304"/>
      <c r="AB214" s="602"/>
      <c r="AC214" s="183">
        <f t="shared" si="745"/>
        <v>186640.79303</v>
      </c>
      <c r="AD214" s="638">
        <f t="shared" si="746"/>
        <v>0.99999972053277009</v>
      </c>
      <c r="AE214" s="192">
        <v>186640.79303</v>
      </c>
      <c r="AF214" s="638">
        <f t="shared" si="742"/>
        <v>0.99999972053277009</v>
      </c>
      <c r="AG214" s="670"/>
      <c r="AH214" s="638"/>
      <c r="AI214" s="24"/>
      <c r="AJ214" s="638">
        <v>0</v>
      </c>
      <c r="AK214" s="304"/>
      <c r="AL214" s="304"/>
      <c r="AM214" s="304"/>
      <c r="AN214" s="304"/>
      <c r="AO214" s="304"/>
      <c r="AP214" s="304"/>
      <c r="AQ214" s="304"/>
      <c r="AR214" s="304"/>
      <c r="AS214" s="304"/>
      <c r="AT214" s="304"/>
      <c r="AU214" s="670">
        <f>AW214-E214</f>
        <v>0</v>
      </c>
      <c r="AV214" s="670">
        <f>AW214</f>
        <v>186640.84518999999</v>
      </c>
      <c r="AW214" s="192">
        <v>186640.84518999999</v>
      </c>
      <c r="AX214" s="670"/>
      <c r="AY214" s="24"/>
      <c r="AZ214" s="304"/>
      <c r="BA214" s="670">
        <f t="shared" si="602"/>
        <v>0</v>
      </c>
      <c r="BB214" s="670">
        <f>BF214-E214</f>
        <v>0</v>
      </c>
      <c r="BC214" s="116"/>
      <c r="BD214" s="116"/>
      <c r="BE214" s="670">
        <f t="shared" si="600"/>
        <v>186640.84518999999</v>
      </c>
      <c r="BF214" s="670">
        <f>E214</f>
        <v>186640.84518999999</v>
      </c>
      <c r="BG214" s="24"/>
      <c r="BH214" s="304"/>
      <c r="BI214" s="670">
        <f>BJ214</f>
        <v>2092041.51232</v>
      </c>
      <c r="BJ214" s="670">
        <v>2092041.51232</v>
      </c>
      <c r="BK214" s="670"/>
      <c r="BL214" s="24"/>
      <c r="BM214" s="304"/>
      <c r="BN214" s="670">
        <f>BP214-BJ214</f>
        <v>0</v>
      </c>
      <c r="BO214" s="670">
        <f>BP214</f>
        <v>2092041.51232</v>
      </c>
      <c r="BP214" s="670">
        <v>2092041.51232</v>
      </c>
      <c r="BQ214" s="670"/>
      <c r="BR214" s="24"/>
      <c r="BS214" s="304"/>
      <c r="BT214" s="24"/>
      <c r="BU214" s="304"/>
      <c r="BV214" s="670">
        <f>BW214</f>
        <v>0</v>
      </c>
      <c r="BW214" s="670"/>
      <c r="BX214" s="670"/>
      <c r="BY214" s="24"/>
      <c r="BZ214" s="304"/>
      <c r="CA214" s="670">
        <f t="shared" si="865"/>
        <v>0</v>
      </c>
      <c r="CB214" s="192"/>
      <c r="CC214" s="195"/>
      <c r="CD214" s="251"/>
      <c r="CE214" s="670">
        <f t="shared" si="617"/>
        <v>1719405.71</v>
      </c>
      <c r="CF214" s="670">
        <v>1719405.71</v>
      </c>
      <c r="CG214" s="670"/>
      <c r="CH214" s="195"/>
      <c r="CI214" s="251"/>
      <c r="CJ214" s="670">
        <f>CL214-CF214</f>
        <v>0</v>
      </c>
      <c r="CK214" s="670">
        <f>CL214</f>
        <v>1719405.71</v>
      </c>
      <c r="CL214" s="670">
        <v>1719405.71</v>
      </c>
      <c r="CM214" s="670"/>
      <c r="CN214" s="24"/>
      <c r="CO214" s="304"/>
    </row>
    <row r="215" spans="1:12248" s="52" customFormat="1" ht="54" customHeight="1" x14ac:dyDescent="0.25">
      <c r="B215" s="206"/>
      <c r="C215" s="111" t="s">
        <v>419</v>
      </c>
      <c r="D215" s="182">
        <f>E215</f>
        <v>91927.568899999998</v>
      </c>
      <c r="E215" s="182">
        <f>91927.59438-0.02548</f>
        <v>91927.568899999998</v>
      </c>
      <c r="F215" s="182"/>
      <c r="G215" s="249"/>
      <c r="H215" s="249"/>
      <c r="I215" s="182">
        <f>K215</f>
        <v>2448.7838400000001</v>
      </c>
      <c r="J215" s="608">
        <f t="shared" si="733"/>
        <v>2.6638187752618791E-2</v>
      </c>
      <c r="K215" s="182">
        <v>2448.7838400000001</v>
      </c>
      <c r="L215" s="608">
        <f>K215/E215</f>
        <v>2.6638187752618791E-2</v>
      </c>
      <c r="M215" s="182"/>
      <c r="N215" s="33"/>
      <c r="O215" s="33"/>
      <c r="P215" s="33"/>
      <c r="Q215" s="33"/>
      <c r="R215" s="33"/>
      <c r="S215" s="182">
        <f t="shared" si="748"/>
        <v>3498.2626300000002</v>
      </c>
      <c r="T215" s="626">
        <f t="shared" si="749"/>
        <v>3.8054553947852746E-2</v>
      </c>
      <c r="U215" s="182">
        <v>3498.2626300000002</v>
      </c>
      <c r="V215" s="608">
        <f t="shared" si="866"/>
        <v>3.8054553947852746E-2</v>
      </c>
      <c r="W215" s="669"/>
      <c r="X215" s="626"/>
      <c r="Y215" s="33"/>
      <c r="Z215" s="626"/>
      <c r="AA215" s="33"/>
      <c r="AB215" s="626"/>
      <c r="AC215" s="666">
        <f t="shared" si="745"/>
        <v>91927.568899999998</v>
      </c>
      <c r="AD215" s="646">
        <f t="shared" si="746"/>
        <v>1</v>
      </c>
      <c r="AE215" s="182">
        <f>D215</f>
        <v>91927.568899999998</v>
      </c>
      <c r="AF215" s="646">
        <f t="shared" si="742"/>
        <v>1</v>
      </c>
      <c r="AG215" s="669"/>
      <c r="AH215" s="646"/>
      <c r="AI215" s="33"/>
      <c r="AJ215" s="646">
        <v>0</v>
      </c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182">
        <f>AW215-E215</f>
        <v>2.5479999996605329E-2</v>
      </c>
      <c r="AV215" s="669">
        <f>AW215</f>
        <v>91927.594379999995</v>
      </c>
      <c r="AW215" s="182">
        <v>91927.594379999995</v>
      </c>
      <c r="AX215" s="669"/>
      <c r="AY215" s="33"/>
      <c r="AZ215" s="33"/>
      <c r="BA215" s="669">
        <f t="shared" si="602"/>
        <v>0</v>
      </c>
      <c r="BB215" s="669"/>
      <c r="BC215" s="33"/>
      <c r="BD215" s="33"/>
      <c r="BE215" s="669">
        <f t="shared" si="600"/>
        <v>91927.568899999998</v>
      </c>
      <c r="BF215" s="669">
        <f>E215</f>
        <v>91927.568899999998</v>
      </c>
      <c r="BG215" s="33"/>
      <c r="BH215" s="33"/>
      <c r="BI215" s="669">
        <f>BJ215</f>
        <v>1030408.5149299999</v>
      </c>
      <c r="BJ215" s="669">
        <v>1030408.5149299999</v>
      </c>
      <c r="BK215" s="669"/>
      <c r="BL215" s="33"/>
      <c r="BM215" s="33"/>
      <c r="BN215" s="669">
        <f>BP215-BJ215</f>
        <v>0</v>
      </c>
      <c r="BO215" s="669">
        <f>BP215</f>
        <v>1030408.5149299999</v>
      </c>
      <c r="BP215" s="669">
        <v>1030408.5149299999</v>
      </c>
      <c r="BQ215" s="669"/>
      <c r="BR215" s="33"/>
      <c r="BS215" s="33"/>
      <c r="BT215" s="33"/>
      <c r="BU215" s="33"/>
      <c r="BV215" s="669">
        <f>BW215</f>
        <v>0</v>
      </c>
      <c r="BW215" s="669"/>
      <c r="BX215" s="669"/>
      <c r="BY215" s="33"/>
      <c r="BZ215" s="33"/>
      <c r="CA215" s="669">
        <f>CB215</f>
        <v>2279212.2423999999</v>
      </c>
      <c r="CB215" s="182">
        <f>CF215-BW215</f>
        <v>2279212.2423999999</v>
      </c>
      <c r="CC215" s="249"/>
      <c r="CD215" s="249"/>
      <c r="CE215" s="669">
        <f t="shared" si="617"/>
        <v>2279212.2423999999</v>
      </c>
      <c r="CF215" s="669">
        <v>2279212.2423999999</v>
      </c>
      <c r="CG215" s="669"/>
      <c r="CH215" s="249"/>
      <c r="CI215" s="249"/>
      <c r="CJ215" s="669">
        <f>CL215-CF215</f>
        <v>0</v>
      </c>
      <c r="CK215" s="669">
        <f>CL215</f>
        <v>2279212.2423999999</v>
      </c>
      <c r="CL215" s="669">
        <v>2279212.2423999999</v>
      </c>
      <c r="CM215" s="669"/>
      <c r="CN215" s="33"/>
      <c r="CO215" s="33"/>
    </row>
    <row r="216" spans="1:12248" s="52" customFormat="1" ht="54" customHeight="1" x14ac:dyDescent="0.25">
      <c r="B216" s="206"/>
      <c r="C216" s="111" t="s">
        <v>31</v>
      </c>
      <c r="D216" s="182">
        <f>E216</f>
        <v>72395.700060000003</v>
      </c>
      <c r="E216" s="182">
        <v>72395.700060000003</v>
      </c>
      <c r="F216" s="182"/>
      <c r="G216" s="249"/>
      <c r="H216" s="249"/>
      <c r="I216" s="182">
        <f>K216</f>
        <v>0</v>
      </c>
      <c r="J216" s="608">
        <f t="shared" si="733"/>
        <v>0</v>
      </c>
      <c r="K216" s="182">
        <v>0</v>
      </c>
      <c r="L216" s="608">
        <f>K216/E216</f>
        <v>0</v>
      </c>
      <c r="M216" s="182"/>
      <c r="N216" s="33"/>
      <c r="O216" s="33"/>
      <c r="P216" s="33"/>
      <c r="Q216" s="33"/>
      <c r="R216" s="33"/>
      <c r="S216" s="182">
        <f t="shared" si="748"/>
        <v>0</v>
      </c>
      <c r="T216" s="626">
        <f t="shared" si="749"/>
        <v>0</v>
      </c>
      <c r="U216" s="182">
        <v>0</v>
      </c>
      <c r="V216" s="608">
        <f t="shared" si="866"/>
        <v>0</v>
      </c>
      <c r="W216" s="669"/>
      <c r="X216" s="626"/>
      <c r="Y216" s="33"/>
      <c r="Z216" s="626"/>
      <c r="AA216" s="33"/>
      <c r="AB216" s="626"/>
      <c r="AC216" s="666">
        <f t="shared" si="745"/>
        <v>0</v>
      </c>
      <c r="AD216" s="646">
        <f t="shared" si="746"/>
        <v>0</v>
      </c>
      <c r="AE216" s="182">
        <v>0</v>
      </c>
      <c r="AF216" s="646">
        <f t="shared" si="742"/>
        <v>0</v>
      </c>
      <c r="AG216" s="669"/>
      <c r="AH216" s="646"/>
      <c r="AI216" s="33"/>
      <c r="AJ216" s="646">
        <v>0</v>
      </c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669">
        <f>AW216-E216</f>
        <v>-72395.700060000003</v>
      </c>
      <c r="AV216" s="669">
        <f>AW216</f>
        <v>0</v>
      </c>
      <c r="AW216" s="669">
        <v>0</v>
      </c>
      <c r="AX216" s="669"/>
      <c r="AY216" s="33"/>
      <c r="AZ216" s="33"/>
      <c r="BA216" s="669"/>
      <c r="BB216" s="669"/>
      <c r="BC216" s="33"/>
      <c r="BD216" s="33"/>
      <c r="BE216" s="669"/>
      <c r="BF216" s="669"/>
      <c r="BG216" s="33"/>
      <c r="BH216" s="33"/>
      <c r="BI216" s="669"/>
      <c r="BJ216" s="669"/>
      <c r="BK216" s="669"/>
      <c r="BL216" s="33"/>
      <c r="BM216" s="33"/>
      <c r="BN216" s="669"/>
      <c r="BO216" s="669"/>
      <c r="BP216" s="669"/>
      <c r="BQ216" s="669"/>
      <c r="BR216" s="33"/>
      <c r="BS216" s="33"/>
      <c r="BT216" s="33"/>
      <c r="BU216" s="33"/>
      <c r="BV216" s="669"/>
      <c r="BW216" s="669"/>
      <c r="BX216" s="669"/>
      <c r="BY216" s="33"/>
      <c r="BZ216" s="33"/>
      <c r="CA216" s="669"/>
      <c r="CB216" s="182"/>
      <c r="CC216" s="249"/>
      <c r="CD216" s="249"/>
      <c r="CE216" s="669"/>
      <c r="CF216" s="182"/>
      <c r="CG216" s="182"/>
      <c r="CH216" s="249"/>
      <c r="CI216" s="249"/>
      <c r="CJ216" s="669"/>
      <c r="CK216" s="669"/>
      <c r="CL216" s="669"/>
      <c r="CM216" s="669"/>
      <c r="CN216" s="33"/>
      <c r="CO216" s="33"/>
    </row>
    <row r="217" spans="1:12248" s="191" customFormat="1" ht="44.25" customHeight="1" x14ac:dyDescent="0.3">
      <c r="B217" s="213" t="s">
        <v>62</v>
      </c>
      <c r="C217" s="113" t="s">
        <v>423</v>
      </c>
      <c r="D217" s="185">
        <f>E217+F217+G217+H217</f>
        <v>534566.82365999999</v>
      </c>
      <c r="E217" s="185">
        <f>E218+E219</f>
        <v>0</v>
      </c>
      <c r="F217" s="185">
        <f>F218+F219+F238</f>
        <v>534566.82365999999</v>
      </c>
      <c r="G217" s="258"/>
      <c r="H217" s="258"/>
      <c r="I217" s="185">
        <f>K217+M217</f>
        <v>35603.72292</v>
      </c>
      <c r="J217" s="572">
        <f t="shared" si="733"/>
        <v>6.6602941567217425E-2</v>
      </c>
      <c r="K217" s="185">
        <f>K218+K219</f>
        <v>0</v>
      </c>
      <c r="L217" s="315"/>
      <c r="M217" s="185">
        <f>M218+M219+M238</f>
        <v>35603.72292</v>
      </c>
      <c r="N217" s="572">
        <f>M217/F217</f>
        <v>6.6602941567217425E-2</v>
      </c>
      <c r="O217" s="315"/>
      <c r="P217" s="315"/>
      <c r="Q217" s="315"/>
      <c r="R217" s="315"/>
      <c r="S217" s="125">
        <f t="shared" si="748"/>
        <v>0</v>
      </c>
      <c r="T217" s="592">
        <f t="shared" si="749"/>
        <v>0</v>
      </c>
      <c r="U217" s="672"/>
      <c r="V217" s="592"/>
      <c r="W217" s="672">
        <f>W218+W219+W238</f>
        <v>0</v>
      </c>
      <c r="X217" s="592">
        <f t="shared" si="735"/>
        <v>0</v>
      </c>
      <c r="Y217" s="315"/>
      <c r="Z217" s="592"/>
      <c r="AA217" s="315"/>
      <c r="AB217" s="592"/>
      <c r="AC217" s="256">
        <f t="shared" si="745"/>
        <v>386066.81780000002</v>
      </c>
      <c r="AD217" s="627">
        <f t="shared" si="746"/>
        <v>0.72220497178768006</v>
      </c>
      <c r="AE217" s="672"/>
      <c r="AF217" s="627"/>
      <c r="AG217" s="256">
        <f>AG218+AG219+AG238</f>
        <v>386066.81780000002</v>
      </c>
      <c r="AH217" s="627">
        <f t="shared" si="739"/>
        <v>0.72220497178768006</v>
      </c>
      <c r="AI217" s="315"/>
      <c r="AJ217" s="627">
        <v>0</v>
      </c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672">
        <f>AU218+AU219+AU238</f>
        <v>-148500.00586</v>
      </c>
      <c r="AV217" s="672">
        <f>AW217+AX217+AY217+AZ217</f>
        <v>386066.81780000002</v>
      </c>
      <c r="AW217" s="672">
        <f>AW218+AW219</f>
        <v>0</v>
      </c>
      <c r="AX217" s="185">
        <f>AX218+AX219+AX238</f>
        <v>386066.81780000002</v>
      </c>
      <c r="AY217" s="315"/>
      <c r="AZ217" s="315"/>
      <c r="BA217" s="672">
        <f t="shared" si="602"/>
        <v>0</v>
      </c>
      <c r="BB217" s="672"/>
      <c r="BC217" s="315"/>
      <c r="BD217" s="315"/>
      <c r="BE217" s="672">
        <f t="shared" si="600"/>
        <v>0</v>
      </c>
      <c r="BF217" s="672">
        <f>SUM(BF218:BF219)</f>
        <v>0</v>
      </c>
      <c r="BG217" s="315"/>
      <c r="BH217" s="315"/>
      <c r="BI217" s="672">
        <f>BK217</f>
        <v>2958195.3631499996</v>
      </c>
      <c r="BJ217" s="672">
        <f>BJ218+BJ219</f>
        <v>0</v>
      </c>
      <c r="BK217" s="672">
        <f>BK218+BK219</f>
        <v>2958195.3631499996</v>
      </c>
      <c r="BL217" s="315"/>
      <c r="BM217" s="315"/>
      <c r="BN217" s="672">
        <f>BN218+BN219</f>
        <v>0</v>
      </c>
      <c r="BO217" s="672">
        <f>BQ217</f>
        <v>2958195.3631499996</v>
      </c>
      <c r="BP217" s="672">
        <f>BP218+BP219</f>
        <v>0</v>
      </c>
      <c r="BQ217" s="185">
        <f>BQ218+BQ219+BQ238</f>
        <v>2958195.3631499996</v>
      </c>
      <c r="BR217" s="315"/>
      <c r="BS217" s="315"/>
      <c r="BT217" s="315"/>
      <c r="BU217" s="315"/>
      <c r="BV217" s="672">
        <f t="shared" ref="BV217" si="867">BW217</f>
        <v>0</v>
      </c>
      <c r="BW217" s="672">
        <f>BW218+BW219</f>
        <v>0</v>
      </c>
      <c r="BX217" s="672"/>
      <c r="BY217" s="315"/>
      <c r="BZ217" s="315"/>
      <c r="CA217" s="672">
        <f t="shared" ref="CA217:CA219" si="868">CB217+CC217+CD217</f>
        <v>0</v>
      </c>
      <c r="CB217" s="185"/>
      <c r="CC217" s="258"/>
      <c r="CD217" s="258"/>
      <c r="CE217" s="672">
        <f>CG217</f>
        <v>3499999.9961399999</v>
      </c>
      <c r="CF217" s="185"/>
      <c r="CG217" s="672">
        <f>CG218+CG219</f>
        <v>3499999.9961399999</v>
      </c>
      <c r="CH217" s="258"/>
      <c r="CI217" s="258"/>
      <c r="CJ217" s="672"/>
      <c r="CK217" s="672">
        <f>CM217</f>
        <v>3499999.9961399999</v>
      </c>
      <c r="CL217" s="672">
        <f>CL218+CL219</f>
        <v>0</v>
      </c>
      <c r="CM217" s="672">
        <f>CM218+CM219</f>
        <v>3499999.9961399999</v>
      </c>
      <c r="CN217" s="315"/>
      <c r="CO217" s="315"/>
    </row>
    <row r="218" spans="1:12248" s="166" customFormat="1" ht="54" customHeight="1" x14ac:dyDescent="0.25">
      <c r="B218" s="212"/>
      <c r="C218" s="115" t="s">
        <v>32</v>
      </c>
      <c r="D218" s="192">
        <f t="shared" ref="D218:D238" si="869">E218+F218+G218+H218</f>
        <v>258664.75481000001</v>
      </c>
      <c r="E218" s="192">
        <v>0</v>
      </c>
      <c r="F218" s="192">
        <v>258664.75481000001</v>
      </c>
      <c r="G218" s="195"/>
      <c r="H218" s="251"/>
      <c r="I218" s="192">
        <f>K218+M218</f>
        <v>23854.493149999998</v>
      </c>
      <c r="J218" s="596">
        <f t="shared" si="733"/>
        <v>9.2221660301273406E-2</v>
      </c>
      <c r="K218" s="192">
        <v>0</v>
      </c>
      <c r="L218" s="304"/>
      <c r="M218" s="192">
        <v>23854.493149999998</v>
      </c>
      <c r="N218" s="596">
        <f t="shared" ref="N218:N238" si="870">M218/F218</f>
        <v>9.2221660301273406E-2</v>
      </c>
      <c r="O218" s="24"/>
      <c r="P218" s="304"/>
      <c r="Q218" s="304"/>
      <c r="R218" s="304"/>
      <c r="S218" s="116">
        <f t="shared" si="748"/>
        <v>0</v>
      </c>
      <c r="T218" s="602">
        <f t="shared" si="749"/>
        <v>0</v>
      </c>
      <c r="U218" s="670"/>
      <c r="V218" s="602"/>
      <c r="W218" s="670"/>
      <c r="X218" s="602">
        <f t="shared" si="735"/>
        <v>0</v>
      </c>
      <c r="Y218" s="24"/>
      <c r="Z218" s="602"/>
      <c r="AA218" s="304"/>
      <c r="AB218" s="602"/>
      <c r="AC218" s="183">
        <f t="shared" si="745"/>
        <v>258664.75481000001</v>
      </c>
      <c r="AD218" s="638">
        <f t="shared" si="746"/>
        <v>1</v>
      </c>
      <c r="AE218" s="670"/>
      <c r="AF218" s="638"/>
      <c r="AG218" s="183">
        <v>258664.75481000001</v>
      </c>
      <c r="AH218" s="638">
        <f t="shared" si="739"/>
        <v>1</v>
      </c>
      <c r="AI218" s="24"/>
      <c r="AJ218" s="638">
        <v>0</v>
      </c>
      <c r="AK218" s="304"/>
      <c r="AL218" s="304"/>
      <c r="AM218" s="304"/>
      <c r="AN218" s="304"/>
      <c r="AO218" s="304"/>
      <c r="AP218" s="304"/>
      <c r="AQ218" s="304"/>
      <c r="AR218" s="304"/>
      <c r="AS218" s="304"/>
      <c r="AT218" s="304"/>
      <c r="AU218" s="192">
        <f>AX218-F218</f>
        <v>0</v>
      </c>
      <c r="AV218" s="670">
        <f t="shared" ref="AV218:AV238" si="871">AW218+AX218+AY218+AZ218</f>
        <v>258664.75481000001</v>
      </c>
      <c r="AW218" s="670">
        <v>0</v>
      </c>
      <c r="AX218" s="670">
        <v>258664.75481000001</v>
      </c>
      <c r="AY218" s="24"/>
      <c r="AZ218" s="304"/>
      <c r="BA218" s="670">
        <f t="shared" ref="BA218:BA219" si="872">BB218+BC218+BD218</f>
        <v>0</v>
      </c>
      <c r="BB218" s="670"/>
      <c r="BC218" s="116"/>
      <c r="BD218" s="116"/>
      <c r="BE218" s="670">
        <f t="shared" si="600"/>
        <v>0</v>
      </c>
      <c r="BF218" s="670">
        <f>E218</f>
        <v>0</v>
      </c>
      <c r="BG218" s="24"/>
      <c r="BH218" s="304"/>
      <c r="BI218" s="670">
        <f>BK218</f>
        <v>1981990.8876799999</v>
      </c>
      <c r="BJ218" s="670"/>
      <c r="BK218" s="192">
        <v>1981990.8876799999</v>
      </c>
      <c r="BL218" s="24"/>
      <c r="BM218" s="304"/>
      <c r="BN218" s="670">
        <f>BQ218-BK218</f>
        <v>0</v>
      </c>
      <c r="BO218" s="670">
        <f>BQ218</f>
        <v>1981990.8876799999</v>
      </c>
      <c r="BP218" s="670"/>
      <c r="BQ218" s="192">
        <v>1981990.8876799999</v>
      </c>
      <c r="BR218" s="24"/>
      <c r="BS218" s="304"/>
      <c r="BT218" s="24"/>
      <c r="BU218" s="304"/>
      <c r="BV218" s="670">
        <f>BW218</f>
        <v>0</v>
      </c>
      <c r="BW218" s="670"/>
      <c r="BX218" s="670"/>
      <c r="BY218" s="24"/>
      <c r="BZ218" s="304"/>
      <c r="CA218" s="670">
        <f t="shared" si="868"/>
        <v>0</v>
      </c>
      <c r="CB218" s="192"/>
      <c r="CC218" s="195"/>
      <c r="CD218" s="251"/>
      <c r="CE218" s="670">
        <f>CG218</f>
        <v>1504999.99</v>
      </c>
      <c r="CF218" s="192"/>
      <c r="CG218" s="670">
        <v>1504999.99</v>
      </c>
      <c r="CH218" s="195"/>
      <c r="CI218" s="251"/>
      <c r="CJ218" s="670"/>
      <c r="CK218" s="670">
        <f>CM218</f>
        <v>1504999.99</v>
      </c>
      <c r="CL218" s="670"/>
      <c r="CM218" s="670">
        <v>1504999.99</v>
      </c>
      <c r="CN218" s="24"/>
      <c r="CO218" s="304"/>
    </row>
    <row r="219" spans="1:12248" s="52" customFormat="1" ht="54" customHeight="1" x14ac:dyDescent="0.25">
      <c r="B219" s="206"/>
      <c r="C219" s="111" t="s">
        <v>419</v>
      </c>
      <c r="D219" s="182">
        <f t="shared" si="869"/>
        <v>127402.06299000001</v>
      </c>
      <c r="E219" s="182">
        <v>0</v>
      </c>
      <c r="F219" s="182">
        <v>127402.06299000001</v>
      </c>
      <c r="G219" s="249"/>
      <c r="H219" s="249"/>
      <c r="I219" s="182">
        <f>K219+M219</f>
        <v>11749.22977</v>
      </c>
      <c r="J219" s="608">
        <f t="shared" si="733"/>
        <v>9.2221660264027408E-2</v>
      </c>
      <c r="K219" s="182">
        <v>0</v>
      </c>
      <c r="L219" s="33"/>
      <c r="M219" s="182">
        <v>11749.22977</v>
      </c>
      <c r="N219" s="608">
        <f t="shared" si="870"/>
        <v>9.2221660264027408E-2</v>
      </c>
      <c r="O219" s="33"/>
      <c r="P219" s="33"/>
      <c r="Q219" s="33"/>
      <c r="R219" s="33"/>
      <c r="S219" s="128">
        <f t="shared" si="748"/>
        <v>0</v>
      </c>
      <c r="T219" s="626">
        <f t="shared" si="749"/>
        <v>0</v>
      </c>
      <c r="U219" s="669"/>
      <c r="V219" s="626"/>
      <c r="W219" s="669"/>
      <c r="X219" s="626">
        <f t="shared" si="735"/>
        <v>0</v>
      </c>
      <c r="Y219" s="33"/>
      <c r="Z219" s="626"/>
      <c r="AA219" s="33"/>
      <c r="AB219" s="626"/>
      <c r="AC219" s="666">
        <f t="shared" si="745"/>
        <v>127402.06299000001</v>
      </c>
      <c r="AD219" s="646">
        <f t="shared" si="746"/>
        <v>1</v>
      </c>
      <c r="AE219" s="669"/>
      <c r="AF219" s="646"/>
      <c r="AG219" s="666">
        <v>127402.06299000001</v>
      </c>
      <c r="AH219" s="646">
        <f t="shared" si="739"/>
        <v>1</v>
      </c>
      <c r="AI219" s="33"/>
      <c r="AJ219" s="646">
        <v>0</v>
      </c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182">
        <f>AX219-F219</f>
        <v>0</v>
      </c>
      <c r="AV219" s="669">
        <f t="shared" si="871"/>
        <v>127402.06299000001</v>
      </c>
      <c r="AW219" s="669">
        <v>0</v>
      </c>
      <c r="AX219" s="669">
        <f>386066.8178-AX218</f>
        <v>127402.06299000001</v>
      </c>
      <c r="AY219" s="33"/>
      <c r="AZ219" s="33"/>
      <c r="BA219" s="669">
        <f t="shared" si="872"/>
        <v>0</v>
      </c>
      <c r="BB219" s="669"/>
      <c r="BC219" s="33"/>
      <c r="BD219" s="33"/>
      <c r="BE219" s="669">
        <f t="shared" si="600"/>
        <v>0</v>
      </c>
      <c r="BF219" s="669">
        <f>E219</f>
        <v>0</v>
      </c>
      <c r="BG219" s="33"/>
      <c r="BH219" s="33"/>
      <c r="BI219" s="669">
        <f>BK219</f>
        <v>976204.47546999995</v>
      </c>
      <c r="BJ219" s="669"/>
      <c r="BK219" s="182">
        <v>976204.47546999995</v>
      </c>
      <c r="BL219" s="33"/>
      <c r="BM219" s="33"/>
      <c r="BN219" s="669">
        <f>BQ219-BK219</f>
        <v>0</v>
      </c>
      <c r="BO219" s="669">
        <f>BQ219</f>
        <v>976204.47546999995</v>
      </c>
      <c r="BP219" s="669"/>
      <c r="BQ219" s="182">
        <v>976204.47546999995</v>
      </c>
      <c r="BR219" s="33"/>
      <c r="BS219" s="33"/>
      <c r="BT219" s="33"/>
      <c r="BU219" s="33"/>
      <c r="BV219" s="669">
        <f>BW219</f>
        <v>0</v>
      </c>
      <c r="BW219" s="669"/>
      <c r="BX219" s="669"/>
      <c r="BY219" s="33"/>
      <c r="BZ219" s="33"/>
      <c r="CA219" s="669">
        <f t="shared" si="868"/>
        <v>0</v>
      </c>
      <c r="CB219" s="182"/>
      <c r="CC219" s="249"/>
      <c r="CD219" s="249"/>
      <c r="CE219" s="669">
        <f>CG219</f>
        <v>1995000.00614</v>
      </c>
      <c r="CF219" s="182"/>
      <c r="CG219" s="669">
        <v>1995000.00614</v>
      </c>
      <c r="CH219" s="249"/>
      <c r="CI219" s="249"/>
      <c r="CJ219" s="669"/>
      <c r="CK219" s="669">
        <f>CM219</f>
        <v>1995000.00614</v>
      </c>
      <c r="CL219" s="669"/>
      <c r="CM219" s="669">
        <v>1995000.00614</v>
      </c>
      <c r="CN219" s="33"/>
      <c r="CO219" s="33"/>
    </row>
    <row r="220" spans="1:12248" s="52" customFormat="1" ht="67.5" hidden="1" customHeight="1" x14ac:dyDescent="0.25">
      <c r="B220" s="206"/>
      <c r="C220" s="111" t="s">
        <v>32</v>
      </c>
      <c r="D220" s="182">
        <f t="shared" si="869"/>
        <v>0</v>
      </c>
      <c r="E220" s="182">
        <v>0</v>
      </c>
      <c r="F220" s="182">
        <v>0</v>
      </c>
      <c r="G220" s="182">
        <v>0</v>
      </c>
      <c r="H220" s="182">
        <v>0</v>
      </c>
      <c r="I220" s="182"/>
      <c r="J220" s="608" t="e">
        <f t="shared" si="733"/>
        <v>#DIV/0!</v>
      </c>
      <c r="K220" s="182">
        <v>0</v>
      </c>
      <c r="L220" s="669"/>
      <c r="M220" s="669">
        <v>0</v>
      </c>
      <c r="N220" s="608" t="e">
        <f t="shared" si="870"/>
        <v>#DIV/0!</v>
      </c>
      <c r="O220" s="669">
        <v>0</v>
      </c>
      <c r="P220" s="669"/>
      <c r="Q220" s="669">
        <v>0</v>
      </c>
      <c r="R220" s="669"/>
      <c r="S220" s="128">
        <f t="shared" si="748"/>
        <v>0</v>
      </c>
      <c r="T220" s="626" t="e">
        <f t="shared" si="749"/>
        <v>#DIV/0!</v>
      </c>
      <c r="U220" s="669"/>
      <c r="V220" s="626"/>
      <c r="W220" s="669">
        <v>0</v>
      </c>
      <c r="X220" s="626" t="e">
        <f t="shared" si="735"/>
        <v>#DIV/0!</v>
      </c>
      <c r="Y220" s="669">
        <v>0</v>
      </c>
      <c r="Z220" s="626"/>
      <c r="AA220" s="669">
        <v>0</v>
      </c>
      <c r="AB220" s="626"/>
      <c r="AC220" s="666">
        <f t="shared" si="745"/>
        <v>0</v>
      </c>
      <c r="AD220" s="646" t="e">
        <f t="shared" si="746"/>
        <v>#DIV/0!</v>
      </c>
      <c r="AE220" s="669"/>
      <c r="AF220" s="646"/>
      <c r="AG220" s="666">
        <v>0</v>
      </c>
      <c r="AH220" s="646" t="e">
        <f t="shared" si="739"/>
        <v>#DIV/0!</v>
      </c>
      <c r="AI220" s="669">
        <v>0</v>
      </c>
      <c r="AJ220" s="646">
        <v>0</v>
      </c>
      <c r="AK220" s="669">
        <v>0</v>
      </c>
      <c r="AL220" s="669"/>
      <c r="AM220" s="669"/>
      <c r="AN220" s="669"/>
      <c r="AO220" s="669"/>
      <c r="AP220" s="669"/>
      <c r="AQ220" s="669"/>
      <c r="AR220" s="669"/>
      <c r="AS220" s="669"/>
      <c r="AT220" s="669"/>
      <c r="AU220" s="182">
        <f t="shared" ref="AU220:AU238" si="873">AX220-F220</f>
        <v>0</v>
      </c>
      <c r="AV220" s="669">
        <f t="shared" si="871"/>
        <v>0</v>
      </c>
      <c r="AW220" s="669">
        <v>0</v>
      </c>
      <c r="AX220" s="669">
        <v>0</v>
      </c>
      <c r="AY220" s="669">
        <v>0</v>
      </c>
      <c r="AZ220" s="669">
        <v>0</v>
      </c>
      <c r="BA220" s="669" t="e">
        <f>BB220+BC220+BD220</f>
        <v>#REF!</v>
      </c>
      <c r="BB220" s="669" t="e">
        <f>#REF!+BB235+BB277+BB283+BB285</f>
        <v>#REF!</v>
      </c>
      <c r="BC220" s="21"/>
      <c r="BD220" s="21"/>
      <c r="BE220" s="669" t="e">
        <f>BF220+BG220+BH220</f>
        <v>#REF!</v>
      </c>
      <c r="BF220" s="669" t="e">
        <f>#REF!+BF235+BF277+BF283+BF285</f>
        <v>#REF!</v>
      </c>
      <c r="BG220" s="21"/>
      <c r="BH220" s="21"/>
      <c r="BI220" s="669">
        <f>BJ220+BK220+BL220+BM220</f>
        <v>0</v>
      </c>
      <c r="BJ220" s="669">
        <v>0</v>
      </c>
      <c r="BK220" s="669">
        <v>0</v>
      </c>
      <c r="BL220" s="669">
        <v>0</v>
      </c>
      <c r="BM220" s="669">
        <v>0</v>
      </c>
      <c r="BN220" s="669"/>
      <c r="BO220" s="669">
        <f>BP220+BQ220+BR220+BS220</f>
        <v>0</v>
      </c>
      <c r="BP220" s="669">
        <v>0</v>
      </c>
      <c r="BQ220" s="669">
        <v>0</v>
      </c>
      <c r="BR220" s="669">
        <v>0</v>
      </c>
      <c r="BS220" s="669">
        <v>0</v>
      </c>
      <c r="BT220" s="21"/>
      <c r="BU220" s="21"/>
      <c r="BV220" s="669">
        <f>BW220+BX220+BY220+BZ220</f>
        <v>0</v>
      </c>
      <c r="BW220" s="669">
        <v>0</v>
      </c>
      <c r="BX220" s="669">
        <v>0</v>
      </c>
      <c r="BY220" s="669">
        <v>0</v>
      </c>
      <c r="BZ220" s="669">
        <v>0</v>
      </c>
      <c r="CA220" s="669" t="e">
        <f>CB220+CC220+CD220</f>
        <v>#REF!</v>
      </c>
      <c r="CB220" s="669" t="e">
        <f>#REF!+CB235+CB277+CB285+CB296+CB299+CB311+CB314+CB317+CB321</f>
        <v>#REF!</v>
      </c>
      <c r="CC220" s="669" t="e">
        <f>#REF!+CC235+CC277+CC285+CC296+CC299+CC311+CC314+CC317+CC321</f>
        <v>#REF!</v>
      </c>
      <c r="CD220" s="669" t="e">
        <f>#REF!+CD235+CD277+CD285+CD296+CD299+CD311+CD314+CD317+CD321</f>
        <v>#REF!</v>
      </c>
      <c r="CE220" s="669" t="e">
        <f>CF220+CH220+CI220</f>
        <v>#REF!</v>
      </c>
      <c r="CF220" s="669" t="e">
        <f>#REF!+CF235+CF277+CF285+CF296+CF299+CF311+CF314+CF317+CF321</f>
        <v>#REF!</v>
      </c>
      <c r="CG220" s="669"/>
      <c r="CH220" s="669" t="e">
        <f>#REF!+CH235+CH277+CH285+CH296+CH299+CH311+CH314+CH317+CH321</f>
        <v>#REF!</v>
      </c>
      <c r="CI220" s="669" t="e">
        <f>#REF!+CI235+CI277+CI285+CI296+CI299+CI311+CI314+CI317+CI321</f>
        <v>#REF!</v>
      </c>
      <c r="CJ220" s="669"/>
      <c r="CK220" s="669">
        <f>CL220+CM220+CN220+CO220</f>
        <v>0</v>
      </c>
      <c r="CL220" s="669">
        <v>0</v>
      </c>
      <c r="CM220" s="669">
        <v>0</v>
      </c>
      <c r="CN220" s="669">
        <v>0</v>
      </c>
      <c r="CO220" s="669">
        <v>0</v>
      </c>
    </row>
    <row r="221" spans="1:12248" s="52" customFormat="1" ht="157.5" hidden="1" customHeight="1" x14ac:dyDescent="0.25">
      <c r="B221" s="206" t="s">
        <v>6</v>
      </c>
      <c r="C221" s="114" t="s">
        <v>487</v>
      </c>
      <c r="D221" s="182">
        <f t="shared" si="869"/>
        <v>0</v>
      </c>
      <c r="E221" s="182">
        <f>E222+E223</f>
        <v>0</v>
      </c>
      <c r="F221" s="182">
        <f>F222</f>
        <v>0</v>
      </c>
      <c r="G221" s="182">
        <f t="shared" ref="G221:H221" si="874">G222+G223</f>
        <v>0</v>
      </c>
      <c r="H221" s="182">
        <f t="shared" si="874"/>
        <v>0</v>
      </c>
      <c r="I221" s="182"/>
      <c r="J221" s="608" t="e">
        <f t="shared" si="733"/>
        <v>#DIV/0!</v>
      </c>
      <c r="K221" s="182">
        <f>K222+K223</f>
        <v>0</v>
      </c>
      <c r="L221" s="669"/>
      <c r="M221" s="669">
        <f>M222</f>
        <v>0</v>
      </c>
      <c r="N221" s="608" t="e">
        <f t="shared" si="870"/>
        <v>#DIV/0!</v>
      </c>
      <c r="O221" s="669">
        <f t="shared" ref="O221" si="875">O222+O223</f>
        <v>0</v>
      </c>
      <c r="P221" s="669"/>
      <c r="Q221" s="669">
        <f t="shared" ref="Q221" si="876">Q222+Q223</f>
        <v>0</v>
      </c>
      <c r="R221" s="669"/>
      <c r="S221" s="128">
        <f t="shared" si="748"/>
        <v>0</v>
      </c>
      <c r="T221" s="626" t="e">
        <f t="shared" si="749"/>
        <v>#DIV/0!</v>
      </c>
      <c r="U221" s="669"/>
      <c r="V221" s="626"/>
      <c r="W221" s="669">
        <f>W222</f>
        <v>0</v>
      </c>
      <c r="X221" s="626" t="e">
        <f t="shared" si="735"/>
        <v>#DIV/0!</v>
      </c>
      <c r="Y221" s="669">
        <f t="shared" ref="Y221" si="877">Y222+Y223</f>
        <v>0</v>
      </c>
      <c r="Z221" s="626"/>
      <c r="AA221" s="669">
        <f t="shared" ref="AA221" si="878">AA222+AA223</f>
        <v>0</v>
      </c>
      <c r="AB221" s="626"/>
      <c r="AC221" s="666">
        <f t="shared" si="745"/>
        <v>0</v>
      </c>
      <c r="AD221" s="646" t="e">
        <f t="shared" si="746"/>
        <v>#DIV/0!</v>
      </c>
      <c r="AE221" s="669"/>
      <c r="AF221" s="646"/>
      <c r="AG221" s="666">
        <f>AG222</f>
        <v>0</v>
      </c>
      <c r="AH221" s="646" t="e">
        <f t="shared" si="739"/>
        <v>#DIV/0!</v>
      </c>
      <c r="AI221" s="669">
        <f t="shared" ref="AI221" si="879">AI222+AI223</f>
        <v>0</v>
      </c>
      <c r="AJ221" s="646">
        <v>0</v>
      </c>
      <c r="AK221" s="669">
        <f t="shared" ref="AK221" si="880">AK222+AK223</f>
        <v>0</v>
      </c>
      <c r="AL221" s="669"/>
      <c r="AM221" s="669"/>
      <c r="AN221" s="669"/>
      <c r="AO221" s="669"/>
      <c r="AP221" s="669"/>
      <c r="AQ221" s="669"/>
      <c r="AR221" s="669"/>
      <c r="AS221" s="669"/>
      <c r="AT221" s="669"/>
      <c r="AU221" s="182">
        <f t="shared" si="873"/>
        <v>0</v>
      </c>
      <c r="AV221" s="669">
        <f t="shared" si="871"/>
        <v>200305.96379999997</v>
      </c>
      <c r="AW221" s="669">
        <f>AW222+AW223</f>
        <v>0</v>
      </c>
      <c r="AX221" s="669">
        <f>AX222</f>
        <v>0</v>
      </c>
      <c r="AY221" s="669">
        <f t="shared" ref="AY221:AZ221" si="881">AY222+AY223</f>
        <v>0</v>
      </c>
      <c r="AZ221" s="669">
        <f t="shared" si="881"/>
        <v>200305.96379999997</v>
      </c>
      <c r="BA221" s="669">
        <f>BB221+BC221+BD221</f>
        <v>0</v>
      </c>
      <c r="BB221" s="669">
        <f>BB222+BB223</f>
        <v>0</v>
      </c>
      <c r="BC221" s="21"/>
      <c r="BD221" s="21"/>
      <c r="BE221" s="669">
        <f>BF221+BG221+BH221</f>
        <v>0</v>
      </c>
      <c r="BF221" s="669">
        <f>BF222+BF223</f>
        <v>0</v>
      </c>
      <c r="BG221" s="21"/>
      <c r="BH221" s="21"/>
      <c r="BI221" s="669">
        <f>BJ221+BL221+BM221+BK221</f>
        <v>1053111.71263</v>
      </c>
      <c r="BJ221" s="669">
        <f>BJ222+BJ223</f>
        <v>0</v>
      </c>
      <c r="BK221" s="669">
        <f t="shared" ref="BK221:BM221" si="882">BK222+BK223</f>
        <v>0</v>
      </c>
      <c r="BL221" s="669">
        <f t="shared" si="882"/>
        <v>0</v>
      </c>
      <c r="BM221" s="669">
        <f t="shared" si="882"/>
        <v>1053111.71263</v>
      </c>
      <c r="BN221" s="669"/>
      <c r="BO221" s="669">
        <f>BP221+BR221+BS221+BQ221</f>
        <v>1053111.71263</v>
      </c>
      <c r="BP221" s="669">
        <f>BP222+BP223</f>
        <v>0</v>
      </c>
      <c r="BQ221" s="669">
        <f t="shared" ref="BQ221:BS221" si="883">BQ222+BQ223</f>
        <v>0</v>
      </c>
      <c r="BR221" s="669">
        <f t="shared" si="883"/>
        <v>0</v>
      </c>
      <c r="BS221" s="669">
        <f t="shared" si="883"/>
        <v>1053111.71263</v>
      </c>
      <c r="BT221" s="21"/>
      <c r="BU221" s="21"/>
      <c r="BV221" s="669" t="e">
        <f>BW221+BY221+BZ221+BX221</f>
        <v>#REF!</v>
      </c>
      <c r="BW221" s="669">
        <f>BW222+BW223</f>
        <v>0</v>
      </c>
      <c r="BX221" s="669">
        <f t="shared" ref="BX221:BZ221" si="884">BX222+BX223</f>
        <v>0</v>
      </c>
      <c r="BY221" s="669">
        <f t="shared" si="884"/>
        <v>0</v>
      </c>
      <c r="BZ221" s="669" t="e">
        <f t="shared" si="884"/>
        <v>#REF!</v>
      </c>
      <c r="CA221" s="669">
        <f>CB221+CC221+CD221</f>
        <v>0</v>
      </c>
      <c r="CB221" s="182">
        <f>CB222+CB223</f>
        <v>0</v>
      </c>
      <c r="CC221" s="250"/>
      <c r="CD221" s="250"/>
      <c r="CE221" s="669">
        <f>CF221+CH221+CI221</f>
        <v>534943.48860000004</v>
      </c>
      <c r="CF221" s="182">
        <f>CF222+CF223</f>
        <v>534943.48860000004</v>
      </c>
      <c r="CG221" s="182"/>
      <c r="CH221" s="250"/>
      <c r="CI221" s="250"/>
      <c r="CJ221" s="669"/>
      <c r="CK221" s="669">
        <f>CL221+CN221+CO221+CM221</f>
        <v>1090000</v>
      </c>
      <c r="CL221" s="669">
        <f>CL222+CL223</f>
        <v>0</v>
      </c>
      <c r="CM221" s="669">
        <f t="shared" ref="CM221:CO221" si="885">CM222+CM223</f>
        <v>0</v>
      </c>
      <c r="CN221" s="669">
        <f t="shared" si="885"/>
        <v>0</v>
      </c>
      <c r="CO221" s="669">
        <f t="shared" si="885"/>
        <v>1090000</v>
      </c>
    </row>
    <row r="222" spans="1:12248" s="47" customFormat="1" ht="41.25" hidden="1" customHeight="1" x14ac:dyDescent="0.25">
      <c r="B222" s="206"/>
      <c r="C222" s="111" t="s">
        <v>386</v>
      </c>
      <c r="D222" s="182">
        <f t="shared" si="869"/>
        <v>0</v>
      </c>
      <c r="E222" s="193">
        <v>0</v>
      </c>
      <c r="F222" s="193">
        <f>F225</f>
        <v>0</v>
      </c>
      <c r="G222" s="193"/>
      <c r="H222" s="193">
        <f t="shared" ref="H222" si="886">H225+H231</f>
        <v>0</v>
      </c>
      <c r="I222" s="193"/>
      <c r="J222" s="608" t="e">
        <f t="shared" si="733"/>
        <v>#DIV/0!</v>
      </c>
      <c r="K222" s="193">
        <v>0</v>
      </c>
      <c r="L222" s="112"/>
      <c r="M222" s="112">
        <f>M225</f>
        <v>0</v>
      </c>
      <c r="N222" s="608" t="e">
        <f t="shared" si="870"/>
        <v>#DIV/0!</v>
      </c>
      <c r="O222" s="112"/>
      <c r="P222" s="112"/>
      <c r="Q222" s="112">
        <f t="shared" ref="Q222" si="887">Q225+Q231</f>
        <v>0</v>
      </c>
      <c r="R222" s="112"/>
      <c r="S222" s="128">
        <f t="shared" si="748"/>
        <v>0</v>
      </c>
      <c r="T222" s="626" t="e">
        <f t="shared" si="749"/>
        <v>#DIV/0!</v>
      </c>
      <c r="U222" s="112"/>
      <c r="V222" s="626"/>
      <c r="W222" s="112">
        <f>W225</f>
        <v>0</v>
      </c>
      <c r="X222" s="626" t="e">
        <f t="shared" si="735"/>
        <v>#DIV/0!</v>
      </c>
      <c r="Y222" s="112"/>
      <c r="Z222" s="626"/>
      <c r="AA222" s="112">
        <f t="shared" ref="AA222:AA223" si="888">AA225+AA231</f>
        <v>0</v>
      </c>
      <c r="AB222" s="626"/>
      <c r="AC222" s="666">
        <f t="shared" si="745"/>
        <v>0</v>
      </c>
      <c r="AD222" s="646" t="e">
        <f t="shared" si="746"/>
        <v>#DIV/0!</v>
      </c>
      <c r="AE222" s="112"/>
      <c r="AF222" s="646"/>
      <c r="AG222" s="666">
        <f>AG225</f>
        <v>0</v>
      </c>
      <c r="AH222" s="646" t="e">
        <f t="shared" si="739"/>
        <v>#DIV/0!</v>
      </c>
      <c r="AI222" s="112"/>
      <c r="AJ222" s="646">
        <v>0</v>
      </c>
      <c r="AK222" s="112">
        <f t="shared" ref="AK222:AK223" si="889">AK225+AK231</f>
        <v>0</v>
      </c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82">
        <f t="shared" si="873"/>
        <v>0</v>
      </c>
      <c r="AV222" s="669">
        <f t="shared" si="871"/>
        <v>200305.96379999997</v>
      </c>
      <c r="AW222" s="112">
        <v>0</v>
      </c>
      <c r="AX222" s="112">
        <f>AX225</f>
        <v>0</v>
      </c>
      <c r="AY222" s="112"/>
      <c r="AZ222" s="112">
        <f t="shared" ref="AZ222" si="890">AZ225+AZ231</f>
        <v>200305.96379999997</v>
      </c>
      <c r="BA222" s="112">
        <f>BB222+BC222+BD222</f>
        <v>0</v>
      </c>
      <c r="BB222" s="112">
        <f>BB231+BB278+BB289</f>
        <v>0</v>
      </c>
      <c r="BC222" s="112"/>
      <c r="BD222" s="112"/>
      <c r="BE222" s="112">
        <f>BF222+BG222+BH222</f>
        <v>0</v>
      </c>
      <c r="BF222" s="112">
        <f>BF231+BF278+BF289</f>
        <v>0</v>
      </c>
      <c r="BG222" s="112"/>
      <c r="BH222" s="112"/>
      <c r="BI222" s="112">
        <f>BJ222+BK222+BL222+BM222</f>
        <v>0</v>
      </c>
      <c r="BJ222" s="112">
        <f>BJ225+BJ231</f>
        <v>0</v>
      </c>
      <c r="BK222" s="112">
        <f t="shared" ref="BK222:BM222" si="891">BK225+BK231</f>
        <v>0</v>
      </c>
      <c r="BL222" s="112">
        <f t="shared" si="891"/>
        <v>0</v>
      </c>
      <c r="BM222" s="112">
        <f t="shared" si="891"/>
        <v>0</v>
      </c>
      <c r="BN222" s="112"/>
      <c r="BO222" s="112">
        <f>BP222+BQ222+BR222+BS222</f>
        <v>0</v>
      </c>
      <c r="BP222" s="112">
        <f>BP225+BP231</f>
        <v>0</v>
      </c>
      <c r="BQ222" s="112">
        <f t="shared" ref="BQ222:BS222" si="892">BQ225+BQ231</f>
        <v>0</v>
      </c>
      <c r="BR222" s="112">
        <f t="shared" si="892"/>
        <v>0</v>
      </c>
      <c r="BS222" s="112">
        <f t="shared" si="892"/>
        <v>0</v>
      </c>
      <c r="BT222" s="112"/>
      <c r="BU222" s="112"/>
      <c r="BV222" s="112">
        <f>BW222+BX222+BY222+BZ222</f>
        <v>0</v>
      </c>
      <c r="BW222" s="112">
        <f>BW225+BW231</f>
        <v>0</v>
      </c>
      <c r="BX222" s="112">
        <f t="shared" ref="BX222:BZ222" si="893">BX225+BX231</f>
        <v>0</v>
      </c>
      <c r="BY222" s="112">
        <f t="shared" si="893"/>
        <v>0</v>
      </c>
      <c r="BZ222" s="112">
        <f t="shared" si="893"/>
        <v>0</v>
      </c>
      <c r="CA222" s="112">
        <f>CB222+CC222+CD222</f>
        <v>0</v>
      </c>
      <c r="CB222" s="112">
        <f>CB231+CB278+CB289+CB300+CB303+CB315+CB318+CB322+CB325</f>
        <v>0</v>
      </c>
      <c r="CC222" s="112">
        <f>CC231+CC278+CC289+CC300+CC303+CC315+CC318+CC322+CC325</f>
        <v>0</v>
      </c>
      <c r="CD222" s="112">
        <f>CD231+CD278+CD289+CD300+CD303+CD315+CD318+CD322+CD325</f>
        <v>0</v>
      </c>
      <c r="CE222" s="112">
        <f>CF222+CH222+CI222</f>
        <v>0</v>
      </c>
      <c r="CF222" s="112">
        <f>CF231+CF278+CF289+CF300+CF303+CF315+CF318+CF322+CF325</f>
        <v>0</v>
      </c>
      <c r="CG222" s="112"/>
      <c r="CH222" s="112">
        <f>CH231+CH278+CH289+CH300+CH303+CH315+CH318+CH322+CH325</f>
        <v>0</v>
      </c>
      <c r="CI222" s="112">
        <f>CI231+CI278+CI289+CI300+CI303+CI315+CI318+CI322+CI325</f>
        <v>0</v>
      </c>
      <c r="CJ222" s="112"/>
      <c r="CK222" s="112">
        <f>CL222+CM222+CN222+CO222</f>
        <v>0</v>
      </c>
      <c r="CL222" s="112">
        <f>CL225+CL231</f>
        <v>0</v>
      </c>
      <c r="CM222" s="112">
        <f t="shared" ref="CM222:CO222" si="894">CM225+CM231</f>
        <v>0</v>
      </c>
      <c r="CN222" s="112">
        <f t="shared" si="894"/>
        <v>0</v>
      </c>
      <c r="CO222" s="112">
        <f t="shared" si="894"/>
        <v>0</v>
      </c>
    </row>
    <row r="223" spans="1:12248" s="52" customFormat="1" ht="67.5" hidden="1" customHeight="1" x14ac:dyDescent="0.25">
      <c r="B223" s="206"/>
      <c r="C223" s="111" t="s">
        <v>32</v>
      </c>
      <c r="D223" s="182">
        <f t="shared" si="869"/>
        <v>0</v>
      </c>
      <c r="E223" s="182">
        <f>E226+E232</f>
        <v>0</v>
      </c>
      <c r="F223" s="182">
        <f t="shared" ref="F223:BH223" si="895">F226+F232</f>
        <v>0</v>
      </c>
      <c r="G223" s="182">
        <f t="shared" si="895"/>
        <v>0</v>
      </c>
      <c r="H223" s="182">
        <f t="shared" si="895"/>
        <v>0</v>
      </c>
      <c r="I223" s="182"/>
      <c r="J223" s="608" t="e">
        <f t="shared" si="733"/>
        <v>#DIV/0!</v>
      </c>
      <c r="K223" s="182">
        <f>K226+K232</f>
        <v>0</v>
      </c>
      <c r="L223" s="669"/>
      <c r="M223" s="669">
        <f t="shared" ref="M223" si="896">M226+M232</f>
        <v>0</v>
      </c>
      <c r="N223" s="608" t="e">
        <f t="shared" si="870"/>
        <v>#DIV/0!</v>
      </c>
      <c r="O223" s="669">
        <f t="shared" ref="O223" si="897">O226+O232</f>
        <v>0</v>
      </c>
      <c r="P223" s="669"/>
      <c r="Q223" s="669">
        <f t="shared" ref="Q223" si="898">Q226+Q232</f>
        <v>0</v>
      </c>
      <c r="R223" s="669"/>
      <c r="S223" s="128">
        <f t="shared" si="748"/>
        <v>0</v>
      </c>
      <c r="T223" s="626" t="e">
        <f t="shared" si="749"/>
        <v>#DIV/0!</v>
      </c>
      <c r="U223" s="669"/>
      <c r="V223" s="626"/>
      <c r="W223" s="669">
        <f t="shared" ref="W223" si="899">W226+W232</f>
        <v>0</v>
      </c>
      <c r="X223" s="626" t="e">
        <f t="shared" si="735"/>
        <v>#DIV/0!</v>
      </c>
      <c r="Y223" s="669">
        <f t="shared" ref="Y223" si="900">Y226+Y232</f>
        <v>0</v>
      </c>
      <c r="Z223" s="626"/>
      <c r="AA223" s="669">
        <f t="shared" si="888"/>
        <v>0</v>
      </c>
      <c r="AB223" s="626"/>
      <c r="AC223" s="666">
        <f t="shared" si="745"/>
        <v>0</v>
      </c>
      <c r="AD223" s="646" t="e">
        <f t="shared" si="746"/>
        <v>#DIV/0!</v>
      </c>
      <c r="AE223" s="669"/>
      <c r="AF223" s="646"/>
      <c r="AG223" s="666">
        <f t="shared" ref="AG223" si="901">AG226+AG232</f>
        <v>0</v>
      </c>
      <c r="AH223" s="646" t="e">
        <f t="shared" si="739"/>
        <v>#DIV/0!</v>
      </c>
      <c r="AI223" s="669">
        <f t="shared" ref="AI223" si="902">AI226+AI232</f>
        <v>0</v>
      </c>
      <c r="AJ223" s="646">
        <v>0</v>
      </c>
      <c r="AK223" s="669">
        <f t="shared" si="889"/>
        <v>0</v>
      </c>
      <c r="AL223" s="669"/>
      <c r="AM223" s="669"/>
      <c r="AN223" s="669"/>
      <c r="AO223" s="669"/>
      <c r="AP223" s="669"/>
      <c r="AQ223" s="669"/>
      <c r="AR223" s="669"/>
      <c r="AS223" s="669"/>
      <c r="AT223" s="669"/>
      <c r="AU223" s="182">
        <f t="shared" si="873"/>
        <v>0</v>
      </c>
      <c r="AV223" s="669">
        <f t="shared" si="871"/>
        <v>0</v>
      </c>
      <c r="AW223" s="669">
        <f>AW226+AW232</f>
        <v>0</v>
      </c>
      <c r="AX223" s="669">
        <f t="shared" ref="AX223" si="903">AX226+AX232</f>
        <v>0</v>
      </c>
      <c r="AY223" s="669">
        <f t="shared" ref="AY223:AZ223" si="904">AY226+AY232</f>
        <v>0</v>
      </c>
      <c r="AZ223" s="669">
        <f t="shared" si="904"/>
        <v>0</v>
      </c>
      <c r="BA223" s="669">
        <f t="shared" si="895"/>
        <v>0</v>
      </c>
      <c r="BB223" s="669">
        <f t="shared" si="895"/>
        <v>0</v>
      </c>
      <c r="BC223" s="669">
        <f t="shared" si="895"/>
        <v>0</v>
      </c>
      <c r="BD223" s="669">
        <f t="shared" si="895"/>
        <v>0</v>
      </c>
      <c r="BE223" s="669">
        <f t="shared" si="895"/>
        <v>0</v>
      </c>
      <c r="BF223" s="669">
        <f t="shared" si="895"/>
        <v>0</v>
      </c>
      <c r="BG223" s="669">
        <f t="shared" si="895"/>
        <v>0</v>
      </c>
      <c r="BH223" s="669">
        <f t="shared" si="895"/>
        <v>0</v>
      </c>
      <c r="BI223" s="669">
        <f>BJ223+BK223+BL223+BM223</f>
        <v>1053111.71263</v>
      </c>
      <c r="BJ223" s="669">
        <f>BJ226+BJ232</f>
        <v>0</v>
      </c>
      <c r="BK223" s="669">
        <f t="shared" ref="BK223:BM223" si="905">BK226+BK232</f>
        <v>0</v>
      </c>
      <c r="BL223" s="669">
        <f t="shared" si="905"/>
        <v>0</v>
      </c>
      <c r="BM223" s="669">
        <f t="shared" si="905"/>
        <v>1053111.71263</v>
      </c>
      <c r="BN223" s="669"/>
      <c r="BO223" s="669">
        <f>BP223+BQ223+BR223+BS223</f>
        <v>1053111.71263</v>
      </c>
      <c r="BP223" s="669">
        <f>BP226+BP232</f>
        <v>0</v>
      </c>
      <c r="BQ223" s="669">
        <f t="shared" ref="BQ223:BS223" si="906">BQ226+BQ232</f>
        <v>0</v>
      </c>
      <c r="BR223" s="669">
        <f t="shared" si="906"/>
        <v>0</v>
      </c>
      <c r="BS223" s="669">
        <f t="shared" si="906"/>
        <v>1053111.71263</v>
      </c>
      <c r="BT223" s="21"/>
      <c r="BU223" s="21"/>
      <c r="BV223" s="669" t="e">
        <f>BW223+BX223+BY223+BZ223</f>
        <v>#REF!</v>
      </c>
      <c r="BW223" s="669">
        <f>BW226+BW232</f>
        <v>0</v>
      </c>
      <c r="BX223" s="669">
        <f t="shared" ref="BX223:BZ223" si="907">BX226+BX232</f>
        <v>0</v>
      </c>
      <c r="BY223" s="669">
        <f t="shared" si="907"/>
        <v>0</v>
      </c>
      <c r="BZ223" s="669" t="e">
        <f t="shared" si="907"/>
        <v>#REF!</v>
      </c>
      <c r="CA223" s="669">
        <f>CB223+CC223+CD223</f>
        <v>0</v>
      </c>
      <c r="CB223" s="669">
        <f>CB230+CB277+CB280+CB288+CB299+CB302+CB314+CB317+CB321+CB324</f>
        <v>0</v>
      </c>
      <c r="CC223" s="669">
        <f>CC230+CC277+CC280+CC288+CC299+CC302+CC314+CC317+CC321+CC324</f>
        <v>0</v>
      </c>
      <c r="CD223" s="669">
        <f>CD230+CD277+CD280+CD288+CD299+CD302+CD314+CD317+CD321+CD324</f>
        <v>0</v>
      </c>
      <c r="CE223" s="669">
        <f>CF223+CH223+CI223</f>
        <v>1624943.4886</v>
      </c>
      <c r="CF223" s="669">
        <f>CF230+CF277+CF280+CF288+CF299+CF302+CF314+CF317+CF321+CF324</f>
        <v>534943.48860000004</v>
      </c>
      <c r="CG223" s="669"/>
      <c r="CH223" s="669">
        <f>CH230+CH277+CH280+CH288+CH299+CH302+CH314+CH317+CH321+CH324</f>
        <v>0</v>
      </c>
      <c r="CI223" s="669">
        <f>CI230+CI277+CI280+CI288+CI299+CI302+CI314+CI317+CI321+CI324</f>
        <v>1090000</v>
      </c>
      <c r="CJ223" s="669"/>
      <c r="CK223" s="669">
        <f>CL223+CM223+CN223+CO223</f>
        <v>1090000</v>
      </c>
      <c r="CL223" s="669">
        <f>CL226+CL232</f>
        <v>0</v>
      </c>
      <c r="CM223" s="669">
        <f t="shared" ref="CM223:CO223" si="908">CM226+CM232</f>
        <v>0</v>
      </c>
      <c r="CN223" s="669">
        <f t="shared" si="908"/>
        <v>0</v>
      </c>
      <c r="CO223" s="669">
        <f t="shared" si="908"/>
        <v>1090000</v>
      </c>
    </row>
    <row r="224" spans="1:12248" s="52" customFormat="1" ht="184.5" hidden="1" customHeight="1" x14ac:dyDescent="0.25">
      <c r="B224" s="206" t="s">
        <v>385</v>
      </c>
      <c r="C224" s="114" t="s">
        <v>384</v>
      </c>
      <c r="D224" s="182">
        <f t="shared" si="869"/>
        <v>220895.66612999997</v>
      </c>
      <c r="E224" s="182">
        <f>E225</f>
        <v>220895.66612999997</v>
      </c>
      <c r="F224" s="182">
        <f>F225</f>
        <v>0</v>
      </c>
      <c r="G224" s="249"/>
      <c r="H224" s="249"/>
      <c r="I224" s="249"/>
      <c r="J224" s="608">
        <f t="shared" si="733"/>
        <v>0</v>
      </c>
      <c r="K224" s="182">
        <f>K225</f>
        <v>220895.66612999997</v>
      </c>
      <c r="L224" s="33"/>
      <c r="M224" s="669">
        <f>M225</f>
        <v>0</v>
      </c>
      <c r="N224" s="608" t="e">
        <f t="shared" si="870"/>
        <v>#DIV/0!</v>
      </c>
      <c r="O224" s="33"/>
      <c r="P224" s="33"/>
      <c r="Q224" s="33"/>
      <c r="R224" s="33"/>
      <c r="S224" s="128">
        <f t="shared" si="748"/>
        <v>0</v>
      </c>
      <c r="T224" s="626">
        <f t="shared" si="749"/>
        <v>0</v>
      </c>
      <c r="U224" s="669"/>
      <c r="V224" s="626"/>
      <c r="W224" s="669">
        <f>W225</f>
        <v>0</v>
      </c>
      <c r="X224" s="626" t="e">
        <f t="shared" si="735"/>
        <v>#DIV/0!</v>
      </c>
      <c r="Y224" s="33"/>
      <c r="Z224" s="626"/>
      <c r="AA224" s="33"/>
      <c r="AB224" s="626"/>
      <c r="AC224" s="666">
        <f t="shared" si="745"/>
        <v>0</v>
      </c>
      <c r="AD224" s="646">
        <f t="shared" si="746"/>
        <v>0</v>
      </c>
      <c r="AE224" s="669"/>
      <c r="AF224" s="646"/>
      <c r="AG224" s="666">
        <f>AG225</f>
        <v>0</v>
      </c>
      <c r="AH224" s="646" t="e">
        <f t="shared" si="739"/>
        <v>#DIV/0!</v>
      </c>
      <c r="AI224" s="33"/>
      <c r="AJ224" s="646">
        <v>0</v>
      </c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182">
        <f t="shared" si="873"/>
        <v>0</v>
      </c>
      <c r="AV224" s="669">
        <f t="shared" si="871"/>
        <v>220895.66612999997</v>
      </c>
      <c r="AW224" s="669">
        <f>AW225</f>
        <v>220895.66612999997</v>
      </c>
      <c r="AX224" s="669">
        <f>AX225</f>
        <v>0</v>
      </c>
      <c r="AY224" s="33"/>
      <c r="AZ224" s="33"/>
      <c r="BA224" s="669"/>
      <c r="BB224" s="669"/>
      <c r="BC224" s="33"/>
      <c r="BD224" s="33"/>
      <c r="BE224" s="669"/>
      <c r="BF224" s="669"/>
      <c r="BG224" s="33"/>
      <c r="BH224" s="33"/>
      <c r="BI224" s="669"/>
      <c r="BJ224" s="669"/>
      <c r="BK224" s="669"/>
      <c r="BL224" s="33"/>
      <c r="BM224" s="33"/>
      <c r="BN224" s="669"/>
      <c r="BO224" s="669"/>
      <c r="BP224" s="669"/>
      <c r="BQ224" s="669"/>
      <c r="BR224" s="33"/>
      <c r="BS224" s="33"/>
      <c r="BT224" s="33"/>
      <c r="BU224" s="33"/>
      <c r="BV224" s="669"/>
      <c r="BW224" s="669"/>
      <c r="BX224" s="669"/>
      <c r="BY224" s="33"/>
      <c r="BZ224" s="33"/>
      <c r="CA224" s="669"/>
      <c r="CB224" s="182"/>
      <c r="CC224" s="249"/>
      <c r="CD224" s="249"/>
      <c r="CE224" s="669"/>
      <c r="CF224" s="182"/>
      <c r="CG224" s="182"/>
      <c r="CH224" s="249"/>
      <c r="CI224" s="249"/>
      <c r="CJ224" s="669"/>
      <c r="CK224" s="669"/>
      <c r="CL224" s="669"/>
      <c r="CM224" s="669"/>
      <c r="CN224" s="33"/>
      <c r="CO224" s="33"/>
    </row>
    <row r="225" spans="2:93" s="47" customFormat="1" ht="41.25" hidden="1" customHeight="1" x14ac:dyDescent="0.25">
      <c r="B225" s="206"/>
      <c r="C225" s="111" t="s">
        <v>31</v>
      </c>
      <c r="D225" s="182">
        <f t="shared" si="869"/>
        <v>220895.66612999997</v>
      </c>
      <c r="E225" s="193">
        <f>[5]Лист1!$X$9+[5]Лист1!$X$10+[5]Лист1!$X$18</f>
        <v>220895.66612999997</v>
      </c>
      <c r="F225" s="193">
        <v>0</v>
      </c>
      <c r="G225" s="193"/>
      <c r="H225" s="193">
        <f>H230+H278+H289+H300+H303+H315+H318+H322+H325</f>
        <v>0</v>
      </c>
      <c r="I225" s="193"/>
      <c r="J225" s="608">
        <f t="shared" si="733"/>
        <v>0</v>
      </c>
      <c r="K225" s="193">
        <f>[5]Лист1!$X$9+[5]Лист1!$X$10+[5]Лист1!$X$18</f>
        <v>220895.66612999997</v>
      </c>
      <c r="L225" s="112"/>
      <c r="M225" s="112">
        <v>0</v>
      </c>
      <c r="N225" s="608" t="e">
        <f t="shared" si="870"/>
        <v>#DIV/0!</v>
      </c>
      <c r="O225" s="112"/>
      <c r="P225" s="112"/>
      <c r="Q225" s="112">
        <f>Q230+Q278+Q289+Q300+Q303+Q315+Q318+Q322+Q325</f>
        <v>0</v>
      </c>
      <c r="R225" s="112"/>
      <c r="S225" s="128">
        <f t="shared" si="748"/>
        <v>0</v>
      </c>
      <c r="T225" s="626">
        <f t="shared" si="749"/>
        <v>0</v>
      </c>
      <c r="U225" s="112"/>
      <c r="V225" s="626"/>
      <c r="W225" s="112">
        <v>0</v>
      </c>
      <c r="X225" s="626" t="e">
        <f t="shared" si="735"/>
        <v>#DIV/0!</v>
      </c>
      <c r="Y225" s="112"/>
      <c r="Z225" s="626"/>
      <c r="AA225" s="112">
        <f>AA230+AA278+AA289+AA300+AA303+AA315+AA318+AA322+AA325</f>
        <v>0</v>
      </c>
      <c r="AB225" s="626"/>
      <c r="AC225" s="666">
        <f t="shared" si="745"/>
        <v>0</v>
      </c>
      <c r="AD225" s="646">
        <f t="shared" si="746"/>
        <v>0</v>
      </c>
      <c r="AE225" s="112"/>
      <c r="AF225" s="646"/>
      <c r="AG225" s="666">
        <v>0</v>
      </c>
      <c r="AH225" s="646" t="e">
        <f t="shared" si="739"/>
        <v>#DIV/0!</v>
      </c>
      <c r="AI225" s="112"/>
      <c r="AJ225" s="646">
        <v>0</v>
      </c>
      <c r="AK225" s="112">
        <f>AK230+AK278+AK289+AK300+AK303+AK315+AK318+AK322+AK325</f>
        <v>0</v>
      </c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82">
        <f t="shared" si="873"/>
        <v>0</v>
      </c>
      <c r="AV225" s="669">
        <f t="shared" si="871"/>
        <v>421201.62992999994</v>
      </c>
      <c r="AW225" s="112">
        <f>[5]Лист1!$X$9+[5]Лист1!$X$10+[5]Лист1!$X$18</f>
        <v>220895.66612999997</v>
      </c>
      <c r="AX225" s="112">
        <v>0</v>
      </c>
      <c r="AY225" s="112"/>
      <c r="AZ225" s="112">
        <f>AZ230+AZ278+AZ289+AZ300+AZ303+AZ315+AZ318+AZ322+AZ325</f>
        <v>200305.96379999997</v>
      </c>
      <c r="BA225" s="112">
        <f>BB225+BC225+BD225</f>
        <v>0</v>
      </c>
      <c r="BB225" s="112">
        <f>BB230+BB278+BB289</f>
        <v>0</v>
      </c>
      <c r="BC225" s="112"/>
      <c r="BD225" s="112"/>
      <c r="BE225" s="112">
        <f>BF225+BG225+BH225</f>
        <v>0</v>
      </c>
      <c r="BF225" s="112">
        <f>BF230+BF278+BF289</f>
        <v>0</v>
      </c>
      <c r="BG225" s="112"/>
      <c r="BH225" s="112"/>
      <c r="BI225" s="112">
        <f t="shared" ref="BI225" si="909">BJ225+BK225+BL225+BM225</f>
        <v>0</v>
      </c>
      <c r="BJ225" s="112">
        <f>BJ230+BJ233+BJ236</f>
        <v>0</v>
      </c>
      <c r="BK225" s="112">
        <f>BK230+BK233+BK236</f>
        <v>0</v>
      </c>
      <c r="BL225" s="112">
        <f>BL230+BL233+BL236</f>
        <v>0</v>
      </c>
      <c r="BM225" s="112">
        <f t="shared" ref="BM225" si="910">BM230+BM278+BM289+BM300+BM303+BM315+BM318+BM322+BM325</f>
        <v>0</v>
      </c>
      <c r="BN225" s="112"/>
      <c r="BO225" s="112">
        <f t="shared" ref="BO225" si="911">BP225+BQ225+BR225+BS225</f>
        <v>0</v>
      </c>
      <c r="BP225" s="112">
        <f>BP230+BP233+BP236</f>
        <v>0</v>
      </c>
      <c r="BQ225" s="112">
        <f>BQ230+BQ233+BQ236</f>
        <v>0</v>
      </c>
      <c r="BR225" s="112">
        <f>BR230+BR233+BR236</f>
        <v>0</v>
      </c>
      <c r="BS225" s="112">
        <f t="shared" ref="BS225" si="912">BS230+BS278+BS289+BS300+BS303+BS315+BS318+BS322+BS325</f>
        <v>0</v>
      </c>
      <c r="BT225" s="112"/>
      <c r="BU225" s="112"/>
      <c r="BV225" s="112">
        <f t="shared" ref="BV225" si="913">BW225+BX225+BY225+BZ225</f>
        <v>0</v>
      </c>
      <c r="BW225" s="112">
        <f>BW230+BW233+BW236</f>
        <v>0</v>
      </c>
      <c r="BX225" s="112">
        <f>BX230+BX233+BX236</f>
        <v>0</v>
      </c>
      <c r="BY225" s="112">
        <f>BY230+BY233+BY236</f>
        <v>0</v>
      </c>
      <c r="BZ225" s="112">
        <f t="shared" ref="BZ225" si="914">BZ230+BZ278+BZ289+BZ300+BZ303+BZ315+BZ318+BZ322+BZ325</f>
        <v>0</v>
      </c>
      <c r="CA225" s="112">
        <f>CB225+CC225+CD225</f>
        <v>0</v>
      </c>
      <c r="CB225" s="112">
        <f>CB230+CB278+CB289+CB300+CB303+CB315+CB318+CB322+CB325</f>
        <v>0</v>
      </c>
      <c r="CC225" s="112">
        <f t="shared" ref="CC225:CD225" si="915">CC230+CC278+CC289+CC300+CC303+CC315+CC318+CC322+CC325</f>
        <v>0</v>
      </c>
      <c r="CD225" s="112">
        <f t="shared" si="915"/>
        <v>0</v>
      </c>
      <c r="CE225" s="112">
        <f>CF225+CH225+CI225</f>
        <v>0</v>
      </c>
      <c r="CF225" s="112">
        <f>CF230+CF278+CF289+CF300+CF303+CF315+CF318+CF322+CF325</f>
        <v>0</v>
      </c>
      <c r="CG225" s="112"/>
      <c r="CH225" s="112">
        <f t="shared" ref="CH225:CI225" si="916">CH230+CH278+CH289+CH300+CH303+CH315+CH318+CH322+CH325</f>
        <v>0</v>
      </c>
      <c r="CI225" s="112">
        <f t="shared" si="916"/>
        <v>0</v>
      </c>
      <c r="CJ225" s="112"/>
      <c r="CK225" s="112">
        <f t="shared" ref="CK225" si="917">CL225+CM225+CN225+CO225</f>
        <v>0</v>
      </c>
      <c r="CL225" s="112">
        <f>CL230+CL233+CL236</f>
        <v>0</v>
      </c>
      <c r="CM225" s="112">
        <f>CM230+CM233+CM236</f>
        <v>0</v>
      </c>
      <c r="CN225" s="112">
        <f>CN230+CN233+CN236</f>
        <v>0</v>
      </c>
      <c r="CO225" s="112">
        <f t="shared" ref="CO225" si="918">CO230+CO278+CO289+CO300+CO303+CO315+CO318+CO322+CO325</f>
        <v>0</v>
      </c>
    </row>
    <row r="226" spans="2:93" s="52" customFormat="1" ht="67.5" hidden="1" customHeight="1" x14ac:dyDescent="0.25">
      <c r="B226" s="206"/>
      <c r="C226" s="111" t="s">
        <v>32</v>
      </c>
      <c r="D226" s="182">
        <f t="shared" si="869"/>
        <v>0</v>
      </c>
      <c r="E226" s="182">
        <f>E229+E232+E235</f>
        <v>0</v>
      </c>
      <c r="F226" s="182">
        <f t="shared" ref="F226:BH226" si="919">F229+F232+F235</f>
        <v>0</v>
      </c>
      <c r="G226" s="182">
        <v>0</v>
      </c>
      <c r="H226" s="182">
        <f t="shared" si="919"/>
        <v>0</v>
      </c>
      <c r="I226" s="182"/>
      <c r="J226" s="608" t="e">
        <f t="shared" si="733"/>
        <v>#DIV/0!</v>
      </c>
      <c r="K226" s="182">
        <f>K229+K232+K235</f>
        <v>0</v>
      </c>
      <c r="L226" s="669"/>
      <c r="M226" s="669">
        <f t="shared" ref="M226" si="920">M229+M232+M235</f>
        <v>0</v>
      </c>
      <c r="N226" s="608" t="e">
        <f t="shared" si="870"/>
        <v>#DIV/0!</v>
      </c>
      <c r="O226" s="669">
        <v>0</v>
      </c>
      <c r="P226" s="669"/>
      <c r="Q226" s="669">
        <f t="shared" ref="Q226" si="921">Q229+Q232+Q235</f>
        <v>0</v>
      </c>
      <c r="R226" s="669"/>
      <c r="S226" s="128">
        <f t="shared" si="748"/>
        <v>0</v>
      </c>
      <c r="T226" s="626" t="e">
        <f t="shared" si="749"/>
        <v>#DIV/0!</v>
      </c>
      <c r="U226" s="669"/>
      <c r="V226" s="626"/>
      <c r="W226" s="669">
        <f t="shared" ref="W226" si="922">W229+W232+W235</f>
        <v>0</v>
      </c>
      <c r="X226" s="626" t="e">
        <f t="shared" si="735"/>
        <v>#DIV/0!</v>
      </c>
      <c r="Y226" s="669">
        <v>0</v>
      </c>
      <c r="Z226" s="626"/>
      <c r="AA226" s="669">
        <f t="shared" ref="AA226" si="923">AA229+AA232+AA235</f>
        <v>0</v>
      </c>
      <c r="AB226" s="626"/>
      <c r="AC226" s="666">
        <f t="shared" si="745"/>
        <v>0</v>
      </c>
      <c r="AD226" s="646" t="e">
        <f t="shared" si="746"/>
        <v>#DIV/0!</v>
      </c>
      <c r="AE226" s="669"/>
      <c r="AF226" s="646"/>
      <c r="AG226" s="666">
        <f t="shared" ref="AG226" si="924">AG229+AG232+AG235</f>
        <v>0</v>
      </c>
      <c r="AH226" s="646" t="e">
        <f t="shared" si="739"/>
        <v>#DIV/0!</v>
      </c>
      <c r="AI226" s="669">
        <v>0</v>
      </c>
      <c r="AJ226" s="646">
        <v>0</v>
      </c>
      <c r="AK226" s="669">
        <f t="shared" ref="AK226" si="925">AK229+AK232+AK235</f>
        <v>0</v>
      </c>
      <c r="AL226" s="669"/>
      <c r="AM226" s="669"/>
      <c r="AN226" s="669"/>
      <c r="AO226" s="669"/>
      <c r="AP226" s="669"/>
      <c r="AQ226" s="669"/>
      <c r="AR226" s="669"/>
      <c r="AS226" s="669"/>
      <c r="AT226" s="669"/>
      <c r="AU226" s="182">
        <f t="shared" si="873"/>
        <v>0</v>
      </c>
      <c r="AV226" s="669">
        <f t="shared" si="871"/>
        <v>0</v>
      </c>
      <c r="AW226" s="669">
        <f>AW229+AW232+AW235</f>
        <v>0</v>
      </c>
      <c r="AX226" s="669">
        <f t="shared" ref="AX226" si="926">AX229+AX232+AX235</f>
        <v>0</v>
      </c>
      <c r="AY226" s="669">
        <v>0</v>
      </c>
      <c r="AZ226" s="669">
        <f t="shared" ref="AZ226" si="927">AZ229+AZ232+AZ235</f>
        <v>0</v>
      </c>
      <c r="BA226" s="669">
        <f t="shared" si="919"/>
        <v>0</v>
      </c>
      <c r="BB226" s="669">
        <f t="shared" si="919"/>
        <v>0</v>
      </c>
      <c r="BC226" s="669">
        <f t="shared" si="919"/>
        <v>0</v>
      </c>
      <c r="BD226" s="669">
        <f t="shared" si="919"/>
        <v>0</v>
      </c>
      <c r="BE226" s="669">
        <f t="shared" si="919"/>
        <v>0</v>
      </c>
      <c r="BF226" s="669">
        <f t="shared" si="919"/>
        <v>0</v>
      </c>
      <c r="BG226" s="669">
        <f t="shared" si="919"/>
        <v>0</v>
      </c>
      <c r="BH226" s="669">
        <f t="shared" si="919"/>
        <v>0</v>
      </c>
      <c r="BI226" s="669">
        <f>BI229+BI232+BI235</f>
        <v>0</v>
      </c>
      <c r="BJ226" s="669">
        <f>BJ229+BJ232+BJ235</f>
        <v>0</v>
      </c>
      <c r="BK226" s="669">
        <f>BK229+BK232+BK235</f>
        <v>0</v>
      </c>
      <c r="BL226" s="669">
        <f>BL229+BL232+BL235</f>
        <v>0</v>
      </c>
      <c r="BM226" s="669">
        <f t="shared" ref="BM226" si="928">BM229+BM277+BM280+BM288+BM299+BM302+BM314+BM317+BM321+BM324</f>
        <v>1053111.71263</v>
      </c>
      <c r="BN226" s="669"/>
      <c r="BO226" s="669">
        <f>BO229+BO232+BO235</f>
        <v>0</v>
      </c>
      <c r="BP226" s="669">
        <f>BP229+BP232+BP235</f>
        <v>0</v>
      </c>
      <c r="BQ226" s="669">
        <f>BQ229+BQ232+BQ235</f>
        <v>0</v>
      </c>
      <c r="BR226" s="669">
        <f>BR229+BR232+BR235</f>
        <v>0</v>
      </c>
      <c r="BS226" s="669">
        <f t="shared" ref="BS226" si="929">BS229+BS277+BS280+BS288+BS299+BS302+BS314+BS317+BS321+BS324</f>
        <v>1053111.71263</v>
      </c>
      <c r="BT226" s="21"/>
      <c r="BU226" s="21"/>
      <c r="BV226" s="669">
        <f>BV229+BV232+BV235</f>
        <v>0</v>
      </c>
      <c r="BW226" s="669">
        <f>BW229+BW232+BW235</f>
        <v>0</v>
      </c>
      <c r="BX226" s="669">
        <f>BX229+BX232+BX235</f>
        <v>0</v>
      </c>
      <c r="BY226" s="669">
        <f>BY229+BY232+BY235</f>
        <v>0</v>
      </c>
      <c r="BZ226" s="669" t="e">
        <f t="shared" ref="BZ226" si="930">BZ229+BZ277+BZ280+BZ288+BZ299+BZ302+BZ314+BZ317+BZ321+BZ324</f>
        <v>#REF!</v>
      </c>
      <c r="CA226" s="669">
        <f>CB226+CC226+CD226</f>
        <v>0</v>
      </c>
      <c r="CB226" s="669">
        <f>CB229+CB277+CB280+CB288+CB299+CB302+CB314+CB317+CB321+CB324</f>
        <v>0</v>
      </c>
      <c r="CC226" s="669">
        <f t="shared" ref="CC226:CD226" si="931">CC229+CC277+CC280+CC288+CC299+CC302+CC314+CC317+CC321+CC324</f>
        <v>0</v>
      </c>
      <c r="CD226" s="669">
        <f t="shared" si="931"/>
        <v>0</v>
      </c>
      <c r="CE226" s="669">
        <f>CF226+CH226+CI226</f>
        <v>1624943.4886</v>
      </c>
      <c r="CF226" s="669">
        <f>CF229+CF277+CF280+CF288+CF299+CF302+CF314+CF317+CF321+CF324</f>
        <v>534943.48860000004</v>
      </c>
      <c r="CG226" s="669"/>
      <c r="CH226" s="669">
        <f t="shared" ref="CH226:CI226" si="932">CH229+CH277+CH280+CH288+CH299+CH302+CH314+CH317+CH321+CH324</f>
        <v>0</v>
      </c>
      <c r="CI226" s="669">
        <f t="shared" si="932"/>
        <v>1090000</v>
      </c>
      <c r="CJ226" s="669"/>
      <c r="CK226" s="669">
        <f>CK229+CK232+CK235</f>
        <v>0</v>
      </c>
      <c r="CL226" s="669">
        <f>CL229+CL232+CL235</f>
        <v>0</v>
      </c>
      <c r="CM226" s="669">
        <f>CM229+CM232+CM235</f>
        <v>0</v>
      </c>
      <c r="CN226" s="669">
        <f>CN229+CN232+CN235</f>
        <v>0</v>
      </c>
      <c r="CO226" s="669">
        <f t="shared" ref="CO226" si="933">CO229+CO277+CO280+CO288+CO299+CO302+CO314+CO317+CO321+CO324</f>
        <v>1090000</v>
      </c>
    </row>
    <row r="227" spans="2:93" s="751" customFormat="1" ht="133.5" hidden="1" customHeight="1" x14ac:dyDescent="0.3">
      <c r="B227" s="747" t="s">
        <v>338</v>
      </c>
      <c r="C227" s="748" t="s">
        <v>348</v>
      </c>
      <c r="D227" s="182">
        <f t="shared" si="869"/>
        <v>0</v>
      </c>
      <c r="E227" s="749">
        <f>E229</f>
        <v>0</v>
      </c>
      <c r="F227" s="749"/>
      <c r="G227" s="749">
        <f t="shared" ref="G227:H227" si="934">G229</f>
        <v>0</v>
      </c>
      <c r="H227" s="749">
        <f t="shared" si="934"/>
        <v>0</v>
      </c>
      <c r="I227" s="749"/>
      <c r="J227" s="608" t="e">
        <f t="shared" si="733"/>
        <v>#DIV/0!</v>
      </c>
      <c r="K227" s="749">
        <f>K229</f>
        <v>0</v>
      </c>
      <c r="L227" s="750"/>
      <c r="M227" s="750"/>
      <c r="N227" s="608" t="e">
        <f t="shared" si="870"/>
        <v>#DIV/0!</v>
      </c>
      <c r="O227" s="750">
        <f t="shared" ref="O227" si="935">O229</f>
        <v>0</v>
      </c>
      <c r="P227" s="750"/>
      <c r="Q227" s="750">
        <f t="shared" ref="Q227" si="936">Q229</f>
        <v>0</v>
      </c>
      <c r="R227" s="750"/>
      <c r="S227" s="128">
        <f t="shared" si="748"/>
        <v>0</v>
      </c>
      <c r="T227" s="626" t="e">
        <f t="shared" si="749"/>
        <v>#DIV/0!</v>
      </c>
      <c r="U227" s="750"/>
      <c r="V227" s="626"/>
      <c r="W227" s="750"/>
      <c r="X227" s="626" t="e">
        <f t="shared" si="735"/>
        <v>#DIV/0!</v>
      </c>
      <c r="Y227" s="750">
        <f t="shared" ref="Y227" si="937">Y229</f>
        <v>0</v>
      </c>
      <c r="Z227" s="626"/>
      <c r="AA227" s="750">
        <f t="shared" ref="AA227" si="938">AA229</f>
        <v>0</v>
      </c>
      <c r="AB227" s="626"/>
      <c r="AC227" s="666">
        <f t="shared" si="745"/>
        <v>0</v>
      </c>
      <c r="AD227" s="646" t="e">
        <f t="shared" si="746"/>
        <v>#DIV/0!</v>
      </c>
      <c r="AE227" s="750"/>
      <c r="AF227" s="646"/>
      <c r="AG227" s="666"/>
      <c r="AH227" s="646" t="e">
        <f t="shared" si="739"/>
        <v>#DIV/0!</v>
      </c>
      <c r="AI227" s="750">
        <f t="shared" ref="AI227" si="939">AI229</f>
        <v>0</v>
      </c>
      <c r="AJ227" s="646">
        <v>0</v>
      </c>
      <c r="AK227" s="750">
        <f t="shared" ref="AK227" si="940">AK229</f>
        <v>0</v>
      </c>
      <c r="AL227" s="669"/>
      <c r="AM227" s="750"/>
      <c r="AN227" s="750"/>
      <c r="AO227" s="750"/>
      <c r="AP227" s="750"/>
      <c r="AQ227" s="750"/>
      <c r="AR227" s="750"/>
      <c r="AS227" s="750"/>
      <c r="AT227" s="750"/>
      <c r="AU227" s="182">
        <f t="shared" si="873"/>
        <v>0</v>
      </c>
      <c r="AV227" s="669">
        <f t="shared" si="871"/>
        <v>0</v>
      </c>
      <c r="AW227" s="750">
        <f>AW229</f>
        <v>0</v>
      </c>
      <c r="AX227" s="750"/>
      <c r="AY227" s="750">
        <f t="shared" ref="AY227:AZ227" si="941">AY229</f>
        <v>0</v>
      </c>
      <c r="AZ227" s="750">
        <f t="shared" si="941"/>
        <v>0</v>
      </c>
      <c r="BA227" s="750">
        <f>BB227+BC227+BD227</f>
        <v>0</v>
      </c>
      <c r="BB227" s="750">
        <f>BB231</f>
        <v>0</v>
      </c>
      <c r="BC227" s="750">
        <f>BC231</f>
        <v>0</v>
      </c>
      <c r="BD227" s="750">
        <f>BD231</f>
        <v>0</v>
      </c>
      <c r="BE227" s="750">
        <f>BF227+BG227+BH227</f>
        <v>0</v>
      </c>
      <c r="BF227" s="750">
        <f>BF231</f>
        <v>0</v>
      </c>
      <c r="BG227" s="750">
        <f>BG231</f>
        <v>0</v>
      </c>
      <c r="BH227" s="750">
        <f>BH231</f>
        <v>0</v>
      </c>
      <c r="BI227" s="669">
        <f>BJ227+BL227+BM227</f>
        <v>0</v>
      </c>
      <c r="BJ227" s="750">
        <f>BJ229</f>
        <v>0</v>
      </c>
      <c r="BK227" s="750"/>
      <c r="BL227" s="750">
        <f t="shared" ref="BL227:BM227" si="942">BL229</f>
        <v>0</v>
      </c>
      <c r="BM227" s="750">
        <f t="shared" si="942"/>
        <v>0</v>
      </c>
      <c r="BN227" s="750"/>
      <c r="BO227" s="669">
        <f>BP227+BR227+BS227</f>
        <v>0</v>
      </c>
      <c r="BP227" s="669">
        <f>BP229</f>
        <v>0</v>
      </c>
      <c r="BQ227" s="750"/>
      <c r="BR227" s="750">
        <f t="shared" ref="BR227:BS227" si="943">BR229</f>
        <v>0</v>
      </c>
      <c r="BS227" s="750">
        <f t="shared" si="943"/>
        <v>0</v>
      </c>
      <c r="BT227" s="750">
        <f>BT231</f>
        <v>0</v>
      </c>
      <c r="BU227" s="750">
        <f>BU231</f>
        <v>0</v>
      </c>
      <c r="BV227" s="669">
        <f>BW227+BY227+BZ227</f>
        <v>0</v>
      </c>
      <c r="BW227" s="750">
        <f>BW229</f>
        <v>0</v>
      </c>
      <c r="BX227" s="750"/>
      <c r="BY227" s="750">
        <f t="shared" ref="BY227:BZ227" si="944">BY229</f>
        <v>0</v>
      </c>
      <c r="BZ227" s="750">
        <f t="shared" si="944"/>
        <v>0</v>
      </c>
      <c r="CA227" s="750">
        <f>CB227+CC227+CD227</f>
        <v>0</v>
      </c>
      <c r="CB227" s="750">
        <f>CB229</f>
        <v>0</v>
      </c>
      <c r="CC227" s="750">
        <f t="shared" ref="CC227:CD227" si="945">CC229</f>
        <v>0</v>
      </c>
      <c r="CD227" s="750">
        <f t="shared" si="945"/>
        <v>0</v>
      </c>
      <c r="CE227" s="750">
        <f>CF227+CH227+CI227</f>
        <v>0</v>
      </c>
      <c r="CF227" s="750">
        <f>CF229</f>
        <v>0</v>
      </c>
      <c r="CG227" s="750"/>
      <c r="CH227" s="750">
        <f t="shared" ref="CH227:CI227" si="946">CH229</f>
        <v>0</v>
      </c>
      <c r="CI227" s="750">
        <f t="shared" si="946"/>
        <v>0</v>
      </c>
      <c r="CJ227" s="750"/>
      <c r="CK227" s="669">
        <f>CL227+CN227+CO227</f>
        <v>0</v>
      </c>
      <c r="CL227" s="750">
        <f>CL229</f>
        <v>0</v>
      </c>
      <c r="CM227" s="750"/>
      <c r="CN227" s="750">
        <f t="shared" ref="CN227:CO227" si="947">CN229</f>
        <v>0</v>
      </c>
      <c r="CO227" s="750">
        <f t="shared" si="947"/>
        <v>0</v>
      </c>
    </row>
    <row r="228" spans="2:93" s="77" customFormat="1" ht="55.5" hidden="1" customHeight="1" x14ac:dyDescent="0.3">
      <c r="B228" s="206"/>
      <c r="C228" s="111" t="s">
        <v>32</v>
      </c>
      <c r="D228" s="182">
        <f t="shared" si="869"/>
        <v>0</v>
      </c>
      <c r="E228" s="182">
        <f>E234</f>
        <v>0</v>
      </c>
      <c r="F228" s="182"/>
      <c r="G228" s="182">
        <f t="shared" ref="G228:H228" si="948">G234</f>
        <v>0</v>
      </c>
      <c r="H228" s="182">
        <f t="shared" si="948"/>
        <v>0</v>
      </c>
      <c r="I228" s="182"/>
      <c r="J228" s="608" t="e">
        <f t="shared" si="733"/>
        <v>#DIV/0!</v>
      </c>
      <c r="K228" s="182">
        <f>K234</f>
        <v>0</v>
      </c>
      <c r="L228" s="669"/>
      <c r="M228" s="669"/>
      <c r="N228" s="608" t="e">
        <f t="shared" si="870"/>
        <v>#DIV/0!</v>
      </c>
      <c r="O228" s="669">
        <f t="shared" ref="O228" si="949">O234</f>
        <v>0</v>
      </c>
      <c r="P228" s="669"/>
      <c r="Q228" s="669">
        <f t="shared" ref="Q228" si="950">Q234</f>
        <v>0</v>
      </c>
      <c r="R228" s="669"/>
      <c r="S228" s="128">
        <f t="shared" si="748"/>
        <v>0</v>
      </c>
      <c r="T228" s="626" t="e">
        <f t="shared" si="749"/>
        <v>#DIV/0!</v>
      </c>
      <c r="U228" s="669"/>
      <c r="V228" s="626"/>
      <c r="W228" s="669"/>
      <c r="X228" s="626" t="e">
        <f t="shared" si="735"/>
        <v>#DIV/0!</v>
      </c>
      <c r="Y228" s="669">
        <f t="shared" ref="Y228" si="951">Y234</f>
        <v>0</v>
      </c>
      <c r="Z228" s="626"/>
      <c r="AA228" s="669">
        <f t="shared" ref="AA228" si="952">AA234</f>
        <v>0</v>
      </c>
      <c r="AB228" s="626"/>
      <c r="AC228" s="666">
        <f t="shared" si="745"/>
        <v>0</v>
      </c>
      <c r="AD228" s="646" t="e">
        <f t="shared" si="746"/>
        <v>#DIV/0!</v>
      </c>
      <c r="AE228" s="669"/>
      <c r="AF228" s="646"/>
      <c r="AG228" s="666"/>
      <c r="AH228" s="646" t="e">
        <f t="shared" si="739"/>
        <v>#DIV/0!</v>
      </c>
      <c r="AI228" s="669">
        <f t="shared" ref="AI228" si="953">AI234</f>
        <v>0</v>
      </c>
      <c r="AJ228" s="646">
        <v>0</v>
      </c>
      <c r="AK228" s="669">
        <f t="shared" ref="AK228" si="954">AK234</f>
        <v>0</v>
      </c>
      <c r="AL228" s="669"/>
      <c r="AM228" s="669"/>
      <c r="AN228" s="669"/>
      <c r="AO228" s="669"/>
      <c r="AP228" s="669"/>
      <c r="AQ228" s="669"/>
      <c r="AR228" s="669"/>
      <c r="AS228" s="669"/>
      <c r="AT228" s="669"/>
      <c r="AU228" s="182">
        <f t="shared" si="873"/>
        <v>0</v>
      </c>
      <c r="AV228" s="669">
        <f t="shared" si="871"/>
        <v>0</v>
      </c>
      <c r="AW228" s="669">
        <f>AW234</f>
        <v>0</v>
      </c>
      <c r="AX228" s="669"/>
      <c r="AY228" s="669">
        <f t="shared" ref="AY228:AZ228" si="955">AY234</f>
        <v>0</v>
      </c>
      <c r="AZ228" s="669">
        <f t="shared" si="955"/>
        <v>0</v>
      </c>
      <c r="BA228" s="669">
        <f>BB228+BC228+BD228</f>
        <v>0</v>
      </c>
      <c r="BB228" s="669">
        <f>BB234</f>
        <v>0</v>
      </c>
      <c r="BC228" s="669">
        <f t="shared" ref="BC228:BD228" si="956">BC234</f>
        <v>0</v>
      </c>
      <c r="BD228" s="669">
        <f t="shared" si="956"/>
        <v>0</v>
      </c>
      <c r="BE228" s="669">
        <f>BF228+BG228+BH228</f>
        <v>0</v>
      </c>
      <c r="BF228" s="669">
        <f>BF234</f>
        <v>0</v>
      </c>
      <c r="BG228" s="669">
        <f t="shared" ref="BG228:BH228" si="957">BG234</f>
        <v>0</v>
      </c>
      <c r="BH228" s="669">
        <f t="shared" si="957"/>
        <v>0</v>
      </c>
      <c r="BI228" s="669">
        <f>BJ228+BL228+BM228</f>
        <v>0</v>
      </c>
      <c r="BJ228" s="669">
        <f>BJ234</f>
        <v>0</v>
      </c>
      <c r="BK228" s="669"/>
      <c r="BL228" s="669">
        <f t="shared" ref="BL228:BM228" si="958">BL234</f>
        <v>0</v>
      </c>
      <c r="BM228" s="669">
        <f t="shared" si="958"/>
        <v>0</v>
      </c>
      <c r="BN228" s="669"/>
      <c r="BO228" s="669">
        <f>BP228+BR228+BS228</f>
        <v>0</v>
      </c>
      <c r="BP228" s="669">
        <f>BP234</f>
        <v>0</v>
      </c>
      <c r="BQ228" s="669"/>
      <c r="BR228" s="669">
        <f t="shared" ref="BR228:BS228" si="959">BR234</f>
        <v>0</v>
      </c>
      <c r="BS228" s="669">
        <f t="shared" si="959"/>
        <v>0</v>
      </c>
      <c r="BT228" s="669">
        <f t="shared" ref="BT228:BU228" si="960">BT234</f>
        <v>0</v>
      </c>
      <c r="BU228" s="669">
        <f t="shared" si="960"/>
        <v>0</v>
      </c>
      <c r="BV228" s="669">
        <f>BW228+BY228+BZ228</f>
        <v>0</v>
      </c>
      <c r="BW228" s="669">
        <f>BW234</f>
        <v>0</v>
      </c>
      <c r="BX228" s="669"/>
      <c r="BY228" s="669">
        <f t="shared" ref="BY228:BZ228" si="961">BY234</f>
        <v>0</v>
      </c>
      <c r="BZ228" s="669">
        <f t="shared" si="961"/>
        <v>0</v>
      </c>
      <c r="CA228" s="669">
        <f>CB228+CC228+CD228</f>
        <v>0</v>
      </c>
      <c r="CB228" s="669">
        <f>CB234</f>
        <v>0</v>
      </c>
      <c r="CC228" s="669">
        <f t="shared" ref="CC228:CD228" si="962">CC234</f>
        <v>0</v>
      </c>
      <c r="CD228" s="669">
        <f t="shared" si="962"/>
        <v>0</v>
      </c>
      <c r="CE228" s="669">
        <f>CF228+CH228+CI228</f>
        <v>0</v>
      </c>
      <c r="CF228" s="669">
        <f>CF234</f>
        <v>0</v>
      </c>
      <c r="CG228" s="669"/>
      <c r="CH228" s="669">
        <f t="shared" ref="CH228:CI228" si="963">CH234</f>
        <v>0</v>
      </c>
      <c r="CI228" s="669">
        <f t="shared" si="963"/>
        <v>0</v>
      </c>
      <c r="CJ228" s="669"/>
      <c r="CK228" s="669">
        <f>CL228+CN228+CO228</f>
        <v>0</v>
      </c>
      <c r="CL228" s="669">
        <f>CL234</f>
        <v>0</v>
      </c>
      <c r="CM228" s="669"/>
      <c r="CN228" s="669">
        <f t="shared" ref="CN228:CO228" si="964">CN234</f>
        <v>0</v>
      </c>
      <c r="CO228" s="669">
        <f t="shared" si="964"/>
        <v>0</v>
      </c>
    </row>
    <row r="229" spans="2:93" s="77" customFormat="1" ht="57.75" hidden="1" customHeight="1" x14ac:dyDescent="0.3">
      <c r="B229" s="206"/>
      <c r="C229" s="111" t="s">
        <v>31</v>
      </c>
      <c r="D229" s="182">
        <f t="shared" si="869"/>
        <v>0</v>
      </c>
      <c r="E229" s="182">
        <f>E230+E236</f>
        <v>0</v>
      </c>
      <c r="F229" s="182"/>
      <c r="G229" s="182">
        <f>G230+G236</f>
        <v>0</v>
      </c>
      <c r="H229" s="182">
        <f t="shared" ref="H229" si="965">H232+H235</f>
        <v>0</v>
      </c>
      <c r="I229" s="182"/>
      <c r="J229" s="608" t="e">
        <f t="shared" si="733"/>
        <v>#DIV/0!</v>
      </c>
      <c r="K229" s="182">
        <f>K230+K236</f>
        <v>0</v>
      </c>
      <c r="L229" s="669"/>
      <c r="M229" s="669"/>
      <c r="N229" s="608" t="e">
        <f t="shared" si="870"/>
        <v>#DIV/0!</v>
      </c>
      <c r="O229" s="669">
        <f>O230+O236</f>
        <v>0</v>
      </c>
      <c r="P229" s="669"/>
      <c r="Q229" s="669">
        <f t="shared" ref="Q229" si="966">Q232+Q235</f>
        <v>0</v>
      </c>
      <c r="R229" s="669"/>
      <c r="S229" s="128">
        <f t="shared" si="748"/>
        <v>0</v>
      </c>
      <c r="T229" s="626" t="e">
        <f t="shared" si="749"/>
        <v>#DIV/0!</v>
      </c>
      <c r="U229" s="669"/>
      <c r="V229" s="626"/>
      <c r="W229" s="669"/>
      <c r="X229" s="626" t="e">
        <f t="shared" si="735"/>
        <v>#DIV/0!</v>
      </c>
      <c r="Y229" s="669">
        <f>Y230+Y236</f>
        <v>0</v>
      </c>
      <c r="Z229" s="626"/>
      <c r="AA229" s="669">
        <f t="shared" ref="AA229" si="967">AA232+AA235</f>
        <v>0</v>
      </c>
      <c r="AB229" s="626"/>
      <c r="AC229" s="666">
        <f t="shared" si="745"/>
        <v>0</v>
      </c>
      <c r="AD229" s="646" t="e">
        <f t="shared" si="746"/>
        <v>#DIV/0!</v>
      </c>
      <c r="AE229" s="669"/>
      <c r="AF229" s="646"/>
      <c r="AG229" s="666"/>
      <c r="AH229" s="646" t="e">
        <f t="shared" si="739"/>
        <v>#DIV/0!</v>
      </c>
      <c r="AI229" s="669">
        <f>AI230+AI236</f>
        <v>0</v>
      </c>
      <c r="AJ229" s="646">
        <v>0</v>
      </c>
      <c r="AK229" s="669">
        <f t="shared" ref="AK229" si="968">AK232+AK235</f>
        <v>0</v>
      </c>
      <c r="AL229" s="669"/>
      <c r="AM229" s="669"/>
      <c r="AN229" s="669"/>
      <c r="AO229" s="669"/>
      <c r="AP229" s="669"/>
      <c r="AQ229" s="669"/>
      <c r="AR229" s="669"/>
      <c r="AS229" s="669"/>
      <c r="AT229" s="669"/>
      <c r="AU229" s="182">
        <f t="shared" si="873"/>
        <v>0</v>
      </c>
      <c r="AV229" s="669">
        <f t="shared" si="871"/>
        <v>0</v>
      </c>
      <c r="AW229" s="669">
        <f>AW230+AW236</f>
        <v>0</v>
      </c>
      <c r="AX229" s="669"/>
      <c r="AY229" s="669">
        <f>AY230+AY236</f>
        <v>0</v>
      </c>
      <c r="AZ229" s="669">
        <f t="shared" ref="AZ229" si="969">AZ232+AZ235</f>
        <v>0</v>
      </c>
      <c r="BA229" s="669">
        <f>BB229+BC229+BD229</f>
        <v>0</v>
      </c>
      <c r="BB229" s="669">
        <f>BB232+BB235</f>
        <v>0</v>
      </c>
      <c r="BC229" s="669">
        <f t="shared" ref="BC229:BD229" si="970">BC232+BC235</f>
        <v>0</v>
      </c>
      <c r="BD229" s="669">
        <f t="shared" si="970"/>
        <v>0</v>
      </c>
      <c r="BE229" s="669">
        <f>BF229+BG229+BH229</f>
        <v>0</v>
      </c>
      <c r="BF229" s="669">
        <f>BF232+BF235</f>
        <v>0</v>
      </c>
      <c r="BG229" s="669">
        <f t="shared" ref="BG229:BH229" si="971">BG232+BG235</f>
        <v>0</v>
      </c>
      <c r="BH229" s="669">
        <f t="shared" si="971"/>
        <v>0</v>
      </c>
      <c r="BI229" s="669">
        <f>BJ229+BL229+BM229</f>
        <v>0</v>
      </c>
      <c r="BJ229" s="669">
        <f>BJ230+BJ236</f>
        <v>0</v>
      </c>
      <c r="BK229" s="669"/>
      <c r="BL229" s="669">
        <f>BL230+BL236</f>
        <v>0</v>
      </c>
      <c r="BM229" s="669">
        <f t="shared" ref="BM229" si="972">BM232+BM235</f>
        <v>0</v>
      </c>
      <c r="BN229" s="669"/>
      <c r="BO229" s="669">
        <f>BP229+BR229+BS229</f>
        <v>0</v>
      </c>
      <c r="BP229" s="669">
        <f>BP230+BP236</f>
        <v>0</v>
      </c>
      <c r="BQ229" s="669"/>
      <c r="BR229" s="669">
        <f>BR230+BR236</f>
        <v>0</v>
      </c>
      <c r="BS229" s="669">
        <f t="shared" ref="BS229" si="973">BS232+BS235</f>
        <v>0</v>
      </c>
      <c r="BT229" s="669">
        <f t="shared" ref="BT229:BU229" si="974">BT232+BT235</f>
        <v>0</v>
      </c>
      <c r="BU229" s="669">
        <f t="shared" si="974"/>
        <v>0</v>
      </c>
      <c r="BV229" s="669">
        <f>BW229+BY229+BZ229</f>
        <v>0</v>
      </c>
      <c r="BW229" s="669">
        <f>BW230+BW236</f>
        <v>0</v>
      </c>
      <c r="BX229" s="669"/>
      <c r="BY229" s="669">
        <f>BY230+BY236</f>
        <v>0</v>
      </c>
      <c r="BZ229" s="669">
        <f t="shared" ref="BZ229" si="975">BZ232+BZ235</f>
        <v>0</v>
      </c>
      <c r="CA229" s="669">
        <f>CB229+CC229+CD229</f>
        <v>0</v>
      </c>
      <c r="CB229" s="669">
        <f>CB230+CB236</f>
        <v>0</v>
      </c>
      <c r="CC229" s="669">
        <f>CC230+CC236</f>
        <v>0</v>
      </c>
      <c r="CD229" s="669">
        <f t="shared" ref="CD229" si="976">CD232+CD235</f>
        <v>0</v>
      </c>
      <c r="CE229" s="669">
        <f>CF229+CH229+CI229</f>
        <v>0</v>
      </c>
      <c r="CF229" s="669">
        <f>CF230+CF236</f>
        <v>0</v>
      </c>
      <c r="CG229" s="669"/>
      <c r="CH229" s="669">
        <f>CH230+CH236</f>
        <v>0</v>
      </c>
      <c r="CI229" s="669">
        <f t="shared" ref="CI229" si="977">CI232+CI235</f>
        <v>0</v>
      </c>
      <c r="CJ229" s="669"/>
      <c r="CK229" s="669">
        <f>CL229+CN229+CO229</f>
        <v>0</v>
      </c>
      <c r="CL229" s="669">
        <f>CL230+CL236</f>
        <v>0</v>
      </c>
      <c r="CM229" s="669"/>
      <c r="CN229" s="669">
        <f>CN230+CN236</f>
        <v>0</v>
      </c>
      <c r="CO229" s="669">
        <f t="shared" ref="CO229" si="978">CO232+CO235</f>
        <v>0</v>
      </c>
    </row>
    <row r="230" spans="2:93" s="754" customFormat="1" ht="209.25" hidden="1" customHeight="1" x14ac:dyDescent="0.3">
      <c r="B230" s="752" t="s">
        <v>34</v>
      </c>
      <c r="C230" s="753" t="s">
        <v>331</v>
      </c>
      <c r="D230" s="182">
        <f t="shared" si="869"/>
        <v>0</v>
      </c>
      <c r="E230" s="455"/>
      <c r="F230" s="455"/>
      <c r="G230" s="455">
        <f>G231</f>
        <v>0</v>
      </c>
      <c r="H230" s="455"/>
      <c r="I230" s="455"/>
      <c r="J230" s="608" t="e">
        <f t="shared" si="733"/>
        <v>#DIV/0!</v>
      </c>
      <c r="K230" s="455"/>
      <c r="L230" s="469"/>
      <c r="M230" s="469"/>
      <c r="N230" s="608" t="e">
        <f t="shared" si="870"/>
        <v>#DIV/0!</v>
      </c>
      <c r="O230" s="469">
        <f>O231</f>
        <v>0</v>
      </c>
      <c r="P230" s="469"/>
      <c r="Q230" s="469"/>
      <c r="R230" s="469"/>
      <c r="S230" s="128">
        <f t="shared" si="748"/>
        <v>0</v>
      </c>
      <c r="T230" s="626" t="e">
        <f t="shared" si="749"/>
        <v>#DIV/0!</v>
      </c>
      <c r="U230" s="469"/>
      <c r="V230" s="626"/>
      <c r="W230" s="469"/>
      <c r="X230" s="626" t="e">
        <f t="shared" si="735"/>
        <v>#DIV/0!</v>
      </c>
      <c r="Y230" s="469">
        <f>Y231</f>
        <v>0</v>
      </c>
      <c r="Z230" s="626"/>
      <c r="AA230" s="469"/>
      <c r="AB230" s="626"/>
      <c r="AC230" s="666">
        <f t="shared" si="745"/>
        <v>0</v>
      </c>
      <c r="AD230" s="646" t="e">
        <f t="shared" si="746"/>
        <v>#DIV/0!</v>
      </c>
      <c r="AE230" s="469"/>
      <c r="AF230" s="646"/>
      <c r="AG230" s="666"/>
      <c r="AH230" s="646" t="e">
        <f t="shared" si="739"/>
        <v>#DIV/0!</v>
      </c>
      <c r="AI230" s="469">
        <f>AI231</f>
        <v>0</v>
      </c>
      <c r="AJ230" s="646">
        <v>0</v>
      </c>
      <c r="AK230" s="469"/>
      <c r="AL230" s="669"/>
      <c r="AM230" s="469"/>
      <c r="AN230" s="469"/>
      <c r="AO230" s="469"/>
      <c r="AP230" s="469"/>
      <c r="AQ230" s="469"/>
      <c r="AR230" s="469"/>
      <c r="AS230" s="469"/>
      <c r="AT230" s="469"/>
      <c r="AU230" s="182">
        <f t="shared" si="873"/>
        <v>0</v>
      </c>
      <c r="AV230" s="669">
        <f t="shared" si="871"/>
        <v>0</v>
      </c>
      <c r="AW230" s="469"/>
      <c r="AX230" s="469"/>
      <c r="AY230" s="469">
        <f>AY231</f>
        <v>0</v>
      </c>
      <c r="AZ230" s="469"/>
      <c r="BA230" s="469"/>
      <c r="BB230" s="469"/>
      <c r="BC230" s="469"/>
      <c r="BD230" s="469"/>
      <c r="BE230" s="469"/>
      <c r="BF230" s="469"/>
      <c r="BG230" s="469"/>
      <c r="BH230" s="469"/>
      <c r="BI230" s="669">
        <f>BI231</f>
        <v>0</v>
      </c>
      <c r="BJ230" s="469"/>
      <c r="BK230" s="469"/>
      <c r="BL230" s="469">
        <f>BL231</f>
        <v>0</v>
      </c>
      <c r="BM230" s="469"/>
      <c r="BN230" s="469"/>
      <c r="BO230" s="669">
        <f>BO231</f>
        <v>0</v>
      </c>
      <c r="BP230" s="669"/>
      <c r="BQ230" s="469"/>
      <c r="BR230" s="469">
        <f>BR231</f>
        <v>0</v>
      </c>
      <c r="BS230" s="469"/>
      <c r="BT230" s="469"/>
      <c r="BU230" s="469"/>
      <c r="BV230" s="669">
        <f>BV231</f>
        <v>0</v>
      </c>
      <c r="BW230" s="469"/>
      <c r="BX230" s="469"/>
      <c r="BY230" s="469">
        <f>BY231</f>
        <v>0</v>
      </c>
      <c r="BZ230" s="469"/>
      <c r="CA230" s="469">
        <f>CA231</f>
        <v>0</v>
      </c>
      <c r="CB230" s="469"/>
      <c r="CC230" s="469">
        <f>CC231</f>
        <v>0</v>
      </c>
      <c r="CD230" s="469"/>
      <c r="CE230" s="469">
        <f>CE231</f>
        <v>0</v>
      </c>
      <c r="CF230" s="469"/>
      <c r="CG230" s="469"/>
      <c r="CH230" s="469">
        <f>CH231</f>
        <v>0</v>
      </c>
      <c r="CI230" s="469"/>
      <c r="CJ230" s="469"/>
      <c r="CK230" s="669">
        <f>CK231</f>
        <v>0</v>
      </c>
      <c r="CL230" s="469"/>
      <c r="CM230" s="469"/>
      <c r="CN230" s="469">
        <f>CN231</f>
        <v>0</v>
      </c>
      <c r="CO230" s="469"/>
    </row>
    <row r="231" spans="2:93" s="77" customFormat="1" ht="206.25" hidden="1" customHeight="1" x14ac:dyDescent="0.3">
      <c r="B231" s="668" t="s">
        <v>36</v>
      </c>
      <c r="C231" s="114" t="s">
        <v>129</v>
      </c>
      <c r="D231" s="182">
        <f t="shared" si="869"/>
        <v>0</v>
      </c>
      <c r="E231" s="182"/>
      <c r="F231" s="182"/>
      <c r="G231" s="182">
        <v>0</v>
      </c>
      <c r="H231" s="250"/>
      <c r="I231" s="250"/>
      <c r="J231" s="608" t="e">
        <f t="shared" si="733"/>
        <v>#DIV/0!</v>
      </c>
      <c r="K231" s="182"/>
      <c r="L231" s="21"/>
      <c r="M231" s="669"/>
      <c r="N231" s="608" t="e">
        <f t="shared" si="870"/>
        <v>#DIV/0!</v>
      </c>
      <c r="O231" s="669">
        <v>0</v>
      </c>
      <c r="P231" s="21"/>
      <c r="Q231" s="21"/>
      <c r="R231" s="21"/>
      <c r="S231" s="128">
        <f t="shared" si="748"/>
        <v>0</v>
      </c>
      <c r="T231" s="626" t="e">
        <f t="shared" si="749"/>
        <v>#DIV/0!</v>
      </c>
      <c r="U231" s="669"/>
      <c r="V231" s="626"/>
      <c r="W231" s="669"/>
      <c r="X231" s="626" t="e">
        <f t="shared" si="735"/>
        <v>#DIV/0!</v>
      </c>
      <c r="Y231" s="669">
        <v>0</v>
      </c>
      <c r="Z231" s="626"/>
      <c r="AA231" s="21"/>
      <c r="AB231" s="626"/>
      <c r="AC231" s="666">
        <f t="shared" si="745"/>
        <v>0</v>
      </c>
      <c r="AD231" s="646" t="e">
        <f t="shared" si="746"/>
        <v>#DIV/0!</v>
      </c>
      <c r="AE231" s="669"/>
      <c r="AF231" s="646"/>
      <c r="AG231" s="666"/>
      <c r="AH231" s="646" t="e">
        <f t="shared" si="739"/>
        <v>#DIV/0!</v>
      </c>
      <c r="AI231" s="669">
        <v>0</v>
      </c>
      <c r="AJ231" s="646">
        <v>0</v>
      </c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182">
        <f t="shared" si="873"/>
        <v>0</v>
      </c>
      <c r="AV231" s="669">
        <f t="shared" si="871"/>
        <v>0</v>
      </c>
      <c r="AW231" s="669"/>
      <c r="AX231" s="669"/>
      <c r="AY231" s="669">
        <v>0</v>
      </c>
      <c r="AZ231" s="21"/>
      <c r="BA231" s="21">
        <f t="shared" si="602"/>
        <v>0</v>
      </c>
      <c r="BB231" s="21"/>
      <c r="BC231" s="21"/>
      <c r="BD231" s="21"/>
      <c r="BE231" s="669">
        <f t="shared" si="600"/>
        <v>0</v>
      </c>
      <c r="BF231" s="669">
        <f>E231</f>
        <v>0</v>
      </c>
      <c r="BG231" s="669">
        <f>G231</f>
        <v>0</v>
      </c>
      <c r="BH231" s="21"/>
      <c r="BI231" s="669">
        <f>BJ231+BL231+BM231</f>
        <v>0</v>
      </c>
      <c r="BJ231" s="669"/>
      <c r="BK231" s="669"/>
      <c r="BL231" s="669"/>
      <c r="BM231" s="21"/>
      <c r="BN231" s="669"/>
      <c r="BO231" s="669">
        <f>BP231+BR231+BS231</f>
        <v>0</v>
      </c>
      <c r="BP231" s="669"/>
      <c r="BQ231" s="669"/>
      <c r="BR231" s="669"/>
      <c r="BS231" s="21"/>
      <c r="BT231" s="669"/>
      <c r="BU231" s="21"/>
      <c r="BV231" s="669">
        <f>BW231+BY231+BZ231</f>
        <v>0</v>
      </c>
      <c r="BW231" s="669"/>
      <c r="BX231" s="669"/>
      <c r="BY231" s="669"/>
      <c r="BZ231" s="21"/>
      <c r="CA231" s="669">
        <f t="shared" ref="CA231" si="979">CB231+CC231+CD231</f>
        <v>0</v>
      </c>
      <c r="CB231" s="182"/>
      <c r="CC231" s="182"/>
      <c r="CD231" s="250"/>
      <c r="CE231" s="669">
        <f t="shared" ref="CE231" si="980">CF231+CH231+CI231</f>
        <v>0</v>
      </c>
      <c r="CF231" s="182"/>
      <c r="CG231" s="182"/>
      <c r="CH231" s="182"/>
      <c r="CI231" s="250"/>
      <c r="CJ231" s="669"/>
      <c r="CK231" s="669">
        <f>CL231+CN231+CO231</f>
        <v>0</v>
      </c>
      <c r="CL231" s="669"/>
      <c r="CM231" s="669"/>
      <c r="CN231" s="669"/>
      <c r="CO231" s="21"/>
    </row>
    <row r="232" spans="2:93" s="80" customFormat="1" ht="156.75" hidden="1" customHeight="1" x14ac:dyDescent="0.3">
      <c r="B232" s="209"/>
      <c r="C232" s="137" t="s">
        <v>31</v>
      </c>
      <c r="D232" s="182">
        <f t="shared" si="869"/>
        <v>0</v>
      </c>
      <c r="E232" s="123"/>
      <c r="F232" s="123"/>
      <c r="G232" s="123"/>
      <c r="H232" s="249"/>
      <c r="I232" s="249"/>
      <c r="J232" s="608" t="e">
        <f t="shared" si="733"/>
        <v>#DIV/0!</v>
      </c>
      <c r="K232" s="123"/>
      <c r="L232" s="33"/>
      <c r="M232" s="120"/>
      <c r="N232" s="608" t="e">
        <f t="shared" si="870"/>
        <v>#DIV/0!</v>
      </c>
      <c r="O232" s="120"/>
      <c r="P232" s="33"/>
      <c r="Q232" s="33"/>
      <c r="R232" s="33"/>
      <c r="S232" s="128">
        <f t="shared" si="748"/>
        <v>0</v>
      </c>
      <c r="T232" s="626" t="e">
        <f t="shared" si="749"/>
        <v>#DIV/0!</v>
      </c>
      <c r="U232" s="120"/>
      <c r="V232" s="626"/>
      <c r="W232" s="120"/>
      <c r="X232" s="626" t="e">
        <f t="shared" si="735"/>
        <v>#DIV/0!</v>
      </c>
      <c r="Y232" s="120"/>
      <c r="Z232" s="626"/>
      <c r="AA232" s="33"/>
      <c r="AB232" s="626"/>
      <c r="AC232" s="666">
        <f t="shared" si="745"/>
        <v>0</v>
      </c>
      <c r="AD232" s="646" t="e">
        <f t="shared" si="746"/>
        <v>#DIV/0!</v>
      </c>
      <c r="AE232" s="120"/>
      <c r="AF232" s="646"/>
      <c r="AG232" s="666"/>
      <c r="AH232" s="646" t="e">
        <f t="shared" si="739"/>
        <v>#DIV/0!</v>
      </c>
      <c r="AI232" s="120"/>
      <c r="AJ232" s="646">
        <v>0</v>
      </c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182">
        <f t="shared" si="873"/>
        <v>0</v>
      </c>
      <c r="AV232" s="669">
        <f t="shared" si="871"/>
        <v>0</v>
      </c>
      <c r="AW232" s="120"/>
      <c r="AX232" s="120"/>
      <c r="AY232" s="120"/>
      <c r="AZ232" s="33"/>
      <c r="BA232" s="33"/>
      <c r="BB232" s="33"/>
      <c r="BC232" s="33"/>
      <c r="BD232" s="33"/>
      <c r="BE232" s="120"/>
      <c r="BF232" s="120"/>
      <c r="BG232" s="120"/>
      <c r="BH232" s="33"/>
      <c r="BI232" s="120"/>
      <c r="BJ232" s="120"/>
      <c r="BK232" s="120"/>
      <c r="BL232" s="120"/>
      <c r="BM232" s="33"/>
      <c r="BN232" s="120"/>
      <c r="BO232" s="120"/>
      <c r="BP232" s="120"/>
      <c r="BQ232" s="120"/>
      <c r="BR232" s="120"/>
      <c r="BS232" s="33"/>
      <c r="BT232" s="120"/>
      <c r="BU232" s="33"/>
      <c r="BV232" s="120"/>
      <c r="BW232" s="120"/>
      <c r="BX232" s="120"/>
      <c r="BY232" s="120"/>
      <c r="BZ232" s="33"/>
      <c r="CA232" s="120"/>
      <c r="CB232" s="123"/>
      <c r="CC232" s="123"/>
      <c r="CD232" s="249"/>
      <c r="CE232" s="120"/>
      <c r="CF232" s="123"/>
      <c r="CG232" s="123"/>
      <c r="CH232" s="123"/>
      <c r="CI232" s="249"/>
      <c r="CJ232" s="120"/>
      <c r="CK232" s="120"/>
      <c r="CL232" s="120"/>
      <c r="CM232" s="120"/>
      <c r="CN232" s="120"/>
      <c r="CO232" s="33"/>
    </row>
    <row r="233" spans="2:93" s="77" customFormat="1" ht="186" hidden="1" customHeight="1" x14ac:dyDescent="0.3">
      <c r="B233" s="668" t="s">
        <v>180</v>
      </c>
      <c r="C233" s="114" t="s">
        <v>285</v>
      </c>
      <c r="D233" s="182">
        <f t="shared" si="869"/>
        <v>0</v>
      </c>
      <c r="E233" s="182"/>
      <c r="F233" s="182"/>
      <c r="G233" s="182"/>
      <c r="H233" s="250"/>
      <c r="I233" s="250"/>
      <c r="J233" s="608" t="e">
        <f t="shared" si="733"/>
        <v>#DIV/0!</v>
      </c>
      <c r="K233" s="182"/>
      <c r="L233" s="21"/>
      <c r="M233" s="669"/>
      <c r="N233" s="608" t="e">
        <f t="shared" si="870"/>
        <v>#DIV/0!</v>
      </c>
      <c r="O233" s="669"/>
      <c r="P233" s="21"/>
      <c r="Q233" s="21"/>
      <c r="R233" s="21"/>
      <c r="S233" s="128">
        <f t="shared" si="748"/>
        <v>0</v>
      </c>
      <c r="T233" s="626" t="e">
        <f t="shared" si="749"/>
        <v>#DIV/0!</v>
      </c>
      <c r="U233" s="669"/>
      <c r="V233" s="626"/>
      <c r="W233" s="669"/>
      <c r="X233" s="626" t="e">
        <f t="shared" si="735"/>
        <v>#DIV/0!</v>
      </c>
      <c r="Y233" s="669"/>
      <c r="Z233" s="626"/>
      <c r="AA233" s="21"/>
      <c r="AB233" s="626"/>
      <c r="AC233" s="666">
        <f t="shared" si="745"/>
        <v>0</v>
      </c>
      <c r="AD233" s="646" t="e">
        <f t="shared" si="746"/>
        <v>#DIV/0!</v>
      </c>
      <c r="AE233" s="669"/>
      <c r="AF233" s="646"/>
      <c r="AG233" s="666"/>
      <c r="AH233" s="646" t="e">
        <f t="shared" si="739"/>
        <v>#DIV/0!</v>
      </c>
      <c r="AI233" s="669"/>
      <c r="AJ233" s="646">
        <v>0</v>
      </c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182">
        <f t="shared" si="873"/>
        <v>0</v>
      </c>
      <c r="AV233" s="669">
        <f t="shared" si="871"/>
        <v>0</v>
      </c>
      <c r="AW233" s="669"/>
      <c r="AX233" s="669"/>
      <c r="AY233" s="669"/>
      <c r="AZ233" s="21"/>
      <c r="BA233" s="21"/>
      <c r="BB233" s="21"/>
      <c r="BC233" s="21"/>
      <c r="BD233" s="21"/>
      <c r="BE233" s="669"/>
      <c r="BF233" s="669"/>
      <c r="BG233" s="669"/>
      <c r="BH233" s="21"/>
      <c r="BI233" s="669"/>
      <c r="BJ233" s="669"/>
      <c r="BK233" s="669"/>
      <c r="BL233" s="669"/>
      <c r="BM233" s="21"/>
      <c r="BN233" s="669"/>
      <c r="BO233" s="669"/>
      <c r="BP233" s="669"/>
      <c r="BQ233" s="669"/>
      <c r="BR233" s="669"/>
      <c r="BS233" s="21"/>
      <c r="BT233" s="669"/>
      <c r="BU233" s="21"/>
      <c r="BV233" s="669"/>
      <c r="BW233" s="669"/>
      <c r="BX233" s="669"/>
      <c r="BY233" s="669"/>
      <c r="BZ233" s="21"/>
      <c r="CA233" s="669"/>
      <c r="CB233" s="182"/>
      <c r="CC233" s="182"/>
      <c r="CD233" s="250"/>
      <c r="CE233" s="669"/>
      <c r="CF233" s="182"/>
      <c r="CG233" s="182"/>
      <c r="CH233" s="182"/>
      <c r="CI233" s="250"/>
      <c r="CJ233" s="669"/>
      <c r="CK233" s="669"/>
      <c r="CL233" s="669"/>
      <c r="CM233" s="669"/>
      <c r="CN233" s="669"/>
      <c r="CO233" s="21"/>
    </row>
    <row r="234" spans="2:93" s="77" customFormat="1" ht="52.5" hidden="1" customHeight="1" x14ac:dyDescent="0.3">
      <c r="B234" s="668"/>
      <c r="C234" s="111" t="s">
        <v>32</v>
      </c>
      <c r="D234" s="182">
        <f t="shared" si="869"/>
        <v>0</v>
      </c>
      <c r="E234" s="182"/>
      <c r="F234" s="182"/>
      <c r="G234" s="182"/>
      <c r="H234" s="250"/>
      <c r="I234" s="250"/>
      <c r="J234" s="608" t="e">
        <f t="shared" si="733"/>
        <v>#DIV/0!</v>
      </c>
      <c r="K234" s="182"/>
      <c r="L234" s="21"/>
      <c r="M234" s="669"/>
      <c r="N234" s="608" t="e">
        <f t="shared" si="870"/>
        <v>#DIV/0!</v>
      </c>
      <c r="O234" s="669"/>
      <c r="P234" s="21"/>
      <c r="Q234" s="21"/>
      <c r="R234" s="21"/>
      <c r="S234" s="128">
        <f t="shared" si="748"/>
        <v>0</v>
      </c>
      <c r="T234" s="626" t="e">
        <f t="shared" si="749"/>
        <v>#DIV/0!</v>
      </c>
      <c r="U234" s="669"/>
      <c r="V234" s="626"/>
      <c r="W234" s="669"/>
      <c r="X234" s="626" t="e">
        <f t="shared" si="735"/>
        <v>#DIV/0!</v>
      </c>
      <c r="Y234" s="669"/>
      <c r="Z234" s="626"/>
      <c r="AA234" s="21"/>
      <c r="AB234" s="626"/>
      <c r="AC234" s="666">
        <f t="shared" si="745"/>
        <v>0</v>
      </c>
      <c r="AD234" s="646" t="e">
        <f t="shared" si="746"/>
        <v>#DIV/0!</v>
      </c>
      <c r="AE234" s="669"/>
      <c r="AF234" s="646"/>
      <c r="AG234" s="666"/>
      <c r="AH234" s="646" t="e">
        <f t="shared" si="739"/>
        <v>#DIV/0!</v>
      </c>
      <c r="AI234" s="669"/>
      <c r="AJ234" s="646">
        <v>0</v>
      </c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182">
        <f t="shared" si="873"/>
        <v>0</v>
      </c>
      <c r="AV234" s="669">
        <f t="shared" si="871"/>
        <v>0</v>
      </c>
      <c r="AW234" s="669"/>
      <c r="AX234" s="669"/>
      <c r="AY234" s="669"/>
      <c r="AZ234" s="21"/>
      <c r="BA234" s="21"/>
      <c r="BB234" s="21"/>
      <c r="BC234" s="21"/>
      <c r="BD234" s="21"/>
      <c r="BE234" s="669"/>
      <c r="BF234" s="669"/>
      <c r="BG234" s="669"/>
      <c r="BH234" s="21"/>
      <c r="BI234" s="669"/>
      <c r="BJ234" s="669"/>
      <c r="BK234" s="669"/>
      <c r="BL234" s="669"/>
      <c r="BM234" s="21"/>
      <c r="BN234" s="669"/>
      <c r="BO234" s="669"/>
      <c r="BP234" s="669"/>
      <c r="BQ234" s="669"/>
      <c r="BR234" s="669"/>
      <c r="BS234" s="21"/>
      <c r="BT234" s="669"/>
      <c r="BU234" s="21"/>
      <c r="BV234" s="669"/>
      <c r="BW234" s="669"/>
      <c r="BX234" s="669"/>
      <c r="BY234" s="669"/>
      <c r="BZ234" s="21"/>
      <c r="CA234" s="669"/>
      <c r="CB234" s="182"/>
      <c r="CC234" s="182"/>
      <c r="CD234" s="250"/>
      <c r="CE234" s="669"/>
      <c r="CF234" s="182"/>
      <c r="CG234" s="182"/>
      <c r="CH234" s="182"/>
      <c r="CI234" s="250"/>
      <c r="CJ234" s="669"/>
      <c r="CK234" s="669"/>
      <c r="CL234" s="669"/>
      <c r="CM234" s="669"/>
      <c r="CN234" s="669"/>
      <c r="CO234" s="21"/>
    </row>
    <row r="235" spans="2:93" s="77" customFormat="1" ht="52.5" hidden="1" customHeight="1" x14ac:dyDescent="0.3">
      <c r="B235" s="668"/>
      <c r="C235" s="111" t="s">
        <v>31</v>
      </c>
      <c r="D235" s="182">
        <f t="shared" si="869"/>
        <v>0</v>
      </c>
      <c r="E235" s="182"/>
      <c r="F235" s="182"/>
      <c r="G235" s="182"/>
      <c r="H235" s="250"/>
      <c r="I235" s="250"/>
      <c r="J235" s="608" t="e">
        <f t="shared" si="733"/>
        <v>#DIV/0!</v>
      </c>
      <c r="K235" s="182"/>
      <c r="L235" s="21"/>
      <c r="M235" s="669"/>
      <c r="N235" s="608" t="e">
        <f t="shared" si="870"/>
        <v>#DIV/0!</v>
      </c>
      <c r="O235" s="669"/>
      <c r="P235" s="21"/>
      <c r="Q235" s="21"/>
      <c r="R235" s="21"/>
      <c r="S235" s="128">
        <f t="shared" si="748"/>
        <v>0</v>
      </c>
      <c r="T235" s="626" t="e">
        <f t="shared" si="749"/>
        <v>#DIV/0!</v>
      </c>
      <c r="U235" s="669"/>
      <c r="V235" s="626"/>
      <c r="W235" s="669"/>
      <c r="X235" s="626" t="e">
        <f t="shared" si="735"/>
        <v>#DIV/0!</v>
      </c>
      <c r="Y235" s="669"/>
      <c r="Z235" s="626"/>
      <c r="AA235" s="21"/>
      <c r="AB235" s="626"/>
      <c r="AC235" s="666">
        <f t="shared" si="745"/>
        <v>0</v>
      </c>
      <c r="AD235" s="646" t="e">
        <f t="shared" si="746"/>
        <v>#DIV/0!</v>
      </c>
      <c r="AE235" s="669"/>
      <c r="AF235" s="646"/>
      <c r="AG235" s="666"/>
      <c r="AH235" s="646" t="e">
        <f t="shared" si="739"/>
        <v>#DIV/0!</v>
      </c>
      <c r="AI235" s="669"/>
      <c r="AJ235" s="646">
        <v>0</v>
      </c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182">
        <f t="shared" si="873"/>
        <v>0</v>
      </c>
      <c r="AV235" s="669">
        <f t="shared" si="871"/>
        <v>0</v>
      </c>
      <c r="AW235" s="669"/>
      <c r="AX235" s="669"/>
      <c r="AY235" s="669"/>
      <c r="AZ235" s="21"/>
      <c r="BA235" s="21"/>
      <c r="BB235" s="21"/>
      <c r="BC235" s="21"/>
      <c r="BD235" s="21"/>
      <c r="BE235" s="669"/>
      <c r="BF235" s="669"/>
      <c r="BG235" s="669"/>
      <c r="BH235" s="21"/>
      <c r="BI235" s="669"/>
      <c r="BJ235" s="669"/>
      <c r="BK235" s="669"/>
      <c r="BL235" s="669"/>
      <c r="BM235" s="21"/>
      <c r="BN235" s="669"/>
      <c r="BO235" s="669"/>
      <c r="BP235" s="669"/>
      <c r="BQ235" s="669"/>
      <c r="BR235" s="669"/>
      <c r="BS235" s="21"/>
      <c r="BT235" s="669"/>
      <c r="BU235" s="21"/>
      <c r="BV235" s="669"/>
      <c r="BW235" s="669"/>
      <c r="BX235" s="669"/>
      <c r="BY235" s="669"/>
      <c r="BZ235" s="21"/>
      <c r="CA235" s="669"/>
      <c r="CB235" s="182"/>
      <c r="CC235" s="182"/>
      <c r="CD235" s="250"/>
      <c r="CE235" s="669"/>
      <c r="CF235" s="182"/>
      <c r="CG235" s="182"/>
      <c r="CH235" s="182"/>
      <c r="CI235" s="250"/>
      <c r="CJ235" s="669"/>
      <c r="CK235" s="669"/>
      <c r="CL235" s="669"/>
      <c r="CM235" s="669"/>
      <c r="CN235" s="669"/>
      <c r="CO235" s="21"/>
    </row>
    <row r="236" spans="2:93" s="754" customFormat="1" ht="209.25" hidden="1" customHeight="1" x14ac:dyDescent="0.3">
      <c r="B236" s="752" t="s">
        <v>62</v>
      </c>
      <c r="C236" s="753" t="s">
        <v>332</v>
      </c>
      <c r="D236" s="182">
        <f t="shared" si="869"/>
        <v>0</v>
      </c>
      <c r="E236" s="455">
        <f>E237</f>
        <v>0</v>
      </c>
      <c r="F236" s="455"/>
      <c r="G236" s="455"/>
      <c r="H236" s="455"/>
      <c r="I236" s="455"/>
      <c r="J236" s="608" t="e">
        <f t="shared" si="733"/>
        <v>#DIV/0!</v>
      </c>
      <c r="K236" s="455">
        <f>K237</f>
        <v>0</v>
      </c>
      <c r="L236" s="469"/>
      <c r="M236" s="469"/>
      <c r="N236" s="608" t="e">
        <f t="shared" si="870"/>
        <v>#DIV/0!</v>
      </c>
      <c r="O236" s="469"/>
      <c r="P236" s="469"/>
      <c r="Q236" s="469"/>
      <c r="R236" s="469"/>
      <c r="S236" s="128">
        <f t="shared" si="748"/>
        <v>0</v>
      </c>
      <c r="T236" s="626" t="e">
        <f t="shared" si="749"/>
        <v>#DIV/0!</v>
      </c>
      <c r="U236" s="469"/>
      <c r="V236" s="626"/>
      <c r="W236" s="469"/>
      <c r="X236" s="626" t="e">
        <f t="shared" si="735"/>
        <v>#DIV/0!</v>
      </c>
      <c r="Y236" s="469"/>
      <c r="Z236" s="626"/>
      <c r="AA236" s="469"/>
      <c r="AB236" s="626"/>
      <c r="AC236" s="666">
        <f t="shared" si="745"/>
        <v>0</v>
      </c>
      <c r="AD236" s="646" t="e">
        <f t="shared" si="746"/>
        <v>#DIV/0!</v>
      </c>
      <c r="AE236" s="469"/>
      <c r="AF236" s="646"/>
      <c r="AG236" s="666"/>
      <c r="AH236" s="646" t="e">
        <f t="shared" si="739"/>
        <v>#DIV/0!</v>
      </c>
      <c r="AI236" s="469"/>
      <c r="AJ236" s="646">
        <v>0</v>
      </c>
      <c r="AK236" s="469"/>
      <c r="AL236" s="669"/>
      <c r="AM236" s="469"/>
      <c r="AN236" s="469"/>
      <c r="AO236" s="469"/>
      <c r="AP236" s="469"/>
      <c r="AQ236" s="469"/>
      <c r="AR236" s="469"/>
      <c r="AS236" s="469"/>
      <c r="AT236" s="469"/>
      <c r="AU236" s="182">
        <f t="shared" si="873"/>
        <v>0</v>
      </c>
      <c r="AV236" s="669">
        <f t="shared" si="871"/>
        <v>0</v>
      </c>
      <c r="AW236" s="469">
        <f>AW237</f>
        <v>0</v>
      </c>
      <c r="AX236" s="469"/>
      <c r="AY236" s="469"/>
      <c r="AZ236" s="469"/>
      <c r="BA236" s="469"/>
      <c r="BB236" s="469"/>
      <c r="BC236" s="469"/>
      <c r="BD236" s="469"/>
      <c r="BE236" s="469"/>
      <c r="BF236" s="469"/>
      <c r="BG236" s="469"/>
      <c r="BH236" s="469"/>
      <c r="BI236" s="669"/>
      <c r="BJ236" s="469"/>
      <c r="BK236" s="469"/>
      <c r="BL236" s="469"/>
      <c r="BM236" s="469"/>
      <c r="BN236" s="469"/>
      <c r="BO236" s="669"/>
      <c r="BP236" s="669"/>
      <c r="BQ236" s="469"/>
      <c r="BR236" s="469"/>
      <c r="BS236" s="469"/>
      <c r="BT236" s="469"/>
      <c r="BU236" s="469"/>
      <c r="BV236" s="669"/>
      <c r="BW236" s="469"/>
      <c r="BX236" s="469"/>
      <c r="BY236" s="469"/>
      <c r="BZ236" s="469"/>
      <c r="CA236" s="469"/>
      <c r="CB236" s="469"/>
      <c r="CC236" s="469"/>
      <c r="CD236" s="469"/>
      <c r="CE236" s="469"/>
      <c r="CF236" s="469"/>
      <c r="CG236" s="469"/>
      <c r="CH236" s="469"/>
      <c r="CI236" s="469"/>
      <c r="CJ236" s="469"/>
      <c r="CK236" s="669"/>
      <c r="CL236" s="469"/>
      <c r="CM236" s="469"/>
      <c r="CN236" s="469"/>
      <c r="CO236" s="469"/>
    </row>
    <row r="237" spans="2:93" s="77" customFormat="1" ht="235.5" hidden="1" customHeight="1" x14ac:dyDescent="0.3">
      <c r="B237" s="668" t="s">
        <v>179</v>
      </c>
      <c r="C237" s="114" t="s">
        <v>333</v>
      </c>
      <c r="D237" s="182">
        <f t="shared" si="869"/>
        <v>0</v>
      </c>
      <c r="E237" s="182"/>
      <c r="F237" s="182"/>
      <c r="G237" s="182"/>
      <c r="H237" s="250"/>
      <c r="I237" s="250"/>
      <c r="J237" s="608" t="e">
        <f t="shared" si="733"/>
        <v>#DIV/0!</v>
      </c>
      <c r="K237" s="182"/>
      <c r="L237" s="21"/>
      <c r="M237" s="669"/>
      <c r="N237" s="608" t="e">
        <f t="shared" si="870"/>
        <v>#DIV/0!</v>
      </c>
      <c r="O237" s="669"/>
      <c r="P237" s="21"/>
      <c r="Q237" s="21"/>
      <c r="R237" s="21"/>
      <c r="S237" s="128">
        <f t="shared" si="748"/>
        <v>0</v>
      </c>
      <c r="T237" s="626" t="e">
        <f t="shared" si="749"/>
        <v>#DIV/0!</v>
      </c>
      <c r="U237" s="669"/>
      <c r="V237" s="626"/>
      <c r="W237" s="669"/>
      <c r="X237" s="626" t="e">
        <f t="shared" si="735"/>
        <v>#DIV/0!</v>
      </c>
      <c r="Y237" s="669"/>
      <c r="Z237" s="626"/>
      <c r="AA237" s="21"/>
      <c r="AB237" s="626"/>
      <c r="AC237" s="666">
        <f t="shared" si="745"/>
        <v>0</v>
      </c>
      <c r="AD237" s="646" t="e">
        <f t="shared" si="746"/>
        <v>#DIV/0!</v>
      </c>
      <c r="AE237" s="669"/>
      <c r="AF237" s="646"/>
      <c r="AG237" s="666"/>
      <c r="AH237" s="646" t="e">
        <f t="shared" si="739"/>
        <v>#DIV/0!</v>
      </c>
      <c r="AI237" s="669"/>
      <c r="AJ237" s="646">
        <v>0</v>
      </c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182">
        <f t="shared" si="873"/>
        <v>0</v>
      </c>
      <c r="AV237" s="669">
        <f t="shared" si="871"/>
        <v>0</v>
      </c>
      <c r="AW237" s="669"/>
      <c r="AX237" s="669"/>
      <c r="AY237" s="669"/>
      <c r="AZ237" s="21"/>
      <c r="BA237" s="21"/>
      <c r="BB237" s="21"/>
      <c r="BC237" s="21"/>
      <c r="BD237" s="21"/>
      <c r="BE237" s="669"/>
      <c r="BF237" s="669"/>
      <c r="BG237" s="669"/>
      <c r="BH237" s="21"/>
      <c r="BI237" s="669"/>
      <c r="BJ237" s="669"/>
      <c r="BK237" s="669"/>
      <c r="BL237" s="669"/>
      <c r="BM237" s="21"/>
      <c r="BN237" s="669"/>
      <c r="BO237" s="669"/>
      <c r="BP237" s="669"/>
      <c r="BQ237" s="669"/>
      <c r="BR237" s="669"/>
      <c r="BS237" s="21"/>
      <c r="BT237" s="669"/>
      <c r="BU237" s="21"/>
      <c r="BV237" s="669"/>
      <c r="BW237" s="669"/>
      <c r="BX237" s="669"/>
      <c r="BY237" s="669"/>
      <c r="BZ237" s="21"/>
      <c r="CA237" s="669"/>
      <c r="CB237" s="182"/>
      <c r="CC237" s="182"/>
      <c r="CD237" s="250"/>
      <c r="CE237" s="669"/>
      <c r="CF237" s="182"/>
      <c r="CG237" s="182"/>
      <c r="CH237" s="182"/>
      <c r="CI237" s="250"/>
      <c r="CJ237" s="669"/>
      <c r="CK237" s="669"/>
      <c r="CL237" s="669"/>
      <c r="CM237" s="669"/>
      <c r="CN237" s="669"/>
      <c r="CO237" s="21"/>
    </row>
    <row r="238" spans="2:93" s="77" customFormat="1" ht="50.25" customHeight="1" x14ac:dyDescent="0.3">
      <c r="B238" s="668"/>
      <c r="C238" s="111" t="s">
        <v>31</v>
      </c>
      <c r="D238" s="182">
        <f t="shared" si="869"/>
        <v>148500.00586</v>
      </c>
      <c r="E238" s="182"/>
      <c r="F238" s="182">
        <v>148500.00586</v>
      </c>
      <c r="G238" s="182"/>
      <c r="H238" s="250"/>
      <c r="I238" s="182">
        <f>K238+M238</f>
        <v>0</v>
      </c>
      <c r="J238" s="608">
        <f t="shared" si="733"/>
        <v>0</v>
      </c>
      <c r="K238" s="182"/>
      <c r="L238" s="21"/>
      <c r="M238" s="669">
        <v>0</v>
      </c>
      <c r="N238" s="608">
        <f t="shared" si="870"/>
        <v>0</v>
      </c>
      <c r="O238" s="669"/>
      <c r="P238" s="21"/>
      <c r="Q238" s="21"/>
      <c r="R238" s="21"/>
      <c r="S238" s="128">
        <f t="shared" si="748"/>
        <v>0</v>
      </c>
      <c r="T238" s="626">
        <f t="shared" si="749"/>
        <v>0</v>
      </c>
      <c r="U238" s="669"/>
      <c r="V238" s="626"/>
      <c r="W238" s="669">
        <v>0</v>
      </c>
      <c r="X238" s="626">
        <f t="shared" si="735"/>
        <v>0</v>
      </c>
      <c r="Y238" s="669"/>
      <c r="Z238" s="626"/>
      <c r="AA238" s="21"/>
      <c r="AB238" s="626"/>
      <c r="AC238" s="666">
        <f t="shared" si="745"/>
        <v>0</v>
      </c>
      <c r="AD238" s="646">
        <f t="shared" si="746"/>
        <v>0</v>
      </c>
      <c r="AE238" s="669"/>
      <c r="AF238" s="646"/>
      <c r="AG238" s="666">
        <v>0</v>
      </c>
      <c r="AH238" s="646">
        <f t="shared" si="739"/>
        <v>0</v>
      </c>
      <c r="AI238" s="669"/>
      <c r="AJ238" s="646">
        <v>0</v>
      </c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669">
        <f t="shared" si="873"/>
        <v>-148500.00586</v>
      </c>
      <c r="AV238" s="669">
        <f t="shared" si="871"/>
        <v>0</v>
      </c>
      <c r="AW238" s="669"/>
      <c r="AX238" s="669">
        <v>0</v>
      </c>
      <c r="AY238" s="669"/>
      <c r="AZ238" s="21"/>
      <c r="BA238" s="21"/>
      <c r="BB238" s="21"/>
      <c r="BC238" s="21"/>
      <c r="BD238" s="21"/>
      <c r="BE238" s="669"/>
      <c r="BF238" s="669"/>
      <c r="BG238" s="669"/>
      <c r="BH238" s="21"/>
      <c r="BI238" s="669"/>
      <c r="BJ238" s="669"/>
      <c r="BK238" s="669"/>
      <c r="BL238" s="669"/>
      <c r="BM238" s="21"/>
      <c r="BN238" s="669"/>
      <c r="BO238" s="669"/>
      <c r="BP238" s="669"/>
      <c r="BQ238" s="669"/>
      <c r="BR238" s="669"/>
      <c r="BS238" s="21"/>
      <c r="BT238" s="669"/>
      <c r="BU238" s="21"/>
      <c r="BV238" s="669"/>
      <c r="BW238" s="669"/>
      <c r="BX238" s="669"/>
      <c r="BY238" s="669"/>
      <c r="BZ238" s="21"/>
      <c r="CA238" s="669"/>
      <c r="CB238" s="182"/>
      <c r="CC238" s="182"/>
      <c r="CD238" s="250"/>
      <c r="CE238" s="669"/>
      <c r="CF238" s="182"/>
      <c r="CG238" s="182"/>
      <c r="CH238" s="182"/>
      <c r="CI238" s="250"/>
      <c r="CJ238" s="669"/>
      <c r="CK238" s="669"/>
      <c r="CL238" s="669"/>
      <c r="CM238" s="669"/>
      <c r="CN238" s="669"/>
      <c r="CO238" s="21"/>
    </row>
    <row r="239" spans="2:93" s="77" customFormat="1" ht="50.25" hidden="1" customHeight="1" x14ac:dyDescent="0.3">
      <c r="B239" s="665"/>
      <c r="C239" s="111"/>
      <c r="D239" s="182"/>
      <c r="E239" s="182"/>
      <c r="F239" s="182"/>
      <c r="G239" s="182"/>
      <c r="H239" s="250"/>
      <c r="I239" s="182"/>
      <c r="J239" s="572"/>
      <c r="K239" s="182"/>
      <c r="L239" s="21"/>
      <c r="M239" s="662"/>
      <c r="N239" s="572"/>
      <c r="O239" s="662"/>
      <c r="P239" s="21"/>
      <c r="Q239" s="21"/>
      <c r="R239" s="21"/>
      <c r="S239" s="128"/>
      <c r="T239" s="634"/>
      <c r="U239" s="662"/>
      <c r="V239" s="634"/>
      <c r="W239" s="662"/>
      <c r="X239" s="634"/>
      <c r="Y239" s="662"/>
      <c r="Z239" s="634"/>
      <c r="AA239" s="21"/>
      <c r="AB239" s="634"/>
      <c r="AC239" s="755"/>
      <c r="AD239" s="627"/>
      <c r="AE239" s="662"/>
      <c r="AF239" s="627"/>
      <c r="AG239" s="755"/>
      <c r="AH239" s="627"/>
      <c r="AI239" s="662"/>
      <c r="AJ239" s="627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662"/>
      <c r="AV239" s="662"/>
      <c r="AW239" s="662"/>
      <c r="AX239" s="662"/>
      <c r="AY239" s="662"/>
      <c r="AZ239" s="21"/>
      <c r="BA239" s="310"/>
      <c r="BB239" s="21"/>
      <c r="BC239" s="21"/>
      <c r="BD239" s="21"/>
      <c r="BE239" s="662"/>
      <c r="BF239" s="662"/>
      <c r="BG239" s="662"/>
      <c r="BH239" s="21"/>
      <c r="BI239" s="662"/>
      <c r="BJ239" s="662"/>
      <c r="BK239" s="662"/>
      <c r="BL239" s="662"/>
      <c r="BM239" s="21"/>
      <c r="BN239" s="662"/>
      <c r="BO239" s="662"/>
      <c r="BP239" s="662"/>
      <c r="BQ239" s="662"/>
      <c r="BR239" s="662"/>
      <c r="BS239" s="21"/>
      <c r="BT239" s="662"/>
      <c r="BU239" s="21"/>
      <c r="BV239" s="662"/>
      <c r="BW239" s="662"/>
      <c r="BX239" s="662"/>
      <c r="BY239" s="662"/>
      <c r="BZ239" s="21"/>
      <c r="CA239" s="662"/>
      <c r="CB239" s="182"/>
      <c r="CC239" s="182"/>
      <c r="CD239" s="250"/>
      <c r="CE239" s="662"/>
      <c r="CF239" s="182"/>
      <c r="CG239" s="182"/>
      <c r="CH239" s="182"/>
      <c r="CI239" s="250"/>
      <c r="CJ239" s="662"/>
      <c r="CK239" s="662"/>
      <c r="CL239" s="662"/>
      <c r="CM239" s="662"/>
      <c r="CN239" s="662"/>
      <c r="CO239" s="21"/>
    </row>
    <row r="240" spans="2:93" s="61" customFormat="1" ht="85.5" customHeight="1" x14ac:dyDescent="0.3">
      <c r="B240" s="213" t="s">
        <v>7</v>
      </c>
      <c r="C240" s="113" t="s">
        <v>416</v>
      </c>
      <c r="D240" s="185">
        <f t="shared" ref="D240" si="981">D241+D242+D243</f>
        <v>1920918.2137699998</v>
      </c>
      <c r="E240" s="185"/>
      <c r="F240" s="185">
        <f>F241+F242+F243</f>
        <v>1920918.2137699998</v>
      </c>
      <c r="G240" s="185"/>
      <c r="H240" s="185"/>
      <c r="I240" s="185">
        <f>K240+M240</f>
        <v>0</v>
      </c>
      <c r="J240" s="572">
        <f t="shared" si="733"/>
        <v>0</v>
      </c>
      <c r="K240" s="185"/>
      <c r="L240" s="672"/>
      <c r="M240" s="672">
        <f>M241+M242+M243</f>
        <v>0</v>
      </c>
      <c r="N240" s="672"/>
      <c r="O240" s="672"/>
      <c r="P240" s="672"/>
      <c r="Q240" s="672"/>
      <c r="R240" s="672"/>
      <c r="S240" s="125">
        <f t="shared" si="748"/>
        <v>0</v>
      </c>
      <c r="T240" s="592">
        <f t="shared" si="749"/>
        <v>0</v>
      </c>
      <c r="U240" s="672"/>
      <c r="V240" s="592"/>
      <c r="W240" s="672">
        <f>W241+W242+W243</f>
        <v>0</v>
      </c>
      <c r="X240" s="592">
        <f t="shared" si="735"/>
        <v>0</v>
      </c>
      <c r="Y240" s="672"/>
      <c r="Z240" s="592"/>
      <c r="AA240" s="672"/>
      <c r="AB240" s="592"/>
      <c r="AC240" s="256">
        <f t="shared" si="745"/>
        <v>1916441.1785699998</v>
      </c>
      <c r="AD240" s="627">
        <f t="shared" si="746"/>
        <v>0.99766932544659803</v>
      </c>
      <c r="AE240" s="672"/>
      <c r="AF240" s="627"/>
      <c r="AG240" s="256">
        <f>AG241+AG242+AG243</f>
        <v>1916441.1785699998</v>
      </c>
      <c r="AH240" s="627">
        <f t="shared" si="739"/>
        <v>0.99766932544659803</v>
      </c>
      <c r="AI240" s="672"/>
      <c r="AJ240" s="627">
        <v>0</v>
      </c>
      <c r="AK240" s="672"/>
      <c r="AL240" s="672"/>
      <c r="AM240" s="672"/>
      <c r="AN240" s="672"/>
      <c r="AO240" s="672"/>
      <c r="AP240" s="672"/>
      <c r="AQ240" s="672"/>
      <c r="AR240" s="672"/>
      <c r="AS240" s="672"/>
      <c r="AT240" s="672"/>
      <c r="AU240" s="672">
        <f>AV240-D240</f>
        <v>-44044.609089999925</v>
      </c>
      <c r="AV240" s="672">
        <f t="shared" ref="AV240" si="982">AV241+AV242+AV243</f>
        <v>1876873.6046799999</v>
      </c>
      <c r="AW240" s="672">
        <f>AW241+AW242</f>
        <v>0</v>
      </c>
      <c r="AX240" s="672">
        <f>AX241+AX242+AX243</f>
        <v>1876873.6046799999</v>
      </c>
      <c r="AY240" s="672"/>
      <c r="AZ240" s="672"/>
      <c r="BA240" s="672"/>
      <c r="BB240" s="672"/>
      <c r="BC240" s="672"/>
      <c r="BD240" s="672"/>
      <c r="BE240" s="672"/>
      <c r="BF240" s="672"/>
      <c r="BG240" s="672"/>
      <c r="BH240" s="672"/>
      <c r="BI240" s="672">
        <f>BJ240+BK240+BL240+BM240</f>
        <v>1280398.8096099999</v>
      </c>
      <c r="BJ240" s="672"/>
      <c r="BK240" s="672">
        <f>BK241+BK242</f>
        <v>1280398.8096099999</v>
      </c>
      <c r="BL240" s="672"/>
      <c r="BM240" s="672"/>
      <c r="BN240" s="672"/>
      <c r="BO240" s="672">
        <f>BP240+BQ240+BR240+BS240</f>
        <v>1280398.8096099999</v>
      </c>
      <c r="BP240" s="672"/>
      <c r="BQ240" s="185">
        <f>BQ241+BQ242</f>
        <v>1280398.8096099999</v>
      </c>
      <c r="BR240" s="672"/>
      <c r="BS240" s="102"/>
      <c r="BT240" s="672"/>
      <c r="BU240" s="102"/>
      <c r="BV240" s="672"/>
      <c r="BW240" s="672"/>
      <c r="BX240" s="672"/>
      <c r="BY240" s="672"/>
      <c r="BZ240" s="102"/>
      <c r="CA240" s="672"/>
      <c r="CB240" s="185"/>
      <c r="CC240" s="185"/>
      <c r="CD240" s="35"/>
      <c r="CE240" s="672">
        <f t="shared" ref="CE240:CE242" si="983">CG240</f>
        <v>8864459.3514613807</v>
      </c>
      <c r="CF240" s="185"/>
      <c r="CG240" s="185">
        <f>CG241+CG242</f>
        <v>8864459.3514613807</v>
      </c>
      <c r="CH240" s="185"/>
      <c r="CI240" s="35"/>
      <c r="CJ240" s="672">
        <v>0</v>
      </c>
      <c r="CK240" s="672">
        <f t="shared" ref="CK240:CK270" si="984">CM240</f>
        <v>8864459.3514613807</v>
      </c>
      <c r="CL240" s="672"/>
      <c r="CM240" s="185">
        <f>CM241+CM242</f>
        <v>8864459.3514613807</v>
      </c>
      <c r="CN240" s="672"/>
      <c r="CO240" s="102"/>
    </row>
    <row r="241" spans="2:93" s="166" customFormat="1" ht="54" customHeight="1" x14ac:dyDescent="0.25">
      <c r="B241" s="212"/>
      <c r="C241" s="115" t="s">
        <v>32</v>
      </c>
      <c r="D241" s="192">
        <f t="shared" ref="D241:D243" si="985">F241</f>
        <v>1257505.2999999998</v>
      </c>
      <c r="E241" s="192">
        <v>0</v>
      </c>
      <c r="F241" s="192">
        <f>F245+F249+F252+F255+F259+F262+F265+F269</f>
        <v>1257505.2999999998</v>
      </c>
      <c r="G241" s="195"/>
      <c r="H241" s="251"/>
      <c r="I241" s="192">
        <f>K241+M241</f>
        <v>0</v>
      </c>
      <c r="J241" s="596">
        <f t="shared" si="733"/>
        <v>0</v>
      </c>
      <c r="K241" s="192">
        <v>0</v>
      </c>
      <c r="L241" s="304"/>
      <c r="M241" s="192">
        <f>M245+M249+M252+M255+M259+M262+M265+M269</f>
        <v>0</v>
      </c>
      <c r="N241" s="304"/>
      <c r="O241" s="24"/>
      <c r="P241" s="304"/>
      <c r="Q241" s="304"/>
      <c r="R241" s="304"/>
      <c r="S241" s="116">
        <f t="shared" si="748"/>
        <v>0</v>
      </c>
      <c r="T241" s="602">
        <f t="shared" si="749"/>
        <v>0</v>
      </c>
      <c r="U241" s="670"/>
      <c r="V241" s="602"/>
      <c r="W241" s="192">
        <f>W245+W249+W252+W255+W259+W262+W265+W269</f>
        <v>0</v>
      </c>
      <c r="X241" s="602">
        <f t="shared" si="735"/>
        <v>0</v>
      </c>
      <c r="Y241" s="24"/>
      <c r="Z241" s="602"/>
      <c r="AA241" s="304"/>
      <c r="AB241" s="602"/>
      <c r="AC241" s="183">
        <f t="shared" si="745"/>
        <v>1257505.2999999998</v>
      </c>
      <c r="AD241" s="638">
        <f t="shared" si="746"/>
        <v>1</v>
      </c>
      <c r="AE241" s="670"/>
      <c r="AF241" s="638"/>
      <c r="AG241" s="183">
        <f>AG245+AG249+AG252+AG255+AG259+AG262+AG265+AG269</f>
        <v>1257505.2999999998</v>
      </c>
      <c r="AH241" s="638">
        <f t="shared" si="739"/>
        <v>1</v>
      </c>
      <c r="AI241" s="24"/>
      <c r="AJ241" s="638">
        <v>0</v>
      </c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192">
        <f t="shared" ref="AU241:AU243" si="986">AV241-D241</f>
        <v>0</v>
      </c>
      <c r="AV241" s="670">
        <f t="shared" ref="AV241:AV270" si="987">AX241</f>
        <v>1257505.2999999998</v>
      </c>
      <c r="AW241" s="670">
        <f>AW245+AW249+AW252+AW255+AW259+AW262+AW265+AW269</f>
        <v>0</v>
      </c>
      <c r="AX241" s="192">
        <f>AX245+AX249+AX252+AX255+AX259+AX262+AX265+AX269</f>
        <v>1257505.2999999998</v>
      </c>
      <c r="AY241" s="304"/>
      <c r="AZ241" s="304"/>
      <c r="BA241" s="670">
        <f t="shared" ref="BA241:BA242" si="988">BB241+BC241+BD241</f>
        <v>0</v>
      </c>
      <c r="BB241" s="670"/>
      <c r="BC241" s="116"/>
      <c r="BD241" s="116"/>
      <c r="BE241" s="670">
        <f t="shared" ref="BE241:BE242" si="989">BF241+BG241+BH241</f>
        <v>0</v>
      </c>
      <c r="BF241" s="670">
        <f>E241</f>
        <v>0</v>
      </c>
      <c r="BG241" s="24"/>
      <c r="BH241" s="304"/>
      <c r="BI241" s="192">
        <f>BK241</f>
        <v>857867.2</v>
      </c>
      <c r="BJ241" s="670"/>
      <c r="BK241" s="192">
        <f>BK245+BK249+BK252+BK255+BK259+BK262+BK265+BK269</f>
        <v>857867.2</v>
      </c>
      <c r="BL241" s="24"/>
      <c r="BM241" s="304"/>
      <c r="BN241" s="670"/>
      <c r="BO241" s="192">
        <f>BQ241</f>
        <v>857867.2</v>
      </c>
      <c r="BP241" s="670"/>
      <c r="BQ241" s="192">
        <f>BQ245+BQ249+BQ252+BQ255+BQ259+BQ262+BQ265+BQ269</f>
        <v>857867.2</v>
      </c>
      <c r="BR241" s="24"/>
      <c r="BS241" s="304"/>
      <c r="BT241" s="24"/>
      <c r="BU241" s="304"/>
      <c r="BV241" s="670">
        <f>BW241</f>
        <v>0</v>
      </c>
      <c r="BW241" s="670"/>
      <c r="BX241" s="670"/>
      <c r="BY241" s="24"/>
      <c r="BZ241" s="304"/>
      <c r="CA241" s="670">
        <f t="shared" ref="CA241:CA242" si="990">CB241+CC241+CD241</f>
        <v>0</v>
      </c>
      <c r="CB241" s="192"/>
      <c r="CC241" s="195"/>
      <c r="CD241" s="251"/>
      <c r="CE241" s="670">
        <f t="shared" si="983"/>
        <v>3811717.5</v>
      </c>
      <c r="CF241" s="192"/>
      <c r="CG241" s="192">
        <f>CG245+CG249+CG252+CG255+CG259+CG262+CG265+CG269</f>
        <v>3811717.5</v>
      </c>
      <c r="CH241" s="195"/>
      <c r="CI241" s="251"/>
      <c r="CJ241" s="670">
        <v>0</v>
      </c>
      <c r="CK241" s="670">
        <f t="shared" si="984"/>
        <v>3811717.5</v>
      </c>
      <c r="CL241" s="670"/>
      <c r="CM241" s="192">
        <f>CM245+CM249+CM252+CM255+CM259+CM262+CM265+CM269</f>
        <v>3811717.5</v>
      </c>
      <c r="CN241" s="24"/>
      <c r="CO241" s="304"/>
    </row>
    <row r="242" spans="2:93" s="52" customFormat="1" ht="54" customHeight="1" x14ac:dyDescent="0.25">
      <c r="B242" s="206"/>
      <c r="C242" s="111" t="s">
        <v>419</v>
      </c>
      <c r="D242" s="182">
        <f t="shared" si="985"/>
        <v>619368.30469999998</v>
      </c>
      <c r="E242" s="182">
        <v>0</v>
      </c>
      <c r="F242" s="182">
        <f>F246+F250+F253+F260+F263+F266+F270+F256</f>
        <v>619368.30469999998</v>
      </c>
      <c r="G242" s="249"/>
      <c r="H242" s="249"/>
      <c r="I242" s="182">
        <f>K242+M242</f>
        <v>0</v>
      </c>
      <c r="J242" s="608">
        <f t="shared" si="733"/>
        <v>0</v>
      </c>
      <c r="K242" s="182">
        <v>0</v>
      </c>
      <c r="L242" s="33"/>
      <c r="M242" s="182">
        <f>M246+M250+M253+M260+M263+M266+M270+M256</f>
        <v>0</v>
      </c>
      <c r="N242" s="33"/>
      <c r="O242" s="33"/>
      <c r="P242" s="33"/>
      <c r="Q242" s="33"/>
      <c r="R242" s="33"/>
      <c r="S242" s="128">
        <f t="shared" si="748"/>
        <v>0</v>
      </c>
      <c r="T242" s="626">
        <f t="shared" si="749"/>
        <v>0</v>
      </c>
      <c r="U242" s="669"/>
      <c r="V242" s="626"/>
      <c r="W242" s="182">
        <f>W246+W250+W253+W260+W263+W266+W270+W256</f>
        <v>0</v>
      </c>
      <c r="X242" s="626">
        <f t="shared" si="735"/>
        <v>0</v>
      </c>
      <c r="Y242" s="33"/>
      <c r="Z242" s="626"/>
      <c r="AA242" s="33"/>
      <c r="AB242" s="626"/>
      <c r="AC242" s="666">
        <f t="shared" si="745"/>
        <v>619368.30466999998</v>
      </c>
      <c r="AD242" s="646">
        <f t="shared" si="746"/>
        <v>0.99999999995156352</v>
      </c>
      <c r="AE242" s="669"/>
      <c r="AF242" s="646"/>
      <c r="AG242" s="666">
        <f>AG246+AG250+AG253+AG260+AG263+AG266+AG270+AG256</f>
        <v>619368.30466999998</v>
      </c>
      <c r="AH242" s="646">
        <f t="shared" si="739"/>
        <v>0.99999999995156352</v>
      </c>
      <c r="AI242" s="33"/>
      <c r="AJ242" s="646">
        <v>0</v>
      </c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182">
        <f t="shared" si="986"/>
        <v>-1.9999919459223747E-5</v>
      </c>
      <c r="AV242" s="669">
        <f t="shared" si="987"/>
        <v>619368.30468000006</v>
      </c>
      <c r="AW242" s="669">
        <f>AW246+AW250+AW253+AW260+AW263+AW266+AW270</f>
        <v>0</v>
      </c>
      <c r="AX242" s="182">
        <f>AX246+AX250+AX253+AX260+AX263+AX266+AX270+AX256</f>
        <v>619368.30468000006</v>
      </c>
      <c r="AY242" s="33"/>
      <c r="AZ242" s="33"/>
      <c r="BA242" s="669">
        <f t="shared" si="988"/>
        <v>0</v>
      </c>
      <c r="BB242" s="669"/>
      <c r="BC242" s="33"/>
      <c r="BD242" s="33"/>
      <c r="BE242" s="669">
        <f t="shared" si="989"/>
        <v>0</v>
      </c>
      <c r="BF242" s="669">
        <f>E242</f>
        <v>0</v>
      </c>
      <c r="BG242" s="33"/>
      <c r="BH242" s="33"/>
      <c r="BI242" s="182">
        <f>BK242</f>
        <v>422531.60961000004</v>
      </c>
      <c r="BJ242" s="669"/>
      <c r="BK242" s="182">
        <f>BK246+BK250+BK253+BK260+BK263+BK266+BK270+BK256</f>
        <v>422531.60961000004</v>
      </c>
      <c r="BL242" s="33"/>
      <c r="BM242" s="33"/>
      <c r="BN242" s="669"/>
      <c r="BO242" s="182">
        <f>BQ242</f>
        <v>422531.60961000004</v>
      </c>
      <c r="BP242" s="669"/>
      <c r="BQ242" s="182">
        <f>BQ246+BQ250+BQ253+BQ260+BQ263+BQ266+BQ270+BQ256</f>
        <v>422531.60961000004</v>
      </c>
      <c r="BR242" s="33"/>
      <c r="BS242" s="33"/>
      <c r="BT242" s="33"/>
      <c r="BU242" s="33"/>
      <c r="BV242" s="669">
        <f>BW242</f>
        <v>0</v>
      </c>
      <c r="BW242" s="669"/>
      <c r="BX242" s="669"/>
      <c r="BY242" s="33"/>
      <c r="BZ242" s="33"/>
      <c r="CA242" s="669">
        <f t="shared" si="990"/>
        <v>0</v>
      </c>
      <c r="CB242" s="182"/>
      <c r="CC242" s="249"/>
      <c r="CD242" s="249"/>
      <c r="CE242" s="669">
        <f t="shared" si="983"/>
        <v>5052741.8514613807</v>
      </c>
      <c r="CF242" s="182"/>
      <c r="CG242" s="182">
        <f>CG246+CG250+CG253+CG260+CG263+CG266+CG270+CG256</f>
        <v>5052741.8514613807</v>
      </c>
      <c r="CH242" s="249"/>
      <c r="CI242" s="249"/>
      <c r="CJ242" s="669">
        <v>0</v>
      </c>
      <c r="CK242" s="669">
        <f t="shared" si="984"/>
        <v>5052741.8514613807</v>
      </c>
      <c r="CL242" s="669"/>
      <c r="CM242" s="182">
        <f>CM246+CM250+CM253+CM260+CM263+CM266+CM270+CM256</f>
        <v>5052741.8514613807</v>
      </c>
      <c r="CN242" s="33"/>
      <c r="CO242" s="33"/>
    </row>
    <row r="243" spans="2:93" s="52" customFormat="1" ht="54" customHeight="1" x14ac:dyDescent="0.25">
      <c r="B243" s="206"/>
      <c r="C243" s="111" t="s">
        <v>283</v>
      </c>
      <c r="D243" s="182">
        <f t="shared" si="985"/>
        <v>44044.609069999999</v>
      </c>
      <c r="E243" s="182"/>
      <c r="F243" s="182">
        <f>F247+F267+F257</f>
        <v>44044.609069999999</v>
      </c>
      <c r="G243" s="249"/>
      <c r="H243" s="249"/>
      <c r="I243" s="182">
        <f>K243+M243+O243+Q243</f>
        <v>0</v>
      </c>
      <c r="J243" s="608">
        <f t="shared" si="733"/>
        <v>0</v>
      </c>
      <c r="K243" s="182"/>
      <c r="L243" s="33"/>
      <c r="M243" s="182">
        <f>M247+M267+M257</f>
        <v>0</v>
      </c>
      <c r="N243" s="33"/>
      <c r="O243" s="33"/>
      <c r="P243" s="33"/>
      <c r="Q243" s="33"/>
      <c r="R243" s="33"/>
      <c r="S243" s="128">
        <f t="shared" si="748"/>
        <v>0</v>
      </c>
      <c r="T243" s="626">
        <f t="shared" si="749"/>
        <v>0</v>
      </c>
      <c r="U243" s="669"/>
      <c r="V243" s="626"/>
      <c r="W243" s="182">
        <f>W247+W267+W257</f>
        <v>0</v>
      </c>
      <c r="X243" s="626">
        <f t="shared" si="735"/>
        <v>0</v>
      </c>
      <c r="Y243" s="33"/>
      <c r="Z243" s="626"/>
      <c r="AA243" s="33"/>
      <c r="AB243" s="626"/>
      <c r="AC243" s="666">
        <f t="shared" si="745"/>
        <v>39567.573899999996</v>
      </c>
      <c r="AD243" s="646">
        <f t="shared" si="746"/>
        <v>0.89835225548523634</v>
      </c>
      <c r="AE243" s="669"/>
      <c r="AF243" s="646"/>
      <c r="AG243" s="666">
        <f>AG247+AG267+AG257</f>
        <v>39567.573899999996</v>
      </c>
      <c r="AH243" s="646">
        <f t="shared" si="739"/>
        <v>0.89835225548523634</v>
      </c>
      <c r="AI243" s="33"/>
      <c r="AJ243" s="646">
        <v>0</v>
      </c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669">
        <f t="shared" si="986"/>
        <v>-44044.609069999999</v>
      </c>
      <c r="AV243" s="669">
        <f>AX243</f>
        <v>0</v>
      </c>
      <c r="AW243" s="669"/>
      <c r="AX243" s="182">
        <f>AX247+AX267+AX257</f>
        <v>0</v>
      </c>
      <c r="AY243" s="33"/>
      <c r="AZ243" s="33"/>
      <c r="BA243" s="669"/>
      <c r="BB243" s="669"/>
      <c r="BC243" s="33"/>
      <c r="BD243" s="33"/>
      <c r="BE243" s="669"/>
      <c r="BF243" s="669"/>
      <c r="BG243" s="33"/>
      <c r="BH243" s="33"/>
      <c r="BI243" s="669"/>
      <c r="BJ243" s="669"/>
      <c r="BK243" s="669"/>
      <c r="BL243" s="33"/>
      <c r="BM243" s="33"/>
      <c r="BN243" s="669"/>
      <c r="BO243" s="669"/>
      <c r="BP243" s="669"/>
      <c r="BQ243" s="669"/>
      <c r="BR243" s="33"/>
      <c r="BS243" s="33"/>
      <c r="BT243" s="33"/>
      <c r="BU243" s="33"/>
      <c r="BV243" s="669"/>
      <c r="BW243" s="669"/>
      <c r="BX243" s="669"/>
      <c r="BY243" s="33"/>
      <c r="BZ243" s="33"/>
      <c r="CA243" s="669"/>
      <c r="CB243" s="182"/>
      <c r="CC243" s="249"/>
      <c r="CD243" s="249"/>
      <c r="CE243" s="669"/>
      <c r="CF243" s="182"/>
      <c r="CG243" s="182"/>
      <c r="CH243" s="249"/>
      <c r="CI243" s="249"/>
      <c r="CJ243" s="669"/>
      <c r="CK243" s="669"/>
      <c r="CL243" s="669"/>
      <c r="CM243" s="182"/>
      <c r="CN243" s="33"/>
      <c r="CO243" s="33"/>
    </row>
    <row r="244" spans="2:93" s="77" customFormat="1" ht="177.75" customHeight="1" x14ac:dyDescent="0.3">
      <c r="B244" s="668" t="s">
        <v>34</v>
      </c>
      <c r="C244" s="111" t="s">
        <v>53</v>
      </c>
      <c r="D244" s="182">
        <f t="shared" ref="D244:D250" si="991">F244</f>
        <v>244083.02990999998</v>
      </c>
      <c r="E244" s="182"/>
      <c r="F244" s="182">
        <f>F245+F246+F247</f>
        <v>244083.02990999998</v>
      </c>
      <c r="G244" s="182"/>
      <c r="H244" s="250"/>
      <c r="I244" s="182">
        <f t="shared" ref="I244:I257" si="992">M244</f>
        <v>0</v>
      </c>
      <c r="J244" s="608">
        <f t="shared" si="733"/>
        <v>0</v>
      </c>
      <c r="K244" s="182"/>
      <c r="L244" s="21"/>
      <c r="M244" s="509">
        <f>M245+M246+M247</f>
        <v>0</v>
      </c>
      <c r="N244" s="21"/>
      <c r="O244" s="669"/>
      <c r="P244" s="21"/>
      <c r="Q244" s="21"/>
      <c r="R244" s="21"/>
      <c r="S244" s="128">
        <f t="shared" si="748"/>
        <v>0</v>
      </c>
      <c r="T244" s="626">
        <f t="shared" si="749"/>
        <v>0</v>
      </c>
      <c r="U244" s="669"/>
      <c r="V244" s="626"/>
      <c r="W244" s="509">
        <f>W245+W246+W247</f>
        <v>0</v>
      </c>
      <c r="X244" s="626">
        <f t="shared" si="735"/>
        <v>0</v>
      </c>
      <c r="Y244" s="669"/>
      <c r="Z244" s="626"/>
      <c r="AA244" s="21"/>
      <c r="AB244" s="626"/>
      <c r="AC244" s="666">
        <f t="shared" si="745"/>
        <v>244083.02990999998</v>
      </c>
      <c r="AD244" s="646">
        <f t="shared" si="746"/>
        <v>1</v>
      </c>
      <c r="AE244" s="669"/>
      <c r="AF244" s="646"/>
      <c r="AG244" s="509">
        <f>AG245+AG246+AG247</f>
        <v>244083.02990999998</v>
      </c>
      <c r="AH244" s="646">
        <f t="shared" si="739"/>
        <v>1</v>
      </c>
      <c r="AI244" s="669"/>
      <c r="AJ244" s="646">
        <v>0</v>
      </c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669">
        <f>AU245+AU246+AU247</f>
        <v>-4049.4449199999967</v>
      </c>
      <c r="AV244" s="669">
        <f t="shared" si="987"/>
        <v>240033.58499</v>
      </c>
      <c r="AW244" s="669"/>
      <c r="AX244" s="509">
        <f>AX245+AX246+AX247</f>
        <v>240033.58499</v>
      </c>
      <c r="AY244" s="669"/>
      <c r="AZ244" s="21"/>
      <c r="BA244" s="21"/>
      <c r="BB244" s="21"/>
      <c r="BC244" s="21"/>
      <c r="BD244" s="21"/>
      <c r="BE244" s="669"/>
      <c r="BF244" s="669"/>
      <c r="BG244" s="669"/>
      <c r="BH244" s="21"/>
      <c r="BI244" s="669">
        <f>BK244</f>
        <v>494495.67304999998</v>
      </c>
      <c r="BJ244" s="669"/>
      <c r="BK244" s="182">
        <f>BK245+BK246</f>
        <v>494495.67304999998</v>
      </c>
      <c r="BL244" s="669"/>
      <c r="BM244" s="21"/>
      <c r="BN244" s="669"/>
      <c r="BO244" s="669">
        <f>BQ244</f>
        <v>494495.67304999998</v>
      </c>
      <c r="BP244" s="669"/>
      <c r="BQ244" s="182">
        <f>BQ245+BQ246</f>
        <v>494495.67304999998</v>
      </c>
      <c r="BR244" s="669"/>
      <c r="BS244" s="21"/>
      <c r="BT244" s="669"/>
      <c r="BU244" s="21"/>
      <c r="BV244" s="669"/>
      <c r="BW244" s="669"/>
      <c r="BX244" s="669"/>
      <c r="BY244" s="669"/>
      <c r="BZ244" s="21"/>
      <c r="CA244" s="669"/>
      <c r="CB244" s="182"/>
      <c r="CC244" s="182"/>
      <c r="CD244" s="250"/>
      <c r="CE244" s="669">
        <f t="shared" ref="CE244:CE270" si="993">CG244</f>
        <v>1947710.2433500001</v>
      </c>
      <c r="CF244" s="182"/>
      <c r="CG244" s="669">
        <f>CG245+CG246</f>
        <v>1947710.2433500001</v>
      </c>
      <c r="CH244" s="182"/>
      <c r="CI244" s="250"/>
      <c r="CJ244" s="669">
        <v>0</v>
      </c>
      <c r="CK244" s="669">
        <f t="shared" si="984"/>
        <v>1947710.2433500001</v>
      </c>
      <c r="CL244" s="669"/>
      <c r="CM244" s="669">
        <f>CM245+CM246</f>
        <v>1947710.2433500001</v>
      </c>
      <c r="CN244" s="669"/>
      <c r="CO244" s="21"/>
    </row>
    <row r="245" spans="2:93" s="190" customFormat="1" ht="44.25" customHeight="1" x14ac:dyDescent="0.3">
      <c r="B245" s="207"/>
      <c r="C245" s="115" t="s">
        <v>32</v>
      </c>
      <c r="D245" s="192">
        <f t="shared" si="991"/>
        <v>160822.5</v>
      </c>
      <c r="E245" s="192"/>
      <c r="F245" s="192">
        <v>160822.5</v>
      </c>
      <c r="G245" s="192"/>
      <c r="H245" s="251"/>
      <c r="I245" s="192">
        <f t="shared" si="992"/>
        <v>0</v>
      </c>
      <c r="J245" s="596">
        <f t="shared" si="733"/>
        <v>0</v>
      </c>
      <c r="K245" s="192"/>
      <c r="L245" s="304"/>
      <c r="M245" s="192"/>
      <c r="N245" s="304"/>
      <c r="O245" s="670"/>
      <c r="P245" s="304"/>
      <c r="Q245" s="304"/>
      <c r="R245" s="304"/>
      <c r="S245" s="116">
        <f t="shared" si="748"/>
        <v>0</v>
      </c>
      <c r="T245" s="602">
        <f t="shared" si="749"/>
        <v>0</v>
      </c>
      <c r="U245" s="670"/>
      <c r="V245" s="602"/>
      <c r="W245" s="192"/>
      <c r="X245" s="602">
        <f t="shared" si="735"/>
        <v>0</v>
      </c>
      <c r="Y245" s="670"/>
      <c r="Z245" s="602"/>
      <c r="AA245" s="304"/>
      <c r="AB245" s="602"/>
      <c r="AC245" s="183">
        <f t="shared" si="745"/>
        <v>160822.5</v>
      </c>
      <c r="AD245" s="638">
        <f t="shared" si="746"/>
        <v>1</v>
      </c>
      <c r="AE245" s="670"/>
      <c r="AF245" s="638"/>
      <c r="AG245" s="192">
        <f>D245</f>
        <v>160822.5</v>
      </c>
      <c r="AH245" s="638">
        <f t="shared" si="739"/>
        <v>1</v>
      </c>
      <c r="AI245" s="670"/>
      <c r="AJ245" s="638">
        <v>0</v>
      </c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670"/>
      <c r="AV245" s="670">
        <f t="shared" si="987"/>
        <v>160822.5</v>
      </c>
      <c r="AW245" s="670"/>
      <c r="AX245" s="192">
        <v>160822.5</v>
      </c>
      <c r="AY245" s="670"/>
      <c r="AZ245" s="304"/>
      <c r="BA245" s="304"/>
      <c r="BB245" s="304"/>
      <c r="BC245" s="304"/>
      <c r="BD245" s="304"/>
      <c r="BE245" s="670"/>
      <c r="BF245" s="670"/>
      <c r="BG245" s="670"/>
      <c r="BH245" s="304"/>
      <c r="BI245" s="670">
        <f>BK245</f>
        <v>331312.09999999998</v>
      </c>
      <c r="BJ245" s="670"/>
      <c r="BK245" s="670">
        <f>[6]Лист1!$C$8</f>
        <v>331312.09999999998</v>
      </c>
      <c r="BL245" s="670"/>
      <c r="BM245" s="304"/>
      <c r="BN245" s="670"/>
      <c r="BO245" s="670">
        <f>BQ245</f>
        <v>331312.09999999998</v>
      </c>
      <c r="BP245" s="670"/>
      <c r="BQ245" s="670">
        <f>[6]Лист1!$C$8</f>
        <v>331312.09999999998</v>
      </c>
      <c r="BR245" s="670"/>
      <c r="BS245" s="304"/>
      <c r="BT245" s="670"/>
      <c r="BU245" s="304"/>
      <c r="BV245" s="670"/>
      <c r="BW245" s="670"/>
      <c r="BX245" s="670"/>
      <c r="BY245" s="670"/>
      <c r="BZ245" s="304"/>
      <c r="CA245" s="670"/>
      <c r="CB245" s="192"/>
      <c r="CC245" s="192"/>
      <c r="CD245" s="251"/>
      <c r="CE245" s="670">
        <f t="shared" si="993"/>
        <v>837515.4</v>
      </c>
      <c r="CF245" s="192"/>
      <c r="CG245" s="670">
        <v>837515.4</v>
      </c>
      <c r="CH245" s="192"/>
      <c r="CI245" s="251"/>
      <c r="CJ245" s="670">
        <f>CM245-CG245</f>
        <v>0</v>
      </c>
      <c r="CK245" s="670">
        <f t="shared" si="984"/>
        <v>837515.4</v>
      </c>
      <c r="CL245" s="670"/>
      <c r="CM245" s="670">
        <v>837515.4</v>
      </c>
      <c r="CN245" s="670"/>
      <c r="CO245" s="304"/>
    </row>
    <row r="246" spans="2:93" s="77" customFormat="1" ht="44.25" customHeight="1" x14ac:dyDescent="0.3">
      <c r="B246" s="668"/>
      <c r="C246" s="111" t="s">
        <v>419</v>
      </c>
      <c r="D246" s="182">
        <f t="shared" si="991"/>
        <v>79211.08498</v>
      </c>
      <c r="E246" s="182"/>
      <c r="F246" s="182">
        <v>79211.08498</v>
      </c>
      <c r="G246" s="182"/>
      <c r="H246" s="250"/>
      <c r="I246" s="182">
        <f t="shared" si="992"/>
        <v>0</v>
      </c>
      <c r="J246" s="608">
        <f t="shared" si="733"/>
        <v>0</v>
      </c>
      <c r="K246" s="182"/>
      <c r="L246" s="21"/>
      <c r="M246" s="182"/>
      <c r="N246" s="21"/>
      <c r="O246" s="669"/>
      <c r="P246" s="21"/>
      <c r="Q246" s="21"/>
      <c r="R246" s="21"/>
      <c r="S246" s="128">
        <f t="shared" si="748"/>
        <v>0</v>
      </c>
      <c r="T246" s="626">
        <f t="shared" si="749"/>
        <v>0</v>
      </c>
      <c r="U246" s="669"/>
      <c r="V246" s="626"/>
      <c r="W246" s="182"/>
      <c r="X246" s="626">
        <f t="shared" si="735"/>
        <v>0</v>
      </c>
      <c r="Y246" s="669"/>
      <c r="Z246" s="626"/>
      <c r="AA246" s="21"/>
      <c r="AB246" s="626"/>
      <c r="AC246" s="666">
        <f t="shared" si="745"/>
        <v>79211.08498</v>
      </c>
      <c r="AD246" s="646">
        <f t="shared" si="746"/>
        <v>1</v>
      </c>
      <c r="AE246" s="669"/>
      <c r="AF246" s="646"/>
      <c r="AG246" s="509">
        <f>D246</f>
        <v>79211.08498</v>
      </c>
      <c r="AH246" s="646">
        <f t="shared" si="739"/>
        <v>1</v>
      </c>
      <c r="AI246" s="669"/>
      <c r="AJ246" s="646">
        <v>0</v>
      </c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669">
        <f>AX246-F246</f>
        <v>1.0000003385357559E-5</v>
      </c>
      <c r="AV246" s="669">
        <f t="shared" si="987"/>
        <v>79211.084990000003</v>
      </c>
      <c r="AW246" s="669"/>
      <c r="AX246" s="182">
        <f>79211.08498+0.00001</f>
        <v>79211.084990000003</v>
      </c>
      <c r="AY246" s="669"/>
      <c r="AZ246" s="21"/>
      <c r="BA246" s="21"/>
      <c r="BB246" s="21"/>
      <c r="BC246" s="21"/>
      <c r="BD246" s="21"/>
      <c r="BE246" s="669"/>
      <c r="BF246" s="669"/>
      <c r="BG246" s="669"/>
      <c r="BH246" s="21"/>
      <c r="BI246" s="669">
        <f>BK246</f>
        <v>163183.57305000001</v>
      </c>
      <c r="BJ246" s="669"/>
      <c r="BK246" s="669">
        <v>163183.57305000001</v>
      </c>
      <c r="BL246" s="669"/>
      <c r="BM246" s="669"/>
      <c r="BN246" s="669"/>
      <c r="BO246" s="669">
        <f>BQ246</f>
        <v>163183.57305000001</v>
      </c>
      <c r="BP246" s="669"/>
      <c r="BQ246" s="669">
        <v>163183.57305000001</v>
      </c>
      <c r="BR246" s="669"/>
      <c r="BS246" s="669"/>
      <c r="BT246" s="669"/>
      <c r="BU246" s="669"/>
      <c r="BV246" s="669"/>
      <c r="BW246" s="669"/>
      <c r="BX246" s="669"/>
      <c r="BY246" s="669"/>
      <c r="BZ246" s="669"/>
      <c r="CA246" s="669"/>
      <c r="CB246" s="669"/>
      <c r="CC246" s="669"/>
      <c r="CD246" s="669"/>
      <c r="CE246" s="669">
        <f t="shared" si="993"/>
        <v>1110194.84335</v>
      </c>
      <c r="CF246" s="182"/>
      <c r="CG246" s="669">
        <v>1110194.84335</v>
      </c>
      <c r="CH246" s="182"/>
      <c r="CI246" s="250"/>
      <c r="CJ246" s="669">
        <v>0</v>
      </c>
      <c r="CK246" s="669">
        <f t="shared" si="984"/>
        <v>1110194.84335</v>
      </c>
      <c r="CL246" s="669"/>
      <c r="CM246" s="669">
        <v>1110194.84335</v>
      </c>
      <c r="CN246" s="669"/>
      <c r="CO246" s="21"/>
    </row>
    <row r="247" spans="2:93" s="77" customFormat="1" ht="44.25" customHeight="1" x14ac:dyDescent="0.3">
      <c r="B247" s="668"/>
      <c r="C247" s="111" t="s">
        <v>31</v>
      </c>
      <c r="D247" s="182">
        <f t="shared" si="991"/>
        <v>4049.4449300000001</v>
      </c>
      <c r="E247" s="182"/>
      <c r="F247" s="182">
        <v>4049.4449300000001</v>
      </c>
      <c r="G247" s="182"/>
      <c r="H247" s="250"/>
      <c r="I247" s="182">
        <f t="shared" si="992"/>
        <v>0</v>
      </c>
      <c r="J247" s="608">
        <f t="shared" si="733"/>
        <v>0</v>
      </c>
      <c r="K247" s="182"/>
      <c r="L247" s="21"/>
      <c r="M247" s="182"/>
      <c r="N247" s="21"/>
      <c r="O247" s="669"/>
      <c r="P247" s="21"/>
      <c r="Q247" s="21"/>
      <c r="R247" s="21"/>
      <c r="S247" s="128">
        <f t="shared" si="748"/>
        <v>0</v>
      </c>
      <c r="T247" s="626">
        <f t="shared" si="749"/>
        <v>0</v>
      </c>
      <c r="U247" s="669"/>
      <c r="V247" s="626"/>
      <c r="W247" s="182"/>
      <c r="X247" s="626">
        <f t="shared" si="735"/>
        <v>0</v>
      </c>
      <c r="Y247" s="669"/>
      <c r="Z247" s="626"/>
      <c r="AA247" s="21"/>
      <c r="AB247" s="626"/>
      <c r="AC247" s="666">
        <f t="shared" si="745"/>
        <v>4049.4449300000001</v>
      </c>
      <c r="AD247" s="646">
        <f t="shared" si="746"/>
        <v>1</v>
      </c>
      <c r="AE247" s="669"/>
      <c r="AF247" s="646"/>
      <c r="AG247" s="669">
        <f>D247</f>
        <v>4049.4449300000001</v>
      </c>
      <c r="AH247" s="646">
        <f t="shared" si="739"/>
        <v>1</v>
      </c>
      <c r="AI247" s="669"/>
      <c r="AJ247" s="646">
        <v>0</v>
      </c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669">
        <f>AX247-F247</f>
        <v>-4049.4449300000001</v>
      </c>
      <c r="AV247" s="669">
        <f t="shared" ref="AV247" si="994">AX247</f>
        <v>0</v>
      </c>
      <c r="AW247" s="669"/>
      <c r="AX247" s="182">
        <v>0</v>
      </c>
      <c r="AY247" s="669"/>
      <c r="AZ247" s="21"/>
      <c r="BA247" s="21"/>
      <c r="BB247" s="21"/>
      <c r="BC247" s="21"/>
      <c r="BD247" s="21"/>
      <c r="BE247" s="669"/>
      <c r="BF247" s="669"/>
      <c r="BG247" s="669"/>
      <c r="BH247" s="21"/>
      <c r="BI247" s="669"/>
      <c r="BJ247" s="669"/>
      <c r="BK247" s="669"/>
      <c r="BL247" s="669"/>
      <c r="BM247" s="21"/>
      <c r="BN247" s="669"/>
      <c r="BO247" s="669"/>
      <c r="BP247" s="669"/>
      <c r="BQ247" s="669"/>
      <c r="BR247" s="669"/>
      <c r="BS247" s="21"/>
      <c r="BT247" s="669"/>
      <c r="BU247" s="21"/>
      <c r="BV247" s="669"/>
      <c r="BW247" s="669"/>
      <c r="BX247" s="669"/>
      <c r="BY247" s="669"/>
      <c r="BZ247" s="21"/>
      <c r="CA247" s="669"/>
      <c r="CB247" s="182"/>
      <c r="CC247" s="182"/>
      <c r="CD247" s="250"/>
      <c r="CE247" s="669"/>
      <c r="CF247" s="182"/>
      <c r="CG247" s="669"/>
      <c r="CH247" s="182"/>
      <c r="CI247" s="250"/>
      <c r="CJ247" s="669"/>
      <c r="CK247" s="669"/>
      <c r="CL247" s="669"/>
      <c r="CM247" s="669"/>
      <c r="CN247" s="669"/>
      <c r="CO247" s="21"/>
    </row>
    <row r="248" spans="2:93" s="77" customFormat="1" ht="44.25" hidden="1" customHeight="1" x14ac:dyDescent="0.3">
      <c r="B248" s="668" t="s">
        <v>62</v>
      </c>
      <c r="C248" s="111" t="s">
        <v>38</v>
      </c>
      <c r="D248" s="182">
        <f t="shared" si="991"/>
        <v>0</v>
      </c>
      <c r="E248" s="182"/>
      <c r="F248" s="182">
        <f>F249+F250</f>
        <v>0</v>
      </c>
      <c r="G248" s="182"/>
      <c r="H248" s="250"/>
      <c r="I248" s="182">
        <f t="shared" si="992"/>
        <v>0</v>
      </c>
      <c r="J248" s="608" t="e">
        <f t="shared" si="733"/>
        <v>#DIV/0!</v>
      </c>
      <c r="K248" s="182"/>
      <c r="L248" s="21"/>
      <c r="M248" s="509">
        <f>M249+M250</f>
        <v>0</v>
      </c>
      <c r="N248" s="21"/>
      <c r="O248" s="669"/>
      <c r="P248" s="21"/>
      <c r="Q248" s="21"/>
      <c r="R248" s="21"/>
      <c r="S248" s="128">
        <f t="shared" si="748"/>
        <v>0</v>
      </c>
      <c r="T248" s="626" t="e">
        <f t="shared" si="749"/>
        <v>#DIV/0!</v>
      </c>
      <c r="U248" s="669"/>
      <c r="V248" s="626"/>
      <c r="W248" s="509">
        <f>W249+W250</f>
        <v>0</v>
      </c>
      <c r="X248" s="626" t="e">
        <f t="shared" si="735"/>
        <v>#DIV/0!</v>
      </c>
      <c r="Y248" s="669"/>
      <c r="Z248" s="626"/>
      <c r="AA248" s="21"/>
      <c r="AB248" s="626"/>
      <c r="AC248" s="666">
        <f t="shared" si="745"/>
        <v>0</v>
      </c>
      <c r="AD248" s="646" t="e">
        <f t="shared" si="746"/>
        <v>#DIV/0!</v>
      </c>
      <c r="AE248" s="669"/>
      <c r="AF248" s="646"/>
      <c r="AG248" s="669">
        <f t="shared" ref="AG248:AG250" si="995">AI248</f>
        <v>0</v>
      </c>
      <c r="AH248" s="646" t="e">
        <f t="shared" si="739"/>
        <v>#DIV/0!</v>
      </c>
      <c r="AI248" s="669"/>
      <c r="AJ248" s="646">
        <v>0</v>
      </c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182"/>
      <c r="AV248" s="669">
        <f t="shared" si="987"/>
        <v>0</v>
      </c>
      <c r="AW248" s="669"/>
      <c r="AX248" s="509">
        <f>AX249+AX250</f>
        <v>0</v>
      </c>
      <c r="AY248" s="669"/>
      <c r="AZ248" s="21"/>
      <c r="BA248" s="21"/>
      <c r="BB248" s="21"/>
      <c r="BC248" s="21"/>
      <c r="BD248" s="21"/>
      <c r="BE248" s="669"/>
      <c r="BF248" s="669"/>
      <c r="BG248" s="669"/>
      <c r="BH248" s="21"/>
      <c r="BI248" s="669"/>
      <c r="BJ248" s="669"/>
      <c r="BK248" s="669"/>
      <c r="BL248" s="669"/>
      <c r="BM248" s="21"/>
      <c r="BN248" s="669"/>
      <c r="BO248" s="669"/>
      <c r="BP248" s="669"/>
      <c r="BQ248" s="669"/>
      <c r="BR248" s="669"/>
      <c r="BS248" s="21"/>
      <c r="BT248" s="669"/>
      <c r="BU248" s="21"/>
      <c r="BV248" s="669"/>
      <c r="BW248" s="669"/>
      <c r="BX248" s="669"/>
      <c r="BY248" s="669"/>
      <c r="BZ248" s="21"/>
      <c r="CA248" s="669"/>
      <c r="CB248" s="182"/>
      <c r="CC248" s="182"/>
      <c r="CD248" s="250"/>
      <c r="CE248" s="669">
        <f t="shared" si="993"/>
        <v>348754.88565401756</v>
      </c>
      <c r="CF248" s="182"/>
      <c r="CG248" s="669">
        <f>CG249+CG250</f>
        <v>348754.88565401756</v>
      </c>
      <c r="CH248" s="182"/>
      <c r="CI248" s="250"/>
      <c r="CJ248" s="669"/>
      <c r="CK248" s="669">
        <f t="shared" si="984"/>
        <v>348754.88565401756</v>
      </c>
      <c r="CL248" s="669"/>
      <c r="CM248" s="669">
        <f>CM249+CM250</f>
        <v>348754.88565401756</v>
      </c>
      <c r="CN248" s="669"/>
      <c r="CO248" s="21"/>
    </row>
    <row r="249" spans="2:93" s="77" customFormat="1" ht="55.5" hidden="1" customHeight="1" x14ac:dyDescent="0.3">
      <c r="B249" s="668"/>
      <c r="C249" s="111" t="s">
        <v>32</v>
      </c>
      <c r="D249" s="182">
        <f t="shared" si="991"/>
        <v>0</v>
      </c>
      <c r="E249" s="182"/>
      <c r="F249" s="182">
        <v>0</v>
      </c>
      <c r="G249" s="182"/>
      <c r="H249" s="250"/>
      <c r="I249" s="182">
        <f t="shared" si="992"/>
        <v>0</v>
      </c>
      <c r="J249" s="608" t="e">
        <f t="shared" si="733"/>
        <v>#DIV/0!</v>
      </c>
      <c r="K249" s="182"/>
      <c r="L249" s="21"/>
      <c r="M249" s="182">
        <v>0</v>
      </c>
      <c r="N249" s="21"/>
      <c r="O249" s="669"/>
      <c r="P249" s="21"/>
      <c r="Q249" s="21"/>
      <c r="R249" s="21"/>
      <c r="S249" s="128">
        <f t="shared" si="748"/>
        <v>0</v>
      </c>
      <c r="T249" s="626" t="e">
        <f t="shared" si="749"/>
        <v>#DIV/0!</v>
      </c>
      <c r="U249" s="669"/>
      <c r="V249" s="626"/>
      <c r="W249" s="182">
        <v>0</v>
      </c>
      <c r="X249" s="626" t="e">
        <f t="shared" si="735"/>
        <v>#DIV/0!</v>
      </c>
      <c r="Y249" s="669"/>
      <c r="Z249" s="626"/>
      <c r="AA249" s="21"/>
      <c r="AB249" s="626"/>
      <c r="AC249" s="666">
        <f t="shared" si="745"/>
        <v>0</v>
      </c>
      <c r="AD249" s="646" t="e">
        <f t="shared" si="746"/>
        <v>#DIV/0!</v>
      </c>
      <c r="AE249" s="669"/>
      <c r="AF249" s="646"/>
      <c r="AG249" s="669">
        <f t="shared" si="995"/>
        <v>0</v>
      </c>
      <c r="AH249" s="646" t="e">
        <f t="shared" si="739"/>
        <v>#DIV/0!</v>
      </c>
      <c r="AI249" s="669"/>
      <c r="AJ249" s="646">
        <v>0</v>
      </c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182"/>
      <c r="AV249" s="669">
        <f t="shared" si="987"/>
        <v>0</v>
      </c>
      <c r="AW249" s="669"/>
      <c r="AX249" s="182">
        <v>0</v>
      </c>
      <c r="AY249" s="669"/>
      <c r="AZ249" s="21"/>
      <c r="BA249" s="21"/>
      <c r="BB249" s="21"/>
      <c r="BC249" s="21"/>
      <c r="BD249" s="21"/>
      <c r="BE249" s="669"/>
      <c r="BF249" s="669"/>
      <c r="BG249" s="669"/>
      <c r="BH249" s="21"/>
      <c r="BI249" s="669"/>
      <c r="BJ249" s="669"/>
      <c r="BK249" s="669"/>
      <c r="BL249" s="669"/>
      <c r="BM249" s="21"/>
      <c r="BN249" s="669"/>
      <c r="BO249" s="669">
        <f>BQ249</f>
        <v>0</v>
      </c>
      <c r="BP249" s="669"/>
      <c r="BQ249" s="669">
        <v>0</v>
      </c>
      <c r="BR249" s="669"/>
      <c r="BS249" s="21"/>
      <c r="BT249" s="669"/>
      <c r="BU249" s="21"/>
      <c r="BV249" s="669"/>
      <c r="BW249" s="669"/>
      <c r="BX249" s="669"/>
      <c r="BY249" s="669"/>
      <c r="BZ249" s="21"/>
      <c r="CA249" s="669"/>
      <c r="CB249" s="182"/>
      <c r="CC249" s="182"/>
      <c r="CD249" s="250"/>
      <c r="CE249" s="669">
        <f t="shared" si="993"/>
        <v>149964.6</v>
      </c>
      <c r="CF249" s="182"/>
      <c r="CG249" s="669">
        <f>[6]Лист1!$D$11</f>
        <v>149964.6</v>
      </c>
      <c r="CH249" s="182"/>
      <c r="CI249" s="250"/>
      <c r="CJ249" s="669"/>
      <c r="CK249" s="669">
        <f t="shared" si="984"/>
        <v>149964.6</v>
      </c>
      <c r="CL249" s="669"/>
      <c r="CM249" s="669">
        <f>[6]Лист1!$D$11</f>
        <v>149964.6</v>
      </c>
      <c r="CN249" s="669"/>
      <c r="CO249" s="21"/>
    </row>
    <row r="250" spans="2:93" s="77" customFormat="1" ht="55.5" hidden="1" customHeight="1" x14ac:dyDescent="0.3">
      <c r="B250" s="668"/>
      <c r="C250" s="111" t="s">
        <v>419</v>
      </c>
      <c r="D250" s="182">
        <f t="shared" si="991"/>
        <v>0</v>
      </c>
      <c r="E250" s="182"/>
      <c r="F250" s="182">
        <v>0</v>
      </c>
      <c r="G250" s="182"/>
      <c r="H250" s="250"/>
      <c r="I250" s="182">
        <f t="shared" si="992"/>
        <v>0</v>
      </c>
      <c r="J250" s="608" t="e">
        <f t="shared" si="733"/>
        <v>#DIV/0!</v>
      </c>
      <c r="K250" s="182"/>
      <c r="L250" s="21"/>
      <c r="M250" s="182">
        <v>0</v>
      </c>
      <c r="N250" s="21"/>
      <c r="O250" s="669"/>
      <c r="P250" s="21"/>
      <c r="Q250" s="21"/>
      <c r="R250" s="21"/>
      <c r="S250" s="128">
        <f t="shared" si="748"/>
        <v>0</v>
      </c>
      <c r="T250" s="626" t="e">
        <f t="shared" si="749"/>
        <v>#DIV/0!</v>
      </c>
      <c r="U250" s="669"/>
      <c r="V250" s="626"/>
      <c r="W250" s="182">
        <v>0</v>
      </c>
      <c r="X250" s="626" t="e">
        <f t="shared" si="735"/>
        <v>#DIV/0!</v>
      </c>
      <c r="Y250" s="669"/>
      <c r="Z250" s="626"/>
      <c r="AA250" s="21"/>
      <c r="AB250" s="626"/>
      <c r="AC250" s="666">
        <f t="shared" si="745"/>
        <v>0</v>
      </c>
      <c r="AD250" s="646" t="e">
        <f t="shared" si="746"/>
        <v>#DIV/0!</v>
      </c>
      <c r="AE250" s="669"/>
      <c r="AF250" s="646"/>
      <c r="AG250" s="669">
        <f t="shared" si="995"/>
        <v>0</v>
      </c>
      <c r="AH250" s="646" t="e">
        <f t="shared" si="739"/>
        <v>#DIV/0!</v>
      </c>
      <c r="AI250" s="669"/>
      <c r="AJ250" s="646">
        <v>0</v>
      </c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182"/>
      <c r="AV250" s="669">
        <f t="shared" si="987"/>
        <v>0</v>
      </c>
      <c r="AW250" s="669"/>
      <c r="AX250" s="182">
        <v>0</v>
      </c>
      <c r="AY250" s="669"/>
      <c r="AZ250" s="21"/>
      <c r="BA250" s="21"/>
      <c r="BB250" s="21"/>
      <c r="BC250" s="21"/>
      <c r="BD250" s="21"/>
      <c r="BE250" s="669"/>
      <c r="BF250" s="669"/>
      <c r="BG250" s="669"/>
      <c r="BH250" s="21"/>
      <c r="BI250" s="669"/>
      <c r="BJ250" s="669"/>
      <c r="BK250" s="669"/>
      <c r="BL250" s="669"/>
      <c r="BM250" s="21"/>
      <c r="BN250" s="669"/>
      <c r="BO250" s="669">
        <f>BQ250</f>
        <v>0</v>
      </c>
      <c r="BP250" s="669"/>
      <c r="BQ250" s="669">
        <v>0</v>
      </c>
      <c r="BR250" s="669"/>
      <c r="BS250" s="21"/>
      <c r="BT250" s="669"/>
      <c r="BU250" s="21"/>
      <c r="BV250" s="669"/>
      <c r="BW250" s="669"/>
      <c r="BX250" s="669"/>
      <c r="BY250" s="669"/>
      <c r="BZ250" s="21"/>
      <c r="CA250" s="669"/>
      <c r="CB250" s="182"/>
      <c r="CC250" s="182"/>
      <c r="CD250" s="250"/>
      <c r="CE250" s="669">
        <f t="shared" si="993"/>
        <v>198790.28565401753</v>
      </c>
      <c r="CF250" s="182"/>
      <c r="CG250" s="669">
        <f>[6]Лист1!$D$12</f>
        <v>198790.28565401753</v>
      </c>
      <c r="CH250" s="182"/>
      <c r="CI250" s="250"/>
      <c r="CJ250" s="669"/>
      <c r="CK250" s="669">
        <f t="shared" si="984"/>
        <v>198790.28565401753</v>
      </c>
      <c r="CL250" s="669"/>
      <c r="CM250" s="669">
        <f>[6]Лист1!$D$12</f>
        <v>198790.28565401753</v>
      </c>
      <c r="CN250" s="669"/>
      <c r="CO250" s="21"/>
    </row>
    <row r="251" spans="2:93" s="77" customFormat="1" ht="55.5" customHeight="1" x14ac:dyDescent="0.3">
      <c r="B251" s="668" t="s">
        <v>62</v>
      </c>
      <c r="C251" s="138" t="s">
        <v>221</v>
      </c>
      <c r="D251" s="182">
        <f t="shared" ref="D251:D257" si="996">F251</f>
        <v>184421.19624999998</v>
      </c>
      <c r="E251" s="182"/>
      <c r="F251" s="182">
        <f>F252+F253</f>
        <v>184421.19624999998</v>
      </c>
      <c r="G251" s="182"/>
      <c r="H251" s="250"/>
      <c r="I251" s="182">
        <f t="shared" si="992"/>
        <v>0</v>
      </c>
      <c r="J251" s="608">
        <f t="shared" si="733"/>
        <v>0</v>
      </c>
      <c r="K251" s="182"/>
      <c r="L251" s="21"/>
      <c r="M251" s="509">
        <f>M252+M253</f>
        <v>0</v>
      </c>
      <c r="N251" s="21"/>
      <c r="O251" s="669"/>
      <c r="P251" s="21"/>
      <c r="Q251" s="21"/>
      <c r="R251" s="21"/>
      <c r="S251" s="128">
        <f t="shared" si="748"/>
        <v>0</v>
      </c>
      <c r="T251" s="626">
        <f t="shared" si="749"/>
        <v>0</v>
      </c>
      <c r="U251" s="669"/>
      <c r="V251" s="626"/>
      <c r="W251" s="509">
        <f>W252+W253</f>
        <v>0</v>
      </c>
      <c r="X251" s="626">
        <f t="shared" si="735"/>
        <v>0</v>
      </c>
      <c r="Y251" s="669"/>
      <c r="Z251" s="626"/>
      <c r="AA251" s="21"/>
      <c r="AB251" s="626"/>
      <c r="AC251" s="666">
        <f t="shared" si="745"/>
        <v>184421.19624999998</v>
      </c>
      <c r="AD251" s="646">
        <f t="shared" si="746"/>
        <v>1</v>
      </c>
      <c r="AE251" s="669"/>
      <c r="AF251" s="646"/>
      <c r="AG251" s="669">
        <f>AG252+AG253</f>
        <v>184421.19624999998</v>
      </c>
      <c r="AH251" s="646">
        <f t="shared" si="739"/>
        <v>1</v>
      </c>
      <c r="AI251" s="669"/>
      <c r="AJ251" s="646">
        <v>0</v>
      </c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182"/>
      <c r="AV251" s="669">
        <f t="shared" si="987"/>
        <v>184421.19624999998</v>
      </c>
      <c r="AW251" s="669"/>
      <c r="AX251" s="509">
        <f>AX252+AX253</f>
        <v>184421.19624999998</v>
      </c>
      <c r="AY251" s="669"/>
      <c r="AZ251" s="21"/>
      <c r="BA251" s="21"/>
      <c r="BB251" s="21"/>
      <c r="BC251" s="21"/>
      <c r="BD251" s="21"/>
      <c r="BE251" s="669"/>
      <c r="BF251" s="669"/>
      <c r="BG251" s="669"/>
      <c r="BH251" s="21"/>
      <c r="BI251" s="669"/>
      <c r="BJ251" s="669"/>
      <c r="BK251" s="669"/>
      <c r="BL251" s="669"/>
      <c r="BM251" s="21"/>
      <c r="BN251" s="669"/>
      <c r="BO251" s="669"/>
      <c r="BP251" s="669"/>
      <c r="BQ251" s="669"/>
      <c r="BR251" s="669"/>
      <c r="BS251" s="21"/>
      <c r="BT251" s="669"/>
      <c r="BU251" s="21"/>
      <c r="BV251" s="669"/>
      <c r="BW251" s="669"/>
      <c r="BX251" s="669"/>
      <c r="BY251" s="669"/>
      <c r="BZ251" s="21"/>
      <c r="CA251" s="669"/>
      <c r="CB251" s="182"/>
      <c r="CC251" s="182"/>
      <c r="CD251" s="250"/>
      <c r="CE251" s="669">
        <f t="shared" si="993"/>
        <v>0</v>
      </c>
      <c r="CF251" s="182"/>
      <c r="CG251" s="669">
        <f>CG252+CG253</f>
        <v>0</v>
      </c>
      <c r="CH251" s="182"/>
      <c r="CI251" s="250"/>
      <c r="CJ251" s="669">
        <f t="shared" ref="CJ251:CJ266" si="997">CM251</f>
        <v>0</v>
      </c>
      <c r="CK251" s="669">
        <f t="shared" si="984"/>
        <v>0</v>
      </c>
      <c r="CL251" s="669"/>
      <c r="CM251" s="669">
        <f>CM252+CM253</f>
        <v>0</v>
      </c>
      <c r="CN251" s="669"/>
      <c r="CO251" s="21"/>
    </row>
    <row r="252" spans="2:93" s="190" customFormat="1" ht="55.5" customHeight="1" x14ac:dyDescent="0.3">
      <c r="B252" s="207"/>
      <c r="C252" s="115" t="s">
        <v>32</v>
      </c>
      <c r="D252" s="192">
        <f t="shared" si="996"/>
        <v>123562.19999999998</v>
      </c>
      <c r="E252" s="192"/>
      <c r="F252" s="192">
        <f>[6]Лист1!$B$14</f>
        <v>123562.19999999998</v>
      </c>
      <c r="G252" s="192"/>
      <c r="H252" s="251"/>
      <c r="I252" s="192">
        <f t="shared" si="992"/>
        <v>0</v>
      </c>
      <c r="J252" s="596">
        <f t="shared" si="733"/>
        <v>0</v>
      </c>
      <c r="K252" s="192"/>
      <c r="L252" s="304"/>
      <c r="M252" s="192"/>
      <c r="N252" s="304"/>
      <c r="O252" s="670"/>
      <c r="P252" s="304"/>
      <c r="Q252" s="304"/>
      <c r="R252" s="304"/>
      <c r="S252" s="116">
        <f t="shared" si="748"/>
        <v>0</v>
      </c>
      <c r="T252" s="602">
        <f t="shared" si="749"/>
        <v>0</v>
      </c>
      <c r="U252" s="670"/>
      <c r="V252" s="602"/>
      <c r="W252" s="192"/>
      <c r="X252" s="602">
        <f t="shared" si="735"/>
        <v>0</v>
      </c>
      <c r="Y252" s="670"/>
      <c r="Z252" s="602"/>
      <c r="AA252" s="304"/>
      <c r="AB252" s="602"/>
      <c r="AC252" s="183">
        <f t="shared" si="745"/>
        <v>123562.19999999998</v>
      </c>
      <c r="AD252" s="638">
        <f t="shared" si="746"/>
        <v>1</v>
      </c>
      <c r="AE252" s="670"/>
      <c r="AF252" s="638"/>
      <c r="AG252" s="192">
        <f>D252</f>
        <v>123562.19999999998</v>
      </c>
      <c r="AH252" s="638">
        <f t="shared" si="739"/>
        <v>1</v>
      </c>
      <c r="AI252" s="670"/>
      <c r="AJ252" s="638">
        <v>0</v>
      </c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192"/>
      <c r="AV252" s="670">
        <f t="shared" si="987"/>
        <v>123562.19999999998</v>
      </c>
      <c r="AW252" s="670"/>
      <c r="AX252" s="192">
        <f>[6]Лист1!$B$14</f>
        <v>123562.19999999998</v>
      </c>
      <c r="AY252" s="670"/>
      <c r="AZ252" s="304"/>
      <c r="BA252" s="304"/>
      <c r="BB252" s="304"/>
      <c r="BC252" s="304"/>
      <c r="BD252" s="304"/>
      <c r="BE252" s="670"/>
      <c r="BF252" s="670"/>
      <c r="BG252" s="670"/>
      <c r="BH252" s="304"/>
      <c r="BI252" s="670"/>
      <c r="BJ252" s="670"/>
      <c r="BK252" s="670"/>
      <c r="BL252" s="670"/>
      <c r="BM252" s="304"/>
      <c r="BN252" s="670"/>
      <c r="BO252" s="670">
        <f>BQ252</f>
        <v>0</v>
      </c>
      <c r="BP252" s="670"/>
      <c r="BQ252" s="670">
        <v>0</v>
      </c>
      <c r="BR252" s="670"/>
      <c r="BS252" s="304"/>
      <c r="BT252" s="670"/>
      <c r="BU252" s="304"/>
      <c r="BV252" s="670"/>
      <c r="BW252" s="670"/>
      <c r="BX252" s="670"/>
      <c r="BY252" s="670"/>
      <c r="BZ252" s="304"/>
      <c r="CA252" s="670"/>
      <c r="CB252" s="192"/>
      <c r="CC252" s="192"/>
      <c r="CD252" s="251"/>
      <c r="CE252" s="670">
        <f t="shared" si="993"/>
        <v>0</v>
      </c>
      <c r="CF252" s="192"/>
      <c r="CG252" s="670">
        <v>0</v>
      </c>
      <c r="CH252" s="192"/>
      <c r="CI252" s="251"/>
      <c r="CJ252" s="670">
        <f t="shared" si="997"/>
        <v>0</v>
      </c>
      <c r="CK252" s="670">
        <f t="shared" si="984"/>
        <v>0</v>
      </c>
      <c r="CL252" s="670"/>
      <c r="CM252" s="670">
        <v>0</v>
      </c>
      <c r="CN252" s="670"/>
      <c r="CO252" s="304"/>
    </row>
    <row r="253" spans="2:93" s="77" customFormat="1" ht="55.5" customHeight="1" x14ac:dyDescent="0.3">
      <c r="B253" s="668"/>
      <c r="C253" s="111" t="s">
        <v>419</v>
      </c>
      <c r="D253" s="182">
        <f t="shared" si="996"/>
        <v>60858.996249999997</v>
      </c>
      <c r="E253" s="182"/>
      <c r="F253" s="182">
        <v>60858.996249999997</v>
      </c>
      <c r="G253" s="182"/>
      <c r="H253" s="250"/>
      <c r="I253" s="182">
        <f t="shared" si="992"/>
        <v>0</v>
      </c>
      <c r="J253" s="608">
        <f t="shared" si="733"/>
        <v>0</v>
      </c>
      <c r="K253" s="182"/>
      <c r="L253" s="21"/>
      <c r="M253" s="182"/>
      <c r="N253" s="21"/>
      <c r="O253" s="669"/>
      <c r="P253" s="21"/>
      <c r="Q253" s="21"/>
      <c r="R253" s="21"/>
      <c r="S253" s="128">
        <f t="shared" si="748"/>
        <v>0</v>
      </c>
      <c r="T253" s="626">
        <f t="shared" si="749"/>
        <v>0</v>
      </c>
      <c r="U253" s="669"/>
      <c r="V253" s="626"/>
      <c r="W253" s="182"/>
      <c r="X253" s="626">
        <f t="shared" si="735"/>
        <v>0</v>
      </c>
      <c r="Y253" s="669"/>
      <c r="Z253" s="626"/>
      <c r="AA253" s="21"/>
      <c r="AB253" s="626"/>
      <c r="AC253" s="666">
        <f t="shared" si="745"/>
        <v>60858.996249999997</v>
      </c>
      <c r="AD253" s="646">
        <f t="shared" si="746"/>
        <v>1</v>
      </c>
      <c r="AE253" s="669"/>
      <c r="AF253" s="646"/>
      <c r="AG253" s="509">
        <f>D253</f>
        <v>60858.996249999997</v>
      </c>
      <c r="AH253" s="646">
        <f t="shared" si="739"/>
        <v>1</v>
      </c>
      <c r="AI253" s="669"/>
      <c r="AJ253" s="646">
        <v>0</v>
      </c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182"/>
      <c r="AV253" s="669">
        <f t="shared" si="987"/>
        <v>60858.996249999997</v>
      </c>
      <c r="AW253" s="669"/>
      <c r="AX253" s="182">
        <v>60858.996249999997</v>
      </c>
      <c r="AY253" s="669"/>
      <c r="AZ253" s="21"/>
      <c r="BA253" s="21"/>
      <c r="BB253" s="21"/>
      <c r="BC253" s="21"/>
      <c r="BD253" s="21"/>
      <c r="BE253" s="669"/>
      <c r="BF253" s="669"/>
      <c r="BG253" s="669"/>
      <c r="BH253" s="21"/>
      <c r="BI253" s="669"/>
      <c r="BJ253" s="669"/>
      <c r="BK253" s="669"/>
      <c r="BL253" s="669"/>
      <c r="BM253" s="21"/>
      <c r="BN253" s="669"/>
      <c r="BO253" s="669">
        <f>BQ253</f>
        <v>0</v>
      </c>
      <c r="BP253" s="669"/>
      <c r="BQ253" s="669">
        <v>0</v>
      </c>
      <c r="BR253" s="669"/>
      <c r="BS253" s="21"/>
      <c r="BT253" s="669"/>
      <c r="BU253" s="21"/>
      <c r="BV253" s="669"/>
      <c r="BW253" s="669"/>
      <c r="BX253" s="669"/>
      <c r="BY253" s="669"/>
      <c r="BZ253" s="21"/>
      <c r="CA253" s="669"/>
      <c r="CB253" s="182"/>
      <c r="CC253" s="182"/>
      <c r="CD253" s="250"/>
      <c r="CE253" s="669">
        <f t="shared" si="993"/>
        <v>0</v>
      </c>
      <c r="CF253" s="182"/>
      <c r="CG253" s="669">
        <v>0</v>
      </c>
      <c r="CH253" s="182"/>
      <c r="CI253" s="250"/>
      <c r="CJ253" s="669">
        <f t="shared" si="997"/>
        <v>0</v>
      </c>
      <c r="CK253" s="669">
        <f t="shared" si="984"/>
        <v>0</v>
      </c>
      <c r="CL253" s="669"/>
      <c r="CM253" s="669">
        <v>0</v>
      </c>
      <c r="CN253" s="669"/>
      <c r="CO253" s="21"/>
    </row>
    <row r="254" spans="2:93" s="77" customFormat="1" ht="55.5" customHeight="1" x14ac:dyDescent="0.3">
      <c r="B254" s="668" t="s">
        <v>7</v>
      </c>
      <c r="C254" s="138" t="s">
        <v>222</v>
      </c>
      <c r="D254" s="182">
        <f t="shared" si="996"/>
        <v>33502.931069999999</v>
      </c>
      <c r="E254" s="182"/>
      <c r="F254" s="182">
        <f>F255+F256+F257</f>
        <v>33502.931069999999</v>
      </c>
      <c r="G254" s="182"/>
      <c r="H254" s="250"/>
      <c r="I254" s="182">
        <f t="shared" si="992"/>
        <v>0</v>
      </c>
      <c r="J254" s="608">
        <f t="shared" si="733"/>
        <v>0</v>
      </c>
      <c r="K254" s="182"/>
      <c r="L254" s="21"/>
      <c r="M254" s="509"/>
      <c r="N254" s="21"/>
      <c r="O254" s="669"/>
      <c r="P254" s="21"/>
      <c r="Q254" s="21"/>
      <c r="R254" s="21"/>
      <c r="S254" s="128">
        <f t="shared" si="748"/>
        <v>0</v>
      </c>
      <c r="T254" s="626">
        <f t="shared" si="749"/>
        <v>0</v>
      </c>
      <c r="U254" s="669"/>
      <c r="V254" s="626"/>
      <c r="W254" s="509"/>
      <c r="X254" s="626">
        <f t="shared" si="735"/>
        <v>0</v>
      </c>
      <c r="Y254" s="669"/>
      <c r="Z254" s="626"/>
      <c r="AA254" s="21"/>
      <c r="AB254" s="626"/>
      <c r="AC254" s="666">
        <f t="shared" si="745"/>
        <v>33502.931069999999</v>
      </c>
      <c r="AD254" s="646">
        <f t="shared" si="746"/>
        <v>1</v>
      </c>
      <c r="AE254" s="669"/>
      <c r="AF254" s="646"/>
      <c r="AG254" s="509">
        <f>AG257</f>
        <v>33502.931069999999</v>
      </c>
      <c r="AH254" s="646">
        <f t="shared" si="739"/>
        <v>1</v>
      </c>
      <c r="AI254" s="669"/>
      <c r="AJ254" s="646">
        <v>0</v>
      </c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669">
        <f>AX254-F254</f>
        <v>-33502.931069999999</v>
      </c>
      <c r="AV254" s="669">
        <f t="shared" si="987"/>
        <v>0</v>
      </c>
      <c r="AW254" s="669"/>
      <c r="AX254" s="509">
        <v>0</v>
      </c>
      <c r="AY254" s="669"/>
      <c r="AZ254" s="21"/>
      <c r="BA254" s="21"/>
      <c r="BB254" s="21"/>
      <c r="BC254" s="21"/>
      <c r="BD254" s="21"/>
      <c r="BE254" s="669"/>
      <c r="BF254" s="669"/>
      <c r="BG254" s="669"/>
      <c r="BH254" s="21"/>
      <c r="BI254" s="669">
        <f>BK254</f>
        <v>643749.40480999998</v>
      </c>
      <c r="BJ254" s="669">
        <f t="shared" ref="BJ254:BK254" si="998">BJ255+BJ256</f>
        <v>0</v>
      </c>
      <c r="BK254" s="182">
        <f t="shared" si="998"/>
        <v>643749.40480999998</v>
      </c>
      <c r="BL254" s="669"/>
      <c r="BM254" s="21"/>
      <c r="BN254" s="669"/>
      <c r="BO254" s="669">
        <f>BQ254</f>
        <v>643749.40480999998</v>
      </c>
      <c r="BP254" s="669">
        <f t="shared" ref="BP254:BQ254" si="999">BP255+BP256</f>
        <v>0</v>
      </c>
      <c r="BQ254" s="182">
        <f t="shared" si="999"/>
        <v>643749.40480999998</v>
      </c>
      <c r="BR254" s="669"/>
      <c r="BS254" s="21"/>
      <c r="BT254" s="669"/>
      <c r="BU254" s="21"/>
      <c r="BV254" s="669"/>
      <c r="BW254" s="669"/>
      <c r="BX254" s="669"/>
      <c r="BY254" s="669"/>
      <c r="BZ254" s="21"/>
      <c r="CA254" s="669"/>
      <c r="CB254" s="182"/>
      <c r="CC254" s="182"/>
      <c r="CD254" s="250"/>
      <c r="CE254" s="669">
        <f t="shared" si="993"/>
        <v>721466.51563000004</v>
      </c>
      <c r="CF254" s="182"/>
      <c r="CG254" s="669">
        <f>CG255+CG256</f>
        <v>721466.51563000004</v>
      </c>
      <c r="CH254" s="182"/>
      <c r="CI254" s="250"/>
      <c r="CJ254" s="669"/>
      <c r="CK254" s="669">
        <f t="shared" si="984"/>
        <v>721466.51563000004</v>
      </c>
      <c r="CL254" s="669"/>
      <c r="CM254" s="669">
        <f>CM255+CM256</f>
        <v>721466.51563000004</v>
      </c>
      <c r="CN254" s="669"/>
      <c r="CO254" s="21"/>
    </row>
    <row r="255" spans="2:93" s="190" customFormat="1" ht="55.5" hidden="1" customHeight="1" x14ac:dyDescent="0.3">
      <c r="B255" s="207"/>
      <c r="C255" s="115" t="s">
        <v>32</v>
      </c>
      <c r="D255" s="192">
        <f t="shared" si="996"/>
        <v>0</v>
      </c>
      <c r="E255" s="192"/>
      <c r="F255" s="192">
        <v>0</v>
      </c>
      <c r="G255" s="192"/>
      <c r="H255" s="251"/>
      <c r="I255" s="192">
        <f t="shared" si="992"/>
        <v>0</v>
      </c>
      <c r="J255" s="596" t="e">
        <f t="shared" si="733"/>
        <v>#DIV/0!</v>
      </c>
      <c r="K255" s="192"/>
      <c r="L255" s="304"/>
      <c r="M255" s="192">
        <v>0</v>
      </c>
      <c r="N255" s="304"/>
      <c r="O255" s="670"/>
      <c r="P255" s="304"/>
      <c r="Q255" s="304"/>
      <c r="R255" s="304"/>
      <c r="S255" s="116">
        <f t="shared" si="748"/>
        <v>0</v>
      </c>
      <c r="T255" s="602">
        <v>0</v>
      </c>
      <c r="U255" s="670"/>
      <c r="V255" s="602"/>
      <c r="W255" s="192"/>
      <c r="X255" s="602"/>
      <c r="Y255" s="670"/>
      <c r="Z255" s="602"/>
      <c r="AA255" s="304"/>
      <c r="AB255" s="602"/>
      <c r="AC255" s="183">
        <f t="shared" si="745"/>
        <v>0</v>
      </c>
      <c r="AD255" s="638" t="e">
        <f t="shared" si="746"/>
        <v>#DIV/0!</v>
      </c>
      <c r="AE255" s="670"/>
      <c r="AF255" s="638"/>
      <c r="AG255" s="192">
        <v>0</v>
      </c>
      <c r="AH255" s="638" t="e">
        <f t="shared" si="739"/>
        <v>#DIV/0!</v>
      </c>
      <c r="AI255" s="670"/>
      <c r="AJ255" s="638">
        <v>0</v>
      </c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192"/>
      <c r="AV255" s="670">
        <f t="shared" si="987"/>
        <v>0</v>
      </c>
      <c r="AW255" s="670"/>
      <c r="AX255" s="192">
        <v>0</v>
      </c>
      <c r="AY255" s="670"/>
      <c r="AZ255" s="304"/>
      <c r="BA255" s="304"/>
      <c r="BB255" s="304"/>
      <c r="BC255" s="304"/>
      <c r="BD255" s="304"/>
      <c r="BE255" s="670"/>
      <c r="BF255" s="670"/>
      <c r="BG255" s="670"/>
      <c r="BH255" s="304"/>
      <c r="BI255" s="670">
        <f>BK255</f>
        <v>431312.1</v>
      </c>
      <c r="BJ255" s="670">
        <v>0</v>
      </c>
      <c r="BK255" s="670">
        <f>[6]Лист1!$C$17</f>
        <v>431312.1</v>
      </c>
      <c r="BL255" s="670"/>
      <c r="BM255" s="304"/>
      <c r="BN255" s="670"/>
      <c r="BO255" s="670">
        <f>BQ255</f>
        <v>431312.1</v>
      </c>
      <c r="BP255" s="670">
        <v>0</v>
      </c>
      <c r="BQ255" s="670">
        <f>[6]Лист1!$C$17</f>
        <v>431312.1</v>
      </c>
      <c r="BR255" s="670"/>
      <c r="BS255" s="304"/>
      <c r="BT255" s="670"/>
      <c r="BU255" s="304"/>
      <c r="BV255" s="670"/>
      <c r="BW255" s="670"/>
      <c r="BX255" s="670"/>
      <c r="BY255" s="670"/>
      <c r="BZ255" s="304"/>
      <c r="CA255" s="670"/>
      <c r="CB255" s="192"/>
      <c r="CC255" s="192"/>
      <c r="CD255" s="251"/>
      <c r="CE255" s="670">
        <f t="shared" si="993"/>
        <v>310230.59999999998</v>
      </c>
      <c r="CF255" s="192"/>
      <c r="CG255" s="670">
        <v>310230.59999999998</v>
      </c>
      <c r="CH255" s="192"/>
      <c r="CI255" s="251"/>
      <c r="CJ255" s="670"/>
      <c r="CK255" s="670">
        <f t="shared" si="984"/>
        <v>310230.59999999998</v>
      </c>
      <c r="CL255" s="670"/>
      <c r="CM255" s="670">
        <v>310230.59999999998</v>
      </c>
      <c r="CN255" s="670"/>
      <c r="CO255" s="304"/>
    </row>
    <row r="256" spans="2:93" s="77" customFormat="1" ht="55.5" hidden="1" customHeight="1" x14ac:dyDescent="0.3">
      <c r="B256" s="668"/>
      <c r="C256" s="111" t="s">
        <v>419</v>
      </c>
      <c r="D256" s="182">
        <f t="shared" si="996"/>
        <v>0</v>
      </c>
      <c r="E256" s="182"/>
      <c r="F256" s="182">
        <v>0</v>
      </c>
      <c r="G256" s="182"/>
      <c r="H256" s="250"/>
      <c r="I256" s="182">
        <f t="shared" si="992"/>
        <v>0</v>
      </c>
      <c r="J256" s="608" t="e">
        <f t="shared" si="733"/>
        <v>#DIV/0!</v>
      </c>
      <c r="K256" s="182"/>
      <c r="L256" s="21"/>
      <c r="M256" s="182">
        <v>0</v>
      </c>
      <c r="N256" s="21"/>
      <c r="O256" s="669"/>
      <c r="P256" s="21"/>
      <c r="Q256" s="21"/>
      <c r="R256" s="21"/>
      <c r="S256" s="128">
        <f t="shared" si="748"/>
        <v>0</v>
      </c>
      <c r="T256" s="626">
        <v>0</v>
      </c>
      <c r="U256" s="669"/>
      <c r="V256" s="626"/>
      <c r="W256" s="182"/>
      <c r="X256" s="626"/>
      <c r="Y256" s="669"/>
      <c r="Z256" s="626"/>
      <c r="AA256" s="21"/>
      <c r="AB256" s="626"/>
      <c r="AC256" s="666">
        <f t="shared" si="745"/>
        <v>0</v>
      </c>
      <c r="AD256" s="646" t="e">
        <f t="shared" si="746"/>
        <v>#DIV/0!</v>
      </c>
      <c r="AE256" s="669"/>
      <c r="AF256" s="646"/>
      <c r="AG256" s="182">
        <v>0</v>
      </c>
      <c r="AH256" s="646" t="e">
        <f t="shared" si="739"/>
        <v>#DIV/0!</v>
      </c>
      <c r="AI256" s="669"/>
      <c r="AJ256" s="646">
        <v>0</v>
      </c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182"/>
      <c r="AV256" s="669">
        <f t="shared" si="987"/>
        <v>0</v>
      </c>
      <c r="AW256" s="669"/>
      <c r="AX256" s="182">
        <v>0</v>
      </c>
      <c r="AY256" s="669"/>
      <c r="AZ256" s="21"/>
      <c r="BA256" s="21"/>
      <c r="BB256" s="21"/>
      <c r="BC256" s="21"/>
      <c r="BD256" s="21"/>
      <c r="BE256" s="669"/>
      <c r="BF256" s="669"/>
      <c r="BG256" s="669"/>
      <c r="BH256" s="21"/>
      <c r="BI256" s="669">
        <f>BK256</f>
        <v>212437.30481</v>
      </c>
      <c r="BJ256" s="669">
        <v>0</v>
      </c>
      <c r="BK256" s="182">
        <v>212437.30481</v>
      </c>
      <c r="BL256" s="669"/>
      <c r="BM256" s="21"/>
      <c r="BN256" s="669"/>
      <c r="BO256" s="669">
        <f>BQ256</f>
        <v>212437.30481</v>
      </c>
      <c r="BP256" s="669">
        <v>0</v>
      </c>
      <c r="BQ256" s="182">
        <v>212437.30481</v>
      </c>
      <c r="BR256" s="669"/>
      <c r="BS256" s="21"/>
      <c r="BT256" s="669"/>
      <c r="BU256" s="21"/>
      <c r="BV256" s="669"/>
      <c r="BW256" s="669"/>
      <c r="BX256" s="669"/>
      <c r="BY256" s="669"/>
      <c r="BZ256" s="21"/>
      <c r="CA256" s="669"/>
      <c r="CB256" s="182"/>
      <c r="CC256" s="182"/>
      <c r="CD256" s="250"/>
      <c r="CE256" s="669">
        <f t="shared" si="993"/>
        <v>411235.91563</v>
      </c>
      <c r="CF256" s="182"/>
      <c r="CG256" s="669">
        <v>411235.91563</v>
      </c>
      <c r="CH256" s="182"/>
      <c r="CI256" s="250"/>
      <c r="CJ256" s="669"/>
      <c r="CK256" s="669">
        <f t="shared" si="984"/>
        <v>411235.91563</v>
      </c>
      <c r="CL256" s="669"/>
      <c r="CM256" s="669">
        <v>411235.91563</v>
      </c>
      <c r="CN256" s="669"/>
      <c r="CO256" s="21"/>
    </row>
    <row r="257" spans="2:93" s="77" customFormat="1" ht="55.5" customHeight="1" x14ac:dyDescent="0.3">
      <c r="B257" s="668"/>
      <c r="C257" s="111" t="s">
        <v>31</v>
      </c>
      <c r="D257" s="182">
        <f t="shared" si="996"/>
        <v>33502.931069999999</v>
      </c>
      <c r="E257" s="182"/>
      <c r="F257" s="182">
        <v>33502.931069999999</v>
      </c>
      <c r="G257" s="182"/>
      <c r="H257" s="250"/>
      <c r="I257" s="182">
        <f t="shared" si="992"/>
        <v>0</v>
      </c>
      <c r="J257" s="608">
        <f t="shared" si="733"/>
        <v>0</v>
      </c>
      <c r="K257" s="182"/>
      <c r="L257" s="21"/>
      <c r="M257" s="182"/>
      <c r="N257" s="21"/>
      <c r="O257" s="669"/>
      <c r="P257" s="21"/>
      <c r="Q257" s="21"/>
      <c r="R257" s="21"/>
      <c r="S257" s="128">
        <f t="shared" si="748"/>
        <v>0</v>
      </c>
      <c r="T257" s="626">
        <f t="shared" si="749"/>
        <v>0</v>
      </c>
      <c r="U257" s="669"/>
      <c r="V257" s="626"/>
      <c r="W257" s="182"/>
      <c r="X257" s="626">
        <f t="shared" si="735"/>
        <v>0</v>
      </c>
      <c r="Y257" s="669"/>
      <c r="Z257" s="626"/>
      <c r="AA257" s="21"/>
      <c r="AB257" s="626"/>
      <c r="AC257" s="666">
        <f t="shared" si="745"/>
        <v>33502.931069999999</v>
      </c>
      <c r="AD257" s="646">
        <f t="shared" si="746"/>
        <v>1</v>
      </c>
      <c r="AE257" s="669"/>
      <c r="AF257" s="646"/>
      <c r="AG257" s="182">
        <f>D257</f>
        <v>33502.931069999999</v>
      </c>
      <c r="AH257" s="646">
        <f t="shared" si="739"/>
        <v>1</v>
      </c>
      <c r="AI257" s="669"/>
      <c r="AJ257" s="646">
        <v>0</v>
      </c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669">
        <f>AX257-F257</f>
        <v>-33502.931069999999</v>
      </c>
      <c r="AV257" s="669">
        <f>AX257</f>
        <v>0</v>
      </c>
      <c r="AW257" s="669"/>
      <c r="AX257" s="182">
        <v>0</v>
      </c>
      <c r="AY257" s="669"/>
      <c r="AZ257" s="21"/>
      <c r="BA257" s="21"/>
      <c r="BB257" s="21"/>
      <c r="BC257" s="21"/>
      <c r="BD257" s="21"/>
      <c r="BE257" s="669"/>
      <c r="BF257" s="669"/>
      <c r="BG257" s="669"/>
      <c r="BH257" s="21"/>
      <c r="BI257" s="669"/>
      <c r="BJ257" s="669"/>
      <c r="BK257" s="669"/>
      <c r="BL257" s="669"/>
      <c r="BM257" s="21"/>
      <c r="BN257" s="669"/>
      <c r="BO257" s="669"/>
      <c r="BP257" s="669"/>
      <c r="BQ257" s="669"/>
      <c r="BR257" s="669"/>
      <c r="BS257" s="21"/>
      <c r="BT257" s="669"/>
      <c r="BU257" s="21"/>
      <c r="BV257" s="669"/>
      <c r="BW257" s="669"/>
      <c r="BX257" s="669"/>
      <c r="BY257" s="669"/>
      <c r="BZ257" s="21"/>
      <c r="CA257" s="669"/>
      <c r="CB257" s="182"/>
      <c r="CC257" s="182"/>
      <c r="CD257" s="250"/>
      <c r="CE257" s="669"/>
      <c r="CF257" s="182"/>
      <c r="CG257" s="669"/>
      <c r="CH257" s="182"/>
      <c r="CI257" s="250"/>
      <c r="CJ257" s="669"/>
      <c r="CK257" s="669"/>
      <c r="CL257" s="669"/>
      <c r="CM257" s="669"/>
      <c r="CN257" s="669"/>
      <c r="CO257" s="21"/>
    </row>
    <row r="258" spans="2:93" s="77" customFormat="1" ht="110.25" hidden="1" customHeight="1" x14ac:dyDescent="0.3">
      <c r="B258" s="668" t="s">
        <v>10</v>
      </c>
      <c r="C258" s="138" t="s">
        <v>232</v>
      </c>
      <c r="D258" s="182"/>
      <c r="E258" s="182"/>
      <c r="F258" s="182"/>
      <c r="G258" s="182"/>
      <c r="H258" s="250"/>
      <c r="I258" s="250"/>
      <c r="J258" s="608" t="e">
        <f t="shared" si="733"/>
        <v>#DIV/0!</v>
      </c>
      <c r="K258" s="182"/>
      <c r="L258" s="21"/>
      <c r="M258" s="669"/>
      <c r="N258" s="21"/>
      <c r="O258" s="669"/>
      <c r="P258" s="21"/>
      <c r="Q258" s="21"/>
      <c r="R258" s="21"/>
      <c r="S258" s="128">
        <f t="shared" si="748"/>
        <v>0</v>
      </c>
      <c r="T258" s="626" t="e">
        <f t="shared" si="749"/>
        <v>#DIV/0!</v>
      </c>
      <c r="U258" s="669"/>
      <c r="V258" s="626"/>
      <c r="W258" s="669"/>
      <c r="X258" s="626" t="e">
        <f t="shared" si="735"/>
        <v>#DIV/0!</v>
      </c>
      <c r="Y258" s="669"/>
      <c r="Z258" s="626"/>
      <c r="AA258" s="21"/>
      <c r="AB258" s="626"/>
      <c r="AC258" s="666">
        <f t="shared" si="745"/>
        <v>0</v>
      </c>
      <c r="AD258" s="646" t="e">
        <f t="shared" si="746"/>
        <v>#DIV/0!</v>
      </c>
      <c r="AE258" s="669"/>
      <c r="AF258" s="646"/>
      <c r="AG258" s="669"/>
      <c r="AH258" s="646" t="e">
        <f t="shared" si="739"/>
        <v>#DIV/0!</v>
      </c>
      <c r="AI258" s="669"/>
      <c r="AJ258" s="646">
        <v>0</v>
      </c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182">
        <f t="shared" ref="AU258:AU270" si="1000">AX258</f>
        <v>0</v>
      </c>
      <c r="AV258" s="669">
        <f t="shared" si="987"/>
        <v>0</v>
      </c>
      <c r="AW258" s="669"/>
      <c r="AX258" s="509">
        <f>AX259+AX260</f>
        <v>0</v>
      </c>
      <c r="AY258" s="669"/>
      <c r="AZ258" s="21"/>
      <c r="BA258" s="21"/>
      <c r="BB258" s="21"/>
      <c r="BC258" s="21"/>
      <c r="BD258" s="21"/>
      <c r="BE258" s="669"/>
      <c r="BF258" s="669"/>
      <c r="BG258" s="669"/>
      <c r="BH258" s="21"/>
      <c r="BI258" s="669">
        <f t="shared" ref="BI258:BK258" si="1001">BI259+BI260</f>
        <v>142153.73175000001</v>
      </c>
      <c r="BJ258" s="669">
        <f t="shared" si="1001"/>
        <v>0</v>
      </c>
      <c r="BK258" s="182">
        <f t="shared" si="1001"/>
        <v>142153.73175000001</v>
      </c>
      <c r="BL258" s="669"/>
      <c r="BM258" s="21"/>
      <c r="BN258" s="669"/>
      <c r="BO258" s="669">
        <f t="shared" ref="BO258" si="1002">BO259+BO260</f>
        <v>142153.73175000001</v>
      </c>
      <c r="BP258" s="669">
        <f t="shared" ref="BP258" si="1003">BP259+BP260</f>
        <v>0</v>
      </c>
      <c r="BQ258" s="182">
        <f t="shared" ref="BQ258" si="1004">BQ259+BQ260</f>
        <v>142153.73175000001</v>
      </c>
      <c r="BR258" s="669"/>
      <c r="BS258" s="21"/>
      <c r="BT258" s="669"/>
      <c r="BU258" s="21"/>
      <c r="BV258" s="669"/>
      <c r="BW258" s="669"/>
      <c r="BX258" s="669"/>
      <c r="BY258" s="669"/>
      <c r="BZ258" s="21"/>
      <c r="CA258" s="669"/>
      <c r="CB258" s="182"/>
      <c r="CC258" s="182"/>
      <c r="CD258" s="250"/>
      <c r="CE258" s="669">
        <f t="shared" si="993"/>
        <v>2495296.99058</v>
      </c>
      <c r="CF258" s="182"/>
      <c r="CG258" s="669">
        <f>CG259+CG260</f>
        <v>2495296.99058</v>
      </c>
      <c r="CH258" s="182"/>
      <c r="CI258" s="250"/>
      <c r="CJ258" s="669"/>
      <c r="CK258" s="669">
        <f t="shared" si="984"/>
        <v>2495296.99058</v>
      </c>
      <c r="CL258" s="669"/>
      <c r="CM258" s="669">
        <f>CM259+CM260</f>
        <v>2495296.99058</v>
      </c>
      <c r="CN258" s="669"/>
      <c r="CO258" s="21"/>
    </row>
    <row r="259" spans="2:93" s="77" customFormat="1" ht="55.5" hidden="1" customHeight="1" x14ac:dyDescent="0.3">
      <c r="B259" s="668"/>
      <c r="C259" s="111" t="s">
        <v>32</v>
      </c>
      <c r="D259" s="182"/>
      <c r="E259" s="182"/>
      <c r="F259" s="182"/>
      <c r="G259" s="182"/>
      <c r="H259" s="250"/>
      <c r="I259" s="250"/>
      <c r="J259" s="608" t="e">
        <f t="shared" ref="J259:J309" si="1005">I259/D259</f>
        <v>#DIV/0!</v>
      </c>
      <c r="K259" s="182"/>
      <c r="L259" s="21"/>
      <c r="M259" s="669"/>
      <c r="N259" s="21"/>
      <c r="O259" s="669"/>
      <c r="P259" s="21"/>
      <c r="Q259" s="21"/>
      <c r="R259" s="21"/>
      <c r="S259" s="128">
        <f t="shared" si="748"/>
        <v>0</v>
      </c>
      <c r="T259" s="626" t="e">
        <f t="shared" si="749"/>
        <v>#DIV/0!</v>
      </c>
      <c r="U259" s="669"/>
      <c r="V259" s="626"/>
      <c r="W259" s="669"/>
      <c r="X259" s="626" t="e">
        <f t="shared" si="735"/>
        <v>#DIV/0!</v>
      </c>
      <c r="Y259" s="669"/>
      <c r="Z259" s="626"/>
      <c r="AA259" s="21"/>
      <c r="AB259" s="626"/>
      <c r="AC259" s="666">
        <f t="shared" si="745"/>
        <v>0</v>
      </c>
      <c r="AD259" s="646" t="e">
        <f t="shared" si="746"/>
        <v>#DIV/0!</v>
      </c>
      <c r="AE259" s="669"/>
      <c r="AF259" s="646"/>
      <c r="AG259" s="669"/>
      <c r="AH259" s="646" t="e">
        <f t="shared" si="739"/>
        <v>#DIV/0!</v>
      </c>
      <c r="AI259" s="669"/>
      <c r="AJ259" s="646">
        <v>0</v>
      </c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182">
        <f t="shared" si="1000"/>
        <v>0</v>
      </c>
      <c r="AV259" s="669">
        <f t="shared" si="987"/>
        <v>0</v>
      </c>
      <c r="AW259" s="669"/>
      <c r="AX259" s="182">
        <v>0</v>
      </c>
      <c r="AY259" s="669"/>
      <c r="AZ259" s="21"/>
      <c r="BA259" s="21"/>
      <c r="BB259" s="21"/>
      <c r="BC259" s="21"/>
      <c r="BD259" s="21"/>
      <c r="BE259" s="669"/>
      <c r="BF259" s="669"/>
      <c r="BG259" s="669"/>
      <c r="BH259" s="21"/>
      <c r="BI259" s="669">
        <f>BK259</f>
        <v>95243</v>
      </c>
      <c r="BJ259" s="669">
        <v>0</v>
      </c>
      <c r="BK259" s="669">
        <f>[6]Лист1!$C$20</f>
        <v>95243</v>
      </c>
      <c r="BL259" s="669"/>
      <c r="BM259" s="21"/>
      <c r="BN259" s="669"/>
      <c r="BO259" s="669">
        <f>BQ259</f>
        <v>95243</v>
      </c>
      <c r="BP259" s="669">
        <v>0</v>
      </c>
      <c r="BQ259" s="669">
        <f>[6]Лист1!$C$20</f>
        <v>95243</v>
      </c>
      <c r="BR259" s="669"/>
      <c r="BS259" s="21"/>
      <c r="BT259" s="669"/>
      <c r="BU259" s="21"/>
      <c r="BV259" s="669"/>
      <c r="BW259" s="669"/>
      <c r="BX259" s="669"/>
      <c r="BY259" s="669"/>
      <c r="BZ259" s="21"/>
      <c r="CA259" s="669"/>
      <c r="CB259" s="182"/>
      <c r="CC259" s="182"/>
      <c r="CD259" s="250"/>
      <c r="CE259" s="669">
        <f t="shared" si="993"/>
        <v>1072977.7</v>
      </c>
      <c r="CF259" s="182"/>
      <c r="CG259" s="669">
        <v>1072977.7</v>
      </c>
      <c r="CH259" s="182"/>
      <c r="CI259" s="250"/>
      <c r="CJ259" s="669"/>
      <c r="CK259" s="669">
        <f t="shared" si="984"/>
        <v>1072977.7</v>
      </c>
      <c r="CL259" s="669"/>
      <c r="CM259" s="669">
        <v>1072977.7</v>
      </c>
      <c r="CN259" s="669"/>
      <c r="CO259" s="21"/>
    </row>
    <row r="260" spans="2:93" s="77" customFormat="1" ht="55.5" hidden="1" customHeight="1" x14ac:dyDescent="0.3">
      <c r="B260" s="668"/>
      <c r="C260" s="111" t="s">
        <v>419</v>
      </c>
      <c r="D260" s="182"/>
      <c r="E260" s="182"/>
      <c r="F260" s="182"/>
      <c r="G260" s="182"/>
      <c r="H260" s="250"/>
      <c r="I260" s="250"/>
      <c r="J260" s="608" t="e">
        <f t="shared" si="1005"/>
        <v>#DIV/0!</v>
      </c>
      <c r="K260" s="182"/>
      <c r="L260" s="21"/>
      <c r="M260" s="669"/>
      <c r="N260" s="21"/>
      <c r="O260" s="669"/>
      <c r="P260" s="21"/>
      <c r="Q260" s="21"/>
      <c r="R260" s="21"/>
      <c r="S260" s="128">
        <f t="shared" si="748"/>
        <v>0</v>
      </c>
      <c r="T260" s="626" t="e">
        <f t="shared" si="749"/>
        <v>#DIV/0!</v>
      </c>
      <c r="U260" s="669"/>
      <c r="V260" s="626"/>
      <c r="W260" s="669"/>
      <c r="X260" s="626" t="e">
        <f t="shared" ref="X260:X280" si="1006">W260/F260</f>
        <v>#DIV/0!</v>
      </c>
      <c r="Y260" s="669"/>
      <c r="Z260" s="626"/>
      <c r="AA260" s="21"/>
      <c r="AB260" s="626"/>
      <c r="AC260" s="666">
        <f t="shared" si="745"/>
        <v>0</v>
      </c>
      <c r="AD260" s="646" t="e">
        <f t="shared" ref="AD260:AD309" si="1007">AC260/D260</f>
        <v>#DIV/0!</v>
      </c>
      <c r="AE260" s="669"/>
      <c r="AF260" s="646"/>
      <c r="AG260" s="669"/>
      <c r="AH260" s="646" t="e">
        <f t="shared" ref="AH260:AH309" si="1008">AG260/F260</f>
        <v>#DIV/0!</v>
      </c>
      <c r="AI260" s="669"/>
      <c r="AJ260" s="646">
        <v>0</v>
      </c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182">
        <f t="shared" si="1000"/>
        <v>0</v>
      </c>
      <c r="AV260" s="669">
        <f t="shared" si="987"/>
        <v>0</v>
      </c>
      <c r="AW260" s="669"/>
      <c r="AX260" s="182">
        <v>0</v>
      </c>
      <c r="AY260" s="669"/>
      <c r="AZ260" s="21"/>
      <c r="BA260" s="21"/>
      <c r="BB260" s="21"/>
      <c r="BC260" s="21"/>
      <c r="BD260" s="21"/>
      <c r="BE260" s="669"/>
      <c r="BF260" s="669"/>
      <c r="BG260" s="669"/>
      <c r="BH260" s="21"/>
      <c r="BI260" s="669">
        <f>BK260</f>
        <v>46910.731749999999</v>
      </c>
      <c r="BJ260" s="669">
        <v>0</v>
      </c>
      <c r="BK260" s="182">
        <v>46910.731749999999</v>
      </c>
      <c r="BL260" s="669"/>
      <c r="BM260" s="21"/>
      <c r="BN260" s="669"/>
      <c r="BO260" s="669">
        <f>BQ260</f>
        <v>46910.731749999999</v>
      </c>
      <c r="BP260" s="669">
        <v>0</v>
      </c>
      <c r="BQ260" s="182">
        <v>46910.731749999999</v>
      </c>
      <c r="BR260" s="669"/>
      <c r="BS260" s="21"/>
      <c r="BT260" s="669"/>
      <c r="BU260" s="21"/>
      <c r="BV260" s="669"/>
      <c r="BW260" s="669"/>
      <c r="BX260" s="669"/>
      <c r="BY260" s="669"/>
      <c r="BZ260" s="21"/>
      <c r="CA260" s="669"/>
      <c r="CB260" s="182"/>
      <c r="CC260" s="182"/>
      <c r="CD260" s="250"/>
      <c r="CE260" s="669">
        <f t="shared" si="993"/>
        <v>1422319.29058</v>
      </c>
      <c r="CF260" s="182"/>
      <c r="CG260" s="669">
        <v>1422319.29058</v>
      </c>
      <c r="CH260" s="182"/>
      <c r="CI260" s="250"/>
      <c r="CJ260" s="669"/>
      <c r="CK260" s="669">
        <f t="shared" si="984"/>
        <v>1422319.29058</v>
      </c>
      <c r="CL260" s="669"/>
      <c r="CM260" s="669">
        <v>1422319.29058</v>
      </c>
      <c r="CN260" s="669"/>
      <c r="CO260" s="21"/>
    </row>
    <row r="261" spans="2:93" s="77" customFormat="1" ht="97.5" hidden="1" customHeight="1" x14ac:dyDescent="0.3">
      <c r="B261" s="668" t="s">
        <v>11</v>
      </c>
      <c r="C261" s="122" t="s">
        <v>289</v>
      </c>
      <c r="D261" s="182"/>
      <c r="E261" s="182"/>
      <c r="F261" s="182"/>
      <c r="G261" s="182"/>
      <c r="H261" s="250"/>
      <c r="I261" s="250"/>
      <c r="J261" s="608" t="e">
        <f t="shared" si="1005"/>
        <v>#DIV/0!</v>
      </c>
      <c r="K261" s="182"/>
      <c r="L261" s="21"/>
      <c r="M261" s="669"/>
      <c r="N261" s="21"/>
      <c r="O261" s="669"/>
      <c r="P261" s="21"/>
      <c r="Q261" s="21"/>
      <c r="R261" s="21"/>
      <c r="S261" s="128">
        <f t="shared" si="748"/>
        <v>0</v>
      </c>
      <c r="T261" s="626" t="e">
        <f t="shared" si="749"/>
        <v>#DIV/0!</v>
      </c>
      <c r="U261" s="669"/>
      <c r="V261" s="626"/>
      <c r="W261" s="669"/>
      <c r="X261" s="626" t="e">
        <f t="shared" si="1006"/>
        <v>#DIV/0!</v>
      </c>
      <c r="Y261" s="669"/>
      <c r="Z261" s="626"/>
      <c r="AA261" s="21"/>
      <c r="AB261" s="626"/>
      <c r="AC261" s="666">
        <f t="shared" si="745"/>
        <v>0</v>
      </c>
      <c r="AD261" s="646" t="e">
        <f t="shared" si="1007"/>
        <v>#DIV/0!</v>
      </c>
      <c r="AE261" s="669"/>
      <c r="AF261" s="646"/>
      <c r="AG261" s="669"/>
      <c r="AH261" s="646" t="e">
        <f t="shared" si="1008"/>
        <v>#DIV/0!</v>
      </c>
      <c r="AI261" s="669"/>
      <c r="AJ261" s="646">
        <v>0</v>
      </c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182">
        <f t="shared" si="1000"/>
        <v>0</v>
      </c>
      <c r="AV261" s="669">
        <f t="shared" si="987"/>
        <v>0</v>
      </c>
      <c r="AW261" s="669"/>
      <c r="AX261" s="509">
        <f>AX262+AX263</f>
        <v>0</v>
      </c>
      <c r="AY261" s="669"/>
      <c r="AZ261" s="21"/>
      <c r="BA261" s="21"/>
      <c r="BB261" s="21"/>
      <c r="BC261" s="21"/>
      <c r="BD261" s="21"/>
      <c r="BE261" s="669"/>
      <c r="BF261" s="669"/>
      <c r="BG261" s="669"/>
      <c r="BH261" s="21"/>
      <c r="BI261" s="669"/>
      <c r="BJ261" s="669"/>
      <c r="BK261" s="669"/>
      <c r="BL261" s="669"/>
      <c r="BM261" s="21"/>
      <c r="BN261" s="669"/>
      <c r="BO261" s="669"/>
      <c r="BP261" s="669"/>
      <c r="BQ261" s="669"/>
      <c r="BR261" s="669"/>
      <c r="BS261" s="21"/>
      <c r="BT261" s="669"/>
      <c r="BU261" s="21"/>
      <c r="BV261" s="669"/>
      <c r="BW261" s="669"/>
      <c r="BX261" s="669"/>
      <c r="BY261" s="669"/>
      <c r="BZ261" s="21"/>
      <c r="CA261" s="669"/>
      <c r="CB261" s="182"/>
      <c r="CC261" s="182"/>
      <c r="CD261" s="250"/>
      <c r="CE261" s="669">
        <f t="shared" si="993"/>
        <v>2079414.1975699998</v>
      </c>
      <c r="CF261" s="182"/>
      <c r="CG261" s="669">
        <f>CG262+CG263</f>
        <v>2079414.1975699998</v>
      </c>
      <c r="CH261" s="182"/>
      <c r="CI261" s="250"/>
      <c r="CJ261" s="669">
        <v>0</v>
      </c>
      <c r="CK261" s="669">
        <f t="shared" si="984"/>
        <v>2079414.1975699998</v>
      </c>
      <c r="CL261" s="669"/>
      <c r="CM261" s="669">
        <f>CM262+CM263</f>
        <v>2079414.1975699998</v>
      </c>
      <c r="CN261" s="669"/>
      <c r="CO261" s="21"/>
    </row>
    <row r="262" spans="2:93" s="77" customFormat="1" ht="55.5" hidden="1" customHeight="1" x14ac:dyDescent="0.3">
      <c r="B262" s="668"/>
      <c r="C262" s="111" t="s">
        <v>32</v>
      </c>
      <c r="D262" s="182"/>
      <c r="E262" s="182"/>
      <c r="F262" s="182"/>
      <c r="G262" s="182"/>
      <c r="H262" s="250"/>
      <c r="I262" s="250"/>
      <c r="J262" s="608" t="e">
        <f t="shared" si="1005"/>
        <v>#DIV/0!</v>
      </c>
      <c r="K262" s="182"/>
      <c r="L262" s="21"/>
      <c r="M262" s="669"/>
      <c r="N262" s="21"/>
      <c r="O262" s="669"/>
      <c r="P262" s="21"/>
      <c r="Q262" s="21"/>
      <c r="R262" s="21"/>
      <c r="S262" s="128">
        <f t="shared" si="748"/>
        <v>0</v>
      </c>
      <c r="T262" s="626" t="e">
        <f t="shared" si="749"/>
        <v>#DIV/0!</v>
      </c>
      <c r="U262" s="669"/>
      <c r="V262" s="626"/>
      <c r="W262" s="669"/>
      <c r="X262" s="626" t="e">
        <f t="shared" si="1006"/>
        <v>#DIV/0!</v>
      </c>
      <c r="Y262" s="669"/>
      <c r="Z262" s="626"/>
      <c r="AA262" s="21"/>
      <c r="AB262" s="626"/>
      <c r="AC262" s="666">
        <f t="shared" si="745"/>
        <v>0</v>
      </c>
      <c r="AD262" s="646" t="e">
        <f t="shared" si="1007"/>
        <v>#DIV/0!</v>
      </c>
      <c r="AE262" s="669"/>
      <c r="AF262" s="646"/>
      <c r="AG262" s="669"/>
      <c r="AH262" s="646" t="e">
        <f t="shared" si="1008"/>
        <v>#DIV/0!</v>
      </c>
      <c r="AI262" s="669"/>
      <c r="AJ262" s="646">
        <v>0</v>
      </c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669">
        <f t="shared" si="1000"/>
        <v>0</v>
      </c>
      <c r="AV262" s="669">
        <f t="shared" si="987"/>
        <v>0</v>
      </c>
      <c r="AW262" s="669"/>
      <c r="AX262" s="182">
        <v>0</v>
      </c>
      <c r="AY262" s="669"/>
      <c r="AZ262" s="21"/>
      <c r="BA262" s="21"/>
      <c r="BB262" s="21"/>
      <c r="BC262" s="21"/>
      <c r="BD262" s="21"/>
      <c r="BE262" s="669"/>
      <c r="BF262" s="669"/>
      <c r="BG262" s="669"/>
      <c r="BH262" s="21"/>
      <c r="BI262" s="669">
        <v>0</v>
      </c>
      <c r="BJ262" s="669">
        <v>0</v>
      </c>
      <c r="BK262" s="669"/>
      <c r="BL262" s="669"/>
      <c r="BM262" s="21"/>
      <c r="BN262" s="669">
        <f>BQ262</f>
        <v>0</v>
      </c>
      <c r="BO262" s="669">
        <v>0</v>
      </c>
      <c r="BP262" s="669">
        <v>0</v>
      </c>
      <c r="BQ262" s="669"/>
      <c r="BR262" s="669"/>
      <c r="BS262" s="21"/>
      <c r="BT262" s="669"/>
      <c r="BU262" s="21"/>
      <c r="BV262" s="669"/>
      <c r="BW262" s="669"/>
      <c r="BX262" s="669"/>
      <c r="BY262" s="669"/>
      <c r="BZ262" s="21"/>
      <c r="CA262" s="669"/>
      <c r="CB262" s="182"/>
      <c r="CC262" s="182"/>
      <c r="CD262" s="250"/>
      <c r="CE262" s="669">
        <f t="shared" si="993"/>
        <v>894148.1</v>
      </c>
      <c r="CF262" s="182"/>
      <c r="CG262" s="669">
        <v>894148.1</v>
      </c>
      <c r="CH262" s="182"/>
      <c r="CI262" s="250"/>
      <c r="CJ262" s="669">
        <f>CM262-CG262</f>
        <v>0</v>
      </c>
      <c r="CK262" s="669">
        <f t="shared" si="984"/>
        <v>894148.1</v>
      </c>
      <c r="CL262" s="669"/>
      <c r="CM262" s="669">
        <v>894148.1</v>
      </c>
      <c r="CN262" s="669"/>
      <c r="CO262" s="21"/>
    </row>
    <row r="263" spans="2:93" s="77" customFormat="1" ht="55.5" hidden="1" customHeight="1" x14ac:dyDescent="0.3">
      <c r="B263" s="668"/>
      <c r="C263" s="111" t="s">
        <v>419</v>
      </c>
      <c r="D263" s="182"/>
      <c r="E263" s="182"/>
      <c r="F263" s="182"/>
      <c r="G263" s="182"/>
      <c r="H263" s="250"/>
      <c r="I263" s="250"/>
      <c r="J263" s="608" t="e">
        <f t="shared" si="1005"/>
        <v>#DIV/0!</v>
      </c>
      <c r="K263" s="182"/>
      <c r="L263" s="21"/>
      <c r="M263" s="669"/>
      <c r="N263" s="21"/>
      <c r="O263" s="669"/>
      <c r="P263" s="21"/>
      <c r="Q263" s="21"/>
      <c r="R263" s="21"/>
      <c r="S263" s="128">
        <f t="shared" si="748"/>
        <v>0</v>
      </c>
      <c r="T263" s="626" t="e">
        <f t="shared" si="749"/>
        <v>#DIV/0!</v>
      </c>
      <c r="U263" s="669"/>
      <c r="V263" s="626"/>
      <c r="W263" s="669"/>
      <c r="X263" s="626" t="e">
        <f t="shared" si="1006"/>
        <v>#DIV/0!</v>
      </c>
      <c r="Y263" s="669"/>
      <c r="Z263" s="626"/>
      <c r="AA263" s="21"/>
      <c r="AB263" s="626"/>
      <c r="AC263" s="666">
        <f t="shared" ref="AC263:AC309" si="1009">AE263+AG263+AI263+AK263</f>
        <v>0</v>
      </c>
      <c r="AD263" s="646" t="e">
        <f t="shared" si="1007"/>
        <v>#DIV/0!</v>
      </c>
      <c r="AE263" s="669"/>
      <c r="AF263" s="646"/>
      <c r="AG263" s="669"/>
      <c r="AH263" s="646" t="e">
        <f t="shared" si="1008"/>
        <v>#DIV/0!</v>
      </c>
      <c r="AI263" s="669"/>
      <c r="AJ263" s="646">
        <v>0</v>
      </c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669">
        <f t="shared" si="1000"/>
        <v>0</v>
      </c>
      <c r="AV263" s="669">
        <f t="shared" si="987"/>
        <v>0</v>
      </c>
      <c r="AW263" s="669"/>
      <c r="AX263" s="182">
        <v>0</v>
      </c>
      <c r="AY263" s="669"/>
      <c r="AZ263" s="21"/>
      <c r="BA263" s="21"/>
      <c r="BB263" s="21"/>
      <c r="BC263" s="21"/>
      <c r="BD263" s="21"/>
      <c r="BE263" s="669"/>
      <c r="BF263" s="669"/>
      <c r="BG263" s="669"/>
      <c r="BH263" s="21"/>
      <c r="BI263" s="669">
        <v>0</v>
      </c>
      <c r="BJ263" s="669">
        <v>0</v>
      </c>
      <c r="BK263" s="669"/>
      <c r="BL263" s="669"/>
      <c r="BM263" s="21"/>
      <c r="BN263" s="669">
        <f>BQ263</f>
        <v>0</v>
      </c>
      <c r="BO263" s="669">
        <v>0</v>
      </c>
      <c r="BP263" s="669">
        <v>0</v>
      </c>
      <c r="BQ263" s="669"/>
      <c r="BR263" s="669"/>
      <c r="BS263" s="21"/>
      <c r="BT263" s="669"/>
      <c r="BU263" s="21"/>
      <c r="BV263" s="669"/>
      <c r="BW263" s="669"/>
      <c r="BX263" s="669"/>
      <c r="BY263" s="669"/>
      <c r="BZ263" s="21"/>
      <c r="CA263" s="669"/>
      <c r="CB263" s="182"/>
      <c r="CC263" s="182"/>
      <c r="CD263" s="250"/>
      <c r="CE263" s="669">
        <f t="shared" si="993"/>
        <v>1185266.09757</v>
      </c>
      <c r="CF263" s="182"/>
      <c r="CG263" s="669">
        <v>1185266.09757</v>
      </c>
      <c r="CH263" s="182"/>
      <c r="CI263" s="250"/>
      <c r="CJ263" s="669">
        <f>CM263-CG263</f>
        <v>0</v>
      </c>
      <c r="CK263" s="669">
        <f t="shared" si="984"/>
        <v>1185266.09757</v>
      </c>
      <c r="CL263" s="669"/>
      <c r="CM263" s="669">
        <v>1185266.09757</v>
      </c>
      <c r="CN263" s="669"/>
      <c r="CO263" s="21"/>
    </row>
    <row r="264" spans="2:93" s="77" customFormat="1" ht="137.25" customHeight="1" x14ac:dyDescent="0.3">
      <c r="B264" s="668" t="s">
        <v>8</v>
      </c>
      <c r="C264" s="122" t="s">
        <v>45</v>
      </c>
      <c r="D264" s="182">
        <f t="shared" ref="D264:D267" si="1010">F264</f>
        <v>1458911.05654</v>
      </c>
      <c r="E264" s="182"/>
      <c r="F264" s="182">
        <f>F265+F266+F267</f>
        <v>1458911.05654</v>
      </c>
      <c r="G264" s="182"/>
      <c r="H264" s="250"/>
      <c r="I264" s="182">
        <f>M264</f>
        <v>0</v>
      </c>
      <c r="J264" s="608">
        <f t="shared" si="1005"/>
        <v>0</v>
      </c>
      <c r="K264" s="182"/>
      <c r="L264" s="21"/>
      <c r="M264" s="509">
        <f>M265+M266+M267</f>
        <v>0</v>
      </c>
      <c r="N264" s="21"/>
      <c r="O264" s="669"/>
      <c r="P264" s="21"/>
      <c r="Q264" s="21"/>
      <c r="R264" s="21"/>
      <c r="S264" s="128">
        <f t="shared" ref="S264:S309" si="1011">U264+W264+Y264+AA264</f>
        <v>0</v>
      </c>
      <c r="T264" s="626">
        <f t="shared" ref="T264:T273" si="1012">S264/D264</f>
        <v>0</v>
      </c>
      <c r="U264" s="669"/>
      <c r="V264" s="626"/>
      <c r="W264" s="509"/>
      <c r="X264" s="626">
        <f t="shared" si="1006"/>
        <v>0</v>
      </c>
      <c r="Y264" s="669"/>
      <c r="Z264" s="626"/>
      <c r="AA264" s="21"/>
      <c r="AB264" s="626"/>
      <c r="AC264" s="666">
        <f t="shared" si="1009"/>
        <v>1454434.02134</v>
      </c>
      <c r="AD264" s="646">
        <f t="shared" si="1007"/>
        <v>0.99693124870091954</v>
      </c>
      <c r="AE264" s="669"/>
      <c r="AF264" s="646"/>
      <c r="AG264" s="509">
        <f>AG265+AG266+AG267</f>
        <v>1454434.02134</v>
      </c>
      <c r="AH264" s="646">
        <f t="shared" si="1008"/>
        <v>0.99693124870091954</v>
      </c>
      <c r="AI264" s="669"/>
      <c r="AJ264" s="646">
        <v>0</v>
      </c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669">
        <f>AU265+AU266+AU267</f>
        <v>-6492.2330999999958</v>
      </c>
      <c r="AV264" s="669">
        <f t="shared" si="987"/>
        <v>1452418.8234399999</v>
      </c>
      <c r="AW264" s="669"/>
      <c r="AX264" s="509">
        <f>AX265+AX266+AX267</f>
        <v>1452418.8234399999</v>
      </c>
      <c r="AY264" s="669"/>
      <c r="AZ264" s="21"/>
      <c r="BA264" s="21"/>
      <c r="BB264" s="21"/>
      <c r="BC264" s="21"/>
      <c r="BD264" s="21"/>
      <c r="BE264" s="669"/>
      <c r="BF264" s="669"/>
      <c r="BG264" s="669"/>
      <c r="BH264" s="21"/>
      <c r="BI264" s="669"/>
      <c r="BJ264" s="669"/>
      <c r="BK264" s="669"/>
      <c r="BL264" s="669"/>
      <c r="BM264" s="21"/>
      <c r="BN264" s="669"/>
      <c r="BO264" s="669"/>
      <c r="BP264" s="669"/>
      <c r="BQ264" s="669"/>
      <c r="BR264" s="669"/>
      <c r="BS264" s="21"/>
      <c r="BT264" s="669"/>
      <c r="BU264" s="21"/>
      <c r="BV264" s="669"/>
      <c r="BW264" s="669"/>
      <c r="BX264" s="669"/>
      <c r="BY264" s="669"/>
      <c r="BZ264" s="21"/>
      <c r="CA264" s="669"/>
      <c r="CB264" s="182"/>
      <c r="CC264" s="182"/>
      <c r="CD264" s="250"/>
      <c r="CE264" s="669">
        <f t="shared" si="993"/>
        <v>0</v>
      </c>
      <c r="CF264" s="182"/>
      <c r="CG264" s="669">
        <f>CG265+CG266</f>
        <v>0</v>
      </c>
      <c r="CH264" s="182"/>
      <c r="CI264" s="250"/>
      <c r="CJ264" s="669">
        <f t="shared" si="997"/>
        <v>0</v>
      </c>
      <c r="CK264" s="669">
        <f t="shared" si="984"/>
        <v>0</v>
      </c>
      <c r="CL264" s="669"/>
      <c r="CM264" s="669">
        <f>CM265+CM266</f>
        <v>0</v>
      </c>
      <c r="CN264" s="669"/>
      <c r="CO264" s="21"/>
    </row>
    <row r="265" spans="2:93" s="190" customFormat="1" ht="55.5" customHeight="1" x14ac:dyDescent="0.3">
      <c r="B265" s="207"/>
      <c r="C265" s="115" t="s">
        <v>32</v>
      </c>
      <c r="D265" s="192">
        <f t="shared" si="1010"/>
        <v>973120.6</v>
      </c>
      <c r="E265" s="192"/>
      <c r="F265" s="192">
        <v>973120.6</v>
      </c>
      <c r="G265" s="192"/>
      <c r="H265" s="251"/>
      <c r="I265" s="192">
        <f>M265</f>
        <v>0</v>
      </c>
      <c r="J265" s="596">
        <f t="shared" si="1005"/>
        <v>0</v>
      </c>
      <c r="K265" s="192"/>
      <c r="L265" s="304"/>
      <c r="M265" s="192"/>
      <c r="N265" s="304"/>
      <c r="O265" s="670"/>
      <c r="P265" s="304"/>
      <c r="Q265" s="304"/>
      <c r="R265" s="304"/>
      <c r="S265" s="116">
        <f t="shared" si="1011"/>
        <v>0</v>
      </c>
      <c r="T265" s="602">
        <f t="shared" si="1012"/>
        <v>0</v>
      </c>
      <c r="U265" s="670"/>
      <c r="V265" s="602"/>
      <c r="W265" s="192"/>
      <c r="X265" s="602">
        <f t="shared" si="1006"/>
        <v>0</v>
      </c>
      <c r="Y265" s="670"/>
      <c r="Z265" s="602"/>
      <c r="AA265" s="304"/>
      <c r="AB265" s="602"/>
      <c r="AC265" s="183">
        <f t="shared" si="1009"/>
        <v>973120.6</v>
      </c>
      <c r="AD265" s="638">
        <f t="shared" si="1007"/>
        <v>1</v>
      </c>
      <c r="AE265" s="670"/>
      <c r="AF265" s="638"/>
      <c r="AG265" s="192">
        <v>973120.6</v>
      </c>
      <c r="AH265" s="638">
        <f t="shared" si="1008"/>
        <v>1</v>
      </c>
      <c r="AI265" s="670"/>
      <c r="AJ265" s="638">
        <v>0</v>
      </c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670"/>
      <c r="AV265" s="670">
        <f t="shared" si="987"/>
        <v>973120.6</v>
      </c>
      <c r="AW265" s="670"/>
      <c r="AX265" s="192">
        <v>973120.6</v>
      </c>
      <c r="AY265" s="670"/>
      <c r="AZ265" s="304"/>
      <c r="BA265" s="304"/>
      <c r="BB265" s="304"/>
      <c r="BC265" s="304"/>
      <c r="BD265" s="304"/>
      <c r="BE265" s="670"/>
      <c r="BF265" s="670"/>
      <c r="BG265" s="670"/>
      <c r="BH265" s="304"/>
      <c r="BI265" s="670">
        <v>0</v>
      </c>
      <c r="BJ265" s="670">
        <v>0</v>
      </c>
      <c r="BK265" s="670"/>
      <c r="BL265" s="670"/>
      <c r="BM265" s="304"/>
      <c r="BN265" s="670">
        <f>BQ265</f>
        <v>0</v>
      </c>
      <c r="BO265" s="670">
        <v>0</v>
      </c>
      <c r="BP265" s="670">
        <v>0</v>
      </c>
      <c r="BQ265" s="670"/>
      <c r="BR265" s="670"/>
      <c r="BS265" s="304"/>
      <c r="BT265" s="670"/>
      <c r="BU265" s="304"/>
      <c r="BV265" s="670"/>
      <c r="BW265" s="670"/>
      <c r="BX265" s="670"/>
      <c r="BY265" s="670"/>
      <c r="BZ265" s="304"/>
      <c r="CA265" s="670"/>
      <c r="CB265" s="192"/>
      <c r="CC265" s="192"/>
      <c r="CD265" s="251"/>
      <c r="CE265" s="670">
        <f t="shared" si="993"/>
        <v>0</v>
      </c>
      <c r="CF265" s="192"/>
      <c r="CG265" s="670">
        <v>0</v>
      </c>
      <c r="CH265" s="192"/>
      <c r="CI265" s="251"/>
      <c r="CJ265" s="670">
        <f t="shared" si="997"/>
        <v>0</v>
      </c>
      <c r="CK265" s="670">
        <f t="shared" si="984"/>
        <v>0</v>
      </c>
      <c r="CL265" s="670"/>
      <c r="CM265" s="670">
        <v>0</v>
      </c>
      <c r="CN265" s="670"/>
      <c r="CO265" s="304"/>
    </row>
    <row r="266" spans="2:93" s="77" customFormat="1" ht="55.5" customHeight="1" x14ac:dyDescent="0.3">
      <c r="B266" s="668"/>
      <c r="C266" s="111" t="s">
        <v>419</v>
      </c>
      <c r="D266" s="182">
        <f t="shared" si="1010"/>
        <v>479298.22347000003</v>
      </c>
      <c r="E266" s="182"/>
      <c r="F266" s="182">
        <v>479298.22347000003</v>
      </c>
      <c r="G266" s="182"/>
      <c r="H266" s="250"/>
      <c r="I266" s="182">
        <f>M266</f>
        <v>0</v>
      </c>
      <c r="J266" s="608">
        <f t="shared" si="1005"/>
        <v>0</v>
      </c>
      <c r="K266" s="182"/>
      <c r="L266" s="21"/>
      <c r="M266" s="182"/>
      <c r="N266" s="21"/>
      <c r="O266" s="669"/>
      <c r="P266" s="21"/>
      <c r="Q266" s="21"/>
      <c r="R266" s="21"/>
      <c r="S266" s="128">
        <f t="shared" si="1011"/>
        <v>0</v>
      </c>
      <c r="T266" s="626">
        <f t="shared" si="1012"/>
        <v>0</v>
      </c>
      <c r="U266" s="669"/>
      <c r="V266" s="626"/>
      <c r="W266" s="182"/>
      <c r="X266" s="626">
        <f t="shared" si="1006"/>
        <v>0</v>
      </c>
      <c r="Y266" s="669"/>
      <c r="Z266" s="626"/>
      <c r="AA266" s="21"/>
      <c r="AB266" s="626"/>
      <c r="AC266" s="666">
        <f t="shared" si="1009"/>
        <v>479298.22343999997</v>
      </c>
      <c r="AD266" s="646">
        <f t="shared" si="1007"/>
        <v>0.9999999999374084</v>
      </c>
      <c r="AE266" s="669"/>
      <c r="AF266" s="646"/>
      <c r="AG266" s="182">
        <v>479298.22343999997</v>
      </c>
      <c r="AH266" s="646">
        <f t="shared" si="1008"/>
        <v>0.9999999999374084</v>
      </c>
      <c r="AI266" s="669"/>
      <c r="AJ266" s="646">
        <v>0</v>
      </c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669">
        <f>AX266-F266</f>
        <v>-2.9999995604157448E-5</v>
      </c>
      <c r="AV266" s="669">
        <f t="shared" si="987"/>
        <v>479298.22344000003</v>
      </c>
      <c r="AW266" s="669"/>
      <c r="AX266" s="182">
        <f>479298.22347-0.00003</f>
        <v>479298.22344000003</v>
      </c>
      <c r="AY266" s="669"/>
      <c r="AZ266" s="21"/>
      <c r="BA266" s="21"/>
      <c r="BB266" s="21"/>
      <c r="BC266" s="21"/>
      <c r="BD266" s="21"/>
      <c r="BE266" s="669"/>
      <c r="BF266" s="669"/>
      <c r="BG266" s="669"/>
      <c r="BH266" s="21"/>
      <c r="BI266" s="669">
        <v>0</v>
      </c>
      <c r="BJ266" s="669">
        <v>0</v>
      </c>
      <c r="BK266" s="669"/>
      <c r="BL266" s="669"/>
      <c r="BM266" s="21"/>
      <c r="BN266" s="669">
        <f>BQ266</f>
        <v>0</v>
      </c>
      <c r="BO266" s="669">
        <v>0</v>
      </c>
      <c r="BP266" s="669">
        <v>0</v>
      </c>
      <c r="BQ266" s="669"/>
      <c r="BR266" s="669"/>
      <c r="BS266" s="21"/>
      <c r="BT266" s="669"/>
      <c r="BU266" s="21"/>
      <c r="BV266" s="669"/>
      <c r="BW266" s="669"/>
      <c r="BX266" s="669"/>
      <c r="BY266" s="669"/>
      <c r="BZ266" s="21"/>
      <c r="CA266" s="669"/>
      <c r="CB266" s="182"/>
      <c r="CC266" s="182"/>
      <c r="CD266" s="250"/>
      <c r="CE266" s="669">
        <f t="shared" si="993"/>
        <v>0</v>
      </c>
      <c r="CF266" s="182"/>
      <c r="CG266" s="669">
        <v>0</v>
      </c>
      <c r="CH266" s="182"/>
      <c r="CI266" s="250"/>
      <c r="CJ266" s="669">
        <f t="shared" si="997"/>
        <v>0</v>
      </c>
      <c r="CK266" s="669">
        <f t="shared" si="984"/>
        <v>0</v>
      </c>
      <c r="CL266" s="669"/>
      <c r="CM266" s="669">
        <v>0</v>
      </c>
      <c r="CN266" s="669"/>
      <c r="CO266" s="21"/>
    </row>
    <row r="267" spans="2:93" s="77" customFormat="1" ht="55.5" customHeight="1" x14ac:dyDescent="0.3">
      <c r="B267" s="668"/>
      <c r="C267" s="111" t="s">
        <v>31</v>
      </c>
      <c r="D267" s="182">
        <f t="shared" si="1010"/>
        <v>6492.2330700000002</v>
      </c>
      <c r="E267" s="182"/>
      <c r="F267" s="182">
        <v>6492.2330700000002</v>
      </c>
      <c r="G267" s="182"/>
      <c r="H267" s="250"/>
      <c r="I267" s="182">
        <f>M267</f>
        <v>0</v>
      </c>
      <c r="J267" s="608">
        <f t="shared" si="1005"/>
        <v>0</v>
      </c>
      <c r="K267" s="182"/>
      <c r="L267" s="21"/>
      <c r="M267" s="182"/>
      <c r="N267" s="21"/>
      <c r="O267" s="669"/>
      <c r="P267" s="21"/>
      <c r="Q267" s="21"/>
      <c r="R267" s="21"/>
      <c r="S267" s="128">
        <f t="shared" si="1011"/>
        <v>0</v>
      </c>
      <c r="T267" s="626">
        <f t="shared" si="1012"/>
        <v>0</v>
      </c>
      <c r="U267" s="669"/>
      <c r="V267" s="626"/>
      <c r="W267" s="182"/>
      <c r="X267" s="626">
        <f t="shared" si="1006"/>
        <v>0</v>
      </c>
      <c r="Y267" s="669"/>
      <c r="Z267" s="626"/>
      <c r="AA267" s="21"/>
      <c r="AB267" s="626"/>
      <c r="AC267" s="666">
        <f t="shared" si="1009"/>
        <v>2015.1978999999999</v>
      </c>
      <c r="AD267" s="646">
        <f t="shared" si="1007"/>
        <v>0.31040134854554752</v>
      </c>
      <c r="AE267" s="669"/>
      <c r="AF267" s="646"/>
      <c r="AG267" s="182">
        <v>2015.1978999999999</v>
      </c>
      <c r="AH267" s="646">
        <f t="shared" si="1008"/>
        <v>0.31040134854554752</v>
      </c>
      <c r="AI267" s="669"/>
      <c r="AJ267" s="646">
        <v>0</v>
      </c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669">
        <f>AX267-F267</f>
        <v>-6492.2330700000002</v>
      </c>
      <c r="AV267" s="669">
        <f t="shared" ref="AV267" si="1013">AX267</f>
        <v>0</v>
      </c>
      <c r="AW267" s="669"/>
      <c r="AX267" s="182">
        <v>0</v>
      </c>
      <c r="AY267" s="669"/>
      <c r="AZ267" s="21"/>
      <c r="BA267" s="21"/>
      <c r="BB267" s="21"/>
      <c r="BC267" s="21"/>
      <c r="BD267" s="21"/>
      <c r="BE267" s="669"/>
      <c r="BF267" s="669"/>
      <c r="BG267" s="669"/>
      <c r="BH267" s="21"/>
      <c r="BI267" s="669"/>
      <c r="BJ267" s="669"/>
      <c r="BK267" s="669"/>
      <c r="BL267" s="669"/>
      <c r="BM267" s="21"/>
      <c r="BN267" s="669"/>
      <c r="BO267" s="669"/>
      <c r="BP267" s="669"/>
      <c r="BQ267" s="669"/>
      <c r="BR267" s="669"/>
      <c r="BS267" s="21"/>
      <c r="BT267" s="669"/>
      <c r="BU267" s="21"/>
      <c r="BV267" s="669"/>
      <c r="BW267" s="669"/>
      <c r="BX267" s="669"/>
      <c r="BY267" s="669"/>
      <c r="BZ267" s="21"/>
      <c r="CA267" s="669"/>
      <c r="CB267" s="182"/>
      <c r="CC267" s="182"/>
      <c r="CD267" s="250"/>
      <c r="CE267" s="669"/>
      <c r="CF267" s="182"/>
      <c r="CG267" s="669"/>
      <c r="CH267" s="182"/>
      <c r="CI267" s="250"/>
      <c r="CJ267" s="669"/>
      <c r="CK267" s="669"/>
      <c r="CL267" s="669"/>
      <c r="CM267" s="669"/>
      <c r="CN267" s="669"/>
      <c r="CO267" s="21"/>
    </row>
    <row r="268" spans="2:93" s="77" customFormat="1" ht="96.75" hidden="1" customHeight="1" x14ac:dyDescent="0.3">
      <c r="B268" s="492" t="s">
        <v>12</v>
      </c>
      <c r="C268" s="122" t="s">
        <v>291</v>
      </c>
      <c r="D268" s="182"/>
      <c r="E268" s="182"/>
      <c r="F268" s="182"/>
      <c r="G268" s="182"/>
      <c r="H268" s="250"/>
      <c r="I268" s="250"/>
      <c r="J268" s="572" t="e">
        <f t="shared" si="1005"/>
        <v>#DIV/0!</v>
      </c>
      <c r="K268" s="182"/>
      <c r="L268" s="21"/>
      <c r="M268" s="564"/>
      <c r="N268" s="21"/>
      <c r="O268" s="564"/>
      <c r="P268" s="21"/>
      <c r="Q268" s="21"/>
      <c r="R268" s="21"/>
      <c r="S268" s="128">
        <f t="shared" si="1011"/>
        <v>0</v>
      </c>
      <c r="T268" s="634" t="e">
        <f t="shared" si="1012"/>
        <v>#DIV/0!</v>
      </c>
      <c r="U268" s="586"/>
      <c r="V268" s="634" t="e">
        <f t="shared" ref="V268:V309" si="1014">U268/E268</f>
        <v>#DIV/0!</v>
      </c>
      <c r="W268" s="586"/>
      <c r="X268" s="634" t="e">
        <f t="shared" si="1006"/>
        <v>#DIV/0!</v>
      </c>
      <c r="Y268" s="586"/>
      <c r="Z268" s="634" t="e">
        <f t="shared" ref="Z268:Z305" si="1015">Y268/G268</f>
        <v>#DIV/0!</v>
      </c>
      <c r="AA268" s="21"/>
      <c r="AB268" s="21"/>
      <c r="AC268" s="462">
        <f t="shared" si="1009"/>
        <v>0</v>
      </c>
      <c r="AD268" s="627" t="e">
        <f t="shared" si="1007"/>
        <v>#DIV/0!</v>
      </c>
      <c r="AE268" s="586"/>
      <c r="AF268" s="627" t="e">
        <f t="shared" ref="AF268:AF280" si="1016">AE268/E268</f>
        <v>#DIV/0!</v>
      </c>
      <c r="AG268" s="586"/>
      <c r="AH268" s="627" t="e">
        <f t="shared" si="1008"/>
        <v>#DIV/0!</v>
      </c>
      <c r="AI268" s="586"/>
      <c r="AJ268" s="627">
        <v>0</v>
      </c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564">
        <f t="shared" si="1000"/>
        <v>0</v>
      </c>
      <c r="AV268" s="564">
        <f t="shared" si="987"/>
        <v>0</v>
      </c>
      <c r="AW268" s="486"/>
      <c r="AX268" s="509">
        <f>AX269+AX270</f>
        <v>0</v>
      </c>
      <c r="AY268" s="486"/>
      <c r="AZ268" s="21"/>
      <c r="BA268" s="310"/>
      <c r="BB268" s="21"/>
      <c r="BC268" s="21"/>
      <c r="BD268" s="21"/>
      <c r="BE268" s="530"/>
      <c r="BF268" s="486"/>
      <c r="BG268" s="486"/>
      <c r="BH268" s="21"/>
      <c r="BI268" s="530"/>
      <c r="BJ268" s="530"/>
      <c r="BK268" s="530"/>
      <c r="BL268" s="486"/>
      <c r="BM268" s="21"/>
      <c r="BN268" s="486"/>
      <c r="BO268" s="495"/>
      <c r="BP268" s="486"/>
      <c r="BQ268" s="486"/>
      <c r="BR268" s="486"/>
      <c r="BS268" s="21"/>
      <c r="BT268" s="486"/>
      <c r="BU268" s="21"/>
      <c r="BV268" s="495"/>
      <c r="BW268" s="486"/>
      <c r="BX268" s="486"/>
      <c r="BY268" s="486"/>
      <c r="BZ268" s="21"/>
      <c r="CA268" s="486"/>
      <c r="CB268" s="182"/>
      <c r="CC268" s="182"/>
      <c r="CD268" s="250"/>
      <c r="CE268" s="530">
        <f t="shared" si="993"/>
        <v>1271816.5186773632</v>
      </c>
      <c r="CF268" s="182"/>
      <c r="CG268" s="530">
        <f>CG269+CG270</f>
        <v>1271816.5186773632</v>
      </c>
      <c r="CH268" s="182"/>
      <c r="CI268" s="250"/>
      <c r="CJ268" s="486">
        <v>0</v>
      </c>
      <c r="CK268" s="495">
        <f t="shared" si="984"/>
        <v>1271816.5186773632</v>
      </c>
      <c r="CL268" s="486"/>
      <c r="CM268" s="486">
        <f>CM269+CM270</f>
        <v>1271816.5186773632</v>
      </c>
      <c r="CN268" s="486"/>
      <c r="CO268" s="21"/>
    </row>
    <row r="269" spans="2:93" s="190" customFormat="1" ht="55.5" hidden="1" customHeight="1" x14ac:dyDescent="0.3">
      <c r="B269" s="207"/>
      <c r="C269" s="115" t="s">
        <v>32</v>
      </c>
      <c r="D269" s="192"/>
      <c r="E269" s="192"/>
      <c r="F269" s="192"/>
      <c r="G269" s="192"/>
      <c r="H269" s="251"/>
      <c r="I269" s="251"/>
      <c r="J269" s="572" t="e">
        <f t="shared" si="1005"/>
        <v>#DIV/0!</v>
      </c>
      <c r="K269" s="192"/>
      <c r="L269" s="304"/>
      <c r="M269" s="563"/>
      <c r="N269" s="304"/>
      <c r="O269" s="563"/>
      <c r="P269" s="304"/>
      <c r="Q269" s="304"/>
      <c r="R269" s="304"/>
      <c r="S269" s="128">
        <f t="shared" si="1011"/>
        <v>0</v>
      </c>
      <c r="T269" s="634" t="e">
        <f t="shared" si="1012"/>
        <v>#DIV/0!</v>
      </c>
      <c r="U269" s="585"/>
      <c r="V269" s="634" t="e">
        <f t="shared" si="1014"/>
        <v>#DIV/0!</v>
      </c>
      <c r="W269" s="585"/>
      <c r="X269" s="634" t="e">
        <f t="shared" si="1006"/>
        <v>#DIV/0!</v>
      </c>
      <c r="Y269" s="585"/>
      <c r="Z269" s="634" t="e">
        <f t="shared" si="1015"/>
        <v>#DIV/0!</v>
      </c>
      <c r="AA269" s="304"/>
      <c r="AB269" s="304"/>
      <c r="AC269" s="462">
        <f t="shared" si="1009"/>
        <v>0</v>
      </c>
      <c r="AD269" s="627" t="e">
        <f t="shared" si="1007"/>
        <v>#DIV/0!</v>
      </c>
      <c r="AE269" s="585"/>
      <c r="AF269" s="627" t="e">
        <f t="shared" si="1016"/>
        <v>#DIV/0!</v>
      </c>
      <c r="AG269" s="585"/>
      <c r="AH269" s="627" t="e">
        <f t="shared" si="1008"/>
        <v>#DIV/0!</v>
      </c>
      <c r="AI269" s="585"/>
      <c r="AJ269" s="627">
        <v>0</v>
      </c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563">
        <f t="shared" si="1000"/>
        <v>0</v>
      </c>
      <c r="AV269" s="563">
        <f t="shared" si="987"/>
        <v>0</v>
      </c>
      <c r="AW269" s="494"/>
      <c r="AX269" s="192">
        <v>0</v>
      </c>
      <c r="AY269" s="494"/>
      <c r="AZ269" s="304"/>
      <c r="BA269" s="304"/>
      <c r="BB269" s="304"/>
      <c r="BC269" s="304"/>
      <c r="BD269" s="304"/>
      <c r="BE269" s="529"/>
      <c r="BF269" s="494"/>
      <c r="BG269" s="494"/>
      <c r="BH269" s="304"/>
      <c r="BI269" s="529">
        <v>0</v>
      </c>
      <c r="BJ269" s="529">
        <v>0</v>
      </c>
      <c r="BK269" s="529"/>
      <c r="BL269" s="494"/>
      <c r="BM269" s="304"/>
      <c r="BN269" s="494">
        <f>BQ269</f>
        <v>0</v>
      </c>
      <c r="BO269" s="494">
        <v>0</v>
      </c>
      <c r="BP269" s="494">
        <v>0</v>
      </c>
      <c r="BQ269" s="494"/>
      <c r="BR269" s="494"/>
      <c r="BS269" s="304"/>
      <c r="BT269" s="494"/>
      <c r="BU269" s="304"/>
      <c r="BV269" s="494"/>
      <c r="BW269" s="494"/>
      <c r="BX269" s="494"/>
      <c r="BY269" s="494"/>
      <c r="BZ269" s="304"/>
      <c r="CA269" s="494"/>
      <c r="CB269" s="192"/>
      <c r="CC269" s="192"/>
      <c r="CD269" s="251"/>
      <c r="CE269" s="529">
        <f t="shared" si="993"/>
        <v>546881.1</v>
      </c>
      <c r="CF269" s="192"/>
      <c r="CG269" s="529">
        <f>[6]Лист1!$D$29</f>
        <v>546881.1</v>
      </c>
      <c r="CH269" s="192"/>
      <c r="CI269" s="251"/>
      <c r="CJ269" s="494">
        <f>CM269-CG269</f>
        <v>0</v>
      </c>
      <c r="CK269" s="494">
        <f t="shared" si="984"/>
        <v>546881.1</v>
      </c>
      <c r="CL269" s="494"/>
      <c r="CM269" s="494">
        <f>[6]Лист1!$D$29</f>
        <v>546881.1</v>
      </c>
      <c r="CN269" s="494"/>
      <c r="CO269" s="304"/>
    </row>
    <row r="270" spans="2:93" s="77" customFormat="1" ht="55.5" hidden="1" customHeight="1" x14ac:dyDescent="0.3">
      <c r="B270" s="492"/>
      <c r="C270" s="111" t="s">
        <v>419</v>
      </c>
      <c r="D270" s="182"/>
      <c r="E270" s="182"/>
      <c r="F270" s="182"/>
      <c r="G270" s="182"/>
      <c r="H270" s="250"/>
      <c r="I270" s="250"/>
      <c r="J270" s="572" t="e">
        <f t="shared" si="1005"/>
        <v>#DIV/0!</v>
      </c>
      <c r="K270" s="182"/>
      <c r="L270" s="21"/>
      <c r="M270" s="564"/>
      <c r="N270" s="21"/>
      <c r="O270" s="564"/>
      <c r="P270" s="21"/>
      <c r="Q270" s="21"/>
      <c r="R270" s="21"/>
      <c r="S270" s="128">
        <f t="shared" si="1011"/>
        <v>0</v>
      </c>
      <c r="T270" s="634" t="e">
        <f t="shared" si="1012"/>
        <v>#DIV/0!</v>
      </c>
      <c r="U270" s="586"/>
      <c r="V270" s="634" t="e">
        <f t="shared" si="1014"/>
        <v>#DIV/0!</v>
      </c>
      <c r="W270" s="586"/>
      <c r="X270" s="634" t="e">
        <f t="shared" si="1006"/>
        <v>#DIV/0!</v>
      </c>
      <c r="Y270" s="586"/>
      <c r="Z270" s="634" t="e">
        <f t="shared" si="1015"/>
        <v>#DIV/0!</v>
      </c>
      <c r="AA270" s="21"/>
      <c r="AB270" s="21"/>
      <c r="AC270" s="462">
        <f t="shared" si="1009"/>
        <v>0</v>
      </c>
      <c r="AD270" s="627" t="e">
        <f t="shared" si="1007"/>
        <v>#DIV/0!</v>
      </c>
      <c r="AE270" s="586"/>
      <c r="AF270" s="627" t="e">
        <f t="shared" si="1016"/>
        <v>#DIV/0!</v>
      </c>
      <c r="AG270" s="586"/>
      <c r="AH270" s="627" t="e">
        <f t="shared" si="1008"/>
        <v>#DIV/0!</v>
      </c>
      <c r="AI270" s="586"/>
      <c r="AJ270" s="627">
        <v>0</v>
      </c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564">
        <f t="shared" si="1000"/>
        <v>0</v>
      </c>
      <c r="AV270" s="564">
        <f t="shared" si="987"/>
        <v>0</v>
      </c>
      <c r="AW270" s="486"/>
      <c r="AX270" s="486">
        <v>0</v>
      </c>
      <c r="AY270" s="486"/>
      <c r="AZ270" s="21"/>
      <c r="BA270" s="310"/>
      <c r="BB270" s="21"/>
      <c r="BC270" s="21"/>
      <c r="BD270" s="21"/>
      <c r="BE270" s="530"/>
      <c r="BF270" s="486"/>
      <c r="BG270" s="486"/>
      <c r="BH270" s="21"/>
      <c r="BI270" s="530">
        <v>0</v>
      </c>
      <c r="BJ270" s="530">
        <v>0</v>
      </c>
      <c r="BK270" s="530"/>
      <c r="BL270" s="486"/>
      <c r="BM270" s="21"/>
      <c r="BN270" s="486">
        <f>BQ270</f>
        <v>0</v>
      </c>
      <c r="BO270" s="495">
        <v>0</v>
      </c>
      <c r="BP270" s="486">
        <v>0</v>
      </c>
      <c r="BQ270" s="486"/>
      <c r="BR270" s="486"/>
      <c r="BS270" s="21"/>
      <c r="BT270" s="486"/>
      <c r="BU270" s="21"/>
      <c r="BV270" s="495"/>
      <c r="BW270" s="486"/>
      <c r="BX270" s="486"/>
      <c r="BY270" s="486"/>
      <c r="BZ270" s="21"/>
      <c r="CA270" s="486"/>
      <c r="CB270" s="182"/>
      <c r="CC270" s="182"/>
      <c r="CD270" s="250"/>
      <c r="CE270" s="530">
        <f t="shared" si="993"/>
        <v>724935.41867736331</v>
      </c>
      <c r="CF270" s="182"/>
      <c r="CG270" s="530">
        <f>[6]Лист1!$D$30</f>
        <v>724935.41867736331</v>
      </c>
      <c r="CH270" s="182"/>
      <c r="CI270" s="250"/>
      <c r="CJ270" s="486">
        <f>CM270-CG270</f>
        <v>0</v>
      </c>
      <c r="CK270" s="495">
        <f t="shared" si="984"/>
        <v>724935.41867736331</v>
      </c>
      <c r="CL270" s="486"/>
      <c r="CM270" s="486">
        <f>[6]Лист1!$D$30</f>
        <v>724935.41867736331</v>
      </c>
      <c r="CN270" s="486"/>
      <c r="CO270" s="21"/>
    </row>
    <row r="271" spans="2:93" s="77" customFormat="1" ht="55.5" hidden="1" customHeight="1" x14ac:dyDescent="0.3">
      <c r="B271" s="492"/>
      <c r="C271" s="111"/>
      <c r="D271" s="182"/>
      <c r="E271" s="182"/>
      <c r="F271" s="182"/>
      <c r="G271" s="182"/>
      <c r="H271" s="250"/>
      <c r="I271" s="250"/>
      <c r="J271" s="572" t="e">
        <f t="shared" si="1005"/>
        <v>#DIV/0!</v>
      </c>
      <c r="K271" s="182"/>
      <c r="L271" s="21"/>
      <c r="M271" s="564"/>
      <c r="N271" s="21"/>
      <c r="O271" s="564"/>
      <c r="P271" s="21"/>
      <c r="Q271" s="21"/>
      <c r="R271" s="21"/>
      <c r="S271" s="128">
        <f t="shared" si="1011"/>
        <v>0</v>
      </c>
      <c r="T271" s="634" t="e">
        <f t="shared" si="1012"/>
        <v>#DIV/0!</v>
      </c>
      <c r="U271" s="586"/>
      <c r="V271" s="634" t="e">
        <f t="shared" si="1014"/>
        <v>#DIV/0!</v>
      </c>
      <c r="W271" s="586"/>
      <c r="X271" s="634" t="e">
        <f t="shared" si="1006"/>
        <v>#DIV/0!</v>
      </c>
      <c r="Y271" s="586"/>
      <c r="Z271" s="634" t="e">
        <f t="shared" si="1015"/>
        <v>#DIV/0!</v>
      </c>
      <c r="AA271" s="21"/>
      <c r="AB271" s="21"/>
      <c r="AC271" s="462">
        <f t="shared" si="1009"/>
        <v>0</v>
      </c>
      <c r="AD271" s="627" t="e">
        <f t="shared" si="1007"/>
        <v>#DIV/0!</v>
      </c>
      <c r="AE271" s="586"/>
      <c r="AF271" s="627" t="e">
        <f t="shared" si="1016"/>
        <v>#DIV/0!</v>
      </c>
      <c r="AG271" s="586"/>
      <c r="AH271" s="627" t="e">
        <f t="shared" si="1008"/>
        <v>#DIV/0!</v>
      </c>
      <c r="AI271" s="586"/>
      <c r="AJ271" s="627">
        <v>0</v>
      </c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564"/>
      <c r="AV271" s="564"/>
      <c r="AW271" s="486"/>
      <c r="AX271" s="486"/>
      <c r="AY271" s="486"/>
      <c r="AZ271" s="21"/>
      <c r="BA271" s="310"/>
      <c r="BB271" s="21"/>
      <c r="BC271" s="21"/>
      <c r="BD271" s="21"/>
      <c r="BE271" s="530"/>
      <c r="BF271" s="486"/>
      <c r="BG271" s="486"/>
      <c r="BH271" s="21"/>
      <c r="BI271" s="530"/>
      <c r="BJ271" s="530"/>
      <c r="BK271" s="530"/>
      <c r="BL271" s="486"/>
      <c r="BM271" s="21"/>
      <c r="BN271" s="486"/>
      <c r="BO271" s="495"/>
      <c r="BP271" s="486"/>
      <c r="BQ271" s="486"/>
      <c r="BR271" s="486"/>
      <c r="BS271" s="21"/>
      <c r="BT271" s="486"/>
      <c r="BU271" s="21"/>
      <c r="BV271" s="495"/>
      <c r="BW271" s="486"/>
      <c r="BX271" s="486"/>
      <c r="BY271" s="486"/>
      <c r="BZ271" s="21"/>
      <c r="CA271" s="486"/>
      <c r="CB271" s="182"/>
      <c r="CC271" s="182"/>
      <c r="CD271" s="250"/>
      <c r="CE271" s="486"/>
      <c r="CF271" s="182"/>
      <c r="CG271" s="182"/>
      <c r="CH271" s="182"/>
      <c r="CI271" s="250"/>
      <c r="CJ271" s="486"/>
      <c r="CK271" s="495"/>
      <c r="CL271" s="486"/>
      <c r="CM271" s="486"/>
      <c r="CN271" s="486"/>
      <c r="CO271" s="21"/>
    </row>
    <row r="272" spans="2:93" s="77" customFormat="1" ht="55.5" hidden="1" customHeight="1" x14ac:dyDescent="0.3">
      <c r="B272" s="492"/>
      <c r="C272" s="111"/>
      <c r="D272" s="182"/>
      <c r="E272" s="182"/>
      <c r="F272" s="182"/>
      <c r="G272" s="182"/>
      <c r="H272" s="250"/>
      <c r="I272" s="250"/>
      <c r="J272" s="572" t="e">
        <f t="shared" si="1005"/>
        <v>#DIV/0!</v>
      </c>
      <c r="K272" s="182"/>
      <c r="L272" s="21"/>
      <c r="M272" s="564"/>
      <c r="N272" s="21"/>
      <c r="O272" s="564"/>
      <c r="P272" s="21"/>
      <c r="Q272" s="21"/>
      <c r="R272" s="21"/>
      <c r="S272" s="128">
        <f t="shared" si="1011"/>
        <v>0</v>
      </c>
      <c r="T272" s="634" t="e">
        <f t="shared" si="1012"/>
        <v>#DIV/0!</v>
      </c>
      <c r="U272" s="586"/>
      <c r="V272" s="634" t="e">
        <f t="shared" si="1014"/>
        <v>#DIV/0!</v>
      </c>
      <c r="W272" s="586"/>
      <c r="X272" s="634" t="e">
        <f t="shared" si="1006"/>
        <v>#DIV/0!</v>
      </c>
      <c r="Y272" s="586"/>
      <c r="Z272" s="634" t="e">
        <f t="shared" si="1015"/>
        <v>#DIV/0!</v>
      </c>
      <c r="AA272" s="21"/>
      <c r="AB272" s="21"/>
      <c r="AC272" s="462">
        <f t="shared" si="1009"/>
        <v>0</v>
      </c>
      <c r="AD272" s="627" t="e">
        <f t="shared" si="1007"/>
        <v>#DIV/0!</v>
      </c>
      <c r="AE272" s="586"/>
      <c r="AF272" s="627" t="e">
        <f t="shared" si="1016"/>
        <v>#DIV/0!</v>
      </c>
      <c r="AG272" s="586"/>
      <c r="AH272" s="627" t="e">
        <f t="shared" si="1008"/>
        <v>#DIV/0!</v>
      </c>
      <c r="AI272" s="586"/>
      <c r="AJ272" s="627">
        <v>0</v>
      </c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564"/>
      <c r="AV272" s="564"/>
      <c r="AW272" s="486"/>
      <c r="AX272" s="486"/>
      <c r="AY272" s="486"/>
      <c r="AZ272" s="21"/>
      <c r="BA272" s="310"/>
      <c r="BB272" s="21"/>
      <c r="BC272" s="21"/>
      <c r="BD272" s="21"/>
      <c r="BE272" s="530"/>
      <c r="BF272" s="486"/>
      <c r="BG272" s="486"/>
      <c r="BH272" s="21"/>
      <c r="BI272" s="530"/>
      <c r="BJ272" s="530"/>
      <c r="BK272" s="530"/>
      <c r="BL272" s="486"/>
      <c r="BM272" s="21"/>
      <c r="BN272" s="486"/>
      <c r="BO272" s="495"/>
      <c r="BP272" s="486"/>
      <c r="BQ272" s="486"/>
      <c r="BR272" s="486"/>
      <c r="BS272" s="21"/>
      <c r="BT272" s="486"/>
      <c r="BU272" s="21"/>
      <c r="BV272" s="495"/>
      <c r="BW272" s="486"/>
      <c r="BX272" s="486"/>
      <c r="BY272" s="486"/>
      <c r="BZ272" s="21"/>
      <c r="CA272" s="486"/>
      <c r="CB272" s="182"/>
      <c r="CC272" s="182"/>
      <c r="CD272" s="250"/>
      <c r="CE272" s="486"/>
      <c r="CF272" s="182"/>
      <c r="CG272" s="182"/>
      <c r="CH272" s="182"/>
      <c r="CI272" s="250"/>
      <c r="CJ272" s="486"/>
      <c r="CK272" s="495"/>
      <c r="CL272" s="486"/>
      <c r="CM272" s="486"/>
      <c r="CN272" s="486"/>
      <c r="CO272" s="21"/>
    </row>
    <row r="273" spans="1:12248" s="77" customFormat="1" ht="235.5" hidden="1" customHeight="1" x14ac:dyDescent="0.3">
      <c r="B273" s="492"/>
      <c r="C273" s="114"/>
      <c r="D273" s="182"/>
      <c r="E273" s="182"/>
      <c r="F273" s="182"/>
      <c r="G273" s="182"/>
      <c r="H273" s="250"/>
      <c r="I273" s="250"/>
      <c r="J273" s="572" t="e">
        <f t="shared" si="1005"/>
        <v>#DIV/0!</v>
      </c>
      <c r="K273" s="182"/>
      <c r="L273" s="21"/>
      <c r="M273" s="564"/>
      <c r="N273" s="21"/>
      <c r="O273" s="564"/>
      <c r="P273" s="21"/>
      <c r="Q273" s="21"/>
      <c r="R273" s="21"/>
      <c r="S273" s="128">
        <f t="shared" si="1011"/>
        <v>0</v>
      </c>
      <c r="T273" s="634" t="e">
        <f t="shared" si="1012"/>
        <v>#DIV/0!</v>
      </c>
      <c r="U273" s="586"/>
      <c r="V273" s="634" t="e">
        <f t="shared" si="1014"/>
        <v>#DIV/0!</v>
      </c>
      <c r="W273" s="586"/>
      <c r="X273" s="634" t="e">
        <f t="shared" si="1006"/>
        <v>#DIV/0!</v>
      </c>
      <c r="Y273" s="586"/>
      <c r="Z273" s="634" t="e">
        <f t="shared" si="1015"/>
        <v>#DIV/0!</v>
      </c>
      <c r="AA273" s="21"/>
      <c r="AB273" s="21"/>
      <c r="AC273" s="462">
        <f t="shared" si="1009"/>
        <v>0</v>
      </c>
      <c r="AD273" s="627" t="e">
        <f t="shared" si="1007"/>
        <v>#DIV/0!</v>
      </c>
      <c r="AE273" s="586"/>
      <c r="AF273" s="627" t="e">
        <f t="shared" si="1016"/>
        <v>#DIV/0!</v>
      </c>
      <c r="AG273" s="586"/>
      <c r="AH273" s="627" t="e">
        <f t="shared" si="1008"/>
        <v>#DIV/0!</v>
      </c>
      <c r="AI273" s="586"/>
      <c r="AJ273" s="627">
        <v>0</v>
      </c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564"/>
      <c r="AV273" s="564"/>
      <c r="AW273" s="486"/>
      <c r="AX273" s="486"/>
      <c r="AY273" s="486"/>
      <c r="AZ273" s="21"/>
      <c r="BA273" s="310"/>
      <c r="BB273" s="21"/>
      <c r="BC273" s="21"/>
      <c r="BD273" s="21"/>
      <c r="BE273" s="530"/>
      <c r="BF273" s="486"/>
      <c r="BG273" s="486"/>
      <c r="BH273" s="21"/>
      <c r="BI273" s="530"/>
      <c r="BJ273" s="530"/>
      <c r="BK273" s="530"/>
      <c r="BL273" s="486"/>
      <c r="BM273" s="21"/>
      <c r="BN273" s="486"/>
      <c r="BO273" s="495"/>
      <c r="BP273" s="486"/>
      <c r="BQ273" s="486"/>
      <c r="BR273" s="486"/>
      <c r="BS273" s="21"/>
      <c r="BT273" s="486"/>
      <c r="BU273" s="21"/>
      <c r="BV273" s="495"/>
      <c r="BW273" s="486"/>
      <c r="BX273" s="486"/>
      <c r="BY273" s="486"/>
      <c r="BZ273" s="21"/>
      <c r="CA273" s="486"/>
      <c r="CB273" s="182"/>
      <c r="CC273" s="182"/>
      <c r="CD273" s="250"/>
      <c r="CE273" s="486"/>
      <c r="CF273" s="182"/>
      <c r="CG273" s="182"/>
      <c r="CH273" s="182"/>
      <c r="CI273" s="250"/>
      <c r="CJ273" s="486"/>
      <c r="CK273" s="495"/>
      <c r="CL273" s="486"/>
      <c r="CM273" s="486"/>
      <c r="CN273" s="486"/>
      <c r="CO273" s="21"/>
    </row>
    <row r="274" spans="1:12248" s="650" customFormat="1" ht="224.25" hidden="1" customHeight="1" x14ac:dyDescent="0.3">
      <c r="A274" s="411"/>
      <c r="B274" s="445" t="s">
        <v>8</v>
      </c>
      <c r="C274" s="444" t="s">
        <v>455</v>
      </c>
      <c r="D274" s="416">
        <f>E274</f>
        <v>0</v>
      </c>
      <c r="E274" s="416">
        <v>0</v>
      </c>
      <c r="F274" s="416"/>
      <c r="G274" s="416"/>
      <c r="H274" s="416"/>
      <c r="I274" s="416"/>
      <c r="J274" s="618" t="e">
        <f t="shared" si="1005"/>
        <v>#DIV/0!</v>
      </c>
      <c r="K274" s="416">
        <v>0</v>
      </c>
      <c r="L274" s="417"/>
      <c r="M274" s="417"/>
      <c r="N274" s="417"/>
      <c r="O274" s="417"/>
      <c r="P274" s="417"/>
      <c r="Q274" s="417"/>
      <c r="R274" s="417"/>
      <c r="S274" s="651">
        <f t="shared" si="1011"/>
        <v>0</v>
      </c>
      <c r="T274" s="417"/>
      <c r="U274" s="417">
        <v>0</v>
      </c>
      <c r="V274" s="649" t="e">
        <f t="shared" si="1014"/>
        <v>#DIV/0!</v>
      </c>
      <c r="W274" s="417"/>
      <c r="X274" s="649" t="e">
        <f t="shared" si="1006"/>
        <v>#DIV/0!</v>
      </c>
      <c r="Y274" s="417"/>
      <c r="Z274" s="649" t="e">
        <f t="shared" si="1015"/>
        <v>#DIV/0!</v>
      </c>
      <c r="AA274" s="417"/>
      <c r="AB274" s="417"/>
      <c r="AC274" s="652">
        <f t="shared" si="1009"/>
        <v>0</v>
      </c>
      <c r="AD274" s="633" t="e">
        <f t="shared" si="1007"/>
        <v>#DIV/0!</v>
      </c>
      <c r="AE274" s="417">
        <v>0</v>
      </c>
      <c r="AF274" s="633" t="e">
        <f t="shared" si="1016"/>
        <v>#DIV/0!</v>
      </c>
      <c r="AG274" s="417"/>
      <c r="AH274" s="633" t="e">
        <f t="shared" si="1008"/>
        <v>#DIV/0!</v>
      </c>
      <c r="AI274" s="417"/>
      <c r="AJ274" s="633">
        <v>0</v>
      </c>
      <c r="AK274" s="417"/>
      <c r="AL274" s="582"/>
      <c r="AM274" s="417"/>
      <c r="AN274" s="417"/>
      <c r="AO274" s="417"/>
      <c r="AP274" s="417"/>
      <c r="AQ274" s="417"/>
      <c r="AR274" s="417"/>
      <c r="AS274" s="417"/>
      <c r="AT274" s="417"/>
      <c r="AU274" s="417">
        <f>AV274</f>
        <v>186818.8</v>
      </c>
      <c r="AV274" s="417">
        <f>AW274</f>
        <v>186818.8</v>
      </c>
      <c r="AW274" s="417">
        <v>186818.8</v>
      </c>
      <c r="AX274" s="417"/>
      <c r="AY274" s="417"/>
      <c r="AZ274" s="417"/>
      <c r="BA274" s="417"/>
      <c r="BB274" s="417"/>
      <c r="BC274" s="417"/>
      <c r="BD274" s="417"/>
      <c r="BE274" s="417"/>
      <c r="BF274" s="417"/>
      <c r="BG274" s="417"/>
      <c r="BH274" s="417"/>
      <c r="BI274" s="417"/>
      <c r="BJ274" s="417"/>
      <c r="BK274" s="417"/>
      <c r="BL274" s="417"/>
      <c r="BM274" s="417"/>
      <c r="BN274" s="417"/>
      <c r="BO274" s="417"/>
      <c r="BP274" s="417"/>
      <c r="BQ274" s="417"/>
      <c r="BR274" s="417"/>
      <c r="BS274" s="417"/>
      <c r="BT274" s="417"/>
      <c r="BU274" s="417"/>
      <c r="BV274" s="417"/>
      <c r="BW274" s="417"/>
      <c r="BX274" s="417"/>
      <c r="BY274" s="417"/>
      <c r="BZ274" s="417"/>
      <c r="CA274" s="417"/>
      <c r="CB274" s="417"/>
      <c r="CC274" s="417"/>
      <c r="CD274" s="417"/>
      <c r="CE274" s="417"/>
      <c r="CF274" s="417"/>
      <c r="CG274" s="417"/>
      <c r="CH274" s="417"/>
      <c r="CI274" s="417"/>
      <c r="CJ274" s="417"/>
      <c r="CK274" s="417"/>
      <c r="CL274" s="417"/>
      <c r="CM274" s="417"/>
      <c r="CN274" s="417"/>
      <c r="CO274" s="411"/>
      <c r="CP274" s="417"/>
      <c r="CQ274" s="417"/>
      <c r="CR274" s="417"/>
      <c r="CS274" s="417"/>
      <c r="CT274" s="417"/>
      <c r="CU274" s="417"/>
      <c r="CV274" s="417"/>
      <c r="CW274" s="417"/>
      <c r="CX274" s="417"/>
      <c r="CY274" s="417"/>
      <c r="CZ274" s="417"/>
      <c r="DA274" s="417"/>
      <c r="DB274" s="417"/>
      <c r="DC274" s="418"/>
      <c r="DD274" s="418"/>
      <c r="DE274" s="418"/>
      <c r="DF274" s="418"/>
      <c r="DG274" s="416"/>
      <c r="DH274" s="416"/>
      <c r="DI274" s="416"/>
      <c r="DJ274" s="416"/>
      <c r="DK274" s="416"/>
      <c r="DL274" s="416"/>
      <c r="DM274" s="416"/>
      <c r="DN274" s="416"/>
      <c r="DO274" s="416"/>
      <c r="DP274" s="416"/>
      <c r="DQ274" s="416"/>
      <c r="DR274" s="416"/>
      <c r="DS274" s="416"/>
      <c r="DT274" s="416"/>
      <c r="DU274" s="416"/>
      <c r="DV274" s="416"/>
      <c r="DW274" s="416"/>
      <c r="DX274" s="416"/>
      <c r="DY274" s="416"/>
      <c r="DZ274" s="417"/>
      <c r="EA274" s="417"/>
      <c r="EB274" s="417"/>
      <c r="EC274" s="417"/>
      <c r="ED274" s="417"/>
      <c r="EE274" s="417"/>
      <c r="EF274" s="417"/>
      <c r="EG274" s="417"/>
      <c r="EH274" s="417"/>
      <c r="EI274" s="417"/>
      <c r="EJ274" s="417"/>
      <c r="EK274" s="417"/>
      <c r="EL274" s="417"/>
      <c r="EM274" s="417"/>
      <c r="EN274" s="417"/>
      <c r="EO274" s="417"/>
      <c r="EP274" s="417"/>
      <c r="EQ274" s="417"/>
      <c r="ER274" s="417"/>
      <c r="ES274" s="417"/>
      <c r="ET274" s="417"/>
      <c r="EU274" s="417"/>
      <c r="EV274" s="417"/>
      <c r="EW274" s="417"/>
      <c r="EX274" s="418"/>
      <c r="EY274" s="418"/>
      <c r="EZ274" s="418"/>
      <c r="FA274" s="418"/>
      <c r="FB274" s="418"/>
      <c r="FC274" s="417"/>
      <c r="FD274" s="417"/>
      <c r="FE274" s="418"/>
      <c r="FF274" s="418"/>
      <c r="FG274" s="417"/>
      <c r="FH274" s="417"/>
      <c r="FI274" s="418"/>
      <c r="FJ274" s="418"/>
      <c r="FK274" s="417"/>
      <c r="FL274" s="417"/>
      <c r="FM274" s="417"/>
      <c r="FN274" s="417"/>
      <c r="FO274" s="417"/>
      <c r="FP274" s="417"/>
      <c r="FQ274" s="417"/>
      <c r="FR274" s="418"/>
      <c r="FS274" s="418"/>
      <c r="FT274" s="417"/>
      <c r="FU274" s="417"/>
      <c r="FV274" s="418"/>
      <c r="FW274" s="418"/>
      <c r="FX274" s="417"/>
      <c r="FY274" s="417"/>
      <c r="FZ274" s="417"/>
      <c r="GA274" s="417"/>
      <c r="GB274" s="417"/>
      <c r="GC274" s="411"/>
      <c r="GD274" s="443"/>
      <c r="GE274" s="417"/>
      <c r="GF274" s="417"/>
      <c r="GG274" s="417"/>
      <c r="GH274" s="417"/>
      <c r="GI274" s="417"/>
      <c r="GJ274" s="417"/>
      <c r="GK274" s="417"/>
      <c r="GL274" s="416"/>
      <c r="GM274" s="416"/>
      <c r="GN274" s="416"/>
      <c r="GO274" s="416"/>
      <c r="GP274" s="416"/>
      <c r="GQ274" s="416"/>
      <c r="GR274" s="416"/>
      <c r="GS274" s="416"/>
      <c r="GT274" s="416"/>
      <c r="GU274" s="416"/>
      <c r="GV274" s="416"/>
      <c r="GW274" s="416"/>
      <c r="GX274" s="416"/>
      <c r="GY274" s="416"/>
      <c r="GZ274" s="416"/>
      <c r="HA274" s="416"/>
      <c r="HB274" s="416"/>
      <c r="HC274" s="416"/>
      <c r="HD274" s="416"/>
      <c r="HE274" s="416"/>
      <c r="HF274" s="416"/>
      <c r="HG274" s="416"/>
      <c r="HH274" s="416"/>
      <c r="HI274" s="416"/>
      <c r="HJ274" s="416"/>
      <c r="HK274" s="416"/>
      <c r="HL274" s="416"/>
      <c r="HM274" s="416"/>
      <c r="HN274" s="416"/>
      <c r="HO274" s="416"/>
      <c r="HP274" s="416"/>
      <c r="HQ274" s="416"/>
      <c r="HR274" s="416"/>
      <c r="HS274" s="416"/>
      <c r="HT274" s="416"/>
      <c r="HU274" s="416"/>
      <c r="HV274" s="416"/>
      <c r="HW274" s="416"/>
      <c r="HX274" s="416"/>
      <c r="HY274" s="416"/>
      <c r="HZ274" s="416"/>
      <c r="IA274" s="416"/>
      <c r="IB274" s="416"/>
      <c r="IC274" s="416"/>
      <c r="ID274" s="417"/>
      <c r="IE274" s="417"/>
      <c r="IF274" s="417"/>
      <c r="IG274" s="417"/>
      <c r="IH274" s="417"/>
      <c r="II274" s="417"/>
      <c r="IJ274" s="417"/>
      <c r="IK274" s="417"/>
      <c r="IL274" s="417"/>
      <c r="IM274" s="417"/>
      <c r="IN274" s="417"/>
      <c r="IO274" s="417"/>
      <c r="IP274" s="417"/>
      <c r="IQ274" s="417"/>
      <c r="IR274" s="417"/>
      <c r="IS274" s="417"/>
      <c r="IT274" s="417"/>
      <c r="IU274" s="417"/>
      <c r="IV274" s="417"/>
      <c r="IW274" s="417"/>
      <c r="IX274" s="417"/>
      <c r="IY274" s="417"/>
      <c r="IZ274" s="417"/>
      <c r="JA274" s="417"/>
      <c r="JB274" s="418"/>
      <c r="JC274" s="418"/>
      <c r="JD274" s="418"/>
      <c r="JE274" s="418"/>
      <c r="JF274" s="418"/>
      <c r="JG274" s="417"/>
      <c r="JH274" s="417"/>
      <c r="JI274" s="418"/>
      <c r="JJ274" s="418"/>
      <c r="JK274" s="417"/>
      <c r="JL274" s="417"/>
      <c r="JM274" s="418"/>
      <c r="JN274" s="418"/>
      <c r="JO274" s="417"/>
      <c r="JP274" s="417"/>
      <c r="JQ274" s="417"/>
      <c r="JR274" s="417"/>
      <c r="JS274" s="417"/>
      <c r="JT274" s="417"/>
      <c r="JU274" s="417"/>
      <c r="JV274" s="418"/>
      <c r="JW274" s="418"/>
      <c r="JX274" s="417"/>
      <c r="JY274" s="417"/>
      <c r="JZ274" s="418"/>
      <c r="KA274" s="418"/>
      <c r="KB274" s="417"/>
      <c r="KC274" s="417"/>
      <c r="KD274" s="417"/>
      <c r="KE274" s="417"/>
      <c r="KF274" s="417"/>
      <c r="KG274" s="411"/>
      <c r="KH274" s="443"/>
      <c r="KI274" s="417"/>
      <c r="KJ274" s="417"/>
      <c r="KK274" s="417"/>
      <c r="KL274" s="417"/>
      <c r="KM274" s="417"/>
      <c r="KN274" s="417"/>
      <c r="KO274" s="417"/>
      <c r="KP274" s="416"/>
      <c r="KQ274" s="416"/>
      <c r="KR274" s="416"/>
      <c r="KS274" s="416"/>
      <c r="KT274" s="416"/>
      <c r="KU274" s="416"/>
      <c r="KV274" s="416"/>
      <c r="KW274" s="416"/>
      <c r="KX274" s="416"/>
      <c r="KY274" s="416"/>
      <c r="KZ274" s="416"/>
      <c r="LA274" s="416"/>
      <c r="LB274" s="416"/>
      <c r="LC274" s="416"/>
      <c r="LD274" s="416"/>
      <c r="LE274" s="416"/>
      <c r="LF274" s="416"/>
      <c r="LG274" s="416"/>
      <c r="LH274" s="416"/>
      <c r="LI274" s="416"/>
      <c r="LJ274" s="416"/>
      <c r="LK274" s="416"/>
      <c r="LL274" s="416"/>
      <c r="LM274" s="416"/>
      <c r="LN274" s="416"/>
      <c r="LO274" s="416"/>
      <c r="LP274" s="416"/>
      <c r="LQ274" s="416"/>
      <c r="LR274" s="416"/>
      <c r="LS274" s="416"/>
      <c r="LT274" s="416"/>
      <c r="LU274" s="416"/>
      <c r="LV274" s="416"/>
      <c r="LW274" s="416"/>
      <c r="LX274" s="416"/>
      <c r="LY274" s="416"/>
      <c r="LZ274" s="416"/>
      <c r="MA274" s="416"/>
      <c r="MB274" s="416"/>
      <c r="MC274" s="416"/>
      <c r="MD274" s="416"/>
      <c r="ME274" s="416"/>
      <c r="MF274" s="416"/>
      <c r="MG274" s="416"/>
      <c r="MH274" s="417"/>
      <c r="MI274" s="417"/>
      <c r="MJ274" s="417"/>
      <c r="MK274" s="417"/>
      <c r="ML274" s="417"/>
      <c r="MM274" s="417"/>
      <c r="MN274" s="417"/>
      <c r="MO274" s="417"/>
      <c r="MP274" s="417"/>
      <c r="MQ274" s="417"/>
      <c r="MR274" s="417"/>
      <c r="MS274" s="417"/>
      <c r="MT274" s="417"/>
      <c r="MU274" s="417"/>
      <c r="MV274" s="417"/>
      <c r="MW274" s="417"/>
      <c r="MX274" s="417"/>
      <c r="MY274" s="417"/>
      <c r="MZ274" s="417"/>
      <c r="NA274" s="417"/>
      <c r="NB274" s="417"/>
      <c r="NC274" s="417"/>
      <c r="ND274" s="417"/>
      <c r="NE274" s="417"/>
      <c r="NF274" s="418"/>
      <c r="NG274" s="418"/>
      <c r="NH274" s="418"/>
      <c r="NI274" s="418"/>
      <c r="NJ274" s="418"/>
      <c r="NK274" s="417"/>
      <c r="NL274" s="417"/>
      <c r="NM274" s="418"/>
      <c r="NN274" s="418"/>
      <c r="NO274" s="417"/>
      <c r="NP274" s="417"/>
      <c r="NQ274" s="418"/>
      <c r="NR274" s="418"/>
      <c r="NS274" s="417"/>
      <c r="NT274" s="417"/>
      <c r="NU274" s="417"/>
      <c r="NV274" s="417"/>
      <c r="NW274" s="417"/>
      <c r="NX274" s="417"/>
      <c r="NY274" s="417"/>
      <c r="NZ274" s="418"/>
      <c r="OA274" s="418"/>
      <c r="OB274" s="417"/>
      <c r="OC274" s="417"/>
      <c r="OD274" s="418"/>
      <c r="OE274" s="418"/>
      <c r="OF274" s="417"/>
      <c r="OG274" s="417"/>
      <c r="OH274" s="417"/>
      <c r="OI274" s="417"/>
      <c r="OJ274" s="417"/>
      <c r="OK274" s="411"/>
      <c r="OL274" s="443"/>
      <c r="OM274" s="417"/>
      <c r="ON274" s="417"/>
      <c r="OO274" s="417"/>
      <c r="OP274" s="417"/>
      <c r="OQ274" s="417"/>
      <c r="OR274" s="417"/>
      <c r="OS274" s="417"/>
      <c r="OT274" s="416"/>
      <c r="OU274" s="416"/>
      <c r="OV274" s="416"/>
      <c r="OW274" s="416"/>
      <c r="OX274" s="416"/>
      <c r="OY274" s="416"/>
      <c r="OZ274" s="416"/>
      <c r="PA274" s="416"/>
      <c r="PB274" s="416"/>
      <c r="PC274" s="416"/>
      <c r="PD274" s="416"/>
      <c r="PE274" s="416"/>
      <c r="PF274" s="416"/>
      <c r="PG274" s="416"/>
      <c r="PH274" s="416"/>
      <c r="PI274" s="416"/>
      <c r="PJ274" s="416"/>
      <c r="PK274" s="416"/>
      <c r="PL274" s="416"/>
      <c r="PM274" s="416"/>
      <c r="PN274" s="416"/>
      <c r="PO274" s="416"/>
      <c r="PP274" s="416"/>
      <c r="PQ274" s="416"/>
      <c r="PR274" s="416"/>
      <c r="PS274" s="416"/>
      <c r="PT274" s="416"/>
      <c r="PU274" s="416"/>
      <c r="PV274" s="416"/>
      <c r="PW274" s="416"/>
      <c r="PX274" s="416"/>
      <c r="PY274" s="416"/>
      <c r="PZ274" s="416"/>
      <c r="QA274" s="416"/>
      <c r="QB274" s="416"/>
      <c r="QC274" s="416"/>
      <c r="QD274" s="416"/>
      <c r="QE274" s="416"/>
      <c r="QF274" s="416"/>
      <c r="QG274" s="416"/>
      <c r="QH274" s="416"/>
      <c r="QI274" s="416"/>
      <c r="QJ274" s="416"/>
      <c r="QK274" s="416"/>
      <c r="QL274" s="417"/>
      <c r="QM274" s="417"/>
      <c r="QN274" s="417"/>
      <c r="QO274" s="417"/>
      <c r="QP274" s="417"/>
      <c r="QQ274" s="417"/>
      <c r="QR274" s="417"/>
      <c r="QS274" s="417"/>
      <c r="QT274" s="417"/>
      <c r="QU274" s="417"/>
      <c r="QV274" s="417"/>
      <c r="QW274" s="417"/>
      <c r="QX274" s="417"/>
      <c r="QY274" s="417"/>
      <c r="QZ274" s="417"/>
      <c r="RA274" s="417"/>
      <c r="RB274" s="417"/>
      <c r="RC274" s="417"/>
      <c r="RD274" s="417"/>
      <c r="RE274" s="417"/>
      <c r="RF274" s="417"/>
      <c r="RG274" s="417"/>
      <c r="RH274" s="417"/>
      <c r="RI274" s="417"/>
      <c r="RJ274" s="418"/>
      <c r="RK274" s="418"/>
      <c r="RL274" s="418"/>
      <c r="RM274" s="418"/>
      <c r="RN274" s="418"/>
      <c r="RO274" s="417"/>
      <c r="RP274" s="417"/>
      <c r="RQ274" s="418"/>
      <c r="RR274" s="418"/>
      <c r="RS274" s="417"/>
      <c r="RT274" s="417"/>
      <c r="RU274" s="418"/>
      <c r="RV274" s="418"/>
      <c r="RW274" s="417"/>
      <c r="RX274" s="417"/>
      <c r="RY274" s="417"/>
      <c r="RZ274" s="417"/>
      <c r="SA274" s="417"/>
      <c r="SB274" s="417"/>
      <c r="SC274" s="417"/>
      <c r="SD274" s="418"/>
      <c r="SE274" s="418"/>
      <c r="SF274" s="417"/>
      <c r="SG274" s="417"/>
      <c r="SH274" s="418"/>
      <c r="SI274" s="418"/>
      <c r="SJ274" s="417"/>
      <c r="SK274" s="417"/>
      <c r="SL274" s="417"/>
      <c r="SM274" s="417"/>
      <c r="SN274" s="417"/>
      <c r="SO274" s="411"/>
      <c r="SP274" s="443"/>
      <c r="SQ274" s="417"/>
      <c r="SR274" s="417"/>
      <c r="SS274" s="417"/>
      <c r="ST274" s="417"/>
      <c r="SU274" s="417"/>
      <c r="SV274" s="417"/>
      <c r="SW274" s="417"/>
      <c r="SX274" s="416"/>
      <c r="SY274" s="416"/>
      <c r="SZ274" s="416"/>
      <c r="TA274" s="416"/>
      <c r="TB274" s="416"/>
      <c r="TC274" s="416"/>
      <c r="TD274" s="416"/>
      <c r="TE274" s="416"/>
      <c r="TF274" s="416"/>
      <c r="TG274" s="416"/>
      <c r="TH274" s="416"/>
      <c r="TI274" s="416"/>
      <c r="TJ274" s="416"/>
      <c r="TK274" s="416"/>
      <c r="TL274" s="416"/>
      <c r="TM274" s="416"/>
      <c r="TN274" s="416"/>
      <c r="TO274" s="416"/>
      <c r="TP274" s="416"/>
      <c r="TQ274" s="416"/>
      <c r="TR274" s="416"/>
      <c r="TS274" s="416"/>
      <c r="TT274" s="416"/>
      <c r="TU274" s="416"/>
      <c r="TV274" s="416"/>
      <c r="TW274" s="416"/>
      <c r="TX274" s="416"/>
      <c r="TY274" s="416"/>
      <c r="TZ274" s="416"/>
      <c r="UA274" s="416"/>
      <c r="UB274" s="416"/>
      <c r="UC274" s="416"/>
      <c r="UD274" s="416"/>
      <c r="UE274" s="416"/>
      <c r="UF274" s="416"/>
      <c r="UG274" s="416"/>
      <c r="UH274" s="416"/>
      <c r="UI274" s="416"/>
      <c r="UJ274" s="416"/>
      <c r="UK274" s="416"/>
      <c r="UL274" s="416"/>
      <c r="UM274" s="416"/>
      <c r="UN274" s="416"/>
      <c r="UO274" s="416"/>
      <c r="UP274" s="417"/>
      <c r="UQ274" s="417"/>
      <c r="UR274" s="417"/>
      <c r="US274" s="417"/>
      <c r="UT274" s="417"/>
      <c r="UU274" s="417"/>
      <c r="UV274" s="417"/>
      <c r="UW274" s="417"/>
      <c r="UX274" s="417"/>
      <c r="UY274" s="417"/>
      <c r="UZ274" s="417"/>
      <c r="VA274" s="417"/>
      <c r="VB274" s="417"/>
      <c r="VC274" s="417"/>
      <c r="VD274" s="417"/>
      <c r="VE274" s="417"/>
      <c r="VF274" s="417"/>
      <c r="VG274" s="417"/>
      <c r="VH274" s="417"/>
      <c r="VI274" s="417"/>
      <c r="VJ274" s="417"/>
      <c r="VK274" s="417"/>
      <c r="VL274" s="417"/>
      <c r="VM274" s="417"/>
      <c r="VN274" s="418"/>
      <c r="VO274" s="418"/>
      <c r="VP274" s="418"/>
      <c r="VQ274" s="418"/>
      <c r="VR274" s="418"/>
      <c r="VS274" s="417"/>
      <c r="VT274" s="417"/>
      <c r="VU274" s="418"/>
      <c r="VV274" s="418"/>
      <c r="VW274" s="417"/>
      <c r="VX274" s="417"/>
      <c r="VY274" s="418"/>
      <c r="VZ274" s="418"/>
      <c r="WA274" s="417"/>
      <c r="WB274" s="417"/>
      <c r="WC274" s="417"/>
      <c r="WD274" s="417"/>
      <c r="WE274" s="417"/>
      <c r="WF274" s="417"/>
      <c r="WG274" s="417"/>
      <c r="WH274" s="418"/>
      <c r="WI274" s="418"/>
      <c r="WJ274" s="417"/>
      <c r="WK274" s="417"/>
      <c r="WL274" s="418"/>
      <c r="WM274" s="418"/>
      <c r="WN274" s="417"/>
      <c r="WO274" s="417"/>
      <c r="WP274" s="417"/>
      <c r="WQ274" s="417"/>
      <c r="WR274" s="417"/>
      <c r="WS274" s="411"/>
      <c r="WT274" s="443"/>
      <c r="WU274" s="417"/>
      <c r="WV274" s="417"/>
      <c r="WW274" s="417"/>
      <c r="WX274" s="417"/>
      <c r="WY274" s="417"/>
      <c r="WZ274" s="417"/>
      <c r="XA274" s="417"/>
      <c r="XB274" s="416"/>
      <c r="XC274" s="416"/>
      <c r="XD274" s="416"/>
      <c r="XE274" s="416"/>
      <c r="XF274" s="416"/>
      <c r="XG274" s="416"/>
      <c r="XH274" s="416"/>
      <c r="XI274" s="416"/>
      <c r="XJ274" s="416"/>
      <c r="XK274" s="416"/>
      <c r="XL274" s="416"/>
      <c r="XM274" s="416"/>
      <c r="XN274" s="416"/>
      <c r="XO274" s="416"/>
      <c r="XP274" s="416"/>
      <c r="XQ274" s="416"/>
      <c r="XR274" s="416"/>
      <c r="XS274" s="416"/>
      <c r="XT274" s="416"/>
      <c r="XU274" s="416"/>
      <c r="XV274" s="416"/>
      <c r="XW274" s="416"/>
      <c r="XX274" s="416"/>
      <c r="XY274" s="416"/>
      <c r="XZ274" s="416"/>
      <c r="YA274" s="416"/>
      <c r="YB274" s="416"/>
      <c r="YC274" s="416"/>
      <c r="YD274" s="416"/>
      <c r="YE274" s="416"/>
      <c r="YF274" s="416"/>
      <c r="YG274" s="416"/>
      <c r="YH274" s="416"/>
      <c r="YI274" s="416"/>
      <c r="YJ274" s="416"/>
      <c r="YK274" s="416"/>
      <c r="YL274" s="416"/>
      <c r="YM274" s="416"/>
      <c r="YN274" s="416"/>
      <c r="YO274" s="416"/>
      <c r="YP274" s="416"/>
      <c r="YQ274" s="416"/>
      <c r="YR274" s="416"/>
      <c r="YS274" s="416"/>
      <c r="YT274" s="417"/>
      <c r="YU274" s="417"/>
      <c r="YV274" s="417"/>
      <c r="YW274" s="417"/>
      <c r="YX274" s="417"/>
      <c r="YY274" s="417"/>
      <c r="YZ274" s="417"/>
      <c r="ZA274" s="417"/>
      <c r="ZB274" s="417"/>
      <c r="ZC274" s="417"/>
      <c r="ZD274" s="417"/>
      <c r="ZE274" s="417"/>
      <c r="ZF274" s="417"/>
      <c r="ZG274" s="417"/>
      <c r="ZH274" s="417"/>
      <c r="ZI274" s="417"/>
      <c r="ZJ274" s="417"/>
      <c r="ZK274" s="417"/>
      <c r="ZL274" s="417"/>
      <c r="ZM274" s="417"/>
      <c r="ZN274" s="417"/>
      <c r="ZO274" s="417"/>
      <c r="ZP274" s="417"/>
      <c r="ZQ274" s="417"/>
      <c r="ZR274" s="418"/>
      <c r="ZS274" s="418"/>
      <c r="ZT274" s="418"/>
      <c r="ZU274" s="418"/>
      <c r="ZV274" s="418"/>
      <c r="ZW274" s="417"/>
      <c r="ZX274" s="417"/>
      <c r="ZY274" s="418"/>
      <c r="ZZ274" s="418"/>
      <c r="AAA274" s="417"/>
      <c r="AAB274" s="417"/>
      <c r="AAC274" s="418"/>
      <c r="AAD274" s="418"/>
      <c r="AAE274" s="417"/>
      <c r="AAF274" s="417"/>
      <c r="AAG274" s="417"/>
      <c r="AAH274" s="417"/>
      <c r="AAI274" s="417"/>
      <c r="AAJ274" s="417"/>
      <c r="AAK274" s="417"/>
      <c r="AAL274" s="418"/>
      <c r="AAM274" s="418"/>
      <c r="AAN274" s="417"/>
      <c r="AAO274" s="417"/>
      <c r="AAP274" s="418"/>
      <c r="AAQ274" s="418"/>
      <c r="AAR274" s="417"/>
      <c r="AAS274" s="417"/>
      <c r="AAT274" s="417"/>
      <c r="AAU274" s="417"/>
      <c r="AAV274" s="417"/>
      <c r="AAW274" s="411"/>
      <c r="AAX274" s="443"/>
      <c r="AAY274" s="417"/>
      <c r="AAZ274" s="417"/>
      <c r="ABA274" s="417"/>
      <c r="ABB274" s="417"/>
      <c r="ABC274" s="417"/>
      <c r="ABD274" s="417"/>
      <c r="ABE274" s="417"/>
      <c r="ABF274" s="416"/>
      <c r="ABG274" s="416"/>
      <c r="ABH274" s="416"/>
      <c r="ABI274" s="416"/>
      <c r="ABJ274" s="416"/>
      <c r="ABK274" s="416"/>
      <c r="ABL274" s="416"/>
      <c r="ABM274" s="416"/>
      <c r="ABN274" s="416"/>
      <c r="ABO274" s="416"/>
      <c r="ABP274" s="416"/>
      <c r="ABQ274" s="416"/>
      <c r="ABR274" s="416"/>
      <c r="ABS274" s="416"/>
      <c r="ABT274" s="416"/>
      <c r="ABU274" s="416"/>
      <c r="ABV274" s="416"/>
      <c r="ABW274" s="416"/>
      <c r="ABX274" s="416"/>
      <c r="ABY274" s="416"/>
      <c r="ABZ274" s="416"/>
      <c r="ACA274" s="416"/>
      <c r="ACB274" s="416"/>
      <c r="ACC274" s="416"/>
      <c r="ACD274" s="416"/>
      <c r="ACE274" s="416"/>
      <c r="ACF274" s="416"/>
      <c r="ACG274" s="416"/>
      <c r="ACH274" s="416"/>
      <c r="ACI274" s="416"/>
      <c r="ACJ274" s="416"/>
      <c r="ACK274" s="416"/>
      <c r="ACL274" s="416"/>
      <c r="ACM274" s="416"/>
      <c r="ACN274" s="416"/>
      <c r="ACO274" s="416"/>
      <c r="ACP274" s="416"/>
      <c r="ACQ274" s="416"/>
      <c r="ACR274" s="416"/>
      <c r="ACS274" s="416"/>
      <c r="ACT274" s="416"/>
      <c r="ACU274" s="416"/>
      <c r="ACV274" s="416"/>
      <c r="ACW274" s="416"/>
      <c r="ACX274" s="417"/>
      <c r="ACY274" s="417"/>
      <c r="ACZ274" s="417"/>
      <c r="ADA274" s="417"/>
      <c r="ADB274" s="417"/>
      <c r="ADC274" s="417"/>
      <c r="ADD274" s="417"/>
      <c r="ADE274" s="417"/>
      <c r="ADF274" s="417"/>
      <c r="ADG274" s="417"/>
      <c r="ADH274" s="417"/>
      <c r="ADI274" s="417"/>
      <c r="ADJ274" s="417"/>
      <c r="ADK274" s="417"/>
      <c r="ADL274" s="417"/>
      <c r="ADM274" s="417"/>
      <c r="ADN274" s="417"/>
      <c r="ADO274" s="417"/>
      <c r="ADP274" s="417"/>
      <c r="ADQ274" s="417"/>
      <c r="ADR274" s="417"/>
      <c r="ADS274" s="417"/>
      <c r="ADT274" s="417"/>
      <c r="ADU274" s="417"/>
      <c r="ADV274" s="418"/>
      <c r="ADW274" s="418"/>
      <c r="ADX274" s="418"/>
      <c r="ADY274" s="418"/>
      <c r="ADZ274" s="418"/>
      <c r="AEA274" s="417"/>
      <c r="AEB274" s="417"/>
      <c r="AEC274" s="418"/>
      <c r="AED274" s="418"/>
      <c r="AEE274" s="417"/>
      <c r="AEF274" s="417"/>
      <c r="AEG274" s="418"/>
      <c r="AEH274" s="418"/>
      <c r="AEI274" s="417"/>
      <c r="AEJ274" s="417"/>
      <c r="AEK274" s="417"/>
      <c r="AEL274" s="417"/>
      <c r="AEM274" s="417"/>
      <c r="AEN274" s="417"/>
      <c r="AEO274" s="417"/>
      <c r="AEP274" s="418"/>
      <c r="AEQ274" s="418"/>
      <c r="AER274" s="417"/>
      <c r="AES274" s="417"/>
      <c r="AET274" s="418"/>
      <c r="AEU274" s="418"/>
      <c r="AEV274" s="417"/>
      <c r="AEW274" s="417"/>
      <c r="AEX274" s="417"/>
      <c r="AEY274" s="417"/>
      <c r="AEZ274" s="417"/>
      <c r="AFA274" s="411"/>
      <c r="AFB274" s="443"/>
      <c r="AFC274" s="417"/>
      <c r="AFD274" s="417"/>
      <c r="AFE274" s="417"/>
      <c r="AFF274" s="417"/>
      <c r="AFG274" s="417"/>
      <c r="AFH274" s="417"/>
      <c r="AFI274" s="417"/>
      <c r="AFJ274" s="416"/>
      <c r="AFK274" s="416"/>
      <c r="AFL274" s="416"/>
      <c r="AFM274" s="416"/>
      <c r="AFN274" s="416"/>
      <c r="AFO274" s="416"/>
      <c r="AFP274" s="416"/>
      <c r="AFQ274" s="416"/>
      <c r="AFR274" s="416"/>
      <c r="AFS274" s="416"/>
      <c r="AFT274" s="416"/>
      <c r="AFU274" s="416"/>
      <c r="AFV274" s="416"/>
      <c r="AFW274" s="416"/>
      <c r="AFX274" s="416"/>
      <c r="AFY274" s="416"/>
      <c r="AFZ274" s="416"/>
      <c r="AGA274" s="416"/>
      <c r="AGB274" s="416"/>
      <c r="AGC274" s="416"/>
      <c r="AGD274" s="416"/>
      <c r="AGE274" s="416"/>
      <c r="AGF274" s="416"/>
      <c r="AGG274" s="416"/>
      <c r="AGH274" s="416"/>
      <c r="AGI274" s="416"/>
      <c r="AGJ274" s="416"/>
      <c r="AGK274" s="416"/>
      <c r="AGL274" s="416"/>
      <c r="AGM274" s="416"/>
      <c r="AGN274" s="416"/>
      <c r="AGO274" s="416"/>
      <c r="AGP274" s="416"/>
      <c r="AGQ274" s="416"/>
      <c r="AGR274" s="416"/>
      <c r="AGS274" s="416"/>
      <c r="AGT274" s="416"/>
      <c r="AGU274" s="416"/>
      <c r="AGV274" s="416"/>
      <c r="AGW274" s="416"/>
      <c r="AGX274" s="416"/>
      <c r="AGY274" s="416"/>
      <c r="AGZ274" s="416"/>
      <c r="AHA274" s="416"/>
      <c r="AHB274" s="417"/>
      <c r="AHC274" s="417"/>
      <c r="AHD274" s="417"/>
      <c r="AHE274" s="417"/>
      <c r="AHF274" s="417"/>
      <c r="AHG274" s="417"/>
      <c r="AHH274" s="417"/>
      <c r="AHI274" s="417"/>
      <c r="AHJ274" s="417"/>
      <c r="AHK274" s="417"/>
      <c r="AHL274" s="417"/>
      <c r="AHM274" s="417"/>
      <c r="AHN274" s="417"/>
      <c r="AHO274" s="417"/>
      <c r="AHP274" s="417"/>
      <c r="AHQ274" s="417"/>
      <c r="AHR274" s="417"/>
      <c r="AHS274" s="417"/>
      <c r="AHT274" s="417"/>
      <c r="AHU274" s="417"/>
      <c r="AHV274" s="417"/>
      <c r="AHW274" s="417"/>
      <c r="AHX274" s="417"/>
      <c r="AHY274" s="417"/>
      <c r="AHZ274" s="418"/>
      <c r="AIA274" s="418"/>
      <c r="AIB274" s="418"/>
      <c r="AIC274" s="418"/>
      <c r="AID274" s="418"/>
      <c r="AIE274" s="417"/>
      <c r="AIF274" s="417"/>
      <c r="AIG274" s="418"/>
      <c r="AIH274" s="418"/>
      <c r="AII274" s="417"/>
      <c r="AIJ274" s="417"/>
      <c r="AIK274" s="418"/>
      <c r="AIL274" s="418"/>
      <c r="AIM274" s="417"/>
      <c r="AIN274" s="417"/>
      <c r="AIO274" s="417"/>
      <c r="AIP274" s="417"/>
      <c r="AIQ274" s="417"/>
      <c r="AIR274" s="417"/>
      <c r="AIS274" s="417"/>
      <c r="AIT274" s="418"/>
      <c r="AIU274" s="418"/>
      <c r="AIV274" s="417"/>
      <c r="AIW274" s="417"/>
      <c r="AIX274" s="418"/>
      <c r="AIY274" s="418"/>
      <c r="AIZ274" s="417"/>
      <c r="AJA274" s="417"/>
      <c r="AJB274" s="417"/>
      <c r="AJC274" s="417"/>
      <c r="AJD274" s="417"/>
      <c r="AJE274" s="411"/>
      <c r="AJF274" s="443"/>
      <c r="AJG274" s="417"/>
      <c r="AJH274" s="417"/>
      <c r="AJI274" s="417"/>
      <c r="AJJ274" s="417"/>
      <c r="AJK274" s="417"/>
      <c r="AJL274" s="417"/>
      <c r="AJM274" s="417"/>
      <c r="AJN274" s="416"/>
      <c r="AJO274" s="416"/>
      <c r="AJP274" s="416"/>
      <c r="AJQ274" s="416"/>
      <c r="AJR274" s="416"/>
      <c r="AJS274" s="416"/>
      <c r="AJT274" s="416"/>
      <c r="AJU274" s="416"/>
      <c r="AJV274" s="416"/>
      <c r="AJW274" s="416"/>
      <c r="AJX274" s="416"/>
      <c r="AJY274" s="416"/>
      <c r="AJZ274" s="416"/>
      <c r="AKA274" s="416"/>
      <c r="AKB274" s="416"/>
      <c r="AKC274" s="416"/>
      <c r="AKD274" s="416"/>
      <c r="AKE274" s="416"/>
      <c r="AKF274" s="416"/>
      <c r="AKG274" s="416"/>
      <c r="AKH274" s="416"/>
      <c r="AKI274" s="416"/>
      <c r="AKJ274" s="416"/>
      <c r="AKK274" s="416"/>
      <c r="AKL274" s="416"/>
      <c r="AKM274" s="416"/>
      <c r="AKN274" s="416"/>
      <c r="AKO274" s="416"/>
      <c r="AKP274" s="416"/>
      <c r="AKQ274" s="416"/>
      <c r="AKR274" s="416"/>
      <c r="AKS274" s="416"/>
      <c r="AKT274" s="416"/>
      <c r="AKU274" s="416"/>
      <c r="AKV274" s="416"/>
      <c r="AKW274" s="416"/>
      <c r="AKX274" s="416"/>
      <c r="AKY274" s="416"/>
      <c r="AKZ274" s="416"/>
      <c r="ALA274" s="416"/>
      <c r="ALB274" s="416"/>
      <c r="ALC274" s="416"/>
      <c r="ALD274" s="416"/>
      <c r="ALE274" s="416"/>
      <c r="ALF274" s="417"/>
      <c r="ALG274" s="417"/>
      <c r="ALH274" s="417"/>
      <c r="ALI274" s="417"/>
      <c r="ALJ274" s="417"/>
      <c r="ALK274" s="417"/>
      <c r="ALL274" s="417"/>
      <c r="ALM274" s="417"/>
      <c r="ALN274" s="417"/>
      <c r="ALO274" s="417"/>
      <c r="ALP274" s="417"/>
      <c r="ALQ274" s="417"/>
      <c r="ALR274" s="417"/>
      <c r="ALS274" s="417"/>
      <c r="ALT274" s="417"/>
      <c r="ALU274" s="417"/>
      <c r="ALV274" s="417"/>
      <c r="ALW274" s="417"/>
      <c r="ALX274" s="417"/>
      <c r="ALY274" s="417"/>
      <c r="ALZ274" s="417"/>
      <c r="AMA274" s="417"/>
      <c r="AMB274" s="417"/>
      <c r="AMC274" s="417"/>
      <c r="AMD274" s="418"/>
      <c r="AME274" s="418"/>
      <c r="AMF274" s="418"/>
      <c r="AMG274" s="418"/>
      <c r="AMH274" s="418"/>
      <c r="AMI274" s="417"/>
      <c r="AMJ274" s="417"/>
      <c r="AMK274" s="418"/>
      <c r="AML274" s="418"/>
      <c r="AMM274" s="417"/>
      <c r="AMN274" s="417"/>
      <c r="AMO274" s="418"/>
      <c r="AMP274" s="418"/>
      <c r="AMQ274" s="417"/>
      <c r="AMR274" s="417"/>
      <c r="AMS274" s="417"/>
      <c r="AMT274" s="417"/>
      <c r="AMU274" s="417"/>
      <c r="AMV274" s="417"/>
      <c r="AMW274" s="417"/>
      <c r="AMX274" s="418"/>
      <c r="AMY274" s="418"/>
      <c r="AMZ274" s="417"/>
      <c r="ANA274" s="417"/>
      <c r="ANB274" s="418"/>
      <c r="ANC274" s="418"/>
      <c r="AND274" s="417"/>
      <c r="ANE274" s="417"/>
      <c r="ANF274" s="417"/>
      <c r="ANG274" s="417"/>
      <c r="ANH274" s="417"/>
      <c r="ANI274" s="411"/>
      <c r="ANJ274" s="443"/>
      <c r="ANK274" s="417"/>
      <c r="ANL274" s="417"/>
      <c r="ANM274" s="417"/>
      <c r="ANN274" s="417"/>
      <c r="ANO274" s="417"/>
      <c r="ANP274" s="417"/>
      <c r="ANQ274" s="417"/>
      <c r="ANR274" s="416"/>
      <c r="ANS274" s="416"/>
      <c r="ANT274" s="416"/>
      <c r="ANU274" s="416"/>
      <c r="ANV274" s="416"/>
      <c r="ANW274" s="416"/>
      <c r="ANX274" s="416"/>
      <c r="ANY274" s="416"/>
      <c r="ANZ274" s="416"/>
      <c r="AOA274" s="416"/>
      <c r="AOB274" s="416"/>
      <c r="AOC274" s="416"/>
      <c r="AOD274" s="416"/>
      <c r="AOE274" s="416"/>
      <c r="AOF274" s="416"/>
      <c r="AOG274" s="416"/>
      <c r="AOH274" s="416"/>
      <c r="AOI274" s="416"/>
      <c r="AOJ274" s="416"/>
      <c r="AOK274" s="416"/>
      <c r="AOL274" s="416"/>
      <c r="AOM274" s="416"/>
      <c r="AON274" s="416"/>
      <c r="AOO274" s="416"/>
      <c r="AOP274" s="416"/>
      <c r="AOQ274" s="416"/>
      <c r="AOR274" s="416"/>
      <c r="AOS274" s="416"/>
      <c r="AOT274" s="416"/>
      <c r="AOU274" s="416"/>
      <c r="AOV274" s="416"/>
      <c r="AOW274" s="416"/>
      <c r="AOX274" s="416"/>
      <c r="AOY274" s="416"/>
      <c r="AOZ274" s="416"/>
      <c r="APA274" s="416"/>
      <c r="APB274" s="416"/>
      <c r="APC274" s="416"/>
      <c r="APD274" s="416"/>
      <c r="APE274" s="416"/>
      <c r="APF274" s="416"/>
      <c r="APG274" s="416"/>
      <c r="APH274" s="416"/>
      <c r="API274" s="416"/>
      <c r="APJ274" s="417"/>
      <c r="APK274" s="417"/>
      <c r="APL274" s="417"/>
      <c r="APM274" s="417"/>
      <c r="APN274" s="417"/>
      <c r="APO274" s="417"/>
      <c r="APP274" s="417"/>
      <c r="APQ274" s="417"/>
      <c r="APR274" s="417"/>
      <c r="APS274" s="417"/>
      <c r="APT274" s="417"/>
      <c r="APU274" s="417"/>
      <c r="APV274" s="417"/>
      <c r="APW274" s="417"/>
      <c r="APX274" s="417"/>
      <c r="APY274" s="417"/>
      <c r="APZ274" s="417"/>
      <c r="AQA274" s="417"/>
      <c r="AQB274" s="417"/>
      <c r="AQC274" s="417"/>
      <c r="AQD274" s="417"/>
      <c r="AQE274" s="417"/>
      <c r="AQF274" s="417"/>
      <c r="AQG274" s="417"/>
      <c r="AQH274" s="418"/>
      <c r="AQI274" s="418"/>
      <c r="AQJ274" s="418"/>
      <c r="AQK274" s="418"/>
      <c r="AQL274" s="418"/>
      <c r="AQM274" s="417"/>
      <c r="AQN274" s="417"/>
      <c r="AQO274" s="418"/>
      <c r="AQP274" s="418"/>
      <c r="AQQ274" s="417"/>
      <c r="AQR274" s="417"/>
      <c r="AQS274" s="418"/>
      <c r="AQT274" s="418"/>
      <c r="AQU274" s="417"/>
      <c r="AQV274" s="417"/>
      <c r="AQW274" s="417"/>
      <c r="AQX274" s="417"/>
      <c r="AQY274" s="417"/>
      <c r="AQZ274" s="417"/>
      <c r="ARA274" s="417"/>
      <c r="ARB274" s="418"/>
      <c r="ARC274" s="418"/>
      <c r="ARD274" s="417"/>
      <c r="ARE274" s="417"/>
      <c r="ARF274" s="418"/>
      <c r="ARG274" s="418"/>
      <c r="ARH274" s="417"/>
      <c r="ARI274" s="417"/>
      <c r="ARJ274" s="417"/>
      <c r="ARK274" s="417"/>
      <c r="ARL274" s="417"/>
      <c r="ARM274" s="411"/>
      <c r="ARN274" s="443"/>
      <c r="ARO274" s="417"/>
      <c r="ARP274" s="417"/>
      <c r="ARQ274" s="417"/>
      <c r="ARR274" s="417"/>
      <c r="ARS274" s="417"/>
      <c r="ART274" s="417"/>
      <c r="ARU274" s="417"/>
      <c r="ARV274" s="416"/>
      <c r="ARW274" s="416"/>
      <c r="ARX274" s="416"/>
      <c r="ARY274" s="416"/>
      <c r="ARZ274" s="416"/>
      <c r="ASA274" s="416"/>
      <c r="ASB274" s="416"/>
      <c r="ASC274" s="416"/>
      <c r="ASD274" s="416"/>
      <c r="ASE274" s="416"/>
      <c r="ASF274" s="416"/>
      <c r="ASG274" s="416"/>
      <c r="ASH274" s="416"/>
      <c r="ASI274" s="416"/>
      <c r="ASJ274" s="416"/>
      <c r="ASK274" s="416"/>
      <c r="ASL274" s="416"/>
      <c r="ASM274" s="416"/>
      <c r="ASN274" s="416"/>
      <c r="ASO274" s="416"/>
      <c r="ASP274" s="416"/>
      <c r="ASQ274" s="416"/>
      <c r="ASR274" s="416"/>
      <c r="ASS274" s="416"/>
      <c r="AST274" s="416"/>
      <c r="ASU274" s="416"/>
      <c r="ASV274" s="416"/>
      <c r="ASW274" s="416"/>
      <c r="ASX274" s="416"/>
      <c r="ASY274" s="416"/>
      <c r="ASZ274" s="416"/>
      <c r="ATA274" s="416"/>
      <c r="ATB274" s="416"/>
      <c r="ATC274" s="416"/>
      <c r="ATD274" s="416"/>
      <c r="ATE274" s="416"/>
      <c r="ATF274" s="416"/>
      <c r="ATG274" s="416"/>
      <c r="ATH274" s="416"/>
      <c r="ATI274" s="416"/>
      <c r="ATJ274" s="416"/>
      <c r="ATK274" s="416"/>
      <c r="ATL274" s="416"/>
      <c r="ATM274" s="416"/>
      <c r="ATN274" s="417"/>
      <c r="ATO274" s="417"/>
      <c r="ATP274" s="417"/>
      <c r="ATQ274" s="417"/>
      <c r="ATR274" s="417"/>
      <c r="ATS274" s="417"/>
      <c r="ATT274" s="417"/>
      <c r="ATU274" s="417"/>
      <c r="ATV274" s="417"/>
      <c r="ATW274" s="417"/>
      <c r="ATX274" s="417"/>
      <c r="ATY274" s="417"/>
      <c r="ATZ274" s="417"/>
      <c r="AUA274" s="417"/>
      <c r="AUB274" s="417"/>
      <c r="AUC274" s="417"/>
      <c r="AUD274" s="417"/>
      <c r="AUE274" s="417"/>
      <c r="AUF274" s="417"/>
      <c r="AUG274" s="417"/>
      <c r="AUH274" s="417"/>
      <c r="AUI274" s="417"/>
      <c r="AUJ274" s="417"/>
      <c r="AUK274" s="417"/>
      <c r="AUL274" s="418"/>
      <c r="AUM274" s="418"/>
      <c r="AUN274" s="418"/>
      <c r="AUO274" s="418"/>
      <c r="AUP274" s="418"/>
      <c r="AUQ274" s="417"/>
      <c r="AUR274" s="417"/>
      <c r="AUS274" s="418"/>
      <c r="AUT274" s="418"/>
      <c r="AUU274" s="417"/>
      <c r="AUV274" s="417"/>
      <c r="AUW274" s="418"/>
      <c r="AUX274" s="418"/>
      <c r="AUY274" s="417"/>
      <c r="AUZ274" s="417"/>
      <c r="AVA274" s="417"/>
      <c r="AVB274" s="417"/>
      <c r="AVC274" s="417"/>
      <c r="AVD274" s="417"/>
      <c r="AVE274" s="417"/>
      <c r="AVF274" s="418"/>
      <c r="AVG274" s="418"/>
      <c r="AVH274" s="417"/>
      <c r="AVI274" s="417"/>
      <c r="AVJ274" s="418"/>
      <c r="AVK274" s="418"/>
      <c r="AVL274" s="417"/>
      <c r="AVM274" s="417"/>
      <c r="AVN274" s="417"/>
      <c r="AVO274" s="417"/>
      <c r="AVP274" s="417"/>
      <c r="AVQ274" s="411"/>
      <c r="AVR274" s="443"/>
      <c r="AVS274" s="417"/>
      <c r="AVT274" s="417"/>
      <c r="AVU274" s="417"/>
      <c r="AVV274" s="417"/>
      <c r="AVW274" s="417"/>
      <c r="AVX274" s="417"/>
      <c r="AVY274" s="417"/>
      <c r="AVZ274" s="416"/>
      <c r="AWA274" s="416"/>
      <c r="AWB274" s="416"/>
      <c r="AWC274" s="416"/>
      <c r="AWD274" s="416"/>
      <c r="AWE274" s="416"/>
      <c r="AWF274" s="416"/>
      <c r="AWG274" s="416"/>
      <c r="AWH274" s="416"/>
      <c r="AWI274" s="416"/>
      <c r="AWJ274" s="416"/>
      <c r="AWK274" s="416"/>
      <c r="AWL274" s="416"/>
      <c r="AWM274" s="416"/>
      <c r="AWN274" s="416"/>
      <c r="AWO274" s="416"/>
      <c r="AWP274" s="416"/>
      <c r="AWQ274" s="416"/>
      <c r="AWR274" s="416"/>
      <c r="AWS274" s="416"/>
      <c r="AWT274" s="416"/>
      <c r="AWU274" s="416"/>
      <c r="AWV274" s="416"/>
      <c r="AWW274" s="416"/>
      <c r="AWX274" s="416"/>
      <c r="AWY274" s="416"/>
      <c r="AWZ274" s="416"/>
      <c r="AXA274" s="416"/>
      <c r="AXB274" s="416"/>
      <c r="AXC274" s="416"/>
      <c r="AXD274" s="416"/>
      <c r="AXE274" s="416"/>
      <c r="AXF274" s="416"/>
      <c r="AXG274" s="416"/>
      <c r="AXH274" s="416"/>
      <c r="AXI274" s="416"/>
      <c r="AXJ274" s="416"/>
      <c r="AXK274" s="416"/>
      <c r="AXL274" s="416"/>
      <c r="AXM274" s="416"/>
      <c r="AXN274" s="416"/>
      <c r="AXO274" s="416"/>
      <c r="AXP274" s="416"/>
      <c r="AXQ274" s="416"/>
      <c r="AXR274" s="417"/>
      <c r="AXS274" s="417"/>
      <c r="AXT274" s="417"/>
      <c r="AXU274" s="417"/>
      <c r="AXV274" s="417"/>
      <c r="AXW274" s="417"/>
      <c r="AXX274" s="417"/>
      <c r="AXY274" s="417"/>
      <c r="AXZ274" s="417"/>
      <c r="AYA274" s="417"/>
      <c r="AYB274" s="417"/>
      <c r="AYC274" s="417"/>
      <c r="AYD274" s="417"/>
      <c r="AYE274" s="417"/>
      <c r="AYF274" s="417"/>
      <c r="AYG274" s="417"/>
      <c r="AYH274" s="417"/>
      <c r="AYI274" s="417"/>
      <c r="AYJ274" s="417"/>
      <c r="AYK274" s="417"/>
      <c r="AYL274" s="417"/>
      <c r="AYM274" s="417"/>
      <c r="AYN274" s="417"/>
      <c r="AYO274" s="417"/>
      <c r="AYP274" s="418"/>
      <c r="AYQ274" s="418"/>
      <c r="AYR274" s="418"/>
      <c r="AYS274" s="418"/>
      <c r="AYT274" s="418"/>
      <c r="AYU274" s="417"/>
      <c r="AYV274" s="417"/>
      <c r="AYW274" s="418"/>
      <c r="AYX274" s="418"/>
      <c r="AYY274" s="417"/>
      <c r="AYZ274" s="417"/>
      <c r="AZA274" s="418"/>
      <c r="AZB274" s="418"/>
      <c r="AZC274" s="417"/>
      <c r="AZD274" s="417"/>
      <c r="AZE274" s="417"/>
      <c r="AZF274" s="417"/>
      <c r="AZG274" s="417"/>
      <c r="AZH274" s="417"/>
      <c r="AZI274" s="417"/>
      <c r="AZJ274" s="418"/>
      <c r="AZK274" s="418"/>
      <c r="AZL274" s="417"/>
      <c r="AZM274" s="417"/>
      <c r="AZN274" s="418"/>
      <c r="AZO274" s="418"/>
      <c r="AZP274" s="417"/>
      <c r="AZQ274" s="417"/>
      <c r="AZR274" s="417"/>
      <c r="AZS274" s="417"/>
      <c r="AZT274" s="417"/>
      <c r="AZU274" s="411"/>
      <c r="AZV274" s="443"/>
      <c r="AZW274" s="417"/>
      <c r="AZX274" s="417"/>
      <c r="AZY274" s="417"/>
      <c r="AZZ274" s="417"/>
      <c r="BAA274" s="417"/>
      <c r="BAB274" s="417"/>
      <c r="BAC274" s="417"/>
      <c r="BAD274" s="416"/>
      <c r="BAE274" s="416"/>
      <c r="BAF274" s="416"/>
      <c r="BAG274" s="416"/>
      <c r="BAH274" s="416"/>
      <c r="BAI274" s="416"/>
      <c r="BAJ274" s="416"/>
      <c r="BAK274" s="416"/>
      <c r="BAL274" s="416"/>
      <c r="BAM274" s="416"/>
      <c r="BAN274" s="416"/>
      <c r="BAO274" s="416"/>
      <c r="BAP274" s="416"/>
      <c r="BAQ274" s="416"/>
      <c r="BAR274" s="416"/>
      <c r="BAS274" s="416"/>
      <c r="BAT274" s="416"/>
      <c r="BAU274" s="416"/>
      <c r="BAV274" s="416"/>
      <c r="BAW274" s="416"/>
      <c r="BAX274" s="416"/>
      <c r="BAY274" s="416"/>
      <c r="BAZ274" s="416"/>
      <c r="BBA274" s="416"/>
      <c r="BBB274" s="416"/>
      <c r="BBC274" s="416"/>
      <c r="BBD274" s="416"/>
      <c r="BBE274" s="416"/>
      <c r="BBF274" s="416"/>
      <c r="BBG274" s="416"/>
      <c r="BBH274" s="416"/>
      <c r="BBI274" s="416"/>
      <c r="BBJ274" s="416"/>
      <c r="BBK274" s="416"/>
      <c r="BBL274" s="416"/>
      <c r="BBM274" s="416"/>
      <c r="BBN274" s="416"/>
      <c r="BBO274" s="416"/>
      <c r="BBP274" s="416"/>
      <c r="BBQ274" s="416"/>
      <c r="BBR274" s="416"/>
      <c r="BBS274" s="416"/>
      <c r="BBT274" s="416"/>
      <c r="BBU274" s="416"/>
      <c r="BBV274" s="417"/>
      <c r="BBW274" s="417"/>
      <c r="BBX274" s="417"/>
      <c r="BBY274" s="417"/>
      <c r="BBZ274" s="417"/>
      <c r="BCA274" s="417"/>
      <c r="BCB274" s="417"/>
      <c r="BCC274" s="417"/>
      <c r="BCD274" s="417"/>
      <c r="BCE274" s="417"/>
      <c r="BCF274" s="417"/>
      <c r="BCG274" s="417"/>
      <c r="BCH274" s="417"/>
      <c r="BCI274" s="417"/>
      <c r="BCJ274" s="417"/>
      <c r="BCK274" s="417"/>
      <c r="BCL274" s="417"/>
      <c r="BCM274" s="417"/>
      <c r="BCN274" s="417"/>
      <c r="BCO274" s="417"/>
      <c r="BCP274" s="417"/>
      <c r="BCQ274" s="417"/>
      <c r="BCR274" s="417"/>
      <c r="BCS274" s="417"/>
      <c r="BCT274" s="418"/>
      <c r="BCU274" s="418"/>
      <c r="BCV274" s="418"/>
      <c r="BCW274" s="418"/>
      <c r="BCX274" s="418"/>
      <c r="BCY274" s="417"/>
      <c r="BCZ274" s="417"/>
      <c r="BDA274" s="418"/>
      <c r="BDB274" s="418"/>
      <c r="BDC274" s="417"/>
      <c r="BDD274" s="417"/>
      <c r="BDE274" s="418"/>
      <c r="BDF274" s="418"/>
      <c r="BDG274" s="417"/>
      <c r="BDH274" s="417"/>
      <c r="BDI274" s="417"/>
      <c r="BDJ274" s="417"/>
      <c r="BDK274" s="417"/>
      <c r="BDL274" s="417"/>
      <c r="BDM274" s="417"/>
      <c r="BDN274" s="418"/>
      <c r="BDO274" s="418"/>
      <c r="BDP274" s="417"/>
      <c r="BDQ274" s="417"/>
      <c r="BDR274" s="418"/>
      <c r="BDS274" s="418"/>
      <c r="BDT274" s="417"/>
      <c r="BDU274" s="417"/>
      <c r="BDV274" s="417"/>
      <c r="BDW274" s="417"/>
      <c r="BDX274" s="417"/>
      <c r="BDY274" s="411"/>
      <c r="BDZ274" s="443"/>
      <c r="BEA274" s="417"/>
      <c r="BEB274" s="417"/>
      <c r="BEC274" s="417"/>
      <c r="BED274" s="417"/>
      <c r="BEE274" s="417"/>
      <c r="BEF274" s="417"/>
      <c r="BEG274" s="417"/>
      <c r="BEH274" s="416"/>
      <c r="BEI274" s="416"/>
      <c r="BEJ274" s="416"/>
      <c r="BEK274" s="416"/>
      <c r="BEL274" s="416"/>
      <c r="BEM274" s="416"/>
      <c r="BEN274" s="416"/>
      <c r="BEO274" s="416"/>
      <c r="BEP274" s="416"/>
      <c r="BEQ274" s="416"/>
      <c r="BER274" s="416"/>
      <c r="BES274" s="416"/>
      <c r="BET274" s="416"/>
      <c r="BEU274" s="416"/>
      <c r="BEV274" s="416"/>
      <c r="BEW274" s="416"/>
      <c r="BEX274" s="416"/>
      <c r="BEY274" s="416"/>
      <c r="BEZ274" s="416"/>
      <c r="BFA274" s="416"/>
      <c r="BFB274" s="416"/>
      <c r="BFC274" s="416"/>
      <c r="BFD274" s="416"/>
      <c r="BFE274" s="416"/>
      <c r="BFF274" s="416"/>
      <c r="BFG274" s="416"/>
      <c r="BFH274" s="416"/>
      <c r="BFI274" s="416"/>
      <c r="BFJ274" s="416"/>
      <c r="BFK274" s="416"/>
      <c r="BFL274" s="416"/>
      <c r="BFM274" s="416"/>
      <c r="BFN274" s="416"/>
      <c r="BFO274" s="416"/>
      <c r="BFP274" s="416"/>
      <c r="BFQ274" s="416"/>
      <c r="BFR274" s="416"/>
      <c r="BFS274" s="416"/>
      <c r="BFT274" s="416"/>
      <c r="BFU274" s="416"/>
      <c r="BFV274" s="416"/>
      <c r="BFW274" s="416"/>
      <c r="BFX274" s="416"/>
      <c r="BFY274" s="416"/>
      <c r="BFZ274" s="417"/>
      <c r="BGA274" s="417"/>
      <c r="BGB274" s="417"/>
      <c r="BGC274" s="417"/>
      <c r="BGD274" s="417"/>
      <c r="BGE274" s="417"/>
      <c r="BGF274" s="417"/>
      <c r="BGG274" s="417"/>
      <c r="BGH274" s="417"/>
      <c r="BGI274" s="417"/>
      <c r="BGJ274" s="417"/>
      <c r="BGK274" s="417"/>
      <c r="BGL274" s="417"/>
      <c r="BGM274" s="417"/>
      <c r="BGN274" s="417"/>
      <c r="BGO274" s="417"/>
      <c r="BGP274" s="417"/>
      <c r="BGQ274" s="417"/>
      <c r="BGR274" s="417"/>
      <c r="BGS274" s="417"/>
      <c r="BGT274" s="417"/>
      <c r="BGU274" s="417"/>
      <c r="BGV274" s="417"/>
      <c r="BGW274" s="417"/>
      <c r="BGX274" s="418"/>
      <c r="BGY274" s="418"/>
      <c r="BGZ274" s="418"/>
      <c r="BHA274" s="418"/>
      <c r="BHB274" s="418"/>
      <c r="BHC274" s="417"/>
      <c r="BHD274" s="417"/>
      <c r="BHE274" s="418"/>
      <c r="BHF274" s="418"/>
      <c r="BHG274" s="417"/>
      <c r="BHH274" s="417"/>
      <c r="BHI274" s="418"/>
      <c r="BHJ274" s="418"/>
      <c r="BHK274" s="417"/>
      <c r="BHL274" s="417"/>
      <c r="BHM274" s="417"/>
      <c r="BHN274" s="417"/>
      <c r="BHO274" s="417"/>
      <c r="BHP274" s="417"/>
      <c r="BHQ274" s="417"/>
      <c r="BHR274" s="418"/>
      <c r="BHS274" s="418"/>
      <c r="BHT274" s="417"/>
      <c r="BHU274" s="417"/>
      <c r="BHV274" s="418"/>
      <c r="BHW274" s="418"/>
      <c r="BHX274" s="417"/>
      <c r="BHY274" s="417"/>
      <c r="BHZ274" s="417"/>
      <c r="BIA274" s="417"/>
      <c r="BIB274" s="417"/>
      <c r="BIC274" s="411"/>
      <c r="BID274" s="443"/>
      <c r="BIE274" s="417"/>
      <c r="BIF274" s="417"/>
      <c r="BIG274" s="417"/>
      <c r="BIH274" s="417"/>
      <c r="BII274" s="417"/>
      <c r="BIJ274" s="417"/>
      <c r="BIK274" s="417"/>
      <c r="BIL274" s="416"/>
      <c r="BIM274" s="416"/>
      <c r="BIN274" s="416"/>
      <c r="BIO274" s="416"/>
      <c r="BIP274" s="416"/>
      <c r="BIQ274" s="416"/>
      <c r="BIR274" s="416"/>
      <c r="BIS274" s="416"/>
      <c r="BIT274" s="416"/>
      <c r="BIU274" s="416"/>
      <c r="BIV274" s="416"/>
      <c r="BIW274" s="416"/>
      <c r="BIX274" s="416"/>
      <c r="BIY274" s="416"/>
      <c r="BIZ274" s="416"/>
      <c r="BJA274" s="416"/>
      <c r="BJB274" s="416"/>
      <c r="BJC274" s="416"/>
      <c r="BJD274" s="416"/>
      <c r="BJE274" s="416"/>
      <c r="BJF274" s="416"/>
      <c r="BJG274" s="416"/>
      <c r="BJH274" s="416"/>
      <c r="BJI274" s="416"/>
      <c r="BJJ274" s="416"/>
      <c r="BJK274" s="416"/>
      <c r="BJL274" s="416"/>
      <c r="BJM274" s="416"/>
      <c r="BJN274" s="416"/>
      <c r="BJO274" s="416"/>
      <c r="BJP274" s="416"/>
      <c r="BJQ274" s="416"/>
      <c r="BJR274" s="416"/>
      <c r="BJS274" s="416"/>
      <c r="BJT274" s="416"/>
      <c r="BJU274" s="416"/>
      <c r="BJV274" s="416"/>
      <c r="BJW274" s="416"/>
      <c r="BJX274" s="416"/>
      <c r="BJY274" s="416"/>
      <c r="BJZ274" s="416"/>
      <c r="BKA274" s="416"/>
      <c r="BKB274" s="416"/>
      <c r="BKC274" s="416"/>
      <c r="BKD274" s="417"/>
      <c r="BKE274" s="417"/>
      <c r="BKF274" s="417"/>
      <c r="BKG274" s="417"/>
      <c r="BKH274" s="417"/>
      <c r="BKI274" s="417"/>
      <c r="BKJ274" s="417"/>
      <c r="BKK274" s="417"/>
      <c r="BKL274" s="417"/>
      <c r="BKM274" s="417"/>
      <c r="BKN274" s="417"/>
      <c r="BKO274" s="417"/>
      <c r="BKP274" s="417"/>
      <c r="BKQ274" s="417"/>
      <c r="BKR274" s="417"/>
      <c r="BKS274" s="417"/>
      <c r="BKT274" s="417"/>
      <c r="BKU274" s="417"/>
      <c r="BKV274" s="417"/>
      <c r="BKW274" s="417"/>
      <c r="BKX274" s="417"/>
      <c r="BKY274" s="417"/>
      <c r="BKZ274" s="417"/>
      <c r="BLA274" s="417"/>
      <c r="BLB274" s="418"/>
      <c r="BLC274" s="418"/>
      <c r="BLD274" s="418"/>
      <c r="BLE274" s="418"/>
      <c r="BLF274" s="418"/>
      <c r="BLG274" s="417"/>
      <c r="BLH274" s="417"/>
      <c r="BLI274" s="418"/>
      <c r="BLJ274" s="418"/>
      <c r="BLK274" s="417"/>
      <c r="BLL274" s="417"/>
      <c r="BLM274" s="418"/>
      <c r="BLN274" s="418"/>
      <c r="BLO274" s="417"/>
      <c r="BLP274" s="417"/>
      <c r="BLQ274" s="417"/>
      <c r="BLR274" s="417"/>
      <c r="BLS274" s="417"/>
      <c r="BLT274" s="417"/>
      <c r="BLU274" s="417"/>
      <c r="BLV274" s="418"/>
      <c r="BLW274" s="418"/>
      <c r="BLX274" s="417"/>
      <c r="BLY274" s="417"/>
      <c r="BLZ274" s="418"/>
      <c r="BMA274" s="418"/>
      <c r="BMB274" s="417"/>
      <c r="BMC274" s="417"/>
      <c r="BMD274" s="417"/>
      <c r="BME274" s="417"/>
      <c r="BMF274" s="417"/>
      <c r="BMG274" s="411"/>
      <c r="BMH274" s="443"/>
      <c r="BMI274" s="417"/>
      <c r="BMJ274" s="417"/>
      <c r="BMK274" s="417"/>
      <c r="BML274" s="417"/>
      <c r="BMM274" s="417"/>
      <c r="BMN274" s="417"/>
      <c r="BMO274" s="417"/>
      <c r="BMP274" s="416"/>
      <c r="BMQ274" s="416"/>
      <c r="BMR274" s="416"/>
      <c r="BMS274" s="416"/>
      <c r="BMT274" s="416"/>
      <c r="BMU274" s="416"/>
      <c r="BMV274" s="416"/>
      <c r="BMW274" s="416"/>
      <c r="BMX274" s="416"/>
      <c r="BMY274" s="416"/>
      <c r="BMZ274" s="416"/>
      <c r="BNA274" s="416"/>
      <c r="BNB274" s="416"/>
      <c r="BNC274" s="416"/>
      <c r="BND274" s="416"/>
      <c r="BNE274" s="416"/>
      <c r="BNF274" s="416"/>
      <c r="BNG274" s="416"/>
      <c r="BNH274" s="416"/>
      <c r="BNI274" s="416"/>
      <c r="BNJ274" s="416"/>
      <c r="BNK274" s="416"/>
      <c r="BNL274" s="416"/>
      <c r="BNM274" s="416"/>
      <c r="BNN274" s="416"/>
      <c r="BNO274" s="416"/>
      <c r="BNP274" s="416"/>
      <c r="BNQ274" s="416"/>
      <c r="BNR274" s="416"/>
      <c r="BNS274" s="416"/>
      <c r="BNT274" s="416"/>
      <c r="BNU274" s="416"/>
      <c r="BNV274" s="416"/>
      <c r="BNW274" s="416"/>
      <c r="BNX274" s="416"/>
      <c r="BNY274" s="416"/>
      <c r="BNZ274" s="416"/>
      <c r="BOA274" s="416"/>
      <c r="BOB274" s="416"/>
      <c r="BOC274" s="416"/>
      <c r="BOD274" s="416"/>
      <c r="BOE274" s="416"/>
      <c r="BOF274" s="416"/>
      <c r="BOG274" s="416"/>
      <c r="BOH274" s="417"/>
      <c r="BOI274" s="417"/>
      <c r="BOJ274" s="417"/>
      <c r="BOK274" s="417"/>
      <c r="BOL274" s="417"/>
      <c r="BOM274" s="417"/>
      <c r="BON274" s="417"/>
      <c r="BOO274" s="417"/>
      <c r="BOP274" s="417"/>
      <c r="BOQ274" s="417"/>
      <c r="BOR274" s="417"/>
      <c r="BOS274" s="417"/>
      <c r="BOT274" s="417"/>
      <c r="BOU274" s="417"/>
      <c r="BOV274" s="417"/>
      <c r="BOW274" s="417"/>
      <c r="BOX274" s="417"/>
      <c r="BOY274" s="417"/>
      <c r="BOZ274" s="417"/>
      <c r="BPA274" s="417"/>
      <c r="BPB274" s="417"/>
      <c r="BPC274" s="417"/>
      <c r="BPD274" s="417"/>
      <c r="BPE274" s="417"/>
      <c r="BPF274" s="418"/>
      <c r="BPG274" s="418"/>
      <c r="BPH274" s="418"/>
      <c r="BPI274" s="418"/>
      <c r="BPJ274" s="418"/>
      <c r="BPK274" s="417"/>
      <c r="BPL274" s="417"/>
      <c r="BPM274" s="418"/>
      <c r="BPN274" s="418"/>
      <c r="BPO274" s="417"/>
      <c r="BPP274" s="417"/>
      <c r="BPQ274" s="418"/>
      <c r="BPR274" s="418"/>
      <c r="BPS274" s="417"/>
      <c r="BPT274" s="417"/>
      <c r="BPU274" s="417"/>
      <c r="BPV274" s="417"/>
      <c r="BPW274" s="417"/>
      <c r="BPX274" s="417"/>
      <c r="BPY274" s="417"/>
      <c r="BPZ274" s="418"/>
      <c r="BQA274" s="418"/>
      <c r="BQB274" s="417"/>
      <c r="BQC274" s="417"/>
      <c r="BQD274" s="418"/>
      <c r="BQE274" s="418"/>
      <c r="BQF274" s="417"/>
      <c r="BQG274" s="417"/>
      <c r="BQH274" s="417"/>
      <c r="BQI274" s="417"/>
      <c r="BQJ274" s="417"/>
      <c r="BQK274" s="411"/>
      <c r="BQL274" s="443"/>
      <c r="BQM274" s="417"/>
      <c r="BQN274" s="417"/>
      <c r="BQO274" s="417"/>
      <c r="BQP274" s="417"/>
      <c r="BQQ274" s="417"/>
      <c r="BQR274" s="417"/>
      <c r="BQS274" s="417"/>
      <c r="BQT274" s="416"/>
      <c r="BQU274" s="416"/>
      <c r="BQV274" s="416"/>
      <c r="BQW274" s="416"/>
      <c r="BQX274" s="416"/>
      <c r="BQY274" s="416"/>
      <c r="BQZ274" s="416"/>
      <c r="BRA274" s="416"/>
      <c r="BRB274" s="416"/>
      <c r="BRC274" s="416"/>
      <c r="BRD274" s="416"/>
      <c r="BRE274" s="416"/>
      <c r="BRF274" s="416"/>
      <c r="BRG274" s="416"/>
      <c r="BRH274" s="416"/>
      <c r="BRI274" s="416"/>
      <c r="BRJ274" s="416"/>
      <c r="BRK274" s="416"/>
      <c r="BRL274" s="416"/>
      <c r="BRM274" s="416"/>
      <c r="BRN274" s="416"/>
      <c r="BRO274" s="416"/>
      <c r="BRP274" s="416"/>
      <c r="BRQ274" s="416"/>
      <c r="BRR274" s="416"/>
      <c r="BRS274" s="416"/>
      <c r="BRT274" s="416"/>
      <c r="BRU274" s="416"/>
      <c r="BRV274" s="416"/>
      <c r="BRW274" s="416"/>
      <c r="BRX274" s="416"/>
      <c r="BRY274" s="416"/>
      <c r="BRZ274" s="416"/>
      <c r="BSA274" s="416"/>
      <c r="BSB274" s="416"/>
      <c r="BSC274" s="416"/>
      <c r="BSD274" s="416"/>
      <c r="BSE274" s="416"/>
      <c r="BSF274" s="416"/>
      <c r="BSG274" s="416"/>
      <c r="BSH274" s="416"/>
      <c r="BSI274" s="416"/>
      <c r="BSJ274" s="416"/>
      <c r="BSK274" s="416"/>
      <c r="BSL274" s="417"/>
      <c r="BSM274" s="417"/>
      <c r="BSN274" s="417"/>
      <c r="BSO274" s="417"/>
      <c r="BSP274" s="417"/>
      <c r="BSQ274" s="417"/>
      <c r="BSR274" s="417"/>
      <c r="BSS274" s="417"/>
      <c r="BST274" s="417"/>
      <c r="BSU274" s="417"/>
      <c r="BSV274" s="417"/>
      <c r="BSW274" s="417"/>
      <c r="BSX274" s="417"/>
      <c r="BSY274" s="417"/>
      <c r="BSZ274" s="417"/>
      <c r="BTA274" s="417"/>
      <c r="BTB274" s="417"/>
      <c r="BTC274" s="417"/>
      <c r="BTD274" s="417"/>
      <c r="BTE274" s="417"/>
      <c r="BTF274" s="417"/>
      <c r="BTG274" s="417"/>
      <c r="BTH274" s="417"/>
      <c r="BTI274" s="417"/>
      <c r="BTJ274" s="418"/>
      <c r="BTK274" s="418"/>
      <c r="BTL274" s="418"/>
      <c r="BTM274" s="418"/>
      <c r="BTN274" s="418"/>
      <c r="BTO274" s="417"/>
      <c r="BTP274" s="417"/>
      <c r="BTQ274" s="418"/>
      <c r="BTR274" s="418"/>
      <c r="BTS274" s="417"/>
      <c r="BTT274" s="417"/>
      <c r="BTU274" s="418"/>
      <c r="BTV274" s="418"/>
      <c r="BTW274" s="417"/>
      <c r="BTX274" s="417"/>
      <c r="BTY274" s="417"/>
      <c r="BTZ274" s="417"/>
      <c r="BUA274" s="417"/>
      <c r="BUB274" s="417"/>
      <c r="BUC274" s="417"/>
      <c r="BUD274" s="418"/>
      <c r="BUE274" s="418"/>
      <c r="BUF274" s="417"/>
      <c r="BUG274" s="417"/>
      <c r="BUH274" s="418"/>
      <c r="BUI274" s="418"/>
      <c r="BUJ274" s="417"/>
      <c r="BUK274" s="417"/>
      <c r="BUL274" s="417"/>
      <c r="BUM274" s="417"/>
      <c r="BUN274" s="417"/>
      <c r="BUO274" s="411"/>
      <c r="BUP274" s="443"/>
      <c r="BUQ274" s="417"/>
      <c r="BUR274" s="417"/>
      <c r="BUS274" s="417"/>
      <c r="BUT274" s="417"/>
      <c r="BUU274" s="417"/>
      <c r="BUV274" s="417"/>
      <c r="BUW274" s="417"/>
      <c r="BUX274" s="416"/>
      <c r="BUY274" s="416"/>
      <c r="BUZ274" s="416"/>
      <c r="BVA274" s="416"/>
      <c r="BVB274" s="416"/>
      <c r="BVC274" s="416"/>
      <c r="BVD274" s="416"/>
      <c r="BVE274" s="416"/>
      <c r="BVF274" s="416"/>
      <c r="BVG274" s="416"/>
      <c r="BVH274" s="416"/>
      <c r="BVI274" s="416"/>
      <c r="BVJ274" s="416"/>
      <c r="BVK274" s="416"/>
      <c r="BVL274" s="416"/>
      <c r="BVM274" s="416"/>
      <c r="BVN274" s="416"/>
      <c r="BVO274" s="416"/>
      <c r="BVP274" s="416"/>
      <c r="BVQ274" s="416"/>
      <c r="BVR274" s="416"/>
      <c r="BVS274" s="416"/>
      <c r="BVT274" s="416"/>
      <c r="BVU274" s="416"/>
      <c r="BVV274" s="416"/>
      <c r="BVW274" s="416"/>
      <c r="BVX274" s="416"/>
      <c r="BVY274" s="416"/>
      <c r="BVZ274" s="416"/>
      <c r="BWA274" s="416"/>
      <c r="BWB274" s="416"/>
      <c r="BWC274" s="416"/>
      <c r="BWD274" s="416"/>
      <c r="BWE274" s="416"/>
      <c r="BWF274" s="416"/>
      <c r="BWG274" s="416"/>
      <c r="BWH274" s="416"/>
      <c r="BWI274" s="416"/>
      <c r="BWJ274" s="416"/>
      <c r="BWK274" s="416"/>
      <c r="BWL274" s="416"/>
      <c r="BWM274" s="416"/>
      <c r="BWN274" s="416"/>
      <c r="BWO274" s="416"/>
      <c r="BWP274" s="417"/>
      <c r="BWQ274" s="417"/>
      <c r="BWR274" s="417"/>
      <c r="BWS274" s="417"/>
      <c r="BWT274" s="417"/>
      <c r="BWU274" s="417"/>
      <c r="BWV274" s="417"/>
      <c r="BWW274" s="417"/>
      <c r="BWX274" s="417"/>
      <c r="BWY274" s="417"/>
      <c r="BWZ274" s="417"/>
      <c r="BXA274" s="417"/>
      <c r="BXB274" s="417"/>
      <c r="BXC274" s="417"/>
      <c r="BXD274" s="417"/>
      <c r="BXE274" s="417"/>
      <c r="BXF274" s="417"/>
      <c r="BXG274" s="417"/>
      <c r="BXH274" s="417"/>
      <c r="BXI274" s="417"/>
      <c r="BXJ274" s="417"/>
      <c r="BXK274" s="417"/>
      <c r="BXL274" s="417"/>
      <c r="BXM274" s="417"/>
      <c r="BXN274" s="418"/>
      <c r="BXO274" s="418"/>
      <c r="BXP274" s="418"/>
      <c r="BXQ274" s="418"/>
      <c r="BXR274" s="418"/>
      <c r="BXS274" s="417"/>
      <c r="BXT274" s="417"/>
      <c r="BXU274" s="418"/>
      <c r="BXV274" s="418"/>
      <c r="BXW274" s="417"/>
      <c r="BXX274" s="417"/>
      <c r="BXY274" s="418"/>
      <c r="BXZ274" s="418"/>
      <c r="BYA274" s="417"/>
      <c r="BYB274" s="417"/>
      <c r="BYC274" s="417"/>
      <c r="BYD274" s="417"/>
      <c r="BYE274" s="417"/>
      <c r="BYF274" s="417"/>
      <c r="BYG274" s="417"/>
      <c r="BYH274" s="418"/>
      <c r="BYI274" s="418"/>
      <c r="BYJ274" s="417"/>
      <c r="BYK274" s="417"/>
      <c r="BYL274" s="418"/>
      <c r="BYM274" s="418"/>
      <c r="BYN274" s="417"/>
      <c r="BYO274" s="417"/>
      <c r="BYP274" s="417"/>
      <c r="BYQ274" s="417"/>
      <c r="BYR274" s="417"/>
      <c r="BYS274" s="411"/>
      <c r="BYT274" s="443"/>
      <c r="BYU274" s="417"/>
      <c r="BYV274" s="417"/>
      <c r="BYW274" s="417"/>
      <c r="BYX274" s="417"/>
      <c r="BYY274" s="417"/>
      <c r="BYZ274" s="417"/>
      <c r="BZA274" s="417"/>
      <c r="BZB274" s="416"/>
      <c r="BZC274" s="416"/>
      <c r="BZD274" s="416"/>
      <c r="BZE274" s="416"/>
      <c r="BZF274" s="416"/>
      <c r="BZG274" s="416"/>
      <c r="BZH274" s="416"/>
      <c r="BZI274" s="416"/>
      <c r="BZJ274" s="416"/>
      <c r="BZK274" s="416"/>
      <c r="BZL274" s="416"/>
      <c r="BZM274" s="416"/>
      <c r="BZN274" s="416"/>
      <c r="BZO274" s="416"/>
      <c r="BZP274" s="416"/>
      <c r="BZQ274" s="416"/>
      <c r="BZR274" s="416"/>
      <c r="BZS274" s="416"/>
      <c r="BZT274" s="416"/>
      <c r="BZU274" s="416"/>
      <c r="BZV274" s="416"/>
      <c r="BZW274" s="416"/>
      <c r="BZX274" s="416"/>
      <c r="BZY274" s="416"/>
      <c r="BZZ274" s="416"/>
      <c r="CAA274" s="416"/>
      <c r="CAB274" s="416"/>
      <c r="CAC274" s="416"/>
      <c r="CAD274" s="416"/>
      <c r="CAE274" s="416"/>
      <c r="CAF274" s="416"/>
      <c r="CAG274" s="416"/>
      <c r="CAH274" s="416"/>
      <c r="CAI274" s="416"/>
      <c r="CAJ274" s="416"/>
      <c r="CAK274" s="416"/>
      <c r="CAL274" s="416"/>
      <c r="CAM274" s="416"/>
      <c r="CAN274" s="416"/>
      <c r="CAO274" s="416"/>
      <c r="CAP274" s="416"/>
      <c r="CAQ274" s="416"/>
      <c r="CAR274" s="416"/>
      <c r="CAS274" s="416"/>
      <c r="CAT274" s="417"/>
      <c r="CAU274" s="417"/>
      <c r="CAV274" s="417"/>
      <c r="CAW274" s="417"/>
      <c r="CAX274" s="417"/>
      <c r="CAY274" s="417"/>
      <c r="CAZ274" s="417"/>
      <c r="CBA274" s="417"/>
      <c r="CBB274" s="417"/>
      <c r="CBC274" s="417"/>
      <c r="CBD274" s="417"/>
      <c r="CBE274" s="417"/>
      <c r="CBF274" s="417"/>
      <c r="CBG274" s="417"/>
      <c r="CBH274" s="417"/>
      <c r="CBI274" s="417"/>
      <c r="CBJ274" s="417"/>
      <c r="CBK274" s="417"/>
      <c r="CBL274" s="417"/>
      <c r="CBM274" s="417"/>
      <c r="CBN274" s="417"/>
      <c r="CBO274" s="417"/>
      <c r="CBP274" s="417"/>
      <c r="CBQ274" s="417"/>
      <c r="CBR274" s="418"/>
      <c r="CBS274" s="418"/>
      <c r="CBT274" s="418"/>
      <c r="CBU274" s="418"/>
      <c r="CBV274" s="418"/>
      <c r="CBW274" s="417"/>
      <c r="CBX274" s="417"/>
      <c r="CBY274" s="418"/>
      <c r="CBZ274" s="418"/>
      <c r="CCA274" s="417"/>
      <c r="CCB274" s="417"/>
      <c r="CCC274" s="418"/>
      <c r="CCD274" s="418"/>
      <c r="CCE274" s="417"/>
      <c r="CCF274" s="417"/>
      <c r="CCG274" s="417"/>
      <c r="CCH274" s="417"/>
      <c r="CCI274" s="417"/>
      <c r="CCJ274" s="417"/>
      <c r="CCK274" s="417"/>
      <c r="CCL274" s="418"/>
      <c r="CCM274" s="418"/>
      <c r="CCN274" s="417"/>
      <c r="CCO274" s="417"/>
      <c r="CCP274" s="418"/>
      <c r="CCQ274" s="418"/>
      <c r="CCR274" s="417"/>
      <c r="CCS274" s="417"/>
      <c r="CCT274" s="417"/>
      <c r="CCU274" s="417"/>
      <c r="CCV274" s="417"/>
      <c r="CCW274" s="411"/>
      <c r="CCX274" s="443"/>
      <c r="CCY274" s="417"/>
      <c r="CCZ274" s="417"/>
      <c r="CDA274" s="417"/>
      <c r="CDB274" s="417"/>
      <c r="CDC274" s="417"/>
      <c r="CDD274" s="417"/>
      <c r="CDE274" s="417"/>
      <c r="CDF274" s="416"/>
      <c r="CDG274" s="416"/>
      <c r="CDH274" s="416"/>
      <c r="CDI274" s="416"/>
      <c r="CDJ274" s="416"/>
      <c r="CDK274" s="416"/>
      <c r="CDL274" s="416"/>
      <c r="CDM274" s="416"/>
      <c r="CDN274" s="416"/>
      <c r="CDO274" s="416"/>
      <c r="CDP274" s="416"/>
      <c r="CDQ274" s="416"/>
      <c r="CDR274" s="416"/>
      <c r="CDS274" s="416"/>
      <c r="CDT274" s="416"/>
      <c r="CDU274" s="416"/>
      <c r="CDV274" s="416"/>
      <c r="CDW274" s="416"/>
      <c r="CDX274" s="416"/>
      <c r="CDY274" s="416"/>
      <c r="CDZ274" s="416"/>
      <c r="CEA274" s="416"/>
      <c r="CEB274" s="416"/>
      <c r="CEC274" s="416"/>
      <c r="CED274" s="416"/>
      <c r="CEE274" s="416"/>
      <c r="CEF274" s="416"/>
      <c r="CEG274" s="416"/>
      <c r="CEH274" s="416"/>
      <c r="CEI274" s="416"/>
      <c r="CEJ274" s="416"/>
      <c r="CEK274" s="416"/>
      <c r="CEL274" s="416"/>
      <c r="CEM274" s="416"/>
      <c r="CEN274" s="416"/>
      <c r="CEO274" s="416"/>
      <c r="CEP274" s="416"/>
      <c r="CEQ274" s="416"/>
      <c r="CER274" s="416"/>
      <c r="CES274" s="416"/>
      <c r="CET274" s="416"/>
      <c r="CEU274" s="416"/>
      <c r="CEV274" s="416"/>
      <c r="CEW274" s="416"/>
      <c r="CEX274" s="417"/>
      <c r="CEY274" s="417"/>
      <c r="CEZ274" s="417"/>
      <c r="CFA274" s="417"/>
      <c r="CFB274" s="417"/>
      <c r="CFC274" s="417"/>
      <c r="CFD274" s="417"/>
      <c r="CFE274" s="417"/>
      <c r="CFF274" s="417"/>
      <c r="CFG274" s="417"/>
      <c r="CFH274" s="417"/>
      <c r="CFI274" s="417"/>
      <c r="CFJ274" s="417"/>
      <c r="CFK274" s="417"/>
      <c r="CFL274" s="417"/>
      <c r="CFM274" s="417"/>
      <c r="CFN274" s="417"/>
      <c r="CFO274" s="417"/>
      <c r="CFP274" s="417"/>
      <c r="CFQ274" s="417"/>
      <c r="CFR274" s="417"/>
      <c r="CFS274" s="417"/>
      <c r="CFT274" s="417"/>
      <c r="CFU274" s="417"/>
      <c r="CFV274" s="418"/>
      <c r="CFW274" s="418"/>
      <c r="CFX274" s="418"/>
      <c r="CFY274" s="418"/>
      <c r="CFZ274" s="418"/>
      <c r="CGA274" s="417"/>
      <c r="CGB274" s="417"/>
      <c r="CGC274" s="418"/>
      <c r="CGD274" s="418"/>
      <c r="CGE274" s="417"/>
      <c r="CGF274" s="417"/>
      <c r="CGG274" s="418"/>
      <c r="CGH274" s="418"/>
      <c r="CGI274" s="417"/>
      <c r="CGJ274" s="417"/>
      <c r="CGK274" s="417"/>
      <c r="CGL274" s="417"/>
      <c r="CGM274" s="417"/>
      <c r="CGN274" s="417"/>
      <c r="CGO274" s="417"/>
      <c r="CGP274" s="418"/>
      <c r="CGQ274" s="418"/>
      <c r="CGR274" s="417"/>
      <c r="CGS274" s="417"/>
      <c r="CGT274" s="418"/>
      <c r="CGU274" s="418"/>
      <c r="CGV274" s="417"/>
      <c r="CGW274" s="417"/>
      <c r="CGX274" s="417"/>
      <c r="CGY274" s="417"/>
      <c r="CGZ274" s="417"/>
      <c r="CHA274" s="411"/>
      <c r="CHB274" s="443"/>
      <c r="CHC274" s="417"/>
      <c r="CHD274" s="417"/>
      <c r="CHE274" s="417"/>
      <c r="CHF274" s="417"/>
      <c r="CHG274" s="417"/>
      <c r="CHH274" s="417"/>
      <c r="CHI274" s="417"/>
      <c r="CHJ274" s="416"/>
      <c r="CHK274" s="416"/>
      <c r="CHL274" s="416"/>
      <c r="CHM274" s="416"/>
      <c r="CHN274" s="416"/>
      <c r="CHO274" s="416"/>
      <c r="CHP274" s="416"/>
      <c r="CHQ274" s="416"/>
      <c r="CHR274" s="416"/>
      <c r="CHS274" s="416"/>
      <c r="CHT274" s="416"/>
      <c r="CHU274" s="416"/>
      <c r="CHV274" s="416"/>
      <c r="CHW274" s="416"/>
      <c r="CHX274" s="416"/>
      <c r="CHY274" s="416"/>
      <c r="CHZ274" s="416"/>
      <c r="CIA274" s="416"/>
      <c r="CIB274" s="416"/>
      <c r="CIC274" s="416"/>
      <c r="CID274" s="416"/>
      <c r="CIE274" s="416"/>
      <c r="CIF274" s="416"/>
      <c r="CIG274" s="416"/>
      <c r="CIH274" s="416"/>
      <c r="CII274" s="416"/>
      <c r="CIJ274" s="416"/>
      <c r="CIK274" s="416"/>
      <c r="CIL274" s="416"/>
      <c r="CIM274" s="416"/>
      <c r="CIN274" s="416"/>
      <c r="CIO274" s="416"/>
      <c r="CIP274" s="416"/>
      <c r="CIQ274" s="416"/>
      <c r="CIR274" s="416"/>
      <c r="CIS274" s="416"/>
      <c r="CIT274" s="416"/>
      <c r="CIU274" s="416"/>
      <c r="CIV274" s="416"/>
      <c r="CIW274" s="416"/>
      <c r="CIX274" s="416"/>
      <c r="CIY274" s="416"/>
      <c r="CIZ274" s="416"/>
      <c r="CJA274" s="416"/>
      <c r="CJB274" s="417"/>
      <c r="CJC274" s="417"/>
      <c r="CJD274" s="417"/>
      <c r="CJE274" s="417"/>
      <c r="CJF274" s="417"/>
      <c r="CJG274" s="417"/>
      <c r="CJH274" s="417"/>
      <c r="CJI274" s="417"/>
      <c r="CJJ274" s="417"/>
      <c r="CJK274" s="417"/>
      <c r="CJL274" s="417"/>
      <c r="CJM274" s="417"/>
      <c r="CJN274" s="417"/>
      <c r="CJO274" s="417"/>
      <c r="CJP274" s="417"/>
      <c r="CJQ274" s="417"/>
      <c r="CJR274" s="417"/>
      <c r="CJS274" s="417"/>
      <c r="CJT274" s="417"/>
      <c r="CJU274" s="417"/>
      <c r="CJV274" s="417"/>
      <c r="CJW274" s="417"/>
      <c r="CJX274" s="417"/>
      <c r="CJY274" s="417"/>
      <c r="CJZ274" s="418"/>
      <c r="CKA274" s="418"/>
      <c r="CKB274" s="418"/>
      <c r="CKC274" s="418"/>
      <c r="CKD274" s="418"/>
      <c r="CKE274" s="417"/>
      <c r="CKF274" s="417"/>
      <c r="CKG274" s="418"/>
      <c r="CKH274" s="418"/>
      <c r="CKI274" s="417"/>
      <c r="CKJ274" s="417"/>
      <c r="CKK274" s="418"/>
      <c r="CKL274" s="418"/>
      <c r="CKM274" s="417"/>
      <c r="CKN274" s="417"/>
      <c r="CKO274" s="417"/>
      <c r="CKP274" s="417"/>
      <c r="CKQ274" s="417"/>
      <c r="CKR274" s="417"/>
      <c r="CKS274" s="417"/>
      <c r="CKT274" s="418"/>
      <c r="CKU274" s="418"/>
      <c r="CKV274" s="417"/>
      <c r="CKW274" s="417"/>
      <c r="CKX274" s="418"/>
      <c r="CKY274" s="418"/>
      <c r="CKZ274" s="417"/>
      <c r="CLA274" s="417"/>
      <c r="CLB274" s="417"/>
      <c r="CLC274" s="417"/>
      <c r="CLD274" s="417"/>
      <c r="CLE274" s="411"/>
      <c r="CLF274" s="443"/>
      <c r="CLG274" s="417"/>
      <c r="CLH274" s="417"/>
      <c r="CLI274" s="417"/>
      <c r="CLJ274" s="417"/>
      <c r="CLK274" s="417"/>
      <c r="CLL274" s="417"/>
      <c r="CLM274" s="417"/>
      <c r="CLN274" s="416"/>
      <c r="CLO274" s="416"/>
      <c r="CLP274" s="416"/>
      <c r="CLQ274" s="416"/>
      <c r="CLR274" s="416"/>
      <c r="CLS274" s="416"/>
      <c r="CLT274" s="416"/>
      <c r="CLU274" s="416"/>
      <c r="CLV274" s="416"/>
      <c r="CLW274" s="416"/>
      <c r="CLX274" s="416"/>
      <c r="CLY274" s="416"/>
      <c r="CLZ274" s="416"/>
      <c r="CMA274" s="416"/>
      <c r="CMB274" s="416"/>
      <c r="CMC274" s="416"/>
      <c r="CMD274" s="416"/>
      <c r="CME274" s="416"/>
      <c r="CMF274" s="416"/>
      <c r="CMG274" s="416"/>
      <c r="CMH274" s="416"/>
      <c r="CMI274" s="416"/>
      <c r="CMJ274" s="416"/>
      <c r="CMK274" s="416"/>
      <c r="CML274" s="416"/>
      <c r="CMM274" s="416"/>
      <c r="CMN274" s="416"/>
      <c r="CMO274" s="416"/>
      <c r="CMP274" s="416"/>
      <c r="CMQ274" s="416"/>
      <c r="CMR274" s="416"/>
      <c r="CMS274" s="416"/>
      <c r="CMT274" s="416"/>
      <c r="CMU274" s="416"/>
      <c r="CMV274" s="416"/>
      <c r="CMW274" s="416"/>
      <c r="CMX274" s="416"/>
      <c r="CMY274" s="416"/>
      <c r="CMZ274" s="416"/>
      <c r="CNA274" s="416"/>
      <c r="CNB274" s="416"/>
      <c r="CNC274" s="416"/>
      <c r="CND274" s="416"/>
      <c r="CNE274" s="416"/>
      <c r="CNF274" s="417"/>
      <c r="CNG274" s="417"/>
      <c r="CNH274" s="417"/>
      <c r="CNI274" s="417"/>
      <c r="CNJ274" s="417"/>
      <c r="CNK274" s="417"/>
      <c r="CNL274" s="417"/>
      <c r="CNM274" s="417"/>
      <c r="CNN274" s="417"/>
      <c r="CNO274" s="417"/>
      <c r="CNP274" s="417"/>
      <c r="CNQ274" s="417"/>
      <c r="CNR274" s="417"/>
      <c r="CNS274" s="417"/>
      <c r="CNT274" s="417"/>
      <c r="CNU274" s="417"/>
      <c r="CNV274" s="417"/>
      <c r="CNW274" s="417"/>
      <c r="CNX274" s="417"/>
      <c r="CNY274" s="417"/>
      <c r="CNZ274" s="417"/>
      <c r="COA274" s="417"/>
      <c r="COB274" s="417"/>
      <c r="COC274" s="417"/>
      <c r="COD274" s="418"/>
      <c r="COE274" s="418"/>
      <c r="COF274" s="418"/>
      <c r="COG274" s="418"/>
      <c r="COH274" s="418"/>
      <c r="COI274" s="417"/>
      <c r="COJ274" s="417"/>
      <c r="COK274" s="418"/>
      <c r="COL274" s="418"/>
      <c r="COM274" s="417"/>
      <c r="CON274" s="417"/>
      <c r="COO274" s="418"/>
      <c r="COP274" s="418"/>
      <c r="COQ274" s="417"/>
      <c r="COR274" s="417"/>
      <c r="COS274" s="417"/>
      <c r="COT274" s="417"/>
      <c r="COU274" s="417"/>
      <c r="COV274" s="417"/>
      <c r="COW274" s="417"/>
      <c r="COX274" s="418"/>
      <c r="COY274" s="418"/>
      <c r="COZ274" s="417"/>
      <c r="CPA274" s="417"/>
      <c r="CPB274" s="418"/>
      <c r="CPC274" s="418"/>
      <c r="CPD274" s="417"/>
      <c r="CPE274" s="417"/>
      <c r="CPF274" s="417"/>
      <c r="CPG274" s="417"/>
      <c r="CPH274" s="417"/>
      <c r="CPI274" s="411"/>
      <c r="CPJ274" s="443"/>
      <c r="CPK274" s="417"/>
      <c r="CPL274" s="417"/>
      <c r="CPM274" s="417"/>
      <c r="CPN274" s="417"/>
      <c r="CPO274" s="417"/>
      <c r="CPP274" s="417"/>
      <c r="CPQ274" s="417"/>
      <c r="CPR274" s="416"/>
      <c r="CPS274" s="416"/>
      <c r="CPT274" s="416"/>
      <c r="CPU274" s="416"/>
      <c r="CPV274" s="416"/>
      <c r="CPW274" s="416"/>
      <c r="CPX274" s="416"/>
      <c r="CPY274" s="416"/>
      <c r="CPZ274" s="416"/>
      <c r="CQA274" s="416"/>
      <c r="CQB274" s="416"/>
      <c r="CQC274" s="416"/>
      <c r="CQD274" s="416"/>
      <c r="CQE274" s="416"/>
      <c r="CQF274" s="416"/>
      <c r="CQG274" s="416"/>
      <c r="CQH274" s="416"/>
      <c r="CQI274" s="416"/>
      <c r="CQJ274" s="416"/>
      <c r="CQK274" s="416"/>
      <c r="CQL274" s="416"/>
      <c r="CQM274" s="416"/>
      <c r="CQN274" s="416"/>
      <c r="CQO274" s="416"/>
      <c r="CQP274" s="416"/>
      <c r="CQQ274" s="416"/>
      <c r="CQR274" s="416"/>
      <c r="CQS274" s="416"/>
      <c r="CQT274" s="416"/>
      <c r="CQU274" s="416"/>
      <c r="CQV274" s="416"/>
      <c r="CQW274" s="416"/>
      <c r="CQX274" s="416"/>
      <c r="CQY274" s="416"/>
      <c r="CQZ274" s="416"/>
      <c r="CRA274" s="416"/>
      <c r="CRB274" s="416"/>
      <c r="CRC274" s="416"/>
      <c r="CRD274" s="416"/>
      <c r="CRE274" s="416"/>
      <c r="CRF274" s="416"/>
      <c r="CRG274" s="416"/>
      <c r="CRH274" s="416"/>
      <c r="CRI274" s="416"/>
      <c r="CRJ274" s="417"/>
      <c r="CRK274" s="417"/>
      <c r="CRL274" s="417"/>
      <c r="CRM274" s="417"/>
      <c r="CRN274" s="417"/>
      <c r="CRO274" s="417"/>
      <c r="CRP274" s="417"/>
      <c r="CRQ274" s="417"/>
      <c r="CRR274" s="417"/>
      <c r="CRS274" s="417"/>
      <c r="CRT274" s="417"/>
      <c r="CRU274" s="417"/>
      <c r="CRV274" s="417"/>
      <c r="CRW274" s="417"/>
      <c r="CRX274" s="417"/>
      <c r="CRY274" s="417"/>
      <c r="CRZ274" s="417"/>
      <c r="CSA274" s="417"/>
      <c r="CSB274" s="417"/>
      <c r="CSC274" s="417"/>
      <c r="CSD274" s="417"/>
      <c r="CSE274" s="417"/>
      <c r="CSF274" s="417"/>
      <c r="CSG274" s="417"/>
      <c r="CSH274" s="418"/>
      <c r="CSI274" s="418"/>
      <c r="CSJ274" s="418"/>
      <c r="CSK274" s="418"/>
      <c r="CSL274" s="418"/>
      <c r="CSM274" s="417"/>
      <c r="CSN274" s="417"/>
      <c r="CSO274" s="418"/>
      <c r="CSP274" s="418"/>
      <c r="CSQ274" s="417"/>
      <c r="CSR274" s="417"/>
      <c r="CSS274" s="418"/>
      <c r="CST274" s="418"/>
      <c r="CSU274" s="417"/>
      <c r="CSV274" s="417"/>
      <c r="CSW274" s="417"/>
      <c r="CSX274" s="417"/>
      <c r="CSY274" s="417"/>
      <c r="CSZ274" s="417"/>
      <c r="CTA274" s="417"/>
      <c r="CTB274" s="418"/>
      <c r="CTC274" s="418"/>
      <c r="CTD274" s="417"/>
      <c r="CTE274" s="417"/>
      <c r="CTF274" s="418"/>
      <c r="CTG274" s="418"/>
      <c r="CTH274" s="417"/>
      <c r="CTI274" s="417"/>
      <c r="CTJ274" s="417"/>
      <c r="CTK274" s="417"/>
      <c r="CTL274" s="417"/>
      <c r="CTM274" s="411"/>
      <c r="CTN274" s="443"/>
      <c r="CTO274" s="417"/>
      <c r="CTP274" s="417"/>
      <c r="CTQ274" s="417"/>
      <c r="CTR274" s="417"/>
      <c r="CTS274" s="417"/>
      <c r="CTT274" s="417"/>
      <c r="CTU274" s="417"/>
      <c r="CTV274" s="416"/>
      <c r="CTW274" s="416"/>
      <c r="CTX274" s="416"/>
      <c r="CTY274" s="416"/>
      <c r="CTZ274" s="416"/>
      <c r="CUA274" s="416"/>
      <c r="CUB274" s="416"/>
      <c r="CUC274" s="416"/>
      <c r="CUD274" s="416"/>
      <c r="CUE274" s="416"/>
      <c r="CUF274" s="416"/>
      <c r="CUG274" s="416"/>
      <c r="CUH274" s="416"/>
      <c r="CUI274" s="416"/>
      <c r="CUJ274" s="416"/>
      <c r="CUK274" s="416"/>
      <c r="CUL274" s="416"/>
      <c r="CUM274" s="416"/>
      <c r="CUN274" s="416"/>
      <c r="CUO274" s="416"/>
      <c r="CUP274" s="416"/>
      <c r="CUQ274" s="416"/>
      <c r="CUR274" s="416"/>
      <c r="CUS274" s="416"/>
      <c r="CUT274" s="416"/>
      <c r="CUU274" s="416"/>
      <c r="CUV274" s="416"/>
      <c r="CUW274" s="416"/>
      <c r="CUX274" s="416"/>
      <c r="CUY274" s="416"/>
      <c r="CUZ274" s="416"/>
      <c r="CVA274" s="416"/>
      <c r="CVB274" s="416"/>
      <c r="CVC274" s="416"/>
      <c r="CVD274" s="416"/>
      <c r="CVE274" s="416"/>
      <c r="CVF274" s="416"/>
      <c r="CVG274" s="416"/>
      <c r="CVH274" s="416"/>
      <c r="CVI274" s="416"/>
      <c r="CVJ274" s="416"/>
      <c r="CVK274" s="416"/>
      <c r="CVL274" s="416"/>
      <c r="CVM274" s="416"/>
      <c r="CVN274" s="417"/>
      <c r="CVO274" s="417"/>
      <c r="CVP274" s="417"/>
      <c r="CVQ274" s="417"/>
      <c r="CVR274" s="417"/>
      <c r="CVS274" s="417"/>
      <c r="CVT274" s="417"/>
      <c r="CVU274" s="417"/>
      <c r="CVV274" s="417"/>
      <c r="CVW274" s="417"/>
      <c r="CVX274" s="417"/>
      <c r="CVY274" s="417"/>
      <c r="CVZ274" s="417"/>
      <c r="CWA274" s="417"/>
      <c r="CWB274" s="417"/>
      <c r="CWC274" s="417"/>
      <c r="CWD274" s="417"/>
      <c r="CWE274" s="417"/>
      <c r="CWF274" s="417"/>
      <c r="CWG274" s="417"/>
      <c r="CWH274" s="417"/>
      <c r="CWI274" s="417"/>
      <c r="CWJ274" s="417"/>
      <c r="CWK274" s="417"/>
      <c r="CWL274" s="418"/>
      <c r="CWM274" s="418"/>
      <c r="CWN274" s="418"/>
      <c r="CWO274" s="418"/>
      <c r="CWP274" s="418"/>
      <c r="CWQ274" s="417"/>
      <c r="CWR274" s="417"/>
      <c r="CWS274" s="418"/>
      <c r="CWT274" s="418"/>
      <c r="CWU274" s="417"/>
      <c r="CWV274" s="417"/>
      <c r="CWW274" s="418"/>
      <c r="CWX274" s="418"/>
      <c r="CWY274" s="417"/>
      <c r="CWZ274" s="417"/>
      <c r="CXA274" s="417"/>
      <c r="CXB274" s="417"/>
      <c r="CXC274" s="417"/>
      <c r="CXD274" s="417"/>
      <c r="CXE274" s="417"/>
      <c r="CXF274" s="418"/>
      <c r="CXG274" s="418"/>
      <c r="CXH274" s="417"/>
      <c r="CXI274" s="417"/>
      <c r="CXJ274" s="418"/>
      <c r="CXK274" s="418"/>
      <c r="CXL274" s="417"/>
      <c r="CXM274" s="417"/>
      <c r="CXN274" s="417"/>
      <c r="CXO274" s="417"/>
      <c r="CXP274" s="417"/>
      <c r="CXQ274" s="411"/>
      <c r="CXR274" s="443"/>
      <c r="CXS274" s="417"/>
      <c r="CXT274" s="417"/>
      <c r="CXU274" s="417"/>
      <c r="CXV274" s="417"/>
      <c r="CXW274" s="417"/>
      <c r="CXX274" s="417"/>
      <c r="CXY274" s="417"/>
      <c r="CXZ274" s="416"/>
      <c r="CYA274" s="416"/>
      <c r="CYB274" s="416"/>
      <c r="CYC274" s="416"/>
      <c r="CYD274" s="416"/>
      <c r="CYE274" s="416"/>
      <c r="CYF274" s="416"/>
      <c r="CYG274" s="416"/>
      <c r="CYH274" s="416"/>
      <c r="CYI274" s="416"/>
      <c r="CYJ274" s="416"/>
      <c r="CYK274" s="416"/>
      <c r="CYL274" s="416"/>
      <c r="CYM274" s="416"/>
      <c r="CYN274" s="416"/>
      <c r="CYO274" s="416"/>
      <c r="CYP274" s="416"/>
      <c r="CYQ274" s="416"/>
      <c r="CYR274" s="416"/>
      <c r="CYS274" s="416"/>
      <c r="CYT274" s="416"/>
      <c r="CYU274" s="416"/>
      <c r="CYV274" s="416"/>
      <c r="CYW274" s="416"/>
      <c r="CYX274" s="416"/>
      <c r="CYY274" s="416"/>
      <c r="CYZ274" s="416"/>
      <c r="CZA274" s="416"/>
      <c r="CZB274" s="416"/>
      <c r="CZC274" s="416"/>
      <c r="CZD274" s="416"/>
      <c r="CZE274" s="416"/>
      <c r="CZF274" s="416"/>
      <c r="CZG274" s="416"/>
      <c r="CZH274" s="416"/>
      <c r="CZI274" s="416"/>
      <c r="CZJ274" s="416"/>
      <c r="CZK274" s="416"/>
      <c r="CZL274" s="416"/>
      <c r="CZM274" s="416"/>
      <c r="CZN274" s="416"/>
      <c r="CZO274" s="416"/>
      <c r="CZP274" s="416"/>
      <c r="CZQ274" s="416"/>
      <c r="CZR274" s="417"/>
      <c r="CZS274" s="417"/>
      <c r="CZT274" s="417"/>
      <c r="CZU274" s="417"/>
      <c r="CZV274" s="417"/>
      <c r="CZW274" s="417"/>
      <c r="CZX274" s="417"/>
      <c r="CZY274" s="417"/>
      <c r="CZZ274" s="417"/>
      <c r="DAA274" s="417"/>
      <c r="DAB274" s="417"/>
      <c r="DAC274" s="417"/>
      <c r="DAD274" s="417"/>
      <c r="DAE274" s="417"/>
      <c r="DAF274" s="417"/>
      <c r="DAG274" s="417"/>
      <c r="DAH274" s="417"/>
      <c r="DAI274" s="417"/>
      <c r="DAJ274" s="417"/>
      <c r="DAK274" s="417"/>
      <c r="DAL274" s="417"/>
      <c r="DAM274" s="417"/>
      <c r="DAN274" s="417"/>
      <c r="DAO274" s="417"/>
      <c r="DAP274" s="418"/>
      <c r="DAQ274" s="418"/>
      <c r="DAR274" s="418"/>
      <c r="DAS274" s="418"/>
      <c r="DAT274" s="418"/>
      <c r="DAU274" s="417"/>
      <c r="DAV274" s="417"/>
      <c r="DAW274" s="418"/>
      <c r="DAX274" s="418"/>
      <c r="DAY274" s="417"/>
      <c r="DAZ274" s="417"/>
      <c r="DBA274" s="418"/>
      <c r="DBB274" s="418"/>
      <c r="DBC274" s="417"/>
      <c r="DBD274" s="417"/>
      <c r="DBE274" s="417"/>
      <c r="DBF274" s="417"/>
      <c r="DBG274" s="417"/>
      <c r="DBH274" s="417"/>
      <c r="DBI274" s="417"/>
      <c r="DBJ274" s="418"/>
      <c r="DBK274" s="418"/>
      <c r="DBL274" s="417"/>
      <c r="DBM274" s="417"/>
      <c r="DBN274" s="418"/>
      <c r="DBO274" s="418"/>
      <c r="DBP274" s="417"/>
      <c r="DBQ274" s="417"/>
      <c r="DBR274" s="417"/>
      <c r="DBS274" s="417"/>
      <c r="DBT274" s="417"/>
      <c r="DBU274" s="411"/>
      <c r="DBV274" s="443"/>
      <c r="DBW274" s="417"/>
      <c r="DBX274" s="417"/>
      <c r="DBY274" s="417"/>
      <c r="DBZ274" s="417"/>
      <c r="DCA274" s="417"/>
      <c r="DCB274" s="417"/>
      <c r="DCC274" s="417"/>
      <c r="DCD274" s="416"/>
      <c r="DCE274" s="416"/>
      <c r="DCF274" s="416"/>
      <c r="DCG274" s="416"/>
      <c r="DCH274" s="416"/>
      <c r="DCI274" s="416"/>
      <c r="DCJ274" s="416"/>
      <c r="DCK274" s="416"/>
      <c r="DCL274" s="416"/>
      <c r="DCM274" s="416"/>
      <c r="DCN274" s="416"/>
      <c r="DCO274" s="416"/>
      <c r="DCP274" s="416"/>
      <c r="DCQ274" s="416"/>
      <c r="DCR274" s="416"/>
      <c r="DCS274" s="416"/>
      <c r="DCT274" s="416"/>
      <c r="DCU274" s="416"/>
      <c r="DCV274" s="416"/>
      <c r="DCW274" s="416"/>
      <c r="DCX274" s="416"/>
      <c r="DCY274" s="416"/>
      <c r="DCZ274" s="416"/>
      <c r="DDA274" s="416"/>
      <c r="DDB274" s="416"/>
      <c r="DDC274" s="416"/>
      <c r="DDD274" s="416"/>
      <c r="DDE274" s="416"/>
      <c r="DDF274" s="416"/>
      <c r="DDG274" s="416"/>
      <c r="DDH274" s="416"/>
      <c r="DDI274" s="416"/>
      <c r="DDJ274" s="416"/>
      <c r="DDK274" s="416"/>
      <c r="DDL274" s="416"/>
      <c r="DDM274" s="416"/>
      <c r="DDN274" s="416"/>
      <c r="DDO274" s="416"/>
      <c r="DDP274" s="416"/>
      <c r="DDQ274" s="416"/>
      <c r="DDR274" s="416"/>
      <c r="DDS274" s="416"/>
      <c r="DDT274" s="416"/>
      <c r="DDU274" s="416"/>
      <c r="DDV274" s="417"/>
      <c r="DDW274" s="417"/>
      <c r="DDX274" s="417"/>
      <c r="DDY274" s="417"/>
      <c r="DDZ274" s="417"/>
      <c r="DEA274" s="417"/>
      <c r="DEB274" s="417"/>
      <c r="DEC274" s="417"/>
      <c r="DED274" s="417"/>
      <c r="DEE274" s="417"/>
      <c r="DEF274" s="417"/>
      <c r="DEG274" s="417"/>
      <c r="DEH274" s="417"/>
      <c r="DEI274" s="417"/>
      <c r="DEJ274" s="417"/>
      <c r="DEK274" s="417"/>
      <c r="DEL274" s="417"/>
      <c r="DEM274" s="417"/>
      <c r="DEN274" s="417"/>
      <c r="DEO274" s="417"/>
      <c r="DEP274" s="417"/>
      <c r="DEQ274" s="417"/>
      <c r="DER274" s="417"/>
      <c r="DES274" s="417"/>
      <c r="DET274" s="418"/>
      <c r="DEU274" s="418"/>
      <c r="DEV274" s="418"/>
      <c r="DEW274" s="418"/>
      <c r="DEX274" s="418"/>
      <c r="DEY274" s="417"/>
      <c r="DEZ274" s="417"/>
      <c r="DFA274" s="418"/>
      <c r="DFB274" s="418"/>
      <c r="DFC274" s="417"/>
      <c r="DFD274" s="417"/>
      <c r="DFE274" s="418"/>
      <c r="DFF274" s="418"/>
      <c r="DFG274" s="417"/>
      <c r="DFH274" s="417"/>
      <c r="DFI274" s="417"/>
      <c r="DFJ274" s="417"/>
      <c r="DFK274" s="417"/>
      <c r="DFL274" s="417"/>
      <c r="DFM274" s="417"/>
      <c r="DFN274" s="418"/>
      <c r="DFO274" s="418"/>
      <c r="DFP274" s="417"/>
      <c r="DFQ274" s="417"/>
      <c r="DFR274" s="418"/>
      <c r="DFS274" s="418"/>
      <c r="DFT274" s="417"/>
      <c r="DFU274" s="417"/>
      <c r="DFV274" s="417"/>
      <c r="DFW274" s="417"/>
      <c r="DFX274" s="417"/>
      <c r="DFY274" s="411"/>
      <c r="DFZ274" s="443"/>
      <c r="DGA274" s="417"/>
      <c r="DGB274" s="417"/>
      <c r="DGC274" s="417"/>
      <c r="DGD274" s="417"/>
      <c r="DGE274" s="417"/>
      <c r="DGF274" s="417"/>
      <c r="DGG274" s="417"/>
      <c r="DGH274" s="416"/>
      <c r="DGI274" s="416"/>
      <c r="DGJ274" s="416"/>
      <c r="DGK274" s="416"/>
      <c r="DGL274" s="416"/>
      <c r="DGM274" s="416"/>
      <c r="DGN274" s="416"/>
      <c r="DGO274" s="416"/>
      <c r="DGP274" s="416"/>
      <c r="DGQ274" s="416"/>
      <c r="DGR274" s="416"/>
      <c r="DGS274" s="416"/>
      <c r="DGT274" s="416"/>
      <c r="DGU274" s="416"/>
      <c r="DGV274" s="416"/>
      <c r="DGW274" s="416"/>
      <c r="DGX274" s="416"/>
      <c r="DGY274" s="416"/>
      <c r="DGZ274" s="416"/>
      <c r="DHA274" s="416"/>
      <c r="DHB274" s="416"/>
      <c r="DHC274" s="416"/>
      <c r="DHD274" s="416"/>
      <c r="DHE274" s="416"/>
      <c r="DHF274" s="416"/>
      <c r="DHG274" s="416"/>
      <c r="DHH274" s="416"/>
      <c r="DHI274" s="416"/>
      <c r="DHJ274" s="416"/>
      <c r="DHK274" s="416"/>
      <c r="DHL274" s="416"/>
      <c r="DHM274" s="416"/>
      <c r="DHN274" s="416"/>
      <c r="DHO274" s="416"/>
      <c r="DHP274" s="416"/>
      <c r="DHQ274" s="416"/>
      <c r="DHR274" s="416"/>
      <c r="DHS274" s="416"/>
      <c r="DHT274" s="416"/>
      <c r="DHU274" s="416"/>
      <c r="DHV274" s="416"/>
      <c r="DHW274" s="416"/>
      <c r="DHX274" s="416"/>
      <c r="DHY274" s="416"/>
      <c r="DHZ274" s="417"/>
      <c r="DIA274" s="417"/>
      <c r="DIB274" s="417"/>
      <c r="DIC274" s="417"/>
      <c r="DID274" s="417"/>
      <c r="DIE274" s="417"/>
      <c r="DIF274" s="417"/>
      <c r="DIG274" s="417"/>
      <c r="DIH274" s="417"/>
      <c r="DII274" s="417"/>
      <c r="DIJ274" s="417"/>
      <c r="DIK274" s="417"/>
      <c r="DIL274" s="417"/>
      <c r="DIM274" s="417"/>
      <c r="DIN274" s="417"/>
      <c r="DIO274" s="417"/>
      <c r="DIP274" s="417"/>
      <c r="DIQ274" s="417"/>
      <c r="DIR274" s="417"/>
      <c r="DIS274" s="417"/>
      <c r="DIT274" s="417"/>
      <c r="DIU274" s="417"/>
      <c r="DIV274" s="417"/>
      <c r="DIW274" s="417"/>
      <c r="DIX274" s="418"/>
      <c r="DIY274" s="418"/>
      <c r="DIZ274" s="418"/>
      <c r="DJA274" s="418"/>
      <c r="DJB274" s="418"/>
      <c r="DJC274" s="417"/>
      <c r="DJD274" s="417"/>
      <c r="DJE274" s="418"/>
      <c r="DJF274" s="418"/>
      <c r="DJG274" s="417"/>
      <c r="DJH274" s="417"/>
      <c r="DJI274" s="418"/>
      <c r="DJJ274" s="418"/>
      <c r="DJK274" s="417"/>
      <c r="DJL274" s="417"/>
      <c r="DJM274" s="417"/>
      <c r="DJN274" s="417"/>
      <c r="DJO274" s="417"/>
      <c r="DJP274" s="417"/>
      <c r="DJQ274" s="417"/>
      <c r="DJR274" s="418"/>
      <c r="DJS274" s="418"/>
      <c r="DJT274" s="417"/>
      <c r="DJU274" s="417"/>
      <c r="DJV274" s="418"/>
      <c r="DJW274" s="418"/>
      <c r="DJX274" s="417"/>
      <c r="DJY274" s="417"/>
      <c r="DJZ274" s="417"/>
      <c r="DKA274" s="417"/>
      <c r="DKB274" s="417"/>
      <c r="DKC274" s="411"/>
      <c r="DKD274" s="443"/>
      <c r="DKE274" s="417"/>
      <c r="DKF274" s="417"/>
      <c r="DKG274" s="417"/>
      <c r="DKH274" s="417"/>
      <c r="DKI274" s="417"/>
      <c r="DKJ274" s="417"/>
      <c r="DKK274" s="417"/>
      <c r="DKL274" s="416"/>
      <c r="DKM274" s="416"/>
      <c r="DKN274" s="416"/>
      <c r="DKO274" s="416"/>
      <c r="DKP274" s="416"/>
      <c r="DKQ274" s="416"/>
      <c r="DKR274" s="416"/>
      <c r="DKS274" s="416"/>
      <c r="DKT274" s="416"/>
      <c r="DKU274" s="416"/>
      <c r="DKV274" s="416"/>
      <c r="DKW274" s="416"/>
      <c r="DKX274" s="416"/>
      <c r="DKY274" s="416"/>
      <c r="DKZ274" s="416"/>
      <c r="DLA274" s="416"/>
      <c r="DLB274" s="416"/>
      <c r="DLC274" s="416"/>
      <c r="DLD274" s="416"/>
      <c r="DLE274" s="416"/>
      <c r="DLF274" s="416"/>
      <c r="DLG274" s="416"/>
      <c r="DLH274" s="416"/>
      <c r="DLI274" s="416"/>
      <c r="DLJ274" s="416"/>
      <c r="DLK274" s="416"/>
      <c r="DLL274" s="416"/>
      <c r="DLM274" s="416"/>
      <c r="DLN274" s="416"/>
      <c r="DLO274" s="416"/>
      <c r="DLP274" s="416"/>
      <c r="DLQ274" s="416"/>
      <c r="DLR274" s="416"/>
      <c r="DLS274" s="416"/>
      <c r="DLT274" s="416"/>
      <c r="DLU274" s="416"/>
      <c r="DLV274" s="416"/>
      <c r="DLW274" s="416"/>
      <c r="DLX274" s="416"/>
      <c r="DLY274" s="416"/>
      <c r="DLZ274" s="416"/>
      <c r="DMA274" s="416"/>
      <c r="DMB274" s="416"/>
      <c r="DMC274" s="416"/>
      <c r="DMD274" s="417"/>
      <c r="DME274" s="417"/>
      <c r="DMF274" s="417"/>
      <c r="DMG274" s="417"/>
      <c r="DMH274" s="417"/>
      <c r="DMI274" s="417"/>
      <c r="DMJ274" s="417"/>
      <c r="DMK274" s="417"/>
      <c r="DML274" s="417"/>
      <c r="DMM274" s="417"/>
      <c r="DMN274" s="417"/>
      <c r="DMO274" s="417"/>
      <c r="DMP274" s="417"/>
      <c r="DMQ274" s="417"/>
      <c r="DMR274" s="417"/>
      <c r="DMS274" s="417"/>
      <c r="DMT274" s="417"/>
      <c r="DMU274" s="417"/>
      <c r="DMV274" s="417"/>
      <c r="DMW274" s="417"/>
      <c r="DMX274" s="417"/>
      <c r="DMY274" s="417"/>
      <c r="DMZ274" s="417"/>
      <c r="DNA274" s="417"/>
      <c r="DNB274" s="418"/>
      <c r="DNC274" s="418"/>
      <c r="DND274" s="418"/>
      <c r="DNE274" s="418"/>
      <c r="DNF274" s="418"/>
      <c r="DNG274" s="417"/>
      <c r="DNH274" s="417"/>
      <c r="DNI274" s="418"/>
      <c r="DNJ274" s="418"/>
      <c r="DNK274" s="417"/>
      <c r="DNL274" s="417"/>
      <c r="DNM274" s="418"/>
      <c r="DNN274" s="418"/>
      <c r="DNO274" s="417"/>
      <c r="DNP274" s="417"/>
      <c r="DNQ274" s="417"/>
      <c r="DNR274" s="417"/>
      <c r="DNS274" s="417"/>
      <c r="DNT274" s="417"/>
      <c r="DNU274" s="417"/>
      <c r="DNV274" s="418"/>
      <c r="DNW274" s="418"/>
      <c r="DNX274" s="417"/>
      <c r="DNY274" s="417"/>
      <c r="DNZ274" s="418"/>
      <c r="DOA274" s="418"/>
      <c r="DOB274" s="417"/>
      <c r="DOC274" s="417"/>
      <c r="DOD274" s="417"/>
      <c r="DOE274" s="417"/>
      <c r="DOF274" s="417"/>
      <c r="DOG274" s="411"/>
      <c r="DOH274" s="443"/>
      <c r="DOI274" s="417"/>
      <c r="DOJ274" s="417"/>
      <c r="DOK274" s="417"/>
      <c r="DOL274" s="417"/>
      <c r="DOM274" s="417"/>
      <c r="DON274" s="417"/>
      <c r="DOO274" s="417"/>
      <c r="DOP274" s="416"/>
      <c r="DOQ274" s="416"/>
      <c r="DOR274" s="416"/>
      <c r="DOS274" s="416"/>
      <c r="DOT274" s="416"/>
      <c r="DOU274" s="416"/>
      <c r="DOV274" s="416"/>
      <c r="DOW274" s="416"/>
      <c r="DOX274" s="416"/>
      <c r="DOY274" s="416"/>
      <c r="DOZ274" s="416"/>
      <c r="DPA274" s="416"/>
      <c r="DPB274" s="416"/>
      <c r="DPC274" s="416"/>
      <c r="DPD274" s="416"/>
      <c r="DPE274" s="416"/>
      <c r="DPF274" s="416"/>
      <c r="DPG274" s="416"/>
      <c r="DPH274" s="416"/>
      <c r="DPI274" s="416"/>
      <c r="DPJ274" s="416"/>
      <c r="DPK274" s="416"/>
      <c r="DPL274" s="416"/>
      <c r="DPM274" s="416"/>
      <c r="DPN274" s="416"/>
      <c r="DPO274" s="416"/>
      <c r="DPP274" s="416"/>
      <c r="DPQ274" s="416"/>
      <c r="DPR274" s="416"/>
      <c r="DPS274" s="416"/>
      <c r="DPT274" s="416"/>
      <c r="DPU274" s="416"/>
      <c r="DPV274" s="416"/>
      <c r="DPW274" s="416"/>
      <c r="DPX274" s="416"/>
      <c r="DPY274" s="416"/>
      <c r="DPZ274" s="416"/>
      <c r="DQA274" s="416"/>
      <c r="DQB274" s="416"/>
      <c r="DQC274" s="416"/>
      <c r="DQD274" s="416"/>
      <c r="DQE274" s="416"/>
      <c r="DQF274" s="416"/>
      <c r="DQG274" s="416"/>
      <c r="DQH274" s="417"/>
      <c r="DQI274" s="417"/>
      <c r="DQJ274" s="417"/>
      <c r="DQK274" s="417"/>
      <c r="DQL274" s="417"/>
      <c r="DQM274" s="417"/>
      <c r="DQN274" s="417"/>
      <c r="DQO274" s="417"/>
      <c r="DQP274" s="417"/>
      <c r="DQQ274" s="417"/>
      <c r="DQR274" s="417"/>
      <c r="DQS274" s="417"/>
      <c r="DQT274" s="417"/>
      <c r="DQU274" s="417"/>
      <c r="DQV274" s="417"/>
      <c r="DQW274" s="417"/>
      <c r="DQX274" s="417"/>
      <c r="DQY274" s="417"/>
      <c r="DQZ274" s="417"/>
      <c r="DRA274" s="417"/>
      <c r="DRB274" s="417"/>
      <c r="DRC274" s="417"/>
      <c r="DRD274" s="417"/>
      <c r="DRE274" s="417"/>
      <c r="DRF274" s="418"/>
      <c r="DRG274" s="418"/>
      <c r="DRH274" s="418"/>
      <c r="DRI274" s="418"/>
      <c r="DRJ274" s="418"/>
      <c r="DRK274" s="417"/>
      <c r="DRL274" s="417"/>
      <c r="DRM274" s="418"/>
      <c r="DRN274" s="418"/>
      <c r="DRO274" s="417"/>
      <c r="DRP274" s="417"/>
      <c r="DRQ274" s="418"/>
      <c r="DRR274" s="418"/>
      <c r="DRS274" s="417"/>
      <c r="DRT274" s="417"/>
      <c r="DRU274" s="417"/>
      <c r="DRV274" s="417"/>
      <c r="DRW274" s="417"/>
      <c r="DRX274" s="417"/>
      <c r="DRY274" s="417"/>
      <c r="DRZ274" s="418"/>
      <c r="DSA274" s="418"/>
      <c r="DSB274" s="417"/>
      <c r="DSC274" s="417"/>
      <c r="DSD274" s="418"/>
      <c r="DSE274" s="418"/>
      <c r="DSF274" s="417"/>
      <c r="DSG274" s="417"/>
      <c r="DSH274" s="417"/>
      <c r="DSI274" s="417"/>
      <c r="DSJ274" s="417"/>
      <c r="DSK274" s="411"/>
      <c r="DSL274" s="443"/>
      <c r="DSM274" s="417"/>
      <c r="DSN274" s="417"/>
      <c r="DSO274" s="417"/>
      <c r="DSP274" s="417"/>
      <c r="DSQ274" s="417"/>
      <c r="DSR274" s="417"/>
      <c r="DSS274" s="417"/>
      <c r="DST274" s="416"/>
      <c r="DSU274" s="416"/>
      <c r="DSV274" s="416"/>
      <c r="DSW274" s="416"/>
      <c r="DSX274" s="416"/>
      <c r="DSY274" s="416"/>
      <c r="DSZ274" s="416"/>
      <c r="DTA274" s="416"/>
      <c r="DTB274" s="416"/>
      <c r="DTC274" s="416"/>
      <c r="DTD274" s="416"/>
      <c r="DTE274" s="416"/>
      <c r="DTF274" s="416"/>
      <c r="DTG274" s="416"/>
      <c r="DTH274" s="416"/>
      <c r="DTI274" s="416"/>
      <c r="DTJ274" s="416"/>
      <c r="DTK274" s="416"/>
      <c r="DTL274" s="416"/>
      <c r="DTM274" s="416"/>
      <c r="DTN274" s="416"/>
      <c r="DTO274" s="416"/>
      <c r="DTP274" s="416"/>
      <c r="DTQ274" s="416"/>
      <c r="DTR274" s="416"/>
      <c r="DTS274" s="416"/>
      <c r="DTT274" s="416"/>
      <c r="DTU274" s="416"/>
      <c r="DTV274" s="416"/>
      <c r="DTW274" s="416"/>
      <c r="DTX274" s="416"/>
      <c r="DTY274" s="416"/>
      <c r="DTZ274" s="416"/>
      <c r="DUA274" s="416"/>
      <c r="DUB274" s="416"/>
      <c r="DUC274" s="416"/>
      <c r="DUD274" s="416"/>
      <c r="DUE274" s="416"/>
      <c r="DUF274" s="416"/>
      <c r="DUG274" s="416"/>
      <c r="DUH274" s="416"/>
      <c r="DUI274" s="416"/>
      <c r="DUJ274" s="416"/>
      <c r="DUK274" s="416"/>
      <c r="DUL274" s="417"/>
      <c r="DUM274" s="417"/>
      <c r="DUN274" s="417"/>
      <c r="DUO274" s="417"/>
      <c r="DUP274" s="417"/>
      <c r="DUQ274" s="417"/>
      <c r="DUR274" s="417"/>
      <c r="DUS274" s="417"/>
      <c r="DUT274" s="417"/>
      <c r="DUU274" s="417"/>
      <c r="DUV274" s="417"/>
      <c r="DUW274" s="417"/>
      <c r="DUX274" s="417"/>
      <c r="DUY274" s="417"/>
      <c r="DUZ274" s="417"/>
      <c r="DVA274" s="417"/>
      <c r="DVB274" s="417"/>
      <c r="DVC274" s="417"/>
      <c r="DVD274" s="417"/>
      <c r="DVE274" s="417"/>
      <c r="DVF274" s="417"/>
      <c r="DVG274" s="417"/>
      <c r="DVH274" s="417"/>
      <c r="DVI274" s="417"/>
      <c r="DVJ274" s="418"/>
      <c r="DVK274" s="418"/>
      <c r="DVL274" s="418"/>
      <c r="DVM274" s="418"/>
      <c r="DVN274" s="418"/>
      <c r="DVO274" s="417"/>
      <c r="DVP274" s="417"/>
      <c r="DVQ274" s="418"/>
      <c r="DVR274" s="418"/>
      <c r="DVS274" s="417"/>
      <c r="DVT274" s="417"/>
      <c r="DVU274" s="418"/>
      <c r="DVV274" s="418"/>
      <c r="DVW274" s="417"/>
      <c r="DVX274" s="417"/>
      <c r="DVY274" s="417"/>
      <c r="DVZ274" s="417"/>
      <c r="DWA274" s="417"/>
      <c r="DWB274" s="417"/>
      <c r="DWC274" s="417"/>
      <c r="DWD274" s="418"/>
      <c r="DWE274" s="418"/>
      <c r="DWF274" s="417"/>
      <c r="DWG274" s="417"/>
      <c r="DWH274" s="418"/>
      <c r="DWI274" s="418"/>
      <c r="DWJ274" s="417"/>
      <c r="DWK274" s="417"/>
      <c r="DWL274" s="417"/>
      <c r="DWM274" s="417"/>
      <c r="DWN274" s="417"/>
      <c r="DWO274" s="411"/>
      <c r="DWP274" s="443"/>
      <c r="DWQ274" s="417"/>
      <c r="DWR274" s="417"/>
      <c r="DWS274" s="417"/>
      <c r="DWT274" s="417"/>
      <c r="DWU274" s="417"/>
      <c r="DWV274" s="417"/>
      <c r="DWW274" s="417"/>
      <c r="DWX274" s="416"/>
      <c r="DWY274" s="416"/>
      <c r="DWZ274" s="416"/>
      <c r="DXA274" s="416"/>
      <c r="DXB274" s="416"/>
      <c r="DXC274" s="416"/>
      <c r="DXD274" s="416"/>
      <c r="DXE274" s="416"/>
      <c r="DXF274" s="416"/>
      <c r="DXG274" s="416"/>
      <c r="DXH274" s="416"/>
      <c r="DXI274" s="416"/>
      <c r="DXJ274" s="416"/>
      <c r="DXK274" s="416"/>
      <c r="DXL274" s="416"/>
      <c r="DXM274" s="416"/>
      <c r="DXN274" s="416"/>
      <c r="DXO274" s="416"/>
      <c r="DXP274" s="416"/>
      <c r="DXQ274" s="416"/>
      <c r="DXR274" s="416"/>
      <c r="DXS274" s="416"/>
      <c r="DXT274" s="416"/>
      <c r="DXU274" s="416"/>
      <c r="DXV274" s="416"/>
      <c r="DXW274" s="416"/>
      <c r="DXX274" s="416"/>
      <c r="DXY274" s="416"/>
      <c r="DXZ274" s="416"/>
      <c r="DYA274" s="416"/>
      <c r="DYB274" s="416"/>
      <c r="DYC274" s="416"/>
      <c r="DYD274" s="416"/>
      <c r="DYE274" s="416"/>
      <c r="DYF274" s="416"/>
      <c r="DYG274" s="416"/>
      <c r="DYH274" s="416"/>
      <c r="DYI274" s="416"/>
      <c r="DYJ274" s="416"/>
      <c r="DYK274" s="416"/>
      <c r="DYL274" s="416"/>
      <c r="DYM274" s="416"/>
      <c r="DYN274" s="416"/>
      <c r="DYO274" s="416"/>
      <c r="DYP274" s="417"/>
      <c r="DYQ274" s="417"/>
      <c r="DYR274" s="417"/>
      <c r="DYS274" s="417"/>
      <c r="DYT274" s="417"/>
      <c r="DYU274" s="417"/>
      <c r="DYV274" s="417"/>
      <c r="DYW274" s="417"/>
      <c r="DYX274" s="417"/>
      <c r="DYY274" s="417"/>
      <c r="DYZ274" s="417"/>
      <c r="DZA274" s="417"/>
      <c r="DZB274" s="417"/>
      <c r="DZC274" s="417"/>
      <c r="DZD274" s="417"/>
      <c r="DZE274" s="417"/>
      <c r="DZF274" s="417"/>
      <c r="DZG274" s="417"/>
      <c r="DZH274" s="417"/>
      <c r="DZI274" s="417"/>
      <c r="DZJ274" s="417"/>
      <c r="DZK274" s="417"/>
      <c r="DZL274" s="417"/>
      <c r="DZM274" s="417"/>
      <c r="DZN274" s="418"/>
      <c r="DZO274" s="418"/>
      <c r="DZP274" s="418"/>
      <c r="DZQ274" s="418"/>
      <c r="DZR274" s="418"/>
      <c r="DZS274" s="417"/>
      <c r="DZT274" s="417"/>
      <c r="DZU274" s="418"/>
      <c r="DZV274" s="418"/>
      <c r="DZW274" s="417"/>
      <c r="DZX274" s="417"/>
      <c r="DZY274" s="418"/>
      <c r="DZZ274" s="418"/>
      <c r="EAA274" s="417"/>
      <c r="EAB274" s="417"/>
      <c r="EAC274" s="417"/>
      <c r="EAD274" s="417"/>
      <c r="EAE274" s="417"/>
      <c r="EAF274" s="417"/>
      <c r="EAG274" s="417"/>
      <c r="EAH274" s="418"/>
      <c r="EAI274" s="418"/>
      <c r="EAJ274" s="417"/>
      <c r="EAK274" s="417"/>
      <c r="EAL274" s="418"/>
      <c r="EAM274" s="418"/>
      <c r="EAN274" s="417"/>
      <c r="EAO274" s="417"/>
      <c r="EAP274" s="417"/>
      <c r="EAQ274" s="417"/>
      <c r="EAR274" s="417"/>
      <c r="EAS274" s="411"/>
      <c r="EAT274" s="443"/>
      <c r="EAU274" s="417"/>
      <c r="EAV274" s="417"/>
      <c r="EAW274" s="417"/>
      <c r="EAX274" s="417"/>
      <c r="EAY274" s="417"/>
      <c r="EAZ274" s="417"/>
      <c r="EBA274" s="417"/>
      <c r="EBB274" s="416"/>
      <c r="EBC274" s="416"/>
      <c r="EBD274" s="416"/>
      <c r="EBE274" s="416"/>
      <c r="EBF274" s="416"/>
      <c r="EBG274" s="416"/>
      <c r="EBH274" s="416"/>
      <c r="EBI274" s="416"/>
      <c r="EBJ274" s="416"/>
      <c r="EBK274" s="416"/>
      <c r="EBL274" s="416"/>
      <c r="EBM274" s="416"/>
      <c r="EBN274" s="416"/>
      <c r="EBO274" s="416"/>
      <c r="EBP274" s="416"/>
      <c r="EBQ274" s="416"/>
      <c r="EBR274" s="416"/>
      <c r="EBS274" s="416"/>
      <c r="EBT274" s="416"/>
      <c r="EBU274" s="416"/>
      <c r="EBV274" s="416"/>
      <c r="EBW274" s="416"/>
      <c r="EBX274" s="416"/>
      <c r="EBY274" s="416"/>
      <c r="EBZ274" s="416"/>
      <c r="ECA274" s="416"/>
      <c r="ECB274" s="416"/>
      <c r="ECC274" s="416"/>
      <c r="ECD274" s="416"/>
      <c r="ECE274" s="416"/>
      <c r="ECF274" s="416"/>
      <c r="ECG274" s="416"/>
      <c r="ECH274" s="416"/>
      <c r="ECI274" s="416"/>
      <c r="ECJ274" s="416"/>
      <c r="ECK274" s="416"/>
      <c r="ECL274" s="416"/>
      <c r="ECM274" s="416"/>
      <c r="ECN274" s="416"/>
      <c r="ECO274" s="416"/>
      <c r="ECP274" s="416"/>
      <c r="ECQ274" s="416"/>
      <c r="ECR274" s="416"/>
      <c r="ECS274" s="416"/>
      <c r="ECT274" s="417"/>
      <c r="ECU274" s="417"/>
      <c r="ECV274" s="417"/>
      <c r="ECW274" s="417"/>
      <c r="ECX274" s="417"/>
      <c r="ECY274" s="417"/>
      <c r="ECZ274" s="417"/>
      <c r="EDA274" s="417"/>
      <c r="EDB274" s="417"/>
      <c r="EDC274" s="417"/>
      <c r="EDD274" s="417"/>
      <c r="EDE274" s="417"/>
      <c r="EDF274" s="417"/>
      <c r="EDG274" s="417"/>
      <c r="EDH274" s="417"/>
      <c r="EDI274" s="417"/>
      <c r="EDJ274" s="417"/>
      <c r="EDK274" s="417"/>
      <c r="EDL274" s="417"/>
      <c r="EDM274" s="417"/>
      <c r="EDN274" s="417"/>
      <c r="EDO274" s="417"/>
      <c r="EDP274" s="417"/>
      <c r="EDQ274" s="417"/>
      <c r="EDR274" s="418"/>
      <c r="EDS274" s="418"/>
      <c r="EDT274" s="418"/>
      <c r="EDU274" s="418"/>
      <c r="EDV274" s="418"/>
      <c r="EDW274" s="417"/>
      <c r="EDX274" s="417"/>
      <c r="EDY274" s="418"/>
      <c r="EDZ274" s="418"/>
      <c r="EEA274" s="417"/>
      <c r="EEB274" s="417"/>
      <c r="EEC274" s="418"/>
      <c r="EED274" s="418"/>
      <c r="EEE274" s="417"/>
      <c r="EEF274" s="417"/>
      <c r="EEG274" s="417"/>
      <c r="EEH274" s="417"/>
      <c r="EEI274" s="417"/>
      <c r="EEJ274" s="417"/>
      <c r="EEK274" s="417"/>
      <c r="EEL274" s="418"/>
      <c r="EEM274" s="418"/>
      <c r="EEN274" s="417"/>
      <c r="EEO274" s="417"/>
      <c r="EEP274" s="418"/>
      <c r="EEQ274" s="418"/>
      <c r="EER274" s="417"/>
      <c r="EES274" s="417"/>
      <c r="EET274" s="417"/>
      <c r="EEU274" s="417"/>
      <c r="EEV274" s="417"/>
      <c r="EEW274" s="411"/>
      <c r="EEX274" s="443"/>
      <c r="EEY274" s="417"/>
      <c r="EEZ274" s="417"/>
      <c r="EFA274" s="417"/>
      <c r="EFB274" s="417"/>
      <c r="EFC274" s="417"/>
      <c r="EFD274" s="417"/>
      <c r="EFE274" s="417"/>
      <c r="EFF274" s="416"/>
      <c r="EFG274" s="416"/>
      <c r="EFH274" s="416"/>
      <c r="EFI274" s="416"/>
      <c r="EFJ274" s="416"/>
      <c r="EFK274" s="416"/>
      <c r="EFL274" s="416"/>
      <c r="EFM274" s="416"/>
      <c r="EFN274" s="416"/>
      <c r="EFO274" s="416"/>
      <c r="EFP274" s="416"/>
      <c r="EFQ274" s="416"/>
      <c r="EFR274" s="416"/>
      <c r="EFS274" s="416"/>
      <c r="EFT274" s="416"/>
      <c r="EFU274" s="416"/>
      <c r="EFV274" s="416"/>
      <c r="EFW274" s="416"/>
      <c r="EFX274" s="416"/>
      <c r="EFY274" s="416"/>
      <c r="EFZ274" s="416"/>
      <c r="EGA274" s="416"/>
      <c r="EGB274" s="416"/>
      <c r="EGC274" s="416"/>
      <c r="EGD274" s="416"/>
      <c r="EGE274" s="416"/>
      <c r="EGF274" s="416"/>
      <c r="EGG274" s="416"/>
      <c r="EGH274" s="416"/>
      <c r="EGI274" s="416"/>
      <c r="EGJ274" s="416"/>
      <c r="EGK274" s="416"/>
      <c r="EGL274" s="416"/>
      <c r="EGM274" s="416"/>
      <c r="EGN274" s="416"/>
      <c r="EGO274" s="416"/>
      <c r="EGP274" s="416"/>
      <c r="EGQ274" s="416"/>
      <c r="EGR274" s="416"/>
      <c r="EGS274" s="416"/>
      <c r="EGT274" s="416"/>
      <c r="EGU274" s="416"/>
      <c r="EGV274" s="416"/>
      <c r="EGW274" s="416"/>
      <c r="EGX274" s="417"/>
      <c r="EGY274" s="417"/>
      <c r="EGZ274" s="417"/>
      <c r="EHA274" s="417"/>
      <c r="EHB274" s="417"/>
      <c r="EHC274" s="417"/>
      <c r="EHD274" s="417"/>
      <c r="EHE274" s="417"/>
      <c r="EHF274" s="417"/>
      <c r="EHG274" s="417"/>
      <c r="EHH274" s="417"/>
      <c r="EHI274" s="417"/>
      <c r="EHJ274" s="417"/>
      <c r="EHK274" s="417"/>
      <c r="EHL274" s="417"/>
      <c r="EHM274" s="417"/>
      <c r="EHN274" s="417"/>
      <c r="EHO274" s="417"/>
      <c r="EHP274" s="417"/>
      <c r="EHQ274" s="417"/>
      <c r="EHR274" s="417"/>
      <c r="EHS274" s="417"/>
      <c r="EHT274" s="417"/>
      <c r="EHU274" s="417"/>
      <c r="EHV274" s="418"/>
      <c r="EHW274" s="418"/>
      <c r="EHX274" s="418"/>
      <c r="EHY274" s="418"/>
      <c r="EHZ274" s="418"/>
      <c r="EIA274" s="417"/>
      <c r="EIB274" s="417"/>
      <c r="EIC274" s="418"/>
      <c r="EID274" s="418"/>
      <c r="EIE274" s="417"/>
      <c r="EIF274" s="417"/>
      <c r="EIG274" s="418"/>
      <c r="EIH274" s="418"/>
      <c r="EII274" s="417"/>
      <c r="EIJ274" s="417"/>
      <c r="EIK274" s="417"/>
      <c r="EIL274" s="417"/>
      <c r="EIM274" s="417"/>
      <c r="EIN274" s="417"/>
      <c r="EIO274" s="417"/>
      <c r="EIP274" s="418"/>
      <c r="EIQ274" s="418"/>
      <c r="EIR274" s="417"/>
      <c r="EIS274" s="417"/>
      <c r="EIT274" s="418"/>
      <c r="EIU274" s="418"/>
      <c r="EIV274" s="417"/>
      <c r="EIW274" s="417"/>
      <c r="EIX274" s="417"/>
      <c r="EIY274" s="417"/>
      <c r="EIZ274" s="417"/>
      <c r="EJA274" s="411"/>
      <c r="EJB274" s="443"/>
      <c r="EJC274" s="417"/>
      <c r="EJD274" s="417"/>
      <c r="EJE274" s="417"/>
      <c r="EJF274" s="417"/>
      <c r="EJG274" s="417"/>
      <c r="EJH274" s="417"/>
      <c r="EJI274" s="417"/>
      <c r="EJJ274" s="416"/>
      <c r="EJK274" s="416"/>
      <c r="EJL274" s="416"/>
      <c r="EJM274" s="416"/>
      <c r="EJN274" s="416"/>
      <c r="EJO274" s="416"/>
      <c r="EJP274" s="416"/>
      <c r="EJQ274" s="416"/>
      <c r="EJR274" s="416"/>
      <c r="EJS274" s="416"/>
      <c r="EJT274" s="416"/>
      <c r="EJU274" s="416"/>
      <c r="EJV274" s="416"/>
      <c r="EJW274" s="416"/>
      <c r="EJX274" s="416"/>
      <c r="EJY274" s="416"/>
      <c r="EJZ274" s="416"/>
      <c r="EKA274" s="416"/>
      <c r="EKB274" s="416"/>
      <c r="EKC274" s="416"/>
      <c r="EKD274" s="416"/>
      <c r="EKE274" s="416"/>
      <c r="EKF274" s="416"/>
      <c r="EKG274" s="416"/>
      <c r="EKH274" s="416"/>
      <c r="EKI274" s="416"/>
      <c r="EKJ274" s="416"/>
      <c r="EKK274" s="416"/>
      <c r="EKL274" s="416"/>
      <c r="EKM274" s="416"/>
      <c r="EKN274" s="416"/>
      <c r="EKO274" s="416"/>
      <c r="EKP274" s="416"/>
      <c r="EKQ274" s="416"/>
      <c r="EKR274" s="416"/>
      <c r="EKS274" s="416"/>
      <c r="EKT274" s="416"/>
      <c r="EKU274" s="416"/>
      <c r="EKV274" s="416"/>
      <c r="EKW274" s="416"/>
      <c r="EKX274" s="416"/>
      <c r="EKY274" s="416"/>
      <c r="EKZ274" s="416"/>
      <c r="ELA274" s="416"/>
      <c r="ELB274" s="417"/>
      <c r="ELC274" s="417"/>
      <c r="ELD274" s="417"/>
      <c r="ELE274" s="417"/>
      <c r="ELF274" s="417"/>
      <c r="ELG274" s="417"/>
      <c r="ELH274" s="417"/>
      <c r="ELI274" s="417"/>
      <c r="ELJ274" s="417"/>
      <c r="ELK274" s="417"/>
      <c r="ELL274" s="417"/>
      <c r="ELM274" s="417"/>
      <c r="ELN274" s="417"/>
      <c r="ELO274" s="417"/>
      <c r="ELP274" s="417"/>
      <c r="ELQ274" s="417"/>
      <c r="ELR274" s="417"/>
      <c r="ELS274" s="417"/>
      <c r="ELT274" s="417"/>
      <c r="ELU274" s="417"/>
      <c r="ELV274" s="417"/>
      <c r="ELW274" s="417"/>
      <c r="ELX274" s="417"/>
      <c r="ELY274" s="417"/>
      <c r="ELZ274" s="418"/>
      <c r="EMA274" s="418"/>
      <c r="EMB274" s="418"/>
      <c r="EMC274" s="418"/>
      <c r="EMD274" s="418"/>
      <c r="EME274" s="417"/>
      <c r="EMF274" s="417"/>
      <c r="EMG274" s="418"/>
      <c r="EMH274" s="418"/>
      <c r="EMI274" s="417"/>
      <c r="EMJ274" s="417"/>
      <c r="EMK274" s="418"/>
      <c r="EML274" s="418"/>
      <c r="EMM274" s="417"/>
      <c r="EMN274" s="417"/>
      <c r="EMO274" s="417"/>
      <c r="EMP274" s="417"/>
      <c r="EMQ274" s="417"/>
      <c r="EMR274" s="417"/>
      <c r="EMS274" s="417"/>
      <c r="EMT274" s="418"/>
      <c r="EMU274" s="418"/>
      <c r="EMV274" s="417"/>
      <c r="EMW274" s="417"/>
      <c r="EMX274" s="418"/>
      <c r="EMY274" s="418"/>
      <c r="EMZ274" s="417"/>
      <c r="ENA274" s="417"/>
      <c r="ENB274" s="417"/>
      <c r="ENC274" s="417"/>
      <c r="END274" s="417"/>
      <c r="ENE274" s="411"/>
      <c r="ENF274" s="443"/>
      <c r="ENG274" s="417"/>
      <c r="ENH274" s="417"/>
      <c r="ENI274" s="417"/>
      <c r="ENJ274" s="417"/>
      <c r="ENK274" s="417"/>
      <c r="ENL274" s="417"/>
      <c r="ENM274" s="417"/>
      <c r="ENN274" s="416"/>
      <c r="ENO274" s="416"/>
      <c r="ENP274" s="416"/>
      <c r="ENQ274" s="416"/>
      <c r="ENR274" s="416"/>
      <c r="ENS274" s="416"/>
      <c r="ENT274" s="416"/>
      <c r="ENU274" s="416"/>
      <c r="ENV274" s="416"/>
      <c r="ENW274" s="416"/>
      <c r="ENX274" s="416"/>
      <c r="ENY274" s="416"/>
      <c r="ENZ274" s="416"/>
      <c r="EOA274" s="416"/>
      <c r="EOB274" s="416"/>
      <c r="EOC274" s="416"/>
      <c r="EOD274" s="416"/>
      <c r="EOE274" s="416"/>
      <c r="EOF274" s="416"/>
      <c r="EOG274" s="416"/>
      <c r="EOH274" s="416"/>
      <c r="EOI274" s="416"/>
      <c r="EOJ274" s="416"/>
      <c r="EOK274" s="416"/>
      <c r="EOL274" s="416"/>
      <c r="EOM274" s="416"/>
      <c r="EON274" s="416"/>
      <c r="EOO274" s="416"/>
      <c r="EOP274" s="416"/>
      <c r="EOQ274" s="416"/>
      <c r="EOR274" s="416"/>
      <c r="EOS274" s="416"/>
      <c r="EOT274" s="416"/>
      <c r="EOU274" s="416"/>
      <c r="EOV274" s="416"/>
      <c r="EOW274" s="416"/>
      <c r="EOX274" s="416"/>
      <c r="EOY274" s="416"/>
      <c r="EOZ274" s="416"/>
      <c r="EPA274" s="416"/>
      <c r="EPB274" s="416"/>
      <c r="EPC274" s="416"/>
      <c r="EPD274" s="416"/>
      <c r="EPE274" s="416"/>
      <c r="EPF274" s="417"/>
      <c r="EPG274" s="417"/>
      <c r="EPH274" s="417"/>
      <c r="EPI274" s="417"/>
      <c r="EPJ274" s="417"/>
      <c r="EPK274" s="417"/>
      <c r="EPL274" s="417"/>
      <c r="EPM274" s="417"/>
      <c r="EPN274" s="417"/>
      <c r="EPO274" s="417"/>
      <c r="EPP274" s="417"/>
      <c r="EPQ274" s="417"/>
      <c r="EPR274" s="417"/>
      <c r="EPS274" s="417"/>
      <c r="EPT274" s="417"/>
      <c r="EPU274" s="417"/>
      <c r="EPV274" s="417"/>
      <c r="EPW274" s="417"/>
      <c r="EPX274" s="417"/>
      <c r="EPY274" s="417"/>
      <c r="EPZ274" s="417"/>
      <c r="EQA274" s="417"/>
      <c r="EQB274" s="417"/>
      <c r="EQC274" s="417"/>
      <c r="EQD274" s="418"/>
      <c r="EQE274" s="418"/>
      <c r="EQF274" s="418"/>
      <c r="EQG274" s="418"/>
      <c r="EQH274" s="418"/>
      <c r="EQI274" s="417"/>
      <c r="EQJ274" s="417"/>
      <c r="EQK274" s="418"/>
      <c r="EQL274" s="418"/>
      <c r="EQM274" s="417"/>
      <c r="EQN274" s="417"/>
      <c r="EQO274" s="418"/>
      <c r="EQP274" s="418"/>
      <c r="EQQ274" s="417"/>
      <c r="EQR274" s="417"/>
      <c r="EQS274" s="417"/>
      <c r="EQT274" s="417"/>
      <c r="EQU274" s="417"/>
      <c r="EQV274" s="417"/>
      <c r="EQW274" s="417"/>
      <c r="EQX274" s="418"/>
      <c r="EQY274" s="418"/>
      <c r="EQZ274" s="417"/>
      <c r="ERA274" s="417"/>
      <c r="ERB274" s="418"/>
      <c r="ERC274" s="418"/>
      <c r="ERD274" s="417"/>
      <c r="ERE274" s="417"/>
      <c r="ERF274" s="417"/>
      <c r="ERG274" s="417"/>
      <c r="ERH274" s="417"/>
      <c r="ERI274" s="411"/>
      <c r="ERJ274" s="443"/>
      <c r="ERK274" s="417"/>
      <c r="ERL274" s="417"/>
      <c r="ERM274" s="417"/>
      <c r="ERN274" s="417"/>
      <c r="ERO274" s="417"/>
      <c r="ERP274" s="417"/>
      <c r="ERQ274" s="417"/>
      <c r="ERR274" s="416"/>
      <c r="ERS274" s="416"/>
      <c r="ERT274" s="416"/>
      <c r="ERU274" s="416"/>
      <c r="ERV274" s="416"/>
      <c r="ERW274" s="416"/>
      <c r="ERX274" s="416"/>
      <c r="ERY274" s="416"/>
      <c r="ERZ274" s="416"/>
      <c r="ESA274" s="416"/>
      <c r="ESB274" s="416"/>
      <c r="ESC274" s="416"/>
      <c r="ESD274" s="416"/>
      <c r="ESE274" s="416"/>
      <c r="ESF274" s="416"/>
      <c r="ESG274" s="416"/>
      <c r="ESH274" s="416"/>
      <c r="ESI274" s="416"/>
      <c r="ESJ274" s="416"/>
      <c r="ESK274" s="416"/>
      <c r="ESL274" s="416"/>
      <c r="ESM274" s="416"/>
      <c r="ESN274" s="416"/>
      <c r="ESO274" s="416"/>
      <c r="ESP274" s="416"/>
      <c r="ESQ274" s="416"/>
      <c r="ESR274" s="416"/>
      <c r="ESS274" s="416"/>
      <c r="EST274" s="416"/>
      <c r="ESU274" s="416"/>
      <c r="ESV274" s="416"/>
      <c r="ESW274" s="416"/>
      <c r="ESX274" s="416"/>
      <c r="ESY274" s="416"/>
      <c r="ESZ274" s="416"/>
      <c r="ETA274" s="416"/>
      <c r="ETB274" s="416"/>
      <c r="ETC274" s="416"/>
      <c r="ETD274" s="416"/>
      <c r="ETE274" s="416"/>
      <c r="ETF274" s="416"/>
      <c r="ETG274" s="416"/>
      <c r="ETH274" s="416"/>
      <c r="ETI274" s="416"/>
      <c r="ETJ274" s="417"/>
      <c r="ETK274" s="417"/>
      <c r="ETL274" s="417"/>
      <c r="ETM274" s="417"/>
      <c r="ETN274" s="417"/>
      <c r="ETO274" s="417"/>
      <c r="ETP274" s="417"/>
      <c r="ETQ274" s="417"/>
      <c r="ETR274" s="417"/>
      <c r="ETS274" s="417"/>
      <c r="ETT274" s="417"/>
      <c r="ETU274" s="417"/>
      <c r="ETV274" s="417"/>
      <c r="ETW274" s="417"/>
      <c r="ETX274" s="417"/>
      <c r="ETY274" s="417"/>
      <c r="ETZ274" s="417"/>
      <c r="EUA274" s="417"/>
      <c r="EUB274" s="417"/>
      <c r="EUC274" s="417"/>
      <c r="EUD274" s="417"/>
      <c r="EUE274" s="417"/>
      <c r="EUF274" s="417"/>
      <c r="EUG274" s="417"/>
      <c r="EUH274" s="418"/>
      <c r="EUI274" s="418"/>
      <c r="EUJ274" s="418"/>
      <c r="EUK274" s="418"/>
      <c r="EUL274" s="418"/>
      <c r="EUM274" s="417"/>
      <c r="EUN274" s="417"/>
      <c r="EUO274" s="418"/>
      <c r="EUP274" s="418"/>
      <c r="EUQ274" s="417"/>
      <c r="EUR274" s="417"/>
      <c r="EUS274" s="418"/>
      <c r="EUT274" s="418"/>
      <c r="EUU274" s="417"/>
      <c r="EUV274" s="417"/>
      <c r="EUW274" s="417"/>
      <c r="EUX274" s="417"/>
      <c r="EUY274" s="417"/>
      <c r="EUZ274" s="417"/>
      <c r="EVA274" s="417"/>
      <c r="EVB274" s="418"/>
      <c r="EVC274" s="418"/>
      <c r="EVD274" s="417"/>
      <c r="EVE274" s="417"/>
      <c r="EVF274" s="418"/>
      <c r="EVG274" s="418"/>
      <c r="EVH274" s="417"/>
      <c r="EVI274" s="417"/>
      <c r="EVJ274" s="417"/>
      <c r="EVK274" s="417"/>
      <c r="EVL274" s="417"/>
      <c r="EVM274" s="411"/>
      <c r="EVN274" s="443"/>
      <c r="EVO274" s="417"/>
      <c r="EVP274" s="417"/>
      <c r="EVQ274" s="417"/>
      <c r="EVR274" s="417"/>
      <c r="EVS274" s="417"/>
      <c r="EVT274" s="417"/>
      <c r="EVU274" s="417"/>
      <c r="EVV274" s="416"/>
      <c r="EVW274" s="416"/>
      <c r="EVX274" s="416"/>
      <c r="EVY274" s="416"/>
      <c r="EVZ274" s="416"/>
      <c r="EWA274" s="416"/>
      <c r="EWB274" s="416"/>
      <c r="EWC274" s="416"/>
      <c r="EWD274" s="416"/>
      <c r="EWE274" s="416"/>
      <c r="EWF274" s="416"/>
      <c r="EWG274" s="416"/>
      <c r="EWH274" s="416"/>
      <c r="EWI274" s="416"/>
      <c r="EWJ274" s="416"/>
      <c r="EWK274" s="416"/>
      <c r="EWL274" s="416"/>
      <c r="EWM274" s="416"/>
      <c r="EWN274" s="416"/>
      <c r="EWO274" s="416"/>
      <c r="EWP274" s="416"/>
      <c r="EWQ274" s="416"/>
      <c r="EWR274" s="416"/>
      <c r="EWS274" s="416"/>
      <c r="EWT274" s="416"/>
      <c r="EWU274" s="416"/>
      <c r="EWV274" s="416"/>
      <c r="EWW274" s="416"/>
      <c r="EWX274" s="416"/>
      <c r="EWY274" s="416"/>
      <c r="EWZ274" s="416"/>
      <c r="EXA274" s="416"/>
      <c r="EXB274" s="416"/>
      <c r="EXC274" s="416"/>
      <c r="EXD274" s="416"/>
      <c r="EXE274" s="416"/>
      <c r="EXF274" s="416"/>
      <c r="EXG274" s="416"/>
      <c r="EXH274" s="416"/>
      <c r="EXI274" s="416"/>
      <c r="EXJ274" s="416"/>
      <c r="EXK274" s="416"/>
      <c r="EXL274" s="416"/>
      <c r="EXM274" s="416"/>
      <c r="EXN274" s="417"/>
      <c r="EXO274" s="417"/>
      <c r="EXP274" s="417"/>
      <c r="EXQ274" s="417"/>
      <c r="EXR274" s="417"/>
      <c r="EXS274" s="417"/>
      <c r="EXT274" s="417"/>
      <c r="EXU274" s="417"/>
      <c r="EXV274" s="417"/>
      <c r="EXW274" s="417"/>
      <c r="EXX274" s="417"/>
      <c r="EXY274" s="417"/>
      <c r="EXZ274" s="417"/>
      <c r="EYA274" s="417"/>
      <c r="EYB274" s="417"/>
      <c r="EYC274" s="417"/>
      <c r="EYD274" s="417"/>
      <c r="EYE274" s="417"/>
      <c r="EYF274" s="417"/>
      <c r="EYG274" s="417"/>
      <c r="EYH274" s="417"/>
      <c r="EYI274" s="417"/>
      <c r="EYJ274" s="417"/>
      <c r="EYK274" s="417"/>
      <c r="EYL274" s="418"/>
      <c r="EYM274" s="418"/>
      <c r="EYN274" s="418"/>
      <c r="EYO274" s="418"/>
      <c r="EYP274" s="418"/>
      <c r="EYQ274" s="417"/>
      <c r="EYR274" s="417"/>
      <c r="EYS274" s="418"/>
      <c r="EYT274" s="418"/>
      <c r="EYU274" s="417"/>
      <c r="EYV274" s="417"/>
      <c r="EYW274" s="418"/>
      <c r="EYX274" s="418"/>
      <c r="EYY274" s="417"/>
      <c r="EYZ274" s="417"/>
      <c r="EZA274" s="417"/>
      <c r="EZB274" s="417"/>
      <c r="EZC274" s="417"/>
      <c r="EZD274" s="417"/>
      <c r="EZE274" s="417"/>
      <c r="EZF274" s="418"/>
      <c r="EZG274" s="418"/>
      <c r="EZH274" s="417"/>
      <c r="EZI274" s="417"/>
      <c r="EZJ274" s="418"/>
      <c r="EZK274" s="418"/>
      <c r="EZL274" s="417"/>
      <c r="EZM274" s="417"/>
      <c r="EZN274" s="417"/>
      <c r="EZO274" s="417"/>
      <c r="EZP274" s="417"/>
      <c r="EZQ274" s="411"/>
      <c r="EZR274" s="443"/>
      <c r="EZS274" s="417"/>
      <c r="EZT274" s="417"/>
      <c r="EZU274" s="417"/>
      <c r="EZV274" s="417"/>
      <c r="EZW274" s="417"/>
      <c r="EZX274" s="417"/>
      <c r="EZY274" s="417"/>
      <c r="EZZ274" s="416"/>
      <c r="FAA274" s="416"/>
      <c r="FAB274" s="416"/>
      <c r="FAC274" s="416"/>
      <c r="FAD274" s="416"/>
      <c r="FAE274" s="416"/>
      <c r="FAF274" s="416"/>
      <c r="FAG274" s="416"/>
      <c r="FAH274" s="416"/>
      <c r="FAI274" s="416"/>
      <c r="FAJ274" s="416"/>
      <c r="FAK274" s="416"/>
      <c r="FAL274" s="416"/>
      <c r="FAM274" s="416"/>
      <c r="FAN274" s="416"/>
      <c r="FAO274" s="416"/>
      <c r="FAP274" s="416"/>
      <c r="FAQ274" s="416"/>
      <c r="FAR274" s="416"/>
      <c r="FAS274" s="416"/>
      <c r="FAT274" s="416"/>
      <c r="FAU274" s="416"/>
      <c r="FAV274" s="416"/>
      <c r="FAW274" s="416"/>
      <c r="FAX274" s="416"/>
      <c r="FAY274" s="416"/>
      <c r="FAZ274" s="416"/>
      <c r="FBA274" s="416"/>
      <c r="FBB274" s="416"/>
      <c r="FBC274" s="416"/>
      <c r="FBD274" s="416"/>
      <c r="FBE274" s="416"/>
      <c r="FBF274" s="416"/>
      <c r="FBG274" s="416"/>
      <c r="FBH274" s="416"/>
      <c r="FBI274" s="416"/>
      <c r="FBJ274" s="416"/>
      <c r="FBK274" s="416"/>
      <c r="FBL274" s="416"/>
      <c r="FBM274" s="416"/>
      <c r="FBN274" s="416"/>
      <c r="FBO274" s="416"/>
      <c r="FBP274" s="416"/>
      <c r="FBQ274" s="416"/>
      <c r="FBR274" s="417"/>
      <c r="FBS274" s="417"/>
      <c r="FBT274" s="417"/>
      <c r="FBU274" s="417"/>
      <c r="FBV274" s="417"/>
      <c r="FBW274" s="417"/>
      <c r="FBX274" s="417"/>
      <c r="FBY274" s="417"/>
      <c r="FBZ274" s="417"/>
      <c r="FCA274" s="417"/>
      <c r="FCB274" s="417"/>
      <c r="FCC274" s="417"/>
      <c r="FCD274" s="417"/>
      <c r="FCE274" s="417"/>
      <c r="FCF274" s="417"/>
      <c r="FCG274" s="417"/>
      <c r="FCH274" s="417"/>
      <c r="FCI274" s="417"/>
      <c r="FCJ274" s="417"/>
      <c r="FCK274" s="417"/>
      <c r="FCL274" s="417"/>
      <c r="FCM274" s="417"/>
      <c r="FCN274" s="417"/>
      <c r="FCO274" s="417"/>
      <c r="FCP274" s="418"/>
      <c r="FCQ274" s="418"/>
      <c r="FCR274" s="418"/>
      <c r="FCS274" s="418"/>
      <c r="FCT274" s="418"/>
      <c r="FCU274" s="417"/>
      <c r="FCV274" s="417"/>
      <c r="FCW274" s="418"/>
      <c r="FCX274" s="418"/>
      <c r="FCY274" s="417"/>
      <c r="FCZ274" s="417"/>
      <c r="FDA274" s="418"/>
      <c r="FDB274" s="418"/>
      <c r="FDC274" s="417"/>
      <c r="FDD274" s="417"/>
      <c r="FDE274" s="417"/>
      <c r="FDF274" s="417"/>
      <c r="FDG274" s="417"/>
      <c r="FDH274" s="417"/>
      <c r="FDI274" s="417"/>
      <c r="FDJ274" s="418"/>
      <c r="FDK274" s="418"/>
      <c r="FDL274" s="417"/>
      <c r="FDM274" s="417"/>
      <c r="FDN274" s="418"/>
      <c r="FDO274" s="418"/>
      <c r="FDP274" s="417"/>
      <c r="FDQ274" s="417"/>
      <c r="FDR274" s="417"/>
      <c r="FDS274" s="417"/>
      <c r="FDT274" s="417"/>
      <c r="FDU274" s="411"/>
      <c r="FDV274" s="443"/>
      <c r="FDW274" s="417"/>
      <c r="FDX274" s="417"/>
      <c r="FDY274" s="417"/>
      <c r="FDZ274" s="417"/>
      <c r="FEA274" s="417"/>
      <c r="FEB274" s="417"/>
      <c r="FEC274" s="417"/>
      <c r="FED274" s="416"/>
      <c r="FEE274" s="416"/>
      <c r="FEF274" s="416"/>
      <c r="FEG274" s="416"/>
      <c r="FEH274" s="416"/>
      <c r="FEI274" s="416"/>
      <c r="FEJ274" s="416"/>
      <c r="FEK274" s="416"/>
      <c r="FEL274" s="416"/>
      <c r="FEM274" s="416"/>
      <c r="FEN274" s="416"/>
      <c r="FEO274" s="416"/>
      <c r="FEP274" s="416"/>
      <c r="FEQ274" s="416"/>
      <c r="FER274" s="416"/>
      <c r="FES274" s="416"/>
      <c r="FET274" s="416"/>
      <c r="FEU274" s="416"/>
      <c r="FEV274" s="416"/>
      <c r="FEW274" s="416"/>
      <c r="FEX274" s="416"/>
      <c r="FEY274" s="416"/>
      <c r="FEZ274" s="416"/>
      <c r="FFA274" s="416"/>
      <c r="FFB274" s="416"/>
      <c r="FFC274" s="416"/>
      <c r="FFD274" s="416"/>
      <c r="FFE274" s="416"/>
      <c r="FFF274" s="416"/>
      <c r="FFG274" s="416"/>
      <c r="FFH274" s="416"/>
      <c r="FFI274" s="416"/>
      <c r="FFJ274" s="416"/>
      <c r="FFK274" s="416"/>
      <c r="FFL274" s="416"/>
      <c r="FFM274" s="416"/>
      <c r="FFN274" s="416"/>
      <c r="FFO274" s="416"/>
      <c r="FFP274" s="416"/>
      <c r="FFQ274" s="416"/>
      <c r="FFR274" s="416"/>
      <c r="FFS274" s="416"/>
      <c r="FFT274" s="416"/>
      <c r="FFU274" s="416"/>
      <c r="FFV274" s="417"/>
      <c r="FFW274" s="417"/>
      <c r="FFX274" s="417"/>
      <c r="FFY274" s="417"/>
      <c r="FFZ274" s="417"/>
      <c r="FGA274" s="417"/>
      <c r="FGB274" s="417"/>
      <c r="FGC274" s="417"/>
      <c r="FGD274" s="417"/>
      <c r="FGE274" s="417"/>
      <c r="FGF274" s="417"/>
      <c r="FGG274" s="417"/>
      <c r="FGH274" s="417"/>
      <c r="FGI274" s="417"/>
      <c r="FGJ274" s="417"/>
      <c r="FGK274" s="417"/>
      <c r="FGL274" s="417"/>
      <c r="FGM274" s="417"/>
      <c r="FGN274" s="417"/>
      <c r="FGO274" s="417"/>
      <c r="FGP274" s="417"/>
      <c r="FGQ274" s="417"/>
      <c r="FGR274" s="417"/>
      <c r="FGS274" s="417"/>
      <c r="FGT274" s="418"/>
      <c r="FGU274" s="418"/>
      <c r="FGV274" s="418"/>
      <c r="FGW274" s="418"/>
      <c r="FGX274" s="418"/>
      <c r="FGY274" s="417"/>
      <c r="FGZ274" s="417"/>
      <c r="FHA274" s="418"/>
      <c r="FHB274" s="418"/>
      <c r="FHC274" s="417"/>
      <c r="FHD274" s="417"/>
      <c r="FHE274" s="418"/>
      <c r="FHF274" s="418"/>
      <c r="FHG274" s="417"/>
      <c r="FHH274" s="417"/>
      <c r="FHI274" s="417"/>
      <c r="FHJ274" s="417"/>
      <c r="FHK274" s="417"/>
      <c r="FHL274" s="417"/>
      <c r="FHM274" s="417"/>
      <c r="FHN274" s="418"/>
      <c r="FHO274" s="418"/>
      <c r="FHP274" s="417"/>
      <c r="FHQ274" s="417"/>
      <c r="FHR274" s="418"/>
      <c r="FHS274" s="418"/>
      <c r="FHT274" s="417"/>
      <c r="FHU274" s="417"/>
      <c r="FHV274" s="417"/>
      <c r="FHW274" s="417"/>
      <c r="FHX274" s="417"/>
      <c r="FHY274" s="411"/>
      <c r="FHZ274" s="443"/>
      <c r="FIA274" s="417"/>
      <c r="FIB274" s="417"/>
      <c r="FIC274" s="417"/>
      <c r="FID274" s="417"/>
      <c r="FIE274" s="417"/>
      <c r="FIF274" s="417"/>
      <c r="FIG274" s="417"/>
      <c r="FIH274" s="416"/>
      <c r="FII274" s="416"/>
      <c r="FIJ274" s="416"/>
      <c r="FIK274" s="416"/>
      <c r="FIL274" s="416"/>
      <c r="FIM274" s="416"/>
      <c r="FIN274" s="416"/>
      <c r="FIO274" s="416"/>
      <c r="FIP274" s="416"/>
      <c r="FIQ274" s="416"/>
      <c r="FIR274" s="416"/>
      <c r="FIS274" s="416"/>
      <c r="FIT274" s="416"/>
      <c r="FIU274" s="416"/>
      <c r="FIV274" s="416"/>
      <c r="FIW274" s="416"/>
      <c r="FIX274" s="416"/>
      <c r="FIY274" s="416"/>
      <c r="FIZ274" s="416"/>
      <c r="FJA274" s="416"/>
      <c r="FJB274" s="416"/>
      <c r="FJC274" s="416"/>
      <c r="FJD274" s="416"/>
      <c r="FJE274" s="416"/>
      <c r="FJF274" s="416"/>
      <c r="FJG274" s="416"/>
      <c r="FJH274" s="416"/>
      <c r="FJI274" s="416"/>
      <c r="FJJ274" s="416"/>
      <c r="FJK274" s="416"/>
      <c r="FJL274" s="416"/>
      <c r="FJM274" s="416"/>
      <c r="FJN274" s="416"/>
      <c r="FJO274" s="416"/>
      <c r="FJP274" s="416"/>
      <c r="FJQ274" s="416"/>
      <c r="FJR274" s="416"/>
      <c r="FJS274" s="416"/>
      <c r="FJT274" s="416"/>
      <c r="FJU274" s="416"/>
      <c r="FJV274" s="416"/>
      <c r="FJW274" s="416"/>
      <c r="FJX274" s="416"/>
      <c r="FJY274" s="416"/>
      <c r="FJZ274" s="417"/>
      <c r="FKA274" s="417"/>
      <c r="FKB274" s="417"/>
      <c r="FKC274" s="417"/>
      <c r="FKD274" s="417"/>
      <c r="FKE274" s="417"/>
      <c r="FKF274" s="417"/>
      <c r="FKG274" s="417"/>
      <c r="FKH274" s="417"/>
      <c r="FKI274" s="417"/>
      <c r="FKJ274" s="417"/>
      <c r="FKK274" s="417"/>
      <c r="FKL274" s="417"/>
      <c r="FKM274" s="417"/>
      <c r="FKN274" s="417"/>
      <c r="FKO274" s="417"/>
      <c r="FKP274" s="417"/>
      <c r="FKQ274" s="417"/>
      <c r="FKR274" s="417"/>
      <c r="FKS274" s="417"/>
      <c r="FKT274" s="417"/>
      <c r="FKU274" s="417"/>
      <c r="FKV274" s="417"/>
      <c r="FKW274" s="417"/>
      <c r="FKX274" s="418"/>
      <c r="FKY274" s="418"/>
      <c r="FKZ274" s="418"/>
      <c r="FLA274" s="418"/>
      <c r="FLB274" s="418"/>
      <c r="FLC274" s="417"/>
      <c r="FLD274" s="417"/>
      <c r="FLE274" s="418"/>
      <c r="FLF274" s="418"/>
      <c r="FLG274" s="417"/>
      <c r="FLH274" s="417"/>
      <c r="FLI274" s="418"/>
      <c r="FLJ274" s="418"/>
      <c r="FLK274" s="417"/>
      <c r="FLL274" s="417"/>
      <c r="FLM274" s="417"/>
      <c r="FLN274" s="417"/>
      <c r="FLO274" s="417"/>
      <c r="FLP274" s="417"/>
      <c r="FLQ274" s="417"/>
      <c r="FLR274" s="418"/>
      <c r="FLS274" s="418"/>
      <c r="FLT274" s="417"/>
      <c r="FLU274" s="417"/>
      <c r="FLV274" s="418"/>
      <c r="FLW274" s="418"/>
      <c r="FLX274" s="417"/>
      <c r="FLY274" s="417"/>
      <c r="FLZ274" s="417"/>
      <c r="FMA274" s="417"/>
      <c r="FMB274" s="417"/>
      <c r="FMC274" s="411"/>
      <c r="FMD274" s="443"/>
      <c r="FME274" s="417"/>
      <c r="FMF274" s="417"/>
      <c r="FMG274" s="417"/>
      <c r="FMH274" s="417"/>
      <c r="FMI274" s="417"/>
      <c r="FMJ274" s="417"/>
      <c r="FMK274" s="417"/>
      <c r="FML274" s="416"/>
      <c r="FMM274" s="416"/>
      <c r="FMN274" s="416"/>
      <c r="FMO274" s="416"/>
      <c r="FMP274" s="416"/>
      <c r="FMQ274" s="416"/>
      <c r="FMR274" s="416"/>
      <c r="FMS274" s="416"/>
      <c r="FMT274" s="416"/>
      <c r="FMU274" s="416"/>
      <c r="FMV274" s="416"/>
      <c r="FMW274" s="416"/>
      <c r="FMX274" s="416"/>
      <c r="FMY274" s="416"/>
      <c r="FMZ274" s="416"/>
      <c r="FNA274" s="416"/>
      <c r="FNB274" s="416"/>
      <c r="FNC274" s="416"/>
      <c r="FND274" s="416"/>
      <c r="FNE274" s="416"/>
      <c r="FNF274" s="416"/>
      <c r="FNG274" s="416"/>
      <c r="FNH274" s="416"/>
      <c r="FNI274" s="416"/>
      <c r="FNJ274" s="416"/>
      <c r="FNK274" s="416"/>
      <c r="FNL274" s="416"/>
      <c r="FNM274" s="416"/>
      <c r="FNN274" s="416"/>
      <c r="FNO274" s="416"/>
      <c r="FNP274" s="416"/>
      <c r="FNQ274" s="416"/>
      <c r="FNR274" s="416"/>
      <c r="FNS274" s="416"/>
      <c r="FNT274" s="416"/>
      <c r="FNU274" s="416"/>
      <c r="FNV274" s="416"/>
      <c r="FNW274" s="416"/>
      <c r="FNX274" s="416"/>
      <c r="FNY274" s="416"/>
      <c r="FNZ274" s="416"/>
      <c r="FOA274" s="416"/>
      <c r="FOB274" s="416"/>
      <c r="FOC274" s="416"/>
      <c r="FOD274" s="417"/>
      <c r="FOE274" s="417"/>
      <c r="FOF274" s="417"/>
      <c r="FOG274" s="417"/>
      <c r="FOH274" s="417"/>
      <c r="FOI274" s="417"/>
      <c r="FOJ274" s="417"/>
      <c r="FOK274" s="417"/>
      <c r="FOL274" s="417"/>
      <c r="FOM274" s="417"/>
      <c r="FON274" s="417"/>
      <c r="FOO274" s="417"/>
      <c r="FOP274" s="417"/>
      <c r="FOQ274" s="417"/>
      <c r="FOR274" s="417"/>
      <c r="FOS274" s="417"/>
      <c r="FOT274" s="417"/>
      <c r="FOU274" s="417"/>
      <c r="FOV274" s="417"/>
      <c r="FOW274" s="417"/>
      <c r="FOX274" s="417"/>
      <c r="FOY274" s="417"/>
      <c r="FOZ274" s="417"/>
      <c r="FPA274" s="417"/>
      <c r="FPB274" s="418"/>
      <c r="FPC274" s="418"/>
      <c r="FPD274" s="418"/>
      <c r="FPE274" s="418"/>
      <c r="FPF274" s="418"/>
      <c r="FPG274" s="417"/>
      <c r="FPH274" s="417"/>
      <c r="FPI274" s="418"/>
      <c r="FPJ274" s="418"/>
      <c r="FPK274" s="417"/>
      <c r="FPL274" s="417"/>
      <c r="FPM274" s="418"/>
      <c r="FPN274" s="418"/>
      <c r="FPO274" s="417"/>
      <c r="FPP274" s="417"/>
      <c r="FPQ274" s="417"/>
      <c r="FPR274" s="417"/>
      <c r="FPS274" s="417"/>
      <c r="FPT274" s="417"/>
      <c r="FPU274" s="417"/>
      <c r="FPV274" s="418"/>
      <c r="FPW274" s="418"/>
      <c r="FPX274" s="417"/>
      <c r="FPY274" s="417"/>
      <c r="FPZ274" s="418"/>
      <c r="FQA274" s="418"/>
      <c r="FQB274" s="417"/>
      <c r="FQC274" s="417"/>
      <c r="FQD274" s="417"/>
      <c r="FQE274" s="417"/>
      <c r="FQF274" s="417"/>
      <c r="FQG274" s="411"/>
      <c r="FQH274" s="443"/>
      <c r="FQI274" s="417"/>
      <c r="FQJ274" s="417"/>
      <c r="FQK274" s="417"/>
      <c r="FQL274" s="417"/>
      <c r="FQM274" s="417"/>
      <c r="FQN274" s="417"/>
      <c r="FQO274" s="417"/>
      <c r="FQP274" s="416"/>
      <c r="FQQ274" s="416"/>
      <c r="FQR274" s="416"/>
      <c r="FQS274" s="416"/>
      <c r="FQT274" s="416"/>
      <c r="FQU274" s="416"/>
      <c r="FQV274" s="416"/>
      <c r="FQW274" s="416"/>
      <c r="FQX274" s="416"/>
      <c r="FQY274" s="416"/>
      <c r="FQZ274" s="416"/>
      <c r="FRA274" s="416"/>
      <c r="FRB274" s="416"/>
      <c r="FRC274" s="416"/>
      <c r="FRD274" s="416"/>
      <c r="FRE274" s="416"/>
      <c r="FRF274" s="416"/>
      <c r="FRG274" s="416"/>
      <c r="FRH274" s="416"/>
      <c r="FRI274" s="416"/>
      <c r="FRJ274" s="416"/>
      <c r="FRK274" s="416"/>
      <c r="FRL274" s="416"/>
      <c r="FRM274" s="416"/>
      <c r="FRN274" s="416"/>
      <c r="FRO274" s="416"/>
      <c r="FRP274" s="416"/>
      <c r="FRQ274" s="416"/>
      <c r="FRR274" s="416"/>
      <c r="FRS274" s="416"/>
      <c r="FRT274" s="416"/>
      <c r="FRU274" s="416"/>
      <c r="FRV274" s="416"/>
      <c r="FRW274" s="416"/>
      <c r="FRX274" s="416"/>
      <c r="FRY274" s="416"/>
      <c r="FRZ274" s="416"/>
      <c r="FSA274" s="416"/>
      <c r="FSB274" s="416"/>
      <c r="FSC274" s="416"/>
      <c r="FSD274" s="416"/>
      <c r="FSE274" s="416"/>
      <c r="FSF274" s="416"/>
      <c r="FSG274" s="416"/>
      <c r="FSH274" s="417"/>
      <c r="FSI274" s="417"/>
      <c r="FSJ274" s="417"/>
      <c r="FSK274" s="417"/>
      <c r="FSL274" s="417"/>
      <c r="FSM274" s="417"/>
      <c r="FSN274" s="417"/>
      <c r="FSO274" s="417"/>
      <c r="FSP274" s="417"/>
      <c r="FSQ274" s="417"/>
      <c r="FSR274" s="417"/>
      <c r="FSS274" s="417"/>
      <c r="FST274" s="417"/>
      <c r="FSU274" s="417"/>
      <c r="FSV274" s="417"/>
      <c r="FSW274" s="417"/>
      <c r="FSX274" s="417"/>
      <c r="FSY274" s="417"/>
      <c r="FSZ274" s="417"/>
      <c r="FTA274" s="417"/>
      <c r="FTB274" s="417"/>
      <c r="FTC274" s="417"/>
      <c r="FTD274" s="417"/>
      <c r="FTE274" s="417"/>
      <c r="FTF274" s="418"/>
      <c r="FTG274" s="418"/>
      <c r="FTH274" s="418"/>
      <c r="FTI274" s="418"/>
      <c r="FTJ274" s="418"/>
      <c r="FTK274" s="417"/>
      <c r="FTL274" s="417"/>
      <c r="FTM274" s="418"/>
      <c r="FTN274" s="418"/>
      <c r="FTO274" s="417"/>
      <c r="FTP274" s="417"/>
      <c r="FTQ274" s="418"/>
      <c r="FTR274" s="418"/>
      <c r="FTS274" s="417"/>
      <c r="FTT274" s="417"/>
      <c r="FTU274" s="417"/>
      <c r="FTV274" s="417"/>
      <c r="FTW274" s="417"/>
      <c r="FTX274" s="417"/>
      <c r="FTY274" s="417"/>
      <c r="FTZ274" s="418"/>
      <c r="FUA274" s="418"/>
      <c r="FUB274" s="417"/>
      <c r="FUC274" s="417"/>
      <c r="FUD274" s="418"/>
      <c r="FUE274" s="418"/>
      <c r="FUF274" s="417"/>
      <c r="FUG274" s="417"/>
      <c r="FUH274" s="417"/>
      <c r="FUI274" s="417"/>
      <c r="FUJ274" s="417"/>
      <c r="FUK274" s="411"/>
      <c r="FUL274" s="443"/>
      <c r="FUM274" s="417"/>
      <c r="FUN274" s="417"/>
      <c r="FUO274" s="417"/>
      <c r="FUP274" s="417"/>
      <c r="FUQ274" s="417"/>
      <c r="FUR274" s="417"/>
      <c r="FUS274" s="417"/>
      <c r="FUT274" s="416"/>
      <c r="FUU274" s="416"/>
      <c r="FUV274" s="416"/>
      <c r="FUW274" s="416"/>
      <c r="FUX274" s="416"/>
      <c r="FUY274" s="416"/>
      <c r="FUZ274" s="416"/>
      <c r="FVA274" s="416"/>
      <c r="FVB274" s="416"/>
      <c r="FVC274" s="416"/>
      <c r="FVD274" s="416"/>
      <c r="FVE274" s="416"/>
      <c r="FVF274" s="416"/>
      <c r="FVG274" s="416"/>
      <c r="FVH274" s="416"/>
      <c r="FVI274" s="416"/>
      <c r="FVJ274" s="416"/>
      <c r="FVK274" s="416"/>
      <c r="FVL274" s="416"/>
      <c r="FVM274" s="416"/>
      <c r="FVN274" s="416"/>
      <c r="FVO274" s="416"/>
      <c r="FVP274" s="416"/>
      <c r="FVQ274" s="416"/>
      <c r="FVR274" s="416"/>
      <c r="FVS274" s="416"/>
      <c r="FVT274" s="416"/>
      <c r="FVU274" s="416"/>
      <c r="FVV274" s="416"/>
      <c r="FVW274" s="416"/>
      <c r="FVX274" s="416"/>
      <c r="FVY274" s="416"/>
      <c r="FVZ274" s="416"/>
      <c r="FWA274" s="416"/>
      <c r="FWB274" s="416"/>
      <c r="FWC274" s="416"/>
      <c r="FWD274" s="416"/>
      <c r="FWE274" s="416"/>
      <c r="FWF274" s="416"/>
      <c r="FWG274" s="416"/>
      <c r="FWH274" s="416"/>
      <c r="FWI274" s="416"/>
      <c r="FWJ274" s="416"/>
      <c r="FWK274" s="416"/>
      <c r="FWL274" s="417"/>
      <c r="FWM274" s="417"/>
      <c r="FWN274" s="417"/>
      <c r="FWO274" s="417"/>
      <c r="FWP274" s="417"/>
      <c r="FWQ274" s="417"/>
      <c r="FWR274" s="417"/>
      <c r="FWS274" s="417"/>
      <c r="FWT274" s="417"/>
      <c r="FWU274" s="417"/>
      <c r="FWV274" s="417"/>
      <c r="FWW274" s="417"/>
      <c r="FWX274" s="417"/>
      <c r="FWY274" s="417"/>
      <c r="FWZ274" s="417"/>
      <c r="FXA274" s="417"/>
      <c r="FXB274" s="417"/>
      <c r="FXC274" s="417"/>
      <c r="FXD274" s="417"/>
      <c r="FXE274" s="417"/>
      <c r="FXF274" s="417"/>
      <c r="FXG274" s="417"/>
      <c r="FXH274" s="417"/>
      <c r="FXI274" s="417"/>
      <c r="FXJ274" s="418"/>
      <c r="FXK274" s="418"/>
      <c r="FXL274" s="418"/>
      <c r="FXM274" s="418"/>
      <c r="FXN274" s="418"/>
      <c r="FXO274" s="417"/>
      <c r="FXP274" s="417"/>
      <c r="FXQ274" s="418"/>
      <c r="FXR274" s="418"/>
      <c r="FXS274" s="417"/>
      <c r="FXT274" s="417"/>
      <c r="FXU274" s="418"/>
      <c r="FXV274" s="418"/>
      <c r="FXW274" s="417"/>
      <c r="FXX274" s="417"/>
      <c r="FXY274" s="417"/>
      <c r="FXZ274" s="417"/>
      <c r="FYA274" s="417"/>
      <c r="FYB274" s="417"/>
      <c r="FYC274" s="417"/>
      <c r="FYD274" s="418"/>
      <c r="FYE274" s="418"/>
      <c r="FYF274" s="417"/>
      <c r="FYG274" s="417"/>
      <c r="FYH274" s="418"/>
      <c r="FYI274" s="418"/>
      <c r="FYJ274" s="417"/>
      <c r="FYK274" s="417"/>
      <c r="FYL274" s="417"/>
      <c r="FYM274" s="417"/>
      <c r="FYN274" s="417"/>
      <c r="FYO274" s="411"/>
      <c r="FYP274" s="443"/>
      <c r="FYQ274" s="417"/>
      <c r="FYR274" s="417"/>
      <c r="FYS274" s="417"/>
      <c r="FYT274" s="417"/>
      <c r="FYU274" s="417"/>
      <c r="FYV274" s="417"/>
      <c r="FYW274" s="417"/>
      <c r="FYX274" s="416"/>
      <c r="FYY274" s="416"/>
      <c r="FYZ274" s="416"/>
      <c r="FZA274" s="416"/>
      <c r="FZB274" s="416"/>
      <c r="FZC274" s="416"/>
      <c r="FZD274" s="416"/>
      <c r="FZE274" s="416"/>
      <c r="FZF274" s="416"/>
      <c r="FZG274" s="416"/>
      <c r="FZH274" s="416"/>
      <c r="FZI274" s="416"/>
      <c r="FZJ274" s="416"/>
      <c r="FZK274" s="416"/>
      <c r="FZL274" s="416"/>
      <c r="FZM274" s="416"/>
      <c r="FZN274" s="416"/>
      <c r="FZO274" s="416"/>
      <c r="FZP274" s="416"/>
      <c r="FZQ274" s="416"/>
      <c r="FZR274" s="416"/>
      <c r="FZS274" s="416"/>
      <c r="FZT274" s="416"/>
      <c r="FZU274" s="416"/>
      <c r="FZV274" s="416"/>
      <c r="FZW274" s="416"/>
      <c r="FZX274" s="416"/>
      <c r="FZY274" s="416"/>
      <c r="FZZ274" s="416"/>
      <c r="GAA274" s="416"/>
      <c r="GAB274" s="416"/>
      <c r="GAC274" s="416"/>
      <c r="GAD274" s="416"/>
      <c r="GAE274" s="416"/>
      <c r="GAF274" s="416"/>
      <c r="GAG274" s="416"/>
      <c r="GAH274" s="416"/>
      <c r="GAI274" s="416"/>
      <c r="GAJ274" s="416"/>
      <c r="GAK274" s="416"/>
      <c r="GAL274" s="416"/>
      <c r="GAM274" s="416"/>
      <c r="GAN274" s="416"/>
      <c r="GAO274" s="416"/>
      <c r="GAP274" s="417"/>
      <c r="GAQ274" s="417"/>
      <c r="GAR274" s="417"/>
      <c r="GAS274" s="417"/>
      <c r="GAT274" s="417"/>
      <c r="GAU274" s="417"/>
      <c r="GAV274" s="417"/>
      <c r="GAW274" s="417"/>
      <c r="GAX274" s="417"/>
      <c r="GAY274" s="417"/>
      <c r="GAZ274" s="417"/>
      <c r="GBA274" s="417"/>
      <c r="GBB274" s="417"/>
      <c r="GBC274" s="417"/>
      <c r="GBD274" s="417"/>
      <c r="GBE274" s="417"/>
      <c r="GBF274" s="417"/>
      <c r="GBG274" s="417"/>
      <c r="GBH274" s="417"/>
      <c r="GBI274" s="417"/>
      <c r="GBJ274" s="417"/>
      <c r="GBK274" s="417"/>
      <c r="GBL274" s="417"/>
      <c r="GBM274" s="417"/>
      <c r="GBN274" s="418"/>
      <c r="GBO274" s="418"/>
      <c r="GBP274" s="418"/>
      <c r="GBQ274" s="418"/>
      <c r="GBR274" s="418"/>
      <c r="GBS274" s="417"/>
      <c r="GBT274" s="417"/>
      <c r="GBU274" s="418"/>
      <c r="GBV274" s="418"/>
      <c r="GBW274" s="417"/>
      <c r="GBX274" s="417"/>
      <c r="GBY274" s="418"/>
      <c r="GBZ274" s="418"/>
      <c r="GCA274" s="417"/>
      <c r="GCB274" s="417"/>
      <c r="GCC274" s="417"/>
      <c r="GCD274" s="417"/>
      <c r="GCE274" s="417"/>
      <c r="GCF274" s="417"/>
      <c r="GCG274" s="417"/>
      <c r="GCH274" s="418"/>
      <c r="GCI274" s="418"/>
      <c r="GCJ274" s="417"/>
      <c r="GCK274" s="417"/>
      <c r="GCL274" s="418"/>
      <c r="GCM274" s="418"/>
      <c r="GCN274" s="417"/>
      <c r="GCO274" s="417"/>
      <c r="GCP274" s="417"/>
      <c r="GCQ274" s="417"/>
      <c r="GCR274" s="417"/>
      <c r="GCS274" s="411"/>
      <c r="GCT274" s="443"/>
      <c r="GCU274" s="417"/>
      <c r="GCV274" s="417"/>
      <c r="GCW274" s="417"/>
      <c r="GCX274" s="417"/>
      <c r="GCY274" s="417"/>
      <c r="GCZ274" s="417"/>
      <c r="GDA274" s="417"/>
      <c r="GDB274" s="416"/>
      <c r="GDC274" s="416"/>
      <c r="GDD274" s="416"/>
      <c r="GDE274" s="416"/>
      <c r="GDF274" s="416"/>
      <c r="GDG274" s="416"/>
      <c r="GDH274" s="416"/>
      <c r="GDI274" s="416"/>
      <c r="GDJ274" s="416"/>
      <c r="GDK274" s="416"/>
      <c r="GDL274" s="416"/>
      <c r="GDM274" s="416"/>
      <c r="GDN274" s="416"/>
      <c r="GDO274" s="416"/>
      <c r="GDP274" s="416"/>
      <c r="GDQ274" s="416"/>
      <c r="GDR274" s="416"/>
      <c r="GDS274" s="416"/>
      <c r="GDT274" s="416"/>
      <c r="GDU274" s="416"/>
      <c r="GDV274" s="416"/>
      <c r="GDW274" s="416"/>
      <c r="GDX274" s="416"/>
      <c r="GDY274" s="416"/>
      <c r="GDZ274" s="416"/>
      <c r="GEA274" s="416"/>
      <c r="GEB274" s="416"/>
      <c r="GEC274" s="416"/>
      <c r="GED274" s="416"/>
      <c r="GEE274" s="416"/>
      <c r="GEF274" s="416"/>
      <c r="GEG274" s="416"/>
      <c r="GEH274" s="416"/>
      <c r="GEI274" s="416"/>
      <c r="GEJ274" s="416"/>
      <c r="GEK274" s="416"/>
      <c r="GEL274" s="416"/>
      <c r="GEM274" s="416"/>
      <c r="GEN274" s="416"/>
      <c r="GEO274" s="416"/>
      <c r="GEP274" s="416"/>
      <c r="GEQ274" s="416"/>
      <c r="GER274" s="416"/>
      <c r="GES274" s="416"/>
      <c r="GET274" s="417"/>
      <c r="GEU274" s="417"/>
      <c r="GEV274" s="417"/>
      <c r="GEW274" s="417"/>
      <c r="GEX274" s="417"/>
      <c r="GEY274" s="417"/>
      <c r="GEZ274" s="417"/>
      <c r="GFA274" s="417"/>
      <c r="GFB274" s="417"/>
      <c r="GFC274" s="417"/>
      <c r="GFD274" s="417"/>
      <c r="GFE274" s="417"/>
      <c r="GFF274" s="417"/>
      <c r="GFG274" s="417"/>
      <c r="GFH274" s="417"/>
      <c r="GFI274" s="417"/>
      <c r="GFJ274" s="417"/>
      <c r="GFK274" s="417"/>
      <c r="GFL274" s="417"/>
      <c r="GFM274" s="417"/>
      <c r="GFN274" s="417"/>
      <c r="GFO274" s="417"/>
      <c r="GFP274" s="417"/>
      <c r="GFQ274" s="417"/>
      <c r="GFR274" s="418"/>
      <c r="GFS274" s="418"/>
      <c r="GFT274" s="418"/>
      <c r="GFU274" s="418"/>
      <c r="GFV274" s="418"/>
      <c r="GFW274" s="417"/>
      <c r="GFX274" s="417"/>
      <c r="GFY274" s="418"/>
      <c r="GFZ274" s="418"/>
      <c r="GGA274" s="417"/>
      <c r="GGB274" s="417"/>
      <c r="GGC274" s="418"/>
      <c r="GGD274" s="418"/>
      <c r="GGE274" s="417"/>
      <c r="GGF274" s="417"/>
      <c r="GGG274" s="417"/>
      <c r="GGH274" s="417"/>
      <c r="GGI274" s="417"/>
      <c r="GGJ274" s="417"/>
      <c r="GGK274" s="417"/>
      <c r="GGL274" s="418"/>
      <c r="GGM274" s="418"/>
      <c r="GGN274" s="417"/>
      <c r="GGO274" s="417"/>
      <c r="GGP274" s="418"/>
      <c r="GGQ274" s="418"/>
      <c r="GGR274" s="417"/>
      <c r="GGS274" s="417"/>
      <c r="GGT274" s="417"/>
      <c r="GGU274" s="417"/>
      <c r="GGV274" s="417"/>
      <c r="GGW274" s="411"/>
      <c r="GGX274" s="443"/>
      <c r="GGY274" s="417"/>
      <c r="GGZ274" s="417"/>
      <c r="GHA274" s="417"/>
      <c r="GHB274" s="417"/>
      <c r="GHC274" s="417"/>
      <c r="GHD274" s="417"/>
      <c r="GHE274" s="417"/>
      <c r="GHF274" s="416"/>
      <c r="GHG274" s="416"/>
      <c r="GHH274" s="416"/>
      <c r="GHI274" s="416"/>
      <c r="GHJ274" s="416"/>
      <c r="GHK274" s="416"/>
      <c r="GHL274" s="416"/>
      <c r="GHM274" s="416"/>
      <c r="GHN274" s="416"/>
      <c r="GHO274" s="416"/>
      <c r="GHP274" s="416"/>
      <c r="GHQ274" s="416"/>
      <c r="GHR274" s="416"/>
      <c r="GHS274" s="416"/>
      <c r="GHT274" s="416"/>
      <c r="GHU274" s="416"/>
      <c r="GHV274" s="416"/>
      <c r="GHW274" s="416"/>
      <c r="GHX274" s="416"/>
      <c r="GHY274" s="416"/>
      <c r="GHZ274" s="416"/>
      <c r="GIA274" s="416"/>
      <c r="GIB274" s="416"/>
      <c r="GIC274" s="416"/>
      <c r="GID274" s="416"/>
      <c r="GIE274" s="416"/>
      <c r="GIF274" s="416"/>
      <c r="GIG274" s="416"/>
      <c r="GIH274" s="416"/>
      <c r="GII274" s="416"/>
      <c r="GIJ274" s="416"/>
      <c r="GIK274" s="416"/>
      <c r="GIL274" s="416"/>
      <c r="GIM274" s="416"/>
      <c r="GIN274" s="416"/>
      <c r="GIO274" s="416"/>
      <c r="GIP274" s="416"/>
      <c r="GIQ274" s="416"/>
      <c r="GIR274" s="416"/>
      <c r="GIS274" s="416"/>
      <c r="GIT274" s="416"/>
      <c r="GIU274" s="416"/>
      <c r="GIV274" s="416"/>
      <c r="GIW274" s="416"/>
      <c r="GIX274" s="417"/>
      <c r="GIY274" s="417"/>
      <c r="GIZ274" s="417"/>
      <c r="GJA274" s="417"/>
      <c r="GJB274" s="417"/>
      <c r="GJC274" s="417"/>
      <c r="GJD274" s="417"/>
      <c r="GJE274" s="417"/>
      <c r="GJF274" s="417"/>
      <c r="GJG274" s="417"/>
      <c r="GJH274" s="417"/>
      <c r="GJI274" s="417"/>
      <c r="GJJ274" s="417"/>
      <c r="GJK274" s="417"/>
      <c r="GJL274" s="417"/>
      <c r="GJM274" s="417"/>
      <c r="GJN274" s="417"/>
      <c r="GJO274" s="417"/>
      <c r="GJP274" s="417"/>
      <c r="GJQ274" s="417"/>
      <c r="GJR274" s="417"/>
      <c r="GJS274" s="417"/>
      <c r="GJT274" s="417"/>
      <c r="GJU274" s="417"/>
      <c r="GJV274" s="418"/>
      <c r="GJW274" s="418"/>
      <c r="GJX274" s="418"/>
      <c r="GJY274" s="418"/>
      <c r="GJZ274" s="418"/>
      <c r="GKA274" s="417"/>
      <c r="GKB274" s="417"/>
      <c r="GKC274" s="418"/>
      <c r="GKD274" s="418"/>
      <c r="GKE274" s="417"/>
      <c r="GKF274" s="417"/>
      <c r="GKG274" s="418"/>
      <c r="GKH274" s="418"/>
      <c r="GKI274" s="417"/>
      <c r="GKJ274" s="417"/>
      <c r="GKK274" s="417"/>
      <c r="GKL274" s="417"/>
      <c r="GKM274" s="417"/>
      <c r="GKN274" s="417"/>
      <c r="GKO274" s="417"/>
      <c r="GKP274" s="418"/>
      <c r="GKQ274" s="418"/>
      <c r="GKR274" s="417"/>
      <c r="GKS274" s="417"/>
      <c r="GKT274" s="418"/>
      <c r="GKU274" s="418"/>
      <c r="GKV274" s="417"/>
      <c r="GKW274" s="417"/>
      <c r="GKX274" s="417"/>
      <c r="GKY274" s="417"/>
      <c r="GKZ274" s="417"/>
      <c r="GLA274" s="411"/>
      <c r="GLB274" s="443"/>
      <c r="GLC274" s="417"/>
      <c r="GLD274" s="417"/>
      <c r="GLE274" s="417"/>
      <c r="GLF274" s="417"/>
      <c r="GLG274" s="417"/>
      <c r="GLH274" s="417"/>
      <c r="GLI274" s="417"/>
      <c r="GLJ274" s="416"/>
      <c r="GLK274" s="416"/>
      <c r="GLL274" s="416"/>
      <c r="GLM274" s="416"/>
      <c r="GLN274" s="416"/>
      <c r="GLO274" s="416"/>
      <c r="GLP274" s="416"/>
      <c r="GLQ274" s="416"/>
      <c r="GLR274" s="416"/>
      <c r="GLS274" s="416"/>
      <c r="GLT274" s="416"/>
      <c r="GLU274" s="416"/>
      <c r="GLV274" s="416"/>
      <c r="GLW274" s="416"/>
      <c r="GLX274" s="416"/>
      <c r="GLY274" s="416"/>
      <c r="GLZ274" s="416"/>
      <c r="GMA274" s="416"/>
      <c r="GMB274" s="416"/>
      <c r="GMC274" s="416"/>
      <c r="GMD274" s="416"/>
      <c r="GME274" s="416"/>
      <c r="GMF274" s="416"/>
      <c r="GMG274" s="416"/>
      <c r="GMH274" s="416"/>
      <c r="GMI274" s="416"/>
      <c r="GMJ274" s="416"/>
      <c r="GMK274" s="416"/>
      <c r="GML274" s="416"/>
      <c r="GMM274" s="416"/>
      <c r="GMN274" s="416"/>
      <c r="GMO274" s="416"/>
      <c r="GMP274" s="416"/>
      <c r="GMQ274" s="416"/>
      <c r="GMR274" s="416"/>
      <c r="GMS274" s="416"/>
      <c r="GMT274" s="416"/>
      <c r="GMU274" s="416"/>
      <c r="GMV274" s="416"/>
      <c r="GMW274" s="416"/>
      <c r="GMX274" s="416"/>
      <c r="GMY274" s="416"/>
      <c r="GMZ274" s="416"/>
      <c r="GNA274" s="416"/>
      <c r="GNB274" s="417"/>
      <c r="GNC274" s="417"/>
      <c r="GND274" s="417"/>
      <c r="GNE274" s="417"/>
      <c r="GNF274" s="417"/>
      <c r="GNG274" s="417"/>
      <c r="GNH274" s="417"/>
      <c r="GNI274" s="417"/>
      <c r="GNJ274" s="417"/>
      <c r="GNK274" s="417"/>
      <c r="GNL274" s="417"/>
      <c r="GNM274" s="417"/>
      <c r="GNN274" s="417"/>
      <c r="GNO274" s="417"/>
      <c r="GNP274" s="417"/>
      <c r="GNQ274" s="417"/>
      <c r="GNR274" s="417"/>
      <c r="GNS274" s="417"/>
      <c r="GNT274" s="417"/>
      <c r="GNU274" s="417"/>
      <c r="GNV274" s="417"/>
      <c r="GNW274" s="417"/>
      <c r="GNX274" s="417"/>
      <c r="GNY274" s="417"/>
      <c r="GNZ274" s="418"/>
      <c r="GOA274" s="418"/>
      <c r="GOB274" s="418"/>
      <c r="GOC274" s="418"/>
      <c r="GOD274" s="418"/>
      <c r="GOE274" s="417"/>
      <c r="GOF274" s="417"/>
      <c r="GOG274" s="418"/>
      <c r="GOH274" s="418"/>
      <c r="GOI274" s="417"/>
      <c r="GOJ274" s="417"/>
      <c r="GOK274" s="418"/>
      <c r="GOL274" s="418"/>
      <c r="GOM274" s="417"/>
      <c r="GON274" s="417"/>
      <c r="GOO274" s="417"/>
      <c r="GOP274" s="417"/>
      <c r="GOQ274" s="417"/>
      <c r="GOR274" s="417"/>
      <c r="GOS274" s="417"/>
      <c r="GOT274" s="418"/>
      <c r="GOU274" s="418"/>
      <c r="GOV274" s="417"/>
      <c r="GOW274" s="417"/>
      <c r="GOX274" s="418"/>
      <c r="GOY274" s="418"/>
      <c r="GOZ274" s="417"/>
      <c r="GPA274" s="417"/>
      <c r="GPB274" s="417"/>
      <c r="GPC274" s="417"/>
      <c r="GPD274" s="417"/>
      <c r="GPE274" s="411"/>
      <c r="GPF274" s="443"/>
      <c r="GPG274" s="417"/>
      <c r="GPH274" s="417"/>
      <c r="GPI274" s="417"/>
      <c r="GPJ274" s="417"/>
      <c r="GPK274" s="417"/>
      <c r="GPL274" s="417"/>
      <c r="GPM274" s="417"/>
      <c r="GPN274" s="416"/>
      <c r="GPO274" s="416"/>
      <c r="GPP274" s="416"/>
      <c r="GPQ274" s="416"/>
      <c r="GPR274" s="416"/>
      <c r="GPS274" s="416"/>
      <c r="GPT274" s="416"/>
      <c r="GPU274" s="416"/>
      <c r="GPV274" s="416"/>
      <c r="GPW274" s="416"/>
      <c r="GPX274" s="416"/>
      <c r="GPY274" s="416"/>
      <c r="GPZ274" s="416"/>
      <c r="GQA274" s="416"/>
      <c r="GQB274" s="416"/>
      <c r="GQC274" s="416"/>
      <c r="GQD274" s="416"/>
      <c r="GQE274" s="416"/>
      <c r="GQF274" s="416"/>
      <c r="GQG274" s="416"/>
      <c r="GQH274" s="416"/>
      <c r="GQI274" s="416"/>
      <c r="GQJ274" s="416"/>
      <c r="GQK274" s="416"/>
      <c r="GQL274" s="416"/>
      <c r="GQM274" s="416"/>
      <c r="GQN274" s="416"/>
      <c r="GQO274" s="416"/>
      <c r="GQP274" s="416"/>
      <c r="GQQ274" s="416"/>
      <c r="GQR274" s="416"/>
      <c r="GQS274" s="416"/>
      <c r="GQT274" s="416"/>
      <c r="GQU274" s="416"/>
      <c r="GQV274" s="416"/>
      <c r="GQW274" s="416"/>
      <c r="GQX274" s="416"/>
      <c r="GQY274" s="416"/>
      <c r="GQZ274" s="416"/>
      <c r="GRA274" s="416"/>
      <c r="GRB274" s="416"/>
      <c r="GRC274" s="416"/>
      <c r="GRD274" s="416"/>
      <c r="GRE274" s="416"/>
      <c r="GRF274" s="417"/>
      <c r="GRG274" s="417"/>
      <c r="GRH274" s="417"/>
      <c r="GRI274" s="417"/>
      <c r="GRJ274" s="417"/>
      <c r="GRK274" s="417"/>
      <c r="GRL274" s="417"/>
      <c r="GRM274" s="417"/>
      <c r="GRN274" s="417"/>
      <c r="GRO274" s="417"/>
      <c r="GRP274" s="417"/>
      <c r="GRQ274" s="417"/>
      <c r="GRR274" s="417"/>
      <c r="GRS274" s="417"/>
      <c r="GRT274" s="417"/>
      <c r="GRU274" s="417"/>
      <c r="GRV274" s="417"/>
      <c r="GRW274" s="417"/>
      <c r="GRX274" s="417"/>
      <c r="GRY274" s="417"/>
      <c r="GRZ274" s="417"/>
      <c r="GSA274" s="417"/>
      <c r="GSB274" s="417"/>
      <c r="GSC274" s="417"/>
      <c r="GSD274" s="418"/>
      <c r="GSE274" s="418"/>
      <c r="GSF274" s="418"/>
      <c r="GSG274" s="418"/>
      <c r="GSH274" s="418"/>
      <c r="GSI274" s="417"/>
      <c r="GSJ274" s="417"/>
      <c r="GSK274" s="418"/>
      <c r="GSL274" s="418"/>
      <c r="GSM274" s="417"/>
      <c r="GSN274" s="417"/>
      <c r="GSO274" s="418"/>
      <c r="GSP274" s="418"/>
      <c r="GSQ274" s="417"/>
      <c r="GSR274" s="417"/>
      <c r="GSS274" s="417"/>
      <c r="GST274" s="417"/>
      <c r="GSU274" s="417"/>
      <c r="GSV274" s="417"/>
      <c r="GSW274" s="417"/>
      <c r="GSX274" s="418"/>
      <c r="GSY274" s="418"/>
      <c r="GSZ274" s="417"/>
      <c r="GTA274" s="417"/>
      <c r="GTB274" s="418"/>
      <c r="GTC274" s="418"/>
      <c r="GTD274" s="417"/>
      <c r="GTE274" s="417"/>
      <c r="GTF274" s="417"/>
      <c r="GTG274" s="417"/>
      <c r="GTH274" s="417"/>
      <c r="GTI274" s="411"/>
      <c r="GTJ274" s="443"/>
      <c r="GTK274" s="417"/>
      <c r="GTL274" s="417"/>
      <c r="GTM274" s="417"/>
      <c r="GTN274" s="417"/>
      <c r="GTO274" s="417"/>
      <c r="GTP274" s="417"/>
      <c r="GTQ274" s="417"/>
      <c r="GTR274" s="416"/>
      <c r="GTS274" s="416"/>
      <c r="GTT274" s="416"/>
      <c r="GTU274" s="416"/>
      <c r="GTV274" s="416"/>
      <c r="GTW274" s="416"/>
      <c r="GTX274" s="416"/>
      <c r="GTY274" s="416"/>
      <c r="GTZ274" s="416"/>
      <c r="GUA274" s="416"/>
      <c r="GUB274" s="416"/>
      <c r="GUC274" s="416"/>
      <c r="GUD274" s="416"/>
      <c r="GUE274" s="416"/>
      <c r="GUF274" s="416"/>
      <c r="GUG274" s="416"/>
      <c r="GUH274" s="416"/>
      <c r="GUI274" s="416"/>
      <c r="GUJ274" s="416"/>
      <c r="GUK274" s="416"/>
      <c r="GUL274" s="416"/>
      <c r="GUM274" s="416"/>
      <c r="GUN274" s="416"/>
      <c r="GUO274" s="416"/>
      <c r="GUP274" s="416"/>
      <c r="GUQ274" s="416"/>
      <c r="GUR274" s="416"/>
      <c r="GUS274" s="416"/>
      <c r="GUT274" s="416"/>
      <c r="GUU274" s="416"/>
      <c r="GUV274" s="416"/>
      <c r="GUW274" s="416"/>
      <c r="GUX274" s="416"/>
      <c r="GUY274" s="416"/>
      <c r="GUZ274" s="416"/>
      <c r="GVA274" s="416"/>
      <c r="GVB274" s="416"/>
      <c r="GVC274" s="416"/>
      <c r="GVD274" s="416"/>
      <c r="GVE274" s="416"/>
      <c r="GVF274" s="416"/>
      <c r="GVG274" s="416"/>
      <c r="GVH274" s="416"/>
      <c r="GVI274" s="416"/>
      <c r="GVJ274" s="417"/>
      <c r="GVK274" s="417"/>
      <c r="GVL274" s="417"/>
      <c r="GVM274" s="417"/>
      <c r="GVN274" s="417"/>
      <c r="GVO274" s="417"/>
      <c r="GVP274" s="417"/>
      <c r="GVQ274" s="417"/>
      <c r="GVR274" s="417"/>
      <c r="GVS274" s="417"/>
      <c r="GVT274" s="417"/>
      <c r="GVU274" s="417"/>
      <c r="GVV274" s="417"/>
      <c r="GVW274" s="417"/>
      <c r="GVX274" s="417"/>
      <c r="GVY274" s="417"/>
      <c r="GVZ274" s="417"/>
      <c r="GWA274" s="417"/>
      <c r="GWB274" s="417"/>
      <c r="GWC274" s="417"/>
      <c r="GWD274" s="417"/>
      <c r="GWE274" s="417"/>
      <c r="GWF274" s="417"/>
      <c r="GWG274" s="417"/>
      <c r="GWH274" s="418"/>
      <c r="GWI274" s="418"/>
      <c r="GWJ274" s="418"/>
      <c r="GWK274" s="418"/>
      <c r="GWL274" s="418"/>
      <c r="GWM274" s="417"/>
      <c r="GWN274" s="417"/>
      <c r="GWO274" s="418"/>
      <c r="GWP274" s="418"/>
      <c r="GWQ274" s="417"/>
      <c r="GWR274" s="417"/>
      <c r="GWS274" s="418"/>
      <c r="GWT274" s="418"/>
      <c r="GWU274" s="417"/>
      <c r="GWV274" s="417"/>
      <c r="GWW274" s="417"/>
      <c r="GWX274" s="417"/>
      <c r="GWY274" s="417"/>
      <c r="GWZ274" s="417"/>
      <c r="GXA274" s="417"/>
      <c r="GXB274" s="418"/>
      <c r="GXC274" s="418"/>
      <c r="GXD274" s="417"/>
      <c r="GXE274" s="417"/>
      <c r="GXF274" s="418"/>
      <c r="GXG274" s="418"/>
      <c r="GXH274" s="417"/>
      <c r="GXI274" s="417"/>
      <c r="GXJ274" s="417"/>
      <c r="GXK274" s="417"/>
      <c r="GXL274" s="417"/>
      <c r="GXM274" s="411"/>
      <c r="GXN274" s="443"/>
      <c r="GXO274" s="417"/>
      <c r="GXP274" s="417"/>
      <c r="GXQ274" s="417"/>
      <c r="GXR274" s="417"/>
      <c r="GXS274" s="417"/>
      <c r="GXT274" s="417"/>
      <c r="GXU274" s="417"/>
      <c r="GXV274" s="416"/>
      <c r="GXW274" s="416"/>
      <c r="GXX274" s="416"/>
      <c r="GXY274" s="416"/>
      <c r="GXZ274" s="416"/>
      <c r="GYA274" s="416"/>
      <c r="GYB274" s="416"/>
      <c r="GYC274" s="416"/>
      <c r="GYD274" s="416"/>
      <c r="GYE274" s="416"/>
      <c r="GYF274" s="416"/>
      <c r="GYG274" s="416"/>
      <c r="GYH274" s="416"/>
      <c r="GYI274" s="416"/>
      <c r="GYJ274" s="416"/>
      <c r="GYK274" s="416"/>
      <c r="GYL274" s="416"/>
      <c r="GYM274" s="416"/>
      <c r="GYN274" s="416"/>
      <c r="GYO274" s="416"/>
      <c r="GYP274" s="416"/>
      <c r="GYQ274" s="416"/>
      <c r="GYR274" s="416"/>
      <c r="GYS274" s="416"/>
      <c r="GYT274" s="416"/>
      <c r="GYU274" s="416"/>
      <c r="GYV274" s="416"/>
      <c r="GYW274" s="416"/>
      <c r="GYX274" s="416"/>
      <c r="GYY274" s="416"/>
      <c r="GYZ274" s="416"/>
      <c r="GZA274" s="416"/>
      <c r="GZB274" s="416"/>
      <c r="GZC274" s="416"/>
      <c r="GZD274" s="416"/>
      <c r="GZE274" s="416"/>
      <c r="GZF274" s="416"/>
      <c r="GZG274" s="416"/>
      <c r="GZH274" s="416"/>
      <c r="GZI274" s="416"/>
      <c r="GZJ274" s="416"/>
      <c r="GZK274" s="416"/>
      <c r="GZL274" s="416"/>
      <c r="GZM274" s="416"/>
      <c r="GZN274" s="417"/>
      <c r="GZO274" s="417"/>
      <c r="GZP274" s="417"/>
      <c r="GZQ274" s="417"/>
      <c r="GZR274" s="417"/>
      <c r="GZS274" s="417"/>
      <c r="GZT274" s="417"/>
      <c r="GZU274" s="417"/>
      <c r="GZV274" s="417"/>
      <c r="GZW274" s="417"/>
      <c r="GZX274" s="417"/>
      <c r="GZY274" s="417"/>
      <c r="GZZ274" s="417"/>
      <c r="HAA274" s="417"/>
      <c r="HAB274" s="417"/>
      <c r="HAC274" s="417"/>
      <c r="HAD274" s="417"/>
      <c r="HAE274" s="417"/>
      <c r="HAF274" s="417"/>
      <c r="HAG274" s="417"/>
      <c r="HAH274" s="417"/>
      <c r="HAI274" s="417"/>
      <c r="HAJ274" s="417"/>
      <c r="HAK274" s="417"/>
      <c r="HAL274" s="418"/>
      <c r="HAM274" s="418"/>
      <c r="HAN274" s="418"/>
      <c r="HAO274" s="418"/>
      <c r="HAP274" s="418"/>
      <c r="HAQ274" s="417"/>
      <c r="HAR274" s="417"/>
      <c r="HAS274" s="418"/>
      <c r="HAT274" s="418"/>
      <c r="HAU274" s="417"/>
      <c r="HAV274" s="417"/>
      <c r="HAW274" s="418"/>
      <c r="HAX274" s="418"/>
      <c r="HAY274" s="417"/>
      <c r="HAZ274" s="417"/>
      <c r="HBA274" s="417"/>
      <c r="HBB274" s="417"/>
      <c r="HBC274" s="417"/>
      <c r="HBD274" s="417"/>
      <c r="HBE274" s="417"/>
      <c r="HBF274" s="418"/>
      <c r="HBG274" s="418"/>
      <c r="HBH274" s="417"/>
      <c r="HBI274" s="417"/>
      <c r="HBJ274" s="418"/>
      <c r="HBK274" s="418"/>
      <c r="HBL274" s="417"/>
      <c r="HBM274" s="417"/>
      <c r="HBN274" s="417"/>
      <c r="HBO274" s="417"/>
      <c r="HBP274" s="417"/>
      <c r="HBQ274" s="411"/>
      <c r="HBR274" s="443"/>
      <c r="HBS274" s="417"/>
      <c r="HBT274" s="417"/>
      <c r="HBU274" s="417"/>
      <c r="HBV274" s="417"/>
      <c r="HBW274" s="417"/>
      <c r="HBX274" s="417"/>
      <c r="HBY274" s="417"/>
      <c r="HBZ274" s="416"/>
      <c r="HCA274" s="416"/>
      <c r="HCB274" s="416"/>
      <c r="HCC274" s="416"/>
      <c r="HCD274" s="416"/>
      <c r="HCE274" s="416"/>
      <c r="HCF274" s="416"/>
      <c r="HCG274" s="416"/>
      <c r="HCH274" s="416"/>
      <c r="HCI274" s="416"/>
      <c r="HCJ274" s="416"/>
      <c r="HCK274" s="416"/>
      <c r="HCL274" s="416"/>
      <c r="HCM274" s="416"/>
      <c r="HCN274" s="416"/>
      <c r="HCO274" s="416"/>
      <c r="HCP274" s="416"/>
      <c r="HCQ274" s="416"/>
      <c r="HCR274" s="416"/>
      <c r="HCS274" s="416"/>
      <c r="HCT274" s="416"/>
      <c r="HCU274" s="416"/>
      <c r="HCV274" s="416"/>
      <c r="HCW274" s="416"/>
      <c r="HCX274" s="416"/>
      <c r="HCY274" s="416"/>
      <c r="HCZ274" s="416"/>
      <c r="HDA274" s="416"/>
      <c r="HDB274" s="416"/>
      <c r="HDC274" s="416"/>
      <c r="HDD274" s="416"/>
      <c r="HDE274" s="416"/>
      <c r="HDF274" s="416"/>
      <c r="HDG274" s="416"/>
      <c r="HDH274" s="416"/>
      <c r="HDI274" s="416"/>
      <c r="HDJ274" s="416"/>
      <c r="HDK274" s="416"/>
      <c r="HDL274" s="416"/>
      <c r="HDM274" s="416"/>
      <c r="HDN274" s="416"/>
      <c r="HDO274" s="416"/>
      <c r="HDP274" s="416"/>
      <c r="HDQ274" s="416"/>
      <c r="HDR274" s="417"/>
      <c r="HDS274" s="417"/>
      <c r="HDT274" s="417"/>
      <c r="HDU274" s="417"/>
      <c r="HDV274" s="417"/>
      <c r="HDW274" s="417"/>
      <c r="HDX274" s="417"/>
      <c r="HDY274" s="417"/>
      <c r="HDZ274" s="417"/>
      <c r="HEA274" s="417"/>
      <c r="HEB274" s="417"/>
      <c r="HEC274" s="417"/>
      <c r="HED274" s="417"/>
      <c r="HEE274" s="417"/>
      <c r="HEF274" s="417"/>
      <c r="HEG274" s="417"/>
      <c r="HEH274" s="417"/>
      <c r="HEI274" s="417"/>
      <c r="HEJ274" s="417"/>
      <c r="HEK274" s="417"/>
      <c r="HEL274" s="417"/>
      <c r="HEM274" s="417"/>
      <c r="HEN274" s="417"/>
      <c r="HEO274" s="417"/>
      <c r="HEP274" s="418"/>
      <c r="HEQ274" s="418"/>
      <c r="HER274" s="418"/>
      <c r="HES274" s="418"/>
      <c r="HET274" s="418"/>
      <c r="HEU274" s="417"/>
      <c r="HEV274" s="417"/>
      <c r="HEW274" s="418"/>
      <c r="HEX274" s="418"/>
      <c r="HEY274" s="417"/>
      <c r="HEZ274" s="417"/>
      <c r="HFA274" s="418"/>
      <c r="HFB274" s="418"/>
      <c r="HFC274" s="417"/>
      <c r="HFD274" s="417"/>
      <c r="HFE274" s="417"/>
      <c r="HFF274" s="417"/>
      <c r="HFG274" s="417"/>
      <c r="HFH274" s="417"/>
      <c r="HFI274" s="417"/>
      <c r="HFJ274" s="418"/>
      <c r="HFK274" s="418"/>
      <c r="HFL274" s="417"/>
      <c r="HFM274" s="417"/>
      <c r="HFN274" s="418"/>
      <c r="HFO274" s="418"/>
      <c r="HFP274" s="417"/>
      <c r="HFQ274" s="417"/>
      <c r="HFR274" s="417"/>
      <c r="HFS274" s="417"/>
      <c r="HFT274" s="417"/>
      <c r="HFU274" s="411"/>
      <c r="HFV274" s="443"/>
      <c r="HFW274" s="417"/>
      <c r="HFX274" s="417"/>
      <c r="HFY274" s="417"/>
      <c r="HFZ274" s="417"/>
      <c r="HGA274" s="417"/>
      <c r="HGB274" s="417"/>
      <c r="HGC274" s="417"/>
      <c r="HGD274" s="416"/>
      <c r="HGE274" s="416"/>
      <c r="HGF274" s="416"/>
      <c r="HGG274" s="416"/>
      <c r="HGH274" s="416"/>
      <c r="HGI274" s="416"/>
      <c r="HGJ274" s="416"/>
      <c r="HGK274" s="416"/>
      <c r="HGL274" s="416"/>
      <c r="HGM274" s="416"/>
      <c r="HGN274" s="416"/>
      <c r="HGO274" s="416"/>
      <c r="HGP274" s="416"/>
      <c r="HGQ274" s="416"/>
      <c r="HGR274" s="416"/>
      <c r="HGS274" s="416"/>
      <c r="HGT274" s="416"/>
      <c r="HGU274" s="416"/>
      <c r="HGV274" s="416"/>
      <c r="HGW274" s="416"/>
      <c r="HGX274" s="416"/>
      <c r="HGY274" s="416"/>
      <c r="HGZ274" s="416"/>
      <c r="HHA274" s="416"/>
      <c r="HHB274" s="416"/>
      <c r="HHC274" s="416"/>
      <c r="HHD274" s="416"/>
      <c r="HHE274" s="416"/>
      <c r="HHF274" s="416"/>
      <c r="HHG274" s="416"/>
      <c r="HHH274" s="416"/>
      <c r="HHI274" s="416"/>
      <c r="HHJ274" s="416"/>
      <c r="HHK274" s="416"/>
      <c r="HHL274" s="416"/>
      <c r="HHM274" s="416"/>
      <c r="HHN274" s="416"/>
      <c r="HHO274" s="416"/>
      <c r="HHP274" s="416"/>
      <c r="HHQ274" s="416"/>
      <c r="HHR274" s="416"/>
      <c r="HHS274" s="416"/>
      <c r="HHT274" s="416"/>
      <c r="HHU274" s="416"/>
      <c r="HHV274" s="417"/>
      <c r="HHW274" s="417"/>
      <c r="HHX274" s="417"/>
      <c r="HHY274" s="417"/>
      <c r="HHZ274" s="417"/>
      <c r="HIA274" s="417"/>
      <c r="HIB274" s="417"/>
      <c r="HIC274" s="417"/>
      <c r="HID274" s="417"/>
      <c r="HIE274" s="417"/>
      <c r="HIF274" s="417"/>
      <c r="HIG274" s="417"/>
      <c r="HIH274" s="417"/>
      <c r="HII274" s="417"/>
      <c r="HIJ274" s="417"/>
      <c r="HIK274" s="417"/>
      <c r="HIL274" s="417"/>
      <c r="HIM274" s="417"/>
      <c r="HIN274" s="417"/>
      <c r="HIO274" s="417"/>
      <c r="HIP274" s="417"/>
      <c r="HIQ274" s="417"/>
      <c r="HIR274" s="417"/>
      <c r="HIS274" s="417"/>
      <c r="HIT274" s="418"/>
      <c r="HIU274" s="418"/>
      <c r="HIV274" s="418"/>
      <c r="HIW274" s="418"/>
      <c r="HIX274" s="418"/>
      <c r="HIY274" s="417"/>
      <c r="HIZ274" s="417"/>
      <c r="HJA274" s="418"/>
      <c r="HJB274" s="418"/>
      <c r="HJC274" s="417"/>
      <c r="HJD274" s="417"/>
      <c r="HJE274" s="418"/>
      <c r="HJF274" s="418"/>
      <c r="HJG274" s="417"/>
      <c r="HJH274" s="417"/>
      <c r="HJI274" s="417"/>
      <c r="HJJ274" s="417"/>
      <c r="HJK274" s="417"/>
      <c r="HJL274" s="417"/>
      <c r="HJM274" s="417"/>
      <c r="HJN274" s="418"/>
      <c r="HJO274" s="418"/>
      <c r="HJP274" s="417"/>
      <c r="HJQ274" s="417"/>
      <c r="HJR274" s="418"/>
      <c r="HJS274" s="418"/>
      <c r="HJT274" s="417"/>
      <c r="HJU274" s="417"/>
      <c r="HJV274" s="417"/>
      <c r="HJW274" s="417"/>
      <c r="HJX274" s="417"/>
      <c r="HJY274" s="411"/>
      <c r="HJZ274" s="443"/>
      <c r="HKA274" s="417"/>
      <c r="HKB274" s="417"/>
      <c r="HKC274" s="417"/>
      <c r="HKD274" s="417"/>
      <c r="HKE274" s="417"/>
      <c r="HKF274" s="417"/>
      <c r="HKG274" s="417"/>
      <c r="HKH274" s="416"/>
      <c r="HKI274" s="416"/>
      <c r="HKJ274" s="416"/>
      <c r="HKK274" s="416"/>
      <c r="HKL274" s="416"/>
      <c r="HKM274" s="416"/>
      <c r="HKN274" s="416"/>
      <c r="HKO274" s="416"/>
      <c r="HKP274" s="416"/>
      <c r="HKQ274" s="416"/>
      <c r="HKR274" s="416"/>
      <c r="HKS274" s="416"/>
      <c r="HKT274" s="416"/>
      <c r="HKU274" s="416"/>
      <c r="HKV274" s="416"/>
      <c r="HKW274" s="416"/>
      <c r="HKX274" s="416"/>
      <c r="HKY274" s="416"/>
      <c r="HKZ274" s="416"/>
      <c r="HLA274" s="416"/>
      <c r="HLB274" s="416"/>
      <c r="HLC274" s="416"/>
      <c r="HLD274" s="416"/>
      <c r="HLE274" s="416"/>
      <c r="HLF274" s="416"/>
      <c r="HLG274" s="416"/>
      <c r="HLH274" s="416"/>
      <c r="HLI274" s="416"/>
      <c r="HLJ274" s="416"/>
      <c r="HLK274" s="416"/>
      <c r="HLL274" s="416"/>
      <c r="HLM274" s="416"/>
      <c r="HLN274" s="416"/>
      <c r="HLO274" s="416"/>
      <c r="HLP274" s="416"/>
      <c r="HLQ274" s="416"/>
      <c r="HLR274" s="416"/>
      <c r="HLS274" s="416"/>
      <c r="HLT274" s="416"/>
      <c r="HLU274" s="416"/>
      <c r="HLV274" s="416"/>
      <c r="HLW274" s="416"/>
      <c r="HLX274" s="416"/>
      <c r="HLY274" s="416"/>
      <c r="HLZ274" s="417"/>
      <c r="HMA274" s="417"/>
      <c r="HMB274" s="417"/>
      <c r="HMC274" s="417"/>
      <c r="HMD274" s="417"/>
      <c r="HME274" s="417"/>
      <c r="HMF274" s="417"/>
      <c r="HMG274" s="417"/>
      <c r="HMH274" s="417"/>
      <c r="HMI274" s="417"/>
      <c r="HMJ274" s="417"/>
      <c r="HMK274" s="417"/>
      <c r="HML274" s="417"/>
      <c r="HMM274" s="417"/>
      <c r="HMN274" s="417"/>
      <c r="HMO274" s="417"/>
      <c r="HMP274" s="417"/>
      <c r="HMQ274" s="417"/>
      <c r="HMR274" s="417"/>
      <c r="HMS274" s="417"/>
      <c r="HMT274" s="417"/>
      <c r="HMU274" s="417"/>
      <c r="HMV274" s="417"/>
      <c r="HMW274" s="417"/>
      <c r="HMX274" s="418"/>
      <c r="HMY274" s="418"/>
      <c r="HMZ274" s="418"/>
      <c r="HNA274" s="418"/>
      <c r="HNB274" s="418"/>
      <c r="HNC274" s="417"/>
      <c r="HND274" s="417"/>
      <c r="HNE274" s="418"/>
      <c r="HNF274" s="418"/>
      <c r="HNG274" s="417"/>
      <c r="HNH274" s="417"/>
      <c r="HNI274" s="418"/>
      <c r="HNJ274" s="418"/>
      <c r="HNK274" s="417"/>
      <c r="HNL274" s="417"/>
      <c r="HNM274" s="417"/>
      <c r="HNN274" s="417"/>
      <c r="HNO274" s="417"/>
      <c r="HNP274" s="417"/>
      <c r="HNQ274" s="417"/>
      <c r="HNR274" s="418"/>
      <c r="HNS274" s="418"/>
      <c r="HNT274" s="417"/>
      <c r="HNU274" s="417"/>
      <c r="HNV274" s="418"/>
      <c r="HNW274" s="418"/>
      <c r="HNX274" s="417"/>
      <c r="HNY274" s="417"/>
      <c r="HNZ274" s="417"/>
      <c r="HOA274" s="417"/>
      <c r="HOB274" s="417"/>
      <c r="HOC274" s="411"/>
      <c r="HOD274" s="443"/>
      <c r="HOE274" s="417"/>
      <c r="HOF274" s="417"/>
      <c r="HOG274" s="417"/>
      <c r="HOH274" s="417"/>
      <c r="HOI274" s="417"/>
      <c r="HOJ274" s="417"/>
      <c r="HOK274" s="417"/>
      <c r="HOL274" s="416"/>
      <c r="HOM274" s="416"/>
      <c r="HON274" s="416"/>
      <c r="HOO274" s="416"/>
      <c r="HOP274" s="416"/>
      <c r="HOQ274" s="416"/>
      <c r="HOR274" s="416"/>
      <c r="HOS274" s="416"/>
      <c r="HOT274" s="416"/>
      <c r="HOU274" s="416"/>
      <c r="HOV274" s="416"/>
      <c r="HOW274" s="416"/>
      <c r="HOX274" s="416"/>
      <c r="HOY274" s="416"/>
      <c r="HOZ274" s="416"/>
      <c r="HPA274" s="416"/>
      <c r="HPB274" s="416"/>
      <c r="HPC274" s="416"/>
      <c r="HPD274" s="416"/>
      <c r="HPE274" s="416"/>
      <c r="HPF274" s="416"/>
      <c r="HPG274" s="416"/>
      <c r="HPH274" s="416"/>
      <c r="HPI274" s="416"/>
      <c r="HPJ274" s="416"/>
      <c r="HPK274" s="416"/>
      <c r="HPL274" s="416"/>
      <c r="HPM274" s="416"/>
      <c r="HPN274" s="416"/>
      <c r="HPO274" s="416"/>
      <c r="HPP274" s="416"/>
      <c r="HPQ274" s="416"/>
      <c r="HPR274" s="416"/>
      <c r="HPS274" s="416"/>
      <c r="HPT274" s="416"/>
      <c r="HPU274" s="416"/>
      <c r="HPV274" s="416"/>
      <c r="HPW274" s="416"/>
      <c r="HPX274" s="416"/>
      <c r="HPY274" s="416"/>
      <c r="HPZ274" s="416"/>
      <c r="HQA274" s="416"/>
      <c r="HQB274" s="416"/>
      <c r="HQC274" s="416"/>
      <c r="HQD274" s="417"/>
      <c r="HQE274" s="417"/>
      <c r="HQF274" s="417"/>
      <c r="HQG274" s="417"/>
      <c r="HQH274" s="417"/>
      <c r="HQI274" s="417"/>
      <c r="HQJ274" s="417"/>
      <c r="HQK274" s="417"/>
      <c r="HQL274" s="417"/>
      <c r="HQM274" s="417"/>
      <c r="HQN274" s="417"/>
      <c r="HQO274" s="417"/>
      <c r="HQP274" s="417"/>
      <c r="HQQ274" s="417"/>
      <c r="HQR274" s="417"/>
      <c r="HQS274" s="417"/>
      <c r="HQT274" s="417"/>
      <c r="HQU274" s="417"/>
      <c r="HQV274" s="417"/>
      <c r="HQW274" s="417"/>
      <c r="HQX274" s="417"/>
      <c r="HQY274" s="417"/>
      <c r="HQZ274" s="417"/>
      <c r="HRA274" s="417"/>
      <c r="HRB274" s="418"/>
      <c r="HRC274" s="418"/>
      <c r="HRD274" s="418"/>
      <c r="HRE274" s="418"/>
      <c r="HRF274" s="418"/>
      <c r="HRG274" s="417"/>
      <c r="HRH274" s="417"/>
      <c r="HRI274" s="418"/>
      <c r="HRJ274" s="418"/>
      <c r="HRK274" s="417"/>
      <c r="HRL274" s="417"/>
      <c r="HRM274" s="418"/>
      <c r="HRN274" s="418"/>
      <c r="HRO274" s="417"/>
      <c r="HRP274" s="417"/>
      <c r="HRQ274" s="417"/>
      <c r="HRR274" s="417"/>
      <c r="HRS274" s="417"/>
      <c r="HRT274" s="417"/>
      <c r="HRU274" s="417"/>
      <c r="HRV274" s="418"/>
      <c r="HRW274" s="418"/>
      <c r="HRX274" s="417"/>
      <c r="HRY274" s="417"/>
      <c r="HRZ274" s="418"/>
      <c r="HSA274" s="418"/>
      <c r="HSB274" s="417"/>
      <c r="HSC274" s="417"/>
      <c r="HSD274" s="417"/>
      <c r="HSE274" s="417"/>
      <c r="HSF274" s="417"/>
      <c r="HSG274" s="411"/>
      <c r="HSH274" s="443"/>
      <c r="HSI274" s="417"/>
      <c r="HSJ274" s="417"/>
      <c r="HSK274" s="417"/>
      <c r="HSL274" s="417"/>
      <c r="HSM274" s="417"/>
      <c r="HSN274" s="417"/>
      <c r="HSO274" s="417"/>
      <c r="HSP274" s="416"/>
      <c r="HSQ274" s="416"/>
      <c r="HSR274" s="416"/>
      <c r="HSS274" s="416"/>
      <c r="HST274" s="416"/>
      <c r="HSU274" s="416"/>
      <c r="HSV274" s="416"/>
      <c r="HSW274" s="416"/>
      <c r="HSX274" s="416"/>
      <c r="HSY274" s="416"/>
      <c r="HSZ274" s="416"/>
      <c r="HTA274" s="416"/>
      <c r="HTB274" s="416"/>
      <c r="HTC274" s="416"/>
      <c r="HTD274" s="416"/>
      <c r="HTE274" s="416"/>
      <c r="HTF274" s="416"/>
      <c r="HTG274" s="416"/>
      <c r="HTH274" s="416"/>
      <c r="HTI274" s="416"/>
      <c r="HTJ274" s="416"/>
      <c r="HTK274" s="416"/>
      <c r="HTL274" s="416"/>
      <c r="HTM274" s="416"/>
      <c r="HTN274" s="416"/>
      <c r="HTO274" s="416"/>
      <c r="HTP274" s="416"/>
      <c r="HTQ274" s="416"/>
      <c r="HTR274" s="416"/>
      <c r="HTS274" s="416"/>
      <c r="HTT274" s="416"/>
      <c r="HTU274" s="416"/>
      <c r="HTV274" s="416"/>
      <c r="HTW274" s="416"/>
      <c r="HTX274" s="416"/>
      <c r="HTY274" s="416"/>
      <c r="HTZ274" s="416"/>
      <c r="HUA274" s="416"/>
      <c r="HUB274" s="416"/>
      <c r="HUC274" s="416"/>
      <c r="HUD274" s="416"/>
      <c r="HUE274" s="416"/>
      <c r="HUF274" s="416"/>
      <c r="HUG274" s="416"/>
      <c r="HUH274" s="417"/>
      <c r="HUI274" s="417"/>
      <c r="HUJ274" s="417"/>
      <c r="HUK274" s="417"/>
      <c r="HUL274" s="417"/>
      <c r="HUM274" s="417"/>
      <c r="HUN274" s="417"/>
      <c r="HUO274" s="417"/>
      <c r="HUP274" s="417"/>
      <c r="HUQ274" s="417"/>
      <c r="HUR274" s="417"/>
      <c r="HUS274" s="417"/>
      <c r="HUT274" s="417"/>
      <c r="HUU274" s="417"/>
      <c r="HUV274" s="417"/>
      <c r="HUW274" s="417"/>
      <c r="HUX274" s="417"/>
      <c r="HUY274" s="417"/>
      <c r="HUZ274" s="417"/>
      <c r="HVA274" s="417"/>
      <c r="HVB274" s="417"/>
      <c r="HVC274" s="417"/>
      <c r="HVD274" s="417"/>
      <c r="HVE274" s="417"/>
      <c r="HVF274" s="418"/>
      <c r="HVG274" s="418"/>
      <c r="HVH274" s="418"/>
      <c r="HVI274" s="418"/>
      <c r="HVJ274" s="418"/>
      <c r="HVK274" s="417"/>
      <c r="HVL274" s="417"/>
      <c r="HVM274" s="418"/>
      <c r="HVN274" s="418"/>
      <c r="HVO274" s="417"/>
      <c r="HVP274" s="417"/>
      <c r="HVQ274" s="418"/>
      <c r="HVR274" s="418"/>
      <c r="HVS274" s="417"/>
      <c r="HVT274" s="417"/>
      <c r="HVU274" s="417"/>
      <c r="HVV274" s="417"/>
      <c r="HVW274" s="417"/>
      <c r="HVX274" s="417"/>
      <c r="HVY274" s="417"/>
      <c r="HVZ274" s="418"/>
      <c r="HWA274" s="418"/>
      <c r="HWB274" s="417"/>
      <c r="HWC274" s="417"/>
      <c r="HWD274" s="418"/>
      <c r="HWE274" s="418"/>
      <c r="HWF274" s="417"/>
      <c r="HWG274" s="417"/>
      <c r="HWH274" s="417"/>
      <c r="HWI274" s="417"/>
      <c r="HWJ274" s="417"/>
      <c r="HWK274" s="411"/>
      <c r="HWL274" s="443"/>
      <c r="HWM274" s="417"/>
      <c r="HWN274" s="417"/>
      <c r="HWO274" s="417"/>
      <c r="HWP274" s="417"/>
      <c r="HWQ274" s="417"/>
      <c r="HWR274" s="417"/>
      <c r="HWS274" s="417"/>
      <c r="HWT274" s="416"/>
      <c r="HWU274" s="416"/>
      <c r="HWV274" s="416"/>
      <c r="HWW274" s="416"/>
      <c r="HWX274" s="416"/>
      <c r="HWY274" s="416"/>
      <c r="HWZ274" s="416"/>
      <c r="HXA274" s="416"/>
      <c r="HXB274" s="416"/>
      <c r="HXC274" s="416"/>
      <c r="HXD274" s="416"/>
      <c r="HXE274" s="416"/>
      <c r="HXF274" s="416"/>
      <c r="HXG274" s="416"/>
      <c r="HXH274" s="416"/>
      <c r="HXI274" s="416"/>
      <c r="HXJ274" s="416"/>
      <c r="HXK274" s="416"/>
      <c r="HXL274" s="416"/>
      <c r="HXM274" s="416"/>
      <c r="HXN274" s="416"/>
      <c r="HXO274" s="416"/>
      <c r="HXP274" s="416"/>
      <c r="HXQ274" s="416"/>
      <c r="HXR274" s="416"/>
      <c r="HXS274" s="416"/>
      <c r="HXT274" s="416"/>
      <c r="HXU274" s="416"/>
      <c r="HXV274" s="416"/>
      <c r="HXW274" s="416"/>
      <c r="HXX274" s="416"/>
      <c r="HXY274" s="416"/>
      <c r="HXZ274" s="416"/>
      <c r="HYA274" s="416"/>
      <c r="HYB274" s="416"/>
      <c r="HYC274" s="416"/>
      <c r="HYD274" s="416"/>
      <c r="HYE274" s="416"/>
      <c r="HYF274" s="416"/>
      <c r="HYG274" s="416"/>
      <c r="HYH274" s="416"/>
      <c r="HYI274" s="416"/>
      <c r="HYJ274" s="416"/>
      <c r="HYK274" s="416"/>
      <c r="HYL274" s="417"/>
      <c r="HYM274" s="417"/>
      <c r="HYN274" s="417"/>
      <c r="HYO274" s="417"/>
      <c r="HYP274" s="417"/>
      <c r="HYQ274" s="417"/>
      <c r="HYR274" s="417"/>
      <c r="HYS274" s="417"/>
      <c r="HYT274" s="417"/>
      <c r="HYU274" s="417"/>
      <c r="HYV274" s="417"/>
      <c r="HYW274" s="417"/>
      <c r="HYX274" s="417"/>
      <c r="HYY274" s="417"/>
      <c r="HYZ274" s="417"/>
      <c r="HZA274" s="417"/>
      <c r="HZB274" s="417"/>
      <c r="HZC274" s="417"/>
      <c r="HZD274" s="417"/>
      <c r="HZE274" s="417"/>
      <c r="HZF274" s="417"/>
      <c r="HZG274" s="417"/>
      <c r="HZH274" s="417"/>
      <c r="HZI274" s="417"/>
      <c r="HZJ274" s="418"/>
      <c r="HZK274" s="418"/>
      <c r="HZL274" s="418"/>
      <c r="HZM274" s="418"/>
      <c r="HZN274" s="418"/>
      <c r="HZO274" s="417"/>
      <c r="HZP274" s="417"/>
      <c r="HZQ274" s="418"/>
      <c r="HZR274" s="418"/>
      <c r="HZS274" s="417"/>
      <c r="HZT274" s="417"/>
      <c r="HZU274" s="418"/>
      <c r="HZV274" s="418"/>
      <c r="HZW274" s="417"/>
      <c r="HZX274" s="417"/>
      <c r="HZY274" s="417"/>
      <c r="HZZ274" s="417"/>
      <c r="IAA274" s="417"/>
      <c r="IAB274" s="417"/>
      <c r="IAC274" s="417"/>
      <c r="IAD274" s="418"/>
      <c r="IAE274" s="418"/>
      <c r="IAF274" s="417"/>
      <c r="IAG274" s="417"/>
      <c r="IAH274" s="418"/>
      <c r="IAI274" s="418"/>
      <c r="IAJ274" s="417"/>
      <c r="IAK274" s="417"/>
      <c r="IAL274" s="417"/>
      <c r="IAM274" s="417"/>
      <c r="IAN274" s="417"/>
      <c r="IAO274" s="411"/>
      <c r="IAP274" s="443"/>
      <c r="IAQ274" s="417"/>
      <c r="IAR274" s="417"/>
      <c r="IAS274" s="417"/>
      <c r="IAT274" s="417"/>
      <c r="IAU274" s="417"/>
      <c r="IAV274" s="417"/>
      <c r="IAW274" s="417"/>
      <c r="IAX274" s="416"/>
      <c r="IAY274" s="416"/>
      <c r="IAZ274" s="416"/>
      <c r="IBA274" s="416"/>
      <c r="IBB274" s="416"/>
      <c r="IBC274" s="416"/>
      <c r="IBD274" s="416"/>
      <c r="IBE274" s="416"/>
      <c r="IBF274" s="416"/>
      <c r="IBG274" s="416"/>
      <c r="IBH274" s="416"/>
      <c r="IBI274" s="416"/>
      <c r="IBJ274" s="416"/>
      <c r="IBK274" s="416"/>
      <c r="IBL274" s="416"/>
      <c r="IBM274" s="416"/>
      <c r="IBN274" s="416"/>
      <c r="IBO274" s="416"/>
      <c r="IBP274" s="416"/>
      <c r="IBQ274" s="416"/>
      <c r="IBR274" s="416"/>
      <c r="IBS274" s="416"/>
      <c r="IBT274" s="416"/>
      <c r="IBU274" s="416"/>
      <c r="IBV274" s="416"/>
      <c r="IBW274" s="416"/>
      <c r="IBX274" s="416"/>
      <c r="IBY274" s="416"/>
      <c r="IBZ274" s="416"/>
      <c r="ICA274" s="416"/>
      <c r="ICB274" s="416"/>
      <c r="ICC274" s="416"/>
      <c r="ICD274" s="416"/>
      <c r="ICE274" s="416"/>
      <c r="ICF274" s="416"/>
      <c r="ICG274" s="416"/>
      <c r="ICH274" s="416"/>
      <c r="ICI274" s="416"/>
      <c r="ICJ274" s="416"/>
      <c r="ICK274" s="416"/>
      <c r="ICL274" s="416"/>
      <c r="ICM274" s="416"/>
      <c r="ICN274" s="416"/>
      <c r="ICO274" s="416"/>
      <c r="ICP274" s="417"/>
      <c r="ICQ274" s="417"/>
      <c r="ICR274" s="417"/>
      <c r="ICS274" s="417"/>
      <c r="ICT274" s="417"/>
      <c r="ICU274" s="417"/>
      <c r="ICV274" s="417"/>
      <c r="ICW274" s="417"/>
      <c r="ICX274" s="417"/>
      <c r="ICY274" s="417"/>
      <c r="ICZ274" s="417"/>
      <c r="IDA274" s="417"/>
      <c r="IDB274" s="417"/>
      <c r="IDC274" s="417"/>
      <c r="IDD274" s="417"/>
      <c r="IDE274" s="417"/>
      <c r="IDF274" s="417"/>
      <c r="IDG274" s="417"/>
      <c r="IDH274" s="417"/>
      <c r="IDI274" s="417"/>
      <c r="IDJ274" s="417"/>
      <c r="IDK274" s="417"/>
      <c r="IDL274" s="417"/>
      <c r="IDM274" s="417"/>
      <c r="IDN274" s="418"/>
      <c r="IDO274" s="418"/>
      <c r="IDP274" s="418"/>
      <c r="IDQ274" s="418"/>
      <c r="IDR274" s="418"/>
      <c r="IDS274" s="417"/>
      <c r="IDT274" s="417"/>
      <c r="IDU274" s="418"/>
      <c r="IDV274" s="418"/>
      <c r="IDW274" s="417"/>
      <c r="IDX274" s="417"/>
      <c r="IDY274" s="418"/>
      <c r="IDZ274" s="418"/>
      <c r="IEA274" s="417"/>
      <c r="IEB274" s="417"/>
      <c r="IEC274" s="417"/>
      <c r="IED274" s="417"/>
      <c r="IEE274" s="417"/>
      <c r="IEF274" s="417"/>
      <c r="IEG274" s="417"/>
      <c r="IEH274" s="418"/>
      <c r="IEI274" s="418"/>
      <c r="IEJ274" s="417"/>
      <c r="IEK274" s="417"/>
      <c r="IEL274" s="418"/>
      <c r="IEM274" s="418"/>
      <c r="IEN274" s="417"/>
      <c r="IEO274" s="417"/>
      <c r="IEP274" s="417"/>
      <c r="IEQ274" s="417"/>
      <c r="IER274" s="417"/>
      <c r="IES274" s="411"/>
      <c r="IET274" s="443"/>
      <c r="IEU274" s="417"/>
      <c r="IEV274" s="417"/>
      <c r="IEW274" s="417"/>
      <c r="IEX274" s="417"/>
      <c r="IEY274" s="417"/>
      <c r="IEZ274" s="417"/>
      <c r="IFA274" s="417"/>
      <c r="IFB274" s="416"/>
      <c r="IFC274" s="416"/>
      <c r="IFD274" s="416"/>
      <c r="IFE274" s="416"/>
      <c r="IFF274" s="416"/>
      <c r="IFG274" s="416"/>
      <c r="IFH274" s="416"/>
      <c r="IFI274" s="416"/>
      <c r="IFJ274" s="416"/>
      <c r="IFK274" s="416"/>
      <c r="IFL274" s="416"/>
      <c r="IFM274" s="416"/>
      <c r="IFN274" s="416"/>
      <c r="IFO274" s="416"/>
      <c r="IFP274" s="416"/>
      <c r="IFQ274" s="416"/>
      <c r="IFR274" s="416"/>
      <c r="IFS274" s="416"/>
      <c r="IFT274" s="416"/>
      <c r="IFU274" s="416"/>
      <c r="IFV274" s="416"/>
      <c r="IFW274" s="416"/>
      <c r="IFX274" s="416"/>
      <c r="IFY274" s="416"/>
      <c r="IFZ274" s="416"/>
      <c r="IGA274" s="416"/>
      <c r="IGB274" s="416"/>
      <c r="IGC274" s="416"/>
      <c r="IGD274" s="416"/>
      <c r="IGE274" s="416"/>
      <c r="IGF274" s="416"/>
      <c r="IGG274" s="416"/>
      <c r="IGH274" s="416"/>
      <c r="IGI274" s="416"/>
      <c r="IGJ274" s="416"/>
      <c r="IGK274" s="416"/>
      <c r="IGL274" s="416"/>
      <c r="IGM274" s="416"/>
      <c r="IGN274" s="416"/>
      <c r="IGO274" s="416"/>
      <c r="IGP274" s="416"/>
      <c r="IGQ274" s="416"/>
      <c r="IGR274" s="416"/>
      <c r="IGS274" s="416"/>
      <c r="IGT274" s="417"/>
      <c r="IGU274" s="417"/>
      <c r="IGV274" s="417"/>
      <c r="IGW274" s="417"/>
      <c r="IGX274" s="417"/>
      <c r="IGY274" s="417"/>
      <c r="IGZ274" s="417"/>
      <c r="IHA274" s="417"/>
      <c r="IHB274" s="417"/>
      <c r="IHC274" s="417"/>
      <c r="IHD274" s="417"/>
      <c r="IHE274" s="417"/>
      <c r="IHF274" s="417"/>
      <c r="IHG274" s="417"/>
      <c r="IHH274" s="417"/>
      <c r="IHI274" s="417"/>
      <c r="IHJ274" s="417"/>
      <c r="IHK274" s="417"/>
      <c r="IHL274" s="417"/>
      <c r="IHM274" s="417"/>
      <c r="IHN274" s="417"/>
      <c r="IHO274" s="417"/>
      <c r="IHP274" s="417"/>
      <c r="IHQ274" s="417"/>
      <c r="IHR274" s="418"/>
      <c r="IHS274" s="418"/>
      <c r="IHT274" s="418"/>
      <c r="IHU274" s="418"/>
      <c r="IHV274" s="418"/>
      <c r="IHW274" s="417"/>
      <c r="IHX274" s="417"/>
      <c r="IHY274" s="418"/>
      <c r="IHZ274" s="418"/>
      <c r="IIA274" s="417"/>
      <c r="IIB274" s="417"/>
      <c r="IIC274" s="418"/>
      <c r="IID274" s="418"/>
      <c r="IIE274" s="417"/>
      <c r="IIF274" s="417"/>
      <c r="IIG274" s="417"/>
      <c r="IIH274" s="417"/>
      <c r="III274" s="417"/>
      <c r="IIJ274" s="417"/>
      <c r="IIK274" s="417"/>
      <c r="IIL274" s="418"/>
      <c r="IIM274" s="418"/>
      <c r="IIN274" s="417"/>
      <c r="IIO274" s="417"/>
      <c r="IIP274" s="418"/>
      <c r="IIQ274" s="418"/>
      <c r="IIR274" s="417"/>
      <c r="IIS274" s="417"/>
      <c r="IIT274" s="417"/>
      <c r="IIU274" s="417"/>
      <c r="IIV274" s="417"/>
      <c r="IIW274" s="411"/>
      <c r="IIX274" s="443"/>
      <c r="IIY274" s="417"/>
      <c r="IIZ274" s="417"/>
      <c r="IJA274" s="417"/>
      <c r="IJB274" s="417"/>
      <c r="IJC274" s="417"/>
      <c r="IJD274" s="417"/>
      <c r="IJE274" s="417"/>
      <c r="IJF274" s="416"/>
      <c r="IJG274" s="416"/>
      <c r="IJH274" s="416"/>
      <c r="IJI274" s="416"/>
      <c r="IJJ274" s="416"/>
      <c r="IJK274" s="416"/>
      <c r="IJL274" s="416"/>
      <c r="IJM274" s="416"/>
      <c r="IJN274" s="416"/>
      <c r="IJO274" s="416"/>
      <c r="IJP274" s="416"/>
      <c r="IJQ274" s="416"/>
      <c r="IJR274" s="416"/>
      <c r="IJS274" s="416"/>
      <c r="IJT274" s="416"/>
      <c r="IJU274" s="416"/>
      <c r="IJV274" s="416"/>
      <c r="IJW274" s="416"/>
      <c r="IJX274" s="416"/>
      <c r="IJY274" s="416"/>
      <c r="IJZ274" s="416"/>
      <c r="IKA274" s="416"/>
      <c r="IKB274" s="416"/>
      <c r="IKC274" s="416"/>
      <c r="IKD274" s="416"/>
      <c r="IKE274" s="416"/>
      <c r="IKF274" s="416"/>
      <c r="IKG274" s="416"/>
      <c r="IKH274" s="416"/>
      <c r="IKI274" s="416"/>
      <c r="IKJ274" s="416"/>
      <c r="IKK274" s="416"/>
      <c r="IKL274" s="416"/>
      <c r="IKM274" s="416"/>
      <c r="IKN274" s="416"/>
      <c r="IKO274" s="416"/>
      <c r="IKP274" s="416"/>
      <c r="IKQ274" s="416"/>
      <c r="IKR274" s="416"/>
      <c r="IKS274" s="416"/>
      <c r="IKT274" s="416"/>
      <c r="IKU274" s="416"/>
      <c r="IKV274" s="416"/>
      <c r="IKW274" s="416"/>
      <c r="IKX274" s="417"/>
      <c r="IKY274" s="417"/>
      <c r="IKZ274" s="417"/>
      <c r="ILA274" s="417"/>
      <c r="ILB274" s="417"/>
      <c r="ILC274" s="417"/>
      <c r="ILD274" s="417"/>
      <c r="ILE274" s="417"/>
      <c r="ILF274" s="417"/>
      <c r="ILG274" s="417"/>
      <c r="ILH274" s="417"/>
      <c r="ILI274" s="417"/>
      <c r="ILJ274" s="417"/>
      <c r="ILK274" s="417"/>
      <c r="ILL274" s="417"/>
      <c r="ILM274" s="417"/>
      <c r="ILN274" s="417"/>
      <c r="ILO274" s="417"/>
      <c r="ILP274" s="417"/>
      <c r="ILQ274" s="417"/>
      <c r="ILR274" s="417"/>
      <c r="ILS274" s="417"/>
      <c r="ILT274" s="417"/>
      <c r="ILU274" s="417"/>
      <c r="ILV274" s="418"/>
      <c r="ILW274" s="418"/>
      <c r="ILX274" s="418"/>
      <c r="ILY274" s="418"/>
      <c r="ILZ274" s="418"/>
      <c r="IMA274" s="417"/>
      <c r="IMB274" s="417"/>
      <c r="IMC274" s="418"/>
      <c r="IMD274" s="418"/>
      <c r="IME274" s="417"/>
      <c r="IMF274" s="417"/>
      <c r="IMG274" s="418"/>
      <c r="IMH274" s="418"/>
      <c r="IMI274" s="417"/>
      <c r="IMJ274" s="417"/>
      <c r="IMK274" s="417"/>
      <c r="IML274" s="417"/>
      <c r="IMM274" s="417"/>
      <c r="IMN274" s="417"/>
      <c r="IMO274" s="417"/>
      <c r="IMP274" s="418"/>
      <c r="IMQ274" s="418"/>
      <c r="IMR274" s="417"/>
      <c r="IMS274" s="417"/>
      <c r="IMT274" s="418"/>
      <c r="IMU274" s="418"/>
      <c r="IMV274" s="417"/>
      <c r="IMW274" s="417"/>
      <c r="IMX274" s="417"/>
      <c r="IMY274" s="417"/>
      <c r="IMZ274" s="417"/>
      <c r="INA274" s="411"/>
      <c r="INB274" s="443"/>
      <c r="INC274" s="417"/>
      <c r="IND274" s="417"/>
      <c r="INE274" s="417"/>
      <c r="INF274" s="417"/>
      <c r="ING274" s="417"/>
      <c r="INH274" s="417"/>
      <c r="INI274" s="417"/>
      <c r="INJ274" s="416"/>
      <c r="INK274" s="416"/>
      <c r="INL274" s="416"/>
      <c r="INM274" s="416"/>
      <c r="INN274" s="416"/>
      <c r="INO274" s="416"/>
      <c r="INP274" s="416"/>
      <c r="INQ274" s="416"/>
      <c r="INR274" s="416"/>
      <c r="INS274" s="416"/>
      <c r="INT274" s="416"/>
      <c r="INU274" s="416"/>
      <c r="INV274" s="416"/>
      <c r="INW274" s="416"/>
      <c r="INX274" s="416"/>
      <c r="INY274" s="416"/>
      <c r="INZ274" s="416"/>
      <c r="IOA274" s="416"/>
      <c r="IOB274" s="416"/>
      <c r="IOC274" s="416"/>
      <c r="IOD274" s="416"/>
      <c r="IOE274" s="416"/>
      <c r="IOF274" s="416"/>
      <c r="IOG274" s="416"/>
      <c r="IOH274" s="416"/>
      <c r="IOI274" s="416"/>
      <c r="IOJ274" s="416"/>
      <c r="IOK274" s="416"/>
      <c r="IOL274" s="416"/>
      <c r="IOM274" s="416"/>
      <c r="ION274" s="416"/>
      <c r="IOO274" s="416"/>
      <c r="IOP274" s="416"/>
      <c r="IOQ274" s="416"/>
      <c r="IOR274" s="416"/>
      <c r="IOS274" s="416"/>
      <c r="IOT274" s="416"/>
      <c r="IOU274" s="416"/>
      <c r="IOV274" s="416"/>
      <c r="IOW274" s="416"/>
      <c r="IOX274" s="416"/>
      <c r="IOY274" s="416"/>
      <c r="IOZ274" s="416"/>
      <c r="IPA274" s="416"/>
      <c r="IPB274" s="417"/>
      <c r="IPC274" s="417"/>
      <c r="IPD274" s="417"/>
      <c r="IPE274" s="417"/>
      <c r="IPF274" s="417"/>
      <c r="IPG274" s="417"/>
      <c r="IPH274" s="417"/>
      <c r="IPI274" s="417"/>
      <c r="IPJ274" s="417"/>
      <c r="IPK274" s="417"/>
      <c r="IPL274" s="417"/>
      <c r="IPM274" s="417"/>
      <c r="IPN274" s="417"/>
      <c r="IPO274" s="417"/>
      <c r="IPP274" s="417"/>
      <c r="IPQ274" s="417"/>
      <c r="IPR274" s="417"/>
      <c r="IPS274" s="417"/>
      <c r="IPT274" s="417"/>
      <c r="IPU274" s="417"/>
      <c r="IPV274" s="417"/>
      <c r="IPW274" s="417"/>
      <c r="IPX274" s="417"/>
      <c r="IPY274" s="417"/>
      <c r="IPZ274" s="418"/>
      <c r="IQA274" s="418"/>
      <c r="IQB274" s="418"/>
      <c r="IQC274" s="418"/>
      <c r="IQD274" s="418"/>
      <c r="IQE274" s="417"/>
      <c r="IQF274" s="417"/>
      <c r="IQG274" s="418"/>
      <c r="IQH274" s="418"/>
      <c r="IQI274" s="417"/>
      <c r="IQJ274" s="417"/>
      <c r="IQK274" s="418"/>
      <c r="IQL274" s="418"/>
      <c r="IQM274" s="417"/>
      <c r="IQN274" s="417"/>
      <c r="IQO274" s="417"/>
      <c r="IQP274" s="417"/>
      <c r="IQQ274" s="417"/>
      <c r="IQR274" s="417"/>
      <c r="IQS274" s="417"/>
      <c r="IQT274" s="418"/>
      <c r="IQU274" s="418"/>
      <c r="IQV274" s="417"/>
      <c r="IQW274" s="417"/>
      <c r="IQX274" s="418"/>
      <c r="IQY274" s="418"/>
      <c r="IQZ274" s="417"/>
      <c r="IRA274" s="417"/>
      <c r="IRB274" s="417"/>
      <c r="IRC274" s="417"/>
      <c r="IRD274" s="417"/>
      <c r="IRE274" s="411"/>
      <c r="IRF274" s="443"/>
      <c r="IRG274" s="417"/>
      <c r="IRH274" s="417"/>
      <c r="IRI274" s="417"/>
      <c r="IRJ274" s="417"/>
      <c r="IRK274" s="417"/>
      <c r="IRL274" s="417"/>
      <c r="IRM274" s="417"/>
      <c r="IRN274" s="416"/>
      <c r="IRO274" s="416"/>
      <c r="IRP274" s="416"/>
      <c r="IRQ274" s="416"/>
      <c r="IRR274" s="416"/>
      <c r="IRS274" s="416"/>
      <c r="IRT274" s="416"/>
      <c r="IRU274" s="416"/>
      <c r="IRV274" s="416"/>
      <c r="IRW274" s="416"/>
      <c r="IRX274" s="416"/>
      <c r="IRY274" s="416"/>
      <c r="IRZ274" s="416"/>
      <c r="ISA274" s="416"/>
      <c r="ISB274" s="416"/>
      <c r="ISC274" s="416"/>
      <c r="ISD274" s="416"/>
      <c r="ISE274" s="416"/>
      <c r="ISF274" s="416"/>
      <c r="ISG274" s="416"/>
      <c r="ISH274" s="416"/>
      <c r="ISI274" s="416"/>
      <c r="ISJ274" s="416"/>
      <c r="ISK274" s="416"/>
      <c r="ISL274" s="416"/>
      <c r="ISM274" s="416"/>
      <c r="ISN274" s="416"/>
      <c r="ISO274" s="416"/>
      <c r="ISP274" s="416"/>
      <c r="ISQ274" s="416"/>
      <c r="ISR274" s="416"/>
      <c r="ISS274" s="416"/>
      <c r="IST274" s="416"/>
      <c r="ISU274" s="416"/>
      <c r="ISV274" s="416"/>
      <c r="ISW274" s="416"/>
      <c r="ISX274" s="416"/>
      <c r="ISY274" s="416"/>
      <c r="ISZ274" s="416"/>
      <c r="ITA274" s="416"/>
      <c r="ITB274" s="416"/>
      <c r="ITC274" s="416"/>
      <c r="ITD274" s="416"/>
      <c r="ITE274" s="416"/>
      <c r="ITF274" s="417"/>
      <c r="ITG274" s="417"/>
      <c r="ITH274" s="417"/>
      <c r="ITI274" s="417"/>
      <c r="ITJ274" s="417"/>
      <c r="ITK274" s="417"/>
      <c r="ITL274" s="417"/>
      <c r="ITM274" s="417"/>
      <c r="ITN274" s="417"/>
      <c r="ITO274" s="417"/>
      <c r="ITP274" s="417"/>
      <c r="ITQ274" s="417"/>
      <c r="ITR274" s="417"/>
      <c r="ITS274" s="417"/>
      <c r="ITT274" s="417"/>
      <c r="ITU274" s="417"/>
      <c r="ITV274" s="417"/>
      <c r="ITW274" s="417"/>
      <c r="ITX274" s="417"/>
      <c r="ITY274" s="417"/>
      <c r="ITZ274" s="417"/>
      <c r="IUA274" s="417"/>
      <c r="IUB274" s="417"/>
      <c r="IUC274" s="417"/>
      <c r="IUD274" s="418"/>
      <c r="IUE274" s="418"/>
      <c r="IUF274" s="418"/>
      <c r="IUG274" s="418"/>
      <c r="IUH274" s="418"/>
      <c r="IUI274" s="417"/>
      <c r="IUJ274" s="417"/>
      <c r="IUK274" s="418"/>
      <c r="IUL274" s="418"/>
      <c r="IUM274" s="417"/>
      <c r="IUN274" s="417"/>
      <c r="IUO274" s="418"/>
      <c r="IUP274" s="418"/>
      <c r="IUQ274" s="417"/>
      <c r="IUR274" s="417"/>
      <c r="IUS274" s="417"/>
      <c r="IUT274" s="417"/>
      <c r="IUU274" s="417"/>
      <c r="IUV274" s="417"/>
      <c r="IUW274" s="417"/>
      <c r="IUX274" s="418"/>
      <c r="IUY274" s="418"/>
      <c r="IUZ274" s="417"/>
      <c r="IVA274" s="417"/>
      <c r="IVB274" s="418"/>
      <c r="IVC274" s="418"/>
      <c r="IVD274" s="417"/>
      <c r="IVE274" s="417"/>
      <c r="IVF274" s="417"/>
      <c r="IVG274" s="417"/>
      <c r="IVH274" s="417"/>
      <c r="IVI274" s="411"/>
      <c r="IVJ274" s="443"/>
      <c r="IVK274" s="417"/>
      <c r="IVL274" s="417"/>
      <c r="IVM274" s="417"/>
      <c r="IVN274" s="417"/>
      <c r="IVO274" s="417"/>
      <c r="IVP274" s="417"/>
      <c r="IVQ274" s="417"/>
      <c r="IVR274" s="416"/>
      <c r="IVS274" s="416"/>
      <c r="IVT274" s="416"/>
      <c r="IVU274" s="416"/>
      <c r="IVV274" s="416"/>
      <c r="IVW274" s="416"/>
      <c r="IVX274" s="416"/>
      <c r="IVY274" s="416"/>
      <c r="IVZ274" s="416"/>
      <c r="IWA274" s="416"/>
      <c r="IWB274" s="416"/>
      <c r="IWC274" s="416"/>
      <c r="IWD274" s="416"/>
      <c r="IWE274" s="416"/>
      <c r="IWF274" s="416"/>
      <c r="IWG274" s="416"/>
      <c r="IWH274" s="416"/>
      <c r="IWI274" s="416"/>
      <c r="IWJ274" s="416"/>
      <c r="IWK274" s="416"/>
      <c r="IWL274" s="416"/>
      <c r="IWM274" s="416"/>
      <c r="IWN274" s="416"/>
      <c r="IWO274" s="416"/>
      <c r="IWP274" s="416"/>
      <c r="IWQ274" s="416"/>
      <c r="IWR274" s="416"/>
      <c r="IWS274" s="416"/>
      <c r="IWT274" s="416"/>
      <c r="IWU274" s="416"/>
      <c r="IWV274" s="416"/>
      <c r="IWW274" s="416"/>
      <c r="IWX274" s="416"/>
      <c r="IWY274" s="416"/>
      <c r="IWZ274" s="416"/>
      <c r="IXA274" s="416"/>
      <c r="IXB274" s="416"/>
      <c r="IXC274" s="416"/>
      <c r="IXD274" s="416"/>
      <c r="IXE274" s="416"/>
      <c r="IXF274" s="416"/>
      <c r="IXG274" s="416"/>
      <c r="IXH274" s="416"/>
      <c r="IXI274" s="416"/>
      <c r="IXJ274" s="417"/>
      <c r="IXK274" s="417"/>
      <c r="IXL274" s="417"/>
      <c r="IXM274" s="417"/>
      <c r="IXN274" s="417"/>
      <c r="IXO274" s="417"/>
      <c r="IXP274" s="417"/>
      <c r="IXQ274" s="417"/>
      <c r="IXR274" s="417"/>
      <c r="IXS274" s="417"/>
      <c r="IXT274" s="417"/>
      <c r="IXU274" s="417"/>
      <c r="IXV274" s="417"/>
      <c r="IXW274" s="417"/>
      <c r="IXX274" s="417"/>
      <c r="IXY274" s="417"/>
      <c r="IXZ274" s="417"/>
      <c r="IYA274" s="417"/>
      <c r="IYB274" s="417"/>
      <c r="IYC274" s="417"/>
      <c r="IYD274" s="417"/>
      <c r="IYE274" s="417"/>
      <c r="IYF274" s="417"/>
      <c r="IYG274" s="417"/>
      <c r="IYH274" s="418"/>
      <c r="IYI274" s="418"/>
      <c r="IYJ274" s="418"/>
      <c r="IYK274" s="418"/>
      <c r="IYL274" s="418"/>
      <c r="IYM274" s="417"/>
      <c r="IYN274" s="417"/>
      <c r="IYO274" s="418"/>
      <c r="IYP274" s="418"/>
      <c r="IYQ274" s="417"/>
      <c r="IYR274" s="417"/>
      <c r="IYS274" s="418"/>
      <c r="IYT274" s="418"/>
      <c r="IYU274" s="417"/>
      <c r="IYV274" s="417"/>
      <c r="IYW274" s="417"/>
      <c r="IYX274" s="417"/>
      <c r="IYY274" s="417"/>
      <c r="IYZ274" s="417"/>
      <c r="IZA274" s="417"/>
      <c r="IZB274" s="418"/>
      <c r="IZC274" s="418"/>
      <c r="IZD274" s="417"/>
      <c r="IZE274" s="417"/>
      <c r="IZF274" s="418"/>
      <c r="IZG274" s="418"/>
      <c r="IZH274" s="417"/>
      <c r="IZI274" s="417"/>
      <c r="IZJ274" s="417"/>
      <c r="IZK274" s="417"/>
      <c r="IZL274" s="417"/>
      <c r="IZM274" s="411"/>
      <c r="IZN274" s="443"/>
      <c r="IZO274" s="417"/>
      <c r="IZP274" s="417"/>
      <c r="IZQ274" s="417"/>
      <c r="IZR274" s="417"/>
      <c r="IZS274" s="417"/>
      <c r="IZT274" s="417"/>
      <c r="IZU274" s="417"/>
      <c r="IZV274" s="416"/>
      <c r="IZW274" s="416"/>
      <c r="IZX274" s="416"/>
      <c r="IZY274" s="416"/>
      <c r="IZZ274" s="416"/>
      <c r="JAA274" s="416"/>
      <c r="JAB274" s="416"/>
      <c r="JAC274" s="416"/>
      <c r="JAD274" s="416"/>
      <c r="JAE274" s="416"/>
      <c r="JAF274" s="416"/>
      <c r="JAG274" s="416"/>
      <c r="JAH274" s="416"/>
      <c r="JAI274" s="416"/>
      <c r="JAJ274" s="416"/>
      <c r="JAK274" s="416"/>
      <c r="JAL274" s="416"/>
      <c r="JAM274" s="416"/>
      <c r="JAN274" s="416"/>
      <c r="JAO274" s="416"/>
      <c r="JAP274" s="416"/>
      <c r="JAQ274" s="416"/>
      <c r="JAR274" s="416"/>
      <c r="JAS274" s="416"/>
      <c r="JAT274" s="416"/>
      <c r="JAU274" s="416"/>
      <c r="JAV274" s="416"/>
      <c r="JAW274" s="416"/>
      <c r="JAX274" s="416"/>
      <c r="JAY274" s="416"/>
      <c r="JAZ274" s="416"/>
      <c r="JBA274" s="416"/>
      <c r="JBB274" s="416"/>
      <c r="JBC274" s="416"/>
      <c r="JBD274" s="416"/>
      <c r="JBE274" s="416"/>
      <c r="JBF274" s="416"/>
      <c r="JBG274" s="416"/>
      <c r="JBH274" s="416"/>
      <c r="JBI274" s="416"/>
      <c r="JBJ274" s="416"/>
      <c r="JBK274" s="416"/>
      <c r="JBL274" s="416"/>
      <c r="JBM274" s="416"/>
      <c r="JBN274" s="417"/>
      <c r="JBO274" s="417"/>
      <c r="JBP274" s="417"/>
      <c r="JBQ274" s="417"/>
      <c r="JBR274" s="417"/>
      <c r="JBS274" s="417"/>
      <c r="JBT274" s="417"/>
      <c r="JBU274" s="417"/>
      <c r="JBV274" s="417"/>
      <c r="JBW274" s="417"/>
      <c r="JBX274" s="417"/>
      <c r="JBY274" s="417"/>
      <c r="JBZ274" s="417"/>
      <c r="JCA274" s="417"/>
      <c r="JCB274" s="417"/>
      <c r="JCC274" s="417"/>
      <c r="JCD274" s="417"/>
      <c r="JCE274" s="417"/>
      <c r="JCF274" s="417"/>
      <c r="JCG274" s="417"/>
      <c r="JCH274" s="417"/>
      <c r="JCI274" s="417"/>
      <c r="JCJ274" s="417"/>
      <c r="JCK274" s="417"/>
      <c r="JCL274" s="418"/>
      <c r="JCM274" s="418"/>
      <c r="JCN274" s="418"/>
      <c r="JCO274" s="418"/>
      <c r="JCP274" s="418"/>
      <c r="JCQ274" s="417"/>
      <c r="JCR274" s="417"/>
      <c r="JCS274" s="418"/>
      <c r="JCT274" s="418"/>
      <c r="JCU274" s="417"/>
      <c r="JCV274" s="417"/>
      <c r="JCW274" s="418"/>
      <c r="JCX274" s="418"/>
      <c r="JCY274" s="417"/>
      <c r="JCZ274" s="417"/>
      <c r="JDA274" s="417"/>
      <c r="JDB274" s="417"/>
      <c r="JDC274" s="417"/>
      <c r="JDD274" s="417"/>
      <c r="JDE274" s="417"/>
      <c r="JDF274" s="418"/>
      <c r="JDG274" s="418"/>
      <c r="JDH274" s="417"/>
      <c r="JDI274" s="417"/>
      <c r="JDJ274" s="418"/>
      <c r="JDK274" s="418"/>
      <c r="JDL274" s="417"/>
      <c r="JDM274" s="417"/>
      <c r="JDN274" s="417"/>
      <c r="JDO274" s="417"/>
      <c r="JDP274" s="417"/>
      <c r="JDQ274" s="411"/>
      <c r="JDR274" s="443"/>
      <c r="JDS274" s="417"/>
      <c r="JDT274" s="417"/>
      <c r="JDU274" s="417"/>
      <c r="JDV274" s="417"/>
      <c r="JDW274" s="417"/>
      <c r="JDX274" s="417"/>
      <c r="JDY274" s="417"/>
      <c r="JDZ274" s="416"/>
      <c r="JEA274" s="416"/>
      <c r="JEB274" s="416"/>
      <c r="JEC274" s="416"/>
      <c r="JED274" s="416"/>
      <c r="JEE274" s="416"/>
      <c r="JEF274" s="416"/>
      <c r="JEG274" s="416"/>
      <c r="JEH274" s="416"/>
      <c r="JEI274" s="416"/>
      <c r="JEJ274" s="416"/>
      <c r="JEK274" s="416"/>
      <c r="JEL274" s="416"/>
      <c r="JEM274" s="416"/>
      <c r="JEN274" s="416"/>
      <c r="JEO274" s="416"/>
      <c r="JEP274" s="416"/>
      <c r="JEQ274" s="416"/>
      <c r="JER274" s="416"/>
      <c r="JES274" s="416"/>
      <c r="JET274" s="416"/>
      <c r="JEU274" s="416"/>
      <c r="JEV274" s="416"/>
      <c r="JEW274" s="416"/>
      <c r="JEX274" s="416"/>
      <c r="JEY274" s="416"/>
      <c r="JEZ274" s="416"/>
      <c r="JFA274" s="416"/>
      <c r="JFB274" s="416"/>
      <c r="JFC274" s="416"/>
      <c r="JFD274" s="416"/>
      <c r="JFE274" s="416"/>
      <c r="JFF274" s="416"/>
      <c r="JFG274" s="416"/>
      <c r="JFH274" s="416"/>
      <c r="JFI274" s="416"/>
      <c r="JFJ274" s="416"/>
      <c r="JFK274" s="416"/>
      <c r="JFL274" s="416"/>
      <c r="JFM274" s="416"/>
      <c r="JFN274" s="416"/>
      <c r="JFO274" s="416"/>
      <c r="JFP274" s="416"/>
      <c r="JFQ274" s="416"/>
      <c r="JFR274" s="417"/>
      <c r="JFS274" s="417"/>
      <c r="JFT274" s="417"/>
      <c r="JFU274" s="417"/>
      <c r="JFV274" s="417"/>
      <c r="JFW274" s="417"/>
      <c r="JFX274" s="417"/>
      <c r="JFY274" s="417"/>
      <c r="JFZ274" s="417"/>
      <c r="JGA274" s="417"/>
      <c r="JGB274" s="417"/>
      <c r="JGC274" s="417"/>
      <c r="JGD274" s="417"/>
      <c r="JGE274" s="417"/>
      <c r="JGF274" s="417"/>
      <c r="JGG274" s="417"/>
      <c r="JGH274" s="417"/>
      <c r="JGI274" s="417"/>
      <c r="JGJ274" s="417"/>
      <c r="JGK274" s="417"/>
      <c r="JGL274" s="417"/>
      <c r="JGM274" s="417"/>
      <c r="JGN274" s="417"/>
      <c r="JGO274" s="417"/>
      <c r="JGP274" s="418"/>
      <c r="JGQ274" s="418"/>
      <c r="JGR274" s="418"/>
      <c r="JGS274" s="418"/>
      <c r="JGT274" s="418"/>
      <c r="JGU274" s="417"/>
      <c r="JGV274" s="417"/>
      <c r="JGW274" s="418"/>
      <c r="JGX274" s="418"/>
      <c r="JGY274" s="417"/>
      <c r="JGZ274" s="417"/>
      <c r="JHA274" s="418"/>
      <c r="JHB274" s="418"/>
      <c r="JHC274" s="417"/>
      <c r="JHD274" s="417"/>
      <c r="JHE274" s="417"/>
      <c r="JHF274" s="417"/>
      <c r="JHG274" s="417"/>
      <c r="JHH274" s="417"/>
      <c r="JHI274" s="417"/>
      <c r="JHJ274" s="418"/>
      <c r="JHK274" s="418"/>
      <c r="JHL274" s="417"/>
      <c r="JHM274" s="417"/>
      <c r="JHN274" s="418"/>
      <c r="JHO274" s="418"/>
      <c r="JHP274" s="417"/>
      <c r="JHQ274" s="417"/>
      <c r="JHR274" s="417"/>
      <c r="JHS274" s="417"/>
      <c r="JHT274" s="417"/>
      <c r="JHU274" s="411"/>
      <c r="JHV274" s="443"/>
      <c r="JHW274" s="417"/>
      <c r="JHX274" s="417"/>
      <c r="JHY274" s="417"/>
      <c r="JHZ274" s="417"/>
      <c r="JIA274" s="417"/>
      <c r="JIB274" s="417"/>
      <c r="JIC274" s="417"/>
      <c r="JID274" s="416"/>
      <c r="JIE274" s="416"/>
      <c r="JIF274" s="416"/>
      <c r="JIG274" s="416"/>
      <c r="JIH274" s="416"/>
      <c r="JII274" s="416"/>
      <c r="JIJ274" s="416"/>
      <c r="JIK274" s="416"/>
      <c r="JIL274" s="416"/>
      <c r="JIM274" s="416"/>
      <c r="JIN274" s="416"/>
      <c r="JIO274" s="416"/>
      <c r="JIP274" s="416"/>
      <c r="JIQ274" s="416"/>
      <c r="JIR274" s="416"/>
      <c r="JIS274" s="416"/>
      <c r="JIT274" s="416"/>
      <c r="JIU274" s="416"/>
      <c r="JIV274" s="416"/>
      <c r="JIW274" s="416"/>
      <c r="JIX274" s="416"/>
      <c r="JIY274" s="416"/>
      <c r="JIZ274" s="416"/>
      <c r="JJA274" s="416"/>
      <c r="JJB274" s="416"/>
      <c r="JJC274" s="416"/>
      <c r="JJD274" s="416"/>
      <c r="JJE274" s="416"/>
      <c r="JJF274" s="416"/>
      <c r="JJG274" s="416"/>
      <c r="JJH274" s="416"/>
      <c r="JJI274" s="416"/>
      <c r="JJJ274" s="416"/>
      <c r="JJK274" s="416"/>
      <c r="JJL274" s="416"/>
      <c r="JJM274" s="416"/>
      <c r="JJN274" s="416"/>
      <c r="JJO274" s="416"/>
      <c r="JJP274" s="416"/>
      <c r="JJQ274" s="416"/>
      <c r="JJR274" s="416"/>
      <c r="JJS274" s="416"/>
      <c r="JJT274" s="416"/>
      <c r="JJU274" s="416"/>
      <c r="JJV274" s="417"/>
      <c r="JJW274" s="417"/>
      <c r="JJX274" s="417"/>
      <c r="JJY274" s="417"/>
      <c r="JJZ274" s="417"/>
      <c r="JKA274" s="417"/>
      <c r="JKB274" s="417"/>
      <c r="JKC274" s="417"/>
      <c r="JKD274" s="417"/>
      <c r="JKE274" s="417"/>
      <c r="JKF274" s="417"/>
      <c r="JKG274" s="417"/>
      <c r="JKH274" s="417"/>
      <c r="JKI274" s="417"/>
      <c r="JKJ274" s="417"/>
      <c r="JKK274" s="417"/>
      <c r="JKL274" s="417"/>
      <c r="JKM274" s="417"/>
      <c r="JKN274" s="417"/>
      <c r="JKO274" s="417"/>
      <c r="JKP274" s="417"/>
      <c r="JKQ274" s="417"/>
      <c r="JKR274" s="417"/>
      <c r="JKS274" s="417"/>
      <c r="JKT274" s="418"/>
      <c r="JKU274" s="418"/>
      <c r="JKV274" s="418"/>
      <c r="JKW274" s="418"/>
      <c r="JKX274" s="418"/>
      <c r="JKY274" s="417"/>
      <c r="JKZ274" s="417"/>
      <c r="JLA274" s="418"/>
      <c r="JLB274" s="418"/>
      <c r="JLC274" s="417"/>
      <c r="JLD274" s="417"/>
      <c r="JLE274" s="418"/>
      <c r="JLF274" s="418"/>
      <c r="JLG274" s="417"/>
      <c r="JLH274" s="417"/>
      <c r="JLI274" s="417"/>
      <c r="JLJ274" s="417"/>
      <c r="JLK274" s="417"/>
      <c r="JLL274" s="417"/>
      <c r="JLM274" s="417"/>
      <c r="JLN274" s="418"/>
      <c r="JLO274" s="418"/>
      <c r="JLP274" s="417"/>
      <c r="JLQ274" s="417"/>
      <c r="JLR274" s="418"/>
      <c r="JLS274" s="418"/>
      <c r="JLT274" s="417"/>
      <c r="JLU274" s="417"/>
      <c r="JLV274" s="417"/>
      <c r="JLW274" s="417"/>
      <c r="JLX274" s="417"/>
      <c r="JLY274" s="411"/>
      <c r="JLZ274" s="443"/>
      <c r="JMA274" s="417"/>
      <c r="JMB274" s="417"/>
      <c r="JMC274" s="417"/>
      <c r="JMD274" s="417"/>
      <c r="JME274" s="417"/>
      <c r="JMF274" s="417"/>
      <c r="JMG274" s="417"/>
      <c r="JMH274" s="416"/>
      <c r="JMI274" s="416"/>
      <c r="JMJ274" s="416"/>
      <c r="JMK274" s="416"/>
      <c r="JML274" s="416"/>
      <c r="JMM274" s="416"/>
      <c r="JMN274" s="416"/>
      <c r="JMO274" s="416"/>
      <c r="JMP274" s="416"/>
      <c r="JMQ274" s="416"/>
      <c r="JMR274" s="416"/>
      <c r="JMS274" s="416"/>
      <c r="JMT274" s="416"/>
      <c r="JMU274" s="416"/>
      <c r="JMV274" s="416"/>
      <c r="JMW274" s="416"/>
      <c r="JMX274" s="416"/>
      <c r="JMY274" s="416"/>
      <c r="JMZ274" s="416"/>
      <c r="JNA274" s="416"/>
      <c r="JNB274" s="416"/>
      <c r="JNC274" s="416"/>
      <c r="JND274" s="416"/>
      <c r="JNE274" s="416"/>
      <c r="JNF274" s="416"/>
      <c r="JNG274" s="416"/>
      <c r="JNH274" s="416"/>
      <c r="JNI274" s="416"/>
      <c r="JNJ274" s="416"/>
      <c r="JNK274" s="416"/>
      <c r="JNL274" s="416"/>
      <c r="JNM274" s="416"/>
      <c r="JNN274" s="416"/>
      <c r="JNO274" s="416"/>
      <c r="JNP274" s="416"/>
      <c r="JNQ274" s="416"/>
      <c r="JNR274" s="416"/>
      <c r="JNS274" s="416"/>
      <c r="JNT274" s="416"/>
      <c r="JNU274" s="416"/>
      <c r="JNV274" s="416"/>
      <c r="JNW274" s="416"/>
      <c r="JNX274" s="416"/>
      <c r="JNY274" s="416"/>
      <c r="JNZ274" s="417"/>
      <c r="JOA274" s="417"/>
      <c r="JOB274" s="417"/>
      <c r="JOC274" s="417"/>
      <c r="JOD274" s="417"/>
      <c r="JOE274" s="417"/>
      <c r="JOF274" s="417"/>
      <c r="JOG274" s="417"/>
      <c r="JOH274" s="417"/>
      <c r="JOI274" s="417"/>
      <c r="JOJ274" s="417"/>
      <c r="JOK274" s="417"/>
      <c r="JOL274" s="417"/>
      <c r="JOM274" s="417"/>
      <c r="JON274" s="417"/>
      <c r="JOO274" s="417"/>
      <c r="JOP274" s="417"/>
      <c r="JOQ274" s="417"/>
      <c r="JOR274" s="417"/>
      <c r="JOS274" s="417"/>
      <c r="JOT274" s="417"/>
      <c r="JOU274" s="417"/>
      <c r="JOV274" s="417"/>
      <c r="JOW274" s="417"/>
      <c r="JOX274" s="418"/>
      <c r="JOY274" s="418"/>
      <c r="JOZ274" s="418"/>
      <c r="JPA274" s="418"/>
      <c r="JPB274" s="418"/>
      <c r="JPC274" s="417"/>
      <c r="JPD274" s="417"/>
      <c r="JPE274" s="418"/>
      <c r="JPF274" s="418"/>
      <c r="JPG274" s="417"/>
      <c r="JPH274" s="417"/>
      <c r="JPI274" s="418"/>
      <c r="JPJ274" s="418"/>
      <c r="JPK274" s="417"/>
      <c r="JPL274" s="417"/>
      <c r="JPM274" s="417"/>
      <c r="JPN274" s="417"/>
      <c r="JPO274" s="417"/>
      <c r="JPP274" s="417"/>
      <c r="JPQ274" s="417"/>
      <c r="JPR274" s="418"/>
      <c r="JPS274" s="418"/>
      <c r="JPT274" s="417"/>
      <c r="JPU274" s="417"/>
      <c r="JPV274" s="418"/>
      <c r="JPW274" s="418"/>
      <c r="JPX274" s="417"/>
      <c r="JPY274" s="417"/>
      <c r="JPZ274" s="417"/>
      <c r="JQA274" s="417"/>
      <c r="JQB274" s="417"/>
      <c r="JQC274" s="411"/>
      <c r="JQD274" s="443"/>
      <c r="JQE274" s="417"/>
      <c r="JQF274" s="417"/>
      <c r="JQG274" s="417"/>
      <c r="JQH274" s="417"/>
      <c r="JQI274" s="417"/>
      <c r="JQJ274" s="417"/>
      <c r="JQK274" s="417"/>
      <c r="JQL274" s="416"/>
      <c r="JQM274" s="416"/>
      <c r="JQN274" s="416"/>
      <c r="JQO274" s="416"/>
      <c r="JQP274" s="416"/>
      <c r="JQQ274" s="416"/>
      <c r="JQR274" s="416"/>
      <c r="JQS274" s="416"/>
      <c r="JQT274" s="416"/>
      <c r="JQU274" s="416"/>
      <c r="JQV274" s="416"/>
      <c r="JQW274" s="416"/>
      <c r="JQX274" s="416"/>
      <c r="JQY274" s="416"/>
      <c r="JQZ274" s="416"/>
      <c r="JRA274" s="416"/>
      <c r="JRB274" s="416"/>
      <c r="JRC274" s="416"/>
      <c r="JRD274" s="416"/>
      <c r="JRE274" s="416"/>
      <c r="JRF274" s="416"/>
      <c r="JRG274" s="416"/>
      <c r="JRH274" s="416"/>
      <c r="JRI274" s="416"/>
      <c r="JRJ274" s="416"/>
      <c r="JRK274" s="416"/>
      <c r="JRL274" s="416"/>
      <c r="JRM274" s="416"/>
      <c r="JRN274" s="416"/>
      <c r="JRO274" s="416"/>
      <c r="JRP274" s="416"/>
      <c r="JRQ274" s="416"/>
      <c r="JRR274" s="416"/>
      <c r="JRS274" s="416"/>
      <c r="JRT274" s="416"/>
      <c r="JRU274" s="416"/>
      <c r="JRV274" s="416"/>
      <c r="JRW274" s="416"/>
      <c r="JRX274" s="416"/>
      <c r="JRY274" s="416"/>
      <c r="JRZ274" s="416"/>
      <c r="JSA274" s="416"/>
      <c r="JSB274" s="416"/>
      <c r="JSC274" s="416"/>
      <c r="JSD274" s="417"/>
      <c r="JSE274" s="417"/>
      <c r="JSF274" s="417"/>
      <c r="JSG274" s="417"/>
      <c r="JSH274" s="417"/>
      <c r="JSI274" s="417"/>
      <c r="JSJ274" s="417"/>
      <c r="JSK274" s="417"/>
      <c r="JSL274" s="417"/>
      <c r="JSM274" s="417"/>
      <c r="JSN274" s="417"/>
      <c r="JSO274" s="417"/>
      <c r="JSP274" s="417"/>
      <c r="JSQ274" s="417"/>
      <c r="JSR274" s="417"/>
      <c r="JSS274" s="417"/>
      <c r="JST274" s="417"/>
      <c r="JSU274" s="417"/>
      <c r="JSV274" s="417"/>
      <c r="JSW274" s="417"/>
      <c r="JSX274" s="417"/>
      <c r="JSY274" s="417"/>
      <c r="JSZ274" s="417"/>
      <c r="JTA274" s="417"/>
      <c r="JTB274" s="418"/>
      <c r="JTC274" s="418"/>
      <c r="JTD274" s="418"/>
      <c r="JTE274" s="418"/>
      <c r="JTF274" s="418"/>
      <c r="JTG274" s="417"/>
      <c r="JTH274" s="417"/>
      <c r="JTI274" s="418"/>
      <c r="JTJ274" s="418"/>
      <c r="JTK274" s="417"/>
      <c r="JTL274" s="417"/>
      <c r="JTM274" s="418"/>
      <c r="JTN274" s="418"/>
      <c r="JTO274" s="417"/>
      <c r="JTP274" s="417"/>
      <c r="JTQ274" s="417"/>
      <c r="JTR274" s="417"/>
      <c r="JTS274" s="417"/>
      <c r="JTT274" s="417"/>
      <c r="JTU274" s="417"/>
      <c r="JTV274" s="418"/>
      <c r="JTW274" s="418"/>
      <c r="JTX274" s="417"/>
      <c r="JTY274" s="417"/>
      <c r="JTZ274" s="418"/>
      <c r="JUA274" s="418"/>
      <c r="JUB274" s="417"/>
      <c r="JUC274" s="417"/>
      <c r="JUD274" s="417"/>
      <c r="JUE274" s="417"/>
      <c r="JUF274" s="417"/>
      <c r="JUG274" s="411"/>
      <c r="JUH274" s="443"/>
      <c r="JUI274" s="417"/>
      <c r="JUJ274" s="417"/>
      <c r="JUK274" s="417"/>
      <c r="JUL274" s="417"/>
      <c r="JUM274" s="417"/>
      <c r="JUN274" s="417"/>
      <c r="JUO274" s="417"/>
      <c r="JUP274" s="416"/>
      <c r="JUQ274" s="416"/>
      <c r="JUR274" s="416"/>
      <c r="JUS274" s="416"/>
      <c r="JUT274" s="416"/>
      <c r="JUU274" s="416"/>
      <c r="JUV274" s="416"/>
      <c r="JUW274" s="416"/>
      <c r="JUX274" s="416"/>
      <c r="JUY274" s="416"/>
      <c r="JUZ274" s="416"/>
      <c r="JVA274" s="416"/>
      <c r="JVB274" s="416"/>
      <c r="JVC274" s="416"/>
      <c r="JVD274" s="416"/>
      <c r="JVE274" s="416"/>
      <c r="JVF274" s="416"/>
      <c r="JVG274" s="416"/>
      <c r="JVH274" s="416"/>
      <c r="JVI274" s="416"/>
      <c r="JVJ274" s="416"/>
      <c r="JVK274" s="416"/>
      <c r="JVL274" s="416"/>
      <c r="JVM274" s="416"/>
      <c r="JVN274" s="416"/>
      <c r="JVO274" s="416"/>
      <c r="JVP274" s="416"/>
      <c r="JVQ274" s="416"/>
      <c r="JVR274" s="416"/>
      <c r="JVS274" s="416"/>
      <c r="JVT274" s="416"/>
      <c r="JVU274" s="416"/>
      <c r="JVV274" s="416"/>
      <c r="JVW274" s="416"/>
      <c r="JVX274" s="416"/>
      <c r="JVY274" s="416"/>
      <c r="JVZ274" s="416"/>
      <c r="JWA274" s="416"/>
      <c r="JWB274" s="416"/>
      <c r="JWC274" s="416"/>
      <c r="JWD274" s="416"/>
      <c r="JWE274" s="416"/>
      <c r="JWF274" s="416"/>
      <c r="JWG274" s="416"/>
      <c r="JWH274" s="417"/>
      <c r="JWI274" s="417"/>
      <c r="JWJ274" s="417"/>
      <c r="JWK274" s="417"/>
      <c r="JWL274" s="417"/>
      <c r="JWM274" s="417"/>
      <c r="JWN274" s="417"/>
      <c r="JWO274" s="417"/>
      <c r="JWP274" s="417"/>
      <c r="JWQ274" s="417"/>
      <c r="JWR274" s="417"/>
      <c r="JWS274" s="417"/>
      <c r="JWT274" s="417"/>
      <c r="JWU274" s="417"/>
      <c r="JWV274" s="417"/>
      <c r="JWW274" s="417"/>
      <c r="JWX274" s="417"/>
      <c r="JWY274" s="417"/>
      <c r="JWZ274" s="417"/>
      <c r="JXA274" s="417"/>
      <c r="JXB274" s="417"/>
      <c r="JXC274" s="417"/>
      <c r="JXD274" s="417"/>
      <c r="JXE274" s="417"/>
      <c r="JXF274" s="418"/>
      <c r="JXG274" s="418"/>
      <c r="JXH274" s="418"/>
      <c r="JXI274" s="418"/>
      <c r="JXJ274" s="418"/>
      <c r="JXK274" s="417"/>
      <c r="JXL274" s="417"/>
      <c r="JXM274" s="418"/>
      <c r="JXN274" s="418"/>
      <c r="JXO274" s="417"/>
      <c r="JXP274" s="417"/>
      <c r="JXQ274" s="418"/>
      <c r="JXR274" s="418"/>
      <c r="JXS274" s="417"/>
      <c r="JXT274" s="417"/>
      <c r="JXU274" s="417"/>
      <c r="JXV274" s="417"/>
      <c r="JXW274" s="417"/>
      <c r="JXX274" s="417"/>
      <c r="JXY274" s="417"/>
      <c r="JXZ274" s="418"/>
      <c r="JYA274" s="418"/>
      <c r="JYB274" s="417"/>
      <c r="JYC274" s="417"/>
      <c r="JYD274" s="418"/>
      <c r="JYE274" s="418"/>
      <c r="JYF274" s="417"/>
      <c r="JYG274" s="417"/>
      <c r="JYH274" s="417"/>
      <c r="JYI274" s="417"/>
      <c r="JYJ274" s="417"/>
      <c r="JYK274" s="411"/>
      <c r="JYL274" s="443"/>
      <c r="JYM274" s="417"/>
      <c r="JYN274" s="417"/>
      <c r="JYO274" s="417"/>
      <c r="JYP274" s="417"/>
      <c r="JYQ274" s="417"/>
      <c r="JYR274" s="417"/>
      <c r="JYS274" s="417"/>
      <c r="JYT274" s="416"/>
      <c r="JYU274" s="416"/>
      <c r="JYV274" s="416"/>
      <c r="JYW274" s="416"/>
      <c r="JYX274" s="416"/>
      <c r="JYY274" s="416"/>
      <c r="JYZ274" s="416"/>
      <c r="JZA274" s="416"/>
      <c r="JZB274" s="416"/>
      <c r="JZC274" s="416"/>
      <c r="JZD274" s="416"/>
      <c r="JZE274" s="416"/>
      <c r="JZF274" s="416"/>
      <c r="JZG274" s="416"/>
      <c r="JZH274" s="416"/>
      <c r="JZI274" s="416"/>
      <c r="JZJ274" s="416"/>
      <c r="JZK274" s="416"/>
      <c r="JZL274" s="416"/>
      <c r="JZM274" s="416"/>
      <c r="JZN274" s="416"/>
      <c r="JZO274" s="416"/>
      <c r="JZP274" s="416"/>
      <c r="JZQ274" s="416"/>
      <c r="JZR274" s="416"/>
      <c r="JZS274" s="416"/>
      <c r="JZT274" s="416"/>
      <c r="JZU274" s="416"/>
      <c r="JZV274" s="416"/>
      <c r="JZW274" s="416"/>
      <c r="JZX274" s="416"/>
      <c r="JZY274" s="416"/>
      <c r="JZZ274" s="416"/>
      <c r="KAA274" s="416"/>
      <c r="KAB274" s="416"/>
      <c r="KAC274" s="416"/>
      <c r="KAD274" s="416"/>
      <c r="KAE274" s="416"/>
      <c r="KAF274" s="416"/>
      <c r="KAG274" s="416"/>
      <c r="KAH274" s="416"/>
      <c r="KAI274" s="416"/>
      <c r="KAJ274" s="416"/>
      <c r="KAK274" s="416"/>
      <c r="KAL274" s="417"/>
      <c r="KAM274" s="417"/>
      <c r="KAN274" s="417"/>
      <c r="KAO274" s="417"/>
      <c r="KAP274" s="417"/>
      <c r="KAQ274" s="417"/>
      <c r="KAR274" s="417"/>
      <c r="KAS274" s="417"/>
      <c r="KAT274" s="417"/>
      <c r="KAU274" s="417"/>
      <c r="KAV274" s="417"/>
      <c r="KAW274" s="417"/>
      <c r="KAX274" s="417"/>
      <c r="KAY274" s="417"/>
      <c r="KAZ274" s="417"/>
      <c r="KBA274" s="417"/>
      <c r="KBB274" s="417"/>
      <c r="KBC274" s="417"/>
      <c r="KBD274" s="417"/>
      <c r="KBE274" s="417"/>
      <c r="KBF274" s="417"/>
      <c r="KBG274" s="417"/>
      <c r="KBH274" s="417"/>
      <c r="KBI274" s="417"/>
      <c r="KBJ274" s="418"/>
      <c r="KBK274" s="418"/>
      <c r="KBL274" s="418"/>
      <c r="KBM274" s="418"/>
      <c r="KBN274" s="418"/>
      <c r="KBO274" s="417"/>
      <c r="KBP274" s="417"/>
      <c r="KBQ274" s="418"/>
      <c r="KBR274" s="418"/>
      <c r="KBS274" s="417"/>
      <c r="KBT274" s="417"/>
      <c r="KBU274" s="418"/>
      <c r="KBV274" s="418"/>
      <c r="KBW274" s="417"/>
      <c r="KBX274" s="417"/>
      <c r="KBY274" s="417"/>
      <c r="KBZ274" s="417"/>
      <c r="KCA274" s="417"/>
      <c r="KCB274" s="417"/>
      <c r="KCC274" s="417"/>
      <c r="KCD274" s="418"/>
      <c r="KCE274" s="418"/>
      <c r="KCF274" s="417"/>
      <c r="KCG274" s="417"/>
      <c r="KCH274" s="418"/>
      <c r="KCI274" s="418"/>
      <c r="KCJ274" s="417"/>
      <c r="KCK274" s="417"/>
      <c r="KCL274" s="417"/>
      <c r="KCM274" s="417"/>
      <c r="KCN274" s="417"/>
      <c r="KCO274" s="411"/>
      <c r="KCP274" s="443"/>
      <c r="KCQ274" s="417"/>
      <c r="KCR274" s="417"/>
      <c r="KCS274" s="417"/>
      <c r="KCT274" s="417"/>
      <c r="KCU274" s="417"/>
      <c r="KCV274" s="417"/>
      <c r="KCW274" s="417"/>
      <c r="KCX274" s="416"/>
      <c r="KCY274" s="416"/>
      <c r="KCZ274" s="416"/>
      <c r="KDA274" s="416"/>
      <c r="KDB274" s="416"/>
      <c r="KDC274" s="416"/>
      <c r="KDD274" s="416"/>
      <c r="KDE274" s="416"/>
      <c r="KDF274" s="416"/>
      <c r="KDG274" s="416"/>
      <c r="KDH274" s="416"/>
      <c r="KDI274" s="416"/>
      <c r="KDJ274" s="416"/>
      <c r="KDK274" s="416"/>
      <c r="KDL274" s="416"/>
      <c r="KDM274" s="416"/>
      <c r="KDN274" s="416"/>
      <c r="KDO274" s="416"/>
      <c r="KDP274" s="416"/>
      <c r="KDQ274" s="416"/>
      <c r="KDR274" s="416"/>
      <c r="KDS274" s="416"/>
      <c r="KDT274" s="416"/>
      <c r="KDU274" s="416"/>
      <c r="KDV274" s="416"/>
      <c r="KDW274" s="416"/>
      <c r="KDX274" s="416"/>
      <c r="KDY274" s="416"/>
      <c r="KDZ274" s="416"/>
      <c r="KEA274" s="416"/>
      <c r="KEB274" s="416"/>
      <c r="KEC274" s="416"/>
      <c r="KED274" s="416"/>
      <c r="KEE274" s="416"/>
      <c r="KEF274" s="416"/>
      <c r="KEG274" s="416"/>
      <c r="KEH274" s="416"/>
      <c r="KEI274" s="416"/>
      <c r="KEJ274" s="416"/>
      <c r="KEK274" s="416"/>
      <c r="KEL274" s="416"/>
      <c r="KEM274" s="416"/>
      <c r="KEN274" s="416"/>
      <c r="KEO274" s="416"/>
      <c r="KEP274" s="417"/>
      <c r="KEQ274" s="417"/>
      <c r="KER274" s="417"/>
      <c r="KES274" s="417"/>
      <c r="KET274" s="417"/>
      <c r="KEU274" s="417"/>
      <c r="KEV274" s="417"/>
      <c r="KEW274" s="417"/>
      <c r="KEX274" s="417"/>
      <c r="KEY274" s="417"/>
      <c r="KEZ274" s="417"/>
      <c r="KFA274" s="417"/>
      <c r="KFB274" s="417"/>
      <c r="KFC274" s="417"/>
      <c r="KFD274" s="417"/>
      <c r="KFE274" s="417"/>
      <c r="KFF274" s="417"/>
      <c r="KFG274" s="417"/>
      <c r="KFH274" s="417"/>
      <c r="KFI274" s="417"/>
      <c r="KFJ274" s="417"/>
      <c r="KFK274" s="417"/>
      <c r="KFL274" s="417"/>
      <c r="KFM274" s="417"/>
      <c r="KFN274" s="418"/>
      <c r="KFO274" s="418"/>
      <c r="KFP274" s="418"/>
      <c r="KFQ274" s="418"/>
      <c r="KFR274" s="418"/>
      <c r="KFS274" s="417"/>
      <c r="KFT274" s="417"/>
      <c r="KFU274" s="418"/>
      <c r="KFV274" s="418"/>
      <c r="KFW274" s="417"/>
      <c r="KFX274" s="417"/>
      <c r="KFY274" s="418"/>
      <c r="KFZ274" s="418"/>
      <c r="KGA274" s="417"/>
      <c r="KGB274" s="417"/>
      <c r="KGC274" s="417"/>
      <c r="KGD274" s="417"/>
      <c r="KGE274" s="417"/>
      <c r="KGF274" s="417"/>
      <c r="KGG274" s="417"/>
      <c r="KGH274" s="418"/>
      <c r="KGI274" s="418"/>
      <c r="KGJ274" s="417"/>
      <c r="KGK274" s="417"/>
      <c r="KGL274" s="418"/>
      <c r="KGM274" s="418"/>
      <c r="KGN274" s="417"/>
      <c r="KGO274" s="417"/>
      <c r="KGP274" s="417"/>
      <c r="KGQ274" s="417"/>
      <c r="KGR274" s="417"/>
      <c r="KGS274" s="411"/>
      <c r="KGT274" s="443"/>
      <c r="KGU274" s="417"/>
      <c r="KGV274" s="417"/>
      <c r="KGW274" s="417"/>
      <c r="KGX274" s="417"/>
      <c r="KGY274" s="417"/>
      <c r="KGZ274" s="417"/>
      <c r="KHA274" s="417"/>
      <c r="KHB274" s="416"/>
      <c r="KHC274" s="416"/>
      <c r="KHD274" s="416"/>
      <c r="KHE274" s="416"/>
      <c r="KHF274" s="416"/>
      <c r="KHG274" s="416"/>
      <c r="KHH274" s="416"/>
      <c r="KHI274" s="416"/>
      <c r="KHJ274" s="416"/>
      <c r="KHK274" s="416"/>
      <c r="KHL274" s="416"/>
      <c r="KHM274" s="416"/>
      <c r="KHN274" s="416"/>
      <c r="KHO274" s="416"/>
      <c r="KHP274" s="416"/>
      <c r="KHQ274" s="416"/>
      <c r="KHR274" s="416"/>
      <c r="KHS274" s="416"/>
      <c r="KHT274" s="416"/>
      <c r="KHU274" s="416"/>
      <c r="KHV274" s="416"/>
      <c r="KHW274" s="416"/>
      <c r="KHX274" s="416"/>
      <c r="KHY274" s="416"/>
      <c r="KHZ274" s="416"/>
      <c r="KIA274" s="416"/>
      <c r="KIB274" s="416"/>
      <c r="KIC274" s="416"/>
      <c r="KID274" s="416"/>
      <c r="KIE274" s="416"/>
      <c r="KIF274" s="416"/>
      <c r="KIG274" s="416"/>
      <c r="KIH274" s="416"/>
      <c r="KII274" s="416"/>
      <c r="KIJ274" s="416"/>
      <c r="KIK274" s="416"/>
      <c r="KIL274" s="416"/>
      <c r="KIM274" s="416"/>
      <c r="KIN274" s="416"/>
      <c r="KIO274" s="416"/>
      <c r="KIP274" s="416"/>
      <c r="KIQ274" s="416"/>
      <c r="KIR274" s="416"/>
      <c r="KIS274" s="416"/>
      <c r="KIT274" s="417"/>
      <c r="KIU274" s="417"/>
      <c r="KIV274" s="417"/>
      <c r="KIW274" s="417"/>
      <c r="KIX274" s="417"/>
      <c r="KIY274" s="417"/>
      <c r="KIZ274" s="417"/>
      <c r="KJA274" s="417"/>
      <c r="KJB274" s="417"/>
      <c r="KJC274" s="417"/>
      <c r="KJD274" s="417"/>
      <c r="KJE274" s="417"/>
      <c r="KJF274" s="417"/>
      <c r="KJG274" s="417"/>
      <c r="KJH274" s="417"/>
      <c r="KJI274" s="417"/>
      <c r="KJJ274" s="417"/>
      <c r="KJK274" s="417"/>
      <c r="KJL274" s="417"/>
      <c r="KJM274" s="417"/>
      <c r="KJN274" s="417"/>
      <c r="KJO274" s="417"/>
      <c r="KJP274" s="417"/>
      <c r="KJQ274" s="417"/>
      <c r="KJR274" s="418"/>
      <c r="KJS274" s="418"/>
      <c r="KJT274" s="418"/>
      <c r="KJU274" s="418"/>
      <c r="KJV274" s="418"/>
      <c r="KJW274" s="417"/>
      <c r="KJX274" s="417"/>
      <c r="KJY274" s="418"/>
      <c r="KJZ274" s="418"/>
      <c r="KKA274" s="417"/>
      <c r="KKB274" s="417"/>
      <c r="KKC274" s="418"/>
      <c r="KKD274" s="418"/>
      <c r="KKE274" s="417"/>
      <c r="KKF274" s="417"/>
      <c r="KKG274" s="417"/>
      <c r="KKH274" s="417"/>
      <c r="KKI274" s="417"/>
      <c r="KKJ274" s="417"/>
      <c r="KKK274" s="417"/>
      <c r="KKL274" s="418"/>
      <c r="KKM274" s="418"/>
      <c r="KKN274" s="417"/>
      <c r="KKO274" s="417"/>
      <c r="KKP274" s="418"/>
      <c r="KKQ274" s="418"/>
      <c r="KKR274" s="417"/>
      <c r="KKS274" s="417"/>
      <c r="KKT274" s="417"/>
      <c r="KKU274" s="417"/>
      <c r="KKV274" s="417"/>
      <c r="KKW274" s="411"/>
      <c r="KKX274" s="443"/>
      <c r="KKY274" s="417"/>
      <c r="KKZ274" s="417"/>
      <c r="KLA274" s="417"/>
      <c r="KLB274" s="417"/>
      <c r="KLC274" s="417"/>
      <c r="KLD274" s="417"/>
      <c r="KLE274" s="417"/>
      <c r="KLF274" s="416"/>
      <c r="KLG274" s="416"/>
      <c r="KLH274" s="416"/>
      <c r="KLI274" s="416"/>
      <c r="KLJ274" s="416"/>
      <c r="KLK274" s="416"/>
      <c r="KLL274" s="416"/>
      <c r="KLM274" s="416"/>
      <c r="KLN274" s="416"/>
      <c r="KLO274" s="416"/>
      <c r="KLP274" s="416"/>
      <c r="KLQ274" s="416"/>
      <c r="KLR274" s="416"/>
      <c r="KLS274" s="416"/>
      <c r="KLT274" s="416"/>
      <c r="KLU274" s="416"/>
      <c r="KLV274" s="416"/>
      <c r="KLW274" s="416"/>
      <c r="KLX274" s="416"/>
      <c r="KLY274" s="416"/>
      <c r="KLZ274" s="416"/>
      <c r="KMA274" s="416"/>
      <c r="KMB274" s="416"/>
      <c r="KMC274" s="416"/>
      <c r="KMD274" s="416"/>
      <c r="KME274" s="416"/>
      <c r="KMF274" s="416"/>
      <c r="KMG274" s="416"/>
      <c r="KMH274" s="416"/>
      <c r="KMI274" s="416"/>
      <c r="KMJ274" s="416"/>
      <c r="KMK274" s="416"/>
      <c r="KML274" s="416"/>
      <c r="KMM274" s="416"/>
      <c r="KMN274" s="416"/>
      <c r="KMO274" s="416"/>
      <c r="KMP274" s="416"/>
      <c r="KMQ274" s="416"/>
      <c r="KMR274" s="416"/>
      <c r="KMS274" s="416"/>
      <c r="KMT274" s="416"/>
      <c r="KMU274" s="416"/>
      <c r="KMV274" s="416"/>
      <c r="KMW274" s="416"/>
      <c r="KMX274" s="417"/>
      <c r="KMY274" s="417"/>
      <c r="KMZ274" s="417"/>
      <c r="KNA274" s="417"/>
      <c r="KNB274" s="417"/>
      <c r="KNC274" s="417"/>
      <c r="KND274" s="417"/>
      <c r="KNE274" s="417"/>
      <c r="KNF274" s="417"/>
      <c r="KNG274" s="417"/>
      <c r="KNH274" s="417"/>
      <c r="KNI274" s="417"/>
      <c r="KNJ274" s="417"/>
      <c r="KNK274" s="417"/>
      <c r="KNL274" s="417"/>
      <c r="KNM274" s="417"/>
      <c r="KNN274" s="417"/>
      <c r="KNO274" s="417"/>
      <c r="KNP274" s="417"/>
      <c r="KNQ274" s="417"/>
      <c r="KNR274" s="417"/>
      <c r="KNS274" s="417"/>
      <c r="KNT274" s="417"/>
      <c r="KNU274" s="417"/>
      <c r="KNV274" s="418"/>
      <c r="KNW274" s="418"/>
      <c r="KNX274" s="418"/>
      <c r="KNY274" s="418"/>
      <c r="KNZ274" s="418"/>
      <c r="KOA274" s="417"/>
      <c r="KOB274" s="417"/>
      <c r="KOC274" s="418"/>
      <c r="KOD274" s="418"/>
      <c r="KOE274" s="417"/>
      <c r="KOF274" s="417"/>
      <c r="KOG274" s="418"/>
      <c r="KOH274" s="418"/>
      <c r="KOI274" s="417"/>
      <c r="KOJ274" s="417"/>
      <c r="KOK274" s="417"/>
      <c r="KOL274" s="417"/>
      <c r="KOM274" s="417"/>
      <c r="KON274" s="417"/>
      <c r="KOO274" s="417"/>
      <c r="KOP274" s="418"/>
      <c r="KOQ274" s="418"/>
      <c r="KOR274" s="417"/>
      <c r="KOS274" s="417"/>
      <c r="KOT274" s="418"/>
      <c r="KOU274" s="418"/>
      <c r="KOV274" s="417"/>
      <c r="KOW274" s="417"/>
      <c r="KOX274" s="417"/>
      <c r="KOY274" s="417"/>
      <c r="KOZ274" s="417"/>
      <c r="KPA274" s="411"/>
      <c r="KPB274" s="443"/>
      <c r="KPC274" s="417"/>
      <c r="KPD274" s="417"/>
      <c r="KPE274" s="417"/>
      <c r="KPF274" s="417"/>
      <c r="KPG274" s="417"/>
      <c r="KPH274" s="417"/>
      <c r="KPI274" s="417"/>
      <c r="KPJ274" s="416"/>
      <c r="KPK274" s="416"/>
      <c r="KPL274" s="416"/>
      <c r="KPM274" s="416"/>
      <c r="KPN274" s="416"/>
      <c r="KPO274" s="416"/>
      <c r="KPP274" s="416"/>
      <c r="KPQ274" s="416"/>
      <c r="KPR274" s="416"/>
      <c r="KPS274" s="416"/>
      <c r="KPT274" s="416"/>
      <c r="KPU274" s="416"/>
      <c r="KPV274" s="416"/>
      <c r="KPW274" s="416"/>
      <c r="KPX274" s="416"/>
      <c r="KPY274" s="416"/>
      <c r="KPZ274" s="416"/>
      <c r="KQA274" s="416"/>
      <c r="KQB274" s="416"/>
      <c r="KQC274" s="416"/>
      <c r="KQD274" s="416"/>
      <c r="KQE274" s="416"/>
      <c r="KQF274" s="416"/>
      <c r="KQG274" s="416"/>
      <c r="KQH274" s="416"/>
      <c r="KQI274" s="416"/>
      <c r="KQJ274" s="416"/>
      <c r="KQK274" s="416"/>
      <c r="KQL274" s="416"/>
      <c r="KQM274" s="416"/>
      <c r="KQN274" s="416"/>
      <c r="KQO274" s="416"/>
      <c r="KQP274" s="416"/>
      <c r="KQQ274" s="416"/>
      <c r="KQR274" s="416"/>
      <c r="KQS274" s="416"/>
      <c r="KQT274" s="416"/>
      <c r="KQU274" s="416"/>
      <c r="KQV274" s="416"/>
      <c r="KQW274" s="416"/>
      <c r="KQX274" s="416"/>
      <c r="KQY274" s="416"/>
      <c r="KQZ274" s="416"/>
      <c r="KRA274" s="416"/>
      <c r="KRB274" s="417"/>
      <c r="KRC274" s="417"/>
      <c r="KRD274" s="417"/>
      <c r="KRE274" s="417"/>
      <c r="KRF274" s="417"/>
      <c r="KRG274" s="417"/>
      <c r="KRH274" s="417"/>
      <c r="KRI274" s="417"/>
      <c r="KRJ274" s="417"/>
      <c r="KRK274" s="417"/>
      <c r="KRL274" s="417"/>
      <c r="KRM274" s="417"/>
      <c r="KRN274" s="417"/>
      <c r="KRO274" s="417"/>
      <c r="KRP274" s="417"/>
      <c r="KRQ274" s="417"/>
      <c r="KRR274" s="417"/>
      <c r="KRS274" s="417"/>
      <c r="KRT274" s="417"/>
      <c r="KRU274" s="417"/>
      <c r="KRV274" s="417"/>
      <c r="KRW274" s="417"/>
      <c r="KRX274" s="417"/>
      <c r="KRY274" s="417"/>
      <c r="KRZ274" s="418"/>
      <c r="KSA274" s="418"/>
      <c r="KSB274" s="418"/>
      <c r="KSC274" s="418"/>
      <c r="KSD274" s="418"/>
      <c r="KSE274" s="417"/>
      <c r="KSF274" s="417"/>
      <c r="KSG274" s="418"/>
      <c r="KSH274" s="418"/>
      <c r="KSI274" s="417"/>
      <c r="KSJ274" s="417"/>
      <c r="KSK274" s="418"/>
      <c r="KSL274" s="418"/>
      <c r="KSM274" s="417"/>
      <c r="KSN274" s="417"/>
      <c r="KSO274" s="417"/>
      <c r="KSP274" s="417"/>
      <c r="KSQ274" s="417"/>
      <c r="KSR274" s="417"/>
      <c r="KSS274" s="417"/>
      <c r="KST274" s="418"/>
      <c r="KSU274" s="418"/>
      <c r="KSV274" s="417"/>
      <c r="KSW274" s="417"/>
      <c r="KSX274" s="418"/>
      <c r="KSY274" s="418"/>
      <c r="KSZ274" s="417"/>
      <c r="KTA274" s="417"/>
      <c r="KTB274" s="417"/>
      <c r="KTC274" s="417"/>
      <c r="KTD274" s="417"/>
      <c r="KTE274" s="411"/>
      <c r="KTF274" s="443"/>
      <c r="KTG274" s="417"/>
      <c r="KTH274" s="417"/>
      <c r="KTI274" s="417"/>
      <c r="KTJ274" s="417"/>
      <c r="KTK274" s="417"/>
      <c r="KTL274" s="417"/>
      <c r="KTM274" s="417"/>
      <c r="KTN274" s="416"/>
      <c r="KTO274" s="416"/>
      <c r="KTP274" s="416"/>
      <c r="KTQ274" s="416"/>
      <c r="KTR274" s="416"/>
      <c r="KTS274" s="416"/>
      <c r="KTT274" s="416"/>
      <c r="KTU274" s="416"/>
      <c r="KTV274" s="416"/>
      <c r="KTW274" s="416"/>
      <c r="KTX274" s="416"/>
      <c r="KTY274" s="416"/>
      <c r="KTZ274" s="416"/>
      <c r="KUA274" s="416"/>
      <c r="KUB274" s="416"/>
      <c r="KUC274" s="416"/>
      <c r="KUD274" s="416"/>
      <c r="KUE274" s="416"/>
      <c r="KUF274" s="416"/>
      <c r="KUG274" s="416"/>
      <c r="KUH274" s="416"/>
      <c r="KUI274" s="416"/>
      <c r="KUJ274" s="416"/>
      <c r="KUK274" s="416"/>
      <c r="KUL274" s="416"/>
      <c r="KUM274" s="416"/>
      <c r="KUN274" s="416"/>
      <c r="KUO274" s="416"/>
      <c r="KUP274" s="416"/>
      <c r="KUQ274" s="416"/>
      <c r="KUR274" s="416"/>
      <c r="KUS274" s="416"/>
      <c r="KUT274" s="416"/>
      <c r="KUU274" s="416"/>
      <c r="KUV274" s="416"/>
      <c r="KUW274" s="416"/>
      <c r="KUX274" s="416"/>
      <c r="KUY274" s="416"/>
      <c r="KUZ274" s="416"/>
      <c r="KVA274" s="416"/>
      <c r="KVB274" s="416"/>
      <c r="KVC274" s="416"/>
      <c r="KVD274" s="416"/>
      <c r="KVE274" s="416"/>
      <c r="KVF274" s="417"/>
      <c r="KVG274" s="417"/>
      <c r="KVH274" s="417"/>
      <c r="KVI274" s="417"/>
      <c r="KVJ274" s="417"/>
      <c r="KVK274" s="417"/>
      <c r="KVL274" s="417"/>
      <c r="KVM274" s="417"/>
      <c r="KVN274" s="417"/>
      <c r="KVO274" s="417"/>
      <c r="KVP274" s="417"/>
      <c r="KVQ274" s="417"/>
      <c r="KVR274" s="417"/>
      <c r="KVS274" s="417"/>
      <c r="KVT274" s="417"/>
      <c r="KVU274" s="417"/>
      <c r="KVV274" s="417"/>
      <c r="KVW274" s="417"/>
      <c r="KVX274" s="417"/>
      <c r="KVY274" s="417"/>
      <c r="KVZ274" s="417"/>
      <c r="KWA274" s="417"/>
      <c r="KWB274" s="417"/>
      <c r="KWC274" s="417"/>
      <c r="KWD274" s="418"/>
      <c r="KWE274" s="418"/>
      <c r="KWF274" s="418"/>
      <c r="KWG274" s="418"/>
      <c r="KWH274" s="418"/>
      <c r="KWI274" s="417"/>
      <c r="KWJ274" s="417"/>
      <c r="KWK274" s="418"/>
      <c r="KWL274" s="418"/>
      <c r="KWM274" s="417"/>
      <c r="KWN274" s="417"/>
      <c r="KWO274" s="418"/>
      <c r="KWP274" s="418"/>
      <c r="KWQ274" s="417"/>
      <c r="KWR274" s="417"/>
      <c r="KWS274" s="417"/>
      <c r="KWT274" s="417"/>
      <c r="KWU274" s="417"/>
      <c r="KWV274" s="417"/>
      <c r="KWW274" s="417"/>
      <c r="KWX274" s="418"/>
      <c r="KWY274" s="418"/>
      <c r="KWZ274" s="417"/>
      <c r="KXA274" s="417"/>
      <c r="KXB274" s="418"/>
      <c r="KXC274" s="418"/>
      <c r="KXD274" s="417"/>
      <c r="KXE274" s="417"/>
      <c r="KXF274" s="417"/>
      <c r="KXG274" s="417"/>
      <c r="KXH274" s="417"/>
      <c r="KXI274" s="411"/>
      <c r="KXJ274" s="443"/>
      <c r="KXK274" s="417"/>
      <c r="KXL274" s="417"/>
      <c r="KXM274" s="417"/>
      <c r="KXN274" s="417"/>
      <c r="KXO274" s="417"/>
      <c r="KXP274" s="417"/>
      <c r="KXQ274" s="417"/>
      <c r="KXR274" s="416"/>
      <c r="KXS274" s="416"/>
      <c r="KXT274" s="416"/>
      <c r="KXU274" s="416"/>
      <c r="KXV274" s="416"/>
      <c r="KXW274" s="416"/>
      <c r="KXX274" s="416"/>
      <c r="KXY274" s="416"/>
      <c r="KXZ274" s="416"/>
      <c r="KYA274" s="416"/>
      <c r="KYB274" s="416"/>
      <c r="KYC274" s="416"/>
      <c r="KYD274" s="416"/>
      <c r="KYE274" s="416"/>
      <c r="KYF274" s="416"/>
      <c r="KYG274" s="416"/>
      <c r="KYH274" s="416"/>
      <c r="KYI274" s="416"/>
      <c r="KYJ274" s="416"/>
      <c r="KYK274" s="416"/>
      <c r="KYL274" s="416"/>
      <c r="KYM274" s="416"/>
      <c r="KYN274" s="416"/>
      <c r="KYO274" s="416"/>
      <c r="KYP274" s="416"/>
      <c r="KYQ274" s="416"/>
      <c r="KYR274" s="416"/>
      <c r="KYS274" s="416"/>
      <c r="KYT274" s="416"/>
      <c r="KYU274" s="416"/>
      <c r="KYV274" s="416"/>
      <c r="KYW274" s="416"/>
      <c r="KYX274" s="416"/>
      <c r="KYY274" s="416"/>
      <c r="KYZ274" s="416"/>
      <c r="KZA274" s="416"/>
      <c r="KZB274" s="416"/>
      <c r="KZC274" s="416"/>
      <c r="KZD274" s="416"/>
      <c r="KZE274" s="416"/>
      <c r="KZF274" s="416"/>
      <c r="KZG274" s="416"/>
      <c r="KZH274" s="416"/>
      <c r="KZI274" s="416"/>
      <c r="KZJ274" s="417"/>
      <c r="KZK274" s="417"/>
      <c r="KZL274" s="417"/>
      <c r="KZM274" s="417"/>
      <c r="KZN274" s="417"/>
      <c r="KZO274" s="417"/>
      <c r="KZP274" s="417"/>
      <c r="KZQ274" s="417"/>
      <c r="KZR274" s="417"/>
      <c r="KZS274" s="417"/>
      <c r="KZT274" s="417"/>
      <c r="KZU274" s="417"/>
      <c r="KZV274" s="417"/>
      <c r="KZW274" s="417"/>
      <c r="KZX274" s="417"/>
      <c r="KZY274" s="417"/>
      <c r="KZZ274" s="417"/>
      <c r="LAA274" s="417"/>
      <c r="LAB274" s="417"/>
      <c r="LAC274" s="417"/>
      <c r="LAD274" s="417"/>
      <c r="LAE274" s="417"/>
      <c r="LAF274" s="417"/>
      <c r="LAG274" s="417"/>
      <c r="LAH274" s="418"/>
      <c r="LAI274" s="418"/>
      <c r="LAJ274" s="418"/>
      <c r="LAK274" s="418"/>
      <c r="LAL274" s="418"/>
      <c r="LAM274" s="417"/>
      <c r="LAN274" s="417"/>
      <c r="LAO274" s="418"/>
      <c r="LAP274" s="418"/>
      <c r="LAQ274" s="417"/>
      <c r="LAR274" s="417"/>
      <c r="LAS274" s="418"/>
      <c r="LAT274" s="418"/>
      <c r="LAU274" s="417"/>
      <c r="LAV274" s="417"/>
      <c r="LAW274" s="417"/>
      <c r="LAX274" s="417"/>
      <c r="LAY274" s="417"/>
      <c r="LAZ274" s="417"/>
      <c r="LBA274" s="417"/>
      <c r="LBB274" s="418"/>
      <c r="LBC274" s="418"/>
      <c r="LBD274" s="417"/>
      <c r="LBE274" s="417"/>
      <c r="LBF274" s="418"/>
      <c r="LBG274" s="418"/>
      <c r="LBH274" s="417"/>
      <c r="LBI274" s="417"/>
      <c r="LBJ274" s="417"/>
      <c r="LBK274" s="417"/>
      <c r="LBL274" s="417"/>
      <c r="LBM274" s="411"/>
      <c r="LBN274" s="443"/>
      <c r="LBO274" s="417"/>
      <c r="LBP274" s="417"/>
      <c r="LBQ274" s="417"/>
      <c r="LBR274" s="417"/>
      <c r="LBS274" s="417"/>
      <c r="LBT274" s="417"/>
      <c r="LBU274" s="417"/>
      <c r="LBV274" s="416"/>
      <c r="LBW274" s="416"/>
      <c r="LBX274" s="416"/>
      <c r="LBY274" s="416"/>
      <c r="LBZ274" s="416"/>
      <c r="LCA274" s="416"/>
      <c r="LCB274" s="416"/>
      <c r="LCC274" s="416"/>
      <c r="LCD274" s="416"/>
      <c r="LCE274" s="416"/>
      <c r="LCF274" s="416"/>
      <c r="LCG274" s="416"/>
      <c r="LCH274" s="416"/>
      <c r="LCI274" s="416"/>
      <c r="LCJ274" s="416"/>
      <c r="LCK274" s="416"/>
      <c r="LCL274" s="416"/>
      <c r="LCM274" s="416"/>
      <c r="LCN274" s="416"/>
      <c r="LCO274" s="416"/>
      <c r="LCP274" s="416"/>
      <c r="LCQ274" s="416"/>
      <c r="LCR274" s="416"/>
      <c r="LCS274" s="416"/>
      <c r="LCT274" s="416"/>
      <c r="LCU274" s="416"/>
      <c r="LCV274" s="416"/>
      <c r="LCW274" s="416"/>
      <c r="LCX274" s="416"/>
      <c r="LCY274" s="416"/>
      <c r="LCZ274" s="416"/>
      <c r="LDA274" s="416"/>
      <c r="LDB274" s="416"/>
      <c r="LDC274" s="416"/>
      <c r="LDD274" s="416"/>
      <c r="LDE274" s="416"/>
      <c r="LDF274" s="416"/>
      <c r="LDG274" s="416"/>
      <c r="LDH274" s="416"/>
      <c r="LDI274" s="416"/>
      <c r="LDJ274" s="416"/>
      <c r="LDK274" s="416"/>
      <c r="LDL274" s="416"/>
      <c r="LDM274" s="416"/>
      <c r="LDN274" s="417"/>
      <c r="LDO274" s="417"/>
      <c r="LDP274" s="417"/>
      <c r="LDQ274" s="417"/>
      <c r="LDR274" s="417"/>
      <c r="LDS274" s="417"/>
      <c r="LDT274" s="417"/>
      <c r="LDU274" s="417"/>
      <c r="LDV274" s="417"/>
      <c r="LDW274" s="417"/>
      <c r="LDX274" s="417"/>
      <c r="LDY274" s="417"/>
      <c r="LDZ274" s="417"/>
      <c r="LEA274" s="417"/>
      <c r="LEB274" s="417"/>
      <c r="LEC274" s="417"/>
      <c r="LED274" s="417"/>
      <c r="LEE274" s="417"/>
      <c r="LEF274" s="417"/>
      <c r="LEG274" s="417"/>
      <c r="LEH274" s="417"/>
      <c r="LEI274" s="417"/>
      <c r="LEJ274" s="417"/>
      <c r="LEK274" s="417"/>
      <c r="LEL274" s="418"/>
      <c r="LEM274" s="418"/>
      <c r="LEN274" s="418"/>
      <c r="LEO274" s="418"/>
      <c r="LEP274" s="418"/>
      <c r="LEQ274" s="417"/>
      <c r="LER274" s="417"/>
      <c r="LES274" s="418"/>
      <c r="LET274" s="418"/>
      <c r="LEU274" s="417"/>
      <c r="LEV274" s="417"/>
      <c r="LEW274" s="418"/>
      <c r="LEX274" s="418"/>
      <c r="LEY274" s="417"/>
      <c r="LEZ274" s="417"/>
      <c r="LFA274" s="417"/>
      <c r="LFB274" s="417"/>
      <c r="LFC274" s="417"/>
      <c r="LFD274" s="417"/>
      <c r="LFE274" s="417"/>
      <c r="LFF274" s="418"/>
      <c r="LFG274" s="418"/>
      <c r="LFH274" s="417"/>
      <c r="LFI274" s="417"/>
      <c r="LFJ274" s="418"/>
      <c r="LFK274" s="418"/>
      <c r="LFL274" s="417"/>
      <c r="LFM274" s="417"/>
      <c r="LFN274" s="417"/>
      <c r="LFO274" s="417"/>
      <c r="LFP274" s="417"/>
      <c r="LFQ274" s="411"/>
      <c r="LFR274" s="443"/>
      <c r="LFS274" s="417"/>
      <c r="LFT274" s="417"/>
      <c r="LFU274" s="417"/>
      <c r="LFV274" s="417"/>
      <c r="LFW274" s="417"/>
      <c r="LFX274" s="417"/>
      <c r="LFY274" s="417"/>
      <c r="LFZ274" s="416"/>
      <c r="LGA274" s="416"/>
      <c r="LGB274" s="416"/>
      <c r="LGC274" s="416"/>
      <c r="LGD274" s="416"/>
      <c r="LGE274" s="416"/>
      <c r="LGF274" s="416"/>
      <c r="LGG274" s="416"/>
      <c r="LGH274" s="416"/>
      <c r="LGI274" s="416"/>
      <c r="LGJ274" s="416"/>
      <c r="LGK274" s="416"/>
      <c r="LGL274" s="416"/>
      <c r="LGM274" s="416"/>
      <c r="LGN274" s="416"/>
      <c r="LGO274" s="416"/>
      <c r="LGP274" s="416"/>
      <c r="LGQ274" s="416"/>
      <c r="LGR274" s="416"/>
      <c r="LGS274" s="416"/>
      <c r="LGT274" s="416"/>
      <c r="LGU274" s="416"/>
      <c r="LGV274" s="416"/>
      <c r="LGW274" s="416"/>
      <c r="LGX274" s="416"/>
      <c r="LGY274" s="416"/>
      <c r="LGZ274" s="416"/>
      <c r="LHA274" s="416"/>
      <c r="LHB274" s="416"/>
      <c r="LHC274" s="416"/>
      <c r="LHD274" s="416"/>
      <c r="LHE274" s="416"/>
      <c r="LHF274" s="416"/>
      <c r="LHG274" s="416"/>
      <c r="LHH274" s="416"/>
      <c r="LHI274" s="416"/>
      <c r="LHJ274" s="416"/>
      <c r="LHK274" s="416"/>
      <c r="LHL274" s="416"/>
      <c r="LHM274" s="416"/>
      <c r="LHN274" s="416"/>
      <c r="LHO274" s="416"/>
      <c r="LHP274" s="416"/>
      <c r="LHQ274" s="416"/>
      <c r="LHR274" s="417"/>
      <c r="LHS274" s="417"/>
      <c r="LHT274" s="417"/>
      <c r="LHU274" s="417"/>
      <c r="LHV274" s="417"/>
      <c r="LHW274" s="417"/>
      <c r="LHX274" s="417"/>
      <c r="LHY274" s="417"/>
      <c r="LHZ274" s="417"/>
      <c r="LIA274" s="417"/>
      <c r="LIB274" s="417"/>
      <c r="LIC274" s="417"/>
      <c r="LID274" s="417"/>
      <c r="LIE274" s="417"/>
      <c r="LIF274" s="417"/>
      <c r="LIG274" s="417"/>
      <c r="LIH274" s="417"/>
      <c r="LII274" s="417"/>
      <c r="LIJ274" s="417"/>
      <c r="LIK274" s="417"/>
      <c r="LIL274" s="417"/>
      <c r="LIM274" s="417"/>
      <c r="LIN274" s="417"/>
      <c r="LIO274" s="417"/>
      <c r="LIP274" s="418"/>
      <c r="LIQ274" s="418"/>
      <c r="LIR274" s="418"/>
      <c r="LIS274" s="418"/>
      <c r="LIT274" s="418"/>
      <c r="LIU274" s="417"/>
      <c r="LIV274" s="417"/>
      <c r="LIW274" s="418"/>
      <c r="LIX274" s="418"/>
      <c r="LIY274" s="417"/>
      <c r="LIZ274" s="417"/>
      <c r="LJA274" s="418"/>
      <c r="LJB274" s="418"/>
      <c r="LJC274" s="417"/>
      <c r="LJD274" s="417"/>
      <c r="LJE274" s="417"/>
      <c r="LJF274" s="417"/>
      <c r="LJG274" s="417"/>
      <c r="LJH274" s="417"/>
      <c r="LJI274" s="417"/>
      <c r="LJJ274" s="418"/>
      <c r="LJK274" s="418"/>
      <c r="LJL274" s="417"/>
      <c r="LJM274" s="417"/>
      <c r="LJN274" s="418"/>
      <c r="LJO274" s="418"/>
      <c r="LJP274" s="417"/>
      <c r="LJQ274" s="417"/>
      <c r="LJR274" s="417"/>
      <c r="LJS274" s="417"/>
      <c r="LJT274" s="417"/>
      <c r="LJU274" s="411"/>
      <c r="LJV274" s="443"/>
      <c r="LJW274" s="417"/>
      <c r="LJX274" s="417"/>
      <c r="LJY274" s="417"/>
      <c r="LJZ274" s="417"/>
      <c r="LKA274" s="417"/>
      <c r="LKB274" s="417"/>
      <c r="LKC274" s="417"/>
      <c r="LKD274" s="416"/>
      <c r="LKE274" s="416"/>
      <c r="LKF274" s="416"/>
      <c r="LKG274" s="416"/>
      <c r="LKH274" s="416"/>
      <c r="LKI274" s="416"/>
      <c r="LKJ274" s="416"/>
      <c r="LKK274" s="416"/>
      <c r="LKL274" s="416"/>
      <c r="LKM274" s="416"/>
      <c r="LKN274" s="416"/>
      <c r="LKO274" s="416"/>
      <c r="LKP274" s="416"/>
      <c r="LKQ274" s="416"/>
      <c r="LKR274" s="416"/>
      <c r="LKS274" s="416"/>
      <c r="LKT274" s="416"/>
      <c r="LKU274" s="416"/>
      <c r="LKV274" s="416"/>
      <c r="LKW274" s="416"/>
      <c r="LKX274" s="416"/>
      <c r="LKY274" s="416"/>
      <c r="LKZ274" s="416"/>
      <c r="LLA274" s="416"/>
      <c r="LLB274" s="416"/>
      <c r="LLC274" s="416"/>
      <c r="LLD274" s="416"/>
      <c r="LLE274" s="416"/>
      <c r="LLF274" s="416"/>
      <c r="LLG274" s="416"/>
      <c r="LLH274" s="416"/>
      <c r="LLI274" s="416"/>
      <c r="LLJ274" s="416"/>
      <c r="LLK274" s="416"/>
      <c r="LLL274" s="416"/>
      <c r="LLM274" s="416"/>
      <c r="LLN274" s="416"/>
      <c r="LLO274" s="416"/>
      <c r="LLP274" s="416"/>
      <c r="LLQ274" s="416"/>
      <c r="LLR274" s="416"/>
      <c r="LLS274" s="416"/>
      <c r="LLT274" s="416"/>
      <c r="LLU274" s="416"/>
      <c r="LLV274" s="417"/>
      <c r="LLW274" s="417"/>
      <c r="LLX274" s="417"/>
      <c r="LLY274" s="417"/>
      <c r="LLZ274" s="417"/>
      <c r="LMA274" s="417"/>
      <c r="LMB274" s="417"/>
      <c r="LMC274" s="417"/>
      <c r="LMD274" s="417"/>
      <c r="LME274" s="417"/>
      <c r="LMF274" s="417"/>
      <c r="LMG274" s="417"/>
      <c r="LMH274" s="417"/>
      <c r="LMI274" s="417"/>
      <c r="LMJ274" s="417"/>
      <c r="LMK274" s="417"/>
      <c r="LML274" s="417"/>
      <c r="LMM274" s="417"/>
      <c r="LMN274" s="417"/>
      <c r="LMO274" s="417"/>
      <c r="LMP274" s="417"/>
      <c r="LMQ274" s="417"/>
      <c r="LMR274" s="417"/>
      <c r="LMS274" s="417"/>
      <c r="LMT274" s="418"/>
      <c r="LMU274" s="418"/>
      <c r="LMV274" s="418"/>
      <c r="LMW274" s="418"/>
      <c r="LMX274" s="418"/>
      <c r="LMY274" s="417"/>
      <c r="LMZ274" s="417"/>
      <c r="LNA274" s="418"/>
      <c r="LNB274" s="418"/>
      <c r="LNC274" s="417"/>
      <c r="LND274" s="417"/>
      <c r="LNE274" s="418"/>
      <c r="LNF274" s="418"/>
      <c r="LNG274" s="417"/>
      <c r="LNH274" s="417"/>
      <c r="LNI274" s="417"/>
      <c r="LNJ274" s="417"/>
      <c r="LNK274" s="417"/>
      <c r="LNL274" s="417"/>
      <c r="LNM274" s="417"/>
      <c r="LNN274" s="418"/>
      <c r="LNO274" s="418"/>
      <c r="LNP274" s="417"/>
      <c r="LNQ274" s="417"/>
      <c r="LNR274" s="418"/>
      <c r="LNS274" s="418"/>
      <c r="LNT274" s="417"/>
      <c r="LNU274" s="417"/>
      <c r="LNV274" s="417"/>
      <c r="LNW274" s="417"/>
      <c r="LNX274" s="417"/>
      <c r="LNY274" s="411"/>
      <c r="LNZ274" s="443"/>
      <c r="LOA274" s="417"/>
      <c r="LOB274" s="417"/>
      <c r="LOC274" s="417"/>
      <c r="LOD274" s="417"/>
      <c r="LOE274" s="417"/>
      <c r="LOF274" s="417"/>
      <c r="LOG274" s="417"/>
      <c r="LOH274" s="416"/>
      <c r="LOI274" s="416"/>
      <c r="LOJ274" s="416"/>
      <c r="LOK274" s="416"/>
      <c r="LOL274" s="416"/>
      <c r="LOM274" s="416"/>
      <c r="LON274" s="416"/>
      <c r="LOO274" s="416"/>
      <c r="LOP274" s="416"/>
      <c r="LOQ274" s="416"/>
      <c r="LOR274" s="416"/>
      <c r="LOS274" s="416"/>
      <c r="LOT274" s="416"/>
      <c r="LOU274" s="416"/>
      <c r="LOV274" s="416"/>
      <c r="LOW274" s="416"/>
      <c r="LOX274" s="416"/>
      <c r="LOY274" s="416"/>
      <c r="LOZ274" s="416"/>
      <c r="LPA274" s="416"/>
      <c r="LPB274" s="416"/>
      <c r="LPC274" s="416"/>
      <c r="LPD274" s="416"/>
      <c r="LPE274" s="416"/>
      <c r="LPF274" s="416"/>
      <c r="LPG274" s="416"/>
      <c r="LPH274" s="416"/>
      <c r="LPI274" s="416"/>
      <c r="LPJ274" s="416"/>
      <c r="LPK274" s="416"/>
      <c r="LPL274" s="416"/>
      <c r="LPM274" s="416"/>
      <c r="LPN274" s="416"/>
      <c r="LPO274" s="416"/>
      <c r="LPP274" s="416"/>
      <c r="LPQ274" s="416"/>
      <c r="LPR274" s="416"/>
      <c r="LPS274" s="416"/>
      <c r="LPT274" s="416"/>
      <c r="LPU274" s="416"/>
      <c r="LPV274" s="416"/>
      <c r="LPW274" s="416"/>
      <c r="LPX274" s="416"/>
      <c r="LPY274" s="416"/>
      <c r="LPZ274" s="417"/>
      <c r="LQA274" s="417"/>
      <c r="LQB274" s="417"/>
      <c r="LQC274" s="417"/>
      <c r="LQD274" s="417"/>
      <c r="LQE274" s="417"/>
      <c r="LQF274" s="417"/>
      <c r="LQG274" s="417"/>
      <c r="LQH274" s="417"/>
      <c r="LQI274" s="417"/>
      <c r="LQJ274" s="417"/>
      <c r="LQK274" s="417"/>
      <c r="LQL274" s="417"/>
      <c r="LQM274" s="417"/>
      <c r="LQN274" s="417"/>
      <c r="LQO274" s="417"/>
      <c r="LQP274" s="417"/>
      <c r="LQQ274" s="417"/>
      <c r="LQR274" s="417"/>
      <c r="LQS274" s="417"/>
      <c r="LQT274" s="417"/>
      <c r="LQU274" s="417"/>
      <c r="LQV274" s="417"/>
      <c r="LQW274" s="417"/>
      <c r="LQX274" s="418"/>
      <c r="LQY274" s="418"/>
      <c r="LQZ274" s="418"/>
      <c r="LRA274" s="418"/>
      <c r="LRB274" s="418"/>
      <c r="LRC274" s="417"/>
      <c r="LRD274" s="417"/>
      <c r="LRE274" s="418"/>
      <c r="LRF274" s="418"/>
      <c r="LRG274" s="417"/>
      <c r="LRH274" s="417"/>
      <c r="LRI274" s="418"/>
      <c r="LRJ274" s="418"/>
      <c r="LRK274" s="417"/>
      <c r="LRL274" s="417"/>
      <c r="LRM274" s="417"/>
      <c r="LRN274" s="417"/>
      <c r="LRO274" s="417"/>
      <c r="LRP274" s="417"/>
      <c r="LRQ274" s="417"/>
      <c r="LRR274" s="418"/>
      <c r="LRS274" s="418"/>
      <c r="LRT274" s="417"/>
      <c r="LRU274" s="417"/>
      <c r="LRV274" s="418"/>
      <c r="LRW274" s="418"/>
      <c r="LRX274" s="417"/>
      <c r="LRY274" s="417"/>
      <c r="LRZ274" s="417"/>
      <c r="LSA274" s="417"/>
      <c r="LSB274" s="417"/>
      <c r="LSC274" s="411"/>
      <c r="LSD274" s="443"/>
      <c r="LSE274" s="417"/>
      <c r="LSF274" s="417"/>
      <c r="LSG274" s="417"/>
      <c r="LSH274" s="417"/>
      <c r="LSI274" s="417"/>
      <c r="LSJ274" s="417"/>
      <c r="LSK274" s="417"/>
      <c r="LSL274" s="416"/>
      <c r="LSM274" s="416"/>
      <c r="LSN274" s="416"/>
      <c r="LSO274" s="416"/>
      <c r="LSP274" s="416"/>
      <c r="LSQ274" s="416"/>
      <c r="LSR274" s="416"/>
      <c r="LSS274" s="416"/>
      <c r="LST274" s="416"/>
      <c r="LSU274" s="416"/>
      <c r="LSV274" s="416"/>
      <c r="LSW274" s="416"/>
      <c r="LSX274" s="416"/>
      <c r="LSY274" s="416"/>
      <c r="LSZ274" s="416"/>
      <c r="LTA274" s="416"/>
      <c r="LTB274" s="416"/>
      <c r="LTC274" s="416"/>
      <c r="LTD274" s="416"/>
      <c r="LTE274" s="416"/>
      <c r="LTF274" s="416"/>
      <c r="LTG274" s="416"/>
      <c r="LTH274" s="416"/>
      <c r="LTI274" s="416"/>
      <c r="LTJ274" s="416"/>
      <c r="LTK274" s="416"/>
      <c r="LTL274" s="416"/>
      <c r="LTM274" s="416"/>
      <c r="LTN274" s="416"/>
      <c r="LTO274" s="416"/>
      <c r="LTP274" s="416"/>
      <c r="LTQ274" s="416"/>
      <c r="LTR274" s="416"/>
      <c r="LTS274" s="416"/>
      <c r="LTT274" s="416"/>
      <c r="LTU274" s="416"/>
      <c r="LTV274" s="416"/>
      <c r="LTW274" s="416"/>
      <c r="LTX274" s="416"/>
      <c r="LTY274" s="416"/>
      <c r="LTZ274" s="416"/>
      <c r="LUA274" s="416"/>
      <c r="LUB274" s="416"/>
      <c r="LUC274" s="416"/>
      <c r="LUD274" s="417"/>
      <c r="LUE274" s="417"/>
      <c r="LUF274" s="417"/>
      <c r="LUG274" s="417"/>
      <c r="LUH274" s="417"/>
      <c r="LUI274" s="417"/>
      <c r="LUJ274" s="417"/>
      <c r="LUK274" s="417"/>
      <c r="LUL274" s="417"/>
      <c r="LUM274" s="417"/>
      <c r="LUN274" s="417"/>
      <c r="LUO274" s="417"/>
      <c r="LUP274" s="417"/>
      <c r="LUQ274" s="417"/>
      <c r="LUR274" s="417"/>
      <c r="LUS274" s="417"/>
      <c r="LUT274" s="417"/>
      <c r="LUU274" s="417"/>
      <c r="LUV274" s="417"/>
      <c r="LUW274" s="417"/>
      <c r="LUX274" s="417"/>
      <c r="LUY274" s="417"/>
      <c r="LUZ274" s="417"/>
      <c r="LVA274" s="417"/>
      <c r="LVB274" s="418"/>
      <c r="LVC274" s="418"/>
      <c r="LVD274" s="418"/>
      <c r="LVE274" s="418"/>
      <c r="LVF274" s="418"/>
      <c r="LVG274" s="417"/>
      <c r="LVH274" s="417"/>
      <c r="LVI274" s="418"/>
      <c r="LVJ274" s="418"/>
      <c r="LVK274" s="417"/>
      <c r="LVL274" s="417"/>
      <c r="LVM274" s="418"/>
      <c r="LVN274" s="418"/>
      <c r="LVO274" s="417"/>
      <c r="LVP274" s="417"/>
      <c r="LVQ274" s="417"/>
      <c r="LVR274" s="417"/>
      <c r="LVS274" s="417"/>
      <c r="LVT274" s="417"/>
      <c r="LVU274" s="417"/>
      <c r="LVV274" s="418"/>
      <c r="LVW274" s="418"/>
      <c r="LVX274" s="417"/>
      <c r="LVY274" s="417"/>
      <c r="LVZ274" s="418"/>
      <c r="LWA274" s="418"/>
      <c r="LWB274" s="417"/>
      <c r="LWC274" s="417"/>
      <c r="LWD274" s="417"/>
      <c r="LWE274" s="417"/>
      <c r="LWF274" s="417"/>
      <c r="LWG274" s="411"/>
      <c r="LWH274" s="443"/>
      <c r="LWI274" s="417"/>
      <c r="LWJ274" s="417"/>
      <c r="LWK274" s="417"/>
      <c r="LWL274" s="417"/>
      <c r="LWM274" s="417"/>
      <c r="LWN274" s="417"/>
      <c r="LWO274" s="417"/>
      <c r="LWP274" s="416"/>
      <c r="LWQ274" s="416"/>
      <c r="LWR274" s="416"/>
      <c r="LWS274" s="416"/>
      <c r="LWT274" s="416"/>
      <c r="LWU274" s="416"/>
      <c r="LWV274" s="416"/>
      <c r="LWW274" s="416"/>
      <c r="LWX274" s="416"/>
      <c r="LWY274" s="416"/>
      <c r="LWZ274" s="416"/>
      <c r="LXA274" s="416"/>
      <c r="LXB274" s="416"/>
      <c r="LXC274" s="416"/>
      <c r="LXD274" s="416"/>
      <c r="LXE274" s="416"/>
      <c r="LXF274" s="416"/>
      <c r="LXG274" s="416"/>
      <c r="LXH274" s="416"/>
      <c r="LXI274" s="416"/>
      <c r="LXJ274" s="416"/>
      <c r="LXK274" s="416"/>
      <c r="LXL274" s="416"/>
      <c r="LXM274" s="416"/>
      <c r="LXN274" s="416"/>
      <c r="LXO274" s="416"/>
      <c r="LXP274" s="416"/>
      <c r="LXQ274" s="416"/>
      <c r="LXR274" s="416"/>
      <c r="LXS274" s="416"/>
      <c r="LXT274" s="416"/>
      <c r="LXU274" s="416"/>
      <c r="LXV274" s="416"/>
      <c r="LXW274" s="416"/>
      <c r="LXX274" s="416"/>
      <c r="LXY274" s="416"/>
      <c r="LXZ274" s="416"/>
      <c r="LYA274" s="416"/>
      <c r="LYB274" s="416"/>
      <c r="LYC274" s="416"/>
      <c r="LYD274" s="416"/>
      <c r="LYE274" s="416"/>
      <c r="LYF274" s="416"/>
      <c r="LYG274" s="416"/>
      <c r="LYH274" s="417"/>
      <c r="LYI274" s="417"/>
      <c r="LYJ274" s="417"/>
      <c r="LYK274" s="417"/>
      <c r="LYL274" s="417"/>
      <c r="LYM274" s="417"/>
      <c r="LYN274" s="417"/>
      <c r="LYO274" s="417"/>
      <c r="LYP274" s="417"/>
      <c r="LYQ274" s="417"/>
      <c r="LYR274" s="417"/>
      <c r="LYS274" s="417"/>
      <c r="LYT274" s="417"/>
      <c r="LYU274" s="417"/>
      <c r="LYV274" s="417"/>
      <c r="LYW274" s="417"/>
      <c r="LYX274" s="417"/>
      <c r="LYY274" s="417"/>
      <c r="LYZ274" s="417"/>
      <c r="LZA274" s="417"/>
      <c r="LZB274" s="417"/>
      <c r="LZC274" s="417"/>
      <c r="LZD274" s="417"/>
      <c r="LZE274" s="417"/>
      <c r="LZF274" s="418"/>
      <c r="LZG274" s="418"/>
      <c r="LZH274" s="418"/>
      <c r="LZI274" s="418"/>
      <c r="LZJ274" s="418"/>
      <c r="LZK274" s="417"/>
      <c r="LZL274" s="417"/>
      <c r="LZM274" s="418"/>
      <c r="LZN274" s="418"/>
      <c r="LZO274" s="417"/>
      <c r="LZP274" s="417"/>
      <c r="LZQ274" s="418"/>
      <c r="LZR274" s="418"/>
      <c r="LZS274" s="417"/>
      <c r="LZT274" s="417"/>
      <c r="LZU274" s="417"/>
      <c r="LZV274" s="417"/>
      <c r="LZW274" s="417"/>
      <c r="LZX274" s="417"/>
      <c r="LZY274" s="417"/>
      <c r="LZZ274" s="418"/>
      <c r="MAA274" s="418"/>
      <c r="MAB274" s="417"/>
      <c r="MAC274" s="417"/>
      <c r="MAD274" s="418"/>
      <c r="MAE274" s="418"/>
      <c r="MAF274" s="417"/>
      <c r="MAG274" s="417"/>
      <c r="MAH274" s="417"/>
      <c r="MAI274" s="417"/>
      <c r="MAJ274" s="417"/>
      <c r="MAK274" s="411"/>
      <c r="MAL274" s="443"/>
      <c r="MAM274" s="417"/>
      <c r="MAN274" s="417"/>
      <c r="MAO274" s="417"/>
      <c r="MAP274" s="417"/>
      <c r="MAQ274" s="417"/>
      <c r="MAR274" s="417"/>
      <c r="MAS274" s="417"/>
      <c r="MAT274" s="416"/>
      <c r="MAU274" s="416"/>
      <c r="MAV274" s="416"/>
      <c r="MAW274" s="416"/>
      <c r="MAX274" s="416"/>
      <c r="MAY274" s="416"/>
      <c r="MAZ274" s="416"/>
      <c r="MBA274" s="416"/>
      <c r="MBB274" s="416"/>
      <c r="MBC274" s="416"/>
      <c r="MBD274" s="416"/>
      <c r="MBE274" s="416"/>
      <c r="MBF274" s="416"/>
      <c r="MBG274" s="416"/>
      <c r="MBH274" s="416"/>
      <c r="MBI274" s="416"/>
      <c r="MBJ274" s="416"/>
      <c r="MBK274" s="416"/>
      <c r="MBL274" s="416"/>
      <c r="MBM274" s="416"/>
      <c r="MBN274" s="416"/>
      <c r="MBO274" s="416"/>
      <c r="MBP274" s="416"/>
      <c r="MBQ274" s="416"/>
      <c r="MBR274" s="416"/>
      <c r="MBS274" s="416"/>
      <c r="MBT274" s="416"/>
      <c r="MBU274" s="416"/>
      <c r="MBV274" s="416"/>
      <c r="MBW274" s="416"/>
      <c r="MBX274" s="416"/>
      <c r="MBY274" s="416"/>
      <c r="MBZ274" s="416"/>
      <c r="MCA274" s="416"/>
      <c r="MCB274" s="416"/>
      <c r="MCC274" s="416"/>
      <c r="MCD274" s="416"/>
      <c r="MCE274" s="416"/>
      <c r="MCF274" s="416"/>
      <c r="MCG274" s="416"/>
      <c r="MCH274" s="416"/>
      <c r="MCI274" s="416"/>
      <c r="MCJ274" s="416"/>
      <c r="MCK274" s="416"/>
      <c r="MCL274" s="417"/>
      <c r="MCM274" s="417"/>
      <c r="MCN274" s="417"/>
      <c r="MCO274" s="417"/>
      <c r="MCP274" s="417"/>
      <c r="MCQ274" s="417"/>
      <c r="MCR274" s="417"/>
      <c r="MCS274" s="417"/>
      <c r="MCT274" s="417"/>
      <c r="MCU274" s="417"/>
      <c r="MCV274" s="417"/>
      <c r="MCW274" s="417"/>
      <c r="MCX274" s="417"/>
      <c r="MCY274" s="417"/>
      <c r="MCZ274" s="417"/>
      <c r="MDA274" s="417"/>
      <c r="MDB274" s="417"/>
      <c r="MDC274" s="417"/>
      <c r="MDD274" s="417"/>
      <c r="MDE274" s="417"/>
      <c r="MDF274" s="417"/>
      <c r="MDG274" s="417"/>
      <c r="MDH274" s="417"/>
      <c r="MDI274" s="417"/>
      <c r="MDJ274" s="418"/>
      <c r="MDK274" s="418"/>
      <c r="MDL274" s="418"/>
      <c r="MDM274" s="418"/>
      <c r="MDN274" s="418"/>
      <c r="MDO274" s="417"/>
      <c r="MDP274" s="417"/>
      <c r="MDQ274" s="418"/>
      <c r="MDR274" s="418"/>
      <c r="MDS274" s="417"/>
      <c r="MDT274" s="417"/>
      <c r="MDU274" s="418"/>
      <c r="MDV274" s="418"/>
      <c r="MDW274" s="417"/>
      <c r="MDX274" s="417"/>
      <c r="MDY274" s="417"/>
      <c r="MDZ274" s="417"/>
      <c r="MEA274" s="417"/>
      <c r="MEB274" s="417"/>
      <c r="MEC274" s="417"/>
      <c r="MED274" s="418"/>
      <c r="MEE274" s="418"/>
      <c r="MEF274" s="417"/>
      <c r="MEG274" s="417"/>
      <c r="MEH274" s="418"/>
      <c r="MEI274" s="418"/>
      <c r="MEJ274" s="417"/>
      <c r="MEK274" s="417"/>
      <c r="MEL274" s="417"/>
      <c r="MEM274" s="417"/>
      <c r="MEN274" s="417"/>
      <c r="MEO274" s="411"/>
      <c r="MEP274" s="443"/>
      <c r="MEQ274" s="417"/>
      <c r="MER274" s="417"/>
      <c r="MES274" s="417"/>
      <c r="MET274" s="417"/>
      <c r="MEU274" s="417"/>
      <c r="MEV274" s="417"/>
      <c r="MEW274" s="417"/>
      <c r="MEX274" s="416"/>
      <c r="MEY274" s="416"/>
      <c r="MEZ274" s="416"/>
      <c r="MFA274" s="416"/>
      <c r="MFB274" s="416"/>
      <c r="MFC274" s="416"/>
      <c r="MFD274" s="416"/>
      <c r="MFE274" s="416"/>
      <c r="MFF274" s="416"/>
      <c r="MFG274" s="416"/>
      <c r="MFH274" s="416"/>
      <c r="MFI274" s="416"/>
      <c r="MFJ274" s="416"/>
      <c r="MFK274" s="416"/>
      <c r="MFL274" s="416"/>
      <c r="MFM274" s="416"/>
      <c r="MFN274" s="416"/>
      <c r="MFO274" s="416"/>
      <c r="MFP274" s="416"/>
      <c r="MFQ274" s="416"/>
      <c r="MFR274" s="416"/>
      <c r="MFS274" s="416"/>
      <c r="MFT274" s="416"/>
      <c r="MFU274" s="416"/>
      <c r="MFV274" s="416"/>
      <c r="MFW274" s="416"/>
      <c r="MFX274" s="416"/>
      <c r="MFY274" s="416"/>
      <c r="MFZ274" s="416"/>
      <c r="MGA274" s="416"/>
      <c r="MGB274" s="416"/>
      <c r="MGC274" s="416"/>
      <c r="MGD274" s="416"/>
      <c r="MGE274" s="416"/>
      <c r="MGF274" s="416"/>
      <c r="MGG274" s="416"/>
      <c r="MGH274" s="416"/>
      <c r="MGI274" s="416"/>
      <c r="MGJ274" s="416"/>
      <c r="MGK274" s="416"/>
      <c r="MGL274" s="416"/>
      <c r="MGM274" s="416"/>
      <c r="MGN274" s="416"/>
      <c r="MGO274" s="416"/>
      <c r="MGP274" s="417"/>
      <c r="MGQ274" s="417"/>
      <c r="MGR274" s="417"/>
      <c r="MGS274" s="417"/>
      <c r="MGT274" s="417"/>
      <c r="MGU274" s="417"/>
      <c r="MGV274" s="417"/>
      <c r="MGW274" s="417"/>
      <c r="MGX274" s="417"/>
      <c r="MGY274" s="417"/>
      <c r="MGZ274" s="417"/>
      <c r="MHA274" s="417"/>
      <c r="MHB274" s="417"/>
      <c r="MHC274" s="417"/>
      <c r="MHD274" s="417"/>
      <c r="MHE274" s="417"/>
      <c r="MHF274" s="417"/>
      <c r="MHG274" s="417"/>
      <c r="MHH274" s="417"/>
      <c r="MHI274" s="417"/>
      <c r="MHJ274" s="417"/>
      <c r="MHK274" s="417"/>
      <c r="MHL274" s="417"/>
      <c r="MHM274" s="417"/>
      <c r="MHN274" s="418"/>
      <c r="MHO274" s="418"/>
      <c r="MHP274" s="418"/>
      <c r="MHQ274" s="418"/>
      <c r="MHR274" s="418"/>
      <c r="MHS274" s="417"/>
      <c r="MHT274" s="417"/>
      <c r="MHU274" s="418"/>
      <c r="MHV274" s="418"/>
      <c r="MHW274" s="417"/>
      <c r="MHX274" s="417"/>
      <c r="MHY274" s="418"/>
      <c r="MHZ274" s="418"/>
      <c r="MIA274" s="417"/>
      <c r="MIB274" s="417"/>
      <c r="MIC274" s="417"/>
      <c r="MID274" s="417"/>
      <c r="MIE274" s="417"/>
      <c r="MIF274" s="417"/>
      <c r="MIG274" s="417"/>
      <c r="MIH274" s="418"/>
      <c r="MII274" s="418"/>
      <c r="MIJ274" s="417"/>
      <c r="MIK274" s="417"/>
      <c r="MIL274" s="418"/>
      <c r="MIM274" s="418"/>
      <c r="MIN274" s="417"/>
      <c r="MIO274" s="417"/>
      <c r="MIP274" s="417"/>
      <c r="MIQ274" s="417"/>
      <c r="MIR274" s="417"/>
      <c r="MIS274" s="411"/>
      <c r="MIT274" s="443"/>
      <c r="MIU274" s="417"/>
      <c r="MIV274" s="417"/>
      <c r="MIW274" s="417"/>
      <c r="MIX274" s="417"/>
      <c r="MIY274" s="417"/>
      <c r="MIZ274" s="417"/>
      <c r="MJA274" s="417"/>
      <c r="MJB274" s="416"/>
      <c r="MJC274" s="416"/>
      <c r="MJD274" s="416"/>
      <c r="MJE274" s="416"/>
      <c r="MJF274" s="416"/>
      <c r="MJG274" s="416"/>
      <c r="MJH274" s="416"/>
      <c r="MJI274" s="416"/>
      <c r="MJJ274" s="416"/>
      <c r="MJK274" s="416"/>
      <c r="MJL274" s="416"/>
      <c r="MJM274" s="416"/>
      <c r="MJN274" s="416"/>
      <c r="MJO274" s="416"/>
      <c r="MJP274" s="416"/>
      <c r="MJQ274" s="416"/>
      <c r="MJR274" s="416"/>
      <c r="MJS274" s="416"/>
      <c r="MJT274" s="416"/>
      <c r="MJU274" s="416"/>
      <c r="MJV274" s="416"/>
      <c r="MJW274" s="416"/>
      <c r="MJX274" s="416"/>
      <c r="MJY274" s="416"/>
      <c r="MJZ274" s="416"/>
      <c r="MKA274" s="416"/>
      <c r="MKB274" s="416"/>
      <c r="MKC274" s="416"/>
      <c r="MKD274" s="416"/>
      <c r="MKE274" s="416"/>
      <c r="MKF274" s="416"/>
      <c r="MKG274" s="416"/>
      <c r="MKH274" s="416"/>
      <c r="MKI274" s="416"/>
      <c r="MKJ274" s="416"/>
      <c r="MKK274" s="416"/>
      <c r="MKL274" s="416"/>
      <c r="MKM274" s="416"/>
      <c r="MKN274" s="416"/>
      <c r="MKO274" s="416"/>
      <c r="MKP274" s="416"/>
      <c r="MKQ274" s="416"/>
      <c r="MKR274" s="416"/>
      <c r="MKS274" s="416"/>
      <c r="MKT274" s="417"/>
      <c r="MKU274" s="417"/>
      <c r="MKV274" s="417"/>
      <c r="MKW274" s="417"/>
      <c r="MKX274" s="417"/>
      <c r="MKY274" s="417"/>
      <c r="MKZ274" s="417"/>
      <c r="MLA274" s="417"/>
      <c r="MLB274" s="417"/>
      <c r="MLC274" s="417"/>
      <c r="MLD274" s="417"/>
      <c r="MLE274" s="417"/>
      <c r="MLF274" s="417"/>
      <c r="MLG274" s="417"/>
      <c r="MLH274" s="417"/>
      <c r="MLI274" s="417"/>
      <c r="MLJ274" s="417"/>
      <c r="MLK274" s="417"/>
      <c r="MLL274" s="417"/>
      <c r="MLM274" s="417"/>
      <c r="MLN274" s="417"/>
      <c r="MLO274" s="417"/>
      <c r="MLP274" s="417"/>
      <c r="MLQ274" s="417"/>
      <c r="MLR274" s="418"/>
      <c r="MLS274" s="418"/>
      <c r="MLT274" s="418"/>
      <c r="MLU274" s="418"/>
      <c r="MLV274" s="418"/>
      <c r="MLW274" s="417"/>
      <c r="MLX274" s="417"/>
      <c r="MLY274" s="418"/>
      <c r="MLZ274" s="418"/>
      <c r="MMA274" s="417"/>
      <c r="MMB274" s="417"/>
      <c r="MMC274" s="418"/>
      <c r="MMD274" s="418"/>
      <c r="MME274" s="417"/>
      <c r="MMF274" s="417"/>
      <c r="MMG274" s="417"/>
      <c r="MMH274" s="417"/>
      <c r="MMI274" s="417"/>
      <c r="MMJ274" s="417"/>
      <c r="MMK274" s="417"/>
      <c r="MML274" s="418"/>
      <c r="MMM274" s="418"/>
      <c r="MMN274" s="417"/>
      <c r="MMO274" s="417"/>
      <c r="MMP274" s="418"/>
      <c r="MMQ274" s="418"/>
      <c r="MMR274" s="417"/>
      <c r="MMS274" s="417"/>
      <c r="MMT274" s="417"/>
      <c r="MMU274" s="417"/>
      <c r="MMV274" s="417"/>
      <c r="MMW274" s="411"/>
      <c r="MMX274" s="443"/>
      <c r="MMY274" s="417"/>
      <c r="MMZ274" s="417"/>
      <c r="MNA274" s="417"/>
      <c r="MNB274" s="417"/>
      <c r="MNC274" s="417"/>
      <c r="MND274" s="417"/>
      <c r="MNE274" s="417"/>
      <c r="MNF274" s="416"/>
      <c r="MNG274" s="416"/>
      <c r="MNH274" s="416"/>
      <c r="MNI274" s="416"/>
      <c r="MNJ274" s="416"/>
      <c r="MNK274" s="416"/>
      <c r="MNL274" s="416"/>
      <c r="MNM274" s="416"/>
      <c r="MNN274" s="416"/>
      <c r="MNO274" s="416"/>
      <c r="MNP274" s="416"/>
      <c r="MNQ274" s="416"/>
      <c r="MNR274" s="416"/>
      <c r="MNS274" s="416"/>
      <c r="MNT274" s="416"/>
      <c r="MNU274" s="416"/>
      <c r="MNV274" s="416"/>
      <c r="MNW274" s="416"/>
      <c r="MNX274" s="416"/>
      <c r="MNY274" s="416"/>
      <c r="MNZ274" s="416"/>
      <c r="MOA274" s="416"/>
      <c r="MOB274" s="416"/>
      <c r="MOC274" s="416"/>
      <c r="MOD274" s="416"/>
      <c r="MOE274" s="416"/>
      <c r="MOF274" s="416"/>
      <c r="MOG274" s="416"/>
      <c r="MOH274" s="416"/>
      <c r="MOI274" s="416"/>
      <c r="MOJ274" s="416"/>
      <c r="MOK274" s="416"/>
      <c r="MOL274" s="416"/>
      <c r="MOM274" s="416"/>
      <c r="MON274" s="416"/>
      <c r="MOO274" s="416"/>
      <c r="MOP274" s="416"/>
      <c r="MOQ274" s="416"/>
      <c r="MOR274" s="416"/>
      <c r="MOS274" s="416"/>
      <c r="MOT274" s="416"/>
      <c r="MOU274" s="416"/>
      <c r="MOV274" s="416"/>
      <c r="MOW274" s="416"/>
      <c r="MOX274" s="417"/>
      <c r="MOY274" s="417"/>
      <c r="MOZ274" s="417"/>
      <c r="MPA274" s="417"/>
      <c r="MPB274" s="417"/>
      <c r="MPC274" s="417"/>
      <c r="MPD274" s="417"/>
      <c r="MPE274" s="417"/>
      <c r="MPF274" s="417"/>
      <c r="MPG274" s="417"/>
      <c r="MPH274" s="417"/>
      <c r="MPI274" s="417"/>
      <c r="MPJ274" s="417"/>
      <c r="MPK274" s="417"/>
      <c r="MPL274" s="417"/>
      <c r="MPM274" s="417"/>
      <c r="MPN274" s="417"/>
      <c r="MPO274" s="417"/>
      <c r="MPP274" s="417"/>
      <c r="MPQ274" s="417"/>
      <c r="MPR274" s="417"/>
      <c r="MPS274" s="417"/>
      <c r="MPT274" s="417"/>
      <c r="MPU274" s="417"/>
      <c r="MPV274" s="418"/>
      <c r="MPW274" s="418"/>
      <c r="MPX274" s="418"/>
      <c r="MPY274" s="418"/>
      <c r="MPZ274" s="418"/>
      <c r="MQA274" s="417"/>
      <c r="MQB274" s="417"/>
      <c r="MQC274" s="418"/>
      <c r="MQD274" s="418"/>
      <c r="MQE274" s="417"/>
      <c r="MQF274" s="417"/>
      <c r="MQG274" s="418"/>
      <c r="MQH274" s="418"/>
      <c r="MQI274" s="417"/>
      <c r="MQJ274" s="417"/>
      <c r="MQK274" s="417"/>
      <c r="MQL274" s="417"/>
      <c r="MQM274" s="417"/>
      <c r="MQN274" s="417"/>
      <c r="MQO274" s="417"/>
      <c r="MQP274" s="418"/>
      <c r="MQQ274" s="418"/>
      <c r="MQR274" s="417"/>
      <c r="MQS274" s="417"/>
      <c r="MQT274" s="418"/>
      <c r="MQU274" s="418"/>
      <c r="MQV274" s="417"/>
      <c r="MQW274" s="417"/>
      <c r="MQX274" s="417"/>
      <c r="MQY274" s="417"/>
      <c r="MQZ274" s="417"/>
      <c r="MRA274" s="411"/>
      <c r="MRB274" s="443"/>
      <c r="MRC274" s="417"/>
      <c r="MRD274" s="417"/>
      <c r="MRE274" s="417"/>
      <c r="MRF274" s="417"/>
      <c r="MRG274" s="417"/>
      <c r="MRH274" s="417"/>
      <c r="MRI274" s="417"/>
      <c r="MRJ274" s="416"/>
      <c r="MRK274" s="416"/>
      <c r="MRL274" s="416"/>
      <c r="MRM274" s="416"/>
      <c r="MRN274" s="416"/>
      <c r="MRO274" s="416"/>
      <c r="MRP274" s="416"/>
      <c r="MRQ274" s="416"/>
      <c r="MRR274" s="416"/>
      <c r="MRS274" s="416"/>
      <c r="MRT274" s="416"/>
      <c r="MRU274" s="416"/>
      <c r="MRV274" s="416"/>
      <c r="MRW274" s="416"/>
      <c r="MRX274" s="416"/>
      <c r="MRY274" s="416"/>
      <c r="MRZ274" s="416"/>
      <c r="MSA274" s="416"/>
      <c r="MSB274" s="416"/>
      <c r="MSC274" s="416"/>
      <c r="MSD274" s="416"/>
      <c r="MSE274" s="416"/>
      <c r="MSF274" s="416"/>
      <c r="MSG274" s="416"/>
      <c r="MSH274" s="416"/>
      <c r="MSI274" s="416"/>
      <c r="MSJ274" s="416"/>
      <c r="MSK274" s="416"/>
      <c r="MSL274" s="416"/>
      <c r="MSM274" s="416"/>
      <c r="MSN274" s="416"/>
      <c r="MSO274" s="416"/>
      <c r="MSP274" s="416"/>
      <c r="MSQ274" s="416"/>
      <c r="MSR274" s="416"/>
      <c r="MSS274" s="416"/>
      <c r="MST274" s="416"/>
      <c r="MSU274" s="416"/>
      <c r="MSV274" s="416"/>
      <c r="MSW274" s="416"/>
      <c r="MSX274" s="416"/>
      <c r="MSY274" s="416"/>
      <c r="MSZ274" s="416"/>
      <c r="MTA274" s="416"/>
      <c r="MTB274" s="417"/>
      <c r="MTC274" s="417"/>
      <c r="MTD274" s="417"/>
      <c r="MTE274" s="417"/>
      <c r="MTF274" s="417"/>
      <c r="MTG274" s="417"/>
      <c r="MTH274" s="417"/>
      <c r="MTI274" s="417"/>
      <c r="MTJ274" s="417"/>
      <c r="MTK274" s="417"/>
      <c r="MTL274" s="417"/>
      <c r="MTM274" s="417"/>
      <c r="MTN274" s="417"/>
      <c r="MTO274" s="417"/>
      <c r="MTP274" s="417"/>
      <c r="MTQ274" s="417"/>
      <c r="MTR274" s="417"/>
      <c r="MTS274" s="417"/>
      <c r="MTT274" s="417"/>
      <c r="MTU274" s="417"/>
      <c r="MTV274" s="417"/>
      <c r="MTW274" s="417"/>
      <c r="MTX274" s="417"/>
      <c r="MTY274" s="417"/>
      <c r="MTZ274" s="418"/>
      <c r="MUA274" s="418"/>
      <c r="MUB274" s="418"/>
      <c r="MUC274" s="418"/>
      <c r="MUD274" s="418"/>
      <c r="MUE274" s="417"/>
      <c r="MUF274" s="417"/>
      <c r="MUG274" s="418"/>
      <c r="MUH274" s="418"/>
      <c r="MUI274" s="417"/>
      <c r="MUJ274" s="417"/>
      <c r="MUK274" s="418"/>
      <c r="MUL274" s="418"/>
      <c r="MUM274" s="417"/>
      <c r="MUN274" s="417"/>
      <c r="MUO274" s="417"/>
      <c r="MUP274" s="417"/>
      <c r="MUQ274" s="417"/>
      <c r="MUR274" s="417"/>
      <c r="MUS274" s="417"/>
      <c r="MUT274" s="418"/>
      <c r="MUU274" s="418"/>
      <c r="MUV274" s="417"/>
      <c r="MUW274" s="417"/>
      <c r="MUX274" s="418"/>
      <c r="MUY274" s="418"/>
      <c r="MUZ274" s="417"/>
      <c r="MVA274" s="417"/>
      <c r="MVB274" s="417"/>
      <c r="MVC274" s="417"/>
      <c r="MVD274" s="417"/>
      <c r="MVE274" s="411"/>
      <c r="MVF274" s="443"/>
      <c r="MVG274" s="417"/>
      <c r="MVH274" s="417"/>
      <c r="MVI274" s="417"/>
      <c r="MVJ274" s="417"/>
      <c r="MVK274" s="417"/>
      <c r="MVL274" s="417"/>
      <c r="MVM274" s="417"/>
      <c r="MVN274" s="416"/>
      <c r="MVO274" s="416"/>
      <c r="MVP274" s="416"/>
      <c r="MVQ274" s="416"/>
      <c r="MVR274" s="416"/>
      <c r="MVS274" s="416"/>
      <c r="MVT274" s="416"/>
      <c r="MVU274" s="416"/>
      <c r="MVV274" s="416"/>
      <c r="MVW274" s="416"/>
      <c r="MVX274" s="416"/>
      <c r="MVY274" s="416"/>
      <c r="MVZ274" s="416"/>
      <c r="MWA274" s="416"/>
      <c r="MWB274" s="416"/>
      <c r="MWC274" s="416"/>
      <c r="MWD274" s="416"/>
      <c r="MWE274" s="416"/>
      <c r="MWF274" s="416"/>
      <c r="MWG274" s="416"/>
      <c r="MWH274" s="416"/>
      <c r="MWI274" s="416"/>
      <c r="MWJ274" s="416"/>
      <c r="MWK274" s="416"/>
      <c r="MWL274" s="416"/>
      <c r="MWM274" s="416"/>
      <c r="MWN274" s="416"/>
      <c r="MWO274" s="416"/>
      <c r="MWP274" s="416"/>
      <c r="MWQ274" s="416"/>
      <c r="MWR274" s="416"/>
      <c r="MWS274" s="416"/>
      <c r="MWT274" s="416"/>
      <c r="MWU274" s="416"/>
      <c r="MWV274" s="416"/>
      <c r="MWW274" s="416"/>
      <c r="MWX274" s="416"/>
      <c r="MWY274" s="416"/>
      <c r="MWZ274" s="416"/>
      <c r="MXA274" s="416"/>
      <c r="MXB274" s="416"/>
      <c r="MXC274" s="416"/>
      <c r="MXD274" s="416"/>
      <c r="MXE274" s="416"/>
      <c r="MXF274" s="417"/>
      <c r="MXG274" s="417"/>
      <c r="MXH274" s="417"/>
      <c r="MXI274" s="417"/>
      <c r="MXJ274" s="417"/>
      <c r="MXK274" s="417"/>
      <c r="MXL274" s="417"/>
      <c r="MXM274" s="417"/>
      <c r="MXN274" s="417"/>
      <c r="MXO274" s="417"/>
      <c r="MXP274" s="417"/>
      <c r="MXQ274" s="417"/>
      <c r="MXR274" s="417"/>
      <c r="MXS274" s="417"/>
      <c r="MXT274" s="417"/>
      <c r="MXU274" s="417"/>
      <c r="MXV274" s="417"/>
      <c r="MXW274" s="417"/>
      <c r="MXX274" s="417"/>
      <c r="MXY274" s="417"/>
      <c r="MXZ274" s="417"/>
      <c r="MYA274" s="417"/>
      <c r="MYB274" s="417"/>
      <c r="MYC274" s="417"/>
      <c r="MYD274" s="418"/>
      <c r="MYE274" s="418"/>
      <c r="MYF274" s="418"/>
      <c r="MYG274" s="418"/>
      <c r="MYH274" s="418"/>
      <c r="MYI274" s="417"/>
      <c r="MYJ274" s="417"/>
      <c r="MYK274" s="418"/>
      <c r="MYL274" s="418"/>
      <c r="MYM274" s="417"/>
      <c r="MYN274" s="417"/>
      <c r="MYO274" s="418"/>
      <c r="MYP274" s="418"/>
      <c r="MYQ274" s="417"/>
      <c r="MYR274" s="417"/>
      <c r="MYS274" s="417"/>
      <c r="MYT274" s="417"/>
      <c r="MYU274" s="417"/>
      <c r="MYV274" s="417"/>
      <c r="MYW274" s="417"/>
      <c r="MYX274" s="418"/>
      <c r="MYY274" s="418"/>
      <c r="MYZ274" s="417"/>
      <c r="MZA274" s="417"/>
      <c r="MZB274" s="418"/>
      <c r="MZC274" s="418"/>
      <c r="MZD274" s="417"/>
      <c r="MZE274" s="417"/>
      <c r="MZF274" s="417"/>
      <c r="MZG274" s="417"/>
      <c r="MZH274" s="417"/>
      <c r="MZI274" s="411"/>
      <c r="MZJ274" s="443"/>
      <c r="MZK274" s="417"/>
      <c r="MZL274" s="417"/>
      <c r="MZM274" s="417"/>
      <c r="MZN274" s="417"/>
      <c r="MZO274" s="417"/>
      <c r="MZP274" s="417"/>
      <c r="MZQ274" s="417"/>
      <c r="MZR274" s="416"/>
      <c r="MZS274" s="416"/>
      <c r="MZT274" s="416"/>
      <c r="MZU274" s="416"/>
      <c r="MZV274" s="416"/>
      <c r="MZW274" s="416"/>
      <c r="MZX274" s="416"/>
      <c r="MZY274" s="416"/>
      <c r="MZZ274" s="416"/>
      <c r="NAA274" s="416"/>
      <c r="NAB274" s="416"/>
      <c r="NAC274" s="416"/>
      <c r="NAD274" s="416"/>
      <c r="NAE274" s="416"/>
      <c r="NAF274" s="416"/>
      <c r="NAG274" s="416"/>
      <c r="NAH274" s="416"/>
      <c r="NAI274" s="416"/>
      <c r="NAJ274" s="416"/>
      <c r="NAK274" s="416"/>
      <c r="NAL274" s="416"/>
      <c r="NAM274" s="416"/>
      <c r="NAN274" s="416"/>
      <c r="NAO274" s="416"/>
      <c r="NAP274" s="416"/>
      <c r="NAQ274" s="416"/>
      <c r="NAR274" s="416"/>
      <c r="NAS274" s="416"/>
      <c r="NAT274" s="416"/>
      <c r="NAU274" s="416"/>
      <c r="NAV274" s="416"/>
      <c r="NAW274" s="416"/>
      <c r="NAX274" s="416"/>
      <c r="NAY274" s="416"/>
      <c r="NAZ274" s="416"/>
      <c r="NBA274" s="416"/>
      <c r="NBB274" s="416"/>
      <c r="NBC274" s="416"/>
      <c r="NBD274" s="416"/>
      <c r="NBE274" s="416"/>
      <c r="NBF274" s="416"/>
      <c r="NBG274" s="416"/>
      <c r="NBH274" s="416"/>
      <c r="NBI274" s="416"/>
      <c r="NBJ274" s="417"/>
      <c r="NBK274" s="417"/>
      <c r="NBL274" s="417"/>
      <c r="NBM274" s="417"/>
      <c r="NBN274" s="417"/>
      <c r="NBO274" s="417"/>
      <c r="NBP274" s="417"/>
      <c r="NBQ274" s="417"/>
      <c r="NBR274" s="417"/>
      <c r="NBS274" s="417"/>
      <c r="NBT274" s="417"/>
      <c r="NBU274" s="417"/>
      <c r="NBV274" s="417"/>
      <c r="NBW274" s="417"/>
      <c r="NBX274" s="417"/>
      <c r="NBY274" s="417"/>
      <c r="NBZ274" s="417"/>
      <c r="NCA274" s="417"/>
      <c r="NCB274" s="417"/>
      <c r="NCC274" s="417"/>
      <c r="NCD274" s="417"/>
      <c r="NCE274" s="417"/>
      <c r="NCF274" s="417"/>
      <c r="NCG274" s="417"/>
      <c r="NCH274" s="418"/>
      <c r="NCI274" s="418"/>
      <c r="NCJ274" s="418"/>
      <c r="NCK274" s="418"/>
      <c r="NCL274" s="418"/>
      <c r="NCM274" s="417"/>
      <c r="NCN274" s="417"/>
      <c r="NCO274" s="418"/>
      <c r="NCP274" s="418"/>
      <c r="NCQ274" s="417"/>
      <c r="NCR274" s="417"/>
      <c r="NCS274" s="418"/>
      <c r="NCT274" s="418"/>
      <c r="NCU274" s="417"/>
      <c r="NCV274" s="417"/>
      <c r="NCW274" s="417"/>
      <c r="NCX274" s="417"/>
      <c r="NCY274" s="417"/>
      <c r="NCZ274" s="417"/>
      <c r="NDA274" s="417"/>
      <c r="NDB274" s="418"/>
      <c r="NDC274" s="418"/>
      <c r="NDD274" s="417"/>
      <c r="NDE274" s="417"/>
      <c r="NDF274" s="418"/>
      <c r="NDG274" s="418"/>
      <c r="NDH274" s="417"/>
      <c r="NDI274" s="417"/>
      <c r="NDJ274" s="417"/>
      <c r="NDK274" s="417"/>
      <c r="NDL274" s="417"/>
      <c r="NDM274" s="411"/>
      <c r="NDN274" s="443"/>
      <c r="NDO274" s="417"/>
      <c r="NDP274" s="417"/>
      <c r="NDQ274" s="417"/>
      <c r="NDR274" s="417"/>
      <c r="NDS274" s="417"/>
      <c r="NDT274" s="417"/>
      <c r="NDU274" s="417"/>
      <c r="NDV274" s="416"/>
      <c r="NDW274" s="416"/>
      <c r="NDX274" s="416"/>
      <c r="NDY274" s="416"/>
      <c r="NDZ274" s="416"/>
      <c r="NEA274" s="416"/>
      <c r="NEB274" s="416"/>
      <c r="NEC274" s="416"/>
      <c r="NED274" s="416"/>
      <c r="NEE274" s="416"/>
      <c r="NEF274" s="416"/>
      <c r="NEG274" s="416"/>
      <c r="NEH274" s="416"/>
      <c r="NEI274" s="416"/>
      <c r="NEJ274" s="416"/>
      <c r="NEK274" s="416"/>
      <c r="NEL274" s="416"/>
      <c r="NEM274" s="416"/>
      <c r="NEN274" s="416"/>
      <c r="NEO274" s="416"/>
      <c r="NEP274" s="416"/>
      <c r="NEQ274" s="416"/>
      <c r="NER274" s="416"/>
      <c r="NES274" s="416"/>
      <c r="NET274" s="416"/>
      <c r="NEU274" s="416"/>
      <c r="NEV274" s="416"/>
      <c r="NEW274" s="416"/>
      <c r="NEX274" s="416"/>
      <c r="NEY274" s="416"/>
      <c r="NEZ274" s="416"/>
      <c r="NFA274" s="416"/>
      <c r="NFB274" s="416"/>
      <c r="NFC274" s="416"/>
      <c r="NFD274" s="416"/>
      <c r="NFE274" s="416"/>
      <c r="NFF274" s="416"/>
      <c r="NFG274" s="416"/>
      <c r="NFH274" s="416"/>
      <c r="NFI274" s="416"/>
      <c r="NFJ274" s="416"/>
      <c r="NFK274" s="416"/>
      <c r="NFL274" s="416"/>
      <c r="NFM274" s="416"/>
      <c r="NFN274" s="417"/>
      <c r="NFO274" s="417"/>
      <c r="NFP274" s="417"/>
      <c r="NFQ274" s="417"/>
      <c r="NFR274" s="417"/>
      <c r="NFS274" s="417"/>
      <c r="NFT274" s="417"/>
      <c r="NFU274" s="417"/>
      <c r="NFV274" s="417"/>
      <c r="NFW274" s="417"/>
      <c r="NFX274" s="417"/>
      <c r="NFY274" s="417"/>
      <c r="NFZ274" s="417"/>
      <c r="NGA274" s="417"/>
      <c r="NGB274" s="417"/>
      <c r="NGC274" s="417"/>
      <c r="NGD274" s="417"/>
      <c r="NGE274" s="417"/>
      <c r="NGF274" s="417"/>
      <c r="NGG274" s="417"/>
      <c r="NGH274" s="417"/>
      <c r="NGI274" s="417"/>
      <c r="NGJ274" s="417"/>
      <c r="NGK274" s="417"/>
      <c r="NGL274" s="418"/>
      <c r="NGM274" s="418"/>
      <c r="NGN274" s="418"/>
      <c r="NGO274" s="418"/>
      <c r="NGP274" s="418"/>
      <c r="NGQ274" s="417"/>
      <c r="NGR274" s="417"/>
      <c r="NGS274" s="418"/>
      <c r="NGT274" s="418"/>
      <c r="NGU274" s="417"/>
      <c r="NGV274" s="417"/>
      <c r="NGW274" s="418"/>
      <c r="NGX274" s="418"/>
      <c r="NGY274" s="417"/>
      <c r="NGZ274" s="417"/>
      <c r="NHA274" s="417"/>
      <c r="NHB274" s="417"/>
      <c r="NHC274" s="417"/>
      <c r="NHD274" s="417"/>
      <c r="NHE274" s="417"/>
      <c r="NHF274" s="418"/>
      <c r="NHG274" s="418"/>
      <c r="NHH274" s="417"/>
      <c r="NHI274" s="417"/>
      <c r="NHJ274" s="418"/>
      <c r="NHK274" s="418"/>
      <c r="NHL274" s="417"/>
      <c r="NHM274" s="417"/>
      <c r="NHN274" s="417"/>
      <c r="NHO274" s="417"/>
      <c r="NHP274" s="417"/>
      <c r="NHQ274" s="411"/>
      <c r="NHR274" s="443"/>
      <c r="NHS274" s="417"/>
      <c r="NHT274" s="417"/>
      <c r="NHU274" s="417"/>
      <c r="NHV274" s="417"/>
      <c r="NHW274" s="417"/>
      <c r="NHX274" s="417"/>
      <c r="NHY274" s="417"/>
      <c r="NHZ274" s="416"/>
      <c r="NIA274" s="416"/>
      <c r="NIB274" s="416"/>
      <c r="NIC274" s="416"/>
      <c r="NID274" s="416"/>
      <c r="NIE274" s="416"/>
      <c r="NIF274" s="416"/>
      <c r="NIG274" s="416"/>
      <c r="NIH274" s="416"/>
      <c r="NII274" s="416"/>
      <c r="NIJ274" s="416"/>
      <c r="NIK274" s="416"/>
      <c r="NIL274" s="416"/>
      <c r="NIM274" s="416"/>
      <c r="NIN274" s="416"/>
      <c r="NIO274" s="416"/>
      <c r="NIP274" s="416"/>
      <c r="NIQ274" s="416"/>
      <c r="NIR274" s="416"/>
      <c r="NIS274" s="416"/>
      <c r="NIT274" s="416"/>
      <c r="NIU274" s="416"/>
      <c r="NIV274" s="416"/>
      <c r="NIW274" s="416"/>
      <c r="NIX274" s="416"/>
      <c r="NIY274" s="416"/>
      <c r="NIZ274" s="416"/>
      <c r="NJA274" s="416"/>
      <c r="NJB274" s="416"/>
      <c r="NJC274" s="416"/>
      <c r="NJD274" s="416"/>
      <c r="NJE274" s="416"/>
      <c r="NJF274" s="416"/>
      <c r="NJG274" s="416"/>
      <c r="NJH274" s="416"/>
      <c r="NJI274" s="416"/>
      <c r="NJJ274" s="416"/>
      <c r="NJK274" s="416"/>
      <c r="NJL274" s="416"/>
      <c r="NJM274" s="416"/>
      <c r="NJN274" s="416"/>
      <c r="NJO274" s="416"/>
      <c r="NJP274" s="416"/>
      <c r="NJQ274" s="416"/>
      <c r="NJR274" s="417"/>
      <c r="NJS274" s="417"/>
      <c r="NJT274" s="417"/>
      <c r="NJU274" s="417"/>
      <c r="NJV274" s="417"/>
      <c r="NJW274" s="417"/>
      <c r="NJX274" s="417"/>
      <c r="NJY274" s="417"/>
      <c r="NJZ274" s="417"/>
      <c r="NKA274" s="417"/>
      <c r="NKB274" s="417"/>
      <c r="NKC274" s="417"/>
      <c r="NKD274" s="417"/>
      <c r="NKE274" s="417"/>
      <c r="NKF274" s="417"/>
      <c r="NKG274" s="417"/>
      <c r="NKH274" s="417"/>
      <c r="NKI274" s="417"/>
      <c r="NKJ274" s="417"/>
      <c r="NKK274" s="417"/>
      <c r="NKL274" s="417"/>
      <c r="NKM274" s="417"/>
      <c r="NKN274" s="417"/>
      <c r="NKO274" s="417"/>
      <c r="NKP274" s="418"/>
      <c r="NKQ274" s="418"/>
      <c r="NKR274" s="418"/>
      <c r="NKS274" s="418"/>
      <c r="NKT274" s="418"/>
      <c r="NKU274" s="417"/>
      <c r="NKV274" s="417"/>
      <c r="NKW274" s="418"/>
      <c r="NKX274" s="418"/>
      <c r="NKY274" s="417"/>
      <c r="NKZ274" s="417"/>
      <c r="NLA274" s="418"/>
      <c r="NLB274" s="418"/>
      <c r="NLC274" s="417"/>
      <c r="NLD274" s="417"/>
      <c r="NLE274" s="417"/>
      <c r="NLF274" s="417"/>
      <c r="NLG274" s="417"/>
      <c r="NLH274" s="417"/>
      <c r="NLI274" s="417"/>
      <c r="NLJ274" s="418"/>
      <c r="NLK274" s="418"/>
      <c r="NLL274" s="417"/>
      <c r="NLM274" s="417"/>
      <c r="NLN274" s="418"/>
      <c r="NLO274" s="418"/>
      <c r="NLP274" s="417"/>
      <c r="NLQ274" s="417"/>
      <c r="NLR274" s="417"/>
      <c r="NLS274" s="417"/>
      <c r="NLT274" s="417"/>
      <c r="NLU274" s="411"/>
      <c r="NLV274" s="443"/>
      <c r="NLW274" s="417"/>
      <c r="NLX274" s="417"/>
      <c r="NLY274" s="417"/>
      <c r="NLZ274" s="417"/>
      <c r="NMA274" s="417"/>
      <c r="NMB274" s="417"/>
      <c r="NMC274" s="417"/>
      <c r="NMD274" s="416"/>
      <c r="NME274" s="416"/>
      <c r="NMF274" s="416"/>
      <c r="NMG274" s="416"/>
      <c r="NMH274" s="416"/>
      <c r="NMI274" s="416"/>
      <c r="NMJ274" s="416"/>
      <c r="NMK274" s="416"/>
      <c r="NML274" s="416"/>
      <c r="NMM274" s="416"/>
      <c r="NMN274" s="416"/>
      <c r="NMO274" s="416"/>
      <c r="NMP274" s="416"/>
      <c r="NMQ274" s="416"/>
      <c r="NMR274" s="416"/>
      <c r="NMS274" s="416"/>
      <c r="NMT274" s="416"/>
      <c r="NMU274" s="416"/>
      <c r="NMV274" s="416"/>
      <c r="NMW274" s="416"/>
      <c r="NMX274" s="416"/>
      <c r="NMY274" s="416"/>
      <c r="NMZ274" s="416"/>
      <c r="NNA274" s="416"/>
      <c r="NNB274" s="416"/>
      <c r="NNC274" s="416"/>
      <c r="NND274" s="416"/>
      <c r="NNE274" s="416"/>
      <c r="NNF274" s="416"/>
      <c r="NNG274" s="416"/>
      <c r="NNH274" s="416"/>
      <c r="NNI274" s="416"/>
      <c r="NNJ274" s="416"/>
      <c r="NNK274" s="416"/>
      <c r="NNL274" s="416"/>
      <c r="NNM274" s="416"/>
      <c r="NNN274" s="416"/>
      <c r="NNO274" s="416"/>
      <c r="NNP274" s="416"/>
      <c r="NNQ274" s="416"/>
      <c r="NNR274" s="416"/>
      <c r="NNS274" s="416"/>
      <c r="NNT274" s="416"/>
      <c r="NNU274" s="416"/>
      <c r="NNV274" s="417"/>
      <c r="NNW274" s="417"/>
      <c r="NNX274" s="417"/>
      <c r="NNY274" s="417"/>
      <c r="NNZ274" s="417"/>
      <c r="NOA274" s="417"/>
      <c r="NOB274" s="417"/>
      <c r="NOC274" s="417"/>
      <c r="NOD274" s="417"/>
      <c r="NOE274" s="417"/>
      <c r="NOF274" s="417"/>
      <c r="NOG274" s="417"/>
      <c r="NOH274" s="417"/>
      <c r="NOI274" s="417"/>
      <c r="NOJ274" s="417"/>
      <c r="NOK274" s="417"/>
      <c r="NOL274" s="417"/>
      <c r="NOM274" s="417"/>
      <c r="NON274" s="417"/>
      <c r="NOO274" s="417"/>
      <c r="NOP274" s="417"/>
      <c r="NOQ274" s="417"/>
      <c r="NOR274" s="417"/>
      <c r="NOS274" s="417"/>
      <c r="NOT274" s="418"/>
      <c r="NOU274" s="418"/>
      <c r="NOV274" s="418"/>
      <c r="NOW274" s="418"/>
      <c r="NOX274" s="418"/>
      <c r="NOY274" s="417"/>
      <c r="NOZ274" s="417"/>
      <c r="NPA274" s="418"/>
      <c r="NPB274" s="418"/>
      <c r="NPC274" s="417"/>
      <c r="NPD274" s="417"/>
      <c r="NPE274" s="418"/>
      <c r="NPF274" s="418"/>
      <c r="NPG274" s="417"/>
      <c r="NPH274" s="417"/>
      <c r="NPI274" s="417"/>
      <c r="NPJ274" s="417"/>
      <c r="NPK274" s="417"/>
      <c r="NPL274" s="417"/>
      <c r="NPM274" s="417"/>
      <c r="NPN274" s="418"/>
      <c r="NPO274" s="418"/>
      <c r="NPP274" s="417"/>
      <c r="NPQ274" s="417"/>
      <c r="NPR274" s="418"/>
      <c r="NPS274" s="418"/>
      <c r="NPT274" s="417"/>
      <c r="NPU274" s="417"/>
      <c r="NPV274" s="417"/>
      <c r="NPW274" s="417"/>
      <c r="NPX274" s="417"/>
      <c r="NPY274" s="411"/>
      <c r="NPZ274" s="443"/>
      <c r="NQA274" s="417"/>
      <c r="NQB274" s="417"/>
      <c r="NQC274" s="417"/>
      <c r="NQD274" s="417"/>
      <c r="NQE274" s="417"/>
      <c r="NQF274" s="417"/>
      <c r="NQG274" s="417"/>
      <c r="NQH274" s="416"/>
      <c r="NQI274" s="416"/>
      <c r="NQJ274" s="416"/>
      <c r="NQK274" s="416"/>
      <c r="NQL274" s="416"/>
      <c r="NQM274" s="416"/>
      <c r="NQN274" s="416"/>
      <c r="NQO274" s="416"/>
      <c r="NQP274" s="416"/>
      <c r="NQQ274" s="416"/>
      <c r="NQR274" s="416"/>
      <c r="NQS274" s="416"/>
      <c r="NQT274" s="416"/>
      <c r="NQU274" s="416"/>
      <c r="NQV274" s="416"/>
      <c r="NQW274" s="416"/>
      <c r="NQX274" s="416"/>
      <c r="NQY274" s="416"/>
      <c r="NQZ274" s="416"/>
      <c r="NRA274" s="416"/>
      <c r="NRB274" s="416"/>
      <c r="NRC274" s="416"/>
      <c r="NRD274" s="416"/>
      <c r="NRE274" s="416"/>
      <c r="NRF274" s="416"/>
      <c r="NRG274" s="416"/>
      <c r="NRH274" s="416"/>
      <c r="NRI274" s="416"/>
      <c r="NRJ274" s="416"/>
      <c r="NRK274" s="416"/>
      <c r="NRL274" s="416"/>
      <c r="NRM274" s="416"/>
      <c r="NRN274" s="416"/>
      <c r="NRO274" s="416"/>
      <c r="NRP274" s="416"/>
      <c r="NRQ274" s="416"/>
      <c r="NRR274" s="416"/>
      <c r="NRS274" s="416"/>
      <c r="NRT274" s="416"/>
      <c r="NRU274" s="416"/>
      <c r="NRV274" s="416"/>
      <c r="NRW274" s="416"/>
      <c r="NRX274" s="416"/>
      <c r="NRY274" s="416"/>
      <c r="NRZ274" s="417"/>
      <c r="NSA274" s="417"/>
      <c r="NSB274" s="417"/>
      <c r="NSC274" s="417"/>
      <c r="NSD274" s="417"/>
      <c r="NSE274" s="417"/>
      <c r="NSF274" s="417"/>
      <c r="NSG274" s="417"/>
      <c r="NSH274" s="417"/>
      <c r="NSI274" s="417"/>
      <c r="NSJ274" s="417"/>
      <c r="NSK274" s="417"/>
      <c r="NSL274" s="417"/>
      <c r="NSM274" s="417"/>
      <c r="NSN274" s="417"/>
      <c r="NSO274" s="417"/>
      <c r="NSP274" s="417"/>
      <c r="NSQ274" s="417"/>
      <c r="NSR274" s="417"/>
      <c r="NSS274" s="417"/>
      <c r="NST274" s="417"/>
      <c r="NSU274" s="417"/>
      <c r="NSV274" s="417"/>
      <c r="NSW274" s="417"/>
      <c r="NSX274" s="418"/>
      <c r="NSY274" s="418"/>
      <c r="NSZ274" s="418"/>
      <c r="NTA274" s="418"/>
      <c r="NTB274" s="418"/>
      <c r="NTC274" s="417"/>
      <c r="NTD274" s="417"/>
      <c r="NTE274" s="418"/>
      <c r="NTF274" s="418"/>
      <c r="NTG274" s="417"/>
      <c r="NTH274" s="417"/>
      <c r="NTI274" s="418"/>
      <c r="NTJ274" s="418"/>
      <c r="NTK274" s="417"/>
      <c r="NTL274" s="417"/>
      <c r="NTM274" s="417"/>
      <c r="NTN274" s="417"/>
      <c r="NTO274" s="417"/>
      <c r="NTP274" s="417"/>
      <c r="NTQ274" s="417"/>
      <c r="NTR274" s="418"/>
      <c r="NTS274" s="418"/>
      <c r="NTT274" s="417"/>
      <c r="NTU274" s="417"/>
      <c r="NTV274" s="418"/>
      <c r="NTW274" s="418"/>
      <c r="NTX274" s="417"/>
      <c r="NTY274" s="417"/>
      <c r="NTZ274" s="417"/>
      <c r="NUA274" s="417"/>
      <c r="NUB274" s="417"/>
      <c r="NUC274" s="411"/>
      <c r="NUD274" s="443"/>
      <c r="NUE274" s="417"/>
      <c r="NUF274" s="417"/>
      <c r="NUG274" s="417"/>
      <c r="NUH274" s="417"/>
      <c r="NUI274" s="417"/>
      <c r="NUJ274" s="417"/>
      <c r="NUK274" s="417"/>
      <c r="NUL274" s="416"/>
      <c r="NUM274" s="416"/>
      <c r="NUN274" s="416"/>
      <c r="NUO274" s="416"/>
      <c r="NUP274" s="416"/>
      <c r="NUQ274" s="416"/>
      <c r="NUR274" s="416"/>
      <c r="NUS274" s="416"/>
      <c r="NUT274" s="416"/>
      <c r="NUU274" s="416"/>
      <c r="NUV274" s="416"/>
      <c r="NUW274" s="416"/>
      <c r="NUX274" s="416"/>
      <c r="NUY274" s="416"/>
      <c r="NUZ274" s="416"/>
      <c r="NVA274" s="416"/>
      <c r="NVB274" s="416"/>
      <c r="NVC274" s="416"/>
      <c r="NVD274" s="416"/>
      <c r="NVE274" s="416"/>
      <c r="NVF274" s="416"/>
      <c r="NVG274" s="416"/>
      <c r="NVH274" s="416"/>
      <c r="NVI274" s="416"/>
      <c r="NVJ274" s="416"/>
      <c r="NVK274" s="416"/>
      <c r="NVL274" s="416"/>
      <c r="NVM274" s="416"/>
      <c r="NVN274" s="416"/>
      <c r="NVO274" s="416"/>
      <c r="NVP274" s="416"/>
      <c r="NVQ274" s="416"/>
      <c r="NVR274" s="416"/>
      <c r="NVS274" s="416"/>
      <c r="NVT274" s="416"/>
      <c r="NVU274" s="416"/>
      <c r="NVV274" s="416"/>
      <c r="NVW274" s="416"/>
      <c r="NVX274" s="416"/>
      <c r="NVY274" s="416"/>
      <c r="NVZ274" s="416"/>
      <c r="NWA274" s="416"/>
      <c r="NWB274" s="416"/>
      <c r="NWC274" s="416"/>
      <c r="NWD274" s="417"/>
      <c r="NWE274" s="417"/>
      <c r="NWF274" s="417"/>
      <c r="NWG274" s="417"/>
      <c r="NWH274" s="417"/>
      <c r="NWI274" s="417"/>
      <c r="NWJ274" s="417"/>
      <c r="NWK274" s="417"/>
      <c r="NWL274" s="417"/>
      <c r="NWM274" s="417"/>
      <c r="NWN274" s="417"/>
      <c r="NWO274" s="417"/>
      <c r="NWP274" s="417"/>
      <c r="NWQ274" s="417"/>
      <c r="NWR274" s="417"/>
      <c r="NWS274" s="417"/>
      <c r="NWT274" s="417"/>
      <c r="NWU274" s="417"/>
      <c r="NWV274" s="417"/>
      <c r="NWW274" s="417"/>
      <c r="NWX274" s="417"/>
      <c r="NWY274" s="417"/>
      <c r="NWZ274" s="417"/>
      <c r="NXA274" s="417"/>
      <c r="NXB274" s="418"/>
      <c r="NXC274" s="418"/>
      <c r="NXD274" s="418"/>
      <c r="NXE274" s="418"/>
      <c r="NXF274" s="418"/>
      <c r="NXG274" s="417"/>
      <c r="NXH274" s="417"/>
      <c r="NXI274" s="418"/>
      <c r="NXJ274" s="418"/>
      <c r="NXK274" s="417"/>
      <c r="NXL274" s="417"/>
      <c r="NXM274" s="418"/>
      <c r="NXN274" s="418"/>
      <c r="NXO274" s="417"/>
      <c r="NXP274" s="417"/>
      <c r="NXQ274" s="417"/>
      <c r="NXR274" s="417"/>
      <c r="NXS274" s="417"/>
      <c r="NXT274" s="417"/>
      <c r="NXU274" s="417"/>
      <c r="NXV274" s="418"/>
      <c r="NXW274" s="418"/>
      <c r="NXX274" s="417"/>
      <c r="NXY274" s="417"/>
      <c r="NXZ274" s="418"/>
      <c r="NYA274" s="418"/>
      <c r="NYB274" s="417"/>
      <c r="NYC274" s="417"/>
      <c r="NYD274" s="417"/>
      <c r="NYE274" s="417"/>
      <c r="NYF274" s="417"/>
      <c r="NYG274" s="411"/>
      <c r="NYH274" s="443"/>
      <c r="NYI274" s="417"/>
      <c r="NYJ274" s="417"/>
      <c r="NYK274" s="417"/>
      <c r="NYL274" s="417"/>
      <c r="NYM274" s="417"/>
      <c r="NYN274" s="417"/>
      <c r="NYO274" s="417"/>
      <c r="NYP274" s="416"/>
      <c r="NYQ274" s="416"/>
      <c r="NYR274" s="416"/>
      <c r="NYS274" s="416"/>
      <c r="NYT274" s="416"/>
      <c r="NYU274" s="416"/>
      <c r="NYV274" s="416"/>
      <c r="NYW274" s="416"/>
      <c r="NYX274" s="416"/>
      <c r="NYY274" s="416"/>
      <c r="NYZ274" s="416"/>
      <c r="NZA274" s="416"/>
      <c r="NZB274" s="416"/>
      <c r="NZC274" s="416"/>
      <c r="NZD274" s="416"/>
      <c r="NZE274" s="416"/>
      <c r="NZF274" s="416"/>
      <c r="NZG274" s="416"/>
      <c r="NZH274" s="416"/>
      <c r="NZI274" s="416"/>
      <c r="NZJ274" s="416"/>
      <c r="NZK274" s="416"/>
      <c r="NZL274" s="416"/>
      <c r="NZM274" s="416"/>
      <c r="NZN274" s="416"/>
      <c r="NZO274" s="416"/>
      <c r="NZP274" s="416"/>
      <c r="NZQ274" s="416"/>
      <c r="NZR274" s="416"/>
      <c r="NZS274" s="416"/>
      <c r="NZT274" s="416"/>
      <c r="NZU274" s="416"/>
      <c r="NZV274" s="416"/>
      <c r="NZW274" s="416"/>
      <c r="NZX274" s="416"/>
      <c r="NZY274" s="416"/>
      <c r="NZZ274" s="416"/>
      <c r="OAA274" s="416"/>
      <c r="OAB274" s="416"/>
      <c r="OAC274" s="416"/>
      <c r="OAD274" s="416"/>
      <c r="OAE274" s="416"/>
      <c r="OAF274" s="416"/>
      <c r="OAG274" s="416"/>
      <c r="OAH274" s="417"/>
      <c r="OAI274" s="417"/>
      <c r="OAJ274" s="417"/>
      <c r="OAK274" s="417"/>
      <c r="OAL274" s="417"/>
      <c r="OAM274" s="417"/>
      <c r="OAN274" s="417"/>
      <c r="OAO274" s="417"/>
      <c r="OAP274" s="417"/>
      <c r="OAQ274" s="417"/>
      <c r="OAR274" s="417"/>
      <c r="OAS274" s="417"/>
      <c r="OAT274" s="417"/>
      <c r="OAU274" s="417"/>
      <c r="OAV274" s="417"/>
      <c r="OAW274" s="417"/>
      <c r="OAX274" s="417"/>
      <c r="OAY274" s="417"/>
      <c r="OAZ274" s="417"/>
      <c r="OBA274" s="417"/>
      <c r="OBB274" s="417"/>
      <c r="OBC274" s="417"/>
      <c r="OBD274" s="417"/>
      <c r="OBE274" s="417"/>
      <c r="OBF274" s="418"/>
      <c r="OBG274" s="418"/>
      <c r="OBH274" s="418"/>
      <c r="OBI274" s="418"/>
      <c r="OBJ274" s="418"/>
      <c r="OBK274" s="417"/>
      <c r="OBL274" s="417"/>
      <c r="OBM274" s="418"/>
      <c r="OBN274" s="418"/>
      <c r="OBO274" s="417"/>
      <c r="OBP274" s="417"/>
      <c r="OBQ274" s="418"/>
      <c r="OBR274" s="418"/>
      <c r="OBS274" s="417"/>
      <c r="OBT274" s="417"/>
      <c r="OBU274" s="417"/>
      <c r="OBV274" s="417"/>
      <c r="OBW274" s="417"/>
      <c r="OBX274" s="417"/>
      <c r="OBY274" s="417"/>
      <c r="OBZ274" s="418"/>
      <c r="OCA274" s="418"/>
      <c r="OCB274" s="417"/>
      <c r="OCC274" s="417"/>
      <c r="OCD274" s="418"/>
      <c r="OCE274" s="418"/>
      <c r="OCF274" s="417"/>
      <c r="OCG274" s="417"/>
      <c r="OCH274" s="417"/>
      <c r="OCI274" s="417"/>
      <c r="OCJ274" s="417"/>
      <c r="OCK274" s="411"/>
      <c r="OCL274" s="443"/>
      <c r="OCM274" s="417"/>
      <c r="OCN274" s="417"/>
      <c r="OCO274" s="417"/>
      <c r="OCP274" s="417"/>
      <c r="OCQ274" s="417"/>
      <c r="OCR274" s="417"/>
      <c r="OCS274" s="417"/>
      <c r="OCT274" s="416"/>
      <c r="OCU274" s="416"/>
      <c r="OCV274" s="416"/>
      <c r="OCW274" s="416"/>
      <c r="OCX274" s="416"/>
      <c r="OCY274" s="416"/>
      <c r="OCZ274" s="416"/>
      <c r="ODA274" s="416"/>
      <c r="ODB274" s="416"/>
      <c r="ODC274" s="416"/>
      <c r="ODD274" s="416"/>
      <c r="ODE274" s="416"/>
      <c r="ODF274" s="416"/>
      <c r="ODG274" s="416"/>
      <c r="ODH274" s="416"/>
      <c r="ODI274" s="416"/>
      <c r="ODJ274" s="416"/>
      <c r="ODK274" s="416"/>
      <c r="ODL274" s="416"/>
      <c r="ODM274" s="416"/>
      <c r="ODN274" s="416"/>
      <c r="ODO274" s="416"/>
      <c r="ODP274" s="416"/>
      <c r="ODQ274" s="416"/>
      <c r="ODR274" s="416"/>
      <c r="ODS274" s="416"/>
      <c r="ODT274" s="416"/>
      <c r="ODU274" s="416"/>
      <c r="ODV274" s="416"/>
      <c r="ODW274" s="416"/>
      <c r="ODX274" s="416"/>
      <c r="ODY274" s="416"/>
      <c r="ODZ274" s="416"/>
      <c r="OEA274" s="416"/>
      <c r="OEB274" s="416"/>
      <c r="OEC274" s="416"/>
      <c r="OED274" s="416"/>
      <c r="OEE274" s="416"/>
      <c r="OEF274" s="416"/>
      <c r="OEG274" s="416"/>
      <c r="OEH274" s="416"/>
      <c r="OEI274" s="416"/>
      <c r="OEJ274" s="416"/>
      <c r="OEK274" s="416"/>
      <c r="OEL274" s="417"/>
      <c r="OEM274" s="417"/>
      <c r="OEN274" s="417"/>
      <c r="OEO274" s="417"/>
      <c r="OEP274" s="417"/>
      <c r="OEQ274" s="417"/>
      <c r="OER274" s="417"/>
      <c r="OES274" s="417"/>
      <c r="OET274" s="417"/>
      <c r="OEU274" s="417"/>
      <c r="OEV274" s="417"/>
      <c r="OEW274" s="417"/>
      <c r="OEX274" s="417"/>
      <c r="OEY274" s="417"/>
      <c r="OEZ274" s="417"/>
      <c r="OFA274" s="417"/>
      <c r="OFB274" s="417"/>
      <c r="OFC274" s="417"/>
      <c r="OFD274" s="417"/>
      <c r="OFE274" s="417"/>
      <c r="OFF274" s="417"/>
      <c r="OFG274" s="417"/>
      <c r="OFH274" s="417"/>
      <c r="OFI274" s="417"/>
      <c r="OFJ274" s="418"/>
      <c r="OFK274" s="418"/>
      <c r="OFL274" s="418"/>
      <c r="OFM274" s="418"/>
      <c r="OFN274" s="418"/>
      <c r="OFO274" s="417"/>
      <c r="OFP274" s="417"/>
      <c r="OFQ274" s="418"/>
      <c r="OFR274" s="418"/>
      <c r="OFS274" s="417"/>
      <c r="OFT274" s="417"/>
      <c r="OFU274" s="418"/>
      <c r="OFV274" s="418"/>
      <c r="OFW274" s="417"/>
      <c r="OFX274" s="417"/>
      <c r="OFY274" s="417"/>
      <c r="OFZ274" s="417"/>
      <c r="OGA274" s="417"/>
      <c r="OGB274" s="417"/>
      <c r="OGC274" s="417"/>
      <c r="OGD274" s="418"/>
      <c r="OGE274" s="418"/>
      <c r="OGF274" s="417"/>
      <c r="OGG274" s="417"/>
      <c r="OGH274" s="418"/>
      <c r="OGI274" s="418"/>
      <c r="OGJ274" s="417"/>
      <c r="OGK274" s="417"/>
      <c r="OGL274" s="417"/>
      <c r="OGM274" s="417"/>
      <c r="OGN274" s="417"/>
      <c r="OGO274" s="411"/>
      <c r="OGP274" s="443"/>
      <c r="OGQ274" s="417"/>
      <c r="OGR274" s="417"/>
      <c r="OGS274" s="417"/>
      <c r="OGT274" s="417"/>
      <c r="OGU274" s="417"/>
      <c r="OGV274" s="417"/>
      <c r="OGW274" s="417"/>
      <c r="OGX274" s="416"/>
      <c r="OGY274" s="416"/>
      <c r="OGZ274" s="416"/>
      <c r="OHA274" s="416"/>
      <c r="OHB274" s="416"/>
      <c r="OHC274" s="416"/>
      <c r="OHD274" s="416"/>
      <c r="OHE274" s="416"/>
      <c r="OHF274" s="416"/>
      <c r="OHG274" s="416"/>
      <c r="OHH274" s="416"/>
      <c r="OHI274" s="416"/>
      <c r="OHJ274" s="416"/>
      <c r="OHK274" s="416"/>
      <c r="OHL274" s="416"/>
      <c r="OHM274" s="416"/>
      <c r="OHN274" s="416"/>
      <c r="OHO274" s="416"/>
      <c r="OHP274" s="416"/>
      <c r="OHQ274" s="416"/>
      <c r="OHR274" s="416"/>
      <c r="OHS274" s="416"/>
      <c r="OHT274" s="416"/>
      <c r="OHU274" s="416"/>
      <c r="OHV274" s="416"/>
      <c r="OHW274" s="416"/>
      <c r="OHX274" s="416"/>
      <c r="OHY274" s="416"/>
      <c r="OHZ274" s="416"/>
      <c r="OIA274" s="416"/>
      <c r="OIB274" s="416"/>
      <c r="OIC274" s="416"/>
      <c r="OID274" s="416"/>
      <c r="OIE274" s="416"/>
      <c r="OIF274" s="416"/>
      <c r="OIG274" s="416"/>
      <c r="OIH274" s="416"/>
      <c r="OII274" s="416"/>
      <c r="OIJ274" s="416"/>
      <c r="OIK274" s="416"/>
      <c r="OIL274" s="416"/>
      <c r="OIM274" s="416"/>
      <c r="OIN274" s="416"/>
      <c r="OIO274" s="416"/>
      <c r="OIP274" s="417"/>
      <c r="OIQ274" s="417"/>
      <c r="OIR274" s="417"/>
      <c r="OIS274" s="417"/>
      <c r="OIT274" s="417"/>
      <c r="OIU274" s="417"/>
      <c r="OIV274" s="417"/>
      <c r="OIW274" s="417"/>
      <c r="OIX274" s="417"/>
      <c r="OIY274" s="417"/>
      <c r="OIZ274" s="417"/>
      <c r="OJA274" s="417"/>
      <c r="OJB274" s="417"/>
      <c r="OJC274" s="417"/>
      <c r="OJD274" s="417"/>
      <c r="OJE274" s="417"/>
      <c r="OJF274" s="417"/>
      <c r="OJG274" s="417"/>
      <c r="OJH274" s="417"/>
      <c r="OJI274" s="417"/>
      <c r="OJJ274" s="417"/>
      <c r="OJK274" s="417"/>
      <c r="OJL274" s="417"/>
      <c r="OJM274" s="417"/>
      <c r="OJN274" s="418"/>
      <c r="OJO274" s="418"/>
      <c r="OJP274" s="418"/>
      <c r="OJQ274" s="418"/>
      <c r="OJR274" s="418"/>
      <c r="OJS274" s="417"/>
      <c r="OJT274" s="417"/>
      <c r="OJU274" s="418"/>
      <c r="OJV274" s="418"/>
      <c r="OJW274" s="417"/>
      <c r="OJX274" s="417"/>
      <c r="OJY274" s="418"/>
      <c r="OJZ274" s="418"/>
      <c r="OKA274" s="417"/>
      <c r="OKB274" s="417"/>
      <c r="OKC274" s="417"/>
      <c r="OKD274" s="417"/>
      <c r="OKE274" s="417"/>
      <c r="OKF274" s="417"/>
      <c r="OKG274" s="417"/>
      <c r="OKH274" s="418"/>
      <c r="OKI274" s="418"/>
      <c r="OKJ274" s="417"/>
      <c r="OKK274" s="417"/>
      <c r="OKL274" s="418"/>
      <c r="OKM274" s="418"/>
      <c r="OKN274" s="417"/>
      <c r="OKO274" s="417"/>
      <c r="OKP274" s="417"/>
      <c r="OKQ274" s="417"/>
      <c r="OKR274" s="417"/>
      <c r="OKS274" s="411"/>
      <c r="OKT274" s="443"/>
      <c r="OKU274" s="417"/>
      <c r="OKV274" s="417"/>
      <c r="OKW274" s="417"/>
      <c r="OKX274" s="417"/>
      <c r="OKY274" s="417"/>
      <c r="OKZ274" s="417"/>
      <c r="OLA274" s="417"/>
      <c r="OLB274" s="416"/>
      <c r="OLC274" s="416"/>
      <c r="OLD274" s="416"/>
      <c r="OLE274" s="416"/>
      <c r="OLF274" s="416"/>
      <c r="OLG274" s="416"/>
      <c r="OLH274" s="416"/>
      <c r="OLI274" s="416"/>
      <c r="OLJ274" s="416"/>
      <c r="OLK274" s="416"/>
      <c r="OLL274" s="416"/>
      <c r="OLM274" s="416"/>
      <c r="OLN274" s="416"/>
      <c r="OLO274" s="416"/>
      <c r="OLP274" s="416"/>
      <c r="OLQ274" s="416"/>
      <c r="OLR274" s="416"/>
      <c r="OLS274" s="416"/>
      <c r="OLT274" s="416"/>
      <c r="OLU274" s="416"/>
      <c r="OLV274" s="416"/>
      <c r="OLW274" s="416"/>
      <c r="OLX274" s="416"/>
      <c r="OLY274" s="416"/>
      <c r="OLZ274" s="416"/>
      <c r="OMA274" s="416"/>
      <c r="OMB274" s="416"/>
      <c r="OMC274" s="416"/>
      <c r="OMD274" s="416"/>
      <c r="OME274" s="416"/>
      <c r="OMF274" s="416"/>
      <c r="OMG274" s="416"/>
      <c r="OMH274" s="416"/>
      <c r="OMI274" s="416"/>
      <c r="OMJ274" s="416"/>
      <c r="OMK274" s="416"/>
      <c r="OML274" s="416"/>
      <c r="OMM274" s="416"/>
      <c r="OMN274" s="416"/>
      <c r="OMO274" s="416"/>
      <c r="OMP274" s="416"/>
      <c r="OMQ274" s="416"/>
      <c r="OMR274" s="416"/>
      <c r="OMS274" s="416"/>
      <c r="OMT274" s="417"/>
      <c r="OMU274" s="417"/>
      <c r="OMV274" s="417"/>
      <c r="OMW274" s="417"/>
      <c r="OMX274" s="417"/>
      <c r="OMY274" s="417"/>
      <c r="OMZ274" s="417"/>
      <c r="ONA274" s="417"/>
      <c r="ONB274" s="417"/>
      <c r="ONC274" s="417"/>
      <c r="OND274" s="417"/>
      <c r="ONE274" s="417"/>
      <c r="ONF274" s="417"/>
      <c r="ONG274" s="417"/>
      <c r="ONH274" s="417"/>
      <c r="ONI274" s="417"/>
      <c r="ONJ274" s="417"/>
      <c r="ONK274" s="417"/>
      <c r="ONL274" s="417"/>
      <c r="ONM274" s="417"/>
      <c r="ONN274" s="417"/>
      <c r="ONO274" s="417"/>
      <c r="ONP274" s="417"/>
      <c r="ONQ274" s="417"/>
      <c r="ONR274" s="418"/>
      <c r="ONS274" s="418"/>
      <c r="ONT274" s="418"/>
      <c r="ONU274" s="418"/>
      <c r="ONV274" s="418"/>
      <c r="ONW274" s="417"/>
      <c r="ONX274" s="417"/>
      <c r="ONY274" s="418"/>
      <c r="ONZ274" s="418"/>
      <c r="OOA274" s="417"/>
      <c r="OOB274" s="417"/>
      <c r="OOC274" s="418"/>
      <c r="OOD274" s="418"/>
      <c r="OOE274" s="417"/>
      <c r="OOF274" s="417"/>
      <c r="OOG274" s="417"/>
      <c r="OOH274" s="417"/>
      <c r="OOI274" s="417"/>
      <c r="OOJ274" s="417"/>
      <c r="OOK274" s="417"/>
      <c r="OOL274" s="418"/>
      <c r="OOM274" s="418"/>
      <c r="OON274" s="417"/>
      <c r="OOO274" s="417"/>
      <c r="OOP274" s="418"/>
      <c r="OOQ274" s="418"/>
      <c r="OOR274" s="417"/>
      <c r="OOS274" s="417"/>
      <c r="OOT274" s="417"/>
      <c r="OOU274" s="417"/>
      <c r="OOV274" s="417"/>
      <c r="OOW274" s="411"/>
      <c r="OOX274" s="443"/>
      <c r="OOY274" s="417"/>
      <c r="OOZ274" s="417"/>
      <c r="OPA274" s="417"/>
      <c r="OPB274" s="417"/>
      <c r="OPC274" s="417"/>
      <c r="OPD274" s="417"/>
      <c r="OPE274" s="417"/>
      <c r="OPF274" s="416"/>
      <c r="OPG274" s="416"/>
      <c r="OPH274" s="416"/>
      <c r="OPI274" s="416"/>
      <c r="OPJ274" s="416"/>
      <c r="OPK274" s="416"/>
      <c r="OPL274" s="416"/>
      <c r="OPM274" s="416"/>
      <c r="OPN274" s="416"/>
      <c r="OPO274" s="416"/>
      <c r="OPP274" s="416"/>
      <c r="OPQ274" s="416"/>
      <c r="OPR274" s="416"/>
      <c r="OPS274" s="416"/>
      <c r="OPT274" s="416"/>
      <c r="OPU274" s="416"/>
      <c r="OPV274" s="416"/>
      <c r="OPW274" s="416"/>
      <c r="OPX274" s="416"/>
      <c r="OPY274" s="416"/>
      <c r="OPZ274" s="416"/>
      <c r="OQA274" s="416"/>
      <c r="OQB274" s="416"/>
      <c r="OQC274" s="416"/>
      <c r="OQD274" s="416"/>
      <c r="OQE274" s="416"/>
      <c r="OQF274" s="416"/>
      <c r="OQG274" s="416"/>
      <c r="OQH274" s="416"/>
      <c r="OQI274" s="416"/>
      <c r="OQJ274" s="416"/>
      <c r="OQK274" s="416"/>
      <c r="OQL274" s="416"/>
      <c r="OQM274" s="416"/>
      <c r="OQN274" s="416"/>
      <c r="OQO274" s="416"/>
      <c r="OQP274" s="416"/>
      <c r="OQQ274" s="416"/>
      <c r="OQR274" s="416"/>
      <c r="OQS274" s="416"/>
      <c r="OQT274" s="416"/>
      <c r="OQU274" s="416"/>
      <c r="OQV274" s="416"/>
      <c r="OQW274" s="416"/>
      <c r="OQX274" s="417"/>
      <c r="OQY274" s="417"/>
      <c r="OQZ274" s="417"/>
      <c r="ORA274" s="417"/>
      <c r="ORB274" s="417"/>
      <c r="ORC274" s="417"/>
      <c r="ORD274" s="417"/>
      <c r="ORE274" s="417"/>
      <c r="ORF274" s="417"/>
      <c r="ORG274" s="417"/>
      <c r="ORH274" s="417"/>
      <c r="ORI274" s="417"/>
      <c r="ORJ274" s="417"/>
      <c r="ORK274" s="417"/>
      <c r="ORL274" s="417"/>
      <c r="ORM274" s="417"/>
      <c r="ORN274" s="417"/>
      <c r="ORO274" s="417"/>
      <c r="ORP274" s="417"/>
      <c r="ORQ274" s="417"/>
      <c r="ORR274" s="417"/>
      <c r="ORS274" s="417"/>
      <c r="ORT274" s="417"/>
      <c r="ORU274" s="417"/>
      <c r="ORV274" s="418"/>
      <c r="ORW274" s="418"/>
      <c r="ORX274" s="418"/>
      <c r="ORY274" s="418"/>
      <c r="ORZ274" s="418"/>
      <c r="OSA274" s="417"/>
      <c r="OSB274" s="417"/>
      <c r="OSC274" s="418"/>
      <c r="OSD274" s="418"/>
      <c r="OSE274" s="417"/>
      <c r="OSF274" s="417"/>
      <c r="OSG274" s="418"/>
      <c r="OSH274" s="418"/>
      <c r="OSI274" s="417"/>
      <c r="OSJ274" s="417"/>
      <c r="OSK274" s="417"/>
      <c r="OSL274" s="417"/>
      <c r="OSM274" s="417"/>
      <c r="OSN274" s="417"/>
      <c r="OSO274" s="417"/>
      <c r="OSP274" s="418"/>
      <c r="OSQ274" s="418"/>
      <c r="OSR274" s="417"/>
      <c r="OSS274" s="417"/>
      <c r="OST274" s="418"/>
      <c r="OSU274" s="418"/>
      <c r="OSV274" s="417"/>
      <c r="OSW274" s="417"/>
      <c r="OSX274" s="417"/>
      <c r="OSY274" s="417"/>
      <c r="OSZ274" s="417"/>
      <c r="OTA274" s="411"/>
      <c r="OTB274" s="443"/>
      <c r="OTC274" s="417"/>
      <c r="OTD274" s="417"/>
      <c r="OTE274" s="417"/>
      <c r="OTF274" s="417"/>
      <c r="OTG274" s="417"/>
      <c r="OTH274" s="417"/>
      <c r="OTI274" s="417"/>
      <c r="OTJ274" s="416"/>
      <c r="OTK274" s="416"/>
      <c r="OTL274" s="416"/>
      <c r="OTM274" s="416"/>
      <c r="OTN274" s="416"/>
      <c r="OTO274" s="416"/>
      <c r="OTP274" s="416"/>
      <c r="OTQ274" s="416"/>
      <c r="OTR274" s="416"/>
      <c r="OTS274" s="416"/>
      <c r="OTT274" s="416"/>
      <c r="OTU274" s="416"/>
      <c r="OTV274" s="416"/>
      <c r="OTW274" s="416"/>
      <c r="OTX274" s="416"/>
      <c r="OTY274" s="416"/>
      <c r="OTZ274" s="416"/>
      <c r="OUA274" s="416"/>
      <c r="OUB274" s="416"/>
      <c r="OUC274" s="416"/>
      <c r="OUD274" s="416"/>
      <c r="OUE274" s="416"/>
      <c r="OUF274" s="416"/>
      <c r="OUG274" s="416"/>
      <c r="OUH274" s="416"/>
      <c r="OUI274" s="416"/>
      <c r="OUJ274" s="416"/>
      <c r="OUK274" s="416"/>
      <c r="OUL274" s="416"/>
      <c r="OUM274" s="416"/>
      <c r="OUN274" s="416"/>
      <c r="OUO274" s="416"/>
      <c r="OUP274" s="416"/>
      <c r="OUQ274" s="416"/>
      <c r="OUR274" s="416"/>
      <c r="OUS274" s="416"/>
      <c r="OUT274" s="416"/>
      <c r="OUU274" s="416"/>
      <c r="OUV274" s="416"/>
      <c r="OUW274" s="416"/>
      <c r="OUX274" s="416"/>
      <c r="OUY274" s="416"/>
      <c r="OUZ274" s="416"/>
      <c r="OVA274" s="416"/>
      <c r="OVB274" s="417"/>
      <c r="OVC274" s="417"/>
      <c r="OVD274" s="417"/>
      <c r="OVE274" s="417"/>
      <c r="OVF274" s="417"/>
      <c r="OVG274" s="417"/>
      <c r="OVH274" s="417"/>
      <c r="OVI274" s="417"/>
      <c r="OVJ274" s="417"/>
      <c r="OVK274" s="417"/>
      <c r="OVL274" s="417"/>
      <c r="OVM274" s="417"/>
      <c r="OVN274" s="417"/>
      <c r="OVO274" s="417"/>
      <c r="OVP274" s="417"/>
      <c r="OVQ274" s="417"/>
      <c r="OVR274" s="417"/>
      <c r="OVS274" s="417"/>
      <c r="OVT274" s="417"/>
      <c r="OVU274" s="417"/>
      <c r="OVV274" s="417"/>
      <c r="OVW274" s="417"/>
      <c r="OVX274" s="417"/>
      <c r="OVY274" s="417"/>
      <c r="OVZ274" s="418"/>
      <c r="OWA274" s="418"/>
      <c r="OWB274" s="418"/>
      <c r="OWC274" s="418"/>
      <c r="OWD274" s="418"/>
      <c r="OWE274" s="417"/>
      <c r="OWF274" s="417"/>
      <c r="OWG274" s="418"/>
      <c r="OWH274" s="418"/>
      <c r="OWI274" s="417"/>
      <c r="OWJ274" s="417"/>
      <c r="OWK274" s="418"/>
      <c r="OWL274" s="418"/>
      <c r="OWM274" s="417"/>
      <c r="OWN274" s="417"/>
      <c r="OWO274" s="417"/>
      <c r="OWP274" s="417"/>
      <c r="OWQ274" s="417"/>
      <c r="OWR274" s="417"/>
      <c r="OWS274" s="417"/>
      <c r="OWT274" s="418"/>
      <c r="OWU274" s="418"/>
      <c r="OWV274" s="417"/>
      <c r="OWW274" s="417"/>
      <c r="OWX274" s="418"/>
      <c r="OWY274" s="418"/>
      <c r="OWZ274" s="417"/>
      <c r="OXA274" s="417"/>
      <c r="OXB274" s="417"/>
      <c r="OXC274" s="417"/>
      <c r="OXD274" s="417"/>
      <c r="OXE274" s="411"/>
      <c r="OXF274" s="443"/>
      <c r="OXG274" s="417"/>
      <c r="OXH274" s="417"/>
      <c r="OXI274" s="417"/>
      <c r="OXJ274" s="417"/>
      <c r="OXK274" s="417"/>
      <c r="OXL274" s="417"/>
      <c r="OXM274" s="417"/>
      <c r="OXN274" s="416"/>
      <c r="OXO274" s="416"/>
      <c r="OXP274" s="416"/>
      <c r="OXQ274" s="416"/>
      <c r="OXR274" s="416"/>
      <c r="OXS274" s="416"/>
      <c r="OXT274" s="416"/>
      <c r="OXU274" s="416"/>
      <c r="OXV274" s="416"/>
      <c r="OXW274" s="416"/>
      <c r="OXX274" s="416"/>
      <c r="OXY274" s="416"/>
      <c r="OXZ274" s="416"/>
      <c r="OYA274" s="416"/>
      <c r="OYB274" s="416"/>
      <c r="OYC274" s="416"/>
      <c r="OYD274" s="416"/>
      <c r="OYE274" s="416"/>
      <c r="OYF274" s="416"/>
      <c r="OYG274" s="416"/>
      <c r="OYH274" s="416"/>
      <c r="OYI274" s="416"/>
      <c r="OYJ274" s="416"/>
      <c r="OYK274" s="416"/>
      <c r="OYL274" s="416"/>
      <c r="OYM274" s="416"/>
      <c r="OYN274" s="416"/>
      <c r="OYO274" s="416"/>
      <c r="OYP274" s="416"/>
      <c r="OYQ274" s="416"/>
      <c r="OYR274" s="416"/>
      <c r="OYS274" s="416"/>
      <c r="OYT274" s="416"/>
      <c r="OYU274" s="416"/>
      <c r="OYV274" s="416"/>
      <c r="OYW274" s="416"/>
      <c r="OYX274" s="416"/>
      <c r="OYY274" s="416"/>
      <c r="OYZ274" s="416"/>
      <c r="OZA274" s="416"/>
      <c r="OZB274" s="416"/>
      <c r="OZC274" s="416"/>
      <c r="OZD274" s="416"/>
      <c r="OZE274" s="416"/>
      <c r="OZF274" s="417"/>
      <c r="OZG274" s="417"/>
      <c r="OZH274" s="417"/>
      <c r="OZI274" s="417"/>
      <c r="OZJ274" s="417"/>
      <c r="OZK274" s="417"/>
      <c r="OZL274" s="417"/>
      <c r="OZM274" s="417"/>
      <c r="OZN274" s="417"/>
      <c r="OZO274" s="417"/>
      <c r="OZP274" s="417"/>
      <c r="OZQ274" s="417"/>
      <c r="OZR274" s="417"/>
      <c r="OZS274" s="417"/>
      <c r="OZT274" s="417"/>
      <c r="OZU274" s="417"/>
      <c r="OZV274" s="417"/>
      <c r="OZW274" s="417"/>
      <c r="OZX274" s="417"/>
      <c r="OZY274" s="417"/>
      <c r="OZZ274" s="417"/>
      <c r="PAA274" s="417"/>
      <c r="PAB274" s="417"/>
      <c r="PAC274" s="417"/>
      <c r="PAD274" s="418"/>
      <c r="PAE274" s="418"/>
      <c r="PAF274" s="418"/>
      <c r="PAG274" s="418"/>
      <c r="PAH274" s="418"/>
      <c r="PAI274" s="417"/>
      <c r="PAJ274" s="417"/>
      <c r="PAK274" s="418"/>
      <c r="PAL274" s="418"/>
      <c r="PAM274" s="417"/>
      <c r="PAN274" s="417"/>
      <c r="PAO274" s="418"/>
      <c r="PAP274" s="418"/>
      <c r="PAQ274" s="417"/>
      <c r="PAR274" s="417"/>
      <c r="PAS274" s="417"/>
      <c r="PAT274" s="417"/>
      <c r="PAU274" s="417"/>
      <c r="PAV274" s="417"/>
      <c r="PAW274" s="417"/>
      <c r="PAX274" s="418"/>
      <c r="PAY274" s="418"/>
      <c r="PAZ274" s="417"/>
      <c r="PBA274" s="417"/>
      <c r="PBB274" s="418"/>
      <c r="PBC274" s="418"/>
      <c r="PBD274" s="417"/>
      <c r="PBE274" s="417"/>
      <c r="PBF274" s="417"/>
      <c r="PBG274" s="417"/>
      <c r="PBH274" s="417"/>
      <c r="PBI274" s="411"/>
      <c r="PBJ274" s="443"/>
      <c r="PBK274" s="417"/>
      <c r="PBL274" s="417"/>
      <c r="PBM274" s="417"/>
      <c r="PBN274" s="417"/>
      <c r="PBO274" s="417"/>
      <c r="PBP274" s="417"/>
      <c r="PBQ274" s="417"/>
      <c r="PBR274" s="416"/>
      <c r="PBS274" s="416"/>
      <c r="PBT274" s="416"/>
      <c r="PBU274" s="416"/>
      <c r="PBV274" s="416"/>
      <c r="PBW274" s="416"/>
      <c r="PBX274" s="416"/>
      <c r="PBY274" s="416"/>
      <c r="PBZ274" s="416"/>
      <c r="PCA274" s="416"/>
      <c r="PCB274" s="416"/>
      <c r="PCC274" s="416"/>
      <c r="PCD274" s="416"/>
      <c r="PCE274" s="416"/>
      <c r="PCF274" s="416"/>
      <c r="PCG274" s="416"/>
      <c r="PCH274" s="416"/>
      <c r="PCI274" s="416"/>
      <c r="PCJ274" s="416"/>
      <c r="PCK274" s="416"/>
      <c r="PCL274" s="416"/>
      <c r="PCM274" s="416"/>
      <c r="PCN274" s="416"/>
      <c r="PCO274" s="416"/>
      <c r="PCP274" s="416"/>
      <c r="PCQ274" s="416"/>
      <c r="PCR274" s="416"/>
      <c r="PCS274" s="416"/>
      <c r="PCT274" s="416"/>
      <c r="PCU274" s="416"/>
      <c r="PCV274" s="416"/>
      <c r="PCW274" s="416"/>
      <c r="PCX274" s="416"/>
      <c r="PCY274" s="416"/>
      <c r="PCZ274" s="416"/>
      <c r="PDA274" s="416"/>
      <c r="PDB274" s="416"/>
      <c r="PDC274" s="416"/>
      <c r="PDD274" s="416"/>
      <c r="PDE274" s="416"/>
      <c r="PDF274" s="416"/>
      <c r="PDG274" s="416"/>
      <c r="PDH274" s="416"/>
      <c r="PDI274" s="416"/>
      <c r="PDJ274" s="417"/>
      <c r="PDK274" s="417"/>
      <c r="PDL274" s="417"/>
      <c r="PDM274" s="417"/>
      <c r="PDN274" s="417"/>
      <c r="PDO274" s="417"/>
      <c r="PDP274" s="417"/>
      <c r="PDQ274" s="417"/>
      <c r="PDR274" s="417"/>
      <c r="PDS274" s="417"/>
      <c r="PDT274" s="417"/>
      <c r="PDU274" s="417"/>
      <c r="PDV274" s="417"/>
      <c r="PDW274" s="417"/>
      <c r="PDX274" s="417"/>
      <c r="PDY274" s="417"/>
      <c r="PDZ274" s="417"/>
      <c r="PEA274" s="417"/>
      <c r="PEB274" s="417"/>
      <c r="PEC274" s="417"/>
      <c r="PED274" s="417"/>
      <c r="PEE274" s="417"/>
      <c r="PEF274" s="417"/>
      <c r="PEG274" s="417"/>
      <c r="PEH274" s="418"/>
      <c r="PEI274" s="418"/>
      <c r="PEJ274" s="418"/>
      <c r="PEK274" s="418"/>
      <c r="PEL274" s="418"/>
      <c r="PEM274" s="417"/>
      <c r="PEN274" s="417"/>
      <c r="PEO274" s="418"/>
      <c r="PEP274" s="418"/>
      <c r="PEQ274" s="417"/>
      <c r="PER274" s="417"/>
      <c r="PES274" s="418"/>
      <c r="PET274" s="418"/>
      <c r="PEU274" s="417"/>
      <c r="PEV274" s="417"/>
      <c r="PEW274" s="417"/>
      <c r="PEX274" s="417"/>
      <c r="PEY274" s="417"/>
      <c r="PEZ274" s="417"/>
      <c r="PFA274" s="417"/>
      <c r="PFB274" s="418"/>
      <c r="PFC274" s="418"/>
      <c r="PFD274" s="417"/>
      <c r="PFE274" s="417"/>
      <c r="PFF274" s="418"/>
      <c r="PFG274" s="418"/>
      <c r="PFH274" s="417"/>
      <c r="PFI274" s="417"/>
      <c r="PFJ274" s="417"/>
      <c r="PFK274" s="417"/>
      <c r="PFL274" s="417"/>
      <c r="PFM274" s="411"/>
      <c r="PFN274" s="443"/>
      <c r="PFO274" s="417"/>
      <c r="PFP274" s="417"/>
      <c r="PFQ274" s="417"/>
      <c r="PFR274" s="417"/>
      <c r="PFS274" s="417"/>
      <c r="PFT274" s="417"/>
      <c r="PFU274" s="417"/>
      <c r="PFV274" s="416"/>
      <c r="PFW274" s="416"/>
      <c r="PFX274" s="416"/>
      <c r="PFY274" s="416"/>
      <c r="PFZ274" s="416"/>
      <c r="PGA274" s="416"/>
      <c r="PGB274" s="416"/>
      <c r="PGC274" s="416"/>
      <c r="PGD274" s="416"/>
      <c r="PGE274" s="416"/>
      <c r="PGF274" s="416"/>
      <c r="PGG274" s="416"/>
      <c r="PGH274" s="416"/>
      <c r="PGI274" s="416"/>
      <c r="PGJ274" s="416"/>
      <c r="PGK274" s="416"/>
      <c r="PGL274" s="416"/>
      <c r="PGM274" s="416"/>
      <c r="PGN274" s="416"/>
      <c r="PGO274" s="416"/>
      <c r="PGP274" s="416"/>
      <c r="PGQ274" s="416"/>
      <c r="PGR274" s="416"/>
      <c r="PGS274" s="416"/>
      <c r="PGT274" s="416"/>
      <c r="PGU274" s="416"/>
      <c r="PGV274" s="416"/>
      <c r="PGW274" s="416"/>
      <c r="PGX274" s="416"/>
      <c r="PGY274" s="416"/>
      <c r="PGZ274" s="416"/>
      <c r="PHA274" s="416"/>
      <c r="PHB274" s="416"/>
      <c r="PHC274" s="416"/>
      <c r="PHD274" s="416"/>
      <c r="PHE274" s="416"/>
      <c r="PHF274" s="416"/>
      <c r="PHG274" s="416"/>
      <c r="PHH274" s="416"/>
      <c r="PHI274" s="416"/>
      <c r="PHJ274" s="416"/>
      <c r="PHK274" s="416"/>
      <c r="PHL274" s="416"/>
      <c r="PHM274" s="416"/>
      <c r="PHN274" s="417"/>
      <c r="PHO274" s="417"/>
      <c r="PHP274" s="417"/>
      <c r="PHQ274" s="417"/>
      <c r="PHR274" s="417"/>
      <c r="PHS274" s="417"/>
      <c r="PHT274" s="417"/>
      <c r="PHU274" s="417"/>
      <c r="PHV274" s="417"/>
      <c r="PHW274" s="417"/>
      <c r="PHX274" s="417"/>
      <c r="PHY274" s="417"/>
      <c r="PHZ274" s="417"/>
      <c r="PIA274" s="417"/>
      <c r="PIB274" s="417"/>
      <c r="PIC274" s="417"/>
      <c r="PID274" s="417"/>
      <c r="PIE274" s="417"/>
      <c r="PIF274" s="417"/>
      <c r="PIG274" s="417"/>
      <c r="PIH274" s="417"/>
      <c r="PII274" s="417"/>
      <c r="PIJ274" s="417"/>
      <c r="PIK274" s="417"/>
      <c r="PIL274" s="418"/>
      <c r="PIM274" s="418"/>
      <c r="PIN274" s="418"/>
      <c r="PIO274" s="418"/>
      <c r="PIP274" s="418"/>
      <c r="PIQ274" s="417"/>
      <c r="PIR274" s="417"/>
      <c r="PIS274" s="418"/>
      <c r="PIT274" s="418"/>
      <c r="PIU274" s="417"/>
      <c r="PIV274" s="417"/>
      <c r="PIW274" s="418"/>
      <c r="PIX274" s="418"/>
      <c r="PIY274" s="417"/>
      <c r="PIZ274" s="417"/>
      <c r="PJA274" s="417"/>
      <c r="PJB274" s="417"/>
      <c r="PJC274" s="417"/>
      <c r="PJD274" s="417"/>
      <c r="PJE274" s="417"/>
      <c r="PJF274" s="418"/>
      <c r="PJG274" s="418"/>
      <c r="PJH274" s="417"/>
      <c r="PJI274" s="417"/>
      <c r="PJJ274" s="418"/>
      <c r="PJK274" s="418"/>
      <c r="PJL274" s="417"/>
      <c r="PJM274" s="417"/>
      <c r="PJN274" s="417"/>
      <c r="PJO274" s="417"/>
      <c r="PJP274" s="417"/>
      <c r="PJQ274" s="411"/>
      <c r="PJR274" s="443"/>
      <c r="PJS274" s="417"/>
      <c r="PJT274" s="417"/>
      <c r="PJU274" s="417"/>
      <c r="PJV274" s="417"/>
      <c r="PJW274" s="417"/>
      <c r="PJX274" s="417"/>
      <c r="PJY274" s="417"/>
      <c r="PJZ274" s="416"/>
      <c r="PKA274" s="416"/>
      <c r="PKB274" s="416"/>
      <c r="PKC274" s="416"/>
      <c r="PKD274" s="416"/>
      <c r="PKE274" s="416"/>
      <c r="PKF274" s="416"/>
      <c r="PKG274" s="416"/>
      <c r="PKH274" s="416"/>
      <c r="PKI274" s="416"/>
      <c r="PKJ274" s="416"/>
      <c r="PKK274" s="416"/>
      <c r="PKL274" s="416"/>
      <c r="PKM274" s="416"/>
      <c r="PKN274" s="416"/>
      <c r="PKO274" s="416"/>
      <c r="PKP274" s="416"/>
      <c r="PKQ274" s="416"/>
      <c r="PKR274" s="416"/>
      <c r="PKS274" s="416"/>
      <c r="PKT274" s="416"/>
      <c r="PKU274" s="416"/>
      <c r="PKV274" s="416"/>
      <c r="PKW274" s="416"/>
      <c r="PKX274" s="416"/>
      <c r="PKY274" s="416"/>
      <c r="PKZ274" s="416"/>
      <c r="PLA274" s="416"/>
      <c r="PLB274" s="416"/>
      <c r="PLC274" s="416"/>
      <c r="PLD274" s="416"/>
      <c r="PLE274" s="416"/>
      <c r="PLF274" s="416"/>
      <c r="PLG274" s="416"/>
      <c r="PLH274" s="416"/>
      <c r="PLI274" s="416"/>
      <c r="PLJ274" s="416"/>
      <c r="PLK274" s="416"/>
      <c r="PLL274" s="416"/>
      <c r="PLM274" s="416"/>
      <c r="PLN274" s="416"/>
      <c r="PLO274" s="416"/>
      <c r="PLP274" s="416"/>
      <c r="PLQ274" s="416"/>
      <c r="PLR274" s="417"/>
      <c r="PLS274" s="417"/>
      <c r="PLT274" s="417"/>
      <c r="PLU274" s="417"/>
      <c r="PLV274" s="417"/>
      <c r="PLW274" s="417"/>
      <c r="PLX274" s="417"/>
      <c r="PLY274" s="417"/>
      <c r="PLZ274" s="417"/>
      <c r="PMA274" s="417"/>
      <c r="PMB274" s="417"/>
      <c r="PMC274" s="417"/>
      <c r="PMD274" s="417"/>
      <c r="PME274" s="417"/>
      <c r="PMF274" s="417"/>
      <c r="PMG274" s="417"/>
      <c r="PMH274" s="417"/>
      <c r="PMI274" s="417"/>
      <c r="PMJ274" s="417"/>
      <c r="PMK274" s="417"/>
      <c r="PML274" s="417"/>
      <c r="PMM274" s="417"/>
      <c r="PMN274" s="417"/>
      <c r="PMO274" s="417"/>
      <c r="PMP274" s="418"/>
      <c r="PMQ274" s="418"/>
      <c r="PMR274" s="418"/>
      <c r="PMS274" s="418"/>
      <c r="PMT274" s="418"/>
      <c r="PMU274" s="417"/>
      <c r="PMV274" s="417"/>
      <c r="PMW274" s="418"/>
      <c r="PMX274" s="418"/>
      <c r="PMY274" s="417"/>
      <c r="PMZ274" s="417"/>
      <c r="PNA274" s="418"/>
      <c r="PNB274" s="418"/>
      <c r="PNC274" s="417"/>
      <c r="PND274" s="417"/>
      <c r="PNE274" s="417"/>
      <c r="PNF274" s="417"/>
      <c r="PNG274" s="417"/>
      <c r="PNH274" s="417"/>
      <c r="PNI274" s="417"/>
      <c r="PNJ274" s="418"/>
      <c r="PNK274" s="418"/>
      <c r="PNL274" s="417"/>
      <c r="PNM274" s="417"/>
      <c r="PNN274" s="418"/>
      <c r="PNO274" s="418"/>
      <c r="PNP274" s="417"/>
      <c r="PNQ274" s="417"/>
      <c r="PNR274" s="417"/>
      <c r="PNS274" s="417"/>
      <c r="PNT274" s="417"/>
      <c r="PNU274" s="411"/>
      <c r="PNV274" s="443"/>
      <c r="PNW274" s="417"/>
      <c r="PNX274" s="417"/>
      <c r="PNY274" s="417"/>
      <c r="PNZ274" s="417"/>
      <c r="POA274" s="417"/>
      <c r="POB274" s="417"/>
      <c r="POC274" s="417"/>
      <c r="POD274" s="416"/>
      <c r="POE274" s="416"/>
      <c r="POF274" s="416"/>
      <c r="POG274" s="416"/>
      <c r="POH274" s="416"/>
      <c r="POI274" s="416"/>
      <c r="POJ274" s="416"/>
      <c r="POK274" s="416"/>
      <c r="POL274" s="416"/>
      <c r="POM274" s="416"/>
      <c r="PON274" s="416"/>
      <c r="POO274" s="416"/>
      <c r="POP274" s="416"/>
      <c r="POQ274" s="416"/>
      <c r="POR274" s="416"/>
      <c r="POS274" s="416"/>
      <c r="POT274" s="416"/>
      <c r="POU274" s="416"/>
      <c r="POV274" s="416"/>
      <c r="POW274" s="416"/>
      <c r="POX274" s="416"/>
      <c r="POY274" s="416"/>
      <c r="POZ274" s="416"/>
      <c r="PPA274" s="416"/>
      <c r="PPB274" s="416"/>
      <c r="PPC274" s="416"/>
      <c r="PPD274" s="416"/>
      <c r="PPE274" s="416"/>
      <c r="PPF274" s="416"/>
      <c r="PPG274" s="416"/>
      <c r="PPH274" s="416"/>
      <c r="PPI274" s="416"/>
      <c r="PPJ274" s="416"/>
      <c r="PPK274" s="416"/>
      <c r="PPL274" s="416"/>
      <c r="PPM274" s="416"/>
      <c r="PPN274" s="416"/>
      <c r="PPO274" s="416"/>
      <c r="PPP274" s="416"/>
      <c r="PPQ274" s="416"/>
      <c r="PPR274" s="416"/>
      <c r="PPS274" s="416"/>
      <c r="PPT274" s="416"/>
      <c r="PPU274" s="416"/>
      <c r="PPV274" s="417"/>
      <c r="PPW274" s="417"/>
      <c r="PPX274" s="417"/>
      <c r="PPY274" s="417"/>
      <c r="PPZ274" s="417"/>
      <c r="PQA274" s="417"/>
      <c r="PQB274" s="417"/>
      <c r="PQC274" s="417"/>
      <c r="PQD274" s="417"/>
      <c r="PQE274" s="417"/>
      <c r="PQF274" s="417"/>
      <c r="PQG274" s="417"/>
      <c r="PQH274" s="417"/>
      <c r="PQI274" s="417"/>
      <c r="PQJ274" s="417"/>
      <c r="PQK274" s="417"/>
      <c r="PQL274" s="417"/>
      <c r="PQM274" s="417"/>
      <c r="PQN274" s="417"/>
      <c r="PQO274" s="417"/>
      <c r="PQP274" s="417"/>
      <c r="PQQ274" s="417"/>
      <c r="PQR274" s="417"/>
      <c r="PQS274" s="417"/>
      <c r="PQT274" s="418"/>
      <c r="PQU274" s="418"/>
      <c r="PQV274" s="418"/>
      <c r="PQW274" s="418"/>
      <c r="PQX274" s="418"/>
      <c r="PQY274" s="417"/>
      <c r="PQZ274" s="417"/>
      <c r="PRA274" s="418"/>
      <c r="PRB274" s="418"/>
      <c r="PRC274" s="417"/>
      <c r="PRD274" s="417"/>
      <c r="PRE274" s="418"/>
      <c r="PRF274" s="418"/>
      <c r="PRG274" s="417"/>
      <c r="PRH274" s="417"/>
      <c r="PRI274" s="417"/>
      <c r="PRJ274" s="417"/>
      <c r="PRK274" s="417"/>
      <c r="PRL274" s="417"/>
      <c r="PRM274" s="417"/>
      <c r="PRN274" s="418"/>
      <c r="PRO274" s="418"/>
      <c r="PRP274" s="417"/>
      <c r="PRQ274" s="417"/>
      <c r="PRR274" s="418"/>
      <c r="PRS274" s="418"/>
      <c r="PRT274" s="417"/>
      <c r="PRU274" s="417"/>
      <c r="PRV274" s="417"/>
      <c r="PRW274" s="417"/>
      <c r="PRX274" s="417"/>
      <c r="PRY274" s="411"/>
      <c r="PRZ274" s="443"/>
      <c r="PSA274" s="417"/>
      <c r="PSB274" s="417"/>
      <c r="PSC274" s="417"/>
      <c r="PSD274" s="417"/>
      <c r="PSE274" s="417"/>
      <c r="PSF274" s="417"/>
      <c r="PSG274" s="417"/>
      <c r="PSH274" s="416"/>
      <c r="PSI274" s="416"/>
      <c r="PSJ274" s="416"/>
      <c r="PSK274" s="416"/>
      <c r="PSL274" s="416"/>
      <c r="PSM274" s="416"/>
      <c r="PSN274" s="416"/>
      <c r="PSO274" s="416"/>
      <c r="PSP274" s="416"/>
      <c r="PSQ274" s="416"/>
      <c r="PSR274" s="416"/>
      <c r="PSS274" s="416"/>
      <c r="PST274" s="416"/>
      <c r="PSU274" s="416"/>
      <c r="PSV274" s="416"/>
      <c r="PSW274" s="416"/>
      <c r="PSX274" s="416"/>
      <c r="PSY274" s="416"/>
      <c r="PSZ274" s="416"/>
      <c r="PTA274" s="416"/>
      <c r="PTB274" s="416"/>
      <c r="PTC274" s="416"/>
      <c r="PTD274" s="416"/>
      <c r="PTE274" s="416"/>
      <c r="PTF274" s="416"/>
      <c r="PTG274" s="416"/>
      <c r="PTH274" s="416"/>
      <c r="PTI274" s="416"/>
      <c r="PTJ274" s="416"/>
      <c r="PTK274" s="416"/>
      <c r="PTL274" s="416"/>
      <c r="PTM274" s="416"/>
      <c r="PTN274" s="416"/>
      <c r="PTO274" s="416"/>
      <c r="PTP274" s="416"/>
      <c r="PTQ274" s="416"/>
      <c r="PTR274" s="416"/>
      <c r="PTS274" s="416"/>
      <c r="PTT274" s="416"/>
      <c r="PTU274" s="416"/>
      <c r="PTV274" s="416"/>
      <c r="PTW274" s="416"/>
      <c r="PTX274" s="416"/>
      <c r="PTY274" s="416"/>
      <c r="PTZ274" s="417"/>
      <c r="PUA274" s="417"/>
      <c r="PUB274" s="417"/>
      <c r="PUC274" s="417"/>
      <c r="PUD274" s="417"/>
      <c r="PUE274" s="417"/>
      <c r="PUF274" s="417"/>
      <c r="PUG274" s="417"/>
      <c r="PUH274" s="417"/>
      <c r="PUI274" s="417"/>
      <c r="PUJ274" s="417"/>
      <c r="PUK274" s="417"/>
      <c r="PUL274" s="417"/>
      <c r="PUM274" s="417"/>
      <c r="PUN274" s="417"/>
      <c r="PUO274" s="417"/>
      <c r="PUP274" s="417"/>
      <c r="PUQ274" s="417"/>
      <c r="PUR274" s="417"/>
      <c r="PUS274" s="417"/>
      <c r="PUT274" s="417"/>
      <c r="PUU274" s="417"/>
      <c r="PUV274" s="417"/>
      <c r="PUW274" s="417"/>
      <c r="PUX274" s="418"/>
      <c r="PUY274" s="418"/>
      <c r="PUZ274" s="418"/>
      <c r="PVA274" s="418"/>
      <c r="PVB274" s="418"/>
      <c r="PVC274" s="417"/>
      <c r="PVD274" s="417"/>
      <c r="PVE274" s="418"/>
      <c r="PVF274" s="418"/>
      <c r="PVG274" s="417"/>
      <c r="PVH274" s="417"/>
      <c r="PVI274" s="418"/>
      <c r="PVJ274" s="418"/>
      <c r="PVK274" s="417"/>
      <c r="PVL274" s="417"/>
      <c r="PVM274" s="417"/>
      <c r="PVN274" s="417"/>
      <c r="PVO274" s="417"/>
      <c r="PVP274" s="417"/>
      <c r="PVQ274" s="417"/>
      <c r="PVR274" s="418"/>
      <c r="PVS274" s="418"/>
      <c r="PVT274" s="417"/>
      <c r="PVU274" s="417"/>
      <c r="PVV274" s="418"/>
      <c r="PVW274" s="418"/>
      <c r="PVX274" s="417"/>
      <c r="PVY274" s="417"/>
      <c r="PVZ274" s="417"/>
      <c r="PWA274" s="417"/>
      <c r="PWB274" s="417"/>
      <c r="PWC274" s="411"/>
      <c r="PWD274" s="443"/>
      <c r="PWE274" s="417"/>
      <c r="PWF274" s="417"/>
      <c r="PWG274" s="417"/>
      <c r="PWH274" s="417"/>
      <c r="PWI274" s="417"/>
      <c r="PWJ274" s="417"/>
      <c r="PWK274" s="417"/>
      <c r="PWL274" s="416"/>
      <c r="PWM274" s="416"/>
      <c r="PWN274" s="416"/>
      <c r="PWO274" s="416"/>
      <c r="PWP274" s="416"/>
      <c r="PWQ274" s="416"/>
      <c r="PWR274" s="416"/>
      <c r="PWS274" s="416"/>
      <c r="PWT274" s="416"/>
      <c r="PWU274" s="416"/>
      <c r="PWV274" s="416"/>
      <c r="PWW274" s="416"/>
      <c r="PWX274" s="416"/>
      <c r="PWY274" s="416"/>
      <c r="PWZ274" s="416"/>
      <c r="PXA274" s="416"/>
      <c r="PXB274" s="416"/>
      <c r="PXC274" s="416"/>
      <c r="PXD274" s="416"/>
      <c r="PXE274" s="416"/>
      <c r="PXF274" s="416"/>
      <c r="PXG274" s="416"/>
      <c r="PXH274" s="416"/>
      <c r="PXI274" s="416"/>
      <c r="PXJ274" s="416"/>
      <c r="PXK274" s="416"/>
      <c r="PXL274" s="416"/>
      <c r="PXM274" s="416"/>
      <c r="PXN274" s="416"/>
      <c r="PXO274" s="416"/>
      <c r="PXP274" s="416"/>
      <c r="PXQ274" s="416"/>
      <c r="PXR274" s="416"/>
      <c r="PXS274" s="416"/>
      <c r="PXT274" s="416"/>
      <c r="PXU274" s="416"/>
      <c r="PXV274" s="416"/>
      <c r="PXW274" s="416"/>
      <c r="PXX274" s="416"/>
      <c r="PXY274" s="416"/>
      <c r="PXZ274" s="416"/>
      <c r="PYA274" s="416"/>
      <c r="PYB274" s="416"/>
      <c r="PYC274" s="416"/>
      <c r="PYD274" s="417"/>
      <c r="PYE274" s="417"/>
      <c r="PYF274" s="417"/>
      <c r="PYG274" s="417"/>
      <c r="PYH274" s="417"/>
      <c r="PYI274" s="417"/>
      <c r="PYJ274" s="417"/>
      <c r="PYK274" s="417"/>
      <c r="PYL274" s="417"/>
      <c r="PYM274" s="417"/>
      <c r="PYN274" s="417"/>
      <c r="PYO274" s="417"/>
      <c r="PYP274" s="417"/>
      <c r="PYQ274" s="417"/>
      <c r="PYR274" s="417"/>
      <c r="PYS274" s="417"/>
      <c r="PYT274" s="417"/>
      <c r="PYU274" s="417"/>
      <c r="PYV274" s="417"/>
      <c r="PYW274" s="417"/>
      <c r="PYX274" s="417"/>
      <c r="PYY274" s="417"/>
      <c r="PYZ274" s="417"/>
      <c r="PZA274" s="417"/>
      <c r="PZB274" s="418"/>
      <c r="PZC274" s="418"/>
      <c r="PZD274" s="418"/>
      <c r="PZE274" s="418"/>
      <c r="PZF274" s="418"/>
      <c r="PZG274" s="417"/>
      <c r="PZH274" s="417"/>
      <c r="PZI274" s="418"/>
      <c r="PZJ274" s="418"/>
      <c r="PZK274" s="417"/>
      <c r="PZL274" s="417"/>
      <c r="PZM274" s="418"/>
      <c r="PZN274" s="418"/>
      <c r="PZO274" s="417"/>
      <c r="PZP274" s="417"/>
      <c r="PZQ274" s="417"/>
      <c r="PZR274" s="417"/>
      <c r="PZS274" s="417"/>
      <c r="PZT274" s="417"/>
      <c r="PZU274" s="417"/>
      <c r="PZV274" s="418"/>
      <c r="PZW274" s="418"/>
      <c r="PZX274" s="417"/>
      <c r="PZY274" s="417"/>
      <c r="PZZ274" s="418"/>
      <c r="QAA274" s="418"/>
      <c r="QAB274" s="417"/>
      <c r="QAC274" s="417"/>
      <c r="QAD274" s="417"/>
      <c r="QAE274" s="417"/>
      <c r="QAF274" s="417"/>
      <c r="QAG274" s="411"/>
      <c r="QAH274" s="443"/>
      <c r="QAI274" s="417"/>
      <c r="QAJ274" s="417"/>
      <c r="QAK274" s="417"/>
      <c r="QAL274" s="417"/>
      <c r="QAM274" s="417"/>
      <c r="QAN274" s="417"/>
      <c r="QAO274" s="417"/>
      <c r="QAP274" s="416"/>
      <c r="QAQ274" s="416"/>
      <c r="QAR274" s="416"/>
      <c r="QAS274" s="416"/>
      <c r="QAT274" s="416"/>
      <c r="QAU274" s="416"/>
      <c r="QAV274" s="416"/>
      <c r="QAW274" s="416"/>
      <c r="QAX274" s="416"/>
      <c r="QAY274" s="416"/>
      <c r="QAZ274" s="416"/>
      <c r="QBA274" s="416"/>
      <c r="QBB274" s="416"/>
      <c r="QBC274" s="416"/>
      <c r="QBD274" s="416"/>
      <c r="QBE274" s="416"/>
      <c r="QBF274" s="416"/>
      <c r="QBG274" s="416"/>
      <c r="QBH274" s="416"/>
      <c r="QBI274" s="416"/>
      <c r="QBJ274" s="416"/>
      <c r="QBK274" s="416"/>
      <c r="QBL274" s="416"/>
      <c r="QBM274" s="416"/>
      <c r="QBN274" s="416"/>
      <c r="QBO274" s="416"/>
      <c r="QBP274" s="416"/>
      <c r="QBQ274" s="416"/>
      <c r="QBR274" s="416"/>
      <c r="QBS274" s="416"/>
      <c r="QBT274" s="416"/>
      <c r="QBU274" s="416"/>
      <c r="QBV274" s="416"/>
      <c r="QBW274" s="416"/>
      <c r="QBX274" s="416"/>
      <c r="QBY274" s="416"/>
      <c r="QBZ274" s="416"/>
      <c r="QCA274" s="416"/>
      <c r="QCB274" s="416"/>
      <c r="QCC274" s="416"/>
      <c r="QCD274" s="416"/>
      <c r="QCE274" s="416"/>
      <c r="QCF274" s="416"/>
      <c r="QCG274" s="416"/>
      <c r="QCH274" s="417"/>
      <c r="QCI274" s="417"/>
      <c r="QCJ274" s="417"/>
      <c r="QCK274" s="417"/>
      <c r="QCL274" s="417"/>
      <c r="QCM274" s="417"/>
      <c r="QCN274" s="417"/>
      <c r="QCO274" s="417"/>
      <c r="QCP274" s="417"/>
      <c r="QCQ274" s="417"/>
      <c r="QCR274" s="417"/>
      <c r="QCS274" s="417"/>
      <c r="QCT274" s="417"/>
      <c r="QCU274" s="417"/>
      <c r="QCV274" s="417"/>
      <c r="QCW274" s="417"/>
      <c r="QCX274" s="417"/>
      <c r="QCY274" s="417"/>
      <c r="QCZ274" s="417"/>
      <c r="QDA274" s="417"/>
      <c r="QDB274" s="417"/>
      <c r="QDC274" s="417"/>
      <c r="QDD274" s="417"/>
      <c r="QDE274" s="417"/>
      <c r="QDF274" s="418"/>
      <c r="QDG274" s="418"/>
      <c r="QDH274" s="418"/>
      <c r="QDI274" s="418"/>
      <c r="QDJ274" s="418"/>
      <c r="QDK274" s="417"/>
      <c r="QDL274" s="417"/>
      <c r="QDM274" s="418"/>
      <c r="QDN274" s="418"/>
      <c r="QDO274" s="417"/>
      <c r="QDP274" s="417"/>
      <c r="QDQ274" s="418"/>
      <c r="QDR274" s="418"/>
      <c r="QDS274" s="417"/>
      <c r="QDT274" s="417"/>
      <c r="QDU274" s="417"/>
      <c r="QDV274" s="417"/>
      <c r="QDW274" s="417"/>
      <c r="QDX274" s="417"/>
      <c r="QDY274" s="417"/>
      <c r="QDZ274" s="418"/>
      <c r="QEA274" s="418"/>
      <c r="QEB274" s="417"/>
      <c r="QEC274" s="417"/>
      <c r="QED274" s="418"/>
      <c r="QEE274" s="418"/>
      <c r="QEF274" s="417"/>
      <c r="QEG274" s="417"/>
      <c r="QEH274" s="417"/>
      <c r="QEI274" s="417"/>
      <c r="QEJ274" s="417"/>
      <c r="QEK274" s="411"/>
      <c r="QEL274" s="443"/>
      <c r="QEM274" s="417"/>
      <c r="QEN274" s="417"/>
      <c r="QEO274" s="417"/>
      <c r="QEP274" s="417"/>
      <c r="QEQ274" s="417"/>
      <c r="QER274" s="417"/>
      <c r="QES274" s="417"/>
      <c r="QET274" s="416"/>
      <c r="QEU274" s="416"/>
      <c r="QEV274" s="416"/>
      <c r="QEW274" s="416"/>
      <c r="QEX274" s="416"/>
      <c r="QEY274" s="416"/>
      <c r="QEZ274" s="416"/>
      <c r="QFA274" s="416"/>
      <c r="QFB274" s="416"/>
      <c r="QFC274" s="416"/>
      <c r="QFD274" s="416"/>
      <c r="QFE274" s="416"/>
      <c r="QFF274" s="416"/>
      <c r="QFG274" s="416"/>
      <c r="QFH274" s="416"/>
      <c r="QFI274" s="416"/>
      <c r="QFJ274" s="416"/>
      <c r="QFK274" s="416"/>
      <c r="QFL274" s="416"/>
      <c r="QFM274" s="416"/>
      <c r="QFN274" s="416"/>
      <c r="QFO274" s="416"/>
      <c r="QFP274" s="416"/>
      <c r="QFQ274" s="416"/>
      <c r="QFR274" s="416"/>
      <c r="QFS274" s="416"/>
      <c r="QFT274" s="416"/>
      <c r="QFU274" s="416"/>
      <c r="QFV274" s="416"/>
      <c r="QFW274" s="416"/>
      <c r="QFX274" s="416"/>
      <c r="QFY274" s="416"/>
      <c r="QFZ274" s="416"/>
      <c r="QGA274" s="416"/>
      <c r="QGB274" s="416"/>
      <c r="QGC274" s="416"/>
      <c r="QGD274" s="416"/>
      <c r="QGE274" s="416"/>
      <c r="QGF274" s="416"/>
      <c r="QGG274" s="416"/>
      <c r="QGH274" s="416"/>
      <c r="QGI274" s="416"/>
      <c r="QGJ274" s="416"/>
      <c r="QGK274" s="416"/>
      <c r="QGL274" s="417"/>
      <c r="QGM274" s="417"/>
      <c r="QGN274" s="417"/>
      <c r="QGO274" s="417"/>
      <c r="QGP274" s="417"/>
      <c r="QGQ274" s="417"/>
      <c r="QGR274" s="417"/>
      <c r="QGS274" s="417"/>
      <c r="QGT274" s="417"/>
      <c r="QGU274" s="417"/>
      <c r="QGV274" s="417"/>
      <c r="QGW274" s="417"/>
      <c r="QGX274" s="417"/>
      <c r="QGY274" s="417"/>
      <c r="QGZ274" s="417"/>
      <c r="QHA274" s="417"/>
      <c r="QHB274" s="417"/>
      <c r="QHC274" s="417"/>
      <c r="QHD274" s="417"/>
      <c r="QHE274" s="417"/>
      <c r="QHF274" s="417"/>
      <c r="QHG274" s="417"/>
      <c r="QHH274" s="417"/>
      <c r="QHI274" s="417"/>
      <c r="QHJ274" s="418"/>
      <c r="QHK274" s="418"/>
      <c r="QHL274" s="418"/>
      <c r="QHM274" s="418"/>
      <c r="QHN274" s="418"/>
      <c r="QHO274" s="417"/>
      <c r="QHP274" s="417"/>
      <c r="QHQ274" s="418"/>
      <c r="QHR274" s="418"/>
      <c r="QHS274" s="417"/>
      <c r="QHT274" s="417"/>
      <c r="QHU274" s="418"/>
      <c r="QHV274" s="418"/>
      <c r="QHW274" s="417"/>
      <c r="QHX274" s="417"/>
      <c r="QHY274" s="417"/>
      <c r="QHZ274" s="417"/>
      <c r="QIA274" s="417"/>
      <c r="QIB274" s="417"/>
      <c r="QIC274" s="417"/>
      <c r="QID274" s="418"/>
      <c r="QIE274" s="418"/>
      <c r="QIF274" s="417"/>
      <c r="QIG274" s="417"/>
      <c r="QIH274" s="418"/>
      <c r="QII274" s="418"/>
      <c r="QIJ274" s="417"/>
      <c r="QIK274" s="417"/>
      <c r="QIL274" s="417"/>
      <c r="QIM274" s="417"/>
      <c r="QIN274" s="417"/>
      <c r="QIO274" s="411"/>
      <c r="QIP274" s="443"/>
      <c r="QIQ274" s="417"/>
      <c r="QIR274" s="417"/>
      <c r="QIS274" s="417"/>
      <c r="QIT274" s="417"/>
      <c r="QIU274" s="417"/>
      <c r="QIV274" s="417"/>
      <c r="QIW274" s="417"/>
      <c r="QIX274" s="416"/>
      <c r="QIY274" s="416"/>
      <c r="QIZ274" s="416"/>
      <c r="QJA274" s="416"/>
      <c r="QJB274" s="416"/>
      <c r="QJC274" s="416"/>
      <c r="QJD274" s="416"/>
      <c r="QJE274" s="416"/>
      <c r="QJF274" s="416"/>
      <c r="QJG274" s="416"/>
      <c r="QJH274" s="416"/>
      <c r="QJI274" s="416"/>
      <c r="QJJ274" s="416"/>
      <c r="QJK274" s="416"/>
      <c r="QJL274" s="416"/>
      <c r="QJM274" s="416"/>
      <c r="QJN274" s="416"/>
      <c r="QJO274" s="416"/>
      <c r="QJP274" s="416"/>
      <c r="QJQ274" s="416"/>
      <c r="QJR274" s="416"/>
      <c r="QJS274" s="416"/>
      <c r="QJT274" s="416"/>
      <c r="QJU274" s="416"/>
      <c r="QJV274" s="416"/>
      <c r="QJW274" s="416"/>
      <c r="QJX274" s="416"/>
      <c r="QJY274" s="416"/>
      <c r="QJZ274" s="416"/>
      <c r="QKA274" s="416"/>
      <c r="QKB274" s="416"/>
      <c r="QKC274" s="416"/>
      <c r="QKD274" s="416"/>
      <c r="QKE274" s="416"/>
      <c r="QKF274" s="416"/>
      <c r="QKG274" s="416"/>
      <c r="QKH274" s="416"/>
      <c r="QKI274" s="416"/>
      <c r="QKJ274" s="416"/>
      <c r="QKK274" s="416"/>
      <c r="QKL274" s="416"/>
      <c r="QKM274" s="416"/>
      <c r="QKN274" s="416"/>
      <c r="QKO274" s="416"/>
      <c r="QKP274" s="417"/>
      <c r="QKQ274" s="417"/>
      <c r="QKR274" s="417"/>
      <c r="QKS274" s="417"/>
      <c r="QKT274" s="417"/>
      <c r="QKU274" s="417"/>
      <c r="QKV274" s="417"/>
      <c r="QKW274" s="417"/>
      <c r="QKX274" s="417"/>
      <c r="QKY274" s="417"/>
      <c r="QKZ274" s="417"/>
      <c r="QLA274" s="417"/>
      <c r="QLB274" s="417"/>
      <c r="QLC274" s="417"/>
      <c r="QLD274" s="417"/>
      <c r="QLE274" s="417"/>
      <c r="QLF274" s="417"/>
      <c r="QLG274" s="417"/>
      <c r="QLH274" s="417"/>
      <c r="QLI274" s="417"/>
      <c r="QLJ274" s="417"/>
      <c r="QLK274" s="417"/>
      <c r="QLL274" s="417"/>
      <c r="QLM274" s="417"/>
      <c r="QLN274" s="418"/>
      <c r="QLO274" s="418"/>
      <c r="QLP274" s="418"/>
      <c r="QLQ274" s="418"/>
      <c r="QLR274" s="418"/>
      <c r="QLS274" s="417"/>
      <c r="QLT274" s="417"/>
      <c r="QLU274" s="418"/>
      <c r="QLV274" s="418"/>
      <c r="QLW274" s="417"/>
      <c r="QLX274" s="417"/>
      <c r="QLY274" s="418"/>
      <c r="QLZ274" s="418"/>
      <c r="QMA274" s="417"/>
      <c r="QMB274" s="417"/>
      <c r="QMC274" s="417"/>
      <c r="QMD274" s="417"/>
      <c r="QME274" s="417"/>
      <c r="QMF274" s="417"/>
      <c r="QMG274" s="417"/>
      <c r="QMH274" s="418"/>
      <c r="QMI274" s="418"/>
      <c r="QMJ274" s="417"/>
      <c r="QMK274" s="417"/>
      <c r="QML274" s="418"/>
      <c r="QMM274" s="418"/>
      <c r="QMN274" s="417"/>
      <c r="QMO274" s="417"/>
      <c r="QMP274" s="417"/>
      <c r="QMQ274" s="417"/>
      <c r="QMR274" s="417"/>
      <c r="QMS274" s="411"/>
      <c r="QMT274" s="443"/>
      <c r="QMU274" s="417"/>
      <c r="QMV274" s="417"/>
      <c r="QMW274" s="417"/>
      <c r="QMX274" s="417"/>
      <c r="QMY274" s="417"/>
      <c r="QMZ274" s="417"/>
      <c r="QNA274" s="417"/>
      <c r="QNB274" s="416"/>
      <c r="QNC274" s="416"/>
      <c r="QND274" s="416"/>
      <c r="QNE274" s="416"/>
      <c r="QNF274" s="416"/>
      <c r="QNG274" s="416"/>
      <c r="QNH274" s="416"/>
      <c r="QNI274" s="416"/>
      <c r="QNJ274" s="416"/>
      <c r="QNK274" s="416"/>
      <c r="QNL274" s="416"/>
      <c r="QNM274" s="416"/>
      <c r="QNN274" s="416"/>
      <c r="QNO274" s="416"/>
      <c r="QNP274" s="416"/>
      <c r="QNQ274" s="416"/>
      <c r="QNR274" s="416"/>
      <c r="QNS274" s="416"/>
      <c r="QNT274" s="416"/>
      <c r="QNU274" s="416"/>
      <c r="QNV274" s="416"/>
      <c r="QNW274" s="416"/>
      <c r="QNX274" s="416"/>
      <c r="QNY274" s="416"/>
      <c r="QNZ274" s="416"/>
      <c r="QOA274" s="416"/>
      <c r="QOB274" s="416"/>
      <c r="QOC274" s="416"/>
      <c r="QOD274" s="416"/>
      <c r="QOE274" s="416"/>
      <c r="QOF274" s="416"/>
      <c r="QOG274" s="416"/>
      <c r="QOH274" s="416"/>
      <c r="QOI274" s="416"/>
      <c r="QOJ274" s="416"/>
      <c r="QOK274" s="416"/>
      <c r="QOL274" s="416"/>
      <c r="QOM274" s="416"/>
      <c r="QON274" s="416"/>
      <c r="QOO274" s="416"/>
      <c r="QOP274" s="416"/>
      <c r="QOQ274" s="416"/>
      <c r="QOR274" s="416"/>
      <c r="QOS274" s="416"/>
      <c r="QOT274" s="417"/>
      <c r="QOU274" s="417"/>
      <c r="QOV274" s="417"/>
      <c r="QOW274" s="417"/>
      <c r="QOX274" s="417"/>
      <c r="QOY274" s="417"/>
      <c r="QOZ274" s="417"/>
      <c r="QPA274" s="417"/>
      <c r="QPB274" s="417"/>
      <c r="QPC274" s="417"/>
      <c r="QPD274" s="417"/>
      <c r="QPE274" s="417"/>
      <c r="QPF274" s="417"/>
      <c r="QPG274" s="417"/>
      <c r="QPH274" s="417"/>
      <c r="QPI274" s="417"/>
      <c r="QPJ274" s="417"/>
      <c r="QPK274" s="417"/>
      <c r="QPL274" s="417"/>
      <c r="QPM274" s="417"/>
      <c r="QPN274" s="417"/>
      <c r="QPO274" s="417"/>
      <c r="QPP274" s="417"/>
      <c r="QPQ274" s="417"/>
      <c r="QPR274" s="418"/>
      <c r="QPS274" s="418"/>
      <c r="QPT274" s="418"/>
      <c r="QPU274" s="418"/>
      <c r="QPV274" s="418"/>
      <c r="QPW274" s="417"/>
      <c r="QPX274" s="417"/>
      <c r="QPY274" s="418"/>
      <c r="QPZ274" s="418"/>
      <c r="QQA274" s="417"/>
      <c r="QQB274" s="417"/>
      <c r="QQC274" s="418"/>
      <c r="QQD274" s="418"/>
      <c r="QQE274" s="417"/>
      <c r="QQF274" s="417"/>
      <c r="QQG274" s="417"/>
      <c r="QQH274" s="417"/>
      <c r="QQI274" s="417"/>
      <c r="QQJ274" s="417"/>
      <c r="QQK274" s="417"/>
      <c r="QQL274" s="418"/>
      <c r="QQM274" s="418"/>
      <c r="QQN274" s="417"/>
      <c r="QQO274" s="417"/>
      <c r="QQP274" s="418"/>
      <c r="QQQ274" s="418"/>
      <c r="QQR274" s="417"/>
      <c r="QQS274" s="417"/>
      <c r="QQT274" s="417"/>
      <c r="QQU274" s="417"/>
      <c r="QQV274" s="417"/>
      <c r="QQW274" s="411"/>
      <c r="QQX274" s="443"/>
      <c r="QQY274" s="417"/>
      <c r="QQZ274" s="417"/>
      <c r="QRA274" s="417"/>
      <c r="QRB274" s="417"/>
      <c r="QRC274" s="417"/>
      <c r="QRD274" s="417"/>
      <c r="QRE274" s="417"/>
      <c r="QRF274" s="416"/>
      <c r="QRG274" s="416"/>
      <c r="QRH274" s="416"/>
      <c r="QRI274" s="416"/>
      <c r="QRJ274" s="416"/>
      <c r="QRK274" s="416"/>
      <c r="QRL274" s="416"/>
      <c r="QRM274" s="416"/>
      <c r="QRN274" s="416"/>
      <c r="QRO274" s="416"/>
      <c r="QRP274" s="416"/>
      <c r="QRQ274" s="416"/>
      <c r="QRR274" s="416"/>
      <c r="QRS274" s="416"/>
      <c r="QRT274" s="416"/>
      <c r="QRU274" s="416"/>
      <c r="QRV274" s="416"/>
      <c r="QRW274" s="416"/>
      <c r="QRX274" s="416"/>
      <c r="QRY274" s="416"/>
      <c r="QRZ274" s="416"/>
      <c r="QSA274" s="416"/>
      <c r="QSB274" s="416"/>
      <c r="QSC274" s="416"/>
      <c r="QSD274" s="416"/>
      <c r="QSE274" s="416"/>
      <c r="QSF274" s="416"/>
      <c r="QSG274" s="416"/>
      <c r="QSH274" s="416"/>
      <c r="QSI274" s="416"/>
      <c r="QSJ274" s="416"/>
      <c r="QSK274" s="416"/>
      <c r="QSL274" s="416"/>
      <c r="QSM274" s="416"/>
      <c r="QSN274" s="416"/>
      <c r="QSO274" s="416"/>
      <c r="QSP274" s="416"/>
      <c r="QSQ274" s="416"/>
      <c r="QSR274" s="416"/>
      <c r="QSS274" s="416"/>
      <c r="QST274" s="416"/>
      <c r="QSU274" s="416"/>
      <c r="QSV274" s="416"/>
      <c r="QSW274" s="416"/>
      <c r="QSX274" s="417"/>
      <c r="QSY274" s="417"/>
      <c r="QSZ274" s="417"/>
      <c r="QTA274" s="417"/>
      <c r="QTB274" s="417"/>
      <c r="QTC274" s="417"/>
      <c r="QTD274" s="417"/>
      <c r="QTE274" s="417"/>
      <c r="QTF274" s="417"/>
      <c r="QTG274" s="417"/>
      <c r="QTH274" s="417"/>
      <c r="QTI274" s="417"/>
      <c r="QTJ274" s="417"/>
      <c r="QTK274" s="417"/>
      <c r="QTL274" s="417"/>
      <c r="QTM274" s="417"/>
      <c r="QTN274" s="417"/>
      <c r="QTO274" s="417"/>
      <c r="QTP274" s="417"/>
      <c r="QTQ274" s="417"/>
      <c r="QTR274" s="417"/>
      <c r="QTS274" s="417"/>
      <c r="QTT274" s="417"/>
      <c r="QTU274" s="417"/>
      <c r="QTV274" s="418"/>
      <c r="QTW274" s="418"/>
      <c r="QTX274" s="418"/>
      <c r="QTY274" s="418"/>
      <c r="QTZ274" s="418"/>
      <c r="QUA274" s="417"/>
      <c r="QUB274" s="417"/>
      <c r="QUC274" s="418"/>
      <c r="QUD274" s="418"/>
      <c r="QUE274" s="417"/>
      <c r="QUF274" s="417"/>
      <c r="QUG274" s="418"/>
      <c r="QUH274" s="418"/>
      <c r="QUI274" s="417"/>
      <c r="QUJ274" s="417"/>
      <c r="QUK274" s="417"/>
      <c r="QUL274" s="417"/>
      <c r="QUM274" s="417"/>
      <c r="QUN274" s="417"/>
      <c r="QUO274" s="417"/>
      <c r="QUP274" s="418"/>
      <c r="QUQ274" s="418"/>
      <c r="QUR274" s="417"/>
      <c r="QUS274" s="417"/>
      <c r="QUT274" s="418"/>
      <c r="QUU274" s="418"/>
      <c r="QUV274" s="417"/>
      <c r="QUW274" s="417"/>
      <c r="QUX274" s="417"/>
      <c r="QUY274" s="417"/>
      <c r="QUZ274" s="417"/>
      <c r="QVA274" s="411"/>
      <c r="QVB274" s="443"/>
      <c r="QVC274" s="417"/>
      <c r="QVD274" s="417"/>
      <c r="QVE274" s="417"/>
      <c r="QVF274" s="417"/>
      <c r="QVG274" s="417"/>
      <c r="QVH274" s="417"/>
      <c r="QVI274" s="417"/>
      <c r="QVJ274" s="416"/>
      <c r="QVK274" s="416"/>
      <c r="QVL274" s="416"/>
      <c r="QVM274" s="416"/>
      <c r="QVN274" s="416"/>
      <c r="QVO274" s="416"/>
      <c r="QVP274" s="416"/>
      <c r="QVQ274" s="416"/>
      <c r="QVR274" s="416"/>
      <c r="QVS274" s="416"/>
      <c r="QVT274" s="416"/>
      <c r="QVU274" s="416"/>
      <c r="QVV274" s="416"/>
      <c r="QVW274" s="416"/>
      <c r="QVX274" s="416"/>
      <c r="QVY274" s="416"/>
      <c r="QVZ274" s="416"/>
      <c r="QWA274" s="416"/>
      <c r="QWB274" s="416"/>
      <c r="QWC274" s="416"/>
      <c r="QWD274" s="416"/>
      <c r="QWE274" s="416"/>
      <c r="QWF274" s="416"/>
      <c r="QWG274" s="416"/>
      <c r="QWH274" s="416"/>
      <c r="QWI274" s="416"/>
      <c r="QWJ274" s="416"/>
      <c r="QWK274" s="416"/>
      <c r="QWL274" s="416"/>
      <c r="QWM274" s="416"/>
      <c r="QWN274" s="416"/>
      <c r="QWO274" s="416"/>
      <c r="QWP274" s="416"/>
      <c r="QWQ274" s="416"/>
      <c r="QWR274" s="416"/>
      <c r="QWS274" s="416"/>
      <c r="QWT274" s="416"/>
      <c r="QWU274" s="416"/>
      <c r="QWV274" s="416"/>
      <c r="QWW274" s="416"/>
      <c r="QWX274" s="416"/>
      <c r="QWY274" s="416"/>
      <c r="QWZ274" s="416"/>
      <c r="QXA274" s="416"/>
      <c r="QXB274" s="417"/>
      <c r="QXC274" s="417"/>
      <c r="QXD274" s="417"/>
      <c r="QXE274" s="417"/>
      <c r="QXF274" s="417"/>
      <c r="QXG274" s="417"/>
      <c r="QXH274" s="417"/>
      <c r="QXI274" s="417"/>
      <c r="QXJ274" s="417"/>
      <c r="QXK274" s="417"/>
      <c r="QXL274" s="417"/>
      <c r="QXM274" s="417"/>
      <c r="QXN274" s="417"/>
      <c r="QXO274" s="417"/>
      <c r="QXP274" s="417"/>
      <c r="QXQ274" s="417"/>
      <c r="QXR274" s="417"/>
      <c r="QXS274" s="417"/>
      <c r="QXT274" s="417"/>
      <c r="QXU274" s="417"/>
      <c r="QXV274" s="417"/>
      <c r="QXW274" s="417"/>
      <c r="QXX274" s="417"/>
      <c r="QXY274" s="417"/>
      <c r="QXZ274" s="418"/>
      <c r="QYA274" s="418"/>
      <c r="QYB274" s="418"/>
      <c r="QYC274" s="418"/>
      <c r="QYD274" s="418"/>
      <c r="QYE274" s="417"/>
      <c r="QYF274" s="417"/>
      <c r="QYG274" s="418"/>
      <c r="QYH274" s="418"/>
      <c r="QYI274" s="417"/>
      <c r="QYJ274" s="417"/>
      <c r="QYK274" s="418"/>
      <c r="QYL274" s="418"/>
      <c r="QYM274" s="417"/>
      <c r="QYN274" s="417"/>
      <c r="QYO274" s="417"/>
      <c r="QYP274" s="417"/>
      <c r="QYQ274" s="417"/>
      <c r="QYR274" s="417"/>
      <c r="QYS274" s="417"/>
      <c r="QYT274" s="418"/>
      <c r="QYU274" s="418"/>
      <c r="QYV274" s="417"/>
      <c r="QYW274" s="417"/>
      <c r="QYX274" s="418"/>
      <c r="QYY274" s="418"/>
      <c r="QYZ274" s="417"/>
      <c r="QZA274" s="417"/>
      <c r="QZB274" s="417"/>
      <c r="QZC274" s="417"/>
      <c r="QZD274" s="417"/>
      <c r="QZE274" s="411"/>
      <c r="QZF274" s="443"/>
      <c r="QZG274" s="417"/>
      <c r="QZH274" s="417"/>
      <c r="QZI274" s="417"/>
      <c r="QZJ274" s="417"/>
      <c r="QZK274" s="417"/>
      <c r="QZL274" s="417"/>
      <c r="QZM274" s="417"/>
      <c r="QZN274" s="416"/>
      <c r="QZO274" s="416"/>
      <c r="QZP274" s="416"/>
      <c r="QZQ274" s="416"/>
      <c r="QZR274" s="416"/>
      <c r="QZS274" s="416"/>
      <c r="QZT274" s="416"/>
      <c r="QZU274" s="416"/>
      <c r="QZV274" s="416"/>
      <c r="QZW274" s="416"/>
      <c r="QZX274" s="416"/>
      <c r="QZY274" s="416"/>
      <c r="QZZ274" s="416"/>
      <c r="RAA274" s="416"/>
      <c r="RAB274" s="416"/>
      <c r="RAC274" s="416"/>
      <c r="RAD274" s="416"/>
      <c r="RAE274" s="416"/>
      <c r="RAF274" s="416"/>
      <c r="RAG274" s="416"/>
      <c r="RAH274" s="416"/>
      <c r="RAI274" s="416"/>
      <c r="RAJ274" s="416"/>
      <c r="RAK274" s="416"/>
      <c r="RAL274" s="416"/>
      <c r="RAM274" s="416"/>
      <c r="RAN274" s="416"/>
      <c r="RAO274" s="416"/>
      <c r="RAP274" s="416"/>
      <c r="RAQ274" s="416"/>
      <c r="RAR274" s="416"/>
      <c r="RAS274" s="416"/>
      <c r="RAT274" s="416"/>
      <c r="RAU274" s="416"/>
      <c r="RAV274" s="416"/>
      <c r="RAW274" s="416"/>
      <c r="RAX274" s="416"/>
      <c r="RAY274" s="416"/>
      <c r="RAZ274" s="416"/>
      <c r="RBA274" s="416"/>
      <c r="RBB274" s="416"/>
      <c r="RBC274" s="416"/>
      <c r="RBD274" s="416"/>
      <c r="RBE274" s="416"/>
      <c r="RBF274" s="417"/>
      <c r="RBG274" s="417"/>
      <c r="RBH274" s="417"/>
      <c r="RBI274" s="417"/>
      <c r="RBJ274" s="417"/>
      <c r="RBK274" s="417"/>
      <c r="RBL274" s="417"/>
      <c r="RBM274" s="417"/>
      <c r="RBN274" s="417"/>
      <c r="RBO274" s="417"/>
      <c r="RBP274" s="417"/>
      <c r="RBQ274" s="417"/>
      <c r="RBR274" s="417"/>
      <c r="RBS274" s="417"/>
      <c r="RBT274" s="417"/>
      <c r="RBU274" s="417"/>
      <c r="RBV274" s="417"/>
      <c r="RBW274" s="417"/>
      <c r="RBX274" s="417"/>
      <c r="RBY274" s="417"/>
      <c r="RBZ274" s="417"/>
      <c r="RCA274" s="417"/>
      <c r="RCB274" s="417"/>
    </row>
    <row r="275" spans="1:12248" s="650" customFormat="1" ht="78" customHeight="1" x14ac:dyDescent="0.3">
      <c r="A275" s="680"/>
      <c r="B275" s="503">
        <v>3</v>
      </c>
      <c r="C275" s="444" t="s">
        <v>480</v>
      </c>
      <c r="D275" s="416"/>
      <c r="E275" s="416"/>
      <c r="F275" s="416"/>
      <c r="G275" s="416"/>
      <c r="H275" s="416"/>
      <c r="I275" s="416"/>
      <c r="J275" s="618"/>
      <c r="K275" s="416"/>
      <c r="L275" s="417"/>
      <c r="M275" s="417"/>
      <c r="N275" s="417"/>
      <c r="O275" s="417"/>
      <c r="P275" s="417"/>
      <c r="Q275" s="417"/>
      <c r="R275" s="417"/>
      <c r="S275" s="624">
        <f>W275</f>
        <v>36219.215320000003</v>
      </c>
      <c r="T275" s="575">
        <v>0</v>
      </c>
      <c r="U275" s="417"/>
      <c r="V275" s="649"/>
      <c r="W275" s="624">
        <f>W276</f>
        <v>36219.215320000003</v>
      </c>
      <c r="X275" s="649">
        <v>0</v>
      </c>
      <c r="Y275" s="417"/>
      <c r="Z275" s="649"/>
      <c r="AA275" s="417"/>
      <c r="AB275" s="417"/>
      <c r="AC275" s="652"/>
      <c r="AD275" s="633"/>
      <c r="AE275" s="417"/>
      <c r="AF275" s="633"/>
      <c r="AG275" s="417"/>
      <c r="AH275" s="633"/>
      <c r="AI275" s="417"/>
      <c r="AJ275" s="633"/>
      <c r="AK275" s="417"/>
      <c r="AL275" s="417"/>
      <c r="AM275" s="417"/>
      <c r="AN275" s="417"/>
      <c r="AO275" s="417"/>
      <c r="AP275" s="417"/>
      <c r="AQ275" s="417"/>
      <c r="AR275" s="417"/>
      <c r="AS275" s="417"/>
      <c r="AT275" s="417"/>
      <c r="AU275" s="417"/>
      <c r="AV275" s="417"/>
      <c r="AW275" s="417"/>
      <c r="AX275" s="417"/>
      <c r="AY275" s="417"/>
      <c r="AZ275" s="417"/>
      <c r="BA275" s="417"/>
      <c r="BB275" s="417"/>
      <c r="BC275" s="417"/>
      <c r="BD275" s="417"/>
      <c r="BE275" s="417"/>
      <c r="BF275" s="417"/>
      <c r="BG275" s="417"/>
      <c r="BH275" s="417"/>
      <c r="BI275" s="417"/>
      <c r="BJ275" s="417"/>
      <c r="BK275" s="417"/>
      <c r="BL275" s="417"/>
      <c r="BM275" s="417"/>
      <c r="BN275" s="417"/>
      <c r="BO275" s="417"/>
      <c r="BP275" s="417"/>
      <c r="BQ275" s="417"/>
      <c r="BR275" s="417"/>
      <c r="BS275" s="417"/>
      <c r="BT275" s="417"/>
      <c r="BU275" s="417"/>
      <c r="BV275" s="417"/>
      <c r="BW275" s="417"/>
      <c r="BX275" s="417"/>
      <c r="BY275" s="417"/>
      <c r="BZ275" s="417"/>
      <c r="CA275" s="417"/>
      <c r="CB275" s="417"/>
      <c r="CC275" s="417"/>
      <c r="CD275" s="417"/>
      <c r="CE275" s="417"/>
      <c r="CF275" s="417"/>
      <c r="CG275" s="417"/>
      <c r="CH275" s="417"/>
      <c r="CI275" s="417"/>
      <c r="CJ275" s="417"/>
      <c r="CK275" s="417"/>
      <c r="CL275" s="417"/>
      <c r="CM275" s="417"/>
      <c r="CN275" s="417"/>
      <c r="CO275" s="411"/>
      <c r="CP275" s="681"/>
      <c r="CQ275" s="681"/>
      <c r="CR275" s="681"/>
      <c r="CS275" s="681"/>
      <c r="CT275" s="681"/>
      <c r="CU275" s="681"/>
      <c r="CV275" s="681"/>
      <c r="CW275" s="681"/>
      <c r="CX275" s="681"/>
      <c r="CY275" s="681"/>
      <c r="CZ275" s="681"/>
      <c r="DA275" s="681"/>
      <c r="DB275" s="681"/>
      <c r="DC275" s="682"/>
      <c r="DD275" s="682"/>
      <c r="DE275" s="682"/>
      <c r="DF275" s="682"/>
      <c r="DG275" s="683"/>
      <c r="DH275" s="683"/>
      <c r="DI275" s="683"/>
      <c r="DJ275" s="683"/>
      <c r="DK275" s="683"/>
      <c r="DL275" s="683"/>
      <c r="DM275" s="683"/>
      <c r="DN275" s="683"/>
      <c r="DO275" s="683"/>
      <c r="DP275" s="683"/>
      <c r="DQ275" s="683"/>
      <c r="DR275" s="683"/>
      <c r="DS275" s="683"/>
      <c r="DT275" s="683"/>
      <c r="DU275" s="683"/>
      <c r="DV275" s="683"/>
      <c r="DW275" s="683"/>
      <c r="DX275" s="683"/>
      <c r="DY275" s="683"/>
      <c r="DZ275" s="681"/>
      <c r="EA275" s="681"/>
      <c r="EB275" s="681"/>
      <c r="EC275" s="681"/>
      <c r="ED275" s="681"/>
      <c r="EE275" s="681"/>
      <c r="EF275" s="681"/>
      <c r="EG275" s="681"/>
      <c r="EH275" s="681"/>
      <c r="EI275" s="681"/>
      <c r="EJ275" s="681"/>
      <c r="EK275" s="681"/>
      <c r="EL275" s="681"/>
      <c r="EM275" s="681"/>
      <c r="EN275" s="681"/>
      <c r="EO275" s="681"/>
      <c r="EP275" s="681"/>
      <c r="EQ275" s="681"/>
      <c r="ER275" s="681"/>
      <c r="ES275" s="681"/>
      <c r="ET275" s="681"/>
      <c r="EU275" s="681"/>
      <c r="EV275" s="681"/>
      <c r="EW275" s="681"/>
      <c r="EX275" s="682"/>
      <c r="EY275" s="682"/>
      <c r="EZ275" s="682"/>
      <c r="FA275" s="682"/>
      <c r="FB275" s="682"/>
      <c r="FC275" s="681"/>
      <c r="FD275" s="681"/>
      <c r="FE275" s="682"/>
      <c r="FF275" s="682"/>
      <c r="FG275" s="681"/>
      <c r="FH275" s="681"/>
      <c r="FI275" s="682"/>
      <c r="FJ275" s="682"/>
      <c r="FK275" s="681"/>
      <c r="FL275" s="681"/>
      <c r="FM275" s="681"/>
      <c r="FN275" s="681"/>
      <c r="FO275" s="681"/>
      <c r="FP275" s="681"/>
      <c r="FQ275" s="681"/>
      <c r="FR275" s="682"/>
      <c r="FS275" s="682"/>
      <c r="FT275" s="681"/>
      <c r="FU275" s="681"/>
      <c r="FV275" s="682"/>
      <c r="FW275" s="682"/>
      <c r="FX275" s="681"/>
      <c r="FY275" s="681"/>
      <c r="FZ275" s="681"/>
      <c r="GA275" s="681"/>
      <c r="GB275" s="681"/>
      <c r="GC275" s="680"/>
      <c r="GD275" s="684"/>
      <c r="GE275" s="681"/>
      <c r="GF275" s="681"/>
      <c r="GG275" s="681"/>
      <c r="GH275" s="681"/>
      <c r="GI275" s="681"/>
      <c r="GJ275" s="681"/>
      <c r="GK275" s="681"/>
      <c r="GL275" s="683"/>
      <c r="GM275" s="683"/>
      <c r="GN275" s="683"/>
      <c r="GO275" s="683"/>
      <c r="GP275" s="683"/>
      <c r="GQ275" s="683"/>
      <c r="GR275" s="683"/>
      <c r="GS275" s="683"/>
      <c r="GT275" s="683"/>
      <c r="GU275" s="683"/>
      <c r="GV275" s="683"/>
      <c r="GW275" s="683"/>
      <c r="GX275" s="683"/>
      <c r="GY275" s="683"/>
      <c r="GZ275" s="683"/>
      <c r="HA275" s="683"/>
      <c r="HB275" s="683"/>
      <c r="HC275" s="683"/>
      <c r="HD275" s="683"/>
      <c r="HE275" s="683"/>
      <c r="HF275" s="683"/>
      <c r="HG275" s="683"/>
      <c r="HH275" s="683"/>
      <c r="HI275" s="683"/>
      <c r="HJ275" s="683"/>
      <c r="HK275" s="683"/>
      <c r="HL275" s="683"/>
      <c r="HM275" s="683"/>
      <c r="HN275" s="683"/>
      <c r="HO275" s="683"/>
      <c r="HP275" s="683"/>
      <c r="HQ275" s="683"/>
      <c r="HR275" s="683"/>
      <c r="HS275" s="683"/>
      <c r="HT275" s="683"/>
      <c r="HU275" s="683"/>
      <c r="HV275" s="683"/>
      <c r="HW275" s="683"/>
      <c r="HX275" s="683"/>
      <c r="HY275" s="683"/>
      <c r="HZ275" s="683"/>
      <c r="IA275" s="683"/>
      <c r="IB275" s="683"/>
      <c r="IC275" s="683"/>
      <c r="ID275" s="681"/>
      <c r="IE275" s="681"/>
      <c r="IF275" s="681"/>
      <c r="IG275" s="681"/>
      <c r="IH275" s="681"/>
      <c r="II275" s="681"/>
      <c r="IJ275" s="681"/>
      <c r="IK275" s="681"/>
      <c r="IL275" s="681"/>
      <c r="IM275" s="681"/>
      <c r="IN275" s="681"/>
      <c r="IO275" s="681"/>
      <c r="IP275" s="681"/>
      <c r="IQ275" s="681"/>
      <c r="IR275" s="681"/>
      <c r="IS275" s="681"/>
      <c r="IT275" s="681"/>
      <c r="IU275" s="681"/>
      <c r="IV275" s="681"/>
      <c r="IW275" s="681"/>
      <c r="IX275" s="681"/>
      <c r="IY275" s="681"/>
      <c r="IZ275" s="681"/>
      <c r="JA275" s="681"/>
      <c r="JB275" s="682"/>
      <c r="JC275" s="682"/>
      <c r="JD275" s="682"/>
      <c r="JE275" s="682"/>
      <c r="JF275" s="682"/>
      <c r="JG275" s="681"/>
      <c r="JH275" s="681"/>
      <c r="JI275" s="682"/>
      <c r="JJ275" s="682"/>
      <c r="JK275" s="681"/>
      <c r="JL275" s="681"/>
      <c r="JM275" s="682"/>
      <c r="JN275" s="682"/>
      <c r="JO275" s="681"/>
      <c r="JP275" s="681"/>
      <c r="JQ275" s="681"/>
      <c r="JR275" s="681"/>
      <c r="JS275" s="681"/>
      <c r="JT275" s="681"/>
      <c r="JU275" s="681"/>
      <c r="JV275" s="682"/>
      <c r="JW275" s="682"/>
      <c r="JX275" s="681"/>
      <c r="JY275" s="681"/>
      <c r="JZ275" s="682"/>
      <c r="KA275" s="682"/>
      <c r="KB275" s="681"/>
      <c r="KC275" s="681"/>
      <c r="KD275" s="681"/>
      <c r="KE275" s="681"/>
      <c r="KF275" s="681"/>
      <c r="KG275" s="680"/>
      <c r="KH275" s="684"/>
      <c r="KI275" s="681"/>
      <c r="KJ275" s="681"/>
      <c r="KK275" s="681"/>
      <c r="KL275" s="681"/>
      <c r="KM275" s="681"/>
      <c r="KN275" s="681"/>
      <c r="KO275" s="681"/>
      <c r="KP275" s="683"/>
      <c r="KQ275" s="683"/>
      <c r="KR275" s="683"/>
      <c r="KS275" s="683"/>
      <c r="KT275" s="683"/>
      <c r="KU275" s="683"/>
      <c r="KV275" s="683"/>
      <c r="KW275" s="683"/>
      <c r="KX275" s="683"/>
      <c r="KY275" s="683"/>
      <c r="KZ275" s="683"/>
      <c r="LA275" s="683"/>
      <c r="LB275" s="683"/>
      <c r="LC275" s="683"/>
      <c r="LD275" s="683"/>
      <c r="LE275" s="683"/>
      <c r="LF275" s="683"/>
      <c r="LG275" s="683"/>
      <c r="LH275" s="683"/>
      <c r="LI275" s="683"/>
      <c r="LJ275" s="683"/>
      <c r="LK275" s="683"/>
      <c r="LL275" s="683"/>
      <c r="LM275" s="683"/>
      <c r="LN275" s="683"/>
      <c r="LO275" s="683"/>
      <c r="LP275" s="683"/>
      <c r="LQ275" s="683"/>
      <c r="LR275" s="683"/>
      <c r="LS275" s="683"/>
      <c r="LT275" s="683"/>
      <c r="LU275" s="683"/>
      <c r="LV275" s="683"/>
      <c r="LW275" s="683"/>
      <c r="LX275" s="683"/>
      <c r="LY275" s="683"/>
      <c r="LZ275" s="683"/>
      <c r="MA275" s="683"/>
      <c r="MB275" s="683"/>
      <c r="MC275" s="683"/>
      <c r="MD275" s="683"/>
      <c r="ME275" s="683"/>
      <c r="MF275" s="683"/>
      <c r="MG275" s="683"/>
      <c r="MH275" s="681"/>
      <c r="MI275" s="681"/>
      <c r="MJ275" s="681"/>
      <c r="MK275" s="681"/>
      <c r="ML275" s="681"/>
      <c r="MM275" s="681"/>
      <c r="MN275" s="681"/>
      <c r="MO275" s="681"/>
      <c r="MP275" s="681"/>
      <c r="MQ275" s="681"/>
      <c r="MR275" s="681"/>
      <c r="MS275" s="681"/>
      <c r="MT275" s="681"/>
      <c r="MU275" s="681"/>
      <c r="MV275" s="681"/>
      <c r="MW275" s="681"/>
      <c r="MX275" s="681"/>
      <c r="MY275" s="681"/>
      <c r="MZ275" s="681"/>
      <c r="NA275" s="681"/>
      <c r="NB275" s="681"/>
      <c r="NC275" s="681"/>
      <c r="ND275" s="681"/>
      <c r="NE275" s="681"/>
      <c r="NF275" s="682"/>
      <c r="NG275" s="682"/>
      <c r="NH275" s="682"/>
      <c r="NI275" s="682"/>
      <c r="NJ275" s="682"/>
      <c r="NK275" s="681"/>
      <c r="NL275" s="681"/>
      <c r="NM275" s="682"/>
      <c r="NN275" s="682"/>
      <c r="NO275" s="681"/>
      <c r="NP275" s="681"/>
      <c r="NQ275" s="682"/>
      <c r="NR275" s="682"/>
      <c r="NS275" s="681"/>
      <c r="NT275" s="681"/>
      <c r="NU275" s="681"/>
      <c r="NV275" s="681"/>
      <c r="NW275" s="681"/>
      <c r="NX275" s="681"/>
      <c r="NY275" s="681"/>
      <c r="NZ275" s="682"/>
      <c r="OA275" s="682"/>
      <c r="OB275" s="681"/>
      <c r="OC275" s="681"/>
      <c r="OD275" s="682"/>
      <c r="OE275" s="682"/>
      <c r="OF275" s="681"/>
      <c r="OG275" s="681"/>
      <c r="OH275" s="681"/>
      <c r="OI275" s="681"/>
      <c r="OJ275" s="681"/>
      <c r="OK275" s="680"/>
      <c r="OL275" s="684"/>
      <c r="OM275" s="681"/>
      <c r="ON275" s="681"/>
      <c r="OO275" s="681"/>
      <c r="OP275" s="681"/>
      <c r="OQ275" s="681"/>
      <c r="OR275" s="681"/>
      <c r="OS275" s="681"/>
      <c r="OT275" s="683"/>
      <c r="OU275" s="683"/>
      <c r="OV275" s="683"/>
      <c r="OW275" s="683"/>
      <c r="OX275" s="683"/>
      <c r="OY275" s="683"/>
      <c r="OZ275" s="683"/>
      <c r="PA275" s="683"/>
      <c r="PB275" s="683"/>
      <c r="PC275" s="683"/>
      <c r="PD275" s="683"/>
      <c r="PE275" s="683"/>
      <c r="PF275" s="683"/>
      <c r="PG275" s="683"/>
      <c r="PH275" s="683"/>
      <c r="PI275" s="683"/>
      <c r="PJ275" s="683"/>
      <c r="PK275" s="683"/>
      <c r="PL275" s="683"/>
      <c r="PM275" s="683"/>
      <c r="PN275" s="683"/>
      <c r="PO275" s="683"/>
      <c r="PP275" s="683"/>
      <c r="PQ275" s="683"/>
      <c r="PR275" s="683"/>
      <c r="PS275" s="683"/>
      <c r="PT275" s="683"/>
      <c r="PU275" s="683"/>
      <c r="PV275" s="683"/>
      <c r="PW275" s="683"/>
      <c r="PX275" s="683"/>
      <c r="PY275" s="683"/>
      <c r="PZ275" s="683"/>
      <c r="QA275" s="683"/>
      <c r="QB275" s="683"/>
      <c r="QC275" s="683"/>
      <c r="QD275" s="683"/>
      <c r="QE275" s="683"/>
      <c r="QF275" s="683"/>
      <c r="QG275" s="683"/>
      <c r="QH275" s="683"/>
      <c r="QI275" s="683"/>
      <c r="QJ275" s="683"/>
      <c r="QK275" s="683"/>
      <c r="QL275" s="681"/>
      <c r="QM275" s="681"/>
      <c r="QN275" s="681"/>
      <c r="QO275" s="681"/>
      <c r="QP275" s="681"/>
      <c r="QQ275" s="681"/>
      <c r="QR275" s="681"/>
      <c r="QS275" s="681"/>
      <c r="QT275" s="681"/>
      <c r="QU275" s="681"/>
      <c r="QV275" s="681"/>
      <c r="QW275" s="681"/>
      <c r="QX275" s="681"/>
      <c r="QY275" s="681"/>
      <c r="QZ275" s="681"/>
      <c r="RA275" s="681"/>
      <c r="RB275" s="681"/>
      <c r="RC275" s="681"/>
      <c r="RD275" s="681"/>
      <c r="RE275" s="681"/>
      <c r="RF275" s="681"/>
      <c r="RG275" s="681"/>
      <c r="RH275" s="681"/>
      <c r="RI275" s="681"/>
      <c r="RJ275" s="682"/>
      <c r="RK275" s="682"/>
      <c r="RL275" s="682"/>
      <c r="RM275" s="682"/>
      <c r="RN275" s="682"/>
      <c r="RO275" s="681"/>
      <c r="RP275" s="681"/>
      <c r="RQ275" s="682"/>
      <c r="RR275" s="682"/>
      <c r="RS275" s="681"/>
      <c r="RT275" s="681"/>
      <c r="RU275" s="682"/>
      <c r="RV275" s="682"/>
      <c r="RW275" s="681"/>
      <c r="RX275" s="681"/>
      <c r="RY275" s="681"/>
      <c r="RZ275" s="681"/>
      <c r="SA275" s="681"/>
      <c r="SB275" s="681"/>
      <c r="SC275" s="681"/>
      <c r="SD275" s="682"/>
      <c r="SE275" s="682"/>
      <c r="SF275" s="681"/>
      <c r="SG275" s="681"/>
      <c r="SH275" s="682"/>
      <c r="SI275" s="682"/>
      <c r="SJ275" s="681"/>
      <c r="SK275" s="681"/>
      <c r="SL275" s="681"/>
      <c r="SM275" s="681"/>
      <c r="SN275" s="681"/>
      <c r="SO275" s="680"/>
      <c r="SP275" s="684"/>
      <c r="SQ275" s="681"/>
      <c r="SR275" s="681"/>
      <c r="SS275" s="681"/>
      <c r="ST275" s="681"/>
      <c r="SU275" s="681"/>
      <c r="SV275" s="681"/>
      <c r="SW275" s="681"/>
      <c r="SX275" s="683"/>
      <c r="SY275" s="683"/>
      <c r="SZ275" s="683"/>
      <c r="TA275" s="683"/>
      <c r="TB275" s="683"/>
      <c r="TC275" s="683"/>
      <c r="TD275" s="683"/>
      <c r="TE275" s="683"/>
      <c r="TF275" s="683"/>
      <c r="TG275" s="683"/>
      <c r="TH275" s="683"/>
      <c r="TI275" s="683"/>
      <c r="TJ275" s="683"/>
      <c r="TK275" s="683"/>
      <c r="TL275" s="683"/>
      <c r="TM275" s="683"/>
      <c r="TN275" s="683"/>
      <c r="TO275" s="683"/>
      <c r="TP275" s="683"/>
      <c r="TQ275" s="683"/>
      <c r="TR275" s="683"/>
      <c r="TS275" s="683"/>
      <c r="TT275" s="683"/>
      <c r="TU275" s="683"/>
      <c r="TV275" s="683"/>
      <c r="TW275" s="683"/>
      <c r="TX275" s="683"/>
      <c r="TY275" s="683"/>
      <c r="TZ275" s="683"/>
      <c r="UA275" s="683"/>
      <c r="UB275" s="683"/>
      <c r="UC275" s="683"/>
      <c r="UD275" s="683"/>
      <c r="UE275" s="683"/>
      <c r="UF275" s="683"/>
      <c r="UG275" s="683"/>
      <c r="UH275" s="683"/>
      <c r="UI275" s="683"/>
      <c r="UJ275" s="683"/>
      <c r="UK275" s="683"/>
      <c r="UL275" s="683"/>
      <c r="UM275" s="683"/>
      <c r="UN275" s="683"/>
      <c r="UO275" s="683"/>
      <c r="UP275" s="681"/>
      <c r="UQ275" s="681"/>
      <c r="UR275" s="681"/>
      <c r="US275" s="681"/>
      <c r="UT275" s="681"/>
      <c r="UU275" s="681"/>
      <c r="UV275" s="681"/>
      <c r="UW275" s="681"/>
      <c r="UX275" s="681"/>
      <c r="UY275" s="681"/>
      <c r="UZ275" s="681"/>
      <c r="VA275" s="681"/>
      <c r="VB275" s="681"/>
      <c r="VC275" s="681"/>
      <c r="VD275" s="681"/>
      <c r="VE275" s="681"/>
      <c r="VF275" s="681"/>
      <c r="VG275" s="681"/>
      <c r="VH275" s="681"/>
      <c r="VI275" s="681"/>
      <c r="VJ275" s="681"/>
      <c r="VK275" s="681"/>
      <c r="VL275" s="681"/>
      <c r="VM275" s="681"/>
      <c r="VN275" s="682"/>
      <c r="VO275" s="682"/>
      <c r="VP275" s="682"/>
      <c r="VQ275" s="682"/>
      <c r="VR275" s="682"/>
      <c r="VS275" s="681"/>
      <c r="VT275" s="681"/>
      <c r="VU275" s="682"/>
      <c r="VV275" s="682"/>
      <c r="VW275" s="681"/>
      <c r="VX275" s="681"/>
      <c r="VY275" s="682"/>
      <c r="VZ275" s="682"/>
      <c r="WA275" s="681"/>
      <c r="WB275" s="681"/>
      <c r="WC275" s="681"/>
      <c r="WD275" s="681"/>
      <c r="WE275" s="681"/>
      <c r="WF275" s="681"/>
      <c r="WG275" s="681"/>
      <c r="WH275" s="682"/>
      <c r="WI275" s="682"/>
      <c r="WJ275" s="681"/>
      <c r="WK275" s="681"/>
      <c r="WL275" s="682"/>
      <c r="WM275" s="682"/>
      <c r="WN275" s="681"/>
      <c r="WO275" s="681"/>
      <c r="WP275" s="681"/>
      <c r="WQ275" s="681"/>
      <c r="WR275" s="681"/>
      <c r="WS275" s="680"/>
      <c r="WT275" s="684"/>
      <c r="WU275" s="681"/>
      <c r="WV275" s="681"/>
      <c r="WW275" s="681"/>
      <c r="WX275" s="681"/>
      <c r="WY275" s="681"/>
      <c r="WZ275" s="681"/>
      <c r="XA275" s="681"/>
      <c r="XB275" s="683"/>
      <c r="XC275" s="683"/>
      <c r="XD275" s="683"/>
      <c r="XE275" s="683"/>
      <c r="XF275" s="683"/>
      <c r="XG275" s="683"/>
      <c r="XH275" s="683"/>
      <c r="XI275" s="683"/>
      <c r="XJ275" s="683"/>
      <c r="XK275" s="683"/>
      <c r="XL275" s="683"/>
      <c r="XM275" s="683"/>
      <c r="XN275" s="683"/>
      <c r="XO275" s="683"/>
      <c r="XP275" s="683"/>
      <c r="XQ275" s="683"/>
      <c r="XR275" s="683"/>
      <c r="XS275" s="683"/>
      <c r="XT275" s="683"/>
      <c r="XU275" s="683"/>
      <c r="XV275" s="683"/>
      <c r="XW275" s="683"/>
      <c r="XX275" s="683"/>
      <c r="XY275" s="683"/>
      <c r="XZ275" s="683"/>
      <c r="YA275" s="683"/>
      <c r="YB275" s="683"/>
      <c r="YC275" s="683"/>
      <c r="YD275" s="683"/>
      <c r="YE275" s="683"/>
      <c r="YF275" s="683"/>
      <c r="YG275" s="683"/>
      <c r="YH275" s="683"/>
      <c r="YI275" s="683"/>
      <c r="YJ275" s="683"/>
      <c r="YK275" s="683"/>
      <c r="YL275" s="683"/>
      <c r="YM275" s="683"/>
      <c r="YN275" s="683"/>
      <c r="YO275" s="683"/>
      <c r="YP275" s="683"/>
      <c r="YQ275" s="683"/>
      <c r="YR275" s="683"/>
      <c r="YS275" s="683"/>
      <c r="YT275" s="681"/>
      <c r="YU275" s="681"/>
      <c r="YV275" s="681"/>
      <c r="YW275" s="681"/>
      <c r="YX275" s="681"/>
      <c r="YY275" s="681"/>
      <c r="YZ275" s="681"/>
      <c r="ZA275" s="681"/>
      <c r="ZB275" s="681"/>
      <c r="ZC275" s="681"/>
      <c r="ZD275" s="681"/>
      <c r="ZE275" s="681"/>
      <c r="ZF275" s="681"/>
      <c r="ZG275" s="681"/>
      <c r="ZH275" s="681"/>
      <c r="ZI275" s="681"/>
      <c r="ZJ275" s="681"/>
      <c r="ZK275" s="681"/>
      <c r="ZL275" s="681"/>
      <c r="ZM275" s="681"/>
      <c r="ZN275" s="681"/>
      <c r="ZO275" s="681"/>
      <c r="ZP275" s="681"/>
      <c r="ZQ275" s="681"/>
      <c r="ZR275" s="682"/>
      <c r="ZS275" s="682"/>
      <c r="ZT275" s="682"/>
      <c r="ZU275" s="682"/>
      <c r="ZV275" s="682"/>
      <c r="ZW275" s="681"/>
      <c r="ZX275" s="681"/>
      <c r="ZY275" s="682"/>
      <c r="ZZ275" s="682"/>
      <c r="AAA275" s="681"/>
      <c r="AAB275" s="681"/>
      <c r="AAC275" s="682"/>
      <c r="AAD275" s="682"/>
      <c r="AAE275" s="681"/>
      <c r="AAF275" s="681"/>
      <c r="AAG275" s="681"/>
      <c r="AAH275" s="681"/>
      <c r="AAI275" s="681"/>
      <c r="AAJ275" s="681"/>
      <c r="AAK275" s="681"/>
      <c r="AAL275" s="682"/>
      <c r="AAM275" s="682"/>
      <c r="AAN275" s="681"/>
      <c r="AAO275" s="681"/>
      <c r="AAP275" s="682"/>
      <c r="AAQ275" s="682"/>
      <c r="AAR275" s="681"/>
      <c r="AAS275" s="681"/>
      <c r="AAT275" s="681"/>
      <c r="AAU275" s="681"/>
      <c r="AAV275" s="681"/>
      <c r="AAW275" s="680"/>
      <c r="AAX275" s="684"/>
      <c r="AAY275" s="681"/>
      <c r="AAZ275" s="681"/>
      <c r="ABA275" s="681"/>
      <c r="ABB275" s="681"/>
      <c r="ABC275" s="681"/>
      <c r="ABD275" s="681"/>
      <c r="ABE275" s="681"/>
      <c r="ABF275" s="683"/>
      <c r="ABG275" s="683"/>
      <c r="ABH275" s="683"/>
      <c r="ABI275" s="683"/>
      <c r="ABJ275" s="683"/>
      <c r="ABK275" s="683"/>
      <c r="ABL275" s="683"/>
      <c r="ABM275" s="683"/>
      <c r="ABN275" s="683"/>
      <c r="ABO275" s="683"/>
      <c r="ABP275" s="683"/>
      <c r="ABQ275" s="683"/>
      <c r="ABR275" s="683"/>
      <c r="ABS275" s="683"/>
      <c r="ABT275" s="683"/>
      <c r="ABU275" s="683"/>
      <c r="ABV275" s="683"/>
      <c r="ABW275" s="683"/>
      <c r="ABX275" s="683"/>
      <c r="ABY275" s="683"/>
      <c r="ABZ275" s="683"/>
      <c r="ACA275" s="683"/>
      <c r="ACB275" s="683"/>
      <c r="ACC275" s="683"/>
      <c r="ACD275" s="683"/>
      <c r="ACE275" s="683"/>
      <c r="ACF275" s="683"/>
      <c r="ACG275" s="683"/>
      <c r="ACH275" s="683"/>
      <c r="ACI275" s="683"/>
      <c r="ACJ275" s="683"/>
      <c r="ACK275" s="683"/>
      <c r="ACL275" s="683"/>
      <c r="ACM275" s="683"/>
      <c r="ACN275" s="683"/>
      <c r="ACO275" s="683"/>
      <c r="ACP275" s="683"/>
      <c r="ACQ275" s="683"/>
      <c r="ACR275" s="683"/>
      <c r="ACS275" s="683"/>
      <c r="ACT275" s="683"/>
      <c r="ACU275" s="683"/>
      <c r="ACV275" s="683"/>
      <c r="ACW275" s="683"/>
      <c r="ACX275" s="681"/>
      <c r="ACY275" s="681"/>
      <c r="ACZ275" s="681"/>
      <c r="ADA275" s="681"/>
      <c r="ADB275" s="681"/>
      <c r="ADC275" s="681"/>
      <c r="ADD275" s="681"/>
      <c r="ADE275" s="681"/>
      <c r="ADF275" s="681"/>
      <c r="ADG275" s="681"/>
      <c r="ADH275" s="681"/>
      <c r="ADI275" s="681"/>
      <c r="ADJ275" s="681"/>
      <c r="ADK275" s="681"/>
      <c r="ADL275" s="681"/>
      <c r="ADM275" s="681"/>
      <c r="ADN275" s="681"/>
      <c r="ADO275" s="681"/>
      <c r="ADP275" s="681"/>
      <c r="ADQ275" s="681"/>
      <c r="ADR275" s="681"/>
      <c r="ADS275" s="681"/>
      <c r="ADT275" s="681"/>
      <c r="ADU275" s="681"/>
      <c r="ADV275" s="682"/>
      <c r="ADW275" s="682"/>
      <c r="ADX275" s="682"/>
      <c r="ADY275" s="682"/>
      <c r="ADZ275" s="682"/>
      <c r="AEA275" s="681"/>
      <c r="AEB275" s="681"/>
      <c r="AEC275" s="682"/>
      <c r="AED275" s="682"/>
      <c r="AEE275" s="681"/>
      <c r="AEF275" s="681"/>
      <c r="AEG275" s="682"/>
      <c r="AEH275" s="682"/>
      <c r="AEI275" s="681"/>
      <c r="AEJ275" s="681"/>
      <c r="AEK275" s="681"/>
      <c r="AEL275" s="681"/>
      <c r="AEM275" s="681"/>
      <c r="AEN275" s="681"/>
      <c r="AEO275" s="681"/>
      <c r="AEP275" s="682"/>
      <c r="AEQ275" s="682"/>
      <c r="AER275" s="681"/>
      <c r="AES275" s="681"/>
      <c r="AET275" s="682"/>
      <c r="AEU275" s="682"/>
      <c r="AEV275" s="681"/>
      <c r="AEW275" s="681"/>
      <c r="AEX275" s="681"/>
      <c r="AEY275" s="681"/>
      <c r="AEZ275" s="681"/>
      <c r="AFA275" s="680"/>
      <c r="AFB275" s="684"/>
      <c r="AFC275" s="681"/>
      <c r="AFD275" s="681"/>
      <c r="AFE275" s="681"/>
      <c r="AFF275" s="681"/>
      <c r="AFG275" s="681"/>
      <c r="AFH275" s="681"/>
      <c r="AFI275" s="681"/>
      <c r="AFJ275" s="683"/>
      <c r="AFK275" s="683"/>
      <c r="AFL275" s="683"/>
      <c r="AFM275" s="683"/>
      <c r="AFN275" s="683"/>
      <c r="AFO275" s="683"/>
      <c r="AFP275" s="683"/>
      <c r="AFQ275" s="683"/>
      <c r="AFR275" s="683"/>
      <c r="AFS275" s="683"/>
      <c r="AFT275" s="683"/>
      <c r="AFU275" s="683"/>
      <c r="AFV275" s="683"/>
      <c r="AFW275" s="683"/>
      <c r="AFX275" s="683"/>
      <c r="AFY275" s="683"/>
      <c r="AFZ275" s="683"/>
      <c r="AGA275" s="683"/>
      <c r="AGB275" s="683"/>
      <c r="AGC275" s="683"/>
      <c r="AGD275" s="683"/>
      <c r="AGE275" s="683"/>
      <c r="AGF275" s="683"/>
      <c r="AGG275" s="683"/>
      <c r="AGH275" s="683"/>
      <c r="AGI275" s="683"/>
      <c r="AGJ275" s="683"/>
      <c r="AGK275" s="683"/>
      <c r="AGL275" s="683"/>
      <c r="AGM275" s="683"/>
      <c r="AGN275" s="683"/>
      <c r="AGO275" s="683"/>
      <c r="AGP275" s="683"/>
      <c r="AGQ275" s="683"/>
      <c r="AGR275" s="683"/>
      <c r="AGS275" s="683"/>
      <c r="AGT275" s="683"/>
      <c r="AGU275" s="683"/>
      <c r="AGV275" s="683"/>
      <c r="AGW275" s="683"/>
      <c r="AGX275" s="683"/>
      <c r="AGY275" s="683"/>
      <c r="AGZ275" s="683"/>
      <c r="AHA275" s="683"/>
      <c r="AHB275" s="681"/>
      <c r="AHC275" s="681"/>
      <c r="AHD275" s="681"/>
      <c r="AHE275" s="681"/>
      <c r="AHF275" s="681"/>
      <c r="AHG275" s="681"/>
      <c r="AHH275" s="681"/>
      <c r="AHI275" s="681"/>
      <c r="AHJ275" s="681"/>
      <c r="AHK275" s="681"/>
      <c r="AHL275" s="681"/>
      <c r="AHM275" s="681"/>
      <c r="AHN275" s="681"/>
      <c r="AHO275" s="681"/>
      <c r="AHP275" s="681"/>
      <c r="AHQ275" s="681"/>
      <c r="AHR275" s="681"/>
      <c r="AHS275" s="681"/>
      <c r="AHT275" s="681"/>
      <c r="AHU275" s="681"/>
      <c r="AHV275" s="681"/>
      <c r="AHW275" s="681"/>
      <c r="AHX275" s="681"/>
      <c r="AHY275" s="681"/>
      <c r="AHZ275" s="682"/>
      <c r="AIA275" s="682"/>
      <c r="AIB275" s="682"/>
      <c r="AIC275" s="682"/>
      <c r="AID275" s="682"/>
      <c r="AIE275" s="681"/>
      <c r="AIF275" s="681"/>
      <c r="AIG275" s="682"/>
      <c r="AIH275" s="682"/>
      <c r="AII275" s="681"/>
      <c r="AIJ275" s="681"/>
      <c r="AIK275" s="682"/>
      <c r="AIL275" s="682"/>
      <c r="AIM275" s="681"/>
      <c r="AIN275" s="681"/>
      <c r="AIO275" s="681"/>
      <c r="AIP275" s="681"/>
      <c r="AIQ275" s="681"/>
      <c r="AIR275" s="681"/>
      <c r="AIS275" s="681"/>
      <c r="AIT275" s="682"/>
      <c r="AIU275" s="682"/>
      <c r="AIV275" s="681"/>
      <c r="AIW275" s="681"/>
      <c r="AIX275" s="682"/>
      <c r="AIY275" s="682"/>
      <c r="AIZ275" s="681"/>
      <c r="AJA275" s="681"/>
      <c r="AJB275" s="681"/>
      <c r="AJC275" s="681"/>
      <c r="AJD275" s="681"/>
      <c r="AJE275" s="680"/>
      <c r="AJF275" s="684"/>
      <c r="AJG275" s="681"/>
      <c r="AJH275" s="681"/>
      <c r="AJI275" s="681"/>
      <c r="AJJ275" s="681"/>
      <c r="AJK275" s="681"/>
      <c r="AJL275" s="681"/>
      <c r="AJM275" s="681"/>
      <c r="AJN275" s="683"/>
      <c r="AJO275" s="683"/>
      <c r="AJP275" s="683"/>
      <c r="AJQ275" s="683"/>
      <c r="AJR275" s="683"/>
      <c r="AJS275" s="683"/>
      <c r="AJT275" s="683"/>
      <c r="AJU275" s="683"/>
      <c r="AJV275" s="683"/>
      <c r="AJW275" s="683"/>
      <c r="AJX275" s="683"/>
      <c r="AJY275" s="683"/>
      <c r="AJZ275" s="683"/>
      <c r="AKA275" s="683"/>
      <c r="AKB275" s="683"/>
      <c r="AKC275" s="683"/>
      <c r="AKD275" s="683"/>
      <c r="AKE275" s="683"/>
      <c r="AKF275" s="683"/>
      <c r="AKG275" s="683"/>
      <c r="AKH275" s="683"/>
      <c r="AKI275" s="683"/>
      <c r="AKJ275" s="683"/>
      <c r="AKK275" s="683"/>
      <c r="AKL275" s="683"/>
      <c r="AKM275" s="683"/>
      <c r="AKN275" s="683"/>
      <c r="AKO275" s="683"/>
      <c r="AKP275" s="683"/>
      <c r="AKQ275" s="683"/>
      <c r="AKR275" s="683"/>
      <c r="AKS275" s="683"/>
      <c r="AKT275" s="683"/>
      <c r="AKU275" s="683"/>
      <c r="AKV275" s="683"/>
      <c r="AKW275" s="683"/>
      <c r="AKX275" s="683"/>
      <c r="AKY275" s="683"/>
      <c r="AKZ275" s="683"/>
      <c r="ALA275" s="683"/>
      <c r="ALB275" s="683"/>
      <c r="ALC275" s="683"/>
      <c r="ALD275" s="683"/>
      <c r="ALE275" s="683"/>
      <c r="ALF275" s="681"/>
      <c r="ALG275" s="681"/>
      <c r="ALH275" s="681"/>
      <c r="ALI275" s="681"/>
      <c r="ALJ275" s="681"/>
      <c r="ALK275" s="681"/>
      <c r="ALL275" s="681"/>
      <c r="ALM275" s="681"/>
      <c r="ALN275" s="681"/>
      <c r="ALO275" s="681"/>
      <c r="ALP275" s="681"/>
      <c r="ALQ275" s="681"/>
      <c r="ALR275" s="681"/>
      <c r="ALS275" s="681"/>
      <c r="ALT275" s="681"/>
      <c r="ALU275" s="681"/>
      <c r="ALV275" s="681"/>
      <c r="ALW275" s="681"/>
      <c r="ALX275" s="681"/>
      <c r="ALY275" s="681"/>
      <c r="ALZ275" s="681"/>
      <c r="AMA275" s="681"/>
      <c r="AMB275" s="681"/>
      <c r="AMC275" s="681"/>
      <c r="AMD275" s="682"/>
      <c r="AME275" s="682"/>
      <c r="AMF275" s="682"/>
      <c r="AMG275" s="682"/>
      <c r="AMH275" s="682"/>
      <c r="AMI275" s="681"/>
      <c r="AMJ275" s="681"/>
      <c r="AMK275" s="682"/>
      <c r="AML275" s="682"/>
      <c r="AMM275" s="681"/>
      <c r="AMN275" s="681"/>
      <c r="AMO275" s="682"/>
      <c r="AMP275" s="682"/>
      <c r="AMQ275" s="681"/>
      <c r="AMR275" s="681"/>
      <c r="AMS275" s="681"/>
      <c r="AMT275" s="681"/>
      <c r="AMU275" s="681"/>
      <c r="AMV275" s="681"/>
      <c r="AMW275" s="681"/>
      <c r="AMX275" s="682"/>
      <c r="AMY275" s="682"/>
      <c r="AMZ275" s="681"/>
      <c r="ANA275" s="681"/>
      <c r="ANB275" s="682"/>
      <c r="ANC275" s="682"/>
      <c r="AND275" s="681"/>
      <c r="ANE275" s="681"/>
      <c r="ANF275" s="681"/>
      <c r="ANG275" s="681"/>
      <c r="ANH275" s="681"/>
      <c r="ANI275" s="680"/>
      <c r="ANJ275" s="684"/>
      <c r="ANK275" s="681"/>
      <c r="ANL275" s="681"/>
      <c r="ANM275" s="681"/>
      <c r="ANN275" s="681"/>
      <c r="ANO275" s="681"/>
      <c r="ANP275" s="681"/>
      <c r="ANQ275" s="681"/>
      <c r="ANR275" s="683"/>
      <c r="ANS275" s="683"/>
      <c r="ANT275" s="683"/>
      <c r="ANU275" s="683"/>
      <c r="ANV275" s="683"/>
      <c r="ANW275" s="683"/>
      <c r="ANX275" s="683"/>
      <c r="ANY275" s="683"/>
      <c r="ANZ275" s="683"/>
      <c r="AOA275" s="683"/>
      <c r="AOB275" s="683"/>
      <c r="AOC275" s="683"/>
      <c r="AOD275" s="683"/>
      <c r="AOE275" s="683"/>
      <c r="AOF275" s="683"/>
      <c r="AOG275" s="683"/>
      <c r="AOH275" s="683"/>
      <c r="AOI275" s="683"/>
      <c r="AOJ275" s="683"/>
      <c r="AOK275" s="683"/>
      <c r="AOL275" s="683"/>
      <c r="AOM275" s="683"/>
      <c r="AON275" s="683"/>
      <c r="AOO275" s="683"/>
      <c r="AOP275" s="683"/>
      <c r="AOQ275" s="683"/>
      <c r="AOR275" s="683"/>
      <c r="AOS275" s="683"/>
      <c r="AOT275" s="683"/>
      <c r="AOU275" s="683"/>
      <c r="AOV275" s="683"/>
      <c r="AOW275" s="683"/>
      <c r="AOX275" s="683"/>
      <c r="AOY275" s="683"/>
      <c r="AOZ275" s="683"/>
      <c r="APA275" s="683"/>
      <c r="APB275" s="683"/>
      <c r="APC275" s="683"/>
      <c r="APD275" s="683"/>
      <c r="APE275" s="683"/>
      <c r="APF275" s="683"/>
      <c r="APG275" s="683"/>
      <c r="APH275" s="683"/>
      <c r="API275" s="683"/>
      <c r="APJ275" s="681"/>
      <c r="APK275" s="681"/>
      <c r="APL275" s="681"/>
      <c r="APM275" s="681"/>
      <c r="APN275" s="681"/>
      <c r="APO275" s="681"/>
      <c r="APP275" s="681"/>
      <c r="APQ275" s="681"/>
      <c r="APR275" s="681"/>
      <c r="APS275" s="681"/>
      <c r="APT275" s="681"/>
      <c r="APU275" s="681"/>
      <c r="APV275" s="681"/>
      <c r="APW275" s="681"/>
      <c r="APX275" s="681"/>
      <c r="APY275" s="681"/>
      <c r="APZ275" s="681"/>
      <c r="AQA275" s="681"/>
      <c r="AQB275" s="681"/>
      <c r="AQC275" s="681"/>
      <c r="AQD275" s="681"/>
      <c r="AQE275" s="681"/>
      <c r="AQF275" s="681"/>
      <c r="AQG275" s="681"/>
      <c r="AQH275" s="682"/>
      <c r="AQI275" s="682"/>
      <c r="AQJ275" s="682"/>
      <c r="AQK275" s="682"/>
      <c r="AQL275" s="682"/>
      <c r="AQM275" s="681"/>
      <c r="AQN275" s="681"/>
      <c r="AQO275" s="682"/>
      <c r="AQP275" s="682"/>
      <c r="AQQ275" s="681"/>
      <c r="AQR275" s="681"/>
      <c r="AQS275" s="682"/>
      <c r="AQT275" s="682"/>
      <c r="AQU275" s="681"/>
      <c r="AQV275" s="681"/>
      <c r="AQW275" s="681"/>
      <c r="AQX275" s="681"/>
      <c r="AQY275" s="681"/>
      <c r="AQZ275" s="681"/>
      <c r="ARA275" s="681"/>
      <c r="ARB275" s="682"/>
      <c r="ARC275" s="682"/>
      <c r="ARD275" s="681"/>
      <c r="ARE275" s="681"/>
      <c r="ARF275" s="682"/>
      <c r="ARG275" s="682"/>
      <c r="ARH275" s="681"/>
      <c r="ARI275" s="681"/>
      <c r="ARJ275" s="681"/>
      <c r="ARK275" s="681"/>
      <c r="ARL275" s="681"/>
      <c r="ARM275" s="680"/>
      <c r="ARN275" s="684"/>
      <c r="ARO275" s="681"/>
      <c r="ARP275" s="681"/>
      <c r="ARQ275" s="681"/>
      <c r="ARR275" s="681"/>
      <c r="ARS275" s="681"/>
      <c r="ART275" s="681"/>
      <c r="ARU275" s="681"/>
      <c r="ARV275" s="683"/>
      <c r="ARW275" s="683"/>
      <c r="ARX275" s="683"/>
      <c r="ARY275" s="683"/>
      <c r="ARZ275" s="683"/>
      <c r="ASA275" s="683"/>
      <c r="ASB275" s="683"/>
      <c r="ASC275" s="683"/>
      <c r="ASD275" s="683"/>
      <c r="ASE275" s="683"/>
      <c r="ASF275" s="683"/>
      <c r="ASG275" s="683"/>
      <c r="ASH275" s="683"/>
      <c r="ASI275" s="683"/>
      <c r="ASJ275" s="683"/>
      <c r="ASK275" s="683"/>
      <c r="ASL275" s="683"/>
      <c r="ASM275" s="683"/>
      <c r="ASN275" s="683"/>
      <c r="ASO275" s="683"/>
      <c r="ASP275" s="683"/>
      <c r="ASQ275" s="683"/>
      <c r="ASR275" s="683"/>
      <c r="ASS275" s="683"/>
      <c r="AST275" s="683"/>
      <c r="ASU275" s="683"/>
      <c r="ASV275" s="683"/>
      <c r="ASW275" s="683"/>
      <c r="ASX275" s="683"/>
      <c r="ASY275" s="683"/>
      <c r="ASZ275" s="683"/>
      <c r="ATA275" s="683"/>
      <c r="ATB275" s="683"/>
      <c r="ATC275" s="683"/>
      <c r="ATD275" s="683"/>
      <c r="ATE275" s="683"/>
      <c r="ATF275" s="683"/>
      <c r="ATG275" s="683"/>
      <c r="ATH275" s="683"/>
      <c r="ATI275" s="683"/>
      <c r="ATJ275" s="683"/>
      <c r="ATK275" s="683"/>
      <c r="ATL275" s="683"/>
      <c r="ATM275" s="683"/>
      <c r="ATN275" s="681"/>
      <c r="ATO275" s="681"/>
      <c r="ATP275" s="681"/>
      <c r="ATQ275" s="681"/>
      <c r="ATR275" s="681"/>
      <c r="ATS275" s="681"/>
      <c r="ATT275" s="681"/>
      <c r="ATU275" s="681"/>
      <c r="ATV275" s="681"/>
      <c r="ATW275" s="681"/>
      <c r="ATX275" s="681"/>
      <c r="ATY275" s="681"/>
      <c r="ATZ275" s="681"/>
      <c r="AUA275" s="681"/>
      <c r="AUB275" s="681"/>
      <c r="AUC275" s="681"/>
      <c r="AUD275" s="681"/>
      <c r="AUE275" s="681"/>
      <c r="AUF275" s="681"/>
      <c r="AUG275" s="681"/>
      <c r="AUH275" s="681"/>
      <c r="AUI275" s="681"/>
      <c r="AUJ275" s="681"/>
      <c r="AUK275" s="681"/>
      <c r="AUL275" s="682"/>
      <c r="AUM275" s="682"/>
      <c r="AUN275" s="682"/>
      <c r="AUO275" s="682"/>
      <c r="AUP275" s="682"/>
      <c r="AUQ275" s="681"/>
      <c r="AUR275" s="681"/>
      <c r="AUS275" s="682"/>
      <c r="AUT275" s="682"/>
      <c r="AUU275" s="681"/>
      <c r="AUV275" s="681"/>
      <c r="AUW275" s="682"/>
      <c r="AUX275" s="682"/>
      <c r="AUY275" s="681"/>
      <c r="AUZ275" s="681"/>
      <c r="AVA275" s="681"/>
      <c r="AVB275" s="681"/>
      <c r="AVC275" s="681"/>
      <c r="AVD275" s="681"/>
      <c r="AVE275" s="681"/>
      <c r="AVF275" s="682"/>
      <c r="AVG275" s="682"/>
      <c r="AVH275" s="681"/>
      <c r="AVI275" s="681"/>
      <c r="AVJ275" s="682"/>
      <c r="AVK275" s="682"/>
      <c r="AVL275" s="681"/>
      <c r="AVM275" s="681"/>
      <c r="AVN275" s="681"/>
      <c r="AVO275" s="681"/>
      <c r="AVP275" s="681"/>
      <c r="AVQ275" s="680"/>
      <c r="AVR275" s="684"/>
      <c r="AVS275" s="681"/>
      <c r="AVT275" s="681"/>
      <c r="AVU275" s="681"/>
      <c r="AVV275" s="681"/>
      <c r="AVW275" s="681"/>
      <c r="AVX275" s="681"/>
      <c r="AVY275" s="681"/>
      <c r="AVZ275" s="683"/>
      <c r="AWA275" s="683"/>
      <c r="AWB275" s="683"/>
      <c r="AWC275" s="683"/>
      <c r="AWD275" s="683"/>
      <c r="AWE275" s="683"/>
      <c r="AWF275" s="683"/>
      <c r="AWG275" s="683"/>
      <c r="AWH275" s="683"/>
      <c r="AWI275" s="683"/>
      <c r="AWJ275" s="683"/>
      <c r="AWK275" s="683"/>
      <c r="AWL275" s="683"/>
      <c r="AWM275" s="683"/>
      <c r="AWN275" s="683"/>
      <c r="AWO275" s="683"/>
      <c r="AWP275" s="683"/>
      <c r="AWQ275" s="683"/>
      <c r="AWR275" s="683"/>
      <c r="AWS275" s="683"/>
      <c r="AWT275" s="683"/>
      <c r="AWU275" s="683"/>
      <c r="AWV275" s="683"/>
      <c r="AWW275" s="683"/>
      <c r="AWX275" s="683"/>
      <c r="AWY275" s="683"/>
      <c r="AWZ275" s="683"/>
      <c r="AXA275" s="683"/>
      <c r="AXB275" s="683"/>
      <c r="AXC275" s="683"/>
      <c r="AXD275" s="683"/>
      <c r="AXE275" s="683"/>
      <c r="AXF275" s="683"/>
      <c r="AXG275" s="683"/>
      <c r="AXH275" s="683"/>
      <c r="AXI275" s="683"/>
      <c r="AXJ275" s="683"/>
      <c r="AXK275" s="683"/>
      <c r="AXL275" s="683"/>
      <c r="AXM275" s="683"/>
      <c r="AXN275" s="683"/>
      <c r="AXO275" s="683"/>
      <c r="AXP275" s="683"/>
      <c r="AXQ275" s="683"/>
      <c r="AXR275" s="681"/>
      <c r="AXS275" s="681"/>
      <c r="AXT275" s="681"/>
      <c r="AXU275" s="681"/>
      <c r="AXV275" s="681"/>
      <c r="AXW275" s="681"/>
      <c r="AXX275" s="681"/>
      <c r="AXY275" s="681"/>
      <c r="AXZ275" s="681"/>
      <c r="AYA275" s="681"/>
      <c r="AYB275" s="681"/>
      <c r="AYC275" s="681"/>
      <c r="AYD275" s="681"/>
      <c r="AYE275" s="681"/>
      <c r="AYF275" s="681"/>
      <c r="AYG275" s="681"/>
      <c r="AYH275" s="681"/>
      <c r="AYI275" s="681"/>
      <c r="AYJ275" s="681"/>
      <c r="AYK275" s="681"/>
      <c r="AYL275" s="681"/>
      <c r="AYM275" s="681"/>
      <c r="AYN275" s="681"/>
      <c r="AYO275" s="681"/>
      <c r="AYP275" s="682"/>
      <c r="AYQ275" s="682"/>
      <c r="AYR275" s="682"/>
      <c r="AYS275" s="682"/>
      <c r="AYT275" s="682"/>
      <c r="AYU275" s="681"/>
      <c r="AYV275" s="681"/>
      <c r="AYW275" s="682"/>
      <c r="AYX275" s="682"/>
      <c r="AYY275" s="681"/>
      <c r="AYZ275" s="681"/>
      <c r="AZA275" s="682"/>
      <c r="AZB275" s="682"/>
      <c r="AZC275" s="681"/>
      <c r="AZD275" s="681"/>
      <c r="AZE275" s="681"/>
      <c r="AZF275" s="681"/>
      <c r="AZG275" s="681"/>
      <c r="AZH275" s="681"/>
      <c r="AZI275" s="681"/>
      <c r="AZJ275" s="682"/>
      <c r="AZK275" s="682"/>
      <c r="AZL275" s="681"/>
      <c r="AZM275" s="681"/>
      <c r="AZN275" s="682"/>
      <c r="AZO275" s="682"/>
      <c r="AZP275" s="681"/>
      <c r="AZQ275" s="681"/>
      <c r="AZR275" s="681"/>
      <c r="AZS275" s="681"/>
      <c r="AZT275" s="681"/>
      <c r="AZU275" s="680"/>
      <c r="AZV275" s="684"/>
      <c r="AZW275" s="681"/>
      <c r="AZX275" s="681"/>
      <c r="AZY275" s="681"/>
      <c r="AZZ275" s="681"/>
      <c r="BAA275" s="681"/>
      <c r="BAB275" s="681"/>
      <c r="BAC275" s="681"/>
      <c r="BAD275" s="683"/>
      <c r="BAE275" s="683"/>
      <c r="BAF275" s="683"/>
      <c r="BAG275" s="683"/>
      <c r="BAH275" s="683"/>
      <c r="BAI275" s="683"/>
      <c r="BAJ275" s="683"/>
      <c r="BAK275" s="683"/>
      <c r="BAL275" s="683"/>
      <c r="BAM275" s="683"/>
      <c r="BAN275" s="683"/>
      <c r="BAO275" s="683"/>
      <c r="BAP275" s="683"/>
      <c r="BAQ275" s="683"/>
      <c r="BAR275" s="683"/>
      <c r="BAS275" s="683"/>
      <c r="BAT275" s="683"/>
      <c r="BAU275" s="683"/>
      <c r="BAV275" s="683"/>
      <c r="BAW275" s="683"/>
      <c r="BAX275" s="683"/>
      <c r="BAY275" s="683"/>
      <c r="BAZ275" s="683"/>
      <c r="BBA275" s="683"/>
      <c r="BBB275" s="683"/>
      <c r="BBC275" s="683"/>
      <c r="BBD275" s="683"/>
      <c r="BBE275" s="683"/>
      <c r="BBF275" s="683"/>
      <c r="BBG275" s="683"/>
      <c r="BBH275" s="683"/>
      <c r="BBI275" s="683"/>
      <c r="BBJ275" s="683"/>
      <c r="BBK275" s="683"/>
      <c r="BBL275" s="683"/>
      <c r="BBM275" s="683"/>
      <c r="BBN275" s="683"/>
      <c r="BBO275" s="683"/>
      <c r="BBP275" s="683"/>
      <c r="BBQ275" s="683"/>
      <c r="BBR275" s="683"/>
      <c r="BBS275" s="683"/>
      <c r="BBT275" s="683"/>
      <c r="BBU275" s="683"/>
      <c r="BBV275" s="681"/>
      <c r="BBW275" s="681"/>
      <c r="BBX275" s="681"/>
      <c r="BBY275" s="681"/>
      <c r="BBZ275" s="681"/>
      <c r="BCA275" s="681"/>
      <c r="BCB275" s="681"/>
      <c r="BCC275" s="681"/>
      <c r="BCD275" s="681"/>
      <c r="BCE275" s="681"/>
      <c r="BCF275" s="681"/>
      <c r="BCG275" s="681"/>
      <c r="BCH275" s="681"/>
      <c r="BCI275" s="681"/>
      <c r="BCJ275" s="681"/>
      <c r="BCK275" s="681"/>
      <c r="BCL275" s="681"/>
      <c r="BCM275" s="681"/>
      <c r="BCN275" s="681"/>
      <c r="BCO275" s="681"/>
      <c r="BCP275" s="681"/>
      <c r="BCQ275" s="681"/>
      <c r="BCR275" s="681"/>
      <c r="BCS275" s="681"/>
      <c r="BCT275" s="682"/>
      <c r="BCU275" s="682"/>
      <c r="BCV275" s="682"/>
      <c r="BCW275" s="682"/>
      <c r="BCX275" s="682"/>
      <c r="BCY275" s="681"/>
      <c r="BCZ275" s="681"/>
      <c r="BDA275" s="682"/>
      <c r="BDB275" s="682"/>
      <c r="BDC275" s="681"/>
      <c r="BDD275" s="681"/>
      <c r="BDE275" s="682"/>
      <c r="BDF275" s="682"/>
      <c r="BDG275" s="681"/>
      <c r="BDH275" s="681"/>
      <c r="BDI275" s="681"/>
      <c r="BDJ275" s="681"/>
      <c r="BDK275" s="681"/>
      <c r="BDL275" s="681"/>
      <c r="BDM275" s="681"/>
      <c r="BDN275" s="682"/>
      <c r="BDO275" s="682"/>
      <c r="BDP275" s="681"/>
      <c r="BDQ275" s="681"/>
      <c r="BDR275" s="682"/>
      <c r="BDS275" s="682"/>
      <c r="BDT275" s="681"/>
      <c r="BDU275" s="681"/>
      <c r="BDV275" s="681"/>
      <c r="BDW275" s="681"/>
      <c r="BDX275" s="681"/>
      <c r="BDY275" s="680"/>
      <c r="BDZ275" s="684"/>
      <c r="BEA275" s="681"/>
      <c r="BEB275" s="681"/>
      <c r="BEC275" s="681"/>
      <c r="BED275" s="681"/>
      <c r="BEE275" s="681"/>
      <c r="BEF275" s="681"/>
      <c r="BEG275" s="681"/>
      <c r="BEH275" s="683"/>
      <c r="BEI275" s="683"/>
      <c r="BEJ275" s="683"/>
      <c r="BEK275" s="683"/>
      <c r="BEL275" s="683"/>
      <c r="BEM275" s="683"/>
      <c r="BEN275" s="683"/>
      <c r="BEO275" s="683"/>
      <c r="BEP275" s="683"/>
      <c r="BEQ275" s="683"/>
      <c r="BER275" s="683"/>
      <c r="BES275" s="683"/>
      <c r="BET275" s="683"/>
      <c r="BEU275" s="683"/>
      <c r="BEV275" s="683"/>
      <c r="BEW275" s="683"/>
      <c r="BEX275" s="683"/>
      <c r="BEY275" s="683"/>
      <c r="BEZ275" s="683"/>
      <c r="BFA275" s="683"/>
      <c r="BFB275" s="683"/>
      <c r="BFC275" s="683"/>
      <c r="BFD275" s="683"/>
      <c r="BFE275" s="683"/>
      <c r="BFF275" s="683"/>
      <c r="BFG275" s="683"/>
      <c r="BFH275" s="683"/>
      <c r="BFI275" s="683"/>
      <c r="BFJ275" s="683"/>
      <c r="BFK275" s="683"/>
      <c r="BFL275" s="683"/>
      <c r="BFM275" s="683"/>
      <c r="BFN275" s="683"/>
      <c r="BFO275" s="683"/>
      <c r="BFP275" s="683"/>
      <c r="BFQ275" s="683"/>
      <c r="BFR275" s="683"/>
      <c r="BFS275" s="683"/>
      <c r="BFT275" s="683"/>
      <c r="BFU275" s="683"/>
      <c r="BFV275" s="683"/>
      <c r="BFW275" s="683"/>
      <c r="BFX275" s="683"/>
      <c r="BFY275" s="683"/>
      <c r="BFZ275" s="681"/>
      <c r="BGA275" s="681"/>
      <c r="BGB275" s="681"/>
      <c r="BGC275" s="681"/>
      <c r="BGD275" s="681"/>
      <c r="BGE275" s="681"/>
      <c r="BGF275" s="681"/>
      <c r="BGG275" s="681"/>
      <c r="BGH275" s="681"/>
      <c r="BGI275" s="681"/>
      <c r="BGJ275" s="681"/>
      <c r="BGK275" s="681"/>
      <c r="BGL275" s="681"/>
      <c r="BGM275" s="681"/>
      <c r="BGN275" s="681"/>
      <c r="BGO275" s="681"/>
      <c r="BGP275" s="681"/>
      <c r="BGQ275" s="681"/>
      <c r="BGR275" s="681"/>
      <c r="BGS275" s="681"/>
      <c r="BGT275" s="681"/>
      <c r="BGU275" s="681"/>
      <c r="BGV275" s="681"/>
      <c r="BGW275" s="681"/>
      <c r="BGX275" s="682"/>
      <c r="BGY275" s="682"/>
      <c r="BGZ275" s="682"/>
      <c r="BHA275" s="682"/>
      <c r="BHB275" s="682"/>
      <c r="BHC275" s="681"/>
      <c r="BHD275" s="681"/>
      <c r="BHE275" s="682"/>
      <c r="BHF275" s="682"/>
      <c r="BHG275" s="681"/>
      <c r="BHH275" s="681"/>
      <c r="BHI275" s="682"/>
      <c r="BHJ275" s="682"/>
      <c r="BHK275" s="681"/>
      <c r="BHL275" s="681"/>
      <c r="BHM275" s="681"/>
      <c r="BHN275" s="681"/>
      <c r="BHO275" s="681"/>
      <c r="BHP275" s="681"/>
      <c r="BHQ275" s="681"/>
      <c r="BHR275" s="682"/>
      <c r="BHS275" s="682"/>
      <c r="BHT275" s="681"/>
      <c r="BHU275" s="681"/>
      <c r="BHV275" s="682"/>
      <c r="BHW275" s="682"/>
      <c r="BHX275" s="681"/>
      <c r="BHY275" s="681"/>
      <c r="BHZ275" s="681"/>
      <c r="BIA275" s="681"/>
      <c r="BIB275" s="681"/>
      <c r="BIC275" s="680"/>
      <c r="BID275" s="684"/>
      <c r="BIE275" s="681"/>
      <c r="BIF275" s="681"/>
      <c r="BIG275" s="681"/>
      <c r="BIH275" s="681"/>
      <c r="BII275" s="681"/>
      <c r="BIJ275" s="681"/>
      <c r="BIK275" s="681"/>
      <c r="BIL275" s="683"/>
      <c r="BIM275" s="683"/>
      <c r="BIN275" s="683"/>
      <c r="BIO275" s="683"/>
      <c r="BIP275" s="683"/>
      <c r="BIQ275" s="683"/>
      <c r="BIR275" s="683"/>
      <c r="BIS275" s="683"/>
      <c r="BIT275" s="683"/>
      <c r="BIU275" s="683"/>
      <c r="BIV275" s="683"/>
      <c r="BIW275" s="683"/>
      <c r="BIX275" s="683"/>
      <c r="BIY275" s="683"/>
      <c r="BIZ275" s="683"/>
      <c r="BJA275" s="683"/>
      <c r="BJB275" s="683"/>
      <c r="BJC275" s="683"/>
      <c r="BJD275" s="683"/>
      <c r="BJE275" s="683"/>
      <c r="BJF275" s="683"/>
      <c r="BJG275" s="683"/>
      <c r="BJH275" s="683"/>
      <c r="BJI275" s="683"/>
      <c r="BJJ275" s="683"/>
      <c r="BJK275" s="683"/>
      <c r="BJL275" s="683"/>
      <c r="BJM275" s="683"/>
      <c r="BJN275" s="683"/>
      <c r="BJO275" s="683"/>
      <c r="BJP275" s="683"/>
      <c r="BJQ275" s="683"/>
      <c r="BJR275" s="683"/>
      <c r="BJS275" s="683"/>
      <c r="BJT275" s="683"/>
      <c r="BJU275" s="683"/>
      <c r="BJV275" s="683"/>
      <c r="BJW275" s="683"/>
      <c r="BJX275" s="683"/>
      <c r="BJY275" s="683"/>
      <c r="BJZ275" s="683"/>
      <c r="BKA275" s="683"/>
      <c r="BKB275" s="683"/>
      <c r="BKC275" s="683"/>
      <c r="BKD275" s="681"/>
      <c r="BKE275" s="681"/>
      <c r="BKF275" s="681"/>
      <c r="BKG275" s="681"/>
      <c r="BKH275" s="681"/>
      <c r="BKI275" s="681"/>
      <c r="BKJ275" s="681"/>
      <c r="BKK275" s="681"/>
      <c r="BKL275" s="681"/>
      <c r="BKM275" s="681"/>
      <c r="BKN275" s="681"/>
      <c r="BKO275" s="681"/>
      <c r="BKP275" s="681"/>
      <c r="BKQ275" s="681"/>
      <c r="BKR275" s="681"/>
      <c r="BKS275" s="681"/>
      <c r="BKT275" s="681"/>
      <c r="BKU275" s="681"/>
      <c r="BKV275" s="681"/>
      <c r="BKW275" s="681"/>
      <c r="BKX275" s="681"/>
      <c r="BKY275" s="681"/>
      <c r="BKZ275" s="681"/>
      <c r="BLA275" s="681"/>
      <c r="BLB275" s="682"/>
      <c r="BLC275" s="682"/>
      <c r="BLD275" s="682"/>
      <c r="BLE275" s="682"/>
      <c r="BLF275" s="682"/>
      <c r="BLG275" s="681"/>
      <c r="BLH275" s="681"/>
      <c r="BLI275" s="682"/>
      <c r="BLJ275" s="682"/>
      <c r="BLK275" s="681"/>
      <c r="BLL275" s="681"/>
      <c r="BLM275" s="682"/>
      <c r="BLN275" s="682"/>
      <c r="BLO275" s="681"/>
      <c r="BLP275" s="681"/>
      <c r="BLQ275" s="681"/>
      <c r="BLR275" s="681"/>
      <c r="BLS275" s="681"/>
      <c r="BLT275" s="681"/>
      <c r="BLU275" s="681"/>
      <c r="BLV275" s="682"/>
      <c r="BLW275" s="682"/>
      <c r="BLX275" s="681"/>
      <c r="BLY275" s="681"/>
      <c r="BLZ275" s="682"/>
      <c r="BMA275" s="682"/>
      <c r="BMB275" s="681"/>
      <c r="BMC275" s="681"/>
      <c r="BMD275" s="681"/>
      <c r="BME275" s="681"/>
      <c r="BMF275" s="681"/>
      <c r="BMG275" s="680"/>
      <c r="BMH275" s="684"/>
      <c r="BMI275" s="681"/>
      <c r="BMJ275" s="681"/>
      <c r="BMK275" s="681"/>
      <c r="BML275" s="681"/>
      <c r="BMM275" s="681"/>
      <c r="BMN275" s="681"/>
      <c r="BMO275" s="681"/>
      <c r="BMP275" s="683"/>
      <c r="BMQ275" s="683"/>
      <c r="BMR275" s="683"/>
      <c r="BMS275" s="683"/>
      <c r="BMT275" s="683"/>
      <c r="BMU275" s="683"/>
      <c r="BMV275" s="683"/>
      <c r="BMW275" s="683"/>
      <c r="BMX275" s="683"/>
      <c r="BMY275" s="683"/>
      <c r="BMZ275" s="683"/>
      <c r="BNA275" s="683"/>
      <c r="BNB275" s="683"/>
      <c r="BNC275" s="683"/>
      <c r="BND275" s="683"/>
      <c r="BNE275" s="683"/>
      <c r="BNF275" s="683"/>
      <c r="BNG275" s="683"/>
      <c r="BNH275" s="683"/>
      <c r="BNI275" s="683"/>
      <c r="BNJ275" s="683"/>
      <c r="BNK275" s="683"/>
      <c r="BNL275" s="683"/>
      <c r="BNM275" s="683"/>
      <c r="BNN275" s="683"/>
      <c r="BNO275" s="683"/>
      <c r="BNP275" s="683"/>
      <c r="BNQ275" s="683"/>
      <c r="BNR275" s="683"/>
      <c r="BNS275" s="683"/>
      <c r="BNT275" s="683"/>
      <c r="BNU275" s="683"/>
      <c r="BNV275" s="683"/>
      <c r="BNW275" s="683"/>
      <c r="BNX275" s="683"/>
      <c r="BNY275" s="683"/>
      <c r="BNZ275" s="683"/>
      <c r="BOA275" s="683"/>
      <c r="BOB275" s="683"/>
      <c r="BOC275" s="683"/>
      <c r="BOD275" s="683"/>
      <c r="BOE275" s="683"/>
      <c r="BOF275" s="683"/>
      <c r="BOG275" s="683"/>
      <c r="BOH275" s="681"/>
      <c r="BOI275" s="681"/>
      <c r="BOJ275" s="681"/>
      <c r="BOK275" s="681"/>
      <c r="BOL275" s="681"/>
      <c r="BOM275" s="681"/>
      <c r="BON275" s="681"/>
      <c r="BOO275" s="681"/>
      <c r="BOP275" s="681"/>
      <c r="BOQ275" s="681"/>
      <c r="BOR275" s="681"/>
      <c r="BOS275" s="681"/>
      <c r="BOT275" s="681"/>
      <c r="BOU275" s="681"/>
      <c r="BOV275" s="681"/>
      <c r="BOW275" s="681"/>
      <c r="BOX275" s="681"/>
      <c r="BOY275" s="681"/>
      <c r="BOZ275" s="681"/>
      <c r="BPA275" s="681"/>
      <c r="BPB275" s="681"/>
      <c r="BPC275" s="681"/>
      <c r="BPD275" s="681"/>
      <c r="BPE275" s="681"/>
      <c r="BPF275" s="682"/>
      <c r="BPG275" s="682"/>
      <c r="BPH275" s="682"/>
      <c r="BPI275" s="682"/>
      <c r="BPJ275" s="682"/>
      <c r="BPK275" s="681"/>
      <c r="BPL275" s="681"/>
      <c r="BPM275" s="682"/>
      <c r="BPN275" s="682"/>
      <c r="BPO275" s="681"/>
      <c r="BPP275" s="681"/>
      <c r="BPQ275" s="682"/>
      <c r="BPR275" s="682"/>
      <c r="BPS275" s="681"/>
      <c r="BPT275" s="681"/>
      <c r="BPU275" s="681"/>
      <c r="BPV275" s="681"/>
      <c r="BPW275" s="681"/>
      <c r="BPX275" s="681"/>
      <c r="BPY275" s="681"/>
      <c r="BPZ275" s="682"/>
      <c r="BQA275" s="682"/>
      <c r="BQB275" s="681"/>
      <c r="BQC275" s="681"/>
      <c r="BQD275" s="682"/>
      <c r="BQE275" s="682"/>
      <c r="BQF275" s="681"/>
      <c r="BQG275" s="681"/>
      <c r="BQH275" s="681"/>
      <c r="BQI275" s="681"/>
      <c r="BQJ275" s="681"/>
      <c r="BQK275" s="680"/>
      <c r="BQL275" s="684"/>
      <c r="BQM275" s="681"/>
      <c r="BQN275" s="681"/>
      <c r="BQO275" s="681"/>
      <c r="BQP275" s="681"/>
      <c r="BQQ275" s="681"/>
      <c r="BQR275" s="681"/>
      <c r="BQS275" s="681"/>
      <c r="BQT275" s="683"/>
      <c r="BQU275" s="683"/>
      <c r="BQV275" s="683"/>
      <c r="BQW275" s="683"/>
      <c r="BQX275" s="683"/>
      <c r="BQY275" s="683"/>
      <c r="BQZ275" s="683"/>
      <c r="BRA275" s="683"/>
      <c r="BRB275" s="683"/>
      <c r="BRC275" s="683"/>
      <c r="BRD275" s="683"/>
      <c r="BRE275" s="683"/>
      <c r="BRF275" s="683"/>
      <c r="BRG275" s="683"/>
      <c r="BRH275" s="683"/>
      <c r="BRI275" s="683"/>
      <c r="BRJ275" s="683"/>
      <c r="BRK275" s="683"/>
      <c r="BRL275" s="683"/>
      <c r="BRM275" s="683"/>
      <c r="BRN275" s="683"/>
      <c r="BRO275" s="683"/>
      <c r="BRP275" s="683"/>
      <c r="BRQ275" s="683"/>
      <c r="BRR275" s="683"/>
      <c r="BRS275" s="683"/>
      <c r="BRT275" s="683"/>
      <c r="BRU275" s="683"/>
      <c r="BRV275" s="683"/>
      <c r="BRW275" s="683"/>
      <c r="BRX275" s="683"/>
      <c r="BRY275" s="683"/>
      <c r="BRZ275" s="683"/>
      <c r="BSA275" s="683"/>
      <c r="BSB275" s="683"/>
      <c r="BSC275" s="683"/>
      <c r="BSD275" s="683"/>
      <c r="BSE275" s="683"/>
      <c r="BSF275" s="683"/>
      <c r="BSG275" s="683"/>
      <c r="BSH275" s="683"/>
      <c r="BSI275" s="683"/>
      <c r="BSJ275" s="683"/>
      <c r="BSK275" s="683"/>
      <c r="BSL275" s="681"/>
      <c r="BSM275" s="681"/>
      <c r="BSN275" s="681"/>
      <c r="BSO275" s="681"/>
      <c r="BSP275" s="681"/>
      <c r="BSQ275" s="681"/>
      <c r="BSR275" s="681"/>
      <c r="BSS275" s="681"/>
      <c r="BST275" s="681"/>
      <c r="BSU275" s="681"/>
      <c r="BSV275" s="681"/>
      <c r="BSW275" s="681"/>
      <c r="BSX275" s="681"/>
      <c r="BSY275" s="681"/>
      <c r="BSZ275" s="681"/>
      <c r="BTA275" s="681"/>
      <c r="BTB275" s="681"/>
      <c r="BTC275" s="681"/>
      <c r="BTD275" s="681"/>
      <c r="BTE275" s="681"/>
      <c r="BTF275" s="681"/>
      <c r="BTG275" s="681"/>
      <c r="BTH275" s="681"/>
      <c r="BTI275" s="681"/>
      <c r="BTJ275" s="682"/>
      <c r="BTK275" s="682"/>
      <c r="BTL275" s="682"/>
      <c r="BTM275" s="682"/>
      <c r="BTN275" s="682"/>
      <c r="BTO275" s="681"/>
      <c r="BTP275" s="681"/>
      <c r="BTQ275" s="682"/>
      <c r="BTR275" s="682"/>
      <c r="BTS275" s="681"/>
      <c r="BTT275" s="681"/>
      <c r="BTU275" s="682"/>
      <c r="BTV275" s="682"/>
      <c r="BTW275" s="681"/>
      <c r="BTX275" s="681"/>
      <c r="BTY275" s="681"/>
      <c r="BTZ275" s="681"/>
      <c r="BUA275" s="681"/>
      <c r="BUB275" s="681"/>
      <c r="BUC275" s="681"/>
      <c r="BUD275" s="682"/>
      <c r="BUE275" s="682"/>
      <c r="BUF275" s="681"/>
      <c r="BUG275" s="681"/>
      <c r="BUH275" s="682"/>
      <c r="BUI275" s="682"/>
      <c r="BUJ275" s="681"/>
      <c r="BUK275" s="681"/>
      <c r="BUL275" s="681"/>
      <c r="BUM275" s="681"/>
      <c r="BUN275" s="681"/>
      <c r="BUO275" s="680"/>
      <c r="BUP275" s="684"/>
      <c r="BUQ275" s="681"/>
      <c r="BUR275" s="681"/>
      <c r="BUS275" s="681"/>
      <c r="BUT275" s="681"/>
      <c r="BUU275" s="681"/>
      <c r="BUV275" s="681"/>
      <c r="BUW275" s="681"/>
      <c r="BUX275" s="683"/>
      <c r="BUY275" s="683"/>
      <c r="BUZ275" s="683"/>
      <c r="BVA275" s="683"/>
      <c r="BVB275" s="683"/>
      <c r="BVC275" s="683"/>
      <c r="BVD275" s="683"/>
      <c r="BVE275" s="683"/>
      <c r="BVF275" s="683"/>
      <c r="BVG275" s="683"/>
      <c r="BVH275" s="683"/>
      <c r="BVI275" s="683"/>
      <c r="BVJ275" s="683"/>
      <c r="BVK275" s="683"/>
      <c r="BVL275" s="683"/>
      <c r="BVM275" s="683"/>
      <c r="BVN275" s="683"/>
      <c r="BVO275" s="683"/>
      <c r="BVP275" s="683"/>
      <c r="BVQ275" s="683"/>
      <c r="BVR275" s="683"/>
      <c r="BVS275" s="683"/>
      <c r="BVT275" s="683"/>
      <c r="BVU275" s="683"/>
      <c r="BVV275" s="683"/>
      <c r="BVW275" s="683"/>
      <c r="BVX275" s="683"/>
      <c r="BVY275" s="683"/>
      <c r="BVZ275" s="683"/>
      <c r="BWA275" s="683"/>
      <c r="BWB275" s="683"/>
      <c r="BWC275" s="683"/>
      <c r="BWD275" s="683"/>
      <c r="BWE275" s="683"/>
      <c r="BWF275" s="683"/>
      <c r="BWG275" s="683"/>
      <c r="BWH275" s="683"/>
      <c r="BWI275" s="683"/>
      <c r="BWJ275" s="683"/>
      <c r="BWK275" s="683"/>
      <c r="BWL275" s="683"/>
      <c r="BWM275" s="683"/>
      <c r="BWN275" s="683"/>
      <c r="BWO275" s="683"/>
      <c r="BWP275" s="681"/>
      <c r="BWQ275" s="681"/>
      <c r="BWR275" s="681"/>
      <c r="BWS275" s="681"/>
      <c r="BWT275" s="681"/>
      <c r="BWU275" s="681"/>
      <c r="BWV275" s="681"/>
      <c r="BWW275" s="681"/>
      <c r="BWX275" s="681"/>
      <c r="BWY275" s="681"/>
      <c r="BWZ275" s="681"/>
      <c r="BXA275" s="681"/>
      <c r="BXB275" s="681"/>
      <c r="BXC275" s="681"/>
      <c r="BXD275" s="681"/>
      <c r="BXE275" s="681"/>
      <c r="BXF275" s="681"/>
      <c r="BXG275" s="681"/>
      <c r="BXH275" s="681"/>
      <c r="BXI275" s="681"/>
      <c r="BXJ275" s="681"/>
      <c r="BXK275" s="681"/>
      <c r="BXL275" s="681"/>
      <c r="BXM275" s="681"/>
      <c r="BXN275" s="682"/>
      <c r="BXO275" s="682"/>
      <c r="BXP275" s="682"/>
      <c r="BXQ275" s="682"/>
      <c r="BXR275" s="682"/>
      <c r="BXS275" s="681"/>
      <c r="BXT275" s="681"/>
      <c r="BXU275" s="682"/>
      <c r="BXV275" s="682"/>
      <c r="BXW275" s="681"/>
      <c r="BXX275" s="681"/>
      <c r="BXY275" s="682"/>
      <c r="BXZ275" s="682"/>
      <c r="BYA275" s="681"/>
      <c r="BYB275" s="681"/>
      <c r="BYC275" s="681"/>
      <c r="BYD275" s="681"/>
      <c r="BYE275" s="681"/>
      <c r="BYF275" s="681"/>
      <c r="BYG275" s="681"/>
      <c r="BYH275" s="682"/>
      <c r="BYI275" s="682"/>
      <c r="BYJ275" s="681"/>
      <c r="BYK275" s="681"/>
      <c r="BYL275" s="682"/>
      <c r="BYM275" s="682"/>
      <c r="BYN275" s="681"/>
      <c r="BYO275" s="681"/>
      <c r="BYP275" s="681"/>
      <c r="BYQ275" s="681"/>
      <c r="BYR275" s="681"/>
      <c r="BYS275" s="680"/>
      <c r="BYT275" s="684"/>
      <c r="BYU275" s="681"/>
      <c r="BYV275" s="681"/>
      <c r="BYW275" s="681"/>
      <c r="BYX275" s="681"/>
      <c r="BYY275" s="681"/>
      <c r="BYZ275" s="681"/>
      <c r="BZA275" s="681"/>
      <c r="BZB275" s="683"/>
      <c r="BZC275" s="683"/>
      <c r="BZD275" s="683"/>
      <c r="BZE275" s="683"/>
      <c r="BZF275" s="683"/>
      <c r="BZG275" s="683"/>
      <c r="BZH275" s="683"/>
      <c r="BZI275" s="683"/>
      <c r="BZJ275" s="683"/>
      <c r="BZK275" s="683"/>
      <c r="BZL275" s="683"/>
      <c r="BZM275" s="683"/>
      <c r="BZN275" s="683"/>
      <c r="BZO275" s="683"/>
      <c r="BZP275" s="683"/>
      <c r="BZQ275" s="683"/>
      <c r="BZR275" s="683"/>
      <c r="BZS275" s="683"/>
      <c r="BZT275" s="683"/>
      <c r="BZU275" s="683"/>
      <c r="BZV275" s="683"/>
      <c r="BZW275" s="683"/>
      <c r="BZX275" s="683"/>
      <c r="BZY275" s="683"/>
      <c r="BZZ275" s="683"/>
      <c r="CAA275" s="683"/>
      <c r="CAB275" s="683"/>
      <c r="CAC275" s="683"/>
      <c r="CAD275" s="683"/>
      <c r="CAE275" s="683"/>
      <c r="CAF275" s="683"/>
      <c r="CAG275" s="683"/>
      <c r="CAH275" s="683"/>
      <c r="CAI275" s="683"/>
      <c r="CAJ275" s="683"/>
      <c r="CAK275" s="683"/>
      <c r="CAL275" s="683"/>
      <c r="CAM275" s="683"/>
      <c r="CAN275" s="683"/>
      <c r="CAO275" s="683"/>
      <c r="CAP275" s="683"/>
      <c r="CAQ275" s="683"/>
      <c r="CAR275" s="683"/>
      <c r="CAS275" s="683"/>
      <c r="CAT275" s="681"/>
      <c r="CAU275" s="681"/>
      <c r="CAV275" s="681"/>
      <c r="CAW275" s="681"/>
      <c r="CAX275" s="681"/>
      <c r="CAY275" s="681"/>
      <c r="CAZ275" s="681"/>
      <c r="CBA275" s="681"/>
      <c r="CBB275" s="681"/>
      <c r="CBC275" s="681"/>
      <c r="CBD275" s="681"/>
      <c r="CBE275" s="681"/>
      <c r="CBF275" s="681"/>
      <c r="CBG275" s="681"/>
      <c r="CBH275" s="681"/>
      <c r="CBI275" s="681"/>
      <c r="CBJ275" s="681"/>
      <c r="CBK275" s="681"/>
      <c r="CBL275" s="681"/>
      <c r="CBM275" s="681"/>
      <c r="CBN275" s="681"/>
      <c r="CBO275" s="681"/>
      <c r="CBP275" s="681"/>
      <c r="CBQ275" s="681"/>
      <c r="CBR275" s="682"/>
      <c r="CBS275" s="682"/>
      <c r="CBT275" s="682"/>
      <c r="CBU275" s="682"/>
      <c r="CBV275" s="682"/>
      <c r="CBW275" s="681"/>
      <c r="CBX275" s="681"/>
      <c r="CBY275" s="682"/>
      <c r="CBZ275" s="682"/>
      <c r="CCA275" s="681"/>
      <c r="CCB275" s="681"/>
      <c r="CCC275" s="682"/>
      <c r="CCD275" s="682"/>
      <c r="CCE275" s="681"/>
      <c r="CCF275" s="681"/>
      <c r="CCG275" s="681"/>
      <c r="CCH275" s="681"/>
      <c r="CCI275" s="681"/>
      <c r="CCJ275" s="681"/>
      <c r="CCK275" s="681"/>
      <c r="CCL275" s="682"/>
      <c r="CCM275" s="682"/>
      <c r="CCN275" s="681"/>
      <c r="CCO275" s="681"/>
      <c r="CCP275" s="682"/>
      <c r="CCQ275" s="682"/>
      <c r="CCR275" s="681"/>
      <c r="CCS275" s="681"/>
      <c r="CCT275" s="681"/>
      <c r="CCU275" s="681"/>
      <c r="CCV275" s="681"/>
      <c r="CCW275" s="680"/>
      <c r="CCX275" s="684"/>
      <c r="CCY275" s="681"/>
      <c r="CCZ275" s="681"/>
      <c r="CDA275" s="681"/>
      <c r="CDB275" s="681"/>
      <c r="CDC275" s="681"/>
      <c r="CDD275" s="681"/>
      <c r="CDE275" s="681"/>
      <c r="CDF275" s="683"/>
      <c r="CDG275" s="683"/>
      <c r="CDH275" s="683"/>
      <c r="CDI275" s="683"/>
      <c r="CDJ275" s="683"/>
      <c r="CDK275" s="683"/>
      <c r="CDL275" s="683"/>
      <c r="CDM275" s="683"/>
      <c r="CDN275" s="683"/>
      <c r="CDO275" s="683"/>
      <c r="CDP275" s="683"/>
      <c r="CDQ275" s="683"/>
      <c r="CDR275" s="683"/>
      <c r="CDS275" s="683"/>
      <c r="CDT275" s="683"/>
      <c r="CDU275" s="683"/>
      <c r="CDV275" s="683"/>
      <c r="CDW275" s="683"/>
      <c r="CDX275" s="683"/>
      <c r="CDY275" s="683"/>
      <c r="CDZ275" s="683"/>
      <c r="CEA275" s="683"/>
      <c r="CEB275" s="683"/>
      <c r="CEC275" s="683"/>
      <c r="CED275" s="683"/>
      <c r="CEE275" s="683"/>
      <c r="CEF275" s="683"/>
      <c r="CEG275" s="683"/>
      <c r="CEH275" s="683"/>
      <c r="CEI275" s="683"/>
      <c r="CEJ275" s="683"/>
      <c r="CEK275" s="683"/>
      <c r="CEL275" s="683"/>
      <c r="CEM275" s="683"/>
      <c r="CEN275" s="683"/>
      <c r="CEO275" s="683"/>
      <c r="CEP275" s="683"/>
      <c r="CEQ275" s="683"/>
      <c r="CER275" s="683"/>
      <c r="CES275" s="683"/>
      <c r="CET275" s="683"/>
      <c r="CEU275" s="683"/>
      <c r="CEV275" s="683"/>
      <c r="CEW275" s="683"/>
      <c r="CEX275" s="681"/>
      <c r="CEY275" s="681"/>
      <c r="CEZ275" s="681"/>
      <c r="CFA275" s="681"/>
      <c r="CFB275" s="681"/>
      <c r="CFC275" s="681"/>
      <c r="CFD275" s="681"/>
      <c r="CFE275" s="681"/>
      <c r="CFF275" s="681"/>
      <c r="CFG275" s="681"/>
      <c r="CFH275" s="681"/>
      <c r="CFI275" s="681"/>
      <c r="CFJ275" s="681"/>
      <c r="CFK275" s="681"/>
      <c r="CFL275" s="681"/>
      <c r="CFM275" s="681"/>
      <c r="CFN275" s="681"/>
      <c r="CFO275" s="681"/>
      <c r="CFP275" s="681"/>
      <c r="CFQ275" s="681"/>
      <c r="CFR275" s="681"/>
      <c r="CFS275" s="681"/>
      <c r="CFT275" s="681"/>
      <c r="CFU275" s="681"/>
      <c r="CFV275" s="682"/>
      <c r="CFW275" s="682"/>
      <c r="CFX275" s="682"/>
      <c r="CFY275" s="682"/>
      <c r="CFZ275" s="682"/>
      <c r="CGA275" s="681"/>
      <c r="CGB275" s="681"/>
      <c r="CGC275" s="682"/>
      <c r="CGD275" s="682"/>
      <c r="CGE275" s="681"/>
      <c r="CGF275" s="681"/>
      <c r="CGG275" s="682"/>
      <c r="CGH275" s="682"/>
      <c r="CGI275" s="681"/>
      <c r="CGJ275" s="681"/>
      <c r="CGK275" s="681"/>
      <c r="CGL275" s="681"/>
      <c r="CGM275" s="681"/>
      <c r="CGN275" s="681"/>
      <c r="CGO275" s="681"/>
      <c r="CGP275" s="682"/>
      <c r="CGQ275" s="682"/>
      <c r="CGR275" s="681"/>
      <c r="CGS275" s="681"/>
      <c r="CGT275" s="682"/>
      <c r="CGU275" s="682"/>
      <c r="CGV275" s="681"/>
      <c r="CGW275" s="681"/>
      <c r="CGX275" s="681"/>
      <c r="CGY275" s="681"/>
      <c r="CGZ275" s="681"/>
      <c r="CHA275" s="680"/>
      <c r="CHB275" s="684"/>
      <c r="CHC275" s="681"/>
      <c r="CHD275" s="681"/>
      <c r="CHE275" s="681"/>
      <c r="CHF275" s="681"/>
      <c r="CHG275" s="681"/>
      <c r="CHH275" s="681"/>
      <c r="CHI275" s="681"/>
      <c r="CHJ275" s="683"/>
      <c r="CHK275" s="683"/>
      <c r="CHL275" s="683"/>
      <c r="CHM275" s="683"/>
      <c r="CHN275" s="683"/>
      <c r="CHO275" s="683"/>
      <c r="CHP275" s="683"/>
      <c r="CHQ275" s="683"/>
      <c r="CHR275" s="683"/>
      <c r="CHS275" s="683"/>
      <c r="CHT275" s="683"/>
      <c r="CHU275" s="683"/>
      <c r="CHV275" s="683"/>
      <c r="CHW275" s="683"/>
      <c r="CHX275" s="683"/>
      <c r="CHY275" s="683"/>
      <c r="CHZ275" s="683"/>
      <c r="CIA275" s="683"/>
      <c r="CIB275" s="683"/>
      <c r="CIC275" s="683"/>
      <c r="CID275" s="683"/>
      <c r="CIE275" s="683"/>
      <c r="CIF275" s="683"/>
      <c r="CIG275" s="683"/>
      <c r="CIH275" s="683"/>
      <c r="CII275" s="683"/>
      <c r="CIJ275" s="683"/>
      <c r="CIK275" s="683"/>
      <c r="CIL275" s="683"/>
      <c r="CIM275" s="683"/>
      <c r="CIN275" s="683"/>
      <c r="CIO275" s="683"/>
      <c r="CIP275" s="683"/>
      <c r="CIQ275" s="683"/>
      <c r="CIR275" s="683"/>
      <c r="CIS275" s="683"/>
      <c r="CIT275" s="683"/>
      <c r="CIU275" s="683"/>
      <c r="CIV275" s="683"/>
      <c r="CIW275" s="683"/>
      <c r="CIX275" s="683"/>
      <c r="CIY275" s="683"/>
      <c r="CIZ275" s="683"/>
      <c r="CJA275" s="683"/>
      <c r="CJB275" s="681"/>
      <c r="CJC275" s="681"/>
      <c r="CJD275" s="681"/>
      <c r="CJE275" s="681"/>
      <c r="CJF275" s="681"/>
      <c r="CJG275" s="681"/>
      <c r="CJH275" s="681"/>
      <c r="CJI275" s="681"/>
      <c r="CJJ275" s="681"/>
      <c r="CJK275" s="681"/>
      <c r="CJL275" s="681"/>
      <c r="CJM275" s="681"/>
      <c r="CJN275" s="681"/>
      <c r="CJO275" s="681"/>
      <c r="CJP275" s="681"/>
      <c r="CJQ275" s="681"/>
      <c r="CJR275" s="681"/>
      <c r="CJS275" s="681"/>
      <c r="CJT275" s="681"/>
      <c r="CJU275" s="681"/>
      <c r="CJV275" s="681"/>
      <c r="CJW275" s="681"/>
      <c r="CJX275" s="681"/>
      <c r="CJY275" s="681"/>
      <c r="CJZ275" s="682"/>
      <c r="CKA275" s="682"/>
      <c r="CKB275" s="682"/>
      <c r="CKC275" s="682"/>
      <c r="CKD275" s="682"/>
      <c r="CKE275" s="681"/>
      <c r="CKF275" s="681"/>
      <c r="CKG275" s="682"/>
      <c r="CKH275" s="682"/>
      <c r="CKI275" s="681"/>
      <c r="CKJ275" s="681"/>
      <c r="CKK275" s="682"/>
      <c r="CKL275" s="682"/>
      <c r="CKM275" s="681"/>
      <c r="CKN275" s="681"/>
      <c r="CKO275" s="681"/>
      <c r="CKP275" s="681"/>
      <c r="CKQ275" s="681"/>
      <c r="CKR275" s="681"/>
      <c r="CKS275" s="681"/>
      <c r="CKT275" s="682"/>
      <c r="CKU275" s="682"/>
      <c r="CKV275" s="681"/>
      <c r="CKW275" s="681"/>
      <c r="CKX275" s="682"/>
      <c r="CKY275" s="682"/>
      <c r="CKZ275" s="681"/>
      <c r="CLA275" s="681"/>
      <c r="CLB275" s="681"/>
      <c r="CLC275" s="681"/>
      <c r="CLD275" s="681"/>
      <c r="CLE275" s="680"/>
      <c r="CLF275" s="684"/>
      <c r="CLG275" s="681"/>
      <c r="CLH275" s="681"/>
      <c r="CLI275" s="681"/>
      <c r="CLJ275" s="681"/>
      <c r="CLK275" s="681"/>
      <c r="CLL275" s="681"/>
      <c r="CLM275" s="681"/>
      <c r="CLN275" s="683"/>
      <c r="CLO275" s="683"/>
      <c r="CLP275" s="683"/>
      <c r="CLQ275" s="683"/>
      <c r="CLR275" s="683"/>
      <c r="CLS275" s="683"/>
      <c r="CLT275" s="683"/>
      <c r="CLU275" s="683"/>
      <c r="CLV275" s="683"/>
      <c r="CLW275" s="683"/>
      <c r="CLX275" s="683"/>
      <c r="CLY275" s="683"/>
      <c r="CLZ275" s="683"/>
      <c r="CMA275" s="683"/>
      <c r="CMB275" s="683"/>
      <c r="CMC275" s="683"/>
      <c r="CMD275" s="683"/>
      <c r="CME275" s="683"/>
      <c r="CMF275" s="683"/>
      <c r="CMG275" s="683"/>
      <c r="CMH275" s="683"/>
      <c r="CMI275" s="683"/>
      <c r="CMJ275" s="683"/>
      <c r="CMK275" s="683"/>
      <c r="CML275" s="683"/>
      <c r="CMM275" s="683"/>
      <c r="CMN275" s="683"/>
      <c r="CMO275" s="683"/>
      <c r="CMP275" s="683"/>
      <c r="CMQ275" s="683"/>
      <c r="CMR275" s="683"/>
      <c r="CMS275" s="683"/>
      <c r="CMT275" s="683"/>
      <c r="CMU275" s="683"/>
      <c r="CMV275" s="683"/>
      <c r="CMW275" s="683"/>
      <c r="CMX275" s="683"/>
      <c r="CMY275" s="683"/>
      <c r="CMZ275" s="683"/>
      <c r="CNA275" s="683"/>
      <c r="CNB275" s="683"/>
      <c r="CNC275" s="683"/>
      <c r="CND275" s="683"/>
      <c r="CNE275" s="683"/>
      <c r="CNF275" s="681"/>
      <c r="CNG275" s="681"/>
      <c r="CNH275" s="681"/>
      <c r="CNI275" s="681"/>
      <c r="CNJ275" s="681"/>
      <c r="CNK275" s="681"/>
      <c r="CNL275" s="681"/>
      <c r="CNM275" s="681"/>
      <c r="CNN275" s="681"/>
      <c r="CNO275" s="681"/>
      <c r="CNP275" s="681"/>
      <c r="CNQ275" s="681"/>
      <c r="CNR275" s="681"/>
      <c r="CNS275" s="681"/>
      <c r="CNT275" s="681"/>
      <c r="CNU275" s="681"/>
      <c r="CNV275" s="681"/>
      <c r="CNW275" s="681"/>
      <c r="CNX275" s="681"/>
      <c r="CNY275" s="681"/>
      <c r="CNZ275" s="681"/>
      <c r="COA275" s="681"/>
      <c r="COB275" s="681"/>
      <c r="COC275" s="681"/>
      <c r="COD275" s="682"/>
      <c r="COE275" s="682"/>
      <c r="COF275" s="682"/>
      <c r="COG275" s="682"/>
      <c r="COH275" s="682"/>
      <c r="COI275" s="681"/>
      <c r="COJ275" s="681"/>
      <c r="COK275" s="682"/>
      <c r="COL275" s="682"/>
      <c r="COM275" s="681"/>
      <c r="CON275" s="681"/>
      <c r="COO275" s="682"/>
      <c r="COP275" s="682"/>
      <c r="COQ275" s="681"/>
      <c r="COR275" s="681"/>
      <c r="COS275" s="681"/>
      <c r="COT275" s="681"/>
      <c r="COU275" s="681"/>
      <c r="COV275" s="681"/>
      <c r="COW275" s="681"/>
      <c r="COX275" s="682"/>
      <c r="COY275" s="682"/>
      <c r="COZ275" s="681"/>
      <c r="CPA275" s="681"/>
      <c r="CPB275" s="682"/>
      <c r="CPC275" s="682"/>
      <c r="CPD275" s="681"/>
      <c r="CPE275" s="681"/>
      <c r="CPF275" s="681"/>
      <c r="CPG275" s="681"/>
      <c r="CPH275" s="681"/>
      <c r="CPI275" s="680"/>
      <c r="CPJ275" s="684"/>
      <c r="CPK275" s="681"/>
      <c r="CPL275" s="681"/>
      <c r="CPM275" s="681"/>
      <c r="CPN275" s="681"/>
      <c r="CPO275" s="681"/>
      <c r="CPP275" s="681"/>
      <c r="CPQ275" s="681"/>
      <c r="CPR275" s="683"/>
      <c r="CPS275" s="683"/>
      <c r="CPT275" s="683"/>
      <c r="CPU275" s="683"/>
      <c r="CPV275" s="683"/>
      <c r="CPW275" s="683"/>
      <c r="CPX275" s="683"/>
      <c r="CPY275" s="683"/>
      <c r="CPZ275" s="683"/>
      <c r="CQA275" s="683"/>
      <c r="CQB275" s="683"/>
      <c r="CQC275" s="683"/>
      <c r="CQD275" s="683"/>
      <c r="CQE275" s="683"/>
      <c r="CQF275" s="683"/>
      <c r="CQG275" s="683"/>
      <c r="CQH275" s="683"/>
      <c r="CQI275" s="683"/>
      <c r="CQJ275" s="683"/>
      <c r="CQK275" s="683"/>
      <c r="CQL275" s="683"/>
      <c r="CQM275" s="683"/>
      <c r="CQN275" s="683"/>
      <c r="CQO275" s="683"/>
      <c r="CQP275" s="683"/>
      <c r="CQQ275" s="683"/>
      <c r="CQR275" s="683"/>
      <c r="CQS275" s="683"/>
      <c r="CQT275" s="683"/>
      <c r="CQU275" s="683"/>
      <c r="CQV275" s="683"/>
      <c r="CQW275" s="683"/>
      <c r="CQX275" s="683"/>
      <c r="CQY275" s="683"/>
      <c r="CQZ275" s="683"/>
      <c r="CRA275" s="683"/>
      <c r="CRB275" s="683"/>
      <c r="CRC275" s="683"/>
      <c r="CRD275" s="683"/>
      <c r="CRE275" s="683"/>
      <c r="CRF275" s="683"/>
      <c r="CRG275" s="683"/>
      <c r="CRH275" s="683"/>
      <c r="CRI275" s="683"/>
      <c r="CRJ275" s="681"/>
      <c r="CRK275" s="681"/>
      <c r="CRL275" s="681"/>
      <c r="CRM275" s="681"/>
      <c r="CRN275" s="681"/>
      <c r="CRO275" s="681"/>
      <c r="CRP275" s="681"/>
      <c r="CRQ275" s="681"/>
      <c r="CRR275" s="681"/>
      <c r="CRS275" s="681"/>
      <c r="CRT275" s="681"/>
      <c r="CRU275" s="681"/>
      <c r="CRV275" s="681"/>
      <c r="CRW275" s="681"/>
      <c r="CRX275" s="681"/>
      <c r="CRY275" s="681"/>
      <c r="CRZ275" s="681"/>
      <c r="CSA275" s="681"/>
      <c r="CSB275" s="681"/>
      <c r="CSC275" s="681"/>
      <c r="CSD275" s="681"/>
      <c r="CSE275" s="681"/>
      <c r="CSF275" s="681"/>
      <c r="CSG275" s="681"/>
      <c r="CSH275" s="682"/>
      <c r="CSI275" s="682"/>
      <c r="CSJ275" s="682"/>
      <c r="CSK275" s="682"/>
      <c r="CSL275" s="682"/>
      <c r="CSM275" s="681"/>
      <c r="CSN275" s="681"/>
      <c r="CSO275" s="682"/>
      <c r="CSP275" s="682"/>
      <c r="CSQ275" s="681"/>
      <c r="CSR275" s="681"/>
      <c r="CSS275" s="682"/>
      <c r="CST275" s="682"/>
      <c r="CSU275" s="681"/>
      <c r="CSV275" s="681"/>
      <c r="CSW275" s="681"/>
      <c r="CSX275" s="681"/>
      <c r="CSY275" s="681"/>
      <c r="CSZ275" s="681"/>
      <c r="CTA275" s="681"/>
      <c r="CTB275" s="682"/>
      <c r="CTC275" s="682"/>
      <c r="CTD275" s="681"/>
      <c r="CTE275" s="681"/>
      <c r="CTF275" s="682"/>
      <c r="CTG275" s="682"/>
      <c r="CTH275" s="681"/>
      <c r="CTI275" s="681"/>
      <c r="CTJ275" s="681"/>
      <c r="CTK275" s="681"/>
      <c r="CTL275" s="681"/>
      <c r="CTM275" s="680"/>
      <c r="CTN275" s="684"/>
      <c r="CTO275" s="681"/>
      <c r="CTP275" s="681"/>
      <c r="CTQ275" s="681"/>
      <c r="CTR275" s="681"/>
      <c r="CTS275" s="681"/>
      <c r="CTT275" s="681"/>
      <c r="CTU275" s="681"/>
      <c r="CTV275" s="683"/>
      <c r="CTW275" s="683"/>
      <c r="CTX275" s="683"/>
      <c r="CTY275" s="683"/>
      <c r="CTZ275" s="683"/>
      <c r="CUA275" s="683"/>
      <c r="CUB275" s="683"/>
      <c r="CUC275" s="683"/>
      <c r="CUD275" s="683"/>
      <c r="CUE275" s="683"/>
      <c r="CUF275" s="683"/>
      <c r="CUG275" s="683"/>
      <c r="CUH275" s="683"/>
      <c r="CUI275" s="683"/>
      <c r="CUJ275" s="683"/>
      <c r="CUK275" s="683"/>
      <c r="CUL275" s="683"/>
      <c r="CUM275" s="683"/>
      <c r="CUN275" s="683"/>
      <c r="CUO275" s="683"/>
      <c r="CUP275" s="683"/>
      <c r="CUQ275" s="683"/>
      <c r="CUR275" s="683"/>
      <c r="CUS275" s="683"/>
      <c r="CUT275" s="683"/>
      <c r="CUU275" s="683"/>
      <c r="CUV275" s="683"/>
      <c r="CUW275" s="683"/>
      <c r="CUX275" s="683"/>
      <c r="CUY275" s="683"/>
      <c r="CUZ275" s="683"/>
      <c r="CVA275" s="683"/>
      <c r="CVB275" s="683"/>
      <c r="CVC275" s="683"/>
      <c r="CVD275" s="683"/>
      <c r="CVE275" s="683"/>
      <c r="CVF275" s="683"/>
      <c r="CVG275" s="683"/>
      <c r="CVH275" s="683"/>
      <c r="CVI275" s="683"/>
      <c r="CVJ275" s="683"/>
      <c r="CVK275" s="683"/>
      <c r="CVL275" s="683"/>
      <c r="CVM275" s="683"/>
      <c r="CVN275" s="681"/>
      <c r="CVO275" s="681"/>
      <c r="CVP275" s="681"/>
      <c r="CVQ275" s="681"/>
      <c r="CVR275" s="681"/>
      <c r="CVS275" s="681"/>
      <c r="CVT275" s="681"/>
      <c r="CVU275" s="681"/>
      <c r="CVV275" s="681"/>
      <c r="CVW275" s="681"/>
      <c r="CVX275" s="681"/>
      <c r="CVY275" s="681"/>
      <c r="CVZ275" s="681"/>
      <c r="CWA275" s="681"/>
      <c r="CWB275" s="681"/>
      <c r="CWC275" s="681"/>
      <c r="CWD275" s="681"/>
      <c r="CWE275" s="681"/>
      <c r="CWF275" s="681"/>
      <c r="CWG275" s="681"/>
      <c r="CWH275" s="681"/>
      <c r="CWI275" s="681"/>
      <c r="CWJ275" s="681"/>
      <c r="CWK275" s="681"/>
      <c r="CWL275" s="682"/>
      <c r="CWM275" s="682"/>
      <c r="CWN275" s="682"/>
      <c r="CWO275" s="682"/>
      <c r="CWP275" s="682"/>
      <c r="CWQ275" s="681"/>
      <c r="CWR275" s="681"/>
      <c r="CWS275" s="682"/>
      <c r="CWT275" s="682"/>
      <c r="CWU275" s="681"/>
      <c r="CWV275" s="681"/>
      <c r="CWW275" s="682"/>
      <c r="CWX275" s="682"/>
      <c r="CWY275" s="681"/>
      <c r="CWZ275" s="681"/>
      <c r="CXA275" s="681"/>
      <c r="CXB275" s="681"/>
      <c r="CXC275" s="681"/>
      <c r="CXD275" s="681"/>
      <c r="CXE275" s="681"/>
      <c r="CXF275" s="682"/>
      <c r="CXG275" s="682"/>
      <c r="CXH275" s="681"/>
      <c r="CXI275" s="681"/>
      <c r="CXJ275" s="682"/>
      <c r="CXK275" s="682"/>
      <c r="CXL275" s="681"/>
      <c r="CXM275" s="681"/>
      <c r="CXN275" s="681"/>
      <c r="CXO275" s="681"/>
      <c r="CXP275" s="681"/>
      <c r="CXQ275" s="680"/>
      <c r="CXR275" s="684"/>
      <c r="CXS275" s="681"/>
      <c r="CXT275" s="681"/>
      <c r="CXU275" s="681"/>
      <c r="CXV275" s="681"/>
      <c r="CXW275" s="681"/>
      <c r="CXX275" s="681"/>
      <c r="CXY275" s="681"/>
      <c r="CXZ275" s="683"/>
      <c r="CYA275" s="683"/>
      <c r="CYB275" s="683"/>
      <c r="CYC275" s="683"/>
      <c r="CYD275" s="683"/>
      <c r="CYE275" s="683"/>
      <c r="CYF275" s="683"/>
      <c r="CYG275" s="683"/>
      <c r="CYH275" s="683"/>
      <c r="CYI275" s="683"/>
      <c r="CYJ275" s="683"/>
      <c r="CYK275" s="683"/>
      <c r="CYL275" s="683"/>
      <c r="CYM275" s="683"/>
      <c r="CYN275" s="683"/>
      <c r="CYO275" s="683"/>
      <c r="CYP275" s="683"/>
      <c r="CYQ275" s="683"/>
      <c r="CYR275" s="683"/>
      <c r="CYS275" s="683"/>
      <c r="CYT275" s="683"/>
      <c r="CYU275" s="683"/>
      <c r="CYV275" s="683"/>
      <c r="CYW275" s="683"/>
      <c r="CYX275" s="683"/>
      <c r="CYY275" s="683"/>
      <c r="CYZ275" s="683"/>
      <c r="CZA275" s="683"/>
      <c r="CZB275" s="683"/>
      <c r="CZC275" s="683"/>
      <c r="CZD275" s="683"/>
      <c r="CZE275" s="683"/>
      <c r="CZF275" s="683"/>
      <c r="CZG275" s="683"/>
      <c r="CZH275" s="683"/>
      <c r="CZI275" s="683"/>
      <c r="CZJ275" s="683"/>
      <c r="CZK275" s="683"/>
      <c r="CZL275" s="683"/>
      <c r="CZM275" s="683"/>
      <c r="CZN275" s="683"/>
      <c r="CZO275" s="683"/>
      <c r="CZP275" s="683"/>
      <c r="CZQ275" s="683"/>
      <c r="CZR275" s="681"/>
      <c r="CZS275" s="681"/>
      <c r="CZT275" s="681"/>
      <c r="CZU275" s="681"/>
      <c r="CZV275" s="681"/>
      <c r="CZW275" s="681"/>
      <c r="CZX275" s="681"/>
      <c r="CZY275" s="681"/>
      <c r="CZZ275" s="681"/>
      <c r="DAA275" s="681"/>
      <c r="DAB275" s="681"/>
      <c r="DAC275" s="681"/>
      <c r="DAD275" s="681"/>
      <c r="DAE275" s="681"/>
      <c r="DAF275" s="681"/>
      <c r="DAG275" s="681"/>
      <c r="DAH275" s="681"/>
      <c r="DAI275" s="681"/>
      <c r="DAJ275" s="681"/>
      <c r="DAK275" s="681"/>
      <c r="DAL275" s="681"/>
      <c r="DAM275" s="681"/>
      <c r="DAN275" s="681"/>
      <c r="DAO275" s="681"/>
      <c r="DAP275" s="682"/>
      <c r="DAQ275" s="682"/>
      <c r="DAR275" s="682"/>
      <c r="DAS275" s="682"/>
      <c r="DAT275" s="682"/>
      <c r="DAU275" s="681"/>
      <c r="DAV275" s="681"/>
      <c r="DAW275" s="682"/>
      <c r="DAX275" s="682"/>
      <c r="DAY275" s="681"/>
      <c r="DAZ275" s="681"/>
      <c r="DBA275" s="682"/>
      <c r="DBB275" s="682"/>
      <c r="DBC275" s="681"/>
      <c r="DBD275" s="681"/>
      <c r="DBE275" s="681"/>
      <c r="DBF275" s="681"/>
      <c r="DBG275" s="681"/>
      <c r="DBH275" s="681"/>
      <c r="DBI275" s="681"/>
      <c r="DBJ275" s="682"/>
      <c r="DBK275" s="682"/>
      <c r="DBL275" s="681"/>
      <c r="DBM275" s="681"/>
      <c r="DBN275" s="682"/>
      <c r="DBO275" s="682"/>
      <c r="DBP275" s="681"/>
      <c r="DBQ275" s="681"/>
      <c r="DBR275" s="681"/>
      <c r="DBS275" s="681"/>
      <c r="DBT275" s="681"/>
      <c r="DBU275" s="680"/>
      <c r="DBV275" s="684"/>
      <c r="DBW275" s="681"/>
      <c r="DBX275" s="681"/>
      <c r="DBY275" s="681"/>
      <c r="DBZ275" s="681"/>
      <c r="DCA275" s="681"/>
      <c r="DCB275" s="681"/>
      <c r="DCC275" s="681"/>
      <c r="DCD275" s="683"/>
      <c r="DCE275" s="683"/>
      <c r="DCF275" s="683"/>
      <c r="DCG275" s="683"/>
      <c r="DCH275" s="683"/>
      <c r="DCI275" s="683"/>
      <c r="DCJ275" s="683"/>
      <c r="DCK275" s="683"/>
      <c r="DCL275" s="683"/>
      <c r="DCM275" s="683"/>
      <c r="DCN275" s="683"/>
      <c r="DCO275" s="683"/>
      <c r="DCP275" s="683"/>
      <c r="DCQ275" s="683"/>
      <c r="DCR275" s="683"/>
      <c r="DCS275" s="683"/>
      <c r="DCT275" s="683"/>
      <c r="DCU275" s="683"/>
      <c r="DCV275" s="683"/>
      <c r="DCW275" s="683"/>
      <c r="DCX275" s="683"/>
      <c r="DCY275" s="683"/>
      <c r="DCZ275" s="683"/>
      <c r="DDA275" s="683"/>
      <c r="DDB275" s="683"/>
      <c r="DDC275" s="683"/>
      <c r="DDD275" s="683"/>
      <c r="DDE275" s="683"/>
      <c r="DDF275" s="683"/>
      <c r="DDG275" s="683"/>
      <c r="DDH275" s="683"/>
      <c r="DDI275" s="683"/>
      <c r="DDJ275" s="683"/>
      <c r="DDK275" s="683"/>
      <c r="DDL275" s="683"/>
      <c r="DDM275" s="683"/>
      <c r="DDN275" s="683"/>
      <c r="DDO275" s="683"/>
      <c r="DDP275" s="683"/>
      <c r="DDQ275" s="683"/>
      <c r="DDR275" s="683"/>
      <c r="DDS275" s="683"/>
      <c r="DDT275" s="683"/>
      <c r="DDU275" s="683"/>
      <c r="DDV275" s="681"/>
      <c r="DDW275" s="681"/>
      <c r="DDX275" s="681"/>
      <c r="DDY275" s="681"/>
      <c r="DDZ275" s="681"/>
      <c r="DEA275" s="681"/>
      <c r="DEB275" s="681"/>
      <c r="DEC275" s="681"/>
      <c r="DED275" s="681"/>
      <c r="DEE275" s="681"/>
      <c r="DEF275" s="681"/>
      <c r="DEG275" s="681"/>
      <c r="DEH275" s="681"/>
      <c r="DEI275" s="681"/>
      <c r="DEJ275" s="681"/>
      <c r="DEK275" s="681"/>
      <c r="DEL275" s="681"/>
      <c r="DEM275" s="681"/>
      <c r="DEN275" s="681"/>
      <c r="DEO275" s="681"/>
      <c r="DEP275" s="681"/>
      <c r="DEQ275" s="681"/>
      <c r="DER275" s="681"/>
      <c r="DES275" s="681"/>
      <c r="DET275" s="682"/>
      <c r="DEU275" s="682"/>
      <c r="DEV275" s="682"/>
      <c r="DEW275" s="682"/>
      <c r="DEX275" s="682"/>
      <c r="DEY275" s="681"/>
      <c r="DEZ275" s="681"/>
      <c r="DFA275" s="682"/>
      <c r="DFB275" s="682"/>
      <c r="DFC275" s="681"/>
      <c r="DFD275" s="681"/>
      <c r="DFE275" s="682"/>
      <c r="DFF275" s="682"/>
      <c r="DFG275" s="681"/>
      <c r="DFH275" s="681"/>
      <c r="DFI275" s="681"/>
      <c r="DFJ275" s="681"/>
      <c r="DFK275" s="681"/>
      <c r="DFL275" s="681"/>
      <c r="DFM275" s="681"/>
      <c r="DFN275" s="682"/>
      <c r="DFO275" s="682"/>
      <c r="DFP275" s="681"/>
      <c r="DFQ275" s="681"/>
      <c r="DFR275" s="682"/>
      <c r="DFS275" s="682"/>
      <c r="DFT275" s="681"/>
      <c r="DFU275" s="681"/>
      <c r="DFV275" s="681"/>
      <c r="DFW275" s="681"/>
      <c r="DFX275" s="681"/>
      <c r="DFY275" s="680"/>
      <c r="DFZ275" s="684"/>
      <c r="DGA275" s="681"/>
      <c r="DGB275" s="681"/>
      <c r="DGC275" s="681"/>
      <c r="DGD275" s="681"/>
      <c r="DGE275" s="681"/>
      <c r="DGF275" s="681"/>
      <c r="DGG275" s="681"/>
      <c r="DGH275" s="683"/>
      <c r="DGI275" s="683"/>
      <c r="DGJ275" s="683"/>
      <c r="DGK275" s="683"/>
      <c r="DGL275" s="683"/>
      <c r="DGM275" s="683"/>
      <c r="DGN275" s="683"/>
      <c r="DGO275" s="683"/>
      <c r="DGP275" s="683"/>
      <c r="DGQ275" s="683"/>
      <c r="DGR275" s="683"/>
      <c r="DGS275" s="683"/>
      <c r="DGT275" s="683"/>
      <c r="DGU275" s="683"/>
      <c r="DGV275" s="683"/>
      <c r="DGW275" s="683"/>
      <c r="DGX275" s="683"/>
      <c r="DGY275" s="683"/>
      <c r="DGZ275" s="683"/>
      <c r="DHA275" s="683"/>
      <c r="DHB275" s="683"/>
      <c r="DHC275" s="683"/>
      <c r="DHD275" s="683"/>
      <c r="DHE275" s="683"/>
      <c r="DHF275" s="683"/>
      <c r="DHG275" s="683"/>
      <c r="DHH275" s="683"/>
      <c r="DHI275" s="683"/>
      <c r="DHJ275" s="683"/>
      <c r="DHK275" s="683"/>
      <c r="DHL275" s="683"/>
      <c r="DHM275" s="683"/>
      <c r="DHN275" s="683"/>
      <c r="DHO275" s="683"/>
      <c r="DHP275" s="683"/>
      <c r="DHQ275" s="683"/>
      <c r="DHR275" s="683"/>
      <c r="DHS275" s="683"/>
      <c r="DHT275" s="683"/>
      <c r="DHU275" s="683"/>
      <c r="DHV275" s="683"/>
      <c r="DHW275" s="683"/>
      <c r="DHX275" s="683"/>
      <c r="DHY275" s="683"/>
      <c r="DHZ275" s="681"/>
      <c r="DIA275" s="681"/>
      <c r="DIB275" s="681"/>
      <c r="DIC275" s="681"/>
      <c r="DID275" s="681"/>
      <c r="DIE275" s="681"/>
      <c r="DIF275" s="681"/>
      <c r="DIG275" s="681"/>
      <c r="DIH275" s="681"/>
      <c r="DII275" s="681"/>
      <c r="DIJ275" s="681"/>
      <c r="DIK275" s="681"/>
      <c r="DIL275" s="681"/>
      <c r="DIM275" s="681"/>
      <c r="DIN275" s="681"/>
      <c r="DIO275" s="681"/>
      <c r="DIP275" s="681"/>
      <c r="DIQ275" s="681"/>
      <c r="DIR275" s="681"/>
      <c r="DIS275" s="681"/>
      <c r="DIT275" s="681"/>
      <c r="DIU275" s="681"/>
      <c r="DIV275" s="681"/>
      <c r="DIW275" s="681"/>
      <c r="DIX275" s="682"/>
      <c r="DIY275" s="682"/>
      <c r="DIZ275" s="682"/>
      <c r="DJA275" s="682"/>
      <c r="DJB275" s="682"/>
      <c r="DJC275" s="681"/>
      <c r="DJD275" s="681"/>
      <c r="DJE275" s="682"/>
      <c r="DJF275" s="682"/>
      <c r="DJG275" s="681"/>
      <c r="DJH275" s="681"/>
      <c r="DJI275" s="682"/>
      <c r="DJJ275" s="682"/>
      <c r="DJK275" s="681"/>
      <c r="DJL275" s="681"/>
      <c r="DJM275" s="681"/>
      <c r="DJN275" s="681"/>
      <c r="DJO275" s="681"/>
      <c r="DJP275" s="681"/>
      <c r="DJQ275" s="681"/>
      <c r="DJR275" s="682"/>
      <c r="DJS275" s="682"/>
      <c r="DJT275" s="681"/>
      <c r="DJU275" s="681"/>
      <c r="DJV275" s="682"/>
      <c r="DJW275" s="682"/>
      <c r="DJX275" s="681"/>
      <c r="DJY275" s="681"/>
      <c r="DJZ275" s="681"/>
      <c r="DKA275" s="681"/>
      <c r="DKB275" s="681"/>
      <c r="DKC275" s="680"/>
      <c r="DKD275" s="684"/>
      <c r="DKE275" s="681"/>
      <c r="DKF275" s="681"/>
      <c r="DKG275" s="681"/>
      <c r="DKH275" s="681"/>
      <c r="DKI275" s="681"/>
      <c r="DKJ275" s="681"/>
      <c r="DKK275" s="681"/>
      <c r="DKL275" s="683"/>
      <c r="DKM275" s="683"/>
      <c r="DKN275" s="683"/>
      <c r="DKO275" s="683"/>
      <c r="DKP275" s="683"/>
      <c r="DKQ275" s="683"/>
      <c r="DKR275" s="683"/>
      <c r="DKS275" s="683"/>
      <c r="DKT275" s="683"/>
      <c r="DKU275" s="683"/>
      <c r="DKV275" s="683"/>
      <c r="DKW275" s="683"/>
      <c r="DKX275" s="683"/>
      <c r="DKY275" s="683"/>
      <c r="DKZ275" s="683"/>
      <c r="DLA275" s="683"/>
      <c r="DLB275" s="683"/>
      <c r="DLC275" s="683"/>
      <c r="DLD275" s="683"/>
      <c r="DLE275" s="683"/>
      <c r="DLF275" s="683"/>
      <c r="DLG275" s="683"/>
      <c r="DLH275" s="683"/>
      <c r="DLI275" s="683"/>
      <c r="DLJ275" s="683"/>
      <c r="DLK275" s="683"/>
      <c r="DLL275" s="683"/>
      <c r="DLM275" s="683"/>
      <c r="DLN275" s="683"/>
      <c r="DLO275" s="683"/>
      <c r="DLP275" s="683"/>
      <c r="DLQ275" s="683"/>
      <c r="DLR275" s="683"/>
      <c r="DLS275" s="683"/>
      <c r="DLT275" s="683"/>
      <c r="DLU275" s="683"/>
      <c r="DLV275" s="683"/>
      <c r="DLW275" s="683"/>
      <c r="DLX275" s="683"/>
      <c r="DLY275" s="683"/>
      <c r="DLZ275" s="683"/>
      <c r="DMA275" s="683"/>
      <c r="DMB275" s="683"/>
      <c r="DMC275" s="683"/>
      <c r="DMD275" s="681"/>
      <c r="DME275" s="681"/>
      <c r="DMF275" s="681"/>
      <c r="DMG275" s="681"/>
      <c r="DMH275" s="681"/>
      <c r="DMI275" s="681"/>
      <c r="DMJ275" s="681"/>
      <c r="DMK275" s="681"/>
      <c r="DML275" s="681"/>
      <c r="DMM275" s="681"/>
      <c r="DMN275" s="681"/>
      <c r="DMO275" s="681"/>
      <c r="DMP275" s="681"/>
      <c r="DMQ275" s="681"/>
      <c r="DMR275" s="681"/>
      <c r="DMS275" s="681"/>
      <c r="DMT275" s="681"/>
      <c r="DMU275" s="681"/>
      <c r="DMV275" s="681"/>
      <c r="DMW275" s="681"/>
      <c r="DMX275" s="681"/>
      <c r="DMY275" s="681"/>
      <c r="DMZ275" s="681"/>
      <c r="DNA275" s="681"/>
      <c r="DNB275" s="682"/>
      <c r="DNC275" s="682"/>
      <c r="DND275" s="682"/>
      <c r="DNE275" s="682"/>
      <c r="DNF275" s="682"/>
      <c r="DNG275" s="681"/>
      <c r="DNH275" s="681"/>
      <c r="DNI275" s="682"/>
      <c r="DNJ275" s="682"/>
      <c r="DNK275" s="681"/>
      <c r="DNL275" s="681"/>
      <c r="DNM275" s="682"/>
      <c r="DNN275" s="682"/>
      <c r="DNO275" s="681"/>
      <c r="DNP275" s="681"/>
      <c r="DNQ275" s="681"/>
      <c r="DNR275" s="681"/>
      <c r="DNS275" s="681"/>
      <c r="DNT275" s="681"/>
      <c r="DNU275" s="681"/>
      <c r="DNV275" s="682"/>
      <c r="DNW275" s="682"/>
      <c r="DNX275" s="681"/>
      <c r="DNY275" s="681"/>
      <c r="DNZ275" s="682"/>
      <c r="DOA275" s="682"/>
      <c r="DOB275" s="681"/>
      <c r="DOC275" s="681"/>
      <c r="DOD275" s="681"/>
      <c r="DOE275" s="681"/>
      <c r="DOF275" s="681"/>
      <c r="DOG275" s="680"/>
      <c r="DOH275" s="684"/>
      <c r="DOI275" s="681"/>
      <c r="DOJ275" s="681"/>
      <c r="DOK275" s="681"/>
      <c r="DOL275" s="681"/>
      <c r="DOM275" s="681"/>
      <c r="DON275" s="681"/>
      <c r="DOO275" s="681"/>
      <c r="DOP275" s="683"/>
      <c r="DOQ275" s="683"/>
      <c r="DOR275" s="683"/>
      <c r="DOS275" s="683"/>
      <c r="DOT275" s="683"/>
      <c r="DOU275" s="683"/>
      <c r="DOV275" s="683"/>
      <c r="DOW275" s="683"/>
      <c r="DOX275" s="683"/>
      <c r="DOY275" s="683"/>
      <c r="DOZ275" s="683"/>
      <c r="DPA275" s="683"/>
      <c r="DPB275" s="683"/>
      <c r="DPC275" s="683"/>
      <c r="DPD275" s="683"/>
      <c r="DPE275" s="683"/>
      <c r="DPF275" s="683"/>
      <c r="DPG275" s="683"/>
      <c r="DPH275" s="683"/>
      <c r="DPI275" s="683"/>
      <c r="DPJ275" s="683"/>
      <c r="DPK275" s="683"/>
      <c r="DPL275" s="683"/>
      <c r="DPM275" s="683"/>
      <c r="DPN275" s="683"/>
      <c r="DPO275" s="683"/>
      <c r="DPP275" s="683"/>
      <c r="DPQ275" s="683"/>
      <c r="DPR275" s="683"/>
      <c r="DPS275" s="683"/>
      <c r="DPT275" s="683"/>
      <c r="DPU275" s="683"/>
      <c r="DPV275" s="683"/>
      <c r="DPW275" s="683"/>
      <c r="DPX275" s="683"/>
      <c r="DPY275" s="683"/>
      <c r="DPZ275" s="683"/>
      <c r="DQA275" s="683"/>
      <c r="DQB275" s="683"/>
      <c r="DQC275" s="683"/>
      <c r="DQD275" s="683"/>
      <c r="DQE275" s="683"/>
      <c r="DQF275" s="683"/>
      <c r="DQG275" s="683"/>
      <c r="DQH275" s="681"/>
      <c r="DQI275" s="681"/>
      <c r="DQJ275" s="681"/>
      <c r="DQK275" s="681"/>
      <c r="DQL275" s="681"/>
      <c r="DQM275" s="681"/>
      <c r="DQN275" s="681"/>
      <c r="DQO275" s="681"/>
      <c r="DQP275" s="681"/>
      <c r="DQQ275" s="681"/>
      <c r="DQR275" s="681"/>
      <c r="DQS275" s="681"/>
      <c r="DQT275" s="681"/>
      <c r="DQU275" s="681"/>
      <c r="DQV275" s="681"/>
      <c r="DQW275" s="681"/>
      <c r="DQX275" s="681"/>
      <c r="DQY275" s="681"/>
      <c r="DQZ275" s="681"/>
      <c r="DRA275" s="681"/>
      <c r="DRB275" s="681"/>
      <c r="DRC275" s="681"/>
      <c r="DRD275" s="681"/>
      <c r="DRE275" s="681"/>
      <c r="DRF275" s="682"/>
      <c r="DRG275" s="682"/>
      <c r="DRH275" s="682"/>
      <c r="DRI275" s="682"/>
      <c r="DRJ275" s="682"/>
      <c r="DRK275" s="681"/>
      <c r="DRL275" s="681"/>
      <c r="DRM275" s="682"/>
      <c r="DRN275" s="682"/>
      <c r="DRO275" s="681"/>
      <c r="DRP275" s="681"/>
      <c r="DRQ275" s="682"/>
      <c r="DRR275" s="682"/>
      <c r="DRS275" s="681"/>
      <c r="DRT275" s="681"/>
      <c r="DRU275" s="681"/>
      <c r="DRV275" s="681"/>
      <c r="DRW275" s="681"/>
      <c r="DRX275" s="681"/>
      <c r="DRY275" s="681"/>
      <c r="DRZ275" s="682"/>
      <c r="DSA275" s="682"/>
      <c r="DSB275" s="681"/>
      <c r="DSC275" s="681"/>
      <c r="DSD275" s="682"/>
      <c r="DSE275" s="682"/>
      <c r="DSF275" s="681"/>
      <c r="DSG275" s="681"/>
      <c r="DSH275" s="681"/>
      <c r="DSI275" s="681"/>
      <c r="DSJ275" s="681"/>
      <c r="DSK275" s="680"/>
      <c r="DSL275" s="684"/>
      <c r="DSM275" s="681"/>
      <c r="DSN275" s="681"/>
      <c r="DSO275" s="681"/>
      <c r="DSP275" s="681"/>
      <c r="DSQ275" s="681"/>
      <c r="DSR275" s="681"/>
      <c r="DSS275" s="681"/>
      <c r="DST275" s="683"/>
      <c r="DSU275" s="683"/>
      <c r="DSV275" s="683"/>
      <c r="DSW275" s="683"/>
      <c r="DSX275" s="683"/>
      <c r="DSY275" s="683"/>
      <c r="DSZ275" s="683"/>
      <c r="DTA275" s="683"/>
      <c r="DTB275" s="683"/>
      <c r="DTC275" s="683"/>
      <c r="DTD275" s="683"/>
      <c r="DTE275" s="683"/>
      <c r="DTF275" s="683"/>
      <c r="DTG275" s="683"/>
      <c r="DTH275" s="683"/>
      <c r="DTI275" s="683"/>
      <c r="DTJ275" s="683"/>
      <c r="DTK275" s="683"/>
      <c r="DTL275" s="683"/>
      <c r="DTM275" s="683"/>
      <c r="DTN275" s="683"/>
      <c r="DTO275" s="683"/>
      <c r="DTP275" s="683"/>
      <c r="DTQ275" s="683"/>
      <c r="DTR275" s="683"/>
      <c r="DTS275" s="683"/>
      <c r="DTT275" s="683"/>
      <c r="DTU275" s="683"/>
      <c r="DTV275" s="683"/>
      <c r="DTW275" s="683"/>
      <c r="DTX275" s="683"/>
      <c r="DTY275" s="683"/>
      <c r="DTZ275" s="683"/>
      <c r="DUA275" s="683"/>
      <c r="DUB275" s="683"/>
      <c r="DUC275" s="683"/>
      <c r="DUD275" s="683"/>
      <c r="DUE275" s="683"/>
      <c r="DUF275" s="683"/>
      <c r="DUG275" s="683"/>
      <c r="DUH275" s="683"/>
      <c r="DUI275" s="683"/>
      <c r="DUJ275" s="683"/>
      <c r="DUK275" s="683"/>
      <c r="DUL275" s="681"/>
      <c r="DUM275" s="681"/>
      <c r="DUN275" s="681"/>
      <c r="DUO275" s="681"/>
      <c r="DUP275" s="681"/>
      <c r="DUQ275" s="681"/>
      <c r="DUR275" s="681"/>
      <c r="DUS275" s="681"/>
      <c r="DUT275" s="681"/>
      <c r="DUU275" s="681"/>
      <c r="DUV275" s="681"/>
      <c r="DUW275" s="681"/>
      <c r="DUX275" s="681"/>
      <c r="DUY275" s="681"/>
      <c r="DUZ275" s="681"/>
      <c r="DVA275" s="681"/>
      <c r="DVB275" s="681"/>
      <c r="DVC275" s="681"/>
      <c r="DVD275" s="681"/>
      <c r="DVE275" s="681"/>
      <c r="DVF275" s="681"/>
      <c r="DVG275" s="681"/>
      <c r="DVH275" s="681"/>
      <c r="DVI275" s="681"/>
      <c r="DVJ275" s="682"/>
      <c r="DVK275" s="682"/>
      <c r="DVL275" s="682"/>
      <c r="DVM275" s="682"/>
      <c r="DVN275" s="682"/>
      <c r="DVO275" s="681"/>
      <c r="DVP275" s="681"/>
      <c r="DVQ275" s="682"/>
      <c r="DVR275" s="682"/>
      <c r="DVS275" s="681"/>
      <c r="DVT275" s="681"/>
      <c r="DVU275" s="682"/>
      <c r="DVV275" s="682"/>
      <c r="DVW275" s="681"/>
      <c r="DVX275" s="681"/>
      <c r="DVY275" s="681"/>
      <c r="DVZ275" s="681"/>
      <c r="DWA275" s="681"/>
      <c r="DWB275" s="681"/>
      <c r="DWC275" s="681"/>
      <c r="DWD275" s="682"/>
      <c r="DWE275" s="682"/>
      <c r="DWF275" s="681"/>
      <c r="DWG275" s="681"/>
      <c r="DWH275" s="682"/>
      <c r="DWI275" s="682"/>
      <c r="DWJ275" s="681"/>
      <c r="DWK275" s="681"/>
      <c r="DWL275" s="681"/>
      <c r="DWM275" s="681"/>
      <c r="DWN275" s="681"/>
      <c r="DWO275" s="680"/>
      <c r="DWP275" s="684"/>
      <c r="DWQ275" s="681"/>
      <c r="DWR275" s="681"/>
      <c r="DWS275" s="681"/>
      <c r="DWT275" s="681"/>
      <c r="DWU275" s="681"/>
      <c r="DWV275" s="681"/>
      <c r="DWW275" s="681"/>
      <c r="DWX275" s="683"/>
      <c r="DWY275" s="683"/>
      <c r="DWZ275" s="683"/>
      <c r="DXA275" s="683"/>
      <c r="DXB275" s="683"/>
      <c r="DXC275" s="683"/>
      <c r="DXD275" s="683"/>
      <c r="DXE275" s="683"/>
      <c r="DXF275" s="683"/>
      <c r="DXG275" s="683"/>
      <c r="DXH275" s="683"/>
      <c r="DXI275" s="683"/>
      <c r="DXJ275" s="683"/>
      <c r="DXK275" s="683"/>
      <c r="DXL275" s="683"/>
      <c r="DXM275" s="683"/>
      <c r="DXN275" s="683"/>
      <c r="DXO275" s="683"/>
      <c r="DXP275" s="683"/>
      <c r="DXQ275" s="683"/>
      <c r="DXR275" s="683"/>
      <c r="DXS275" s="683"/>
      <c r="DXT275" s="683"/>
      <c r="DXU275" s="683"/>
      <c r="DXV275" s="683"/>
      <c r="DXW275" s="683"/>
      <c r="DXX275" s="683"/>
      <c r="DXY275" s="683"/>
      <c r="DXZ275" s="683"/>
      <c r="DYA275" s="683"/>
      <c r="DYB275" s="683"/>
      <c r="DYC275" s="683"/>
      <c r="DYD275" s="683"/>
      <c r="DYE275" s="683"/>
      <c r="DYF275" s="683"/>
      <c r="DYG275" s="683"/>
      <c r="DYH275" s="683"/>
      <c r="DYI275" s="683"/>
      <c r="DYJ275" s="683"/>
      <c r="DYK275" s="683"/>
      <c r="DYL275" s="683"/>
      <c r="DYM275" s="683"/>
      <c r="DYN275" s="683"/>
      <c r="DYO275" s="683"/>
      <c r="DYP275" s="681"/>
      <c r="DYQ275" s="681"/>
      <c r="DYR275" s="681"/>
      <c r="DYS275" s="681"/>
      <c r="DYT275" s="681"/>
      <c r="DYU275" s="681"/>
      <c r="DYV275" s="681"/>
      <c r="DYW275" s="681"/>
      <c r="DYX275" s="681"/>
      <c r="DYY275" s="681"/>
      <c r="DYZ275" s="681"/>
      <c r="DZA275" s="681"/>
      <c r="DZB275" s="681"/>
      <c r="DZC275" s="681"/>
      <c r="DZD275" s="681"/>
      <c r="DZE275" s="681"/>
      <c r="DZF275" s="681"/>
      <c r="DZG275" s="681"/>
      <c r="DZH275" s="681"/>
      <c r="DZI275" s="681"/>
      <c r="DZJ275" s="681"/>
      <c r="DZK275" s="681"/>
      <c r="DZL275" s="681"/>
      <c r="DZM275" s="681"/>
      <c r="DZN275" s="682"/>
      <c r="DZO275" s="682"/>
      <c r="DZP275" s="682"/>
      <c r="DZQ275" s="682"/>
      <c r="DZR275" s="682"/>
      <c r="DZS275" s="681"/>
      <c r="DZT275" s="681"/>
      <c r="DZU275" s="682"/>
      <c r="DZV275" s="682"/>
      <c r="DZW275" s="681"/>
      <c r="DZX275" s="681"/>
      <c r="DZY275" s="682"/>
      <c r="DZZ275" s="682"/>
      <c r="EAA275" s="681"/>
      <c r="EAB275" s="681"/>
      <c r="EAC275" s="681"/>
      <c r="EAD275" s="681"/>
      <c r="EAE275" s="681"/>
      <c r="EAF275" s="681"/>
      <c r="EAG275" s="681"/>
      <c r="EAH275" s="682"/>
      <c r="EAI275" s="682"/>
      <c r="EAJ275" s="681"/>
      <c r="EAK275" s="681"/>
      <c r="EAL275" s="682"/>
      <c r="EAM275" s="682"/>
      <c r="EAN275" s="681"/>
      <c r="EAO275" s="681"/>
      <c r="EAP275" s="681"/>
      <c r="EAQ275" s="681"/>
      <c r="EAR275" s="681"/>
      <c r="EAS275" s="680"/>
      <c r="EAT275" s="684"/>
      <c r="EAU275" s="681"/>
      <c r="EAV275" s="681"/>
      <c r="EAW275" s="681"/>
      <c r="EAX275" s="681"/>
      <c r="EAY275" s="681"/>
      <c r="EAZ275" s="681"/>
      <c r="EBA275" s="681"/>
      <c r="EBB275" s="683"/>
      <c r="EBC275" s="683"/>
      <c r="EBD275" s="683"/>
      <c r="EBE275" s="683"/>
      <c r="EBF275" s="683"/>
      <c r="EBG275" s="683"/>
      <c r="EBH275" s="683"/>
      <c r="EBI275" s="683"/>
      <c r="EBJ275" s="683"/>
      <c r="EBK275" s="683"/>
      <c r="EBL275" s="683"/>
      <c r="EBM275" s="683"/>
      <c r="EBN275" s="683"/>
      <c r="EBO275" s="683"/>
      <c r="EBP275" s="683"/>
      <c r="EBQ275" s="683"/>
      <c r="EBR275" s="683"/>
      <c r="EBS275" s="683"/>
      <c r="EBT275" s="683"/>
      <c r="EBU275" s="683"/>
      <c r="EBV275" s="683"/>
      <c r="EBW275" s="683"/>
      <c r="EBX275" s="683"/>
      <c r="EBY275" s="683"/>
      <c r="EBZ275" s="683"/>
      <c r="ECA275" s="683"/>
      <c r="ECB275" s="683"/>
      <c r="ECC275" s="683"/>
      <c r="ECD275" s="683"/>
      <c r="ECE275" s="683"/>
      <c r="ECF275" s="683"/>
      <c r="ECG275" s="683"/>
      <c r="ECH275" s="683"/>
      <c r="ECI275" s="683"/>
      <c r="ECJ275" s="683"/>
      <c r="ECK275" s="683"/>
      <c r="ECL275" s="683"/>
      <c r="ECM275" s="683"/>
      <c r="ECN275" s="683"/>
      <c r="ECO275" s="683"/>
      <c r="ECP275" s="683"/>
      <c r="ECQ275" s="683"/>
      <c r="ECR275" s="683"/>
      <c r="ECS275" s="683"/>
      <c r="ECT275" s="681"/>
      <c r="ECU275" s="681"/>
      <c r="ECV275" s="681"/>
      <c r="ECW275" s="681"/>
      <c r="ECX275" s="681"/>
      <c r="ECY275" s="681"/>
      <c r="ECZ275" s="681"/>
      <c r="EDA275" s="681"/>
      <c r="EDB275" s="681"/>
      <c r="EDC275" s="681"/>
      <c r="EDD275" s="681"/>
      <c r="EDE275" s="681"/>
      <c r="EDF275" s="681"/>
      <c r="EDG275" s="681"/>
      <c r="EDH275" s="681"/>
      <c r="EDI275" s="681"/>
      <c r="EDJ275" s="681"/>
      <c r="EDK275" s="681"/>
      <c r="EDL275" s="681"/>
      <c r="EDM275" s="681"/>
      <c r="EDN275" s="681"/>
      <c r="EDO275" s="681"/>
      <c r="EDP275" s="681"/>
      <c r="EDQ275" s="681"/>
      <c r="EDR275" s="682"/>
      <c r="EDS275" s="682"/>
      <c r="EDT275" s="682"/>
      <c r="EDU275" s="682"/>
      <c r="EDV275" s="682"/>
      <c r="EDW275" s="681"/>
      <c r="EDX275" s="681"/>
      <c r="EDY275" s="682"/>
      <c r="EDZ275" s="682"/>
      <c r="EEA275" s="681"/>
      <c r="EEB275" s="681"/>
      <c r="EEC275" s="682"/>
      <c r="EED275" s="682"/>
      <c r="EEE275" s="681"/>
      <c r="EEF275" s="681"/>
      <c r="EEG275" s="681"/>
      <c r="EEH275" s="681"/>
      <c r="EEI275" s="681"/>
      <c r="EEJ275" s="681"/>
      <c r="EEK275" s="681"/>
      <c r="EEL275" s="682"/>
      <c r="EEM275" s="682"/>
      <c r="EEN275" s="681"/>
      <c r="EEO275" s="681"/>
      <c r="EEP275" s="682"/>
      <c r="EEQ275" s="682"/>
      <c r="EER275" s="681"/>
      <c r="EES275" s="681"/>
      <c r="EET275" s="681"/>
      <c r="EEU275" s="681"/>
      <c r="EEV275" s="681"/>
      <c r="EEW275" s="680"/>
      <c r="EEX275" s="684"/>
      <c r="EEY275" s="681"/>
      <c r="EEZ275" s="681"/>
      <c r="EFA275" s="681"/>
      <c r="EFB275" s="681"/>
      <c r="EFC275" s="681"/>
      <c r="EFD275" s="681"/>
      <c r="EFE275" s="681"/>
      <c r="EFF275" s="683"/>
      <c r="EFG275" s="683"/>
      <c r="EFH275" s="683"/>
      <c r="EFI275" s="683"/>
      <c r="EFJ275" s="683"/>
      <c r="EFK275" s="683"/>
      <c r="EFL275" s="683"/>
      <c r="EFM275" s="683"/>
      <c r="EFN275" s="683"/>
      <c r="EFO275" s="683"/>
      <c r="EFP275" s="683"/>
      <c r="EFQ275" s="683"/>
      <c r="EFR275" s="683"/>
      <c r="EFS275" s="683"/>
      <c r="EFT275" s="683"/>
      <c r="EFU275" s="683"/>
      <c r="EFV275" s="683"/>
      <c r="EFW275" s="683"/>
      <c r="EFX275" s="683"/>
      <c r="EFY275" s="683"/>
      <c r="EFZ275" s="683"/>
      <c r="EGA275" s="683"/>
      <c r="EGB275" s="683"/>
      <c r="EGC275" s="683"/>
      <c r="EGD275" s="683"/>
      <c r="EGE275" s="683"/>
      <c r="EGF275" s="683"/>
      <c r="EGG275" s="683"/>
      <c r="EGH275" s="683"/>
      <c r="EGI275" s="683"/>
      <c r="EGJ275" s="683"/>
      <c r="EGK275" s="683"/>
      <c r="EGL275" s="683"/>
      <c r="EGM275" s="683"/>
      <c r="EGN275" s="683"/>
      <c r="EGO275" s="683"/>
      <c r="EGP275" s="683"/>
      <c r="EGQ275" s="683"/>
      <c r="EGR275" s="683"/>
      <c r="EGS275" s="683"/>
      <c r="EGT275" s="683"/>
      <c r="EGU275" s="683"/>
      <c r="EGV275" s="683"/>
      <c r="EGW275" s="683"/>
      <c r="EGX275" s="681"/>
      <c r="EGY275" s="681"/>
      <c r="EGZ275" s="681"/>
      <c r="EHA275" s="681"/>
      <c r="EHB275" s="681"/>
      <c r="EHC275" s="681"/>
      <c r="EHD275" s="681"/>
      <c r="EHE275" s="681"/>
      <c r="EHF275" s="681"/>
      <c r="EHG275" s="681"/>
      <c r="EHH275" s="681"/>
      <c r="EHI275" s="681"/>
      <c r="EHJ275" s="681"/>
      <c r="EHK275" s="681"/>
      <c r="EHL275" s="681"/>
      <c r="EHM275" s="681"/>
      <c r="EHN275" s="681"/>
      <c r="EHO275" s="681"/>
      <c r="EHP275" s="681"/>
      <c r="EHQ275" s="681"/>
      <c r="EHR275" s="681"/>
      <c r="EHS275" s="681"/>
      <c r="EHT275" s="681"/>
      <c r="EHU275" s="681"/>
      <c r="EHV275" s="682"/>
      <c r="EHW275" s="682"/>
      <c r="EHX275" s="682"/>
      <c r="EHY275" s="682"/>
      <c r="EHZ275" s="682"/>
      <c r="EIA275" s="681"/>
      <c r="EIB275" s="681"/>
      <c r="EIC275" s="682"/>
      <c r="EID275" s="682"/>
      <c r="EIE275" s="681"/>
      <c r="EIF275" s="681"/>
      <c r="EIG275" s="682"/>
      <c r="EIH275" s="682"/>
      <c r="EII275" s="681"/>
      <c r="EIJ275" s="681"/>
      <c r="EIK275" s="681"/>
      <c r="EIL275" s="681"/>
      <c r="EIM275" s="681"/>
      <c r="EIN275" s="681"/>
      <c r="EIO275" s="681"/>
      <c r="EIP275" s="682"/>
      <c r="EIQ275" s="682"/>
      <c r="EIR275" s="681"/>
      <c r="EIS275" s="681"/>
      <c r="EIT275" s="682"/>
      <c r="EIU275" s="682"/>
      <c r="EIV275" s="681"/>
      <c r="EIW275" s="681"/>
      <c r="EIX275" s="681"/>
      <c r="EIY275" s="681"/>
      <c r="EIZ275" s="681"/>
      <c r="EJA275" s="680"/>
      <c r="EJB275" s="684"/>
      <c r="EJC275" s="681"/>
      <c r="EJD275" s="681"/>
      <c r="EJE275" s="681"/>
      <c r="EJF275" s="681"/>
      <c r="EJG275" s="681"/>
      <c r="EJH275" s="681"/>
      <c r="EJI275" s="681"/>
      <c r="EJJ275" s="683"/>
      <c r="EJK275" s="683"/>
      <c r="EJL275" s="683"/>
      <c r="EJM275" s="683"/>
      <c r="EJN275" s="683"/>
      <c r="EJO275" s="683"/>
      <c r="EJP275" s="683"/>
      <c r="EJQ275" s="683"/>
      <c r="EJR275" s="683"/>
      <c r="EJS275" s="683"/>
      <c r="EJT275" s="683"/>
      <c r="EJU275" s="683"/>
      <c r="EJV275" s="683"/>
      <c r="EJW275" s="683"/>
      <c r="EJX275" s="683"/>
      <c r="EJY275" s="683"/>
      <c r="EJZ275" s="683"/>
      <c r="EKA275" s="683"/>
      <c r="EKB275" s="683"/>
      <c r="EKC275" s="683"/>
      <c r="EKD275" s="683"/>
      <c r="EKE275" s="683"/>
      <c r="EKF275" s="683"/>
      <c r="EKG275" s="683"/>
      <c r="EKH275" s="683"/>
      <c r="EKI275" s="683"/>
      <c r="EKJ275" s="683"/>
      <c r="EKK275" s="683"/>
      <c r="EKL275" s="683"/>
      <c r="EKM275" s="683"/>
      <c r="EKN275" s="683"/>
      <c r="EKO275" s="683"/>
      <c r="EKP275" s="683"/>
      <c r="EKQ275" s="683"/>
      <c r="EKR275" s="683"/>
      <c r="EKS275" s="683"/>
      <c r="EKT275" s="683"/>
      <c r="EKU275" s="683"/>
      <c r="EKV275" s="683"/>
      <c r="EKW275" s="683"/>
      <c r="EKX275" s="683"/>
      <c r="EKY275" s="683"/>
      <c r="EKZ275" s="683"/>
      <c r="ELA275" s="683"/>
      <c r="ELB275" s="681"/>
      <c r="ELC275" s="681"/>
      <c r="ELD275" s="681"/>
      <c r="ELE275" s="681"/>
      <c r="ELF275" s="681"/>
      <c r="ELG275" s="681"/>
      <c r="ELH275" s="681"/>
      <c r="ELI275" s="681"/>
      <c r="ELJ275" s="681"/>
      <c r="ELK275" s="681"/>
      <c r="ELL275" s="681"/>
      <c r="ELM275" s="681"/>
      <c r="ELN275" s="681"/>
      <c r="ELO275" s="681"/>
      <c r="ELP275" s="681"/>
      <c r="ELQ275" s="681"/>
      <c r="ELR275" s="681"/>
      <c r="ELS275" s="681"/>
      <c r="ELT275" s="681"/>
      <c r="ELU275" s="681"/>
      <c r="ELV275" s="681"/>
      <c r="ELW275" s="681"/>
      <c r="ELX275" s="681"/>
      <c r="ELY275" s="681"/>
      <c r="ELZ275" s="682"/>
      <c r="EMA275" s="682"/>
      <c r="EMB275" s="682"/>
      <c r="EMC275" s="682"/>
      <c r="EMD275" s="682"/>
      <c r="EME275" s="681"/>
      <c r="EMF275" s="681"/>
      <c r="EMG275" s="682"/>
      <c r="EMH275" s="682"/>
      <c r="EMI275" s="681"/>
      <c r="EMJ275" s="681"/>
      <c r="EMK275" s="682"/>
      <c r="EML275" s="682"/>
      <c r="EMM275" s="681"/>
      <c r="EMN275" s="681"/>
      <c r="EMO275" s="681"/>
      <c r="EMP275" s="681"/>
      <c r="EMQ275" s="681"/>
      <c r="EMR275" s="681"/>
      <c r="EMS275" s="681"/>
      <c r="EMT275" s="682"/>
      <c r="EMU275" s="682"/>
      <c r="EMV275" s="681"/>
      <c r="EMW275" s="681"/>
      <c r="EMX275" s="682"/>
      <c r="EMY275" s="682"/>
      <c r="EMZ275" s="681"/>
      <c r="ENA275" s="681"/>
      <c r="ENB275" s="681"/>
      <c r="ENC275" s="681"/>
      <c r="END275" s="681"/>
      <c r="ENE275" s="680"/>
      <c r="ENF275" s="684"/>
      <c r="ENG275" s="681"/>
      <c r="ENH275" s="681"/>
      <c r="ENI275" s="681"/>
      <c r="ENJ275" s="681"/>
      <c r="ENK275" s="681"/>
      <c r="ENL275" s="681"/>
      <c r="ENM275" s="681"/>
      <c r="ENN275" s="683"/>
      <c r="ENO275" s="683"/>
      <c r="ENP275" s="683"/>
      <c r="ENQ275" s="683"/>
      <c r="ENR275" s="683"/>
      <c r="ENS275" s="683"/>
      <c r="ENT275" s="683"/>
      <c r="ENU275" s="683"/>
      <c r="ENV275" s="683"/>
      <c r="ENW275" s="683"/>
      <c r="ENX275" s="683"/>
      <c r="ENY275" s="683"/>
      <c r="ENZ275" s="683"/>
      <c r="EOA275" s="683"/>
      <c r="EOB275" s="683"/>
      <c r="EOC275" s="683"/>
      <c r="EOD275" s="683"/>
      <c r="EOE275" s="683"/>
      <c r="EOF275" s="683"/>
      <c r="EOG275" s="683"/>
      <c r="EOH275" s="683"/>
      <c r="EOI275" s="683"/>
      <c r="EOJ275" s="683"/>
      <c r="EOK275" s="683"/>
      <c r="EOL275" s="683"/>
      <c r="EOM275" s="683"/>
      <c r="EON275" s="683"/>
      <c r="EOO275" s="683"/>
      <c r="EOP275" s="683"/>
      <c r="EOQ275" s="683"/>
      <c r="EOR275" s="683"/>
      <c r="EOS275" s="683"/>
      <c r="EOT275" s="683"/>
      <c r="EOU275" s="683"/>
      <c r="EOV275" s="683"/>
      <c r="EOW275" s="683"/>
      <c r="EOX275" s="683"/>
      <c r="EOY275" s="683"/>
      <c r="EOZ275" s="683"/>
      <c r="EPA275" s="683"/>
      <c r="EPB275" s="683"/>
      <c r="EPC275" s="683"/>
      <c r="EPD275" s="683"/>
      <c r="EPE275" s="683"/>
      <c r="EPF275" s="681"/>
      <c r="EPG275" s="681"/>
      <c r="EPH275" s="681"/>
      <c r="EPI275" s="681"/>
      <c r="EPJ275" s="681"/>
      <c r="EPK275" s="681"/>
      <c r="EPL275" s="681"/>
      <c r="EPM275" s="681"/>
      <c r="EPN275" s="681"/>
      <c r="EPO275" s="681"/>
      <c r="EPP275" s="681"/>
      <c r="EPQ275" s="681"/>
      <c r="EPR275" s="681"/>
      <c r="EPS275" s="681"/>
      <c r="EPT275" s="681"/>
      <c r="EPU275" s="681"/>
      <c r="EPV275" s="681"/>
      <c r="EPW275" s="681"/>
      <c r="EPX275" s="681"/>
      <c r="EPY275" s="681"/>
      <c r="EPZ275" s="681"/>
      <c r="EQA275" s="681"/>
      <c r="EQB275" s="681"/>
      <c r="EQC275" s="681"/>
      <c r="EQD275" s="682"/>
      <c r="EQE275" s="682"/>
      <c r="EQF275" s="682"/>
      <c r="EQG275" s="682"/>
      <c r="EQH275" s="682"/>
      <c r="EQI275" s="681"/>
      <c r="EQJ275" s="681"/>
      <c r="EQK275" s="682"/>
      <c r="EQL275" s="682"/>
      <c r="EQM275" s="681"/>
      <c r="EQN275" s="681"/>
      <c r="EQO275" s="682"/>
      <c r="EQP275" s="682"/>
      <c r="EQQ275" s="681"/>
      <c r="EQR275" s="681"/>
      <c r="EQS275" s="681"/>
      <c r="EQT275" s="681"/>
      <c r="EQU275" s="681"/>
      <c r="EQV275" s="681"/>
      <c r="EQW275" s="681"/>
      <c r="EQX275" s="682"/>
      <c r="EQY275" s="682"/>
      <c r="EQZ275" s="681"/>
      <c r="ERA275" s="681"/>
      <c r="ERB275" s="682"/>
      <c r="ERC275" s="682"/>
      <c r="ERD275" s="681"/>
      <c r="ERE275" s="681"/>
      <c r="ERF275" s="681"/>
      <c r="ERG275" s="681"/>
      <c r="ERH275" s="681"/>
      <c r="ERI275" s="680"/>
      <c r="ERJ275" s="684"/>
      <c r="ERK275" s="681"/>
      <c r="ERL275" s="681"/>
      <c r="ERM275" s="681"/>
      <c r="ERN275" s="681"/>
      <c r="ERO275" s="681"/>
      <c r="ERP275" s="681"/>
      <c r="ERQ275" s="681"/>
      <c r="ERR275" s="683"/>
      <c r="ERS275" s="683"/>
      <c r="ERT275" s="683"/>
      <c r="ERU275" s="683"/>
      <c r="ERV275" s="683"/>
      <c r="ERW275" s="683"/>
      <c r="ERX275" s="683"/>
      <c r="ERY275" s="683"/>
      <c r="ERZ275" s="683"/>
      <c r="ESA275" s="683"/>
      <c r="ESB275" s="683"/>
      <c r="ESC275" s="683"/>
      <c r="ESD275" s="683"/>
      <c r="ESE275" s="683"/>
      <c r="ESF275" s="683"/>
      <c r="ESG275" s="683"/>
      <c r="ESH275" s="683"/>
      <c r="ESI275" s="683"/>
      <c r="ESJ275" s="683"/>
      <c r="ESK275" s="683"/>
      <c r="ESL275" s="683"/>
      <c r="ESM275" s="683"/>
      <c r="ESN275" s="683"/>
      <c r="ESO275" s="683"/>
      <c r="ESP275" s="683"/>
      <c r="ESQ275" s="683"/>
      <c r="ESR275" s="683"/>
      <c r="ESS275" s="683"/>
      <c r="EST275" s="683"/>
      <c r="ESU275" s="683"/>
      <c r="ESV275" s="683"/>
      <c r="ESW275" s="683"/>
      <c r="ESX275" s="683"/>
      <c r="ESY275" s="683"/>
      <c r="ESZ275" s="683"/>
      <c r="ETA275" s="683"/>
      <c r="ETB275" s="683"/>
      <c r="ETC275" s="683"/>
      <c r="ETD275" s="683"/>
      <c r="ETE275" s="683"/>
      <c r="ETF275" s="683"/>
      <c r="ETG275" s="683"/>
      <c r="ETH275" s="683"/>
      <c r="ETI275" s="683"/>
      <c r="ETJ275" s="681"/>
      <c r="ETK275" s="681"/>
      <c r="ETL275" s="681"/>
      <c r="ETM275" s="681"/>
      <c r="ETN275" s="681"/>
      <c r="ETO275" s="681"/>
      <c r="ETP275" s="681"/>
      <c r="ETQ275" s="681"/>
      <c r="ETR275" s="681"/>
      <c r="ETS275" s="681"/>
      <c r="ETT275" s="681"/>
      <c r="ETU275" s="681"/>
      <c r="ETV275" s="681"/>
      <c r="ETW275" s="681"/>
      <c r="ETX275" s="681"/>
      <c r="ETY275" s="681"/>
      <c r="ETZ275" s="681"/>
      <c r="EUA275" s="681"/>
      <c r="EUB275" s="681"/>
      <c r="EUC275" s="681"/>
      <c r="EUD275" s="681"/>
      <c r="EUE275" s="681"/>
      <c r="EUF275" s="681"/>
      <c r="EUG275" s="681"/>
      <c r="EUH275" s="682"/>
      <c r="EUI275" s="682"/>
      <c r="EUJ275" s="682"/>
      <c r="EUK275" s="682"/>
      <c r="EUL275" s="682"/>
      <c r="EUM275" s="681"/>
      <c r="EUN275" s="681"/>
      <c r="EUO275" s="682"/>
      <c r="EUP275" s="682"/>
      <c r="EUQ275" s="681"/>
      <c r="EUR275" s="681"/>
      <c r="EUS275" s="682"/>
      <c r="EUT275" s="682"/>
      <c r="EUU275" s="681"/>
      <c r="EUV275" s="681"/>
      <c r="EUW275" s="681"/>
      <c r="EUX275" s="681"/>
      <c r="EUY275" s="681"/>
      <c r="EUZ275" s="681"/>
      <c r="EVA275" s="681"/>
      <c r="EVB275" s="682"/>
      <c r="EVC275" s="682"/>
      <c r="EVD275" s="681"/>
      <c r="EVE275" s="681"/>
      <c r="EVF275" s="682"/>
      <c r="EVG275" s="682"/>
      <c r="EVH275" s="681"/>
      <c r="EVI275" s="681"/>
      <c r="EVJ275" s="681"/>
      <c r="EVK275" s="681"/>
      <c r="EVL275" s="681"/>
      <c r="EVM275" s="680"/>
      <c r="EVN275" s="684"/>
      <c r="EVO275" s="681"/>
      <c r="EVP275" s="681"/>
      <c r="EVQ275" s="681"/>
      <c r="EVR275" s="681"/>
      <c r="EVS275" s="681"/>
      <c r="EVT275" s="681"/>
      <c r="EVU275" s="681"/>
      <c r="EVV275" s="683"/>
      <c r="EVW275" s="683"/>
      <c r="EVX275" s="683"/>
      <c r="EVY275" s="683"/>
      <c r="EVZ275" s="683"/>
      <c r="EWA275" s="683"/>
      <c r="EWB275" s="683"/>
      <c r="EWC275" s="683"/>
      <c r="EWD275" s="683"/>
      <c r="EWE275" s="683"/>
      <c r="EWF275" s="683"/>
      <c r="EWG275" s="683"/>
      <c r="EWH275" s="683"/>
      <c r="EWI275" s="683"/>
      <c r="EWJ275" s="683"/>
      <c r="EWK275" s="683"/>
      <c r="EWL275" s="683"/>
      <c r="EWM275" s="683"/>
      <c r="EWN275" s="683"/>
      <c r="EWO275" s="683"/>
      <c r="EWP275" s="683"/>
      <c r="EWQ275" s="683"/>
      <c r="EWR275" s="683"/>
      <c r="EWS275" s="683"/>
      <c r="EWT275" s="683"/>
      <c r="EWU275" s="683"/>
      <c r="EWV275" s="683"/>
      <c r="EWW275" s="683"/>
      <c r="EWX275" s="683"/>
      <c r="EWY275" s="683"/>
      <c r="EWZ275" s="683"/>
      <c r="EXA275" s="683"/>
      <c r="EXB275" s="683"/>
      <c r="EXC275" s="683"/>
      <c r="EXD275" s="683"/>
      <c r="EXE275" s="683"/>
      <c r="EXF275" s="683"/>
      <c r="EXG275" s="683"/>
      <c r="EXH275" s="683"/>
      <c r="EXI275" s="683"/>
      <c r="EXJ275" s="683"/>
      <c r="EXK275" s="683"/>
      <c r="EXL275" s="683"/>
      <c r="EXM275" s="683"/>
      <c r="EXN275" s="681"/>
      <c r="EXO275" s="681"/>
      <c r="EXP275" s="681"/>
      <c r="EXQ275" s="681"/>
      <c r="EXR275" s="681"/>
      <c r="EXS275" s="681"/>
      <c r="EXT275" s="681"/>
      <c r="EXU275" s="681"/>
      <c r="EXV275" s="681"/>
      <c r="EXW275" s="681"/>
      <c r="EXX275" s="681"/>
      <c r="EXY275" s="681"/>
      <c r="EXZ275" s="681"/>
      <c r="EYA275" s="681"/>
      <c r="EYB275" s="681"/>
      <c r="EYC275" s="681"/>
      <c r="EYD275" s="681"/>
      <c r="EYE275" s="681"/>
      <c r="EYF275" s="681"/>
      <c r="EYG275" s="681"/>
      <c r="EYH275" s="681"/>
      <c r="EYI275" s="681"/>
      <c r="EYJ275" s="681"/>
      <c r="EYK275" s="681"/>
      <c r="EYL275" s="682"/>
      <c r="EYM275" s="682"/>
      <c r="EYN275" s="682"/>
      <c r="EYO275" s="682"/>
      <c r="EYP275" s="682"/>
      <c r="EYQ275" s="681"/>
      <c r="EYR275" s="681"/>
      <c r="EYS275" s="682"/>
      <c r="EYT275" s="682"/>
      <c r="EYU275" s="681"/>
      <c r="EYV275" s="681"/>
      <c r="EYW275" s="682"/>
      <c r="EYX275" s="682"/>
      <c r="EYY275" s="681"/>
      <c r="EYZ275" s="681"/>
      <c r="EZA275" s="681"/>
      <c r="EZB275" s="681"/>
      <c r="EZC275" s="681"/>
      <c r="EZD275" s="681"/>
      <c r="EZE275" s="681"/>
      <c r="EZF275" s="682"/>
      <c r="EZG275" s="682"/>
      <c r="EZH275" s="681"/>
      <c r="EZI275" s="681"/>
      <c r="EZJ275" s="682"/>
      <c r="EZK275" s="682"/>
      <c r="EZL275" s="681"/>
      <c r="EZM275" s="681"/>
      <c r="EZN275" s="681"/>
      <c r="EZO275" s="681"/>
      <c r="EZP275" s="681"/>
      <c r="EZQ275" s="680"/>
      <c r="EZR275" s="684"/>
      <c r="EZS275" s="681"/>
      <c r="EZT275" s="681"/>
      <c r="EZU275" s="681"/>
      <c r="EZV275" s="681"/>
      <c r="EZW275" s="681"/>
      <c r="EZX275" s="681"/>
      <c r="EZY275" s="681"/>
      <c r="EZZ275" s="683"/>
      <c r="FAA275" s="683"/>
      <c r="FAB275" s="683"/>
      <c r="FAC275" s="683"/>
      <c r="FAD275" s="683"/>
      <c r="FAE275" s="683"/>
      <c r="FAF275" s="683"/>
      <c r="FAG275" s="683"/>
      <c r="FAH275" s="683"/>
      <c r="FAI275" s="683"/>
      <c r="FAJ275" s="683"/>
      <c r="FAK275" s="683"/>
      <c r="FAL275" s="683"/>
      <c r="FAM275" s="683"/>
      <c r="FAN275" s="683"/>
      <c r="FAO275" s="683"/>
      <c r="FAP275" s="683"/>
      <c r="FAQ275" s="683"/>
      <c r="FAR275" s="683"/>
      <c r="FAS275" s="683"/>
      <c r="FAT275" s="683"/>
      <c r="FAU275" s="683"/>
      <c r="FAV275" s="683"/>
      <c r="FAW275" s="683"/>
      <c r="FAX275" s="683"/>
      <c r="FAY275" s="683"/>
      <c r="FAZ275" s="683"/>
      <c r="FBA275" s="683"/>
      <c r="FBB275" s="683"/>
      <c r="FBC275" s="683"/>
      <c r="FBD275" s="683"/>
      <c r="FBE275" s="683"/>
      <c r="FBF275" s="683"/>
      <c r="FBG275" s="683"/>
      <c r="FBH275" s="683"/>
      <c r="FBI275" s="683"/>
      <c r="FBJ275" s="683"/>
      <c r="FBK275" s="683"/>
      <c r="FBL275" s="683"/>
      <c r="FBM275" s="683"/>
      <c r="FBN275" s="683"/>
      <c r="FBO275" s="683"/>
      <c r="FBP275" s="683"/>
      <c r="FBQ275" s="683"/>
      <c r="FBR275" s="681"/>
      <c r="FBS275" s="681"/>
      <c r="FBT275" s="681"/>
      <c r="FBU275" s="681"/>
      <c r="FBV275" s="681"/>
      <c r="FBW275" s="681"/>
      <c r="FBX275" s="681"/>
      <c r="FBY275" s="681"/>
      <c r="FBZ275" s="681"/>
      <c r="FCA275" s="681"/>
      <c r="FCB275" s="681"/>
      <c r="FCC275" s="681"/>
      <c r="FCD275" s="681"/>
      <c r="FCE275" s="681"/>
      <c r="FCF275" s="681"/>
      <c r="FCG275" s="681"/>
      <c r="FCH275" s="681"/>
      <c r="FCI275" s="681"/>
      <c r="FCJ275" s="681"/>
      <c r="FCK275" s="681"/>
      <c r="FCL275" s="681"/>
      <c r="FCM275" s="681"/>
      <c r="FCN275" s="681"/>
      <c r="FCO275" s="681"/>
      <c r="FCP275" s="682"/>
      <c r="FCQ275" s="682"/>
      <c r="FCR275" s="682"/>
      <c r="FCS275" s="682"/>
      <c r="FCT275" s="682"/>
      <c r="FCU275" s="681"/>
      <c r="FCV275" s="681"/>
      <c r="FCW275" s="682"/>
      <c r="FCX275" s="682"/>
      <c r="FCY275" s="681"/>
      <c r="FCZ275" s="681"/>
      <c r="FDA275" s="682"/>
      <c r="FDB275" s="682"/>
      <c r="FDC275" s="681"/>
      <c r="FDD275" s="681"/>
      <c r="FDE275" s="681"/>
      <c r="FDF275" s="681"/>
      <c r="FDG275" s="681"/>
      <c r="FDH275" s="681"/>
      <c r="FDI275" s="681"/>
      <c r="FDJ275" s="682"/>
      <c r="FDK275" s="682"/>
      <c r="FDL275" s="681"/>
      <c r="FDM275" s="681"/>
      <c r="FDN275" s="682"/>
      <c r="FDO275" s="682"/>
      <c r="FDP275" s="681"/>
      <c r="FDQ275" s="681"/>
      <c r="FDR275" s="681"/>
      <c r="FDS275" s="681"/>
      <c r="FDT275" s="681"/>
      <c r="FDU275" s="680"/>
      <c r="FDV275" s="684"/>
      <c r="FDW275" s="681"/>
      <c r="FDX275" s="681"/>
      <c r="FDY275" s="681"/>
      <c r="FDZ275" s="681"/>
      <c r="FEA275" s="681"/>
      <c r="FEB275" s="681"/>
      <c r="FEC275" s="681"/>
      <c r="FED275" s="683"/>
      <c r="FEE275" s="683"/>
      <c r="FEF275" s="683"/>
      <c r="FEG275" s="683"/>
      <c r="FEH275" s="683"/>
      <c r="FEI275" s="683"/>
      <c r="FEJ275" s="683"/>
      <c r="FEK275" s="683"/>
      <c r="FEL275" s="683"/>
      <c r="FEM275" s="683"/>
      <c r="FEN275" s="683"/>
      <c r="FEO275" s="683"/>
      <c r="FEP275" s="683"/>
      <c r="FEQ275" s="683"/>
      <c r="FER275" s="683"/>
      <c r="FES275" s="683"/>
      <c r="FET275" s="683"/>
      <c r="FEU275" s="683"/>
      <c r="FEV275" s="683"/>
      <c r="FEW275" s="683"/>
      <c r="FEX275" s="683"/>
      <c r="FEY275" s="683"/>
      <c r="FEZ275" s="683"/>
      <c r="FFA275" s="683"/>
      <c r="FFB275" s="683"/>
      <c r="FFC275" s="683"/>
      <c r="FFD275" s="683"/>
      <c r="FFE275" s="683"/>
      <c r="FFF275" s="683"/>
      <c r="FFG275" s="683"/>
      <c r="FFH275" s="683"/>
      <c r="FFI275" s="683"/>
      <c r="FFJ275" s="683"/>
      <c r="FFK275" s="683"/>
      <c r="FFL275" s="683"/>
      <c r="FFM275" s="683"/>
      <c r="FFN275" s="683"/>
      <c r="FFO275" s="683"/>
      <c r="FFP275" s="683"/>
      <c r="FFQ275" s="683"/>
      <c r="FFR275" s="683"/>
      <c r="FFS275" s="683"/>
      <c r="FFT275" s="683"/>
      <c r="FFU275" s="683"/>
      <c r="FFV275" s="681"/>
      <c r="FFW275" s="681"/>
      <c r="FFX275" s="681"/>
      <c r="FFY275" s="681"/>
      <c r="FFZ275" s="681"/>
      <c r="FGA275" s="681"/>
      <c r="FGB275" s="681"/>
      <c r="FGC275" s="681"/>
      <c r="FGD275" s="681"/>
      <c r="FGE275" s="681"/>
      <c r="FGF275" s="681"/>
      <c r="FGG275" s="681"/>
      <c r="FGH275" s="681"/>
      <c r="FGI275" s="681"/>
      <c r="FGJ275" s="681"/>
      <c r="FGK275" s="681"/>
      <c r="FGL275" s="681"/>
      <c r="FGM275" s="681"/>
      <c r="FGN275" s="681"/>
      <c r="FGO275" s="681"/>
      <c r="FGP275" s="681"/>
      <c r="FGQ275" s="681"/>
      <c r="FGR275" s="681"/>
      <c r="FGS275" s="681"/>
      <c r="FGT275" s="682"/>
      <c r="FGU275" s="682"/>
      <c r="FGV275" s="682"/>
      <c r="FGW275" s="682"/>
      <c r="FGX275" s="682"/>
      <c r="FGY275" s="681"/>
      <c r="FGZ275" s="681"/>
      <c r="FHA275" s="682"/>
      <c r="FHB275" s="682"/>
      <c r="FHC275" s="681"/>
      <c r="FHD275" s="681"/>
      <c r="FHE275" s="682"/>
      <c r="FHF275" s="682"/>
      <c r="FHG275" s="681"/>
      <c r="FHH275" s="681"/>
      <c r="FHI275" s="681"/>
      <c r="FHJ275" s="681"/>
      <c r="FHK275" s="681"/>
      <c r="FHL275" s="681"/>
      <c r="FHM275" s="681"/>
      <c r="FHN275" s="682"/>
      <c r="FHO275" s="682"/>
      <c r="FHP275" s="681"/>
      <c r="FHQ275" s="681"/>
      <c r="FHR275" s="682"/>
      <c r="FHS275" s="682"/>
      <c r="FHT275" s="681"/>
      <c r="FHU275" s="681"/>
      <c r="FHV275" s="681"/>
      <c r="FHW275" s="681"/>
      <c r="FHX275" s="681"/>
      <c r="FHY275" s="680"/>
      <c r="FHZ275" s="684"/>
      <c r="FIA275" s="681"/>
      <c r="FIB275" s="681"/>
      <c r="FIC275" s="681"/>
      <c r="FID275" s="681"/>
      <c r="FIE275" s="681"/>
      <c r="FIF275" s="681"/>
      <c r="FIG275" s="681"/>
      <c r="FIH275" s="683"/>
      <c r="FII275" s="683"/>
      <c r="FIJ275" s="683"/>
      <c r="FIK275" s="683"/>
      <c r="FIL275" s="683"/>
      <c r="FIM275" s="683"/>
      <c r="FIN275" s="683"/>
      <c r="FIO275" s="683"/>
      <c r="FIP275" s="683"/>
      <c r="FIQ275" s="683"/>
      <c r="FIR275" s="683"/>
      <c r="FIS275" s="683"/>
      <c r="FIT275" s="683"/>
      <c r="FIU275" s="683"/>
      <c r="FIV275" s="683"/>
      <c r="FIW275" s="683"/>
      <c r="FIX275" s="683"/>
      <c r="FIY275" s="683"/>
      <c r="FIZ275" s="683"/>
      <c r="FJA275" s="683"/>
      <c r="FJB275" s="683"/>
      <c r="FJC275" s="683"/>
      <c r="FJD275" s="683"/>
      <c r="FJE275" s="683"/>
      <c r="FJF275" s="683"/>
      <c r="FJG275" s="683"/>
      <c r="FJH275" s="683"/>
      <c r="FJI275" s="683"/>
      <c r="FJJ275" s="683"/>
      <c r="FJK275" s="683"/>
      <c r="FJL275" s="683"/>
      <c r="FJM275" s="683"/>
      <c r="FJN275" s="683"/>
      <c r="FJO275" s="683"/>
      <c r="FJP275" s="683"/>
      <c r="FJQ275" s="683"/>
      <c r="FJR275" s="683"/>
      <c r="FJS275" s="683"/>
      <c r="FJT275" s="683"/>
      <c r="FJU275" s="683"/>
      <c r="FJV275" s="683"/>
      <c r="FJW275" s="683"/>
      <c r="FJX275" s="683"/>
      <c r="FJY275" s="683"/>
      <c r="FJZ275" s="681"/>
      <c r="FKA275" s="681"/>
      <c r="FKB275" s="681"/>
      <c r="FKC275" s="681"/>
      <c r="FKD275" s="681"/>
      <c r="FKE275" s="681"/>
      <c r="FKF275" s="681"/>
      <c r="FKG275" s="681"/>
      <c r="FKH275" s="681"/>
      <c r="FKI275" s="681"/>
      <c r="FKJ275" s="681"/>
      <c r="FKK275" s="681"/>
      <c r="FKL275" s="681"/>
      <c r="FKM275" s="681"/>
      <c r="FKN275" s="681"/>
      <c r="FKO275" s="681"/>
      <c r="FKP275" s="681"/>
      <c r="FKQ275" s="681"/>
      <c r="FKR275" s="681"/>
      <c r="FKS275" s="681"/>
      <c r="FKT275" s="681"/>
      <c r="FKU275" s="681"/>
      <c r="FKV275" s="681"/>
      <c r="FKW275" s="681"/>
      <c r="FKX275" s="682"/>
      <c r="FKY275" s="682"/>
      <c r="FKZ275" s="682"/>
      <c r="FLA275" s="682"/>
      <c r="FLB275" s="682"/>
      <c r="FLC275" s="681"/>
      <c r="FLD275" s="681"/>
      <c r="FLE275" s="682"/>
      <c r="FLF275" s="682"/>
      <c r="FLG275" s="681"/>
      <c r="FLH275" s="681"/>
      <c r="FLI275" s="682"/>
      <c r="FLJ275" s="682"/>
      <c r="FLK275" s="681"/>
      <c r="FLL275" s="681"/>
      <c r="FLM275" s="681"/>
      <c r="FLN275" s="681"/>
      <c r="FLO275" s="681"/>
      <c r="FLP275" s="681"/>
      <c r="FLQ275" s="681"/>
      <c r="FLR275" s="682"/>
      <c r="FLS275" s="682"/>
      <c r="FLT275" s="681"/>
      <c r="FLU275" s="681"/>
      <c r="FLV275" s="682"/>
      <c r="FLW275" s="682"/>
      <c r="FLX275" s="681"/>
      <c r="FLY275" s="681"/>
      <c r="FLZ275" s="681"/>
      <c r="FMA275" s="681"/>
      <c r="FMB275" s="681"/>
      <c r="FMC275" s="680"/>
      <c r="FMD275" s="684"/>
      <c r="FME275" s="681"/>
      <c r="FMF275" s="681"/>
      <c r="FMG275" s="681"/>
      <c r="FMH275" s="681"/>
      <c r="FMI275" s="681"/>
      <c r="FMJ275" s="681"/>
      <c r="FMK275" s="681"/>
      <c r="FML275" s="683"/>
      <c r="FMM275" s="683"/>
      <c r="FMN275" s="683"/>
      <c r="FMO275" s="683"/>
      <c r="FMP275" s="683"/>
      <c r="FMQ275" s="683"/>
      <c r="FMR275" s="683"/>
      <c r="FMS275" s="683"/>
      <c r="FMT275" s="683"/>
      <c r="FMU275" s="683"/>
      <c r="FMV275" s="683"/>
      <c r="FMW275" s="683"/>
      <c r="FMX275" s="683"/>
      <c r="FMY275" s="683"/>
      <c r="FMZ275" s="683"/>
      <c r="FNA275" s="683"/>
      <c r="FNB275" s="683"/>
      <c r="FNC275" s="683"/>
      <c r="FND275" s="683"/>
      <c r="FNE275" s="683"/>
      <c r="FNF275" s="683"/>
      <c r="FNG275" s="683"/>
      <c r="FNH275" s="683"/>
      <c r="FNI275" s="683"/>
      <c r="FNJ275" s="683"/>
      <c r="FNK275" s="683"/>
      <c r="FNL275" s="683"/>
      <c r="FNM275" s="683"/>
      <c r="FNN275" s="683"/>
      <c r="FNO275" s="683"/>
      <c r="FNP275" s="683"/>
      <c r="FNQ275" s="683"/>
      <c r="FNR275" s="683"/>
      <c r="FNS275" s="683"/>
      <c r="FNT275" s="683"/>
      <c r="FNU275" s="683"/>
      <c r="FNV275" s="683"/>
      <c r="FNW275" s="683"/>
      <c r="FNX275" s="683"/>
      <c r="FNY275" s="683"/>
      <c r="FNZ275" s="683"/>
      <c r="FOA275" s="683"/>
      <c r="FOB275" s="683"/>
      <c r="FOC275" s="683"/>
      <c r="FOD275" s="681"/>
      <c r="FOE275" s="681"/>
      <c r="FOF275" s="681"/>
      <c r="FOG275" s="681"/>
      <c r="FOH275" s="681"/>
      <c r="FOI275" s="681"/>
      <c r="FOJ275" s="681"/>
      <c r="FOK275" s="681"/>
      <c r="FOL275" s="681"/>
      <c r="FOM275" s="681"/>
      <c r="FON275" s="681"/>
      <c r="FOO275" s="681"/>
      <c r="FOP275" s="681"/>
      <c r="FOQ275" s="681"/>
      <c r="FOR275" s="681"/>
      <c r="FOS275" s="681"/>
      <c r="FOT275" s="681"/>
      <c r="FOU275" s="681"/>
      <c r="FOV275" s="681"/>
      <c r="FOW275" s="681"/>
      <c r="FOX275" s="681"/>
      <c r="FOY275" s="681"/>
      <c r="FOZ275" s="681"/>
      <c r="FPA275" s="681"/>
      <c r="FPB275" s="682"/>
      <c r="FPC275" s="682"/>
      <c r="FPD275" s="682"/>
      <c r="FPE275" s="682"/>
      <c r="FPF275" s="682"/>
      <c r="FPG275" s="681"/>
      <c r="FPH275" s="681"/>
      <c r="FPI275" s="682"/>
      <c r="FPJ275" s="682"/>
      <c r="FPK275" s="681"/>
      <c r="FPL275" s="681"/>
      <c r="FPM275" s="682"/>
      <c r="FPN275" s="682"/>
      <c r="FPO275" s="681"/>
      <c r="FPP275" s="681"/>
      <c r="FPQ275" s="681"/>
      <c r="FPR275" s="681"/>
      <c r="FPS275" s="681"/>
      <c r="FPT275" s="681"/>
      <c r="FPU275" s="681"/>
      <c r="FPV275" s="682"/>
      <c r="FPW275" s="682"/>
      <c r="FPX275" s="681"/>
      <c r="FPY275" s="681"/>
      <c r="FPZ275" s="682"/>
      <c r="FQA275" s="682"/>
      <c r="FQB275" s="681"/>
      <c r="FQC275" s="681"/>
      <c r="FQD275" s="681"/>
      <c r="FQE275" s="681"/>
      <c r="FQF275" s="681"/>
      <c r="FQG275" s="680"/>
      <c r="FQH275" s="684"/>
      <c r="FQI275" s="681"/>
      <c r="FQJ275" s="681"/>
      <c r="FQK275" s="681"/>
      <c r="FQL275" s="681"/>
      <c r="FQM275" s="681"/>
      <c r="FQN275" s="681"/>
      <c r="FQO275" s="681"/>
      <c r="FQP275" s="683"/>
      <c r="FQQ275" s="683"/>
      <c r="FQR275" s="683"/>
      <c r="FQS275" s="683"/>
      <c r="FQT275" s="683"/>
      <c r="FQU275" s="683"/>
      <c r="FQV275" s="683"/>
      <c r="FQW275" s="683"/>
      <c r="FQX275" s="683"/>
      <c r="FQY275" s="683"/>
      <c r="FQZ275" s="683"/>
      <c r="FRA275" s="683"/>
      <c r="FRB275" s="683"/>
      <c r="FRC275" s="683"/>
      <c r="FRD275" s="683"/>
      <c r="FRE275" s="683"/>
      <c r="FRF275" s="683"/>
      <c r="FRG275" s="683"/>
      <c r="FRH275" s="683"/>
      <c r="FRI275" s="683"/>
      <c r="FRJ275" s="683"/>
      <c r="FRK275" s="683"/>
      <c r="FRL275" s="683"/>
      <c r="FRM275" s="683"/>
      <c r="FRN275" s="683"/>
      <c r="FRO275" s="683"/>
      <c r="FRP275" s="683"/>
      <c r="FRQ275" s="683"/>
      <c r="FRR275" s="683"/>
      <c r="FRS275" s="683"/>
      <c r="FRT275" s="683"/>
      <c r="FRU275" s="683"/>
      <c r="FRV275" s="683"/>
      <c r="FRW275" s="683"/>
      <c r="FRX275" s="683"/>
      <c r="FRY275" s="683"/>
      <c r="FRZ275" s="683"/>
      <c r="FSA275" s="683"/>
      <c r="FSB275" s="683"/>
      <c r="FSC275" s="683"/>
      <c r="FSD275" s="683"/>
      <c r="FSE275" s="683"/>
      <c r="FSF275" s="683"/>
      <c r="FSG275" s="683"/>
      <c r="FSH275" s="681"/>
      <c r="FSI275" s="681"/>
      <c r="FSJ275" s="681"/>
      <c r="FSK275" s="681"/>
      <c r="FSL275" s="681"/>
      <c r="FSM275" s="681"/>
      <c r="FSN275" s="681"/>
      <c r="FSO275" s="681"/>
      <c r="FSP275" s="681"/>
      <c r="FSQ275" s="681"/>
      <c r="FSR275" s="681"/>
      <c r="FSS275" s="681"/>
      <c r="FST275" s="681"/>
      <c r="FSU275" s="681"/>
      <c r="FSV275" s="681"/>
      <c r="FSW275" s="681"/>
      <c r="FSX275" s="681"/>
      <c r="FSY275" s="681"/>
      <c r="FSZ275" s="681"/>
      <c r="FTA275" s="681"/>
      <c r="FTB275" s="681"/>
      <c r="FTC275" s="681"/>
      <c r="FTD275" s="681"/>
      <c r="FTE275" s="681"/>
      <c r="FTF275" s="682"/>
      <c r="FTG275" s="682"/>
      <c r="FTH275" s="682"/>
      <c r="FTI275" s="682"/>
      <c r="FTJ275" s="682"/>
      <c r="FTK275" s="681"/>
      <c r="FTL275" s="681"/>
      <c r="FTM275" s="682"/>
      <c r="FTN275" s="682"/>
      <c r="FTO275" s="681"/>
      <c r="FTP275" s="681"/>
      <c r="FTQ275" s="682"/>
      <c r="FTR275" s="682"/>
      <c r="FTS275" s="681"/>
      <c r="FTT275" s="681"/>
      <c r="FTU275" s="681"/>
      <c r="FTV275" s="681"/>
      <c r="FTW275" s="681"/>
      <c r="FTX275" s="681"/>
      <c r="FTY275" s="681"/>
      <c r="FTZ275" s="682"/>
      <c r="FUA275" s="682"/>
      <c r="FUB275" s="681"/>
      <c r="FUC275" s="681"/>
      <c r="FUD275" s="682"/>
      <c r="FUE275" s="682"/>
      <c r="FUF275" s="681"/>
      <c r="FUG275" s="681"/>
      <c r="FUH275" s="681"/>
      <c r="FUI275" s="681"/>
      <c r="FUJ275" s="681"/>
      <c r="FUK275" s="680"/>
      <c r="FUL275" s="684"/>
      <c r="FUM275" s="681"/>
      <c r="FUN275" s="681"/>
      <c r="FUO275" s="681"/>
      <c r="FUP275" s="681"/>
      <c r="FUQ275" s="681"/>
      <c r="FUR275" s="681"/>
      <c r="FUS275" s="681"/>
      <c r="FUT275" s="683"/>
      <c r="FUU275" s="683"/>
      <c r="FUV275" s="683"/>
      <c r="FUW275" s="683"/>
      <c r="FUX275" s="683"/>
      <c r="FUY275" s="683"/>
      <c r="FUZ275" s="683"/>
      <c r="FVA275" s="683"/>
      <c r="FVB275" s="683"/>
      <c r="FVC275" s="683"/>
      <c r="FVD275" s="683"/>
      <c r="FVE275" s="683"/>
      <c r="FVF275" s="683"/>
      <c r="FVG275" s="683"/>
      <c r="FVH275" s="683"/>
      <c r="FVI275" s="683"/>
      <c r="FVJ275" s="683"/>
      <c r="FVK275" s="683"/>
      <c r="FVL275" s="683"/>
      <c r="FVM275" s="683"/>
      <c r="FVN275" s="683"/>
      <c r="FVO275" s="683"/>
      <c r="FVP275" s="683"/>
      <c r="FVQ275" s="683"/>
      <c r="FVR275" s="683"/>
      <c r="FVS275" s="683"/>
      <c r="FVT275" s="683"/>
      <c r="FVU275" s="683"/>
      <c r="FVV275" s="683"/>
      <c r="FVW275" s="683"/>
      <c r="FVX275" s="683"/>
      <c r="FVY275" s="683"/>
      <c r="FVZ275" s="683"/>
      <c r="FWA275" s="683"/>
      <c r="FWB275" s="683"/>
      <c r="FWC275" s="683"/>
      <c r="FWD275" s="683"/>
      <c r="FWE275" s="683"/>
      <c r="FWF275" s="683"/>
      <c r="FWG275" s="683"/>
      <c r="FWH275" s="683"/>
      <c r="FWI275" s="683"/>
      <c r="FWJ275" s="683"/>
      <c r="FWK275" s="683"/>
      <c r="FWL275" s="681"/>
      <c r="FWM275" s="681"/>
      <c r="FWN275" s="681"/>
      <c r="FWO275" s="681"/>
      <c r="FWP275" s="681"/>
      <c r="FWQ275" s="681"/>
      <c r="FWR275" s="681"/>
      <c r="FWS275" s="681"/>
      <c r="FWT275" s="681"/>
      <c r="FWU275" s="681"/>
      <c r="FWV275" s="681"/>
      <c r="FWW275" s="681"/>
      <c r="FWX275" s="681"/>
      <c r="FWY275" s="681"/>
      <c r="FWZ275" s="681"/>
      <c r="FXA275" s="681"/>
      <c r="FXB275" s="681"/>
      <c r="FXC275" s="681"/>
      <c r="FXD275" s="681"/>
      <c r="FXE275" s="681"/>
      <c r="FXF275" s="681"/>
      <c r="FXG275" s="681"/>
      <c r="FXH275" s="681"/>
      <c r="FXI275" s="681"/>
      <c r="FXJ275" s="682"/>
      <c r="FXK275" s="682"/>
      <c r="FXL275" s="682"/>
      <c r="FXM275" s="682"/>
      <c r="FXN275" s="682"/>
      <c r="FXO275" s="681"/>
      <c r="FXP275" s="681"/>
      <c r="FXQ275" s="682"/>
      <c r="FXR275" s="682"/>
      <c r="FXS275" s="681"/>
      <c r="FXT275" s="681"/>
      <c r="FXU275" s="682"/>
      <c r="FXV275" s="682"/>
      <c r="FXW275" s="681"/>
      <c r="FXX275" s="681"/>
      <c r="FXY275" s="681"/>
      <c r="FXZ275" s="681"/>
      <c r="FYA275" s="681"/>
      <c r="FYB275" s="681"/>
      <c r="FYC275" s="681"/>
      <c r="FYD275" s="682"/>
      <c r="FYE275" s="682"/>
      <c r="FYF275" s="681"/>
      <c r="FYG275" s="681"/>
      <c r="FYH275" s="682"/>
      <c r="FYI275" s="682"/>
      <c r="FYJ275" s="681"/>
      <c r="FYK275" s="681"/>
      <c r="FYL275" s="681"/>
      <c r="FYM275" s="681"/>
      <c r="FYN275" s="681"/>
      <c r="FYO275" s="680"/>
      <c r="FYP275" s="684"/>
      <c r="FYQ275" s="681"/>
      <c r="FYR275" s="681"/>
      <c r="FYS275" s="681"/>
      <c r="FYT275" s="681"/>
      <c r="FYU275" s="681"/>
      <c r="FYV275" s="681"/>
      <c r="FYW275" s="681"/>
      <c r="FYX275" s="683"/>
      <c r="FYY275" s="683"/>
      <c r="FYZ275" s="683"/>
      <c r="FZA275" s="683"/>
      <c r="FZB275" s="683"/>
      <c r="FZC275" s="683"/>
      <c r="FZD275" s="683"/>
      <c r="FZE275" s="683"/>
      <c r="FZF275" s="683"/>
      <c r="FZG275" s="683"/>
      <c r="FZH275" s="683"/>
      <c r="FZI275" s="683"/>
      <c r="FZJ275" s="683"/>
      <c r="FZK275" s="683"/>
      <c r="FZL275" s="683"/>
      <c r="FZM275" s="683"/>
      <c r="FZN275" s="683"/>
      <c r="FZO275" s="683"/>
      <c r="FZP275" s="683"/>
      <c r="FZQ275" s="683"/>
      <c r="FZR275" s="683"/>
      <c r="FZS275" s="683"/>
      <c r="FZT275" s="683"/>
      <c r="FZU275" s="683"/>
      <c r="FZV275" s="683"/>
      <c r="FZW275" s="683"/>
      <c r="FZX275" s="683"/>
      <c r="FZY275" s="683"/>
      <c r="FZZ275" s="683"/>
      <c r="GAA275" s="683"/>
      <c r="GAB275" s="683"/>
      <c r="GAC275" s="683"/>
      <c r="GAD275" s="683"/>
      <c r="GAE275" s="683"/>
      <c r="GAF275" s="683"/>
      <c r="GAG275" s="683"/>
      <c r="GAH275" s="683"/>
      <c r="GAI275" s="683"/>
      <c r="GAJ275" s="683"/>
      <c r="GAK275" s="683"/>
      <c r="GAL275" s="683"/>
      <c r="GAM275" s="683"/>
      <c r="GAN275" s="683"/>
      <c r="GAO275" s="683"/>
      <c r="GAP275" s="681"/>
      <c r="GAQ275" s="681"/>
      <c r="GAR275" s="681"/>
      <c r="GAS275" s="681"/>
      <c r="GAT275" s="681"/>
      <c r="GAU275" s="681"/>
      <c r="GAV275" s="681"/>
      <c r="GAW275" s="681"/>
      <c r="GAX275" s="681"/>
      <c r="GAY275" s="681"/>
      <c r="GAZ275" s="681"/>
      <c r="GBA275" s="681"/>
      <c r="GBB275" s="681"/>
      <c r="GBC275" s="681"/>
      <c r="GBD275" s="681"/>
      <c r="GBE275" s="681"/>
      <c r="GBF275" s="681"/>
      <c r="GBG275" s="681"/>
      <c r="GBH275" s="681"/>
      <c r="GBI275" s="681"/>
      <c r="GBJ275" s="681"/>
      <c r="GBK275" s="681"/>
      <c r="GBL275" s="681"/>
      <c r="GBM275" s="681"/>
      <c r="GBN275" s="682"/>
      <c r="GBO275" s="682"/>
      <c r="GBP275" s="682"/>
      <c r="GBQ275" s="682"/>
      <c r="GBR275" s="682"/>
      <c r="GBS275" s="681"/>
      <c r="GBT275" s="681"/>
      <c r="GBU275" s="682"/>
      <c r="GBV275" s="682"/>
      <c r="GBW275" s="681"/>
      <c r="GBX275" s="681"/>
      <c r="GBY275" s="682"/>
      <c r="GBZ275" s="682"/>
      <c r="GCA275" s="681"/>
      <c r="GCB275" s="681"/>
      <c r="GCC275" s="681"/>
      <c r="GCD275" s="681"/>
      <c r="GCE275" s="681"/>
      <c r="GCF275" s="681"/>
      <c r="GCG275" s="681"/>
      <c r="GCH275" s="682"/>
      <c r="GCI275" s="682"/>
      <c r="GCJ275" s="681"/>
      <c r="GCK275" s="681"/>
      <c r="GCL275" s="682"/>
      <c r="GCM275" s="682"/>
      <c r="GCN275" s="681"/>
      <c r="GCO275" s="681"/>
      <c r="GCP275" s="681"/>
      <c r="GCQ275" s="681"/>
      <c r="GCR275" s="681"/>
      <c r="GCS275" s="680"/>
      <c r="GCT275" s="684"/>
      <c r="GCU275" s="681"/>
      <c r="GCV275" s="681"/>
      <c r="GCW275" s="681"/>
      <c r="GCX275" s="681"/>
      <c r="GCY275" s="681"/>
      <c r="GCZ275" s="681"/>
      <c r="GDA275" s="681"/>
      <c r="GDB275" s="683"/>
      <c r="GDC275" s="683"/>
      <c r="GDD275" s="683"/>
      <c r="GDE275" s="683"/>
      <c r="GDF275" s="683"/>
      <c r="GDG275" s="683"/>
      <c r="GDH275" s="683"/>
      <c r="GDI275" s="683"/>
      <c r="GDJ275" s="683"/>
      <c r="GDK275" s="683"/>
      <c r="GDL275" s="683"/>
      <c r="GDM275" s="683"/>
      <c r="GDN275" s="683"/>
      <c r="GDO275" s="683"/>
      <c r="GDP275" s="683"/>
      <c r="GDQ275" s="683"/>
      <c r="GDR275" s="683"/>
      <c r="GDS275" s="683"/>
      <c r="GDT275" s="683"/>
      <c r="GDU275" s="683"/>
      <c r="GDV275" s="683"/>
      <c r="GDW275" s="683"/>
      <c r="GDX275" s="683"/>
      <c r="GDY275" s="683"/>
      <c r="GDZ275" s="683"/>
      <c r="GEA275" s="683"/>
      <c r="GEB275" s="683"/>
      <c r="GEC275" s="683"/>
      <c r="GED275" s="683"/>
      <c r="GEE275" s="683"/>
      <c r="GEF275" s="683"/>
      <c r="GEG275" s="683"/>
      <c r="GEH275" s="683"/>
      <c r="GEI275" s="683"/>
      <c r="GEJ275" s="683"/>
      <c r="GEK275" s="683"/>
      <c r="GEL275" s="683"/>
      <c r="GEM275" s="683"/>
      <c r="GEN275" s="683"/>
      <c r="GEO275" s="683"/>
      <c r="GEP275" s="683"/>
      <c r="GEQ275" s="683"/>
      <c r="GER275" s="683"/>
      <c r="GES275" s="683"/>
      <c r="GET275" s="681"/>
      <c r="GEU275" s="681"/>
      <c r="GEV275" s="681"/>
      <c r="GEW275" s="681"/>
      <c r="GEX275" s="681"/>
      <c r="GEY275" s="681"/>
      <c r="GEZ275" s="681"/>
      <c r="GFA275" s="681"/>
      <c r="GFB275" s="681"/>
      <c r="GFC275" s="681"/>
      <c r="GFD275" s="681"/>
      <c r="GFE275" s="681"/>
      <c r="GFF275" s="681"/>
      <c r="GFG275" s="681"/>
      <c r="GFH275" s="681"/>
      <c r="GFI275" s="681"/>
      <c r="GFJ275" s="681"/>
      <c r="GFK275" s="681"/>
      <c r="GFL275" s="681"/>
      <c r="GFM275" s="681"/>
      <c r="GFN275" s="681"/>
      <c r="GFO275" s="681"/>
      <c r="GFP275" s="681"/>
      <c r="GFQ275" s="681"/>
      <c r="GFR275" s="682"/>
      <c r="GFS275" s="682"/>
      <c r="GFT275" s="682"/>
      <c r="GFU275" s="682"/>
      <c r="GFV275" s="682"/>
      <c r="GFW275" s="681"/>
      <c r="GFX275" s="681"/>
      <c r="GFY275" s="682"/>
      <c r="GFZ275" s="682"/>
      <c r="GGA275" s="681"/>
      <c r="GGB275" s="681"/>
      <c r="GGC275" s="682"/>
      <c r="GGD275" s="682"/>
      <c r="GGE275" s="681"/>
      <c r="GGF275" s="681"/>
      <c r="GGG275" s="681"/>
      <c r="GGH275" s="681"/>
      <c r="GGI275" s="681"/>
      <c r="GGJ275" s="681"/>
      <c r="GGK275" s="681"/>
      <c r="GGL275" s="682"/>
      <c r="GGM275" s="682"/>
      <c r="GGN275" s="681"/>
      <c r="GGO275" s="681"/>
      <c r="GGP275" s="682"/>
      <c r="GGQ275" s="682"/>
      <c r="GGR275" s="681"/>
      <c r="GGS275" s="681"/>
      <c r="GGT275" s="681"/>
      <c r="GGU275" s="681"/>
      <c r="GGV275" s="681"/>
      <c r="GGW275" s="680"/>
      <c r="GGX275" s="684"/>
      <c r="GGY275" s="681"/>
      <c r="GGZ275" s="681"/>
      <c r="GHA275" s="681"/>
      <c r="GHB275" s="681"/>
      <c r="GHC275" s="681"/>
      <c r="GHD275" s="681"/>
      <c r="GHE275" s="681"/>
      <c r="GHF275" s="683"/>
      <c r="GHG275" s="683"/>
      <c r="GHH275" s="683"/>
      <c r="GHI275" s="683"/>
      <c r="GHJ275" s="683"/>
      <c r="GHK275" s="683"/>
      <c r="GHL275" s="683"/>
      <c r="GHM275" s="683"/>
      <c r="GHN275" s="683"/>
      <c r="GHO275" s="683"/>
      <c r="GHP275" s="683"/>
      <c r="GHQ275" s="683"/>
      <c r="GHR275" s="683"/>
      <c r="GHS275" s="683"/>
      <c r="GHT275" s="683"/>
      <c r="GHU275" s="683"/>
      <c r="GHV275" s="683"/>
      <c r="GHW275" s="683"/>
      <c r="GHX275" s="683"/>
      <c r="GHY275" s="683"/>
      <c r="GHZ275" s="683"/>
      <c r="GIA275" s="683"/>
      <c r="GIB275" s="683"/>
      <c r="GIC275" s="683"/>
      <c r="GID275" s="683"/>
      <c r="GIE275" s="683"/>
      <c r="GIF275" s="683"/>
      <c r="GIG275" s="683"/>
      <c r="GIH275" s="683"/>
      <c r="GII275" s="683"/>
      <c r="GIJ275" s="683"/>
      <c r="GIK275" s="683"/>
      <c r="GIL275" s="683"/>
      <c r="GIM275" s="683"/>
      <c r="GIN275" s="683"/>
      <c r="GIO275" s="683"/>
      <c r="GIP275" s="683"/>
      <c r="GIQ275" s="683"/>
      <c r="GIR275" s="683"/>
      <c r="GIS275" s="683"/>
      <c r="GIT275" s="683"/>
      <c r="GIU275" s="683"/>
      <c r="GIV275" s="683"/>
      <c r="GIW275" s="683"/>
      <c r="GIX275" s="681"/>
      <c r="GIY275" s="681"/>
      <c r="GIZ275" s="681"/>
      <c r="GJA275" s="681"/>
      <c r="GJB275" s="681"/>
      <c r="GJC275" s="681"/>
      <c r="GJD275" s="681"/>
      <c r="GJE275" s="681"/>
      <c r="GJF275" s="681"/>
      <c r="GJG275" s="681"/>
      <c r="GJH275" s="681"/>
      <c r="GJI275" s="681"/>
      <c r="GJJ275" s="681"/>
      <c r="GJK275" s="681"/>
      <c r="GJL275" s="681"/>
      <c r="GJM275" s="681"/>
      <c r="GJN275" s="681"/>
      <c r="GJO275" s="681"/>
      <c r="GJP275" s="681"/>
      <c r="GJQ275" s="681"/>
      <c r="GJR275" s="681"/>
      <c r="GJS275" s="681"/>
      <c r="GJT275" s="681"/>
      <c r="GJU275" s="681"/>
      <c r="GJV275" s="682"/>
      <c r="GJW275" s="682"/>
      <c r="GJX275" s="682"/>
      <c r="GJY275" s="682"/>
      <c r="GJZ275" s="682"/>
      <c r="GKA275" s="681"/>
      <c r="GKB275" s="681"/>
      <c r="GKC275" s="682"/>
      <c r="GKD275" s="682"/>
      <c r="GKE275" s="681"/>
      <c r="GKF275" s="681"/>
      <c r="GKG275" s="682"/>
      <c r="GKH275" s="682"/>
      <c r="GKI275" s="681"/>
      <c r="GKJ275" s="681"/>
      <c r="GKK275" s="681"/>
      <c r="GKL275" s="681"/>
      <c r="GKM275" s="681"/>
      <c r="GKN275" s="681"/>
      <c r="GKO275" s="681"/>
      <c r="GKP275" s="682"/>
      <c r="GKQ275" s="682"/>
      <c r="GKR275" s="681"/>
      <c r="GKS275" s="681"/>
      <c r="GKT275" s="682"/>
      <c r="GKU275" s="682"/>
      <c r="GKV275" s="681"/>
      <c r="GKW275" s="681"/>
      <c r="GKX275" s="681"/>
      <c r="GKY275" s="681"/>
      <c r="GKZ275" s="681"/>
      <c r="GLA275" s="680"/>
      <c r="GLB275" s="684"/>
      <c r="GLC275" s="681"/>
      <c r="GLD275" s="681"/>
      <c r="GLE275" s="681"/>
      <c r="GLF275" s="681"/>
      <c r="GLG275" s="681"/>
      <c r="GLH275" s="681"/>
      <c r="GLI275" s="681"/>
      <c r="GLJ275" s="683"/>
      <c r="GLK275" s="683"/>
      <c r="GLL275" s="683"/>
      <c r="GLM275" s="683"/>
      <c r="GLN275" s="683"/>
      <c r="GLO275" s="683"/>
      <c r="GLP275" s="683"/>
      <c r="GLQ275" s="683"/>
      <c r="GLR275" s="683"/>
      <c r="GLS275" s="683"/>
      <c r="GLT275" s="683"/>
      <c r="GLU275" s="683"/>
      <c r="GLV275" s="683"/>
      <c r="GLW275" s="683"/>
      <c r="GLX275" s="683"/>
      <c r="GLY275" s="683"/>
      <c r="GLZ275" s="683"/>
      <c r="GMA275" s="683"/>
      <c r="GMB275" s="683"/>
      <c r="GMC275" s="683"/>
      <c r="GMD275" s="683"/>
      <c r="GME275" s="683"/>
      <c r="GMF275" s="683"/>
      <c r="GMG275" s="683"/>
      <c r="GMH275" s="683"/>
      <c r="GMI275" s="683"/>
      <c r="GMJ275" s="683"/>
      <c r="GMK275" s="683"/>
      <c r="GML275" s="683"/>
      <c r="GMM275" s="683"/>
      <c r="GMN275" s="683"/>
      <c r="GMO275" s="683"/>
      <c r="GMP275" s="683"/>
      <c r="GMQ275" s="683"/>
      <c r="GMR275" s="683"/>
      <c r="GMS275" s="683"/>
      <c r="GMT275" s="683"/>
      <c r="GMU275" s="683"/>
      <c r="GMV275" s="683"/>
      <c r="GMW275" s="683"/>
      <c r="GMX275" s="683"/>
      <c r="GMY275" s="683"/>
      <c r="GMZ275" s="683"/>
      <c r="GNA275" s="683"/>
      <c r="GNB275" s="681"/>
      <c r="GNC275" s="681"/>
      <c r="GND275" s="681"/>
      <c r="GNE275" s="681"/>
      <c r="GNF275" s="681"/>
      <c r="GNG275" s="681"/>
      <c r="GNH275" s="681"/>
      <c r="GNI275" s="681"/>
      <c r="GNJ275" s="681"/>
      <c r="GNK275" s="681"/>
      <c r="GNL275" s="681"/>
      <c r="GNM275" s="681"/>
      <c r="GNN275" s="681"/>
      <c r="GNO275" s="681"/>
      <c r="GNP275" s="681"/>
      <c r="GNQ275" s="681"/>
      <c r="GNR275" s="681"/>
      <c r="GNS275" s="681"/>
      <c r="GNT275" s="681"/>
      <c r="GNU275" s="681"/>
      <c r="GNV275" s="681"/>
      <c r="GNW275" s="681"/>
      <c r="GNX275" s="681"/>
      <c r="GNY275" s="681"/>
      <c r="GNZ275" s="682"/>
      <c r="GOA275" s="682"/>
      <c r="GOB275" s="682"/>
      <c r="GOC275" s="682"/>
      <c r="GOD275" s="682"/>
      <c r="GOE275" s="681"/>
      <c r="GOF275" s="681"/>
      <c r="GOG275" s="682"/>
      <c r="GOH275" s="682"/>
      <c r="GOI275" s="681"/>
      <c r="GOJ275" s="681"/>
      <c r="GOK275" s="682"/>
      <c r="GOL275" s="682"/>
      <c r="GOM275" s="681"/>
      <c r="GON275" s="681"/>
      <c r="GOO275" s="681"/>
      <c r="GOP275" s="681"/>
      <c r="GOQ275" s="681"/>
      <c r="GOR275" s="681"/>
      <c r="GOS275" s="681"/>
      <c r="GOT275" s="682"/>
      <c r="GOU275" s="682"/>
      <c r="GOV275" s="681"/>
      <c r="GOW275" s="681"/>
      <c r="GOX275" s="682"/>
      <c r="GOY275" s="682"/>
      <c r="GOZ275" s="681"/>
      <c r="GPA275" s="681"/>
      <c r="GPB275" s="681"/>
      <c r="GPC275" s="681"/>
      <c r="GPD275" s="681"/>
      <c r="GPE275" s="680"/>
      <c r="GPF275" s="684"/>
      <c r="GPG275" s="681"/>
      <c r="GPH275" s="681"/>
      <c r="GPI275" s="681"/>
      <c r="GPJ275" s="681"/>
      <c r="GPK275" s="681"/>
      <c r="GPL275" s="681"/>
      <c r="GPM275" s="681"/>
      <c r="GPN275" s="683"/>
      <c r="GPO275" s="683"/>
      <c r="GPP275" s="683"/>
      <c r="GPQ275" s="683"/>
      <c r="GPR275" s="683"/>
      <c r="GPS275" s="683"/>
      <c r="GPT275" s="683"/>
      <c r="GPU275" s="683"/>
      <c r="GPV275" s="683"/>
      <c r="GPW275" s="683"/>
      <c r="GPX275" s="683"/>
      <c r="GPY275" s="683"/>
      <c r="GPZ275" s="683"/>
      <c r="GQA275" s="683"/>
      <c r="GQB275" s="683"/>
      <c r="GQC275" s="683"/>
      <c r="GQD275" s="683"/>
      <c r="GQE275" s="683"/>
      <c r="GQF275" s="683"/>
      <c r="GQG275" s="683"/>
      <c r="GQH275" s="683"/>
      <c r="GQI275" s="683"/>
      <c r="GQJ275" s="683"/>
      <c r="GQK275" s="683"/>
      <c r="GQL275" s="683"/>
      <c r="GQM275" s="683"/>
      <c r="GQN275" s="683"/>
      <c r="GQO275" s="683"/>
      <c r="GQP275" s="683"/>
      <c r="GQQ275" s="683"/>
      <c r="GQR275" s="683"/>
      <c r="GQS275" s="683"/>
      <c r="GQT275" s="683"/>
      <c r="GQU275" s="683"/>
      <c r="GQV275" s="683"/>
      <c r="GQW275" s="683"/>
      <c r="GQX275" s="683"/>
      <c r="GQY275" s="683"/>
      <c r="GQZ275" s="683"/>
      <c r="GRA275" s="683"/>
      <c r="GRB275" s="683"/>
      <c r="GRC275" s="683"/>
      <c r="GRD275" s="683"/>
      <c r="GRE275" s="683"/>
      <c r="GRF275" s="681"/>
      <c r="GRG275" s="681"/>
      <c r="GRH275" s="681"/>
      <c r="GRI275" s="681"/>
      <c r="GRJ275" s="681"/>
      <c r="GRK275" s="681"/>
      <c r="GRL275" s="681"/>
      <c r="GRM275" s="681"/>
      <c r="GRN275" s="681"/>
      <c r="GRO275" s="681"/>
      <c r="GRP275" s="681"/>
      <c r="GRQ275" s="681"/>
      <c r="GRR275" s="681"/>
      <c r="GRS275" s="681"/>
      <c r="GRT275" s="681"/>
      <c r="GRU275" s="681"/>
      <c r="GRV275" s="681"/>
      <c r="GRW275" s="681"/>
      <c r="GRX275" s="681"/>
      <c r="GRY275" s="681"/>
      <c r="GRZ275" s="681"/>
      <c r="GSA275" s="681"/>
      <c r="GSB275" s="681"/>
      <c r="GSC275" s="681"/>
      <c r="GSD275" s="682"/>
      <c r="GSE275" s="682"/>
      <c r="GSF275" s="682"/>
      <c r="GSG275" s="682"/>
      <c r="GSH275" s="682"/>
      <c r="GSI275" s="681"/>
      <c r="GSJ275" s="681"/>
      <c r="GSK275" s="682"/>
      <c r="GSL275" s="682"/>
      <c r="GSM275" s="681"/>
      <c r="GSN275" s="681"/>
      <c r="GSO275" s="682"/>
      <c r="GSP275" s="682"/>
      <c r="GSQ275" s="681"/>
      <c r="GSR275" s="681"/>
      <c r="GSS275" s="681"/>
      <c r="GST275" s="681"/>
      <c r="GSU275" s="681"/>
      <c r="GSV275" s="681"/>
      <c r="GSW275" s="681"/>
      <c r="GSX275" s="682"/>
      <c r="GSY275" s="682"/>
      <c r="GSZ275" s="681"/>
      <c r="GTA275" s="681"/>
      <c r="GTB275" s="682"/>
      <c r="GTC275" s="682"/>
      <c r="GTD275" s="681"/>
      <c r="GTE275" s="681"/>
      <c r="GTF275" s="681"/>
      <c r="GTG275" s="681"/>
      <c r="GTH275" s="681"/>
      <c r="GTI275" s="680"/>
      <c r="GTJ275" s="684"/>
      <c r="GTK275" s="681"/>
      <c r="GTL275" s="681"/>
      <c r="GTM275" s="681"/>
      <c r="GTN275" s="681"/>
      <c r="GTO275" s="681"/>
      <c r="GTP275" s="681"/>
      <c r="GTQ275" s="681"/>
      <c r="GTR275" s="683"/>
      <c r="GTS275" s="683"/>
      <c r="GTT275" s="683"/>
      <c r="GTU275" s="683"/>
      <c r="GTV275" s="683"/>
      <c r="GTW275" s="683"/>
      <c r="GTX275" s="683"/>
      <c r="GTY275" s="683"/>
      <c r="GTZ275" s="683"/>
      <c r="GUA275" s="683"/>
      <c r="GUB275" s="683"/>
      <c r="GUC275" s="683"/>
      <c r="GUD275" s="683"/>
      <c r="GUE275" s="683"/>
      <c r="GUF275" s="683"/>
      <c r="GUG275" s="683"/>
      <c r="GUH275" s="683"/>
      <c r="GUI275" s="683"/>
      <c r="GUJ275" s="683"/>
      <c r="GUK275" s="683"/>
      <c r="GUL275" s="683"/>
      <c r="GUM275" s="683"/>
      <c r="GUN275" s="683"/>
      <c r="GUO275" s="683"/>
      <c r="GUP275" s="683"/>
      <c r="GUQ275" s="683"/>
      <c r="GUR275" s="683"/>
      <c r="GUS275" s="683"/>
      <c r="GUT275" s="683"/>
      <c r="GUU275" s="683"/>
      <c r="GUV275" s="683"/>
      <c r="GUW275" s="683"/>
      <c r="GUX275" s="683"/>
      <c r="GUY275" s="683"/>
      <c r="GUZ275" s="683"/>
      <c r="GVA275" s="683"/>
      <c r="GVB275" s="683"/>
      <c r="GVC275" s="683"/>
      <c r="GVD275" s="683"/>
      <c r="GVE275" s="683"/>
      <c r="GVF275" s="683"/>
      <c r="GVG275" s="683"/>
      <c r="GVH275" s="683"/>
      <c r="GVI275" s="683"/>
      <c r="GVJ275" s="681"/>
      <c r="GVK275" s="681"/>
      <c r="GVL275" s="681"/>
      <c r="GVM275" s="681"/>
      <c r="GVN275" s="681"/>
      <c r="GVO275" s="681"/>
      <c r="GVP275" s="681"/>
      <c r="GVQ275" s="681"/>
      <c r="GVR275" s="681"/>
      <c r="GVS275" s="681"/>
      <c r="GVT275" s="681"/>
      <c r="GVU275" s="681"/>
      <c r="GVV275" s="681"/>
      <c r="GVW275" s="681"/>
      <c r="GVX275" s="681"/>
      <c r="GVY275" s="681"/>
      <c r="GVZ275" s="681"/>
      <c r="GWA275" s="681"/>
      <c r="GWB275" s="681"/>
      <c r="GWC275" s="681"/>
      <c r="GWD275" s="681"/>
      <c r="GWE275" s="681"/>
      <c r="GWF275" s="681"/>
      <c r="GWG275" s="681"/>
      <c r="GWH275" s="682"/>
      <c r="GWI275" s="682"/>
      <c r="GWJ275" s="682"/>
      <c r="GWK275" s="682"/>
      <c r="GWL275" s="682"/>
      <c r="GWM275" s="681"/>
      <c r="GWN275" s="681"/>
      <c r="GWO275" s="682"/>
      <c r="GWP275" s="682"/>
      <c r="GWQ275" s="681"/>
      <c r="GWR275" s="681"/>
      <c r="GWS275" s="682"/>
      <c r="GWT275" s="682"/>
      <c r="GWU275" s="681"/>
      <c r="GWV275" s="681"/>
      <c r="GWW275" s="681"/>
      <c r="GWX275" s="681"/>
      <c r="GWY275" s="681"/>
      <c r="GWZ275" s="681"/>
      <c r="GXA275" s="681"/>
      <c r="GXB275" s="682"/>
      <c r="GXC275" s="682"/>
      <c r="GXD275" s="681"/>
      <c r="GXE275" s="681"/>
      <c r="GXF275" s="682"/>
      <c r="GXG275" s="682"/>
      <c r="GXH275" s="681"/>
      <c r="GXI275" s="681"/>
      <c r="GXJ275" s="681"/>
      <c r="GXK275" s="681"/>
      <c r="GXL275" s="681"/>
      <c r="GXM275" s="680"/>
      <c r="GXN275" s="684"/>
      <c r="GXO275" s="681"/>
      <c r="GXP275" s="681"/>
      <c r="GXQ275" s="681"/>
      <c r="GXR275" s="681"/>
      <c r="GXS275" s="681"/>
      <c r="GXT275" s="681"/>
      <c r="GXU275" s="681"/>
      <c r="GXV275" s="683"/>
      <c r="GXW275" s="683"/>
      <c r="GXX275" s="683"/>
      <c r="GXY275" s="683"/>
      <c r="GXZ275" s="683"/>
      <c r="GYA275" s="683"/>
      <c r="GYB275" s="683"/>
      <c r="GYC275" s="683"/>
      <c r="GYD275" s="683"/>
      <c r="GYE275" s="683"/>
      <c r="GYF275" s="683"/>
      <c r="GYG275" s="683"/>
      <c r="GYH275" s="683"/>
      <c r="GYI275" s="683"/>
      <c r="GYJ275" s="683"/>
      <c r="GYK275" s="683"/>
      <c r="GYL275" s="683"/>
      <c r="GYM275" s="683"/>
      <c r="GYN275" s="683"/>
      <c r="GYO275" s="683"/>
      <c r="GYP275" s="683"/>
      <c r="GYQ275" s="683"/>
      <c r="GYR275" s="683"/>
      <c r="GYS275" s="683"/>
      <c r="GYT275" s="683"/>
      <c r="GYU275" s="683"/>
      <c r="GYV275" s="683"/>
      <c r="GYW275" s="683"/>
      <c r="GYX275" s="683"/>
      <c r="GYY275" s="683"/>
      <c r="GYZ275" s="683"/>
      <c r="GZA275" s="683"/>
      <c r="GZB275" s="683"/>
      <c r="GZC275" s="683"/>
      <c r="GZD275" s="683"/>
      <c r="GZE275" s="683"/>
      <c r="GZF275" s="683"/>
      <c r="GZG275" s="683"/>
      <c r="GZH275" s="683"/>
      <c r="GZI275" s="683"/>
      <c r="GZJ275" s="683"/>
      <c r="GZK275" s="683"/>
      <c r="GZL275" s="683"/>
      <c r="GZM275" s="683"/>
      <c r="GZN275" s="681"/>
      <c r="GZO275" s="681"/>
      <c r="GZP275" s="681"/>
      <c r="GZQ275" s="681"/>
      <c r="GZR275" s="681"/>
      <c r="GZS275" s="681"/>
      <c r="GZT275" s="681"/>
      <c r="GZU275" s="681"/>
      <c r="GZV275" s="681"/>
      <c r="GZW275" s="681"/>
      <c r="GZX275" s="681"/>
      <c r="GZY275" s="681"/>
      <c r="GZZ275" s="681"/>
      <c r="HAA275" s="681"/>
      <c r="HAB275" s="681"/>
      <c r="HAC275" s="681"/>
      <c r="HAD275" s="681"/>
      <c r="HAE275" s="681"/>
      <c r="HAF275" s="681"/>
      <c r="HAG275" s="681"/>
      <c r="HAH275" s="681"/>
      <c r="HAI275" s="681"/>
      <c r="HAJ275" s="681"/>
      <c r="HAK275" s="681"/>
      <c r="HAL275" s="682"/>
      <c r="HAM275" s="682"/>
      <c r="HAN275" s="682"/>
      <c r="HAO275" s="682"/>
      <c r="HAP275" s="682"/>
      <c r="HAQ275" s="681"/>
      <c r="HAR275" s="681"/>
      <c r="HAS275" s="682"/>
      <c r="HAT275" s="682"/>
      <c r="HAU275" s="681"/>
      <c r="HAV275" s="681"/>
      <c r="HAW275" s="682"/>
      <c r="HAX275" s="682"/>
      <c r="HAY275" s="681"/>
      <c r="HAZ275" s="681"/>
      <c r="HBA275" s="681"/>
      <c r="HBB275" s="681"/>
      <c r="HBC275" s="681"/>
      <c r="HBD275" s="681"/>
      <c r="HBE275" s="681"/>
      <c r="HBF275" s="682"/>
      <c r="HBG275" s="682"/>
      <c r="HBH275" s="681"/>
      <c r="HBI275" s="681"/>
      <c r="HBJ275" s="682"/>
      <c r="HBK275" s="682"/>
      <c r="HBL275" s="681"/>
      <c r="HBM275" s="681"/>
      <c r="HBN275" s="681"/>
      <c r="HBO275" s="681"/>
      <c r="HBP275" s="681"/>
      <c r="HBQ275" s="680"/>
      <c r="HBR275" s="684"/>
      <c r="HBS275" s="681"/>
      <c r="HBT275" s="681"/>
      <c r="HBU275" s="681"/>
      <c r="HBV275" s="681"/>
      <c r="HBW275" s="681"/>
      <c r="HBX275" s="681"/>
      <c r="HBY275" s="681"/>
      <c r="HBZ275" s="683"/>
      <c r="HCA275" s="683"/>
      <c r="HCB275" s="683"/>
      <c r="HCC275" s="683"/>
      <c r="HCD275" s="683"/>
      <c r="HCE275" s="683"/>
      <c r="HCF275" s="683"/>
      <c r="HCG275" s="683"/>
      <c r="HCH275" s="683"/>
      <c r="HCI275" s="683"/>
      <c r="HCJ275" s="683"/>
      <c r="HCK275" s="683"/>
      <c r="HCL275" s="683"/>
      <c r="HCM275" s="683"/>
      <c r="HCN275" s="683"/>
      <c r="HCO275" s="683"/>
      <c r="HCP275" s="683"/>
      <c r="HCQ275" s="683"/>
      <c r="HCR275" s="683"/>
      <c r="HCS275" s="683"/>
      <c r="HCT275" s="683"/>
      <c r="HCU275" s="683"/>
      <c r="HCV275" s="683"/>
      <c r="HCW275" s="683"/>
      <c r="HCX275" s="683"/>
      <c r="HCY275" s="683"/>
      <c r="HCZ275" s="683"/>
      <c r="HDA275" s="683"/>
      <c r="HDB275" s="683"/>
      <c r="HDC275" s="683"/>
      <c r="HDD275" s="683"/>
      <c r="HDE275" s="683"/>
      <c r="HDF275" s="683"/>
      <c r="HDG275" s="683"/>
      <c r="HDH275" s="683"/>
      <c r="HDI275" s="683"/>
      <c r="HDJ275" s="683"/>
      <c r="HDK275" s="683"/>
      <c r="HDL275" s="683"/>
      <c r="HDM275" s="683"/>
      <c r="HDN275" s="683"/>
      <c r="HDO275" s="683"/>
      <c r="HDP275" s="683"/>
      <c r="HDQ275" s="683"/>
      <c r="HDR275" s="681"/>
      <c r="HDS275" s="681"/>
      <c r="HDT275" s="681"/>
      <c r="HDU275" s="681"/>
      <c r="HDV275" s="681"/>
      <c r="HDW275" s="681"/>
      <c r="HDX275" s="681"/>
      <c r="HDY275" s="681"/>
      <c r="HDZ275" s="681"/>
      <c r="HEA275" s="681"/>
      <c r="HEB275" s="681"/>
      <c r="HEC275" s="681"/>
      <c r="HED275" s="681"/>
      <c r="HEE275" s="681"/>
      <c r="HEF275" s="681"/>
      <c r="HEG275" s="681"/>
      <c r="HEH275" s="681"/>
      <c r="HEI275" s="681"/>
      <c r="HEJ275" s="681"/>
      <c r="HEK275" s="681"/>
      <c r="HEL275" s="681"/>
      <c r="HEM275" s="681"/>
      <c r="HEN275" s="681"/>
      <c r="HEO275" s="681"/>
      <c r="HEP275" s="682"/>
      <c r="HEQ275" s="682"/>
      <c r="HER275" s="682"/>
      <c r="HES275" s="682"/>
      <c r="HET275" s="682"/>
      <c r="HEU275" s="681"/>
      <c r="HEV275" s="681"/>
      <c r="HEW275" s="682"/>
      <c r="HEX275" s="682"/>
      <c r="HEY275" s="681"/>
      <c r="HEZ275" s="681"/>
      <c r="HFA275" s="682"/>
      <c r="HFB275" s="682"/>
      <c r="HFC275" s="681"/>
      <c r="HFD275" s="681"/>
      <c r="HFE275" s="681"/>
      <c r="HFF275" s="681"/>
      <c r="HFG275" s="681"/>
      <c r="HFH275" s="681"/>
      <c r="HFI275" s="681"/>
      <c r="HFJ275" s="682"/>
      <c r="HFK275" s="682"/>
      <c r="HFL275" s="681"/>
      <c r="HFM275" s="681"/>
      <c r="HFN275" s="682"/>
      <c r="HFO275" s="682"/>
      <c r="HFP275" s="681"/>
      <c r="HFQ275" s="681"/>
      <c r="HFR275" s="681"/>
      <c r="HFS275" s="681"/>
      <c r="HFT275" s="681"/>
      <c r="HFU275" s="680"/>
      <c r="HFV275" s="684"/>
      <c r="HFW275" s="681"/>
      <c r="HFX275" s="681"/>
      <c r="HFY275" s="681"/>
      <c r="HFZ275" s="681"/>
      <c r="HGA275" s="681"/>
      <c r="HGB275" s="681"/>
      <c r="HGC275" s="681"/>
      <c r="HGD275" s="683"/>
      <c r="HGE275" s="683"/>
      <c r="HGF275" s="683"/>
      <c r="HGG275" s="683"/>
      <c r="HGH275" s="683"/>
      <c r="HGI275" s="683"/>
      <c r="HGJ275" s="683"/>
      <c r="HGK275" s="683"/>
      <c r="HGL275" s="683"/>
      <c r="HGM275" s="683"/>
      <c r="HGN275" s="683"/>
      <c r="HGO275" s="683"/>
      <c r="HGP275" s="683"/>
      <c r="HGQ275" s="683"/>
      <c r="HGR275" s="683"/>
      <c r="HGS275" s="683"/>
      <c r="HGT275" s="683"/>
      <c r="HGU275" s="683"/>
      <c r="HGV275" s="683"/>
      <c r="HGW275" s="683"/>
      <c r="HGX275" s="683"/>
      <c r="HGY275" s="683"/>
      <c r="HGZ275" s="683"/>
      <c r="HHA275" s="683"/>
      <c r="HHB275" s="683"/>
      <c r="HHC275" s="683"/>
      <c r="HHD275" s="683"/>
      <c r="HHE275" s="683"/>
      <c r="HHF275" s="683"/>
      <c r="HHG275" s="683"/>
      <c r="HHH275" s="683"/>
      <c r="HHI275" s="683"/>
      <c r="HHJ275" s="683"/>
      <c r="HHK275" s="683"/>
      <c r="HHL275" s="683"/>
      <c r="HHM275" s="683"/>
      <c r="HHN275" s="683"/>
      <c r="HHO275" s="683"/>
      <c r="HHP275" s="683"/>
      <c r="HHQ275" s="683"/>
      <c r="HHR275" s="683"/>
      <c r="HHS275" s="683"/>
      <c r="HHT275" s="683"/>
      <c r="HHU275" s="683"/>
      <c r="HHV275" s="681"/>
      <c r="HHW275" s="681"/>
      <c r="HHX275" s="681"/>
      <c r="HHY275" s="681"/>
      <c r="HHZ275" s="681"/>
      <c r="HIA275" s="681"/>
      <c r="HIB275" s="681"/>
      <c r="HIC275" s="681"/>
      <c r="HID275" s="681"/>
      <c r="HIE275" s="681"/>
      <c r="HIF275" s="681"/>
      <c r="HIG275" s="681"/>
      <c r="HIH275" s="681"/>
      <c r="HII275" s="681"/>
      <c r="HIJ275" s="681"/>
      <c r="HIK275" s="681"/>
      <c r="HIL275" s="681"/>
      <c r="HIM275" s="681"/>
      <c r="HIN275" s="681"/>
      <c r="HIO275" s="681"/>
      <c r="HIP275" s="681"/>
      <c r="HIQ275" s="681"/>
      <c r="HIR275" s="681"/>
      <c r="HIS275" s="681"/>
      <c r="HIT275" s="682"/>
      <c r="HIU275" s="682"/>
      <c r="HIV275" s="682"/>
      <c r="HIW275" s="682"/>
      <c r="HIX275" s="682"/>
      <c r="HIY275" s="681"/>
      <c r="HIZ275" s="681"/>
      <c r="HJA275" s="682"/>
      <c r="HJB275" s="682"/>
      <c r="HJC275" s="681"/>
      <c r="HJD275" s="681"/>
      <c r="HJE275" s="682"/>
      <c r="HJF275" s="682"/>
      <c r="HJG275" s="681"/>
      <c r="HJH275" s="681"/>
      <c r="HJI275" s="681"/>
      <c r="HJJ275" s="681"/>
      <c r="HJK275" s="681"/>
      <c r="HJL275" s="681"/>
      <c r="HJM275" s="681"/>
      <c r="HJN275" s="682"/>
      <c r="HJO275" s="682"/>
      <c r="HJP275" s="681"/>
      <c r="HJQ275" s="681"/>
      <c r="HJR275" s="682"/>
      <c r="HJS275" s="682"/>
      <c r="HJT275" s="681"/>
      <c r="HJU275" s="681"/>
      <c r="HJV275" s="681"/>
      <c r="HJW275" s="681"/>
      <c r="HJX275" s="681"/>
      <c r="HJY275" s="680"/>
      <c r="HJZ275" s="684"/>
      <c r="HKA275" s="681"/>
      <c r="HKB275" s="681"/>
      <c r="HKC275" s="681"/>
      <c r="HKD275" s="681"/>
      <c r="HKE275" s="681"/>
      <c r="HKF275" s="681"/>
      <c r="HKG275" s="681"/>
      <c r="HKH275" s="683"/>
      <c r="HKI275" s="683"/>
      <c r="HKJ275" s="683"/>
      <c r="HKK275" s="683"/>
      <c r="HKL275" s="683"/>
      <c r="HKM275" s="683"/>
      <c r="HKN275" s="683"/>
      <c r="HKO275" s="683"/>
      <c r="HKP275" s="683"/>
      <c r="HKQ275" s="683"/>
      <c r="HKR275" s="683"/>
      <c r="HKS275" s="683"/>
      <c r="HKT275" s="683"/>
      <c r="HKU275" s="683"/>
      <c r="HKV275" s="683"/>
      <c r="HKW275" s="683"/>
      <c r="HKX275" s="683"/>
      <c r="HKY275" s="683"/>
      <c r="HKZ275" s="683"/>
      <c r="HLA275" s="683"/>
      <c r="HLB275" s="683"/>
      <c r="HLC275" s="683"/>
      <c r="HLD275" s="683"/>
      <c r="HLE275" s="683"/>
      <c r="HLF275" s="683"/>
      <c r="HLG275" s="683"/>
      <c r="HLH275" s="683"/>
      <c r="HLI275" s="683"/>
      <c r="HLJ275" s="683"/>
      <c r="HLK275" s="683"/>
      <c r="HLL275" s="683"/>
      <c r="HLM275" s="683"/>
      <c r="HLN275" s="683"/>
      <c r="HLO275" s="683"/>
      <c r="HLP275" s="683"/>
      <c r="HLQ275" s="683"/>
      <c r="HLR275" s="683"/>
      <c r="HLS275" s="683"/>
      <c r="HLT275" s="683"/>
      <c r="HLU275" s="683"/>
      <c r="HLV275" s="683"/>
      <c r="HLW275" s="683"/>
      <c r="HLX275" s="683"/>
      <c r="HLY275" s="683"/>
      <c r="HLZ275" s="681"/>
      <c r="HMA275" s="681"/>
      <c r="HMB275" s="681"/>
      <c r="HMC275" s="681"/>
      <c r="HMD275" s="681"/>
      <c r="HME275" s="681"/>
      <c r="HMF275" s="681"/>
      <c r="HMG275" s="681"/>
      <c r="HMH275" s="681"/>
      <c r="HMI275" s="681"/>
      <c r="HMJ275" s="681"/>
      <c r="HMK275" s="681"/>
      <c r="HML275" s="681"/>
      <c r="HMM275" s="681"/>
      <c r="HMN275" s="681"/>
      <c r="HMO275" s="681"/>
      <c r="HMP275" s="681"/>
      <c r="HMQ275" s="681"/>
      <c r="HMR275" s="681"/>
      <c r="HMS275" s="681"/>
      <c r="HMT275" s="681"/>
      <c r="HMU275" s="681"/>
      <c r="HMV275" s="681"/>
      <c r="HMW275" s="681"/>
      <c r="HMX275" s="682"/>
      <c r="HMY275" s="682"/>
      <c r="HMZ275" s="682"/>
      <c r="HNA275" s="682"/>
      <c r="HNB275" s="682"/>
      <c r="HNC275" s="681"/>
      <c r="HND275" s="681"/>
      <c r="HNE275" s="682"/>
      <c r="HNF275" s="682"/>
      <c r="HNG275" s="681"/>
      <c r="HNH275" s="681"/>
      <c r="HNI275" s="682"/>
      <c r="HNJ275" s="682"/>
      <c r="HNK275" s="681"/>
      <c r="HNL275" s="681"/>
      <c r="HNM275" s="681"/>
      <c r="HNN275" s="681"/>
      <c r="HNO275" s="681"/>
      <c r="HNP275" s="681"/>
      <c r="HNQ275" s="681"/>
      <c r="HNR275" s="682"/>
      <c r="HNS275" s="682"/>
      <c r="HNT275" s="681"/>
      <c r="HNU275" s="681"/>
      <c r="HNV275" s="682"/>
      <c r="HNW275" s="682"/>
      <c r="HNX275" s="681"/>
      <c r="HNY275" s="681"/>
      <c r="HNZ275" s="681"/>
      <c r="HOA275" s="681"/>
      <c r="HOB275" s="681"/>
      <c r="HOC275" s="680"/>
      <c r="HOD275" s="684"/>
      <c r="HOE275" s="681"/>
      <c r="HOF275" s="681"/>
      <c r="HOG275" s="681"/>
      <c r="HOH275" s="681"/>
      <c r="HOI275" s="681"/>
      <c r="HOJ275" s="681"/>
      <c r="HOK275" s="681"/>
      <c r="HOL275" s="683"/>
      <c r="HOM275" s="683"/>
      <c r="HON275" s="683"/>
      <c r="HOO275" s="683"/>
      <c r="HOP275" s="683"/>
      <c r="HOQ275" s="683"/>
      <c r="HOR275" s="683"/>
      <c r="HOS275" s="683"/>
      <c r="HOT275" s="683"/>
      <c r="HOU275" s="683"/>
      <c r="HOV275" s="683"/>
      <c r="HOW275" s="683"/>
      <c r="HOX275" s="683"/>
      <c r="HOY275" s="683"/>
      <c r="HOZ275" s="683"/>
      <c r="HPA275" s="683"/>
      <c r="HPB275" s="683"/>
      <c r="HPC275" s="683"/>
      <c r="HPD275" s="683"/>
      <c r="HPE275" s="683"/>
      <c r="HPF275" s="683"/>
      <c r="HPG275" s="683"/>
      <c r="HPH275" s="683"/>
      <c r="HPI275" s="683"/>
      <c r="HPJ275" s="683"/>
      <c r="HPK275" s="683"/>
      <c r="HPL275" s="683"/>
      <c r="HPM275" s="683"/>
      <c r="HPN275" s="683"/>
      <c r="HPO275" s="683"/>
      <c r="HPP275" s="683"/>
      <c r="HPQ275" s="683"/>
      <c r="HPR275" s="683"/>
      <c r="HPS275" s="683"/>
      <c r="HPT275" s="683"/>
      <c r="HPU275" s="683"/>
      <c r="HPV275" s="683"/>
      <c r="HPW275" s="683"/>
      <c r="HPX275" s="683"/>
      <c r="HPY275" s="683"/>
      <c r="HPZ275" s="683"/>
      <c r="HQA275" s="683"/>
      <c r="HQB275" s="683"/>
      <c r="HQC275" s="683"/>
      <c r="HQD275" s="681"/>
      <c r="HQE275" s="681"/>
      <c r="HQF275" s="681"/>
      <c r="HQG275" s="681"/>
      <c r="HQH275" s="681"/>
      <c r="HQI275" s="681"/>
      <c r="HQJ275" s="681"/>
      <c r="HQK275" s="681"/>
      <c r="HQL275" s="681"/>
      <c r="HQM275" s="681"/>
      <c r="HQN275" s="681"/>
      <c r="HQO275" s="681"/>
      <c r="HQP275" s="681"/>
      <c r="HQQ275" s="681"/>
      <c r="HQR275" s="681"/>
      <c r="HQS275" s="681"/>
      <c r="HQT275" s="681"/>
      <c r="HQU275" s="681"/>
      <c r="HQV275" s="681"/>
      <c r="HQW275" s="681"/>
      <c r="HQX275" s="681"/>
      <c r="HQY275" s="681"/>
      <c r="HQZ275" s="681"/>
      <c r="HRA275" s="681"/>
      <c r="HRB275" s="682"/>
      <c r="HRC275" s="682"/>
      <c r="HRD275" s="682"/>
      <c r="HRE275" s="682"/>
      <c r="HRF275" s="682"/>
      <c r="HRG275" s="681"/>
      <c r="HRH275" s="681"/>
      <c r="HRI275" s="682"/>
      <c r="HRJ275" s="682"/>
      <c r="HRK275" s="681"/>
      <c r="HRL275" s="681"/>
      <c r="HRM275" s="682"/>
      <c r="HRN275" s="682"/>
      <c r="HRO275" s="681"/>
      <c r="HRP275" s="681"/>
      <c r="HRQ275" s="681"/>
      <c r="HRR275" s="681"/>
      <c r="HRS275" s="681"/>
      <c r="HRT275" s="681"/>
      <c r="HRU275" s="681"/>
      <c r="HRV275" s="682"/>
      <c r="HRW275" s="682"/>
      <c r="HRX275" s="681"/>
      <c r="HRY275" s="681"/>
      <c r="HRZ275" s="682"/>
      <c r="HSA275" s="682"/>
      <c r="HSB275" s="681"/>
      <c r="HSC275" s="681"/>
      <c r="HSD275" s="681"/>
      <c r="HSE275" s="681"/>
      <c r="HSF275" s="681"/>
      <c r="HSG275" s="680"/>
      <c r="HSH275" s="684"/>
      <c r="HSI275" s="681"/>
      <c r="HSJ275" s="681"/>
      <c r="HSK275" s="681"/>
      <c r="HSL275" s="681"/>
      <c r="HSM275" s="681"/>
      <c r="HSN275" s="681"/>
      <c r="HSO275" s="681"/>
      <c r="HSP275" s="683"/>
      <c r="HSQ275" s="683"/>
      <c r="HSR275" s="683"/>
      <c r="HSS275" s="683"/>
      <c r="HST275" s="683"/>
      <c r="HSU275" s="683"/>
      <c r="HSV275" s="683"/>
      <c r="HSW275" s="683"/>
      <c r="HSX275" s="683"/>
      <c r="HSY275" s="683"/>
      <c r="HSZ275" s="683"/>
      <c r="HTA275" s="683"/>
      <c r="HTB275" s="683"/>
      <c r="HTC275" s="683"/>
      <c r="HTD275" s="683"/>
      <c r="HTE275" s="683"/>
      <c r="HTF275" s="683"/>
      <c r="HTG275" s="683"/>
      <c r="HTH275" s="683"/>
      <c r="HTI275" s="683"/>
      <c r="HTJ275" s="683"/>
      <c r="HTK275" s="683"/>
      <c r="HTL275" s="683"/>
      <c r="HTM275" s="683"/>
      <c r="HTN275" s="683"/>
      <c r="HTO275" s="683"/>
      <c r="HTP275" s="683"/>
      <c r="HTQ275" s="683"/>
      <c r="HTR275" s="683"/>
      <c r="HTS275" s="683"/>
      <c r="HTT275" s="683"/>
      <c r="HTU275" s="683"/>
      <c r="HTV275" s="683"/>
      <c r="HTW275" s="683"/>
      <c r="HTX275" s="683"/>
      <c r="HTY275" s="683"/>
      <c r="HTZ275" s="683"/>
      <c r="HUA275" s="683"/>
      <c r="HUB275" s="683"/>
      <c r="HUC275" s="683"/>
      <c r="HUD275" s="683"/>
      <c r="HUE275" s="683"/>
      <c r="HUF275" s="683"/>
      <c r="HUG275" s="683"/>
      <c r="HUH275" s="681"/>
      <c r="HUI275" s="681"/>
      <c r="HUJ275" s="681"/>
      <c r="HUK275" s="681"/>
      <c r="HUL275" s="681"/>
      <c r="HUM275" s="681"/>
      <c r="HUN275" s="681"/>
      <c r="HUO275" s="681"/>
      <c r="HUP275" s="681"/>
      <c r="HUQ275" s="681"/>
      <c r="HUR275" s="681"/>
      <c r="HUS275" s="681"/>
      <c r="HUT275" s="681"/>
      <c r="HUU275" s="681"/>
      <c r="HUV275" s="681"/>
      <c r="HUW275" s="681"/>
      <c r="HUX275" s="681"/>
      <c r="HUY275" s="681"/>
      <c r="HUZ275" s="681"/>
      <c r="HVA275" s="681"/>
      <c r="HVB275" s="681"/>
      <c r="HVC275" s="681"/>
      <c r="HVD275" s="681"/>
      <c r="HVE275" s="681"/>
      <c r="HVF275" s="682"/>
      <c r="HVG275" s="682"/>
      <c r="HVH275" s="682"/>
      <c r="HVI275" s="682"/>
      <c r="HVJ275" s="682"/>
      <c r="HVK275" s="681"/>
      <c r="HVL275" s="681"/>
      <c r="HVM275" s="682"/>
      <c r="HVN275" s="682"/>
      <c r="HVO275" s="681"/>
      <c r="HVP275" s="681"/>
      <c r="HVQ275" s="682"/>
      <c r="HVR275" s="682"/>
      <c r="HVS275" s="681"/>
      <c r="HVT275" s="681"/>
      <c r="HVU275" s="681"/>
      <c r="HVV275" s="681"/>
      <c r="HVW275" s="681"/>
      <c r="HVX275" s="681"/>
      <c r="HVY275" s="681"/>
      <c r="HVZ275" s="682"/>
      <c r="HWA275" s="682"/>
      <c r="HWB275" s="681"/>
      <c r="HWC275" s="681"/>
      <c r="HWD275" s="682"/>
      <c r="HWE275" s="682"/>
      <c r="HWF275" s="681"/>
      <c r="HWG275" s="681"/>
      <c r="HWH275" s="681"/>
      <c r="HWI275" s="681"/>
      <c r="HWJ275" s="681"/>
      <c r="HWK275" s="680"/>
      <c r="HWL275" s="684"/>
      <c r="HWM275" s="681"/>
      <c r="HWN275" s="681"/>
      <c r="HWO275" s="681"/>
      <c r="HWP275" s="681"/>
      <c r="HWQ275" s="681"/>
      <c r="HWR275" s="681"/>
      <c r="HWS275" s="681"/>
      <c r="HWT275" s="683"/>
      <c r="HWU275" s="683"/>
      <c r="HWV275" s="683"/>
      <c r="HWW275" s="683"/>
      <c r="HWX275" s="683"/>
      <c r="HWY275" s="683"/>
      <c r="HWZ275" s="683"/>
      <c r="HXA275" s="683"/>
      <c r="HXB275" s="683"/>
      <c r="HXC275" s="683"/>
      <c r="HXD275" s="683"/>
      <c r="HXE275" s="683"/>
      <c r="HXF275" s="683"/>
      <c r="HXG275" s="683"/>
      <c r="HXH275" s="683"/>
      <c r="HXI275" s="683"/>
      <c r="HXJ275" s="683"/>
      <c r="HXK275" s="683"/>
      <c r="HXL275" s="683"/>
      <c r="HXM275" s="683"/>
      <c r="HXN275" s="683"/>
      <c r="HXO275" s="683"/>
      <c r="HXP275" s="683"/>
      <c r="HXQ275" s="683"/>
      <c r="HXR275" s="683"/>
      <c r="HXS275" s="683"/>
      <c r="HXT275" s="683"/>
      <c r="HXU275" s="683"/>
      <c r="HXV275" s="683"/>
      <c r="HXW275" s="683"/>
      <c r="HXX275" s="683"/>
      <c r="HXY275" s="683"/>
      <c r="HXZ275" s="683"/>
      <c r="HYA275" s="683"/>
      <c r="HYB275" s="683"/>
      <c r="HYC275" s="683"/>
      <c r="HYD275" s="683"/>
      <c r="HYE275" s="683"/>
      <c r="HYF275" s="683"/>
      <c r="HYG275" s="683"/>
      <c r="HYH275" s="683"/>
      <c r="HYI275" s="683"/>
      <c r="HYJ275" s="683"/>
      <c r="HYK275" s="683"/>
      <c r="HYL275" s="681"/>
      <c r="HYM275" s="681"/>
      <c r="HYN275" s="681"/>
      <c r="HYO275" s="681"/>
      <c r="HYP275" s="681"/>
      <c r="HYQ275" s="681"/>
      <c r="HYR275" s="681"/>
      <c r="HYS275" s="681"/>
      <c r="HYT275" s="681"/>
      <c r="HYU275" s="681"/>
      <c r="HYV275" s="681"/>
      <c r="HYW275" s="681"/>
      <c r="HYX275" s="681"/>
      <c r="HYY275" s="681"/>
      <c r="HYZ275" s="681"/>
      <c r="HZA275" s="681"/>
      <c r="HZB275" s="681"/>
      <c r="HZC275" s="681"/>
      <c r="HZD275" s="681"/>
      <c r="HZE275" s="681"/>
      <c r="HZF275" s="681"/>
      <c r="HZG275" s="681"/>
      <c r="HZH275" s="681"/>
      <c r="HZI275" s="681"/>
      <c r="HZJ275" s="682"/>
      <c r="HZK275" s="682"/>
      <c r="HZL275" s="682"/>
      <c r="HZM275" s="682"/>
      <c r="HZN275" s="682"/>
      <c r="HZO275" s="681"/>
      <c r="HZP275" s="681"/>
      <c r="HZQ275" s="682"/>
      <c r="HZR275" s="682"/>
      <c r="HZS275" s="681"/>
      <c r="HZT275" s="681"/>
      <c r="HZU275" s="682"/>
      <c r="HZV275" s="682"/>
      <c r="HZW275" s="681"/>
      <c r="HZX275" s="681"/>
      <c r="HZY275" s="681"/>
      <c r="HZZ275" s="681"/>
      <c r="IAA275" s="681"/>
      <c r="IAB275" s="681"/>
      <c r="IAC275" s="681"/>
      <c r="IAD275" s="682"/>
      <c r="IAE275" s="682"/>
      <c r="IAF275" s="681"/>
      <c r="IAG275" s="681"/>
      <c r="IAH275" s="682"/>
      <c r="IAI275" s="682"/>
      <c r="IAJ275" s="681"/>
      <c r="IAK275" s="681"/>
      <c r="IAL275" s="681"/>
      <c r="IAM275" s="681"/>
      <c r="IAN275" s="681"/>
      <c r="IAO275" s="680"/>
      <c r="IAP275" s="684"/>
      <c r="IAQ275" s="681"/>
      <c r="IAR275" s="681"/>
      <c r="IAS275" s="681"/>
      <c r="IAT275" s="681"/>
      <c r="IAU275" s="681"/>
      <c r="IAV275" s="681"/>
      <c r="IAW275" s="681"/>
      <c r="IAX275" s="683"/>
      <c r="IAY275" s="683"/>
      <c r="IAZ275" s="683"/>
      <c r="IBA275" s="683"/>
      <c r="IBB275" s="683"/>
      <c r="IBC275" s="683"/>
      <c r="IBD275" s="683"/>
      <c r="IBE275" s="683"/>
      <c r="IBF275" s="683"/>
      <c r="IBG275" s="683"/>
      <c r="IBH275" s="683"/>
      <c r="IBI275" s="683"/>
      <c r="IBJ275" s="683"/>
      <c r="IBK275" s="683"/>
      <c r="IBL275" s="683"/>
      <c r="IBM275" s="683"/>
      <c r="IBN275" s="683"/>
      <c r="IBO275" s="683"/>
      <c r="IBP275" s="683"/>
      <c r="IBQ275" s="683"/>
      <c r="IBR275" s="683"/>
      <c r="IBS275" s="683"/>
      <c r="IBT275" s="683"/>
      <c r="IBU275" s="683"/>
      <c r="IBV275" s="683"/>
      <c r="IBW275" s="683"/>
      <c r="IBX275" s="683"/>
      <c r="IBY275" s="683"/>
      <c r="IBZ275" s="683"/>
      <c r="ICA275" s="683"/>
      <c r="ICB275" s="683"/>
      <c r="ICC275" s="683"/>
      <c r="ICD275" s="683"/>
      <c r="ICE275" s="683"/>
      <c r="ICF275" s="683"/>
      <c r="ICG275" s="683"/>
      <c r="ICH275" s="683"/>
      <c r="ICI275" s="683"/>
      <c r="ICJ275" s="683"/>
      <c r="ICK275" s="683"/>
      <c r="ICL275" s="683"/>
      <c r="ICM275" s="683"/>
      <c r="ICN275" s="683"/>
      <c r="ICO275" s="683"/>
      <c r="ICP275" s="681"/>
      <c r="ICQ275" s="681"/>
      <c r="ICR275" s="681"/>
      <c r="ICS275" s="681"/>
      <c r="ICT275" s="681"/>
      <c r="ICU275" s="681"/>
      <c r="ICV275" s="681"/>
      <c r="ICW275" s="681"/>
      <c r="ICX275" s="681"/>
      <c r="ICY275" s="681"/>
      <c r="ICZ275" s="681"/>
      <c r="IDA275" s="681"/>
      <c r="IDB275" s="681"/>
      <c r="IDC275" s="681"/>
      <c r="IDD275" s="681"/>
      <c r="IDE275" s="681"/>
      <c r="IDF275" s="681"/>
      <c r="IDG275" s="681"/>
      <c r="IDH275" s="681"/>
      <c r="IDI275" s="681"/>
      <c r="IDJ275" s="681"/>
      <c r="IDK275" s="681"/>
      <c r="IDL275" s="681"/>
      <c r="IDM275" s="681"/>
      <c r="IDN275" s="682"/>
      <c r="IDO275" s="682"/>
      <c r="IDP275" s="682"/>
      <c r="IDQ275" s="682"/>
      <c r="IDR275" s="682"/>
      <c r="IDS275" s="681"/>
      <c r="IDT275" s="681"/>
      <c r="IDU275" s="682"/>
      <c r="IDV275" s="682"/>
      <c r="IDW275" s="681"/>
      <c r="IDX275" s="681"/>
      <c r="IDY275" s="682"/>
      <c r="IDZ275" s="682"/>
      <c r="IEA275" s="681"/>
      <c r="IEB275" s="681"/>
      <c r="IEC275" s="681"/>
      <c r="IED275" s="681"/>
      <c r="IEE275" s="681"/>
      <c r="IEF275" s="681"/>
      <c r="IEG275" s="681"/>
      <c r="IEH275" s="682"/>
      <c r="IEI275" s="682"/>
      <c r="IEJ275" s="681"/>
      <c r="IEK275" s="681"/>
      <c r="IEL275" s="682"/>
      <c r="IEM275" s="682"/>
      <c r="IEN275" s="681"/>
      <c r="IEO275" s="681"/>
      <c r="IEP275" s="681"/>
      <c r="IEQ275" s="681"/>
      <c r="IER275" s="681"/>
      <c r="IES275" s="680"/>
      <c r="IET275" s="684"/>
      <c r="IEU275" s="681"/>
      <c r="IEV275" s="681"/>
      <c r="IEW275" s="681"/>
      <c r="IEX275" s="681"/>
      <c r="IEY275" s="681"/>
      <c r="IEZ275" s="681"/>
      <c r="IFA275" s="681"/>
      <c r="IFB275" s="683"/>
      <c r="IFC275" s="683"/>
      <c r="IFD275" s="683"/>
      <c r="IFE275" s="683"/>
      <c r="IFF275" s="683"/>
      <c r="IFG275" s="683"/>
      <c r="IFH275" s="683"/>
      <c r="IFI275" s="683"/>
      <c r="IFJ275" s="683"/>
      <c r="IFK275" s="683"/>
      <c r="IFL275" s="683"/>
      <c r="IFM275" s="683"/>
      <c r="IFN275" s="683"/>
      <c r="IFO275" s="683"/>
      <c r="IFP275" s="683"/>
      <c r="IFQ275" s="683"/>
      <c r="IFR275" s="683"/>
      <c r="IFS275" s="683"/>
      <c r="IFT275" s="683"/>
      <c r="IFU275" s="683"/>
      <c r="IFV275" s="683"/>
      <c r="IFW275" s="683"/>
      <c r="IFX275" s="683"/>
      <c r="IFY275" s="683"/>
      <c r="IFZ275" s="683"/>
      <c r="IGA275" s="683"/>
      <c r="IGB275" s="683"/>
      <c r="IGC275" s="683"/>
      <c r="IGD275" s="683"/>
      <c r="IGE275" s="683"/>
      <c r="IGF275" s="683"/>
      <c r="IGG275" s="683"/>
      <c r="IGH275" s="683"/>
      <c r="IGI275" s="683"/>
      <c r="IGJ275" s="683"/>
      <c r="IGK275" s="683"/>
      <c r="IGL275" s="683"/>
      <c r="IGM275" s="683"/>
      <c r="IGN275" s="683"/>
      <c r="IGO275" s="683"/>
      <c r="IGP275" s="683"/>
      <c r="IGQ275" s="683"/>
      <c r="IGR275" s="683"/>
      <c r="IGS275" s="683"/>
      <c r="IGT275" s="681"/>
      <c r="IGU275" s="681"/>
      <c r="IGV275" s="681"/>
      <c r="IGW275" s="681"/>
      <c r="IGX275" s="681"/>
      <c r="IGY275" s="681"/>
      <c r="IGZ275" s="681"/>
      <c r="IHA275" s="681"/>
      <c r="IHB275" s="681"/>
      <c r="IHC275" s="681"/>
      <c r="IHD275" s="681"/>
      <c r="IHE275" s="681"/>
      <c r="IHF275" s="681"/>
      <c r="IHG275" s="681"/>
      <c r="IHH275" s="681"/>
      <c r="IHI275" s="681"/>
      <c r="IHJ275" s="681"/>
      <c r="IHK275" s="681"/>
      <c r="IHL275" s="681"/>
      <c r="IHM275" s="681"/>
      <c r="IHN275" s="681"/>
      <c r="IHO275" s="681"/>
      <c r="IHP275" s="681"/>
      <c r="IHQ275" s="681"/>
      <c r="IHR275" s="682"/>
      <c r="IHS275" s="682"/>
      <c r="IHT275" s="682"/>
      <c r="IHU275" s="682"/>
      <c r="IHV275" s="682"/>
      <c r="IHW275" s="681"/>
      <c r="IHX275" s="681"/>
      <c r="IHY275" s="682"/>
      <c r="IHZ275" s="682"/>
      <c r="IIA275" s="681"/>
      <c r="IIB275" s="681"/>
      <c r="IIC275" s="682"/>
      <c r="IID275" s="682"/>
      <c r="IIE275" s="681"/>
      <c r="IIF275" s="681"/>
      <c r="IIG275" s="681"/>
      <c r="IIH275" s="681"/>
      <c r="III275" s="681"/>
      <c r="IIJ275" s="681"/>
      <c r="IIK275" s="681"/>
      <c r="IIL275" s="682"/>
      <c r="IIM275" s="682"/>
      <c r="IIN275" s="681"/>
      <c r="IIO275" s="681"/>
      <c r="IIP275" s="682"/>
      <c r="IIQ275" s="682"/>
      <c r="IIR275" s="681"/>
      <c r="IIS275" s="681"/>
      <c r="IIT275" s="681"/>
      <c r="IIU275" s="681"/>
      <c r="IIV275" s="681"/>
      <c r="IIW275" s="680"/>
      <c r="IIX275" s="684"/>
      <c r="IIY275" s="681"/>
      <c r="IIZ275" s="681"/>
      <c r="IJA275" s="681"/>
      <c r="IJB275" s="681"/>
      <c r="IJC275" s="681"/>
      <c r="IJD275" s="681"/>
      <c r="IJE275" s="681"/>
      <c r="IJF275" s="683"/>
      <c r="IJG275" s="683"/>
      <c r="IJH275" s="683"/>
      <c r="IJI275" s="683"/>
      <c r="IJJ275" s="683"/>
      <c r="IJK275" s="683"/>
      <c r="IJL275" s="683"/>
      <c r="IJM275" s="683"/>
      <c r="IJN275" s="683"/>
      <c r="IJO275" s="683"/>
      <c r="IJP275" s="683"/>
      <c r="IJQ275" s="683"/>
      <c r="IJR275" s="683"/>
      <c r="IJS275" s="683"/>
      <c r="IJT275" s="683"/>
      <c r="IJU275" s="683"/>
      <c r="IJV275" s="683"/>
      <c r="IJW275" s="683"/>
      <c r="IJX275" s="683"/>
      <c r="IJY275" s="683"/>
      <c r="IJZ275" s="683"/>
      <c r="IKA275" s="683"/>
      <c r="IKB275" s="683"/>
      <c r="IKC275" s="683"/>
      <c r="IKD275" s="683"/>
      <c r="IKE275" s="683"/>
      <c r="IKF275" s="683"/>
      <c r="IKG275" s="683"/>
      <c r="IKH275" s="683"/>
      <c r="IKI275" s="683"/>
      <c r="IKJ275" s="683"/>
      <c r="IKK275" s="683"/>
      <c r="IKL275" s="683"/>
      <c r="IKM275" s="683"/>
      <c r="IKN275" s="683"/>
      <c r="IKO275" s="683"/>
      <c r="IKP275" s="683"/>
      <c r="IKQ275" s="683"/>
      <c r="IKR275" s="683"/>
      <c r="IKS275" s="683"/>
      <c r="IKT275" s="683"/>
      <c r="IKU275" s="683"/>
      <c r="IKV275" s="683"/>
      <c r="IKW275" s="683"/>
      <c r="IKX275" s="681"/>
      <c r="IKY275" s="681"/>
      <c r="IKZ275" s="681"/>
      <c r="ILA275" s="681"/>
      <c r="ILB275" s="681"/>
      <c r="ILC275" s="681"/>
      <c r="ILD275" s="681"/>
      <c r="ILE275" s="681"/>
      <c r="ILF275" s="681"/>
      <c r="ILG275" s="681"/>
      <c r="ILH275" s="681"/>
      <c r="ILI275" s="681"/>
      <c r="ILJ275" s="681"/>
      <c r="ILK275" s="681"/>
      <c r="ILL275" s="681"/>
      <c r="ILM275" s="681"/>
      <c r="ILN275" s="681"/>
      <c r="ILO275" s="681"/>
      <c r="ILP275" s="681"/>
      <c r="ILQ275" s="681"/>
      <c r="ILR275" s="681"/>
      <c r="ILS275" s="681"/>
      <c r="ILT275" s="681"/>
      <c r="ILU275" s="681"/>
      <c r="ILV275" s="682"/>
      <c r="ILW275" s="682"/>
      <c r="ILX275" s="682"/>
      <c r="ILY275" s="682"/>
      <c r="ILZ275" s="682"/>
      <c r="IMA275" s="681"/>
      <c r="IMB275" s="681"/>
      <c r="IMC275" s="682"/>
      <c r="IMD275" s="682"/>
      <c r="IME275" s="681"/>
      <c r="IMF275" s="681"/>
      <c r="IMG275" s="682"/>
      <c r="IMH275" s="682"/>
      <c r="IMI275" s="681"/>
      <c r="IMJ275" s="681"/>
      <c r="IMK275" s="681"/>
      <c r="IML275" s="681"/>
      <c r="IMM275" s="681"/>
      <c r="IMN275" s="681"/>
      <c r="IMO275" s="681"/>
      <c r="IMP275" s="682"/>
      <c r="IMQ275" s="682"/>
      <c r="IMR275" s="681"/>
      <c r="IMS275" s="681"/>
      <c r="IMT275" s="682"/>
      <c r="IMU275" s="682"/>
      <c r="IMV275" s="681"/>
      <c r="IMW275" s="681"/>
      <c r="IMX275" s="681"/>
      <c r="IMY275" s="681"/>
      <c r="IMZ275" s="681"/>
      <c r="INA275" s="680"/>
      <c r="INB275" s="684"/>
      <c r="INC275" s="681"/>
      <c r="IND275" s="681"/>
      <c r="INE275" s="681"/>
      <c r="INF275" s="681"/>
      <c r="ING275" s="681"/>
      <c r="INH275" s="681"/>
      <c r="INI275" s="681"/>
      <c r="INJ275" s="683"/>
      <c r="INK275" s="683"/>
      <c r="INL275" s="683"/>
      <c r="INM275" s="683"/>
      <c r="INN275" s="683"/>
      <c r="INO275" s="683"/>
      <c r="INP275" s="683"/>
      <c r="INQ275" s="683"/>
      <c r="INR275" s="683"/>
      <c r="INS275" s="683"/>
      <c r="INT275" s="683"/>
      <c r="INU275" s="683"/>
      <c r="INV275" s="683"/>
      <c r="INW275" s="683"/>
      <c r="INX275" s="683"/>
      <c r="INY275" s="683"/>
      <c r="INZ275" s="683"/>
      <c r="IOA275" s="683"/>
      <c r="IOB275" s="683"/>
      <c r="IOC275" s="683"/>
      <c r="IOD275" s="683"/>
      <c r="IOE275" s="683"/>
      <c r="IOF275" s="683"/>
      <c r="IOG275" s="683"/>
      <c r="IOH275" s="683"/>
      <c r="IOI275" s="683"/>
      <c r="IOJ275" s="683"/>
      <c r="IOK275" s="683"/>
      <c r="IOL275" s="683"/>
      <c r="IOM275" s="683"/>
      <c r="ION275" s="683"/>
      <c r="IOO275" s="683"/>
      <c r="IOP275" s="683"/>
      <c r="IOQ275" s="683"/>
      <c r="IOR275" s="683"/>
      <c r="IOS275" s="683"/>
      <c r="IOT275" s="683"/>
      <c r="IOU275" s="683"/>
      <c r="IOV275" s="683"/>
      <c r="IOW275" s="683"/>
      <c r="IOX275" s="683"/>
      <c r="IOY275" s="683"/>
      <c r="IOZ275" s="683"/>
      <c r="IPA275" s="683"/>
      <c r="IPB275" s="681"/>
      <c r="IPC275" s="681"/>
      <c r="IPD275" s="681"/>
      <c r="IPE275" s="681"/>
      <c r="IPF275" s="681"/>
      <c r="IPG275" s="681"/>
      <c r="IPH275" s="681"/>
      <c r="IPI275" s="681"/>
      <c r="IPJ275" s="681"/>
      <c r="IPK275" s="681"/>
      <c r="IPL275" s="681"/>
      <c r="IPM275" s="681"/>
      <c r="IPN275" s="681"/>
      <c r="IPO275" s="681"/>
      <c r="IPP275" s="681"/>
      <c r="IPQ275" s="681"/>
      <c r="IPR275" s="681"/>
      <c r="IPS275" s="681"/>
      <c r="IPT275" s="681"/>
      <c r="IPU275" s="681"/>
      <c r="IPV275" s="681"/>
      <c r="IPW275" s="681"/>
      <c r="IPX275" s="681"/>
      <c r="IPY275" s="681"/>
      <c r="IPZ275" s="682"/>
      <c r="IQA275" s="682"/>
      <c r="IQB275" s="682"/>
      <c r="IQC275" s="682"/>
      <c r="IQD275" s="682"/>
      <c r="IQE275" s="681"/>
      <c r="IQF275" s="681"/>
      <c r="IQG275" s="682"/>
      <c r="IQH275" s="682"/>
      <c r="IQI275" s="681"/>
      <c r="IQJ275" s="681"/>
      <c r="IQK275" s="682"/>
      <c r="IQL275" s="682"/>
      <c r="IQM275" s="681"/>
      <c r="IQN275" s="681"/>
      <c r="IQO275" s="681"/>
      <c r="IQP275" s="681"/>
      <c r="IQQ275" s="681"/>
      <c r="IQR275" s="681"/>
      <c r="IQS275" s="681"/>
      <c r="IQT275" s="682"/>
      <c r="IQU275" s="682"/>
      <c r="IQV275" s="681"/>
      <c r="IQW275" s="681"/>
      <c r="IQX275" s="682"/>
      <c r="IQY275" s="682"/>
      <c r="IQZ275" s="681"/>
      <c r="IRA275" s="681"/>
      <c r="IRB275" s="681"/>
      <c r="IRC275" s="681"/>
      <c r="IRD275" s="681"/>
      <c r="IRE275" s="680"/>
      <c r="IRF275" s="684"/>
      <c r="IRG275" s="681"/>
      <c r="IRH275" s="681"/>
      <c r="IRI275" s="681"/>
      <c r="IRJ275" s="681"/>
      <c r="IRK275" s="681"/>
      <c r="IRL275" s="681"/>
      <c r="IRM275" s="681"/>
      <c r="IRN275" s="683"/>
      <c r="IRO275" s="683"/>
      <c r="IRP275" s="683"/>
      <c r="IRQ275" s="683"/>
      <c r="IRR275" s="683"/>
      <c r="IRS275" s="683"/>
      <c r="IRT275" s="683"/>
      <c r="IRU275" s="683"/>
      <c r="IRV275" s="683"/>
      <c r="IRW275" s="683"/>
      <c r="IRX275" s="683"/>
      <c r="IRY275" s="683"/>
      <c r="IRZ275" s="683"/>
      <c r="ISA275" s="683"/>
      <c r="ISB275" s="683"/>
      <c r="ISC275" s="683"/>
      <c r="ISD275" s="683"/>
      <c r="ISE275" s="683"/>
      <c r="ISF275" s="683"/>
      <c r="ISG275" s="683"/>
      <c r="ISH275" s="683"/>
      <c r="ISI275" s="683"/>
      <c r="ISJ275" s="683"/>
      <c r="ISK275" s="683"/>
      <c r="ISL275" s="683"/>
      <c r="ISM275" s="683"/>
      <c r="ISN275" s="683"/>
      <c r="ISO275" s="683"/>
      <c r="ISP275" s="683"/>
      <c r="ISQ275" s="683"/>
      <c r="ISR275" s="683"/>
      <c r="ISS275" s="683"/>
      <c r="IST275" s="683"/>
      <c r="ISU275" s="683"/>
      <c r="ISV275" s="683"/>
      <c r="ISW275" s="683"/>
      <c r="ISX275" s="683"/>
      <c r="ISY275" s="683"/>
      <c r="ISZ275" s="683"/>
      <c r="ITA275" s="683"/>
      <c r="ITB275" s="683"/>
      <c r="ITC275" s="683"/>
      <c r="ITD275" s="683"/>
      <c r="ITE275" s="683"/>
      <c r="ITF275" s="681"/>
      <c r="ITG275" s="681"/>
      <c r="ITH275" s="681"/>
      <c r="ITI275" s="681"/>
      <c r="ITJ275" s="681"/>
      <c r="ITK275" s="681"/>
      <c r="ITL275" s="681"/>
      <c r="ITM275" s="681"/>
      <c r="ITN275" s="681"/>
      <c r="ITO275" s="681"/>
      <c r="ITP275" s="681"/>
      <c r="ITQ275" s="681"/>
      <c r="ITR275" s="681"/>
      <c r="ITS275" s="681"/>
      <c r="ITT275" s="681"/>
      <c r="ITU275" s="681"/>
      <c r="ITV275" s="681"/>
      <c r="ITW275" s="681"/>
      <c r="ITX275" s="681"/>
      <c r="ITY275" s="681"/>
      <c r="ITZ275" s="681"/>
      <c r="IUA275" s="681"/>
      <c r="IUB275" s="681"/>
      <c r="IUC275" s="681"/>
      <c r="IUD275" s="682"/>
      <c r="IUE275" s="682"/>
      <c r="IUF275" s="682"/>
      <c r="IUG275" s="682"/>
      <c r="IUH275" s="682"/>
      <c r="IUI275" s="681"/>
      <c r="IUJ275" s="681"/>
      <c r="IUK275" s="682"/>
      <c r="IUL275" s="682"/>
      <c r="IUM275" s="681"/>
      <c r="IUN275" s="681"/>
      <c r="IUO275" s="682"/>
      <c r="IUP275" s="682"/>
      <c r="IUQ275" s="681"/>
      <c r="IUR275" s="681"/>
      <c r="IUS275" s="681"/>
      <c r="IUT275" s="681"/>
      <c r="IUU275" s="681"/>
      <c r="IUV275" s="681"/>
      <c r="IUW275" s="681"/>
      <c r="IUX275" s="682"/>
      <c r="IUY275" s="682"/>
      <c r="IUZ275" s="681"/>
      <c r="IVA275" s="681"/>
      <c r="IVB275" s="682"/>
      <c r="IVC275" s="682"/>
      <c r="IVD275" s="681"/>
      <c r="IVE275" s="681"/>
      <c r="IVF275" s="681"/>
      <c r="IVG275" s="681"/>
      <c r="IVH275" s="681"/>
      <c r="IVI275" s="680"/>
      <c r="IVJ275" s="684"/>
      <c r="IVK275" s="681"/>
      <c r="IVL275" s="681"/>
      <c r="IVM275" s="681"/>
      <c r="IVN275" s="681"/>
      <c r="IVO275" s="681"/>
      <c r="IVP275" s="681"/>
      <c r="IVQ275" s="681"/>
      <c r="IVR275" s="683"/>
      <c r="IVS275" s="683"/>
      <c r="IVT275" s="683"/>
      <c r="IVU275" s="683"/>
      <c r="IVV275" s="683"/>
      <c r="IVW275" s="683"/>
      <c r="IVX275" s="683"/>
      <c r="IVY275" s="683"/>
      <c r="IVZ275" s="683"/>
      <c r="IWA275" s="683"/>
      <c r="IWB275" s="683"/>
      <c r="IWC275" s="683"/>
      <c r="IWD275" s="683"/>
      <c r="IWE275" s="683"/>
      <c r="IWF275" s="683"/>
      <c r="IWG275" s="683"/>
      <c r="IWH275" s="683"/>
      <c r="IWI275" s="683"/>
      <c r="IWJ275" s="683"/>
      <c r="IWK275" s="683"/>
      <c r="IWL275" s="683"/>
      <c r="IWM275" s="683"/>
      <c r="IWN275" s="683"/>
      <c r="IWO275" s="683"/>
      <c r="IWP275" s="683"/>
      <c r="IWQ275" s="683"/>
      <c r="IWR275" s="683"/>
      <c r="IWS275" s="683"/>
      <c r="IWT275" s="683"/>
      <c r="IWU275" s="683"/>
      <c r="IWV275" s="683"/>
      <c r="IWW275" s="683"/>
      <c r="IWX275" s="683"/>
      <c r="IWY275" s="683"/>
      <c r="IWZ275" s="683"/>
      <c r="IXA275" s="683"/>
      <c r="IXB275" s="683"/>
      <c r="IXC275" s="683"/>
      <c r="IXD275" s="683"/>
      <c r="IXE275" s="683"/>
      <c r="IXF275" s="683"/>
      <c r="IXG275" s="683"/>
      <c r="IXH275" s="683"/>
      <c r="IXI275" s="683"/>
      <c r="IXJ275" s="681"/>
      <c r="IXK275" s="681"/>
      <c r="IXL275" s="681"/>
      <c r="IXM275" s="681"/>
      <c r="IXN275" s="681"/>
      <c r="IXO275" s="681"/>
      <c r="IXP275" s="681"/>
      <c r="IXQ275" s="681"/>
      <c r="IXR275" s="681"/>
      <c r="IXS275" s="681"/>
      <c r="IXT275" s="681"/>
      <c r="IXU275" s="681"/>
      <c r="IXV275" s="681"/>
      <c r="IXW275" s="681"/>
      <c r="IXX275" s="681"/>
      <c r="IXY275" s="681"/>
      <c r="IXZ275" s="681"/>
      <c r="IYA275" s="681"/>
      <c r="IYB275" s="681"/>
      <c r="IYC275" s="681"/>
      <c r="IYD275" s="681"/>
      <c r="IYE275" s="681"/>
      <c r="IYF275" s="681"/>
      <c r="IYG275" s="681"/>
      <c r="IYH275" s="682"/>
      <c r="IYI275" s="682"/>
      <c r="IYJ275" s="682"/>
      <c r="IYK275" s="682"/>
      <c r="IYL275" s="682"/>
      <c r="IYM275" s="681"/>
      <c r="IYN275" s="681"/>
      <c r="IYO275" s="682"/>
      <c r="IYP275" s="682"/>
      <c r="IYQ275" s="681"/>
      <c r="IYR275" s="681"/>
      <c r="IYS275" s="682"/>
      <c r="IYT275" s="682"/>
      <c r="IYU275" s="681"/>
      <c r="IYV275" s="681"/>
      <c r="IYW275" s="681"/>
      <c r="IYX275" s="681"/>
      <c r="IYY275" s="681"/>
      <c r="IYZ275" s="681"/>
      <c r="IZA275" s="681"/>
      <c r="IZB275" s="682"/>
      <c r="IZC275" s="682"/>
      <c r="IZD275" s="681"/>
      <c r="IZE275" s="681"/>
      <c r="IZF275" s="682"/>
      <c r="IZG275" s="682"/>
      <c r="IZH275" s="681"/>
      <c r="IZI275" s="681"/>
      <c r="IZJ275" s="681"/>
      <c r="IZK275" s="681"/>
      <c r="IZL275" s="681"/>
      <c r="IZM275" s="680"/>
      <c r="IZN275" s="684"/>
      <c r="IZO275" s="681"/>
      <c r="IZP275" s="681"/>
      <c r="IZQ275" s="681"/>
      <c r="IZR275" s="681"/>
      <c r="IZS275" s="681"/>
      <c r="IZT275" s="681"/>
      <c r="IZU275" s="681"/>
      <c r="IZV275" s="683"/>
      <c r="IZW275" s="683"/>
      <c r="IZX275" s="683"/>
      <c r="IZY275" s="683"/>
      <c r="IZZ275" s="683"/>
      <c r="JAA275" s="683"/>
      <c r="JAB275" s="683"/>
      <c r="JAC275" s="683"/>
      <c r="JAD275" s="683"/>
      <c r="JAE275" s="683"/>
      <c r="JAF275" s="683"/>
      <c r="JAG275" s="683"/>
      <c r="JAH275" s="683"/>
      <c r="JAI275" s="683"/>
      <c r="JAJ275" s="683"/>
      <c r="JAK275" s="683"/>
      <c r="JAL275" s="683"/>
      <c r="JAM275" s="683"/>
      <c r="JAN275" s="683"/>
      <c r="JAO275" s="683"/>
      <c r="JAP275" s="683"/>
      <c r="JAQ275" s="683"/>
      <c r="JAR275" s="683"/>
      <c r="JAS275" s="683"/>
      <c r="JAT275" s="683"/>
      <c r="JAU275" s="683"/>
      <c r="JAV275" s="683"/>
      <c r="JAW275" s="683"/>
      <c r="JAX275" s="683"/>
      <c r="JAY275" s="683"/>
      <c r="JAZ275" s="683"/>
      <c r="JBA275" s="683"/>
      <c r="JBB275" s="683"/>
      <c r="JBC275" s="683"/>
      <c r="JBD275" s="683"/>
      <c r="JBE275" s="683"/>
      <c r="JBF275" s="683"/>
      <c r="JBG275" s="683"/>
      <c r="JBH275" s="683"/>
      <c r="JBI275" s="683"/>
      <c r="JBJ275" s="683"/>
      <c r="JBK275" s="683"/>
      <c r="JBL275" s="683"/>
      <c r="JBM275" s="683"/>
      <c r="JBN275" s="681"/>
      <c r="JBO275" s="681"/>
      <c r="JBP275" s="681"/>
      <c r="JBQ275" s="681"/>
      <c r="JBR275" s="681"/>
      <c r="JBS275" s="681"/>
      <c r="JBT275" s="681"/>
      <c r="JBU275" s="681"/>
      <c r="JBV275" s="681"/>
      <c r="JBW275" s="681"/>
      <c r="JBX275" s="681"/>
      <c r="JBY275" s="681"/>
      <c r="JBZ275" s="681"/>
      <c r="JCA275" s="681"/>
      <c r="JCB275" s="681"/>
      <c r="JCC275" s="681"/>
      <c r="JCD275" s="681"/>
      <c r="JCE275" s="681"/>
      <c r="JCF275" s="681"/>
      <c r="JCG275" s="681"/>
      <c r="JCH275" s="681"/>
      <c r="JCI275" s="681"/>
      <c r="JCJ275" s="681"/>
      <c r="JCK275" s="681"/>
      <c r="JCL275" s="682"/>
      <c r="JCM275" s="682"/>
      <c r="JCN275" s="682"/>
      <c r="JCO275" s="682"/>
      <c r="JCP275" s="682"/>
      <c r="JCQ275" s="681"/>
      <c r="JCR275" s="681"/>
      <c r="JCS275" s="682"/>
      <c r="JCT275" s="682"/>
      <c r="JCU275" s="681"/>
      <c r="JCV275" s="681"/>
      <c r="JCW275" s="682"/>
      <c r="JCX275" s="682"/>
      <c r="JCY275" s="681"/>
      <c r="JCZ275" s="681"/>
      <c r="JDA275" s="681"/>
      <c r="JDB275" s="681"/>
      <c r="JDC275" s="681"/>
      <c r="JDD275" s="681"/>
      <c r="JDE275" s="681"/>
      <c r="JDF275" s="682"/>
      <c r="JDG275" s="682"/>
      <c r="JDH275" s="681"/>
      <c r="JDI275" s="681"/>
      <c r="JDJ275" s="682"/>
      <c r="JDK275" s="682"/>
      <c r="JDL275" s="681"/>
      <c r="JDM275" s="681"/>
      <c r="JDN275" s="681"/>
      <c r="JDO275" s="681"/>
      <c r="JDP275" s="681"/>
      <c r="JDQ275" s="680"/>
      <c r="JDR275" s="684"/>
      <c r="JDS275" s="681"/>
      <c r="JDT275" s="681"/>
      <c r="JDU275" s="681"/>
      <c r="JDV275" s="681"/>
      <c r="JDW275" s="681"/>
      <c r="JDX275" s="681"/>
      <c r="JDY275" s="681"/>
      <c r="JDZ275" s="683"/>
      <c r="JEA275" s="683"/>
      <c r="JEB275" s="683"/>
      <c r="JEC275" s="683"/>
      <c r="JED275" s="683"/>
      <c r="JEE275" s="683"/>
      <c r="JEF275" s="683"/>
      <c r="JEG275" s="683"/>
      <c r="JEH275" s="683"/>
      <c r="JEI275" s="683"/>
      <c r="JEJ275" s="683"/>
      <c r="JEK275" s="683"/>
      <c r="JEL275" s="683"/>
      <c r="JEM275" s="683"/>
      <c r="JEN275" s="683"/>
      <c r="JEO275" s="683"/>
      <c r="JEP275" s="683"/>
      <c r="JEQ275" s="683"/>
      <c r="JER275" s="683"/>
      <c r="JES275" s="683"/>
      <c r="JET275" s="683"/>
      <c r="JEU275" s="683"/>
      <c r="JEV275" s="683"/>
      <c r="JEW275" s="683"/>
      <c r="JEX275" s="683"/>
      <c r="JEY275" s="683"/>
      <c r="JEZ275" s="683"/>
      <c r="JFA275" s="683"/>
      <c r="JFB275" s="683"/>
      <c r="JFC275" s="683"/>
      <c r="JFD275" s="683"/>
      <c r="JFE275" s="683"/>
      <c r="JFF275" s="683"/>
      <c r="JFG275" s="683"/>
      <c r="JFH275" s="683"/>
      <c r="JFI275" s="683"/>
      <c r="JFJ275" s="683"/>
      <c r="JFK275" s="683"/>
      <c r="JFL275" s="683"/>
      <c r="JFM275" s="683"/>
      <c r="JFN275" s="683"/>
      <c r="JFO275" s="683"/>
      <c r="JFP275" s="683"/>
      <c r="JFQ275" s="683"/>
      <c r="JFR275" s="681"/>
      <c r="JFS275" s="681"/>
      <c r="JFT275" s="681"/>
      <c r="JFU275" s="681"/>
      <c r="JFV275" s="681"/>
      <c r="JFW275" s="681"/>
      <c r="JFX275" s="681"/>
      <c r="JFY275" s="681"/>
      <c r="JFZ275" s="681"/>
      <c r="JGA275" s="681"/>
      <c r="JGB275" s="681"/>
      <c r="JGC275" s="681"/>
      <c r="JGD275" s="681"/>
      <c r="JGE275" s="681"/>
      <c r="JGF275" s="681"/>
      <c r="JGG275" s="681"/>
      <c r="JGH275" s="681"/>
      <c r="JGI275" s="681"/>
      <c r="JGJ275" s="681"/>
      <c r="JGK275" s="681"/>
      <c r="JGL275" s="681"/>
      <c r="JGM275" s="681"/>
      <c r="JGN275" s="681"/>
      <c r="JGO275" s="681"/>
      <c r="JGP275" s="682"/>
      <c r="JGQ275" s="682"/>
      <c r="JGR275" s="682"/>
      <c r="JGS275" s="682"/>
      <c r="JGT275" s="682"/>
      <c r="JGU275" s="681"/>
      <c r="JGV275" s="681"/>
      <c r="JGW275" s="682"/>
      <c r="JGX275" s="682"/>
      <c r="JGY275" s="681"/>
      <c r="JGZ275" s="681"/>
      <c r="JHA275" s="682"/>
      <c r="JHB275" s="682"/>
      <c r="JHC275" s="681"/>
      <c r="JHD275" s="681"/>
      <c r="JHE275" s="681"/>
      <c r="JHF275" s="681"/>
      <c r="JHG275" s="681"/>
      <c r="JHH275" s="681"/>
      <c r="JHI275" s="681"/>
      <c r="JHJ275" s="682"/>
      <c r="JHK275" s="682"/>
      <c r="JHL275" s="681"/>
      <c r="JHM275" s="681"/>
      <c r="JHN275" s="682"/>
      <c r="JHO275" s="682"/>
      <c r="JHP275" s="681"/>
      <c r="JHQ275" s="681"/>
      <c r="JHR275" s="681"/>
      <c r="JHS275" s="681"/>
      <c r="JHT275" s="681"/>
      <c r="JHU275" s="680"/>
      <c r="JHV275" s="684"/>
      <c r="JHW275" s="681"/>
      <c r="JHX275" s="681"/>
      <c r="JHY275" s="681"/>
      <c r="JHZ275" s="681"/>
      <c r="JIA275" s="681"/>
      <c r="JIB275" s="681"/>
      <c r="JIC275" s="681"/>
      <c r="JID275" s="683"/>
      <c r="JIE275" s="683"/>
      <c r="JIF275" s="683"/>
      <c r="JIG275" s="683"/>
      <c r="JIH275" s="683"/>
      <c r="JII275" s="683"/>
      <c r="JIJ275" s="683"/>
      <c r="JIK275" s="683"/>
      <c r="JIL275" s="683"/>
      <c r="JIM275" s="683"/>
      <c r="JIN275" s="683"/>
      <c r="JIO275" s="683"/>
      <c r="JIP275" s="683"/>
      <c r="JIQ275" s="683"/>
      <c r="JIR275" s="683"/>
      <c r="JIS275" s="683"/>
      <c r="JIT275" s="683"/>
      <c r="JIU275" s="683"/>
      <c r="JIV275" s="683"/>
      <c r="JIW275" s="683"/>
      <c r="JIX275" s="683"/>
      <c r="JIY275" s="683"/>
      <c r="JIZ275" s="683"/>
      <c r="JJA275" s="683"/>
      <c r="JJB275" s="683"/>
      <c r="JJC275" s="683"/>
      <c r="JJD275" s="683"/>
      <c r="JJE275" s="683"/>
      <c r="JJF275" s="683"/>
      <c r="JJG275" s="683"/>
      <c r="JJH275" s="683"/>
      <c r="JJI275" s="683"/>
      <c r="JJJ275" s="683"/>
      <c r="JJK275" s="683"/>
      <c r="JJL275" s="683"/>
      <c r="JJM275" s="683"/>
      <c r="JJN275" s="683"/>
      <c r="JJO275" s="683"/>
      <c r="JJP275" s="683"/>
      <c r="JJQ275" s="683"/>
      <c r="JJR275" s="683"/>
      <c r="JJS275" s="683"/>
      <c r="JJT275" s="683"/>
      <c r="JJU275" s="683"/>
      <c r="JJV275" s="681"/>
      <c r="JJW275" s="681"/>
      <c r="JJX275" s="681"/>
      <c r="JJY275" s="681"/>
      <c r="JJZ275" s="681"/>
      <c r="JKA275" s="681"/>
      <c r="JKB275" s="681"/>
      <c r="JKC275" s="681"/>
      <c r="JKD275" s="681"/>
      <c r="JKE275" s="681"/>
      <c r="JKF275" s="681"/>
      <c r="JKG275" s="681"/>
      <c r="JKH275" s="681"/>
      <c r="JKI275" s="681"/>
      <c r="JKJ275" s="681"/>
      <c r="JKK275" s="681"/>
      <c r="JKL275" s="681"/>
      <c r="JKM275" s="681"/>
      <c r="JKN275" s="681"/>
      <c r="JKO275" s="681"/>
      <c r="JKP275" s="681"/>
      <c r="JKQ275" s="681"/>
      <c r="JKR275" s="681"/>
      <c r="JKS275" s="681"/>
      <c r="JKT275" s="682"/>
      <c r="JKU275" s="682"/>
      <c r="JKV275" s="682"/>
      <c r="JKW275" s="682"/>
      <c r="JKX275" s="682"/>
      <c r="JKY275" s="681"/>
      <c r="JKZ275" s="681"/>
      <c r="JLA275" s="682"/>
      <c r="JLB275" s="682"/>
      <c r="JLC275" s="681"/>
      <c r="JLD275" s="681"/>
      <c r="JLE275" s="682"/>
      <c r="JLF275" s="682"/>
      <c r="JLG275" s="681"/>
      <c r="JLH275" s="681"/>
      <c r="JLI275" s="681"/>
      <c r="JLJ275" s="681"/>
      <c r="JLK275" s="681"/>
      <c r="JLL275" s="681"/>
      <c r="JLM275" s="681"/>
      <c r="JLN275" s="682"/>
      <c r="JLO275" s="682"/>
      <c r="JLP275" s="681"/>
      <c r="JLQ275" s="681"/>
      <c r="JLR275" s="682"/>
      <c r="JLS275" s="682"/>
      <c r="JLT275" s="681"/>
      <c r="JLU275" s="681"/>
      <c r="JLV275" s="681"/>
      <c r="JLW275" s="681"/>
      <c r="JLX275" s="681"/>
      <c r="JLY275" s="680"/>
      <c r="JLZ275" s="684"/>
      <c r="JMA275" s="681"/>
      <c r="JMB275" s="681"/>
      <c r="JMC275" s="681"/>
      <c r="JMD275" s="681"/>
      <c r="JME275" s="681"/>
      <c r="JMF275" s="681"/>
      <c r="JMG275" s="681"/>
      <c r="JMH275" s="683"/>
      <c r="JMI275" s="683"/>
      <c r="JMJ275" s="683"/>
      <c r="JMK275" s="683"/>
      <c r="JML275" s="683"/>
      <c r="JMM275" s="683"/>
      <c r="JMN275" s="683"/>
      <c r="JMO275" s="683"/>
      <c r="JMP275" s="683"/>
      <c r="JMQ275" s="683"/>
      <c r="JMR275" s="683"/>
      <c r="JMS275" s="683"/>
      <c r="JMT275" s="683"/>
      <c r="JMU275" s="683"/>
      <c r="JMV275" s="683"/>
      <c r="JMW275" s="683"/>
      <c r="JMX275" s="683"/>
      <c r="JMY275" s="683"/>
      <c r="JMZ275" s="683"/>
      <c r="JNA275" s="683"/>
      <c r="JNB275" s="683"/>
      <c r="JNC275" s="683"/>
      <c r="JND275" s="683"/>
      <c r="JNE275" s="683"/>
      <c r="JNF275" s="683"/>
      <c r="JNG275" s="683"/>
      <c r="JNH275" s="683"/>
      <c r="JNI275" s="683"/>
      <c r="JNJ275" s="683"/>
      <c r="JNK275" s="683"/>
      <c r="JNL275" s="683"/>
      <c r="JNM275" s="683"/>
      <c r="JNN275" s="683"/>
      <c r="JNO275" s="683"/>
      <c r="JNP275" s="683"/>
      <c r="JNQ275" s="683"/>
      <c r="JNR275" s="683"/>
      <c r="JNS275" s="683"/>
      <c r="JNT275" s="683"/>
      <c r="JNU275" s="683"/>
      <c r="JNV275" s="683"/>
      <c r="JNW275" s="683"/>
      <c r="JNX275" s="683"/>
      <c r="JNY275" s="683"/>
      <c r="JNZ275" s="681"/>
      <c r="JOA275" s="681"/>
      <c r="JOB275" s="681"/>
      <c r="JOC275" s="681"/>
      <c r="JOD275" s="681"/>
      <c r="JOE275" s="681"/>
      <c r="JOF275" s="681"/>
      <c r="JOG275" s="681"/>
      <c r="JOH275" s="681"/>
      <c r="JOI275" s="681"/>
      <c r="JOJ275" s="681"/>
      <c r="JOK275" s="681"/>
      <c r="JOL275" s="681"/>
      <c r="JOM275" s="681"/>
      <c r="JON275" s="681"/>
      <c r="JOO275" s="681"/>
      <c r="JOP275" s="681"/>
      <c r="JOQ275" s="681"/>
      <c r="JOR275" s="681"/>
      <c r="JOS275" s="681"/>
      <c r="JOT275" s="681"/>
      <c r="JOU275" s="681"/>
      <c r="JOV275" s="681"/>
      <c r="JOW275" s="681"/>
      <c r="JOX275" s="682"/>
      <c r="JOY275" s="682"/>
      <c r="JOZ275" s="682"/>
      <c r="JPA275" s="682"/>
      <c r="JPB275" s="682"/>
      <c r="JPC275" s="681"/>
      <c r="JPD275" s="681"/>
      <c r="JPE275" s="682"/>
      <c r="JPF275" s="682"/>
      <c r="JPG275" s="681"/>
      <c r="JPH275" s="681"/>
      <c r="JPI275" s="682"/>
      <c r="JPJ275" s="682"/>
      <c r="JPK275" s="681"/>
      <c r="JPL275" s="681"/>
      <c r="JPM275" s="681"/>
      <c r="JPN275" s="681"/>
      <c r="JPO275" s="681"/>
      <c r="JPP275" s="681"/>
      <c r="JPQ275" s="681"/>
      <c r="JPR275" s="682"/>
      <c r="JPS275" s="682"/>
      <c r="JPT275" s="681"/>
      <c r="JPU275" s="681"/>
      <c r="JPV275" s="682"/>
      <c r="JPW275" s="682"/>
      <c r="JPX275" s="681"/>
      <c r="JPY275" s="681"/>
      <c r="JPZ275" s="681"/>
      <c r="JQA275" s="681"/>
      <c r="JQB275" s="681"/>
      <c r="JQC275" s="680"/>
      <c r="JQD275" s="684"/>
      <c r="JQE275" s="681"/>
      <c r="JQF275" s="681"/>
      <c r="JQG275" s="681"/>
      <c r="JQH275" s="681"/>
      <c r="JQI275" s="681"/>
      <c r="JQJ275" s="681"/>
      <c r="JQK275" s="681"/>
      <c r="JQL275" s="683"/>
      <c r="JQM275" s="683"/>
      <c r="JQN275" s="683"/>
      <c r="JQO275" s="683"/>
      <c r="JQP275" s="683"/>
      <c r="JQQ275" s="683"/>
      <c r="JQR275" s="683"/>
      <c r="JQS275" s="683"/>
      <c r="JQT275" s="683"/>
      <c r="JQU275" s="683"/>
      <c r="JQV275" s="683"/>
      <c r="JQW275" s="683"/>
      <c r="JQX275" s="683"/>
      <c r="JQY275" s="683"/>
      <c r="JQZ275" s="683"/>
      <c r="JRA275" s="683"/>
      <c r="JRB275" s="683"/>
      <c r="JRC275" s="683"/>
      <c r="JRD275" s="683"/>
      <c r="JRE275" s="683"/>
      <c r="JRF275" s="683"/>
      <c r="JRG275" s="683"/>
      <c r="JRH275" s="683"/>
      <c r="JRI275" s="683"/>
      <c r="JRJ275" s="683"/>
      <c r="JRK275" s="683"/>
      <c r="JRL275" s="683"/>
      <c r="JRM275" s="683"/>
      <c r="JRN275" s="683"/>
      <c r="JRO275" s="683"/>
      <c r="JRP275" s="683"/>
      <c r="JRQ275" s="683"/>
      <c r="JRR275" s="683"/>
      <c r="JRS275" s="683"/>
      <c r="JRT275" s="683"/>
      <c r="JRU275" s="683"/>
      <c r="JRV275" s="683"/>
      <c r="JRW275" s="683"/>
      <c r="JRX275" s="683"/>
      <c r="JRY275" s="683"/>
      <c r="JRZ275" s="683"/>
      <c r="JSA275" s="683"/>
      <c r="JSB275" s="683"/>
      <c r="JSC275" s="683"/>
      <c r="JSD275" s="681"/>
      <c r="JSE275" s="681"/>
      <c r="JSF275" s="681"/>
      <c r="JSG275" s="681"/>
      <c r="JSH275" s="681"/>
      <c r="JSI275" s="681"/>
      <c r="JSJ275" s="681"/>
      <c r="JSK275" s="681"/>
      <c r="JSL275" s="681"/>
      <c r="JSM275" s="681"/>
      <c r="JSN275" s="681"/>
      <c r="JSO275" s="681"/>
      <c r="JSP275" s="681"/>
      <c r="JSQ275" s="681"/>
      <c r="JSR275" s="681"/>
      <c r="JSS275" s="681"/>
      <c r="JST275" s="681"/>
      <c r="JSU275" s="681"/>
      <c r="JSV275" s="681"/>
      <c r="JSW275" s="681"/>
      <c r="JSX275" s="681"/>
      <c r="JSY275" s="681"/>
      <c r="JSZ275" s="681"/>
      <c r="JTA275" s="681"/>
      <c r="JTB275" s="682"/>
      <c r="JTC275" s="682"/>
      <c r="JTD275" s="682"/>
      <c r="JTE275" s="682"/>
      <c r="JTF275" s="682"/>
      <c r="JTG275" s="681"/>
      <c r="JTH275" s="681"/>
      <c r="JTI275" s="682"/>
      <c r="JTJ275" s="682"/>
      <c r="JTK275" s="681"/>
      <c r="JTL275" s="681"/>
      <c r="JTM275" s="682"/>
      <c r="JTN275" s="682"/>
      <c r="JTO275" s="681"/>
      <c r="JTP275" s="681"/>
      <c r="JTQ275" s="681"/>
      <c r="JTR275" s="681"/>
      <c r="JTS275" s="681"/>
      <c r="JTT275" s="681"/>
      <c r="JTU275" s="681"/>
      <c r="JTV275" s="682"/>
      <c r="JTW275" s="682"/>
      <c r="JTX275" s="681"/>
      <c r="JTY275" s="681"/>
      <c r="JTZ275" s="682"/>
      <c r="JUA275" s="682"/>
      <c r="JUB275" s="681"/>
      <c r="JUC275" s="681"/>
      <c r="JUD275" s="681"/>
      <c r="JUE275" s="681"/>
      <c r="JUF275" s="681"/>
      <c r="JUG275" s="680"/>
      <c r="JUH275" s="684"/>
      <c r="JUI275" s="681"/>
      <c r="JUJ275" s="681"/>
      <c r="JUK275" s="681"/>
      <c r="JUL275" s="681"/>
      <c r="JUM275" s="681"/>
      <c r="JUN275" s="681"/>
      <c r="JUO275" s="681"/>
      <c r="JUP275" s="683"/>
      <c r="JUQ275" s="683"/>
      <c r="JUR275" s="683"/>
      <c r="JUS275" s="683"/>
      <c r="JUT275" s="683"/>
      <c r="JUU275" s="683"/>
      <c r="JUV275" s="683"/>
      <c r="JUW275" s="683"/>
      <c r="JUX275" s="683"/>
      <c r="JUY275" s="683"/>
      <c r="JUZ275" s="683"/>
      <c r="JVA275" s="683"/>
      <c r="JVB275" s="683"/>
      <c r="JVC275" s="683"/>
      <c r="JVD275" s="683"/>
      <c r="JVE275" s="683"/>
      <c r="JVF275" s="683"/>
      <c r="JVG275" s="683"/>
      <c r="JVH275" s="683"/>
      <c r="JVI275" s="683"/>
      <c r="JVJ275" s="683"/>
      <c r="JVK275" s="683"/>
      <c r="JVL275" s="683"/>
      <c r="JVM275" s="683"/>
      <c r="JVN275" s="683"/>
      <c r="JVO275" s="683"/>
      <c r="JVP275" s="683"/>
      <c r="JVQ275" s="683"/>
      <c r="JVR275" s="683"/>
      <c r="JVS275" s="683"/>
      <c r="JVT275" s="683"/>
      <c r="JVU275" s="683"/>
      <c r="JVV275" s="683"/>
      <c r="JVW275" s="683"/>
      <c r="JVX275" s="683"/>
      <c r="JVY275" s="683"/>
      <c r="JVZ275" s="683"/>
      <c r="JWA275" s="683"/>
      <c r="JWB275" s="683"/>
      <c r="JWC275" s="683"/>
      <c r="JWD275" s="683"/>
      <c r="JWE275" s="683"/>
      <c r="JWF275" s="683"/>
      <c r="JWG275" s="683"/>
      <c r="JWH275" s="681"/>
      <c r="JWI275" s="681"/>
      <c r="JWJ275" s="681"/>
      <c r="JWK275" s="681"/>
      <c r="JWL275" s="681"/>
      <c r="JWM275" s="681"/>
      <c r="JWN275" s="681"/>
      <c r="JWO275" s="681"/>
      <c r="JWP275" s="681"/>
      <c r="JWQ275" s="681"/>
      <c r="JWR275" s="681"/>
      <c r="JWS275" s="681"/>
      <c r="JWT275" s="681"/>
      <c r="JWU275" s="681"/>
      <c r="JWV275" s="681"/>
      <c r="JWW275" s="681"/>
      <c r="JWX275" s="681"/>
      <c r="JWY275" s="681"/>
      <c r="JWZ275" s="681"/>
      <c r="JXA275" s="681"/>
      <c r="JXB275" s="681"/>
      <c r="JXC275" s="681"/>
      <c r="JXD275" s="681"/>
      <c r="JXE275" s="681"/>
      <c r="JXF275" s="682"/>
      <c r="JXG275" s="682"/>
      <c r="JXH275" s="682"/>
      <c r="JXI275" s="682"/>
      <c r="JXJ275" s="682"/>
      <c r="JXK275" s="681"/>
      <c r="JXL275" s="681"/>
      <c r="JXM275" s="682"/>
      <c r="JXN275" s="682"/>
      <c r="JXO275" s="681"/>
      <c r="JXP275" s="681"/>
      <c r="JXQ275" s="682"/>
      <c r="JXR275" s="682"/>
      <c r="JXS275" s="681"/>
      <c r="JXT275" s="681"/>
      <c r="JXU275" s="681"/>
      <c r="JXV275" s="681"/>
      <c r="JXW275" s="681"/>
      <c r="JXX275" s="681"/>
      <c r="JXY275" s="681"/>
      <c r="JXZ275" s="682"/>
      <c r="JYA275" s="682"/>
      <c r="JYB275" s="681"/>
      <c r="JYC275" s="681"/>
      <c r="JYD275" s="682"/>
      <c r="JYE275" s="682"/>
      <c r="JYF275" s="681"/>
      <c r="JYG275" s="681"/>
      <c r="JYH275" s="681"/>
      <c r="JYI275" s="681"/>
      <c r="JYJ275" s="681"/>
      <c r="JYK275" s="680"/>
      <c r="JYL275" s="684"/>
      <c r="JYM275" s="681"/>
      <c r="JYN275" s="681"/>
      <c r="JYO275" s="681"/>
      <c r="JYP275" s="681"/>
      <c r="JYQ275" s="681"/>
      <c r="JYR275" s="681"/>
      <c r="JYS275" s="681"/>
      <c r="JYT275" s="683"/>
      <c r="JYU275" s="683"/>
      <c r="JYV275" s="683"/>
      <c r="JYW275" s="683"/>
      <c r="JYX275" s="683"/>
      <c r="JYY275" s="683"/>
      <c r="JYZ275" s="683"/>
      <c r="JZA275" s="683"/>
      <c r="JZB275" s="683"/>
      <c r="JZC275" s="683"/>
      <c r="JZD275" s="683"/>
      <c r="JZE275" s="683"/>
      <c r="JZF275" s="683"/>
      <c r="JZG275" s="683"/>
      <c r="JZH275" s="683"/>
      <c r="JZI275" s="683"/>
      <c r="JZJ275" s="683"/>
      <c r="JZK275" s="683"/>
      <c r="JZL275" s="683"/>
      <c r="JZM275" s="683"/>
      <c r="JZN275" s="683"/>
      <c r="JZO275" s="683"/>
      <c r="JZP275" s="683"/>
      <c r="JZQ275" s="683"/>
      <c r="JZR275" s="683"/>
      <c r="JZS275" s="683"/>
      <c r="JZT275" s="683"/>
      <c r="JZU275" s="683"/>
      <c r="JZV275" s="683"/>
      <c r="JZW275" s="683"/>
      <c r="JZX275" s="683"/>
      <c r="JZY275" s="683"/>
      <c r="JZZ275" s="683"/>
      <c r="KAA275" s="683"/>
      <c r="KAB275" s="683"/>
      <c r="KAC275" s="683"/>
      <c r="KAD275" s="683"/>
      <c r="KAE275" s="683"/>
      <c r="KAF275" s="683"/>
      <c r="KAG275" s="683"/>
      <c r="KAH275" s="683"/>
      <c r="KAI275" s="683"/>
      <c r="KAJ275" s="683"/>
      <c r="KAK275" s="683"/>
      <c r="KAL275" s="681"/>
      <c r="KAM275" s="681"/>
      <c r="KAN275" s="681"/>
      <c r="KAO275" s="681"/>
      <c r="KAP275" s="681"/>
      <c r="KAQ275" s="681"/>
      <c r="KAR275" s="681"/>
      <c r="KAS275" s="681"/>
      <c r="KAT275" s="681"/>
      <c r="KAU275" s="681"/>
      <c r="KAV275" s="681"/>
      <c r="KAW275" s="681"/>
      <c r="KAX275" s="681"/>
      <c r="KAY275" s="681"/>
      <c r="KAZ275" s="681"/>
      <c r="KBA275" s="681"/>
      <c r="KBB275" s="681"/>
      <c r="KBC275" s="681"/>
      <c r="KBD275" s="681"/>
      <c r="KBE275" s="681"/>
      <c r="KBF275" s="681"/>
      <c r="KBG275" s="681"/>
      <c r="KBH275" s="681"/>
      <c r="KBI275" s="681"/>
      <c r="KBJ275" s="682"/>
      <c r="KBK275" s="682"/>
      <c r="KBL275" s="682"/>
      <c r="KBM275" s="682"/>
      <c r="KBN275" s="682"/>
      <c r="KBO275" s="681"/>
      <c r="KBP275" s="681"/>
      <c r="KBQ275" s="682"/>
      <c r="KBR275" s="682"/>
      <c r="KBS275" s="681"/>
      <c r="KBT275" s="681"/>
      <c r="KBU275" s="682"/>
      <c r="KBV275" s="682"/>
      <c r="KBW275" s="681"/>
      <c r="KBX275" s="681"/>
      <c r="KBY275" s="681"/>
      <c r="KBZ275" s="681"/>
      <c r="KCA275" s="681"/>
      <c r="KCB275" s="681"/>
      <c r="KCC275" s="681"/>
      <c r="KCD275" s="682"/>
      <c r="KCE275" s="682"/>
      <c r="KCF275" s="681"/>
      <c r="KCG275" s="681"/>
      <c r="KCH275" s="682"/>
      <c r="KCI275" s="682"/>
      <c r="KCJ275" s="681"/>
      <c r="KCK275" s="681"/>
      <c r="KCL275" s="681"/>
      <c r="KCM275" s="681"/>
      <c r="KCN275" s="681"/>
      <c r="KCO275" s="680"/>
      <c r="KCP275" s="684"/>
      <c r="KCQ275" s="681"/>
      <c r="KCR275" s="681"/>
      <c r="KCS275" s="681"/>
      <c r="KCT275" s="681"/>
      <c r="KCU275" s="681"/>
      <c r="KCV275" s="681"/>
      <c r="KCW275" s="681"/>
      <c r="KCX275" s="683"/>
      <c r="KCY275" s="683"/>
      <c r="KCZ275" s="683"/>
      <c r="KDA275" s="683"/>
      <c r="KDB275" s="683"/>
      <c r="KDC275" s="683"/>
      <c r="KDD275" s="683"/>
      <c r="KDE275" s="683"/>
      <c r="KDF275" s="683"/>
      <c r="KDG275" s="683"/>
      <c r="KDH275" s="683"/>
      <c r="KDI275" s="683"/>
      <c r="KDJ275" s="683"/>
      <c r="KDK275" s="683"/>
      <c r="KDL275" s="683"/>
      <c r="KDM275" s="683"/>
      <c r="KDN275" s="683"/>
      <c r="KDO275" s="683"/>
      <c r="KDP275" s="683"/>
      <c r="KDQ275" s="683"/>
      <c r="KDR275" s="683"/>
      <c r="KDS275" s="683"/>
      <c r="KDT275" s="683"/>
      <c r="KDU275" s="683"/>
      <c r="KDV275" s="683"/>
      <c r="KDW275" s="683"/>
      <c r="KDX275" s="683"/>
      <c r="KDY275" s="683"/>
      <c r="KDZ275" s="683"/>
      <c r="KEA275" s="683"/>
      <c r="KEB275" s="683"/>
      <c r="KEC275" s="683"/>
      <c r="KED275" s="683"/>
      <c r="KEE275" s="683"/>
      <c r="KEF275" s="683"/>
      <c r="KEG275" s="683"/>
      <c r="KEH275" s="683"/>
      <c r="KEI275" s="683"/>
      <c r="KEJ275" s="683"/>
      <c r="KEK275" s="683"/>
      <c r="KEL275" s="683"/>
      <c r="KEM275" s="683"/>
      <c r="KEN275" s="683"/>
      <c r="KEO275" s="683"/>
      <c r="KEP275" s="681"/>
      <c r="KEQ275" s="681"/>
      <c r="KER275" s="681"/>
      <c r="KES275" s="681"/>
      <c r="KET275" s="681"/>
      <c r="KEU275" s="681"/>
      <c r="KEV275" s="681"/>
      <c r="KEW275" s="681"/>
      <c r="KEX275" s="681"/>
      <c r="KEY275" s="681"/>
      <c r="KEZ275" s="681"/>
      <c r="KFA275" s="681"/>
      <c r="KFB275" s="681"/>
      <c r="KFC275" s="681"/>
      <c r="KFD275" s="681"/>
      <c r="KFE275" s="681"/>
      <c r="KFF275" s="681"/>
      <c r="KFG275" s="681"/>
      <c r="KFH275" s="681"/>
      <c r="KFI275" s="681"/>
      <c r="KFJ275" s="681"/>
      <c r="KFK275" s="681"/>
      <c r="KFL275" s="681"/>
      <c r="KFM275" s="681"/>
      <c r="KFN275" s="682"/>
      <c r="KFO275" s="682"/>
      <c r="KFP275" s="682"/>
      <c r="KFQ275" s="682"/>
      <c r="KFR275" s="682"/>
      <c r="KFS275" s="681"/>
      <c r="KFT275" s="681"/>
      <c r="KFU275" s="682"/>
      <c r="KFV275" s="682"/>
      <c r="KFW275" s="681"/>
      <c r="KFX275" s="681"/>
      <c r="KFY275" s="682"/>
      <c r="KFZ275" s="682"/>
      <c r="KGA275" s="681"/>
      <c r="KGB275" s="681"/>
      <c r="KGC275" s="681"/>
      <c r="KGD275" s="681"/>
      <c r="KGE275" s="681"/>
      <c r="KGF275" s="681"/>
      <c r="KGG275" s="681"/>
      <c r="KGH275" s="682"/>
      <c r="KGI275" s="682"/>
      <c r="KGJ275" s="681"/>
      <c r="KGK275" s="681"/>
      <c r="KGL275" s="682"/>
      <c r="KGM275" s="682"/>
      <c r="KGN275" s="681"/>
      <c r="KGO275" s="681"/>
      <c r="KGP275" s="681"/>
      <c r="KGQ275" s="681"/>
      <c r="KGR275" s="681"/>
      <c r="KGS275" s="680"/>
      <c r="KGT275" s="684"/>
      <c r="KGU275" s="681"/>
      <c r="KGV275" s="681"/>
      <c r="KGW275" s="681"/>
      <c r="KGX275" s="681"/>
      <c r="KGY275" s="681"/>
      <c r="KGZ275" s="681"/>
      <c r="KHA275" s="681"/>
      <c r="KHB275" s="683"/>
      <c r="KHC275" s="683"/>
      <c r="KHD275" s="683"/>
      <c r="KHE275" s="683"/>
      <c r="KHF275" s="683"/>
      <c r="KHG275" s="683"/>
      <c r="KHH275" s="683"/>
      <c r="KHI275" s="683"/>
      <c r="KHJ275" s="683"/>
      <c r="KHK275" s="683"/>
      <c r="KHL275" s="683"/>
      <c r="KHM275" s="683"/>
      <c r="KHN275" s="683"/>
      <c r="KHO275" s="683"/>
      <c r="KHP275" s="683"/>
      <c r="KHQ275" s="683"/>
      <c r="KHR275" s="683"/>
      <c r="KHS275" s="683"/>
      <c r="KHT275" s="683"/>
      <c r="KHU275" s="683"/>
      <c r="KHV275" s="683"/>
      <c r="KHW275" s="683"/>
      <c r="KHX275" s="683"/>
      <c r="KHY275" s="683"/>
      <c r="KHZ275" s="683"/>
      <c r="KIA275" s="683"/>
      <c r="KIB275" s="683"/>
      <c r="KIC275" s="683"/>
      <c r="KID275" s="683"/>
      <c r="KIE275" s="683"/>
      <c r="KIF275" s="683"/>
      <c r="KIG275" s="683"/>
      <c r="KIH275" s="683"/>
      <c r="KII275" s="683"/>
      <c r="KIJ275" s="683"/>
      <c r="KIK275" s="683"/>
      <c r="KIL275" s="683"/>
      <c r="KIM275" s="683"/>
      <c r="KIN275" s="683"/>
      <c r="KIO275" s="683"/>
      <c r="KIP275" s="683"/>
      <c r="KIQ275" s="683"/>
      <c r="KIR275" s="683"/>
      <c r="KIS275" s="683"/>
      <c r="KIT275" s="681"/>
      <c r="KIU275" s="681"/>
      <c r="KIV275" s="681"/>
      <c r="KIW275" s="681"/>
      <c r="KIX275" s="681"/>
      <c r="KIY275" s="681"/>
      <c r="KIZ275" s="681"/>
      <c r="KJA275" s="681"/>
      <c r="KJB275" s="681"/>
      <c r="KJC275" s="681"/>
      <c r="KJD275" s="681"/>
      <c r="KJE275" s="681"/>
      <c r="KJF275" s="681"/>
      <c r="KJG275" s="681"/>
      <c r="KJH275" s="681"/>
      <c r="KJI275" s="681"/>
      <c r="KJJ275" s="681"/>
      <c r="KJK275" s="681"/>
      <c r="KJL275" s="681"/>
      <c r="KJM275" s="681"/>
      <c r="KJN275" s="681"/>
      <c r="KJO275" s="681"/>
      <c r="KJP275" s="681"/>
      <c r="KJQ275" s="681"/>
      <c r="KJR275" s="682"/>
      <c r="KJS275" s="682"/>
      <c r="KJT275" s="682"/>
      <c r="KJU275" s="682"/>
      <c r="KJV275" s="682"/>
      <c r="KJW275" s="681"/>
      <c r="KJX275" s="681"/>
      <c r="KJY275" s="682"/>
      <c r="KJZ275" s="682"/>
      <c r="KKA275" s="681"/>
      <c r="KKB275" s="681"/>
      <c r="KKC275" s="682"/>
      <c r="KKD275" s="682"/>
      <c r="KKE275" s="681"/>
      <c r="KKF275" s="681"/>
      <c r="KKG275" s="681"/>
      <c r="KKH275" s="681"/>
      <c r="KKI275" s="681"/>
      <c r="KKJ275" s="681"/>
      <c r="KKK275" s="681"/>
      <c r="KKL275" s="682"/>
      <c r="KKM275" s="682"/>
      <c r="KKN275" s="681"/>
      <c r="KKO275" s="681"/>
      <c r="KKP275" s="682"/>
      <c r="KKQ275" s="682"/>
      <c r="KKR275" s="681"/>
      <c r="KKS275" s="681"/>
      <c r="KKT275" s="681"/>
      <c r="KKU275" s="681"/>
      <c r="KKV275" s="681"/>
      <c r="KKW275" s="680"/>
      <c r="KKX275" s="684"/>
      <c r="KKY275" s="681"/>
      <c r="KKZ275" s="681"/>
      <c r="KLA275" s="681"/>
      <c r="KLB275" s="681"/>
      <c r="KLC275" s="681"/>
      <c r="KLD275" s="681"/>
      <c r="KLE275" s="681"/>
      <c r="KLF275" s="683"/>
      <c r="KLG275" s="683"/>
      <c r="KLH275" s="683"/>
      <c r="KLI275" s="683"/>
      <c r="KLJ275" s="683"/>
      <c r="KLK275" s="683"/>
      <c r="KLL275" s="683"/>
      <c r="KLM275" s="683"/>
      <c r="KLN275" s="683"/>
      <c r="KLO275" s="683"/>
      <c r="KLP275" s="683"/>
      <c r="KLQ275" s="683"/>
      <c r="KLR275" s="683"/>
      <c r="KLS275" s="683"/>
      <c r="KLT275" s="683"/>
      <c r="KLU275" s="683"/>
      <c r="KLV275" s="683"/>
      <c r="KLW275" s="683"/>
      <c r="KLX275" s="683"/>
      <c r="KLY275" s="683"/>
      <c r="KLZ275" s="683"/>
      <c r="KMA275" s="683"/>
      <c r="KMB275" s="683"/>
      <c r="KMC275" s="683"/>
      <c r="KMD275" s="683"/>
      <c r="KME275" s="683"/>
      <c r="KMF275" s="683"/>
      <c r="KMG275" s="683"/>
      <c r="KMH275" s="683"/>
      <c r="KMI275" s="683"/>
      <c r="KMJ275" s="683"/>
      <c r="KMK275" s="683"/>
      <c r="KML275" s="683"/>
      <c r="KMM275" s="683"/>
      <c r="KMN275" s="683"/>
      <c r="KMO275" s="683"/>
      <c r="KMP275" s="683"/>
      <c r="KMQ275" s="683"/>
      <c r="KMR275" s="683"/>
      <c r="KMS275" s="683"/>
      <c r="KMT275" s="683"/>
      <c r="KMU275" s="683"/>
      <c r="KMV275" s="683"/>
      <c r="KMW275" s="683"/>
      <c r="KMX275" s="681"/>
      <c r="KMY275" s="681"/>
      <c r="KMZ275" s="681"/>
      <c r="KNA275" s="681"/>
      <c r="KNB275" s="681"/>
      <c r="KNC275" s="681"/>
      <c r="KND275" s="681"/>
      <c r="KNE275" s="681"/>
      <c r="KNF275" s="681"/>
      <c r="KNG275" s="681"/>
      <c r="KNH275" s="681"/>
      <c r="KNI275" s="681"/>
      <c r="KNJ275" s="681"/>
      <c r="KNK275" s="681"/>
      <c r="KNL275" s="681"/>
      <c r="KNM275" s="681"/>
      <c r="KNN275" s="681"/>
      <c r="KNO275" s="681"/>
      <c r="KNP275" s="681"/>
      <c r="KNQ275" s="681"/>
      <c r="KNR275" s="681"/>
      <c r="KNS275" s="681"/>
      <c r="KNT275" s="681"/>
      <c r="KNU275" s="681"/>
      <c r="KNV275" s="682"/>
      <c r="KNW275" s="682"/>
      <c r="KNX275" s="682"/>
      <c r="KNY275" s="682"/>
      <c r="KNZ275" s="682"/>
      <c r="KOA275" s="681"/>
      <c r="KOB275" s="681"/>
      <c r="KOC275" s="682"/>
      <c r="KOD275" s="682"/>
      <c r="KOE275" s="681"/>
      <c r="KOF275" s="681"/>
      <c r="KOG275" s="682"/>
      <c r="KOH275" s="682"/>
      <c r="KOI275" s="681"/>
      <c r="KOJ275" s="681"/>
      <c r="KOK275" s="681"/>
      <c r="KOL275" s="681"/>
      <c r="KOM275" s="681"/>
      <c r="KON275" s="681"/>
      <c r="KOO275" s="681"/>
      <c r="KOP275" s="682"/>
      <c r="KOQ275" s="682"/>
      <c r="KOR275" s="681"/>
      <c r="KOS275" s="681"/>
      <c r="KOT275" s="682"/>
      <c r="KOU275" s="682"/>
      <c r="KOV275" s="681"/>
      <c r="KOW275" s="681"/>
      <c r="KOX275" s="681"/>
      <c r="KOY275" s="681"/>
      <c r="KOZ275" s="681"/>
      <c r="KPA275" s="680"/>
      <c r="KPB275" s="684"/>
      <c r="KPC275" s="681"/>
      <c r="KPD275" s="681"/>
      <c r="KPE275" s="681"/>
      <c r="KPF275" s="681"/>
      <c r="KPG275" s="681"/>
      <c r="KPH275" s="681"/>
      <c r="KPI275" s="681"/>
      <c r="KPJ275" s="683"/>
      <c r="KPK275" s="683"/>
      <c r="KPL275" s="683"/>
      <c r="KPM275" s="683"/>
      <c r="KPN275" s="683"/>
      <c r="KPO275" s="683"/>
      <c r="KPP275" s="683"/>
      <c r="KPQ275" s="683"/>
      <c r="KPR275" s="683"/>
      <c r="KPS275" s="683"/>
      <c r="KPT275" s="683"/>
      <c r="KPU275" s="683"/>
      <c r="KPV275" s="683"/>
      <c r="KPW275" s="683"/>
      <c r="KPX275" s="683"/>
      <c r="KPY275" s="683"/>
      <c r="KPZ275" s="683"/>
      <c r="KQA275" s="683"/>
      <c r="KQB275" s="683"/>
      <c r="KQC275" s="683"/>
      <c r="KQD275" s="683"/>
      <c r="KQE275" s="683"/>
      <c r="KQF275" s="683"/>
      <c r="KQG275" s="683"/>
      <c r="KQH275" s="683"/>
      <c r="KQI275" s="683"/>
      <c r="KQJ275" s="683"/>
      <c r="KQK275" s="683"/>
      <c r="KQL275" s="683"/>
      <c r="KQM275" s="683"/>
      <c r="KQN275" s="683"/>
      <c r="KQO275" s="683"/>
      <c r="KQP275" s="683"/>
      <c r="KQQ275" s="683"/>
      <c r="KQR275" s="683"/>
      <c r="KQS275" s="683"/>
      <c r="KQT275" s="683"/>
      <c r="KQU275" s="683"/>
      <c r="KQV275" s="683"/>
      <c r="KQW275" s="683"/>
      <c r="KQX275" s="683"/>
      <c r="KQY275" s="683"/>
      <c r="KQZ275" s="683"/>
      <c r="KRA275" s="683"/>
      <c r="KRB275" s="681"/>
      <c r="KRC275" s="681"/>
      <c r="KRD275" s="681"/>
      <c r="KRE275" s="681"/>
      <c r="KRF275" s="681"/>
      <c r="KRG275" s="681"/>
      <c r="KRH275" s="681"/>
      <c r="KRI275" s="681"/>
      <c r="KRJ275" s="681"/>
      <c r="KRK275" s="681"/>
      <c r="KRL275" s="681"/>
      <c r="KRM275" s="681"/>
      <c r="KRN275" s="681"/>
      <c r="KRO275" s="681"/>
      <c r="KRP275" s="681"/>
      <c r="KRQ275" s="681"/>
      <c r="KRR275" s="681"/>
      <c r="KRS275" s="681"/>
      <c r="KRT275" s="681"/>
      <c r="KRU275" s="681"/>
      <c r="KRV275" s="681"/>
      <c r="KRW275" s="681"/>
      <c r="KRX275" s="681"/>
      <c r="KRY275" s="681"/>
      <c r="KRZ275" s="682"/>
      <c r="KSA275" s="682"/>
      <c r="KSB275" s="682"/>
      <c r="KSC275" s="682"/>
      <c r="KSD275" s="682"/>
      <c r="KSE275" s="681"/>
      <c r="KSF275" s="681"/>
      <c r="KSG275" s="682"/>
      <c r="KSH275" s="682"/>
      <c r="KSI275" s="681"/>
      <c r="KSJ275" s="681"/>
      <c r="KSK275" s="682"/>
      <c r="KSL275" s="682"/>
      <c r="KSM275" s="681"/>
      <c r="KSN275" s="681"/>
      <c r="KSO275" s="681"/>
      <c r="KSP275" s="681"/>
      <c r="KSQ275" s="681"/>
      <c r="KSR275" s="681"/>
      <c r="KSS275" s="681"/>
      <c r="KST275" s="682"/>
      <c r="KSU275" s="682"/>
      <c r="KSV275" s="681"/>
      <c r="KSW275" s="681"/>
      <c r="KSX275" s="682"/>
      <c r="KSY275" s="682"/>
      <c r="KSZ275" s="681"/>
      <c r="KTA275" s="681"/>
      <c r="KTB275" s="681"/>
      <c r="KTC275" s="681"/>
      <c r="KTD275" s="681"/>
      <c r="KTE275" s="680"/>
      <c r="KTF275" s="684"/>
      <c r="KTG275" s="681"/>
      <c r="KTH275" s="681"/>
      <c r="KTI275" s="681"/>
      <c r="KTJ275" s="681"/>
      <c r="KTK275" s="681"/>
      <c r="KTL275" s="681"/>
      <c r="KTM275" s="681"/>
      <c r="KTN275" s="683"/>
      <c r="KTO275" s="683"/>
      <c r="KTP275" s="683"/>
      <c r="KTQ275" s="683"/>
      <c r="KTR275" s="683"/>
      <c r="KTS275" s="683"/>
      <c r="KTT275" s="683"/>
      <c r="KTU275" s="683"/>
      <c r="KTV275" s="683"/>
      <c r="KTW275" s="683"/>
      <c r="KTX275" s="683"/>
      <c r="KTY275" s="683"/>
      <c r="KTZ275" s="683"/>
      <c r="KUA275" s="683"/>
      <c r="KUB275" s="683"/>
      <c r="KUC275" s="683"/>
      <c r="KUD275" s="683"/>
      <c r="KUE275" s="683"/>
      <c r="KUF275" s="683"/>
      <c r="KUG275" s="683"/>
      <c r="KUH275" s="683"/>
      <c r="KUI275" s="683"/>
      <c r="KUJ275" s="683"/>
      <c r="KUK275" s="683"/>
      <c r="KUL275" s="683"/>
      <c r="KUM275" s="683"/>
      <c r="KUN275" s="683"/>
      <c r="KUO275" s="683"/>
      <c r="KUP275" s="683"/>
      <c r="KUQ275" s="683"/>
      <c r="KUR275" s="683"/>
      <c r="KUS275" s="683"/>
      <c r="KUT275" s="683"/>
      <c r="KUU275" s="683"/>
      <c r="KUV275" s="683"/>
      <c r="KUW275" s="683"/>
      <c r="KUX275" s="683"/>
      <c r="KUY275" s="683"/>
      <c r="KUZ275" s="683"/>
      <c r="KVA275" s="683"/>
      <c r="KVB275" s="683"/>
      <c r="KVC275" s="683"/>
      <c r="KVD275" s="683"/>
      <c r="KVE275" s="683"/>
      <c r="KVF275" s="681"/>
      <c r="KVG275" s="681"/>
      <c r="KVH275" s="681"/>
      <c r="KVI275" s="681"/>
      <c r="KVJ275" s="681"/>
      <c r="KVK275" s="681"/>
      <c r="KVL275" s="681"/>
      <c r="KVM275" s="681"/>
      <c r="KVN275" s="681"/>
      <c r="KVO275" s="681"/>
      <c r="KVP275" s="681"/>
      <c r="KVQ275" s="681"/>
      <c r="KVR275" s="681"/>
      <c r="KVS275" s="681"/>
      <c r="KVT275" s="681"/>
      <c r="KVU275" s="681"/>
      <c r="KVV275" s="681"/>
      <c r="KVW275" s="681"/>
      <c r="KVX275" s="681"/>
      <c r="KVY275" s="681"/>
      <c r="KVZ275" s="681"/>
      <c r="KWA275" s="681"/>
      <c r="KWB275" s="681"/>
      <c r="KWC275" s="681"/>
      <c r="KWD275" s="682"/>
      <c r="KWE275" s="682"/>
      <c r="KWF275" s="682"/>
      <c r="KWG275" s="682"/>
      <c r="KWH275" s="682"/>
      <c r="KWI275" s="681"/>
      <c r="KWJ275" s="681"/>
      <c r="KWK275" s="682"/>
      <c r="KWL275" s="682"/>
      <c r="KWM275" s="681"/>
      <c r="KWN275" s="681"/>
      <c r="KWO275" s="682"/>
      <c r="KWP275" s="682"/>
      <c r="KWQ275" s="681"/>
      <c r="KWR275" s="681"/>
      <c r="KWS275" s="681"/>
      <c r="KWT275" s="681"/>
      <c r="KWU275" s="681"/>
      <c r="KWV275" s="681"/>
      <c r="KWW275" s="681"/>
      <c r="KWX275" s="682"/>
      <c r="KWY275" s="682"/>
      <c r="KWZ275" s="681"/>
      <c r="KXA275" s="681"/>
      <c r="KXB275" s="682"/>
      <c r="KXC275" s="682"/>
      <c r="KXD275" s="681"/>
      <c r="KXE275" s="681"/>
      <c r="KXF275" s="681"/>
      <c r="KXG275" s="681"/>
      <c r="KXH275" s="681"/>
      <c r="KXI275" s="680"/>
      <c r="KXJ275" s="684"/>
      <c r="KXK275" s="681"/>
      <c r="KXL275" s="681"/>
      <c r="KXM275" s="681"/>
      <c r="KXN275" s="681"/>
      <c r="KXO275" s="681"/>
      <c r="KXP275" s="681"/>
      <c r="KXQ275" s="681"/>
      <c r="KXR275" s="683"/>
      <c r="KXS275" s="683"/>
      <c r="KXT275" s="683"/>
      <c r="KXU275" s="683"/>
      <c r="KXV275" s="683"/>
      <c r="KXW275" s="683"/>
      <c r="KXX275" s="683"/>
      <c r="KXY275" s="683"/>
      <c r="KXZ275" s="683"/>
      <c r="KYA275" s="683"/>
      <c r="KYB275" s="683"/>
      <c r="KYC275" s="683"/>
      <c r="KYD275" s="683"/>
      <c r="KYE275" s="683"/>
      <c r="KYF275" s="683"/>
      <c r="KYG275" s="683"/>
      <c r="KYH275" s="683"/>
      <c r="KYI275" s="683"/>
      <c r="KYJ275" s="683"/>
      <c r="KYK275" s="683"/>
      <c r="KYL275" s="683"/>
      <c r="KYM275" s="683"/>
      <c r="KYN275" s="683"/>
      <c r="KYO275" s="683"/>
      <c r="KYP275" s="683"/>
      <c r="KYQ275" s="683"/>
      <c r="KYR275" s="683"/>
      <c r="KYS275" s="683"/>
      <c r="KYT275" s="683"/>
      <c r="KYU275" s="683"/>
      <c r="KYV275" s="683"/>
      <c r="KYW275" s="683"/>
      <c r="KYX275" s="683"/>
      <c r="KYY275" s="683"/>
      <c r="KYZ275" s="683"/>
      <c r="KZA275" s="683"/>
      <c r="KZB275" s="683"/>
      <c r="KZC275" s="683"/>
      <c r="KZD275" s="683"/>
      <c r="KZE275" s="683"/>
      <c r="KZF275" s="683"/>
      <c r="KZG275" s="683"/>
      <c r="KZH275" s="683"/>
      <c r="KZI275" s="683"/>
      <c r="KZJ275" s="681"/>
      <c r="KZK275" s="681"/>
      <c r="KZL275" s="681"/>
      <c r="KZM275" s="681"/>
      <c r="KZN275" s="681"/>
      <c r="KZO275" s="681"/>
      <c r="KZP275" s="681"/>
      <c r="KZQ275" s="681"/>
      <c r="KZR275" s="681"/>
      <c r="KZS275" s="681"/>
      <c r="KZT275" s="681"/>
      <c r="KZU275" s="681"/>
      <c r="KZV275" s="681"/>
      <c r="KZW275" s="681"/>
      <c r="KZX275" s="681"/>
      <c r="KZY275" s="681"/>
      <c r="KZZ275" s="681"/>
      <c r="LAA275" s="681"/>
      <c r="LAB275" s="681"/>
      <c r="LAC275" s="681"/>
      <c r="LAD275" s="681"/>
      <c r="LAE275" s="681"/>
      <c r="LAF275" s="681"/>
      <c r="LAG275" s="681"/>
      <c r="LAH275" s="682"/>
      <c r="LAI275" s="682"/>
      <c r="LAJ275" s="682"/>
      <c r="LAK275" s="682"/>
      <c r="LAL275" s="682"/>
      <c r="LAM275" s="681"/>
      <c r="LAN275" s="681"/>
      <c r="LAO275" s="682"/>
      <c r="LAP275" s="682"/>
      <c r="LAQ275" s="681"/>
      <c r="LAR275" s="681"/>
      <c r="LAS275" s="682"/>
      <c r="LAT275" s="682"/>
      <c r="LAU275" s="681"/>
      <c r="LAV275" s="681"/>
      <c r="LAW275" s="681"/>
      <c r="LAX275" s="681"/>
      <c r="LAY275" s="681"/>
      <c r="LAZ275" s="681"/>
      <c r="LBA275" s="681"/>
      <c r="LBB275" s="682"/>
      <c r="LBC275" s="682"/>
      <c r="LBD275" s="681"/>
      <c r="LBE275" s="681"/>
      <c r="LBF275" s="682"/>
      <c r="LBG275" s="682"/>
      <c r="LBH275" s="681"/>
      <c r="LBI275" s="681"/>
      <c r="LBJ275" s="681"/>
      <c r="LBK275" s="681"/>
      <c r="LBL275" s="681"/>
      <c r="LBM275" s="680"/>
      <c r="LBN275" s="684"/>
      <c r="LBO275" s="681"/>
      <c r="LBP275" s="681"/>
      <c r="LBQ275" s="681"/>
      <c r="LBR275" s="681"/>
      <c r="LBS275" s="681"/>
      <c r="LBT275" s="681"/>
      <c r="LBU275" s="681"/>
      <c r="LBV275" s="683"/>
      <c r="LBW275" s="683"/>
      <c r="LBX275" s="683"/>
      <c r="LBY275" s="683"/>
      <c r="LBZ275" s="683"/>
      <c r="LCA275" s="683"/>
      <c r="LCB275" s="683"/>
      <c r="LCC275" s="683"/>
      <c r="LCD275" s="683"/>
      <c r="LCE275" s="683"/>
      <c r="LCF275" s="683"/>
      <c r="LCG275" s="683"/>
      <c r="LCH275" s="683"/>
      <c r="LCI275" s="683"/>
      <c r="LCJ275" s="683"/>
      <c r="LCK275" s="683"/>
      <c r="LCL275" s="683"/>
      <c r="LCM275" s="683"/>
      <c r="LCN275" s="683"/>
      <c r="LCO275" s="683"/>
      <c r="LCP275" s="683"/>
      <c r="LCQ275" s="683"/>
      <c r="LCR275" s="683"/>
      <c r="LCS275" s="683"/>
      <c r="LCT275" s="683"/>
      <c r="LCU275" s="683"/>
      <c r="LCV275" s="683"/>
      <c r="LCW275" s="683"/>
      <c r="LCX275" s="683"/>
      <c r="LCY275" s="683"/>
      <c r="LCZ275" s="683"/>
      <c r="LDA275" s="683"/>
      <c r="LDB275" s="683"/>
      <c r="LDC275" s="683"/>
      <c r="LDD275" s="683"/>
      <c r="LDE275" s="683"/>
      <c r="LDF275" s="683"/>
      <c r="LDG275" s="683"/>
      <c r="LDH275" s="683"/>
      <c r="LDI275" s="683"/>
      <c r="LDJ275" s="683"/>
      <c r="LDK275" s="683"/>
      <c r="LDL275" s="683"/>
      <c r="LDM275" s="683"/>
      <c r="LDN275" s="681"/>
      <c r="LDO275" s="681"/>
      <c r="LDP275" s="681"/>
      <c r="LDQ275" s="681"/>
      <c r="LDR275" s="681"/>
      <c r="LDS275" s="681"/>
      <c r="LDT275" s="681"/>
      <c r="LDU275" s="681"/>
      <c r="LDV275" s="681"/>
      <c r="LDW275" s="681"/>
      <c r="LDX275" s="681"/>
      <c r="LDY275" s="681"/>
      <c r="LDZ275" s="681"/>
      <c r="LEA275" s="681"/>
      <c r="LEB275" s="681"/>
      <c r="LEC275" s="681"/>
      <c r="LED275" s="681"/>
      <c r="LEE275" s="681"/>
      <c r="LEF275" s="681"/>
      <c r="LEG275" s="681"/>
      <c r="LEH275" s="681"/>
      <c r="LEI275" s="681"/>
      <c r="LEJ275" s="681"/>
      <c r="LEK275" s="681"/>
      <c r="LEL275" s="682"/>
      <c r="LEM275" s="682"/>
      <c r="LEN275" s="682"/>
      <c r="LEO275" s="682"/>
      <c r="LEP275" s="682"/>
      <c r="LEQ275" s="681"/>
      <c r="LER275" s="681"/>
      <c r="LES275" s="682"/>
      <c r="LET275" s="682"/>
      <c r="LEU275" s="681"/>
      <c r="LEV275" s="681"/>
      <c r="LEW275" s="682"/>
      <c r="LEX275" s="682"/>
      <c r="LEY275" s="681"/>
      <c r="LEZ275" s="681"/>
      <c r="LFA275" s="681"/>
      <c r="LFB275" s="681"/>
      <c r="LFC275" s="681"/>
      <c r="LFD275" s="681"/>
      <c r="LFE275" s="681"/>
      <c r="LFF275" s="682"/>
      <c r="LFG275" s="682"/>
      <c r="LFH275" s="681"/>
      <c r="LFI275" s="681"/>
      <c r="LFJ275" s="682"/>
      <c r="LFK275" s="682"/>
      <c r="LFL275" s="681"/>
      <c r="LFM275" s="681"/>
      <c r="LFN275" s="681"/>
      <c r="LFO275" s="681"/>
      <c r="LFP275" s="681"/>
      <c r="LFQ275" s="680"/>
      <c r="LFR275" s="684"/>
      <c r="LFS275" s="681"/>
      <c r="LFT275" s="681"/>
      <c r="LFU275" s="681"/>
      <c r="LFV275" s="681"/>
      <c r="LFW275" s="681"/>
      <c r="LFX275" s="681"/>
      <c r="LFY275" s="681"/>
      <c r="LFZ275" s="683"/>
      <c r="LGA275" s="683"/>
      <c r="LGB275" s="683"/>
      <c r="LGC275" s="683"/>
      <c r="LGD275" s="683"/>
      <c r="LGE275" s="683"/>
      <c r="LGF275" s="683"/>
      <c r="LGG275" s="683"/>
      <c r="LGH275" s="683"/>
      <c r="LGI275" s="683"/>
      <c r="LGJ275" s="683"/>
      <c r="LGK275" s="683"/>
      <c r="LGL275" s="683"/>
      <c r="LGM275" s="683"/>
      <c r="LGN275" s="683"/>
      <c r="LGO275" s="683"/>
      <c r="LGP275" s="683"/>
      <c r="LGQ275" s="683"/>
      <c r="LGR275" s="683"/>
      <c r="LGS275" s="683"/>
      <c r="LGT275" s="683"/>
      <c r="LGU275" s="683"/>
      <c r="LGV275" s="683"/>
      <c r="LGW275" s="683"/>
      <c r="LGX275" s="683"/>
      <c r="LGY275" s="683"/>
      <c r="LGZ275" s="683"/>
      <c r="LHA275" s="683"/>
      <c r="LHB275" s="683"/>
      <c r="LHC275" s="683"/>
      <c r="LHD275" s="683"/>
      <c r="LHE275" s="683"/>
      <c r="LHF275" s="683"/>
      <c r="LHG275" s="683"/>
      <c r="LHH275" s="683"/>
      <c r="LHI275" s="683"/>
      <c r="LHJ275" s="683"/>
      <c r="LHK275" s="683"/>
      <c r="LHL275" s="683"/>
      <c r="LHM275" s="683"/>
      <c r="LHN275" s="683"/>
      <c r="LHO275" s="683"/>
      <c r="LHP275" s="683"/>
      <c r="LHQ275" s="683"/>
      <c r="LHR275" s="681"/>
      <c r="LHS275" s="681"/>
      <c r="LHT275" s="681"/>
      <c r="LHU275" s="681"/>
      <c r="LHV275" s="681"/>
      <c r="LHW275" s="681"/>
      <c r="LHX275" s="681"/>
      <c r="LHY275" s="681"/>
      <c r="LHZ275" s="681"/>
      <c r="LIA275" s="681"/>
      <c r="LIB275" s="681"/>
      <c r="LIC275" s="681"/>
      <c r="LID275" s="681"/>
      <c r="LIE275" s="681"/>
      <c r="LIF275" s="681"/>
      <c r="LIG275" s="681"/>
      <c r="LIH275" s="681"/>
      <c r="LII275" s="681"/>
      <c r="LIJ275" s="681"/>
      <c r="LIK275" s="681"/>
      <c r="LIL275" s="681"/>
      <c r="LIM275" s="681"/>
      <c r="LIN275" s="681"/>
      <c r="LIO275" s="681"/>
      <c r="LIP275" s="682"/>
      <c r="LIQ275" s="682"/>
      <c r="LIR275" s="682"/>
      <c r="LIS275" s="682"/>
      <c r="LIT275" s="682"/>
      <c r="LIU275" s="681"/>
      <c r="LIV275" s="681"/>
      <c r="LIW275" s="682"/>
      <c r="LIX275" s="682"/>
      <c r="LIY275" s="681"/>
      <c r="LIZ275" s="681"/>
      <c r="LJA275" s="682"/>
      <c r="LJB275" s="682"/>
      <c r="LJC275" s="681"/>
      <c r="LJD275" s="681"/>
      <c r="LJE275" s="681"/>
      <c r="LJF275" s="681"/>
      <c r="LJG275" s="681"/>
      <c r="LJH275" s="681"/>
      <c r="LJI275" s="681"/>
      <c r="LJJ275" s="682"/>
      <c r="LJK275" s="682"/>
      <c r="LJL275" s="681"/>
      <c r="LJM275" s="681"/>
      <c r="LJN275" s="682"/>
      <c r="LJO275" s="682"/>
      <c r="LJP275" s="681"/>
      <c r="LJQ275" s="681"/>
      <c r="LJR275" s="681"/>
      <c r="LJS275" s="681"/>
      <c r="LJT275" s="681"/>
      <c r="LJU275" s="680"/>
      <c r="LJV275" s="684"/>
      <c r="LJW275" s="681"/>
      <c r="LJX275" s="681"/>
      <c r="LJY275" s="681"/>
      <c r="LJZ275" s="681"/>
      <c r="LKA275" s="681"/>
      <c r="LKB275" s="681"/>
      <c r="LKC275" s="681"/>
      <c r="LKD275" s="683"/>
      <c r="LKE275" s="683"/>
      <c r="LKF275" s="683"/>
      <c r="LKG275" s="683"/>
      <c r="LKH275" s="683"/>
      <c r="LKI275" s="683"/>
      <c r="LKJ275" s="683"/>
      <c r="LKK275" s="683"/>
      <c r="LKL275" s="683"/>
      <c r="LKM275" s="683"/>
      <c r="LKN275" s="683"/>
      <c r="LKO275" s="683"/>
      <c r="LKP275" s="683"/>
      <c r="LKQ275" s="683"/>
      <c r="LKR275" s="683"/>
      <c r="LKS275" s="683"/>
      <c r="LKT275" s="683"/>
      <c r="LKU275" s="683"/>
      <c r="LKV275" s="683"/>
      <c r="LKW275" s="683"/>
      <c r="LKX275" s="683"/>
      <c r="LKY275" s="683"/>
      <c r="LKZ275" s="683"/>
      <c r="LLA275" s="683"/>
      <c r="LLB275" s="683"/>
      <c r="LLC275" s="683"/>
      <c r="LLD275" s="683"/>
      <c r="LLE275" s="683"/>
      <c r="LLF275" s="683"/>
      <c r="LLG275" s="683"/>
      <c r="LLH275" s="683"/>
      <c r="LLI275" s="683"/>
      <c r="LLJ275" s="683"/>
      <c r="LLK275" s="683"/>
      <c r="LLL275" s="683"/>
      <c r="LLM275" s="683"/>
      <c r="LLN275" s="683"/>
      <c r="LLO275" s="683"/>
      <c r="LLP275" s="683"/>
      <c r="LLQ275" s="683"/>
      <c r="LLR275" s="683"/>
      <c r="LLS275" s="683"/>
      <c r="LLT275" s="683"/>
      <c r="LLU275" s="683"/>
      <c r="LLV275" s="681"/>
      <c r="LLW275" s="681"/>
      <c r="LLX275" s="681"/>
      <c r="LLY275" s="681"/>
      <c r="LLZ275" s="681"/>
      <c r="LMA275" s="681"/>
      <c r="LMB275" s="681"/>
      <c r="LMC275" s="681"/>
      <c r="LMD275" s="681"/>
      <c r="LME275" s="681"/>
      <c r="LMF275" s="681"/>
      <c r="LMG275" s="681"/>
      <c r="LMH275" s="681"/>
      <c r="LMI275" s="681"/>
      <c r="LMJ275" s="681"/>
      <c r="LMK275" s="681"/>
      <c r="LML275" s="681"/>
      <c r="LMM275" s="681"/>
      <c r="LMN275" s="681"/>
      <c r="LMO275" s="681"/>
      <c r="LMP275" s="681"/>
      <c r="LMQ275" s="681"/>
      <c r="LMR275" s="681"/>
      <c r="LMS275" s="681"/>
      <c r="LMT275" s="682"/>
      <c r="LMU275" s="682"/>
      <c r="LMV275" s="682"/>
      <c r="LMW275" s="682"/>
      <c r="LMX275" s="682"/>
      <c r="LMY275" s="681"/>
      <c r="LMZ275" s="681"/>
      <c r="LNA275" s="682"/>
      <c r="LNB275" s="682"/>
      <c r="LNC275" s="681"/>
      <c r="LND275" s="681"/>
      <c r="LNE275" s="682"/>
      <c r="LNF275" s="682"/>
      <c r="LNG275" s="681"/>
      <c r="LNH275" s="681"/>
      <c r="LNI275" s="681"/>
      <c r="LNJ275" s="681"/>
      <c r="LNK275" s="681"/>
      <c r="LNL275" s="681"/>
      <c r="LNM275" s="681"/>
      <c r="LNN275" s="682"/>
      <c r="LNO275" s="682"/>
      <c r="LNP275" s="681"/>
      <c r="LNQ275" s="681"/>
      <c r="LNR275" s="682"/>
      <c r="LNS275" s="682"/>
      <c r="LNT275" s="681"/>
      <c r="LNU275" s="681"/>
      <c r="LNV275" s="681"/>
      <c r="LNW275" s="681"/>
      <c r="LNX275" s="681"/>
      <c r="LNY275" s="680"/>
      <c r="LNZ275" s="684"/>
      <c r="LOA275" s="681"/>
      <c r="LOB275" s="681"/>
      <c r="LOC275" s="681"/>
      <c r="LOD275" s="681"/>
      <c r="LOE275" s="681"/>
      <c r="LOF275" s="681"/>
      <c r="LOG275" s="681"/>
      <c r="LOH275" s="683"/>
      <c r="LOI275" s="683"/>
      <c r="LOJ275" s="683"/>
      <c r="LOK275" s="683"/>
      <c r="LOL275" s="683"/>
      <c r="LOM275" s="683"/>
      <c r="LON275" s="683"/>
      <c r="LOO275" s="683"/>
      <c r="LOP275" s="683"/>
      <c r="LOQ275" s="683"/>
      <c r="LOR275" s="683"/>
      <c r="LOS275" s="683"/>
      <c r="LOT275" s="683"/>
      <c r="LOU275" s="683"/>
      <c r="LOV275" s="683"/>
      <c r="LOW275" s="683"/>
      <c r="LOX275" s="683"/>
      <c r="LOY275" s="683"/>
      <c r="LOZ275" s="683"/>
      <c r="LPA275" s="683"/>
      <c r="LPB275" s="683"/>
      <c r="LPC275" s="683"/>
      <c r="LPD275" s="683"/>
      <c r="LPE275" s="683"/>
      <c r="LPF275" s="683"/>
      <c r="LPG275" s="683"/>
      <c r="LPH275" s="683"/>
      <c r="LPI275" s="683"/>
      <c r="LPJ275" s="683"/>
      <c r="LPK275" s="683"/>
      <c r="LPL275" s="683"/>
      <c r="LPM275" s="683"/>
      <c r="LPN275" s="683"/>
      <c r="LPO275" s="683"/>
      <c r="LPP275" s="683"/>
      <c r="LPQ275" s="683"/>
      <c r="LPR275" s="683"/>
      <c r="LPS275" s="683"/>
      <c r="LPT275" s="683"/>
      <c r="LPU275" s="683"/>
      <c r="LPV275" s="683"/>
      <c r="LPW275" s="683"/>
      <c r="LPX275" s="683"/>
      <c r="LPY275" s="683"/>
      <c r="LPZ275" s="681"/>
      <c r="LQA275" s="681"/>
      <c r="LQB275" s="681"/>
      <c r="LQC275" s="681"/>
      <c r="LQD275" s="681"/>
      <c r="LQE275" s="681"/>
      <c r="LQF275" s="681"/>
      <c r="LQG275" s="681"/>
      <c r="LQH275" s="681"/>
      <c r="LQI275" s="681"/>
      <c r="LQJ275" s="681"/>
      <c r="LQK275" s="681"/>
      <c r="LQL275" s="681"/>
      <c r="LQM275" s="681"/>
      <c r="LQN275" s="681"/>
      <c r="LQO275" s="681"/>
      <c r="LQP275" s="681"/>
      <c r="LQQ275" s="681"/>
      <c r="LQR275" s="681"/>
      <c r="LQS275" s="681"/>
      <c r="LQT275" s="681"/>
      <c r="LQU275" s="681"/>
      <c r="LQV275" s="681"/>
      <c r="LQW275" s="681"/>
      <c r="LQX275" s="682"/>
      <c r="LQY275" s="682"/>
      <c r="LQZ275" s="682"/>
      <c r="LRA275" s="682"/>
      <c r="LRB275" s="682"/>
      <c r="LRC275" s="681"/>
      <c r="LRD275" s="681"/>
      <c r="LRE275" s="682"/>
      <c r="LRF275" s="682"/>
      <c r="LRG275" s="681"/>
      <c r="LRH275" s="681"/>
      <c r="LRI275" s="682"/>
      <c r="LRJ275" s="682"/>
      <c r="LRK275" s="681"/>
      <c r="LRL275" s="681"/>
      <c r="LRM275" s="681"/>
      <c r="LRN275" s="681"/>
      <c r="LRO275" s="681"/>
      <c r="LRP275" s="681"/>
      <c r="LRQ275" s="681"/>
      <c r="LRR275" s="682"/>
      <c r="LRS275" s="682"/>
      <c r="LRT275" s="681"/>
      <c r="LRU275" s="681"/>
      <c r="LRV275" s="682"/>
      <c r="LRW275" s="682"/>
      <c r="LRX275" s="681"/>
      <c r="LRY275" s="681"/>
      <c r="LRZ275" s="681"/>
      <c r="LSA275" s="681"/>
      <c r="LSB275" s="681"/>
      <c r="LSC275" s="680"/>
      <c r="LSD275" s="684"/>
      <c r="LSE275" s="681"/>
      <c r="LSF275" s="681"/>
      <c r="LSG275" s="681"/>
      <c r="LSH275" s="681"/>
      <c r="LSI275" s="681"/>
      <c r="LSJ275" s="681"/>
      <c r="LSK275" s="681"/>
      <c r="LSL275" s="683"/>
      <c r="LSM275" s="683"/>
      <c r="LSN275" s="683"/>
      <c r="LSO275" s="683"/>
      <c r="LSP275" s="683"/>
      <c r="LSQ275" s="683"/>
      <c r="LSR275" s="683"/>
      <c r="LSS275" s="683"/>
      <c r="LST275" s="683"/>
      <c r="LSU275" s="683"/>
      <c r="LSV275" s="683"/>
      <c r="LSW275" s="683"/>
      <c r="LSX275" s="683"/>
      <c r="LSY275" s="683"/>
      <c r="LSZ275" s="683"/>
      <c r="LTA275" s="683"/>
      <c r="LTB275" s="683"/>
      <c r="LTC275" s="683"/>
      <c r="LTD275" s="683"/>
      <c r="LTE275" s="683"/>
      <c r="LTF275" s="683"/>
      <c r="LTG275" s="683"/>
      <c r="LTH275" s="683"/>
      <c r="LTI275" s="683"/>
      <c r="LTJ275" s="683"/>
      <c r="LTK275" s="683"/>
      <c r="LTL275" s="683"/>
      <c r="LTM275" s="683"/>
      <c r="LTN275" s="683"/>
      <c r="LTO275" s="683"/>
      <c r="LTP275" s="683"/>
      <c r="LTQ275" s="683"/>
      <c r="LTR275" s="683"/>
      <c r="LTS275" s="683"/>
      <c r="LTT275" s="683"/>
      <c r="LTU275" s="683"/>
      <c r="LTV275" s="683"/>
      <c r="LTW275" s="683"/>
      <c r="LTX275" s="683"/>
      <c r="LTY275" s="683"/>
      <c r="LTZ275" s="683"/>
      <c r="LUA275" s="683"/>
      <c r="LUB275" s="683"/>
      <c r="LUC275" s="683"/>
      <c r="LUD275" s="681"/>
      <c r="LUE275" s="681"/>
      <c r="LUF275" s="681"/>
      <c r="LUG275" s="681"/>
      <c r="LUH275" s="681"/>
      <c r="LUI275" s="681"/>
      <c r="LUJ275" s="681"/>
      <c r="LUK275" s="681"/>
      <c r="LUL275" s="681"/>
      <c r="LUM275" s="681"/>
      <c r="LUN275" s="681"/>
      <c r="LUO275" s="681"/>
      <c r="LUP275" s="681"/>
      <c r="LUQ275" s="681"/>
      <c r="LUR275" s="681"/>
      <c r="LUS275" s="681"/>
      <c r="LUT275" s="681"/>
      <c r="LUU275" s="681"/>
      <c r="LUV275" s="681"/>
      <c r="LUW275" s="681"/>
      <c r="LUX275" s="681"/>
      <c r="LUY275" s="681"/>
      <c r="LUZ275" s="681"/>
      <c r="LVA275" s="681"/>
      <c r="LVB275" s="682"/>
      <c r="LVC275" s="682"/>
      <c r="LVD275" s="682"/>
      <c r="LVE275" s="682"/>
      <c r="LVF275" s="682"/>
      <c r="LVG275" s="681"/>
      <c r="LVH275" s="681"/>
      <c r="LVI275" s="682"/>
      <c r="LVJ275" s="682"/>
      <c r="LVK275" s="681"/>
      <c r="LVL275" s="681"/>
      <c r="LVM275" s="682"/>
      <c r="LVN275" s="682"/>
      <c r="LVO275" s="681"/>
      <c r="LVP275" s="681"/>
      <c r="LVQ275" s="681"/>
      <c r="LVR275" s="681"/>
      <c r="LVS275" s="681"/>
      <c r="LVT275" s="681"/>
      <c r="LVU275" s="681"/>
      <c r="LVV275" s="682"/>
      <c r="LVW275" s="682"/>
      <c r="LVX275" s="681"/>
      <c r="LVY275" s="681"/>
      <c r="LVZ275" s="682"/>
      <c r="LWA275" s="682"/>
      <c r="LWB275" s="681"/>
      <c r="LWC275" s="681"/>
      <c r="LWD275" s="681"/>
      <c r="LWE275" s="681"/>
      <c r="LWF275" s="681"/>
      <c r="LWG275" s="680"/>
      <c r="LWH275" s="684"/>
      <c r="LWI275" s="681"/>
      <c r="LWJ275" s="681"/>
      <c r="LWK275" s="681"/>
      <c r="LWL275" s="681"/>
      <c r="LWM275" s="681"/>
      <c r="LWN275" s="681"/>
      <c r="LWO275" s="681"/>
      <c r="LWP275" s="683"/>
      <c r="LWQ275" s="683"/>
      <c r="LWR275" s="683"/>
      <c r="LWS275" s="683"/>
      <c r="LWT275" s="683"/>
      <c r="LWU275" s="683"/>
      <c r="LWV275" s="683"/>
      <c r="LWW275" s="683"/>
      <c r="LWX275" s="683"/>
      <c r="LWY275" s="683"/>
      <c r="LWZ275" s="683"/>
      <c r="LXA275" s="683"/>
      <c r="LXB275" s="683"/>
      <c r="LXC275" s="683"/>
      <c r="LXD275" s="683"/>
      <c r="LXE275" s="683"/>
      <c r="LXF275" s="683"/>
      <c r="LXG275" s="683"/>
      <c r="LXH275" s="683"/>
      <c r="LXI275" s="683"/>
      <c r="LXJ275" s="683"/>
      <c r="LXK275" s="683"/>
      <c r="LXL275" s="683"/>
      <c r="LXM275" s="683"/>
      <c r="LXN275" s="683"/>
      <c r="LXO275" s="683"/>
      <c r="LXP275" s="683"/>
      <c r="LXQ275" s="683"/>
      <c r="LXR275" s="683"/>
      <c r="LXS275" s="683"/>
      <c r="LXT275" s="683"/>
      <c r="LXU275" s="683"/>
      <c r="LXV275" s="683"/>
      <c r="LXW275" s="683"/>
      <c r="LXX275" s="683"/>
      <c r="LXY275" s="683"/>
      <c r="LXZ275" s="683"/>
      <c r="LYA275" s="683"/>
      <c r="LYB275" s="683"/>
      <c r="LYC275" s="683"/>
      <c r="LYD275" s="683"/>
      <c r="LYE275" s="683"/>
      <c r="LYF275" s="683"/>
      <c r="LYG275" s="683"/>
      <c r="LYH275" s="681"/>
      <c r="LYI275" s="681"/>
      <c r="LYJ275" s="681"/>
      <c r="LYK275" s="681"/>
      <c r="LYL275" s="681"/>
      <c r="LYM275" s="681"/>
      <c r="LYN275" s="681"/>
      <c r="LYO275" s="681"/>
      <c r="LYP275" s="681"/>
      <c r="LYQ275" s="681"/>
      <c r="LYR275" s="681"/>
      <c r="LYS275" s="681"/>
      <c r="LYT275" s="681"/>
      <c r="LYU275" s="681"/>
      <c r="LYV275" s="681"/>
      <c r="LYW275" s="681"/>
      <c r="LYX275" s="681"/>
      <c r="LYY275" s="681"/>
      <c r="LYZ275" s="681"/>
      <c r="LZA275" s="681"/>
      <c r="LZB275" s="681"/>
      <c r="LZC275" s="681"/>
      <c r="LZD275" s="681"/>
      <c r="LZE275" s="681"/>
      <c r="LZF275" s="682"/>
      <c r="LZG275" s="682"/>
      <c r="LZH275" s="682"/>
      <c r="LZI275" s="682"/>
      <c r="LZJ275" s="682"/>
      <c r="LZK275" s="681"/>
      <c r="LZL275" s="681"/>
      <c r="LZM275" s="682"/>
      <c r="LZN275" s="682"/>
      <c r="LZO275" s="681"/>
      <c r="LZP275" s="681"/>
      <c r="LZQ275" s="682"/>
      <c r="LZR275" s="682"/>
      <c r="LZS275" s="681"/>
      <c r="LZT275" s="681"/>
      <c r="LZU275" s="681"/>
      <c r="LZV275" s="681"/>
      <c r="LZW275" s="681"/>
      <c r="LZX275" s="681"/>
      <c r="LZY275" s="681"/>
      <c r="LZZ275" s="682"/>
      <c r="MAA275" s="682"/>
      <c r="MAB275" s="681"/>
      <c r="MAC275" s="681"/>
      <c r="MAD275" s="682"/>
      <c r="MAE275" s="682"/>
      <c r="MAF275" s="681"/>
      <c r="MAG275" s="681"/>
      <c r="MAH275" s="681"/>
      <c r="MAI275" s="681"/>
      <c r="MAJ275" s="681"/>
      <c r="MAK275" s="680"/>
      <c r="MAL275" s="684"/>
      <c r="MAM275" s="681"/>
      <c r="MAN275" s="681"/>
      <c r="MAO275" s="681"/>
      <c r="MAP275" s="681"/>
      <c r="MAQ275" s="681"/>
      <c r="MAR275" s="681"/>
      <c r="MAS275" s="681"/>
      <c r="MAT275" s="683"/>
      <c r="MAU275" s="683"/>
      <c r="MAV275" s="683"/>
      <c r="MAW275" s="683"/>
      <c r="MAX275" s="683"/>
      <c r="MAY275" s="683"/>
      <c r="MAZ275" s="683"/>
      <c r="MBA275" s="683"/>
      <c r="MBB275" s="683"/>
      <c r="MBC275" s="683"/>
      <c r="MBD275" s="683"/>
      <c r="MBE275" s="683"/>
      <c r="MBF275" s="683"/>
      <c r="MBG275" s="683"/>
      <c r="MBH275" s="683"/>
      <c r="MBI275" s="683"/>
      <c r="MBJ275" s="683"/>
      <c r="MBK275" s="683"/>
      <c r="MBL275" s="683"/>
      <c r="MBM275" s="683"/>
      <c r="MBN275" s="683"/>
      <c r="MBO275" s="683"/>
      <c r="MBP275" s="683"/>
      <c r="MBQ275" s="683"/>
      <c r="MBR275" s="683"/>
      <c r="MBS275" s="683"/>
      <c r="MBT275" s="683"/>
      <c r="MBU275" s="683"/>
      <c r="MBV275" s="683"/>
      <c r="MBW275" s="683"/>
      <c r="MBX275" s="683"/>
      <c r="MBY275" s="683"/>
      <c r="MBZ275" s="683"/>
      <c r="MCA275" s="683"/>
      <c r="MCB275" s="683"/>
      <c r="MCC275" s="683"/>
      <c r="MCD275" s="683"/>
      <c r="MCE275" s="683"/>
      <c r="MCF275" s="683"/>
      <c r="MCG275" s="683"/>
      <c r="MCH275" s="683"/>
      <c r="MCI275" s="683"/>
      <c r="MCJ275" s="683"/>
      <c r="MCK275" s="683"/>
      <c r="MCL275" s="681"/>
      <c r="MCM275" s="681"/>
      <c r="MCN275" s="681"/>
      <c r="MCO275" s="681"/>
      <c r="MCP275" s="681"/>
      <c r="MCQ275" s="681"/>
      <c r="MCR275" s="681"/>
      <c r="MCS275" s="681"/>
      <c r="MCT275" s="681"/>
      <c r="MCU275" s="681"/>
      <c r="MCV275" s="681"/>
      <c r="MCW275" s="681"/>
      <c r="MCX275" s="681"/>
      <c r="MCY275" s="681"/>
      <c r="MCZ275" s="681"/>
      <c r="MDA275" s="681"/>
      <c r="MDB275" s="681"/>
      <c r="MDC275" s="681"/>
      <c r="MDD275" s="681"/>
      <c r="MDE275" s="681"/>
      <c r="MDF275" s="681"/>
      <c r="MDG275" s="681"/>
      <c r="MDH275" s="681"/>
      <c r="MDI275" s="681"/>
      <c r="MDJ275" s="682"/>
      <c r="MDK275" s="682"/>
      <c r="MDL275" s="682"/>
      <c r="MDM275" s="682"/>
      <c r="MDN275" s="682"/>
      <c r="MDO275" s="681"/>
      <c r="MDP275" s="681"/>
      <c r="MDQ275" s="682"/>
      <c r="MDR275" s="682"/>
      <c r="MDS275" s="681"/>
      <c r="MDT275" s="681"/>
      <c r="MDU275" s="682"/>
      <c r="MDV275" s="682"/>
      <c r="MDW275" s="681"/>
      <c r="MDX275" s="681"/>
      <c r="MDY275" s="681"/>
      <c r="MDZ275" s="681"/>
      <c r="MEA275" s="681"/>
      <c r="MEB275" s="681"/>
      <c r="MEC275" s="681"/>
      <c r="MED275" s="682"/>
      <c r="MEE275" s="682"/>
      <c r="MEF275" s="681"/>
      <c r="MEG275" s="681"/>
      <c r="MEH275" s="682"/>
      <c r="MEI275" s="682"/>
      <c r="MEJ275" s="681"/>
      <c r="MEK275" s="681"/>
      <c r="MEL275" s="681"/>
      <c r="MEM275" s="681"/>
      <c r="MEN275" s="681"/>
      <c r="MEO275" s="680"/>
      <c r="MEP275" s="684"/>
      <c r="MEQ275" s="681"/>
      <c r="MER275" s="681"/>
      <c r="MES275" s="681"/>
      <c r="MET275" s="681"/>
      <c r="MEU275" s="681"/>
      <c r="MEV275" s="681"/>
      <c r="MEW275" s="681"/>
      <c r="MEX275" s="683"/>
      <c r="MEY275" s="683"/>
      <c r="MEZ275" s="683"/>
      <c r="MFA275" s="683"/>
      <c r="MFB275" s="683"/>
      <c r="MFC275" s="683"/>
      <c r="MFD275" s="683"/>
      <c r="MFE275" s="683"/>
      <c r="MFF275" s="683"/>
      <c r="MFG275" s="683"/>
      <c r="MFH275" s="683"/>
      <c r="MFI275" s="683"/>
      <c r="MFJ275" s="683"/>
      <c r="MFK275" s="683"/>
      <c r="MFL275" s="683"/>
      <c r="MFM275" s="683"/>
      <c r="MFN275" s="683"/>
      <c r="MFO275" s="683"/>
      <c r="MFP275" s="683"/>
      <c r="MFQ275" s="683"/>
      <c r="MFR275" s="683"/>
      <c r="MFS275" s="683"/>
      <c r="MFT275" s="683"/>
      <c r="MFU275" s="683"/>
      <c r="MFV275" s="683"/>
      <c r="MFW275" s="683"/>
      <c r="MFX275" s="683"/>
      <c r="MFY275" s="683"/>
      <c r="MFZ275" s="683"/>
      <c r="MGA275" s="683"/>
      <c r="MGB275" s="683"/>
      <c r="MGC275" s="683"/>
      <c r="MGD275" s="683"/>
      <c r="MGE275" s="683"/>
      <c r="MGF275" s="683"/>
      <c r="MGG275" s="683"/>
      <c r="MGH275" s="683"/>
      <c r="MGI275" s="683"/>
      <c r="MGJ275" s="683"/>
      <c r="MGK275" s="683"/>
      <c r="MGL275" s="683"/>
      <c r="MGM275" s="683"/>
      <c r="MGN275" s="683"/>
      <c r="MGO275" s="683"/>
      <c r="MGP275" s="681"/>
      <c r="MGQ275" s="681"/>
      <c r="MGR275" s="681"/>
      <c r="MGS275" s="681"/>
      <c r="MGT275" s="681"/>
      <c r="MGU275" s="681"/>
      <c r="MGV275" s="681"/>
      <c r="MGW275" s="681"/>
      <c r="MGX275" s="681"/>
      <c r="MGY275" s="681"/>
      <c r="MGZ275" s="681"/>
      <c r="MHA275" s="681"/>
      <c r="MHB275" s="681"/>
      <c r="MHC275" s="681"/>
      <c r="MHD275" s="681"/>
      <c r="MHE275" s="681"/>
      <c r="MHF275" s="681"/>
      <c r="MHG275" s="681"/>
      <c r="MHH275" s="681"/>
      <c r="MHI275" s="681"/>
      <c r="MHJ275" s="681"/>
      <c r="MHK275" s="681"/>
      <c r="MHL275" s="681"/>
      <c r="MHM275" s="681"/>
      <c r="MHN275" s="682"/>
      <c r="MHO275" s="682"/>
      <c r="MHP275" s="682"/>
      <c r="MHQ275" s="682"/>
      <c r="MHR275" s="682"/>
      <c r="MHS275" s="681"/>
      <c r="MHT275" s="681"/>
      <c r="MHU275" s="682"/>
      <c r="MHV275" s="682"/>
      <c r="MHW275" s="681"/>
      <c r="MHX275" s="681"/>
      <c r="MHY275" s="682"/>
      <c r="MHZ275" s="682"/>
      <c r="MIA275" s="681"/>
      <c r="MIB275" s="681"/>
      <c r="MIC275" s="681"/>
      <c r="MID275" s="681"/>
      <c r="MIE275" s="681"/>
      <c r="MIF275" s="681"/>
      <c r="MIG275" s="681"/>
      <c r="MIH275" s="682"/>
      <c r="MII275" s="682"/>
      <c r="MIJ275" s="681"/>
      <c r="MIK275" s="681"/>
      <c r="MIL275" s="682"/>
      <c r="MIM275" s="682"/>
      <c r="MIN275" s="681"/>
      <c r="MIO275" s="681"/>
      <c r="MIP275" s="681"/>
      <c r="MIQ275" s="681"/>
      <c r="MIR275" s="681"/>
      <c r="MIS275" s="680"/>
      <c r="MIT275" s="684"/>
      <c r="MIU275" s="681"/>
      <c r="MIV275" s="681"/>
      <c r="MIW275" s="681"/>
      <c r="MIX275" s="681"/>
      <c r="MIY275" s="681"/>
      <c r="MIZ275" s="681"/>
      <c r="MJA275" s="681"/>
      <c r="MJB275" s="683"/>
      <c r="MJC275" s="683"/>
      <c r="MJD275" s="683"/>
      <c r="MJE275" s="683"/>
      <c r="MJF275" s="683"/>
      <c r="MJG275" s="683"/>
      <c r="MJH275" s="683"/>
      <c r="MJI275" s="683"/>
      <c r="MJJ275" s="683"/>
      <c r="MJK275" s="683"/>
      <c r="MJL275" s="683"/>
      <c r="MJM275" s="683"/>
      <c r="MJN275" s="683"/>
      <c r="MJO275" s="683"/>
      <c r="MJP275" s="683"/>
      <c r="MJQ275" s="683"/>
      <c r="MJR275" s="683"/>
      <c r="MJS275" s="683"/>
      <c r="MJT275" s="683"/>
      <c r="MJU275" s="683"/>
      <c r="MJV275" s="683"/>
      <c r="MJW275" s="683"/>
      <c r="MJX275" s="683"/>
      <c r="MJY275" s="683"/>
      <c r="MJZ275" s="683"/>
      <c r="MKA275" s="683"/>
      <c r="MKB275" s="683"/>
      <c r="MKC275" s="683"/>
      <c r="MKD275" s="683"/>
      <c r="MKE275" s="683"/>
      <c r="MKF275" s="683"/>
      <c r="MKG275" s="683"/>
      <c r="MKH275" s="683"/>
      <c r="MKI275" s="683"/>
      <c r="MKJ275" s="683"/>
      <c r="MKK275" s="683"/>
      <c r="MKL275" s="683"/>
      <c r="MKM275" s="683"/>
      <c r="MKN275" s="683"/>
      <c r="MKO275" s="683"/>
      <c r="MKP275" s="683"/>
      <c r="MKQ275" s="683"/>
      <c r="MKR275" s="683"/>
      <c r="MKS275" s="683"/>
      <c r="MKT275" s="681"/>
      <c r="MKU275" s="681"/>
      <c r="MKV275" s="681"/>
      <c r="MKW275" s="681"/>
      <c r="MKX275" s="681"/>
      <c r="MKY275" s="681"/>
      <c r="MKZ275" s="681"/>
      <c r="MLA275" s="681"/>
      <c r="MLB275" s="681"/>
      <c r="MLC275" s="681"/>
      <c r="MLD275" s="681"/>
      <c r="MLE275" s="681"/>
      <c r="MLF275" s="681"/>
      <c r="MLG275" s="681"/>
      <c r="MLH275" s="681"/>
      <c r="MLI275" s="681"/>
      <c r="MLJ275" s="681"/>
      <c r="MLK275" s="681"/>
      <c r="MLL275" s="681"/>
      <c r="MLM275" s="681"/>
      <c r="MLN275" s="681"/>
      <c r="MLO275" s="681"/>
      <c r="MLP275" s="681"/>
      <c r="MLQ275" s="681"/>
      <c r="MLR275" s="682"/>
      <c r="MLS275" s="682"/>
      <c r="MLT275" s="682"/>
      <c r="MLU275" s="682"/>
      <c r="MLV275" s="682"/>
      <c r="MLW275" s="681"/>
      <c r="MLX275" s="681"/>
      <c r="MLY275" s="682"/>
      <c r="MLZ275" s="682"/>
      <c r="MMA275" s="681"/>
      <c r="MMB275" s="681"/>
      <c r="MMC275" s="682"/>
      <c r="MMD275" s="682"/>
      <c r="MME275" s="681"/>
      <c r="MMF275" s="681"/>
      <c r="MMG275" s="681"/>
      <c r="MMH275" s="681"/>
      <c r="MMI275" s="681"/>
      <c r="MMJ275" s="681"/>
      <c r="MMK275" s="681"/>
      <c r="MML275" s="682"/>
      <c r="MMM275" s="682"/>
      <c r="MMN275" s="681"/>
      <c r="MMO275" s="681"/>
      <c r="MMP275" s="682"/>
      <c r="MMQ275" s="682"/>
      <c r="MMR275" s="681"/>
      <c r="MMS275" s="681"/>
      <c r="MMT275" s="681"/>
      <c r="MMU275" s="681"/>
      <c r="MMV275" s="681"/>
      <c r="MMW275" s="680"/>
      <c r="MMX275" s="684"/>
      <c r="MMY275" s="681"/>
      <c r="MMZ275" s="681"/>
      <c r="MNA275" s="681"/>
      <c r="MNB275" s="681"/>
      <c r="MNC275" s="681"/>
      <c r="MND275" s="681"/>
      <c r="MNE275" s="681"/>
      <c r="MNF275" s="683"/>
      <c r="MNG275" s="683"/>
      <c r="MNH275" s="683"/>
      <c r="MNI275" s="683"/>
      <c r="MNJ275" s="683"/>
      <c r="MNK275" s="683"/>
      <c r="MNL275" s="683"/>
      <c r="MNM275" s="683"/>
      <c r="MNN275" s="683"/>
      <c r="MNO275" s="683"/>
      <c r="MNP275" s="683"/>
      <c r="MNQ275" s="683"/>
      <c r="MNR275" s="683"/>
      <c r="MNS275" s="683"/>
      <c r="MNT275" s="683"/>
      <c r="MNU275" s="683"/>
      <c r="MNV275" s="683"/>
      <c r="MNW275" s="683"/>
      <c r="MNX275" s="683"/>
      <c r="MNY275" s="683"/>
      <c r="MNZ275" s="683"/>
      <c r="MOA275" s="683"/>
      <c r="MOB275" s="683"/>
      <c r="MOC275" s="683"/>
      <c r="MOD275" s="683"/>
      <c r="MOE275" s="683"/>
      <c r="MOF275" s="683"/>
      <c r="MOG275" s="683"/>
      <c r="MOH275" s="683"/>
      <c r="MOI275" s="683"/>
      <c r="MOJ275" s="683"/>
      <c r="MOK275" s="683"/>
      <c r="MOL275" s="683"/>
      <c r="MOM275" s="683"/>
      <c r="MON275" s="683"/>
      <c r="MOO275" s="683"/>
      <c r="MOP275" s="683"/>
      <c r="MOQ275" s="683"/>
      <c r="MOR275" s="683"/>
      <c r="MOS275" s="683"/>
      <c r="MOT275" s="683"/>
      <c r="MOU275" s="683"/>
      <c r="MOV275" s="683"/>
      <c r="MOW275" s="683"/>
      <c r="MOX275" s="681"/>
      <c r="MOY275" s="681"/>
      <c r="MOZ275" s="681"/>
      <c r="MPA275" s="681"/>
      <c r="MPB275" s="681"/>
      <c r="MPC275" s="681"/>
      <c r="MPD275" s="681"/>
      <c r="MPE275" s="681"/>
      <c r="MPF275" s="681"/>
      <c r="MPG275" s="681"/>
      <c r="MPH275" s="681"/>
      <c r="MPI275" s="681"/>
      <c r="MPJ275" s="681"/>
      <c r="MPK275" s="681"/>
      <c r="MPL275" s="681"/>
      <c r="MPM275" s="681"/>
      <c r="MPN275" s="681"/>
      <c r="MPO275" s="681"/>
      <c r="MPP275" s="681"/>
      <c r="MPQ275" s="681"/>
      <c r="MPR275" s="681"/>
      <c r="MPS275" s="681"/>
      <c r="MPT275" s="681"/>
      <c r="MPU275" s="681"/>
      <c r="MPV275" s="682"/>
      <c r="MPW275" s="682"/>
      <c r="MPX275" s="682"/>
      <c r="MPY275" s="682"/>
      <c r="MPZ275" s="682"/>
      <c r="MQA275" s="681"/>
      <c r="MQB275" s="681"/>
      <c r="MQC275" s="682"/>
      <c r="MQD275" s="682"/>
      <c r="MQE275" s="681"/>
      <c r="MQF275" s="681"/>
      <c r="MQG275" s="682"/>
      <c r="MQH275" s="682"/>
      <c r="MQI275" s="681"/>
      <c r="MQJ275" s="681"/>
      <c r="MQK275" s="681"/>
      <c r="MQL275" s="681"/>
      <c r="MQM275" s="681"/>
      <c r="MQN275" s="681"/>
      <c r="MQO275" s="681"/>
      <c r="MQP275" s="682"/>
      <c r="MQQ275" s="682"/>
      <c r="MQR275" s="681"/>
      <c r="MQS275" s="681"/>
      <c r="MQT275" s="682"/>
      <c r="MQU275" s="682"/>
      <c r="MQV275" s="681"/>
      <c r="MQW275" s="681"/>
      <c r="MQX275" s="681"/>
      <c r="MQY275" s="681"/>
      <c r="MQZ275" s="681"/>
      <c r="MRA275" s="680"/>
      <c r="MRB275" s="684"/>
      <c r="MRC275" s="681"/>
      <c r="MRD275" s="681"/>
      <c r="MRE275" s="681"/>
      <c r="MRF275" s="681"/>
      <c r="MRG275" s="681"/>
      <c r="MRH275" s="681"/>
      <c r="MRI275" s="681"/>
      <c r="MRJ275" s="683"/>
      <c r="MRK275" s="683"/>
      <c r="MRL275" s="683"/>
      <c r="MRM275" s="683"/>
      <c r="MRN275" s="683"/>
      <c r="MRO275" s="683"/>
      <c r="MRP275" s="683"/>
      <c r="MRQ275" s="683"/>
      <c r="MRR275" s="683"/>
      <c r="MRS275" s="683"/>
      <c r="MRT275" s="683"/>
      <c r="MRU275" s="683"/>
      <c r="MRV275" s="683"/>
      <c r="MRW275" s="683"/>
      <c r="MRX275" s="683"/>
      <c r="MRY275" s="683"/>
      <c r="MRZ275" s="683"/>
      <c r="MSA275" s="683"/>
      <c r="MSB275" s="683"/>
      <c r="MSC275" s="683"/>
      <c r="MSD275" s="683"/>
      <c r="MSE275" s="683"/>
      <c r="MSF275" s="683"/>
      <c r="MSG275" s="683"/>
      <c r="MSH275" s="683"/>
      <c r="MSI275" s="683"/>
      <c r="MSJ275" s="683"/>
      <c r="MSK275" s="683"/>
      <c r="MSL275" s="683"/>
      <c r="MSM275" s="683"/>
      <c r="MSN275" s="683"/>
      <c r="MSO275" s="683"/>
      <c r="MSP275" s="683"/>
      <c r="MSQ275" s="683"/>
      <c r="MSR275" s="683"/>
      <c r="MSS275" s="683"/>
      <c r="MST275" s="683"/>
      <c r="MSU275" s="683"/>
      <c r="MSV275" s="683"/>
      <c r="MSW275" s="683"/>
      <c r="MSX275" s="683"/>
      <c r="MSY275" s="683"/>
      <c r="MSZ275" s="683"/>
      <c r="MTA275" s="683"/>
      <c r="MTB275" s="681"/>
      <c r="MTC275" s="681"/>
      <c r="MTD275" s="681"/>
      <c r="MTE275" s="681"/>
      <c r="MTF275" s="681"/>
      <c r="MTG275" s="681"/>
      <c r="MTH275" s="681"/>
      <c r="MTI275" s="681"/>
      <c r="MTJ275" s="681"/>
      <c r="MTK275" s="681"/>
      <c r="MTL275" s="681"/>
      <c r="MTM275" s="681"/>
      <c r="MTN275" s="681"/>
      <c r="MTO275" s="681"/>
      <c r="MTP275" s="681"/>
      <c r="MTQ275" s="681"/>
      <c r="MTR275" s="681"/>
      <c r="MTS275" s="681"/>
      <c r="MTT275" s="681"/>
      <c r="MTU275" s="681"/>
      <c r="MTV275" s="681"/>
      <c r="MTW275" s="681"/>
      <c r="MTX275" s="681"/>
      <c r="MTY275" s="681"/>
      <c r="MTZ275" s="682"/>
      <c r="MUA275" s="682"/>
      <c r="MUB275" s="682"/>
      <c r="MUC275" s="682"/>
      <c r="MUD275" s="682"/>
      <c r="MUE275" s="681"/>
      <c r="MUF275" s="681"/>
      <c r="MUG275" s="682"/>
      <c r="MUH275" s="682"/>
      <c r="MUI275" s="681"/>
      <c r="MUJ275" s="681"/>
      <c r="MUK275" s="682"/>
      <c r="MUL275" s="682"/>
      <c r="MUM275" s="681"/>
      <c r="MUN275" s="681"/>
      <c r="MUO275" s="681"/>
      <c r="MUP275" s="681"/>
      <c r="MUQ275" s="681"/>
      <c r="MUR275" s="681"/>
      <c r="MUS275" s="681"/>
      <c r="MUT275" s="682"/>
      <c r="MUU275" s="682"/>
      <c r="MUV275" s="681"/>
      <c r="MUW275" s="681"/>
      <c r="MUX275" s="682"/>
      <c r="MUY275" s="682"/>
      <c r="MUZ275" s="681"/>
      <c r="MVA275" s="681"/>
      <c r="MVB275" s="681"/>
      <c r="MVC275" s="681"/>
      <c r="MVD275" s="681"/>
      <c r="MVE275" s="680"/>
      <c r="MVF275" s="684"/>
      <c r="MVG275" s="681"/>
      <c r="MVH275" s="681"/>
      <c r="MVI275" s="681"/>
      <c r="MVJ275" s="681"/>
      <c r="MVK275" s="681"/>
      <c r="MVL275" s="681"/>
      <c r="MVM275" s="681"/>
      <c r="MVN275" s="683"/>
      <c r="MVO275" s="683"/>
      <c r="MVP275" s="683"/>
      <c r="MVQ275" s="683"/>
      <c r="MVR275" s="683"/>
      <c r="MVS275" s="683"/>
      <c r="MVT275" s="683"/>
      <c r="MVU275" s="683"/>
      <c r="MVV275" s="683"/>
      <c r="MVW275" s="683"/>
      <c r="MVX275" s="683"/>
      <c r="MVY275" s="683"/>
      <c r="MVZ275" s="683"/>
      <c r="MWA275" s="683"/>
      <c r="MWB275" s="683"/>
      <c r="MWC275" s="683"/>
      <c r="MWD275" s="683"/>
      <c r="MWE275" s="683"/>
      <c r="MWF275" s="683"/>
      <c r="MWG275" s="683"/>
      <c r="MWH275" s="683"/>
      <c r="MWI275" s="683"/>
      <c r="MWJ275" s="683"/>
      <c r="MWK275" s="683"/>
      <c r="MWL275" s="683"/>
      <c r="MWM275" s="683"/>
      <c r="MWN275" s="683"/>
      <c r="MWO275" s="683"/>
      <c r="MWP275" s="683"/>
      <c r="MWQ275" s="683"/>
      <c r="MWR275" s="683"/>
      <c r="MWS275" s="683"/>
      <c r="MWT275" s="683"/>
      <c r="MWU275" s="683"/>
      <c r="MWV275" s="683"/>
      <c r="MWW275" s="683"/>
      <c r="MWX275" s="683"/>
      <c r="MWY275" s="683"/>
      <c r="MWZ275" s="683"/>
      <c r="MXA275" s="683"/>
      <c r="MXB275" s="683"/>
      <c r="MXC275" s="683"/>
      <c r="MXD275" s="683"/>
      <c r="MXE275" s="683"/>
      <c r="MXF275" s="681"/>
      <c r="MXG275" s="681"/>
      <c r="MXH275" s="681"/>
      <c r="MXI275" s="681"/>
      <c r="MXJ275" s="681"/>
      <c r="MXK275" s="681"/>
      <c r="MXL275" s="681"/>
      <c r="MXM275" s="681"/>
      <c r="MXN275" s="681"/>
      <c r="MXO275" s="681"/>
      <c r="MXP275" s="681"/>
      <c r="MXQ275" s="681"/>
      <c r="MXR275" s="681"/>
      <c r="MXS275" s="681"/>
      <c r="MXT275" s="681"/>
      <c r="MXU275" s="681"/>
      <c r="MXV275" s="681"/>
      <c r="MXW275" s="681"/>
      <c r="MXX275" s="681"/>
      <c r="MXY275" s="681"/>
      <c r="MXZ275" s="681"/>
      <c r="MYA275" s="681"/>
      <c r="MYB275" s="681"/>
      <c r="MYC275" s="681"/>
      <c r="MYD275" s="682"/>
      <c r="MYE275" s="682"/>
      <c r="MYF275" s="682"/>
      <c r="MYG275" s="682"/>
      <c r="MYH275" s="682"/>
      <c r="MYI275" s="681"/>
      <c r="MYJ275" s="681"/>
      <c r="MYK275" s="682"/>
      <c r="MYL275" s="682"/>
      <c r="MYM275" s="681"/>
      <c r="MYN275" s="681"/>
      <c r="MYO275" s="682"/>
      <c r="MYP275" s="682"/>
      <c r="MYQ275" s="681"/>
      <c r="MYR275" s="681"/>
      <c r="MYS275" s="681"/>
      <c r="MYT275" s="681"/>
      <c r="MYU275" s="681"/>
      <c r="MYV275" s="681"/>
      <c r="MYW275" s="681"/>
      <c r="MYX275" s="682"/>
      <c r="MYY275" s="682"/>
      <c r="MYZ275" s="681"/>
      <c r="MZA275" s="681"/>
      <c r="MZB275" s="682"/>
      <c r="MZC275" s="682"/>
      <c r="MZD275" s="681"/>
      <c r="MZE275" s="681"/>
      <c r="MZF275" s="681"/>
      <c r="MZG275" s="681"/>
      <c r="MZH275" s="681"/>
      <c r="MZI275" s="680"/>
      <c r="MZJ275" s="684"/>
      <c r="MZK275" s="681"/>
      <c r="MZL275" s="681"/>
      <c r="MZM275" s="681"/>
      <c r="MZN275" s="681"/>
      <c r="MZO275" s="681"/>
      <c r="MZP275" s="681"/>
      <c r="MZQ275" s="681"/>
      <c r="MZR275" s="683"/>
      <c r="MZS275" s="683"/>
      <c r="MZT275" s="683"/>
      <c r="MZU275" s="683"/>
      <c r="MZV275" s="683"/>
      <c r="MZW275" s="683"/>
      <c r="MZX275" s="683"/>
      <c r="MZY275" s="683"/>
      <c r="MZZ275" s="683"/>
      <c r="NAA275" s="683"/>
      <c r="NAB275" s="683"/>
      <c r="NAC275" s="683"/>
      <c r="NAD275" s="683"/>
      <c r="NAE275" s="683"/>
      <c r="NAF275" s="683"/>
      <c r="NAG275" s="683"/>
      <c r="NAH275" s="683"/>
      <c r="NAI275" s="683"/>
      <c r="NAJ275" s="683"/>
      <c r="NAK275" s="683"/>
      <c r="NAL275" s="683"/>
      <c r="NAM275" s="683"/>
      <c r="NAN275" s="683"/>
      <c r="NAO275" s="683"/>
      <c r="NAP275" s="683"/>
      <c r="NAQ275" s="683"/>
      <c r="NAR275" s="683"/>
      <c r="NAS275" s="683"/>
      <c r="NAT275" s="683"/>
      <c r="NAU275" s="683"/>
      <c r="NAV275" s="683"/>
      <c r="NAW275" s="683"/>
      <c r="NAX275" s="683"/>
      <c r="NAY275" s="683"/>
      <c r="NAZ275" s="683"/>
      <c r="NBA275" s="683"/>
      <c r="NBB275" s="683"/>
      <c r="NBC275" s="683"/>
      <c r="NBD275" s="683"/>
      <c r="NBE275" s="683"/>
      <c r="NBF275" s="683"/>
      <c r="NBG275" s="683"/>
      <c r="NBH275" s="683"/>
      <c r="NBI275" s="683"/>
      <c r="NBJ275" s="681"/>
      <c r="NBK275" s="681"/>
      <c r="NBL275" s="681"/>
      <c r="NBM275" s="681"/>
      <c r="NBN275" s="681"/>
      <c r="NBO275" s="681"/>
      <c r="NBP275" s="681"/>
      <c r="NBQ275" s="681"/>
      <c r="NBR275" s="681"/>
      <c r="NBS275" s="681"/>
      <c r="NBT275" s="681"/>
      <c r="NBU275" s="681"/>
      <c r="NBV275" s="681"/>
      <c r="NBW275" s="681"/>
      <c r="NBX275" s="681"/>
      <c r="NBY275" s="681"/>
      <c r="NBZ275" s="681"/>
      <c r="NCA275" s="681"/>
      <c r="NCB275" s="681"/>
      <c r="NCC275" s="681"/>
      <c r="NCD275" s="681"/>
      <c r="NCE275" s="681"/>
      <c r="NCF275" s="681"/>
      <c r="NCG275" s="681"/>
      <c r="NCH275" s="682"/>
      <c r="NCI275" s="682"/>
      <c r="NCJ275" s="682"/>
      <c r="NCK275" s="682"/>
      <c r="NCL275" s="682"/>
      <c r="NCM275" s="681"/>
      <c r="NCN275" s="681"/>
      <c r="NCO275" s="682"/>
      <c r="NCP275" s="682"/>
      <c r="NCQ275" s="681"/>
      <c r="NCR275" s="681"/>
      <c r="NCS275" s="682"/>
      <c r="NCT275" s="682"/>
      <c r="NCU275" s="681"/>
      <c r="NCV275" s="681"/>
      <c r="NCW275" s="681"/>
      <c r="NCX275" s="681"/>
      <c r="NCY275" s="681"/>
      <c r="NCZ275" s="681"/>
      <c r="NDA275" s="681"/>
      <c r="NDB275" s="682"/>
      <c r="NDC275" s="682"/>
      <c r="NDD275" s="681"/>
      <c r="NDE275" s="681"/>
      <c r="NDF275" s="682"/>
      <c r="NDG275" s="682"/>
      <c r="NDH275" s="681"/>
      <c r="NDI275" s="681"/>
      <c r="NDJ275" s="681"/>
      <c r="NDK275" s="681"/>
      <c r="NDL275" s="681"/>
      <c r="NDM275" s="680"/>
      <c r="NDN275" s="684"/>
      <c r="NDO275" s="681"/>
      <c r="NDP275" s="681"/>
      <c r="NDQ275" s="681"/>
      <c r="NDR275" s="681"/>
      <c r="NDS275" s="681"/>
      <c r="NDT275" s="681"/>
      <c r="NDU275" s="681"/>
      <c r="NDV275" s="683"/>
      <c r="NDW275" s="683"/>
      <c r="NDX275" s="683"/>
      <c r="NDY275" s="683"/>
      <c r="NDZ275" s="683"/>
      <c r="NEA275" s="683"/>
      <c r="NEB275" s="683"/>
      <c r="NEC275" s="683"/>
      <c r="NED275" s="683"/>
      <c r="NEE275" s="683"/>
      <c r="NEF275" s="683"/>
      <c r="NEG275" s="683"/>
      <c r="NEH275" s="683"/>
      <c r="NEI275" s="683"/>
      <c r="NEJ275" s="683"/>
      <c r="NEK275" s="683"/>
      <c r="NEL275" s="683"/>
      <c r="NEM275" s="683"/>
      <c r="NEN275" s="683"/>
      <c r="NEO275" s="683"/>
      <c r="NEP275" s="683"/>
      <c r="NEQ275" s="683"/>
      <c r="NER275" s="683"/>
      <c r="NES275" s="683"/>
      <c r="NET275" s="683"/>
      <c r="NEU275" s="683"/>
      <c r="NEV275" s="683"/>
      <c r="NEW275" s="683"/>
      <c r="NEX275" s="683"/>
      <c r="NEY275" s="683"/>
      <c r="NEZ275" s="683"/>
      <c r="NFA275" s="683"/>
      <c r="NFB275" s="683"/>
      <c r="NFC275" s="683"/>
      <c r="NFD275" s="683"/>
      <c r="NFE275" s="683"/>
      <c r="NFF275" s="683"/>
      <c r="NFG275" s="683"/>
      <c r="NFH275" s="683"/>
      <c r="NFI275" s="683"/>
      <c r="NFJ275" s="683"/>
      <c r="NFK275" s="683"/>
      <c r="NFL275" s="683"/>
      <c r="NFM275" s="683"/>
      <c r="NFN275" s="681"/>
      <c r="NFO275" s="681"/>
      <c r="NFP275" s="681"/>
      <c r="NFQ275" s="681"/>
      <c r="NFR275" s="681"/>
      <c r="NFS275" s="681"/>
      <c r="NFT275" s="681"/>
      <c r="NFU275" s="681"/>
      <c r="NFV275" s="681"/>
      <c r="NFW275" s="681"/>
      <c r="NFX275" s="681"/>
      <c r="NFY275" s="681"/>
      <c r="NFZ275" s="681"/>
      <c r="NGA275" s="681"/>
      <c r="NGB275" s="681"/>
      <c r="NGC275" s="681"/>
      <c r="NGD275" s="681"/>
      <c r="NGE275" s="681"/>
      <c r="NGF275" s="681"/>
      <c r="NGG275" s="681"/>
      <c r="NGH275" s="681"/>
      <c r="NGI275" s="681"/>
      <c r="NGJ275" s="681"/>
      <c r="NGK275" s="681"/>
      <c r="NGL275" s="682"/>
      <c r="NGM275" s="682"/>
      <c r="NGN275" s="682"/>
      <c r="NGO275" s="682"/>
      <c r="NGP275" s="682"/>
      <c r="NGQ275" s="681"/>
      <c r="NGR275" s="681"/>
      <c r="NGS275" s="682"/>
      <c r="NGT275" s="682"/>
      <c r="NGU275" s="681"/>
      <c r="NGV275" s="681"/>
      <c r="NGW275" s="682"/>
      <c r="NGX275" s="682"/>
      <c r="NGY275" s="681"/>
      <c r="NGZ275" s="681"/>
      <c r="NHA275" s="681"/>
      <c r="NHB275" s="681"/>
      <c r="NHC275" s="681"/>
      <c r="NHD275" s="681"/>
      <c r="NHE275" s="681"/>
      <c r="NHF275" s="682"/>
      <c r="NHG275" s="682"/>
      <c r="NHH275" s="681"/>
      <c r="NHI275" s="681"/>
      <c r="NHJ275" s="682"/>
      <c r="NHK275" s="682"/>
      <c r="NHL275" s="681"/>
      <c r="NHM275" s="681"/>
      <c r="NHN275" s="681"/>
      <c r="NHO275" s="681"/>
      <c r="NHP275" s="681"/>
      <c r="NHQ275" s="680"/>
      <c r="NHR275" s="684"/>
      <c r="NHS275" s="681"/>
      <c r="NHT275" s="681"/>
      <c r="NHU275" s="681"/>
      <c r="NHV275" s="681"/>
      <c r="NHW275" s="681"/>
      <c r="NHX275" s="681"/>
      <c r="NHY275" s="681"/>
      <c r="NHZ275" s="683"/>
      <c r="NIA275" s="683"/>
      <c r="NIB275" s="683"/>
      <c r="NIC275" s="683"/>
      <c r="NID275" s="683"/>
      <c r="NIE275" s="683"/>
      <c r="NIF275" s="683"/>
      <c r="NIG275" s="683"/>
      <c r="NIH275" s="683"/>
      <c r="NII275" s="683"/>
      <c r="NIJ275" s="683"/>
      <c r="NIK275" s="683"/>
      <c r="NIL275" s="683"/>
      <c r="NIM275" s="683"/>
      <c r="NIN275" s="683"/>
      <c r="NIO275" s="683"/>
      <c r="NIP275" s="683"/>
      <c r="NIQ275" s="683"/>
      <c r="NIR275" s="683"/>
      <c r="NIS275" s="683"/>
      <c r="NIT275" s="683"/>
      <c r="NIU275" s="683"/>
      <c r="NIV275" s="683"/>
      <c r="NIW275" s="683"/>
      <c r="NIX275" s="683"/>
      <c r="NIY275" s="683"/>
      <c r="NIZ275" s="683"/>
      <c r="NJA275" s="683"/>
      <c r="NJB275" s="683"/>
      <c r="NJC275" s="683"/>
      <c r="NJD275" s="683"/>
      <c r="NJE275" s="683"/>
      <c r="NJF275" s="683"/>
      <c r="NJG275" s="683"/>
      <c r="NJH275" s="683"/>
      <c r="NJI275" s="683"/>
      <c r="NJJ275" s="683"/>
      <c r="NJK275" s="683"/>
      <c r="NJL275" s="683"/>
      <c r="NJM275" s="683"/>
      <c r="NJN275" s="683"/>
      <c r="NJO275" s="683"/>
      <c r="NJP275" s="683"/>
      <c r="NJQ275" s="683"/>
      <c r="NJR275" s="681"/>
      <c r="NJS275" s="681"/>
      <c r="NJT275" s="681"/>
      <c r="NJU275" s="681"/>
      <c r="NJV275" s="681"/>
      <c r="NJW275" s="681"/>
      <c r="NJX275" s="681"/>
      <c r="NJY275" s="681"/>
      <c r="NJZ275" s="681"/>
      <c r="NKA275" s="681"/>
      <c r="NKB275" s="681"/>
      <c r="NKC275" s="681"/>
      <c r="NKD275" s="681"/>
      <c r="NKE275" s="681"/>
      <c r="NKF275" s="681"/>
      <c r="NKG275" s="681"/>
      <c r="NKH275" s="681"/>
      <c r="NKI275" s="681"/>
      <c r="NKJ275" s="681"/>
      <c r="NKK275" s="681"/>
      <c r="NKL275" s="681"/>
      <c r="NKM275" s="681"/>
      <c r="NKN275" s="681"/>
      <c r="NKO275" s="681"/>
      <c r="NKP275" s="682"/>
      <c r="NKQ275" s="682"/>
      <c r="NKR275" s="682"/>
      <c r="NKS275" s="682"/>
      <c r="NKT275" s="682"/>
      <c r="NKU275" s="681"/>
      <c r="NKV275" s="681"/>
      <c r="NKW275" s="682"/>
      <c r="NKX275" s="682"/>
      <c r="NKY275" s="681"/>
      <c r="NKZ275" s="681"/>
      <c r="NLA275" s="682"/>
      <c r="NLB275" s="682"/>
      <c r="NLC275" s="681"/>
      <c r="NLD275" s="681"/>
      <c r="NLE275" s="681"/>
      <c r="NLF275" s="681"/>
      <c r="NLG275" s="681"/>
      <c r="NLH275" s="681"/>
      <c r="NLI275" s="681"/>
      <c r="NLJ275" s="682"/>
      <c r="NLK275" s="682"/>
      <c r="NLL275" s="681"/>
      <c r="NLM275" s="681"/>
      <c r="NLN275" s="682"/>
      <c r="NLO275" s="682"/>
      <c r="NLP275" s="681"/>
      <c r="NLQ275" s="681"/>
      <c r="NLR275" s="681"/>
      <c r="NLS275" s="681"/>
      <c r="NLT275" s="681"/>
      <c r="NLU275" s="680"/>
      <c r="NLV275" s="684"/>
      <c r="NLW275" s="681"/>
      <c r="NLX275" s="681"/>
      <c r="NLY275" s="681"/>
      <c r="NLZ275" s="681"/>
      <c r="NMA275" s="681"/>
      <c r="NMB275" s="681"/>
      <c r="NMC275" s="681"/>
      <c r="NMD275" s="683"/>
      <c r="NME275" s="683"/>
      <c r="NMF275" s="683"/>
      <c r="NMG275" s="683"/>
      <c r="NMH275" s="683"/>
      <c r="NMI275" s="683"/>
      <c r="NMJ275" s="683"/>
      <c r="NMK275" s="683"/>
      <c r="NML275" s="683"/>
      <c r="NMM275" s="683"/>
      <c r="NMN275" s="683"/>
      <c r="NMO275" s="683"/>
      <c r="NMP275" s="683"/>
      <c r="NMQ275" s="683"/>
      <c r="NMR275" s="683"/>
      <c r="NMS275" s="683"/>
      <c r="NMT275" s="683"/>
      <c r="NMU275" s="683"/>
      <c r="NMV275" s="683"/>
      <c r="NMW275" s="683"/>
      <c r="NMX275" s="683"/>
      <c r="NMY275" s="683"/>
      <c r="NMZ275" s="683"/>
      <c r="NNA275" s="683"/>
      <c r="NNB275" s="683"/>
      <c r="NNC275" s="683"/>
      <c r="NND275" s="683"/>
      <c r="NNE275" s="683"/>
      <c r="NNF275" s="683"/>
      <c r="NNG275" s="683"/>
      <c r="NNH275" s="683"/>
      <c r="NNI275" s="683"/>
      <c r="NNJ275" s="683"/>
      <c r="NNK275" s="683"/>
      <c r="NNL275" s="683"/>
      <c r="NNM275" s="683"/>
      <c r="NNN275" s="683"/>
      <c r="NNO275" s="683"/>
      <c r="NNP275" s="683"/>
      <c r="NNQ275" s="683"/>
      <c r="NNR275" s="683"/>
      <c r="NNS275" s="683"/>
      <c r="NNT275" s="683"/>
      <c r="NNU275" s="683"/>
      <c r="NNV275" s="681"/>
      <c r="NNW275" s="681"/>
      <c r="NNX275" s="681"/>
      <c r="NNY275" s="681"/>
      <c r="NNZ275" s="681"/>
      <c r="NOA275" s="681"/>
      <c r="NOB275" s="681"/>
      <c r="NOC275" s="681"/>
      <c r="NOD275" s="681"/>
      <c r="NOE275" s="681"/>
      <c r="NOF275" s="681"/>
      <c r="NOG275" s="681"/>
      <c r="NOH275" s="681"/>
      <c r="NOI275" s="681"/>
      <c r="NOJ275" s="681"/>
      <c r="NOK275" s="681"/>
      <c r="NOL275" s="681"/>
      <c r="NOM275" s="681"/>
      <c r="NON275" s="681"/>
      <c r="NOO275" s="681"/>
      <c r="NOP275" s="681"/>
      <c r="NOQ275" s="681"/>
      <c r="NOR275" s="681"/>
      <c r="NOS275" s="681"/>
      <c r="NOT275" s="682"/>
      <c r="NOU275" s="682"/>
      <c r="NOV275" s="682"/>
      <c r="NOW275" s="682"/>
      <c r="NOX275" s="682"/>
      <c r="NOY275" s="681"/>
      <c r="NOZ275" s="681"/>
      <c r="NPA275" s="682"/>
      <c r="NPB275" s="682"/>
      <c r="NPC275" s="681"/>
      <c r="NPD275" s="681"/>
      <c r="NPE275" s="682"/>
      <c r="NPF275" s="682"/>
      <c r="NPG275" s="681"/>
      <c r="NPH275" s="681"/>
      <c r="NPI275" s="681"/>
      <c r="NPJ275" s="681"/>
      <c r="NPK275" s="681"/>
      <c r="NPL275" s="681"/>
      <c r="NPM275" s="681"/>
      <c r="NPN275" s="682"/>
      <c r="NPO275" s="682"/>
      <c r="NPP275" s="681"/>
      <c r="NPQ275" s="681"/>
      <c r="NPR275" s="682"/>
      <c r="NPS275" s="682"/>
      <c r="NPT275" s="681"/>
      <c r="NPU275" s="681"/>
      <c r="NPV275" s="681"/>
      <c r="NPW275" s="681"/>
      <c r="NPX275" s="681"/>
      <c r="NPY275" s="680"/>
      <c r="NPZ275" s="684"/>
      <c r="NQA275" s="681"/>
      <c r="NQB275" s="681"/>
      <c r="NQC275" s="681"/>
      <c r="NQD275" s="681"/>
      <c r="NQE275" s="681"/>
      <c r="NQF275" s="681"/>
      <c r="NQG275" s="681"/>
      <c r="NQH275" s="683"/>
      <c r="NQI275" s="683"/>
      <c r="NQJ275" s="683"/>
      <c r="NQK275" s="683"/>
      <c r="NQL275" s="683"/>
      <c r="NQM275" s="683"/>
      <c r="NQN275" s="683"/>
      <c r="NQO275" s="683"/>
      <c r="NQP275" s="683"/>
      <c r="NQQ275" s="683"/>
      <c r="NQR275" s="683"/>
      <c r="NQS275" s="683"/>
      <c r="NQT275" s="683"/>
      <c r="NQU275" s="683"/>
      <c r="NQV275" s="683"/>
      <c r="NQW275" s="683"/>
      <c r="NQX275" s="683"/>
      <c r="NQY275" s="683"/>
      <c r="NQZ275" s="683"/>
      <c r="NRA275" s="683"/>
      <c r="NRB275" s="683"/>
      <c r="NRC275" s="683"/>
      <c r="NRD275" s="683"/>
      <c r="NRE275" s="683"/>
      <c r="NRF275" s="683"/>
      <c r="NRG275" s="683"/>
      <c r="NRH275" s="683"/>
      <c r="NRI275" s="683"/>
      <c r="NRJ275" s="683"/>
      <c r="NRK275" s="683"/>
      <c r="NRL275" s="683"/>
      <c r="NRM275" s="683"/>
      <c r="NRN275" s="683"/>
      <c r="NRO275" s="683"/>
      <c r="NRP275" s="683"/>
      <c r="NRQ275" s="683"/>
      <c r="NRR275" s="683"/>
      <c r="NRS275" s="683"/>
      <c r="NRT275" s="683"/>
      <c r="NRU275" s="683"/>
      <c r="NRV275" s="683"/>
      <c r="NRW275" s="683"/>
      <c r="NRX275" s="683"/>
      <c r="NRY275" s="683"/>
      <c r="NRZ275" s="681"/>
      <c r="NSA275" s="681"/>
      <c r="NSB275" s="681"/>
      <c r="NSC275" s="681"/>
      <c r="NSD275" s="681"/>
      <c r="NSE275" s="681"/>
      <c r="NSF275" s="681"/>
      <c r="NSG275" s="681"/>
      <c r="NSH275" s="681"/>
      <c r="NSI275" s="681"/>
      <c r="NSJ275" s="681"/>
      <c r="NSK275" s="681"/>
      <c r="NSL275" s="681"/>
      <c r="NSM275" s="681"/>
      <c r="NSN275" s="681"/>
      <c r="NSO275" s="681"/>
      <c r="NSP275" s="681"/>
      <c r="NSQ275" s="681"/>
      <c r="NSR275" s="681"/>
      <c r="NSS275" s="681"/>
      <c r="NST275" s="681"/>
      <c r="NSU275" s="681"/>
      <c r="NSV275" s="681"/>
      <c r="NSW275" s="681"/>
      <c r="NSX275" s="682"/>
      <c r="NSY275" s="682"/>
      <c r="NSZ275" s="682"/>
      <c r="NTA275" s="682"/>
      <c r="NTB275" s="682"/>
      <c r="NTC275" s="681"/>
      <c r="NTD275" s="681"/>
      <c r="NTE275" s="682"/>
      <c r="NTF275" s="682"/>
      <c r="NTG275" s="681"/>
      <c r="NTH275" s="681"/>
      <c r="NTI275" s="682"/>
      <c r="NTJ275" s="682"/>
      <c r="NTK275" s="681"/>
      <c r="NTL275" s="681"/>
      <c r="NTM275" s="681"/>
      <c r="NTN275" s="681"/>
      <c r="NTO275" s="681"/>
      <c r="NTP275" s="681"/>
      <c r="NTQ275" s="681"/>
      <c r="NTR275" s="682"/>
      <c r="NTS275" s="682"/>
      <c r="NTT275" s="681"/>
      <c r="NTU275" s="681"/>
      <c r="NTV275" s="682"/>
      <c r="NTW275" s="682"/>
      <c r="NTX275" s="681"/>
      <c r="NTY275" s="681"/>
      <c r="NTZ275" s="681"/>
      <c r="NUA275" s="681"/>
      <c r="NUB275" s="681"/>
      <c r="NUC275" s="680"/>
      <c r="NUD275" s="684"/>
      <c r="NUE275" s="681"/>
      <c r="NUF275" s="681"/>
      <c r="NUG275" s="681"/>
      <c r="NUH275" s="681"/>
      <c r="NUI275" s="681"/>
      <c r="NUJ275" s="681"/>
      <c r="NUK275" s="681"/>
      <c r="NUL275" s="683"/>
      <c r="NUM275" s="683"/>
      <c r="NUN275" s="683"/>
      <c r="NUO275" s="683"/>
      <c r="NUP275" s="683"/>
      <c r="NUQ275" s="683"/>
      <c r="NUR275" s="683"/>
      <c r="NUS275" s="683"/>
      <c r="NUT275" s="683"/>
      <c r="NUU275" s="683"/>
      <c r="NUV275" s="683"/>
      <c r="NUW275" s="683"/>
      <c r="NUX275" s="683"/>
      <c r="NUY275" s="683"/>
      <c r="NUZ275" s="683"/>
      <c r="NVA275" s="683"/>
      <c r="NVB275" s="683"/>
      <c r="NVC275" s="683"/>
      <c r="NVD275" s="683"/>
      <c r="NVE275" s="683"/>
      <c r="NVF275" s="683"/>
      <c r="NVG275" s="683"/>
      <c r="NVH275" s="683"/>
      <c r="NVI275" s="683"/>
      <c r="NVJ275" s="683"/>
      <c r="NVK275" s="683"/>
      <c r="NVL275" s="683"/>
      <c r="NVM275" s="683"/>
      <c r="NVN275" s="683"/>
      <c r="NVO275" s="683"/>
      <c r="NVP275" s="683"/>
      <c r="NVQ275" s="683"/>
      <c r="NVR275" s="683"/>
      <c r="NVS275" s="683"/>
      <c r="NVT275" s="683"/>
      <c r="NVU275" s="683"/>
      <c r="NVV275" s="683"/>
      <c r="NVW275" s="683"/>
      <c r="NVX275" s="683"/>
      <c r="NVY275" s="683"/>
      <c r="NVZ275" s="683"/>
      <c r="NWA275" s="683"/>
      <c r="NWB275" s="683"/>
      <c r="NWC275" s="683"/>
      <c r="NWD275" s="681"/>
      <c r="NWE275" s="681"/>
      <c r="NWF275" s="681"/>
      <c r="NWG275" s="681"/>
      <c r="NWH275" s="681"/>
      <c r="NWI275" s="681"/>
      <c r="NWJ275" s="681"/>
      <c r="NWK275" s="681"/>
      <c r="NWL275" s="681"/>
      <c r="NWM275" s="681"/>
      <c r="NWN275" s="681"/>
      <c r="NWO275" s="681"/>
      <c r="NWP275" s="681"/>
      <c r="NWQ275" s="681"/>
      <c r="NWR275" s="681"/>
      <c r="NWS275" s="681"/>
      <c r="NWT275" s="681"/>
      <c r="NWU275" s="681"/>
      <c r="NWV275" s="681"/>
      <c r="NWW275" s="681"/>
      <c r="NWX275" s="681"/>
      <c r="NWY275" s="681"/>
      <c r="NWZ275" s="681"/>
      <c r="NXA275" s="681"/>
      <c r="NXB275" s="682"/>
      <c r="NXC275" s="682"/>
      <c r="NXD275" s="682"/>
      <c r="NXE275" s="682"/>
      <c r="NXF275" s="682"/>
      <c r="NXG275" s="681"/>
      <c r="NXH275" s="681"/>
      <c r="NXI275" s="682"/>
      <c r="NXJ275" s="682"/>
      <c r="NXK275" s="681"/>
      <c r="NXL275" s="681"/>
      <c r="NXM275" s="682"/>
      <c r="NXN275" s="682"/>
      <c r="NXO275" s="681"/>
      <c r="NXP275" s="681"/>
      <c r="NXQ275" s="681"/>
      <c r="NXR275" s="681"/>
      <c r="NXS275" s="681"/>
      <c r="NXT275" s="681"/>
      <c r="NXU275" s="681"/>
      <c r="NXV275" s="682"/>
      <c r="NXW275" s="682"/>
      <c r="NXX275" s="681"/>
      <c r="NXY275" s="681"/>
      <c r="NXZ275" s="682"/>
      <c r="NYA275" s="682"/>
      <c r="NYB275" s="681"/>
      <c r="NYC275" s="681"/>
      <c r="NYD275" s="681"/>
      <c r="NYE275" s="681"/>
      <c r="NYF275" s="681"/>
      <c r="NYG275" s="680"/>
      <c r="NYH275" s="684"/>
      <c r="NYI275" s="681"/>
      <c r="NYJ275" s="681"/>
      <c r="NYK275" s="681"/>
      <c r="NYL275" s="681"/>
      <c r="NYM275" s="681"/>
      <c r="NYN275" s="681"/>
      <c r="NYO275" s="681"/>
      <c r="NYP275" s="683"/>
      <c r="NYQ275" s="683"/>
      <c r="NYR275" s="683"/>
      <c r="NYS275" s="683"/>
      <c r="NYT275" s="683"/>
      <c r="NYU275" s="683"/>
      <c r="NYV275" s="683"/>
      <c r="NYW275" s="683"/>
      <c r="NYX275" s="683"/>
      <c r="NYY275" s="683"/>
      <c r="NYZ275" s="683"/>
      <c r="NZA275" s="683"/>
      <c r="NZB275" s="683"/>
      <c r="NZC275" s="683"/>
      <c r="NZD275" s="683"/>
      <c r="NZE275" s="683"/>
      <c r="NZF275" s="683"/>
      <c r="NZG275" s="683"/>
      <c r="NZH275" s="683"/>
      <c r="NZI275" s="683"/>
      <c r="NZJ275" s="683"/>
      <c r="NZK275" s="683"/>
      <c r="NZL275" s="683"/>
      <c r="NZM275" s="683"/>
      <c r="NZN275" s="683"/>
      <c r="NZO275" s="683"/>
      <c r="NZP275" s="683"/>
      <c r="NZQ275" s="683"/>
      <c r="NZR275" s="683"/>
      <c r="NZS275" s="683"/>
      <c r="NZT275" s="683"/>
      <c r="NZU275" s="683"/>
      <c r="NZV275" s="683"/>
      <c r="NZW275" s="683"/>
      <c r="NZX275" s="683"/>
      <c r="NZY275" s="683"/>
      <c r="NZZ275" s="683"/>
      <c r="OAA275" s="683"/>
      <c r="OAB275" s="683"/>
      <c r="OAC275" s="683"/>
      <c r="OAD275" s="683"/>
      <c r="OAE275" s="683"/>
      <c r="OAF275" s="683"/>
      <c r="OAG275" s="683"/>
      <c r="OAH275" s="681"/>
      <c r="OAI275" s="681"/>
      <c r="OAJ275" s="681"/>
      <c r="OAK275" s="681"/>
      <c r="OAL275" s="681"/>
      <c r="OAM275" s="681"/>
      <c r="OAN275" s="681"/>
      <c r="OAO275" s="681"/>
      <c r="OAP275" s="681"/>
      <c r="OAQ275" s="681"/>
      <c r="OAR275" s="681"/>
      <c r="OAS275" s="681"/>
      <c r="OAT275" s="681"/>
      <c r="OAU275" s="681"/>
      <c r="OAV275" s="681"/>
      <c r="OAW275" s="681"/>
      <c r="OAX275" s="681"/>
      <c r="OAY275" s="681"/>
      <c r="OAZ275" s="681"/>
      <c r="OBA275" s="681"/>
      <c r="OBB275" s="681"/>
      <c r="OBC275" s="681"/>
      <c r="OBD275" s="681"/>
      <c r="OBE275" s="681"/>
      <c r="OBF275" s="682"/>
      <c r="OBG275" s="682"/>
      <c r="OBH275" s="682"/>
      <c r="OBI275" s="682"/>
      <c r="OBJ275" s="682"/>
      <c r="OBK275" s="681"/>
      <c r="OBL275" s="681"/>
      <c r="OBM275" s="682"/>
      <c r="OBN275" s="682"/>
      <c r="OBO275" s="681"/>
      <c r="OBP275" s="681"/>
      <c r="OBQ275" s="682"/>
      <c r="OBR275" s="682"/>
      <c r="OBS275" s="681"/>
      <c r="OBT275" s="681"/>
      <c r="OBU275" s="681"/>
      <c r="OBV275" s="681"/>
      <c r="OBW275" s="681"/>
      <c r="OBX275" s="681"/>
      <c r="OBY275" s="681"/>
      <c r="OBZ275" s="682"/>
      <c r="OCA275" s="682"/>
      <c r="OCB275" s="681"/>
      <c r="OCC275" s="681"/>
      <c r="OCD275" s="682"/>
      <c r="OCE275" s="682"/>
      <c r="OCF275" s="681"/>
      <c r="OCG275" s="681"/>
      <c r="OCH275" s="681"/>
      <c r="OCI275" s="681"/>
      <c r="OCJ275" s="681"/>
      <c r="OCK275" s="680"/>
      <c r="OCL275" s="684"/>
      <c r="OCM275" s="681"/>
      <c r="OCN275" s="681"/>
      <c r="OCO275" s="681"/>
      <c r="OCP275" s="681"/>
      <c r="OCQ275" s="681"/>
      <c r="OCR275" s="681"/>
      <c r="OCS275" s="681"/>
      <c r="OCT275" s="683"/>
      <c r="OCU275" s="683"/>
      <c r="OCV275" s="683"/>
      <c r="OCW275" s="683"/>
      <c r="OCX275" s="683"/>
      <c r="OCY275" s="683"/>
      <c r="OCZ275" s="683"/>
      <c r="ODA275" s="683"/>
      <c r="ODB275" s="683"/>
      <c r="ODC275" s="683"/>
      <c r="ODD275" s="683"/>
      <c r="ODE275" s="683"/>
      <c r="ODF275" s="683"/>
      <c r="ODG275" s="683"/>
      <c r="ODH275" s="683"/>
      <c r="ODI275" s="683"/>
      <c r="ODJ275" s="683"/>
      <c r="ODK275" s="683"/>
      <c r="ODL275" s="683"/>
      <c r="ODM275" s="683"/>
      <c r="ODN275" s="683"/>
      <c r="ODO275" s="683"/>
      <c r="ODP275" s="683"/>
      <c r="ODQ275" s="683"/>
      <c r="ODR275" s="683"/>
      <c r="ODS275" s="683"/>
      <c r="ODT275" s="683"/>
      <c r="ODU275" s="683"/>
      <c r="ODV275" s="683"/>
      <c r="ODW275" s="683"/>
      <c r="ODX275" s="683"/>
      <c r="ODY275" s="683"/>
      <c r="ODZ275" s="683"/>
      <c r="OEA275" s="683"/>
      <c r="OEB275" s="683"/>
      <c r="OEC275" s="683"/>
      <c r="OED275" s="683"/>
      <c r="OEE275" s="683"/>
      <c r="OEF275" s="683"/>
      <c r="OEG275" s="683"/>
      <c r="OEH275" s="683"/>
      <c r="OEI275" s="683"/>
      <c r="OEJ275" s="683"/>
      <c r="OEK275" s="683"/>
      <c r="OEL275" s="681"/>
      <c r="OEM275" s="681"/>
      <c r="OEN275" s="681"/>
      <c r="OEO275" s="681"/>
      <c r="OEP275" s="681"/>
      <c r="OEQ275" s="681"/>
      <c r="OER275" s="681"/>
      <c r="OES275" s="681"/>
      <c r="OET275" s="681"/>
      <c r="OEU275" s="681"/>
      <c r="OEV275" s="681"/>
      <c r="OEW275" s="681"/>
      <c r="OEX275" s="681"/>
      <c r="OEY275" s="681"/>
      <c r="OEZ275" s="681"/>
      <c r="OFA275" s="681"/>
      <c r="OFB275" s="681"/>
      <c r="OFC275" s="681"/>
      <c r="OFD275" s="681"/>
      <c r="OFE275" s="681"/>
      <c r="OFF275" s="681"/>
      <c r="OFG275" s="681"/>
      <c r="OFH275" s="681"/>
      <c r="OFI275" s="681"/>
      <c r="OFJ275" s="682"/>
      <c r="OFK275" s="682"/>
      <c r="OFL275" s="682"/>
      <c r="OFM275" s="682"/>
      <c r="OFN275" s="682"/>
      <c r="OFO275" s="681"/>
      <c r="OFP275" s="681"/>
      <c r="OFQ275" s="682"/>
      <c r="OFR275" s="682"/>
      <c r="OFS275" s="681"/>
      <c r="OFT275" s="681"/>
      <c r="OFU275" s="682"/>
      <c r="OFV275" s="682"/>
      <c r="OFW275" s="681"/>
      <c r="OFX275" s="681"/>
      <c r="OFY275" s="681"/>
      <c r="OFZ275" s="681"/>
      <c r="OGA275" s="681"/>
      <c r="OGB275" s="681"/>
      <c r="OGC275" s="681"/>
      <c r="OGD275" s="682"/>
      <c r="OGE275" s="682"/>
      <c r="OGF275" s="681"/>
      <c r="OGG275" s="681"/>
      <c r="OGH275" s="682"/>
      <c r="OGI275" s="682"/>
      <c r="OGJ275" s="681"/>
      <c r="OGK275" s="681"/>
      <c r="OGL275" s="681"/>
      <c r="OGM275" s="681"/>
      <c r="OGN275" s="681"/>
      <c r="OGO275" s="680"/>
      <c r="OGP275" s="684"/>
      <c r="OGQ275" s="681"/>
      <c r="OGR275" s="681"/>
      <c r="OGS275" s="681"/>
      <c r="OGT275" s="681"/>
      <c r="OGU275" s="681"/>
      <c r="OGV275" s="681"/>
      <c r="OGW275" s="681"/>
      <c r="OGX275" s="683"/>
      <c r="OGY275" s="683"/>
      <c r="OGZ275" s="683"/>
      <c r="OHA275" s="683"/>
      <c r="OHB275" s="683"/>
      <c r="OHC275" s="683"/>
      <c r="OHD275" s="683"/>
      <c r="OHE275" s="683"/>
      <c r="OHF275" s="683"/>
      <c r="OHG275" s="683"/>
      <c r="OHH275" s="683"/>
      <c r="OHI275" s="683"/>
      <c r="OHJ275" s="683"/>
      <c r="OHK275" s="683"/>
      <c r="OHL275" s="683"/>
      <c r="OHM275" s="683"/>
      <c r="OHN275" s="683"/>
      <c r="OHO275" s="683"/>
      <c r="OHP275" s="683"/>
      <c r="OHQ275" s="683"/>
      <c r="OHR275" s="683"/>
      <c r="OHS275" s="683"/>
      <c r="OHT275" s="683"/>
      <c r="OHU275" s="683"/>
      <c r="OHV275" s="683"/>
      <c r="OHW275" s="683"/>
      <c r="OHX275" s="683"/>
      <c r="OHY275" s="683"/>
      <c r="OHZ275" s="683"/>
      <c r="OIA275" s="683"/>
      <c r="OIB275" s="683"/>
      <c r="OIC275" s="683"/>
      <c r="OID275" s="683"/>
      <c r="OIE275" s="683"/>
      <c r="OIF275" s="683"/>
      <c r="OIG275" s="683"/>
      <c r="OIH275" s="683"/>
      <c r="OII275" s="683"/>
      <c r="OIJ275" s="683"/>
      <c r="OIK275" s="683"/>
      <c r="OIL275" s="683"/>
      <c r="OIM275" s="683"/>
      <c r="OIN275" s="683"/>
      <c r="OIO275" s="683"/>
      <c r="OIP275" s="681"/>
      <c r="OIQ275" s="681"/>
      <c r="OIR275" s="681"/>
      <c r="OIS275" s="681"/>
      <c r="OIT275" s="681"/>
      <c r="OIU275" s="681"/>
      <c r="OIV275" s="681"/>
      <c r="OIW275" s="681"/>
      <c r="OIX275" s="681"/>
      <c r="OIY275" s="681"/>
      <c r="OIZ275" s="681"/>
      <c r="OJA275" s="681"/>
      <c r="OJB275" s="681"/>
      <c r="OJC275" s="681"/>
      <c r="OJD275" s="681"/>
      <c r="OJE275" s="681"/>
      <c r="OJF275" s="681"/>
      <c r="OJG275" s="681"/>
      <c r="OJH275" s="681"/>
      <c r="OJI275" s="681"/>
      <c r="OJJ275" s="681"/>
      <c r="OJK275" s="681"/>
      <c r="OJL275" s="681"/>
      <c r="OJM275" s="681"/>
      <c r="OJN275" s="682"/>
      <c r="OJO275" s="682"/>
      <c r="OJP275" s="682"/>
      <c r="OJQ275" s="682"/>
      <c r="OJR275" s="682"/>
      <c r="OJS275" s="681"/>
      <c r="OJT275" s="681"/>
      <c r="OJU275" s="682"/>
      <c r="OJV275" s="682"/>
      <c r="OJW275" s="681"/>
      <c r="OJX275" s="681"/>
      <c r="OJY275" s="682"/>
      <c r="OJZ275" s="682"/>
      <c r="OKA275" s="681"/>
      <c r="OKB275" s="681"/>
      <c r="OKC275" s="681"/>
      <c r="OKD275" s="681"/>
      <c r="OKE275" s="681"/>
      <c r="OKF275" s="681"/>
      <c r="OKG275" s="681"/>
      <c r="OKH275" s="682"/>
      <c r="OKI275" s="682"/>
      <c r="OKJ275" s="681"/>
      <c r="OKK275" s="681"/>
      <c r="OKL275" s="682"/>
      <c r="OKM275" s="682"/>
      <c r="OKN275" s="681"/>
      <c r="OKO275" s="681"/>
      <c r="OKP275" s="681"/>
      <c r="OKQ275" s="681"/>
      <c r="OKR275" s="681"/>
      <c r="OKS275" s="680"/>
      <c r="OKT275" s="684"/>
      <c r="OKU275" s="681"/>
      <c r="OKV275" s="681"/>
      <c r="OKW275" s="681"/>
      <c r="OKX275" s="681"/>
      <c r="OKY275" s="681"/>
      <c r="OKZ275" s="681"/>
      <c r="OLA275" s="681"/>
      <c r="OLB275" s="683"/>
      <c r="OLC275" s="683"/>
      <c r="OLD275" s="683"/>
      <c r="OLE275" s="683"/>
      <c r="OLF275" s="683"/>
      <c r="OLG275" s="683"/>
      <c r="OLH275" s="683"/>
      <c r="OLI275" s="683"/>
      <c r="OLJ275" s="683"/>
      <c r="OLK275" s="683"/>
      <c r="OLL275" s="683"/>
      <c r="OLM275" s="683"/>
      <c r="OLN275" s="683"/>
      <c r="OLO275" s="683"/>
      <c r="OLP275" s="683"/>
      <c r="OLQ275" s="683"/>
      <c r="OLR275" s="683"/>
      <c r="OLS275" s="683"/>
      <c r="OLT275" s="683"/>
      <c r="OLU275" s="683"/>
      <c r="OLV275" s="683"/>
      <c r="OLW275" s="683"/>
      <c r="OLX275" s="683"/>
      <c r="OLY275" s="683"/>
      <c r="OLZ275" s="683"/>
      <c r="OMA275" s="683"/>
      <c r="OMB275" s="683"/>
      <c r="OMC275" s="683"/>
      <c r="OMD275" s="683"/>
      <c r="OME275" s="683"/>
      <c r="OMF275" s="683"/>
      <c r="OMG275" s="683"/>
      <c r="OMH275" s="683"/>
      <c r="OMI275" s="683"/>
      <c r="OMJ275" s="683"/>
      <c r="OMK275" s="683"/>
      <c r="OML275" s="683"/>
      <c r="OMM275" s="683"/>
      <c r="OMN275" s="683"/>
      <c r="OMO275" s="683"/>
      <c r="OMP275" s="683"/>
      <c r="OMQ275" s="683"/>
      <c r="OMR275" s="683"/>
      <c r="OMS275" s="683"/>
      <c r="OMT275" s="681"/>
      <c r="OMU275" s="681"/>
      <c r="OMV275" s="681"/>
      <c r="OMW275" s="681"/>
      <c r="OMX275" s="681"/>
      <c r="OMY275" s="681"/>
      <c r="OMZ275" s="681"/>
      <c r="ONA275" s="681"/>
      <c r="ONB275" s="681"/>
      <c r="ONC275" s="681"/>
      <c r="OND275" s="681"/>
      <c r="ONE275" s="681"/>
      <c r="ONF275" s="681"/>
      <c r="ONG275" s="681"/>
      <c r="ONH275" s="681"/>
      <c r="ONI275" s="681"/>
      <c r="ONJ275" s="681"/>
      <c r="ONK275" s="681"/>
      <c r="ONL275" s="681"/>
      <c r="ONM275" s="681"/>
      <c r="ONN275" s="681"/>
      <c r="ONO275" s="681"/>
      <c r="ONP275" s="681"/>
      <c r="ONQ275" s="681"/>
      <c r="ONR275" s="682"/>
      <c r="ONS275" s="682"/>
      <c r="ONT275" s="682"/>
      <c r="ONU275" s="682"/>
      <c r="ONV275" s="682"/>
      <c r="ONW275" s="681"/>
      <c r="ONX275" s="681"/>
      <c r="ONY275" s="682"/>
      <c r="ONZ275" s="682"/>
      <c r="OOA275" s="681"/>
      <c r="OOB275" s="681"/>
      <c r="OOC275" s="682"/>
      <c r="OOD275" s="682"/>
      <c r="OOE275" s="681"/>
      <c r="OOF275" s="681"/>
      <c r="OOG275" s="681"/>
      <c r="OOH275" s="681"/>
      <c r="OOI275" s="681"/>
      <c r="OOJ275" s="681"/>
      <c r="OOK275" s="681"/>
      <c r="OOL275" s="682"/>
      <c r="OOM275" s="682"/>
      <c r="OON275" s="681"/>
      <c r="OOO275" s="681"/>
      <c r="OOP275" s="682"/>
      <c r="OOQ275" s="682"/>
      <c r="OOR275" s="681"/>
      <c r="OOS275" s="681"/>
      <c r="OOT275" s="681"/>
      <c r="OOU275" s="681"/>
      <c r="OOV275" s="681"/>
      <c r="OOW275" s="680"/>
      <c r="OOX275" s="684"/>
      <c r="OOY275" s="681"/>
      <c r="OOZ275" s="681"/>
      <c r="OPA275" s="681"/>
      <c r="OPB275" s="681"/>
      <c r="OPC275" s="681"/>
      <c r="OPD275" s="681"/>
      <c r="OPE275" s="681"/>
      <c r="OPF275" s="683"/>
      <c r="OPG275" s="683"/>
      <c r="OPH275" s="683"/>
      <c r="OPI275" s="683"/>
      <c r="OPJ275" s="683"/>
      <c r="OPK275" s="683"/>
      <c r="OPL275" s="683"/>
      <c r="OPM275" s="683"/>
      <c r="OPN275" s="683"/>
      <c r="OPO275" s="683"/>
      <c r="OPP275" s="683"/>
      <c r="OPQ275" s="683"/>
      <c r="OPR275" s="683"/>
      <c r="OPS275" s="683"/>
      <c r="OPT275" s="683"/>
      <c r="OPU275" s="683"/>
      <c r="OPV275" s="683"/>
      <c r="OPW275" s="683"/>
      <c r="OPX275" s="683"/>
      <c r="OPY275" s="683"/>
      <c r="OPZ275" s="683"/>
      <c r="OQA275" s="683"/>
      <c r="OQB275" s="683"/>
      <c r="OQC275" s="683"/>
      <c r="OQD275" s="683"/>
      <c r="OQE275" s="683"/>
      <c r="OQF275" s="683"/>
      <c r="OQG275" s="683"/>
      <c r="OQH275" s="683"/>
      <c r="OQI275" s="683"/>
      <c r="OQJ275" s="683"/>
      <c r="OQK275" s="683"/>
      <c r="OQL275" s="683"/>
      <c r="OQM275" s="683"/>
      <c r="OQN275" s="683"/>
      <c r="OQO275" s="683"/>
      <c r="OQP275" s="683"/>
      <c r="OQQ275" s="683"/>
      <c r="OQR275" s="683"/>
      <c r="OQS275" s="683"/>
      <c r="OQT275" s="683"/>
      <c r="OQU275" s="683"/>
      <c r="OQV275" s="683"/>
      <c r="OQW275" s="683"/>
      <c r="OQX275" s="681"/>
      <c r="OQY275" s="681"/>
      <c r="OQZ275" s="681"/>
      <c r="ORA275" s="681"/>
      <c r="ORB275" s="681"/>
      <c r="ORC275" s="681"/>
      <c r="ORD275" s="681"/>
      <c r="ORE275" s="681"/>
      <c r="ORF275" s="681"/>
      <c r="ORG275" s="681"/>
      <c r="ORH275" s="681"/>
      <c r="ORI275" s="681"/>
      <c r="ORJ275" s="681"/>
      <c r="ORK275" s="681"/>
      <c r="ORL275" s="681"/>
      <c r="ORM275" s="681"/>
      <c r="ORN275" s="681"/>
      <c r="ORO275" s="681"/>
      <c r="ORP275" s="681"/>
      <c r="ORQ275" s="681"/>
      <c r="ORR275" s="681"/>
      <c r="ORS275" s="681"/>
      <c r="ORT275" s="681"/>
      <c r="ORU275" s="681"/>
      <c r="ORV275" s="682"/>
      <c r="ORW275" s="682"/>
      <c r="ORX275" s="682"/>
      <c r="ORY275" s="682"/>
      <c r="ORZ275" s="682"/>
      <c r="OSA275" s="681"/>
      <c r="OSB275" s="681"/>
      <c r="OSC275" s="682"/>
      <c r="OSD275" s="682"/>
      <c r="OSE275" s="681"/>
      <c r="OSF275" s="681"/>
      <c r="OSG275" s="682"/>
      <c r="OSH275" s="682"/>
      <c r="OSI275" s="681"/>
      <c r="OSJ275" s="681"/>
      <c r="OSK275" s="681"/>
      <c r="OSL275" s="681"/>
      <c r="OSM275" s="681"/>
      <c r="OSN275" s="681"/>
      <c r="OSO275" s="681"/>
      <c r="OSP275" s="682"/>
      <c r="OSQ275" s="682"/>
      <c r="OSR275" s="681"/>
      <c r="OSS275" s="681"/>
      <c r="OST275" s="682"/>
      <c r="OSU275" s="682"/>
      <c r="OSV275" s="681"/>
      <c r="OSW275" s="681"/>
      <c r="OSX275" s="681"/>
      <c r="OSY275" s="681"/>
      <c r="OSZ275" s="681"/>
      <c r="OTA275" s="680"/>
      <c r="OTB275" s="684"/>
      <c r="OTC275" s="681"/>
      <c r="OTD275" s="681"/>
      <c r="OTE275" s="681"/>
      <c r="OTF275" s="681"/>
      <c r="OTG275" s="681"/>
      <c r="OTH275" s="681"/>
      <c r="OTI275" s="681"/>
      <c r="OTJ275" s="683"/>
      <c r="OTK275" s="683"/>
      <c r="OTL275" s="683"/>
      <c r="OTM275" s="683"/>
      <c r="OTN275" s="683"/>
      <c r="OTO275" s="683"/>
      <c r="OTP275" s="683"/>
      <c r="OTQ275" s="683"/>
      <c r="OTR275" s="683"/>
      <c r="OTS275" s="683"/>
      <c r="OTT275" s="683"/>
      <c r="OTU275" s="683"/>
      <c r="OTV275" s="683"/>
      <c r="OTW275" s="683"/>
      <c r="OTX275" s="683"/>
      <c r="OTY275" s="683"/>
      <c r="OTZ275" s="683"/>
      <c r="OUA275" s="683"/>
      <c r="OUB275" s="683"/>
      <c r="OUC275" s="683"/>
      <c r="OUD275" s="683"/>
      <c r="OUE275" s="683"/>
      <c r="OUF275" s="683"/>
      <c r="OUG275" s="683"/>
      <c r="OUH275" s="683"/>
      <c r="OUI275" s="683"/>
      <c r="OUJ275" s="683"/>
      <c r="OUK275" s="683"/>
      <c r="OUL275" s="683"/>
      <c r="OUM275" s="683"/>
      <c r="OUN275" s="683"/>
      <c r="OUO275" s="683"/>
      <c r="OUP275" s="683"/>
      <c r="OUQ275" s="683"/>
      <c r="OUR275" s="683"/>
      <c r="OUS275" s="683"/>
      <c r="OUT275" s="683"/>
      <c r="OUU275" s="683"/>
      <c r="OUV275" s="683"/>
      <c r="OUW275" s="683"/>
      <c r="OUX275" s="683"/>
      <c r="OUY275" s="683"/>
      <c r="OUZ275" s="683"/>
      <c r="OVA275" s="683"/>
      <c r="OVB275" s="681"/>
      <c r="OVC275" s="681"/>
      <c r="OVD275" s="681"/>
      <c r="OVE275" s="681"/>
      <c r="OVF275" s="681"/>
      <c r="OVG275" s="681"/>
      <c r="OVH275" s="681"/>
      <c r="OVI275" s="681"/>
      <c r="OVJ275" s="681"/>
      <c r="OVK275" s="681"/>
      <c r="OVL275" s="681"/>
      <c r="OVM275" s="681"/>
      <c r="OVN275" s="681"/>
      <c r="OVO275" s="681"/>
      <c r="OVP275" s="681"/>
      <c r="OVQ275" s="681"/>
      <c r="OVR275" s="681"/>
      <c r="OVS275" s="681"/>
      <c r="OVT275" s="681"/>
      <c r="OVU275" s="681"/>
      <c r="OVV275" s="681"/>
      <c r="OVW275" s="681"/>
      <c r="OVX275" s="681"/>
      <c r="OVY275" s="681"/>
      <c r="OVZ275" s="682"/>
      <c r="OWA275" s="682"/>
      <c r="OWB275" s="682"/>
      <c r="OWC275" s="682"/>
      <c r="OWD275" s="682"/>
      <c r="OWE275" s="681"/>
      <c r="OWF275" s="681"/>
      <c r="OWG275" s="682"/>
      <c r="OWH275" s="682"/>
      <c r="OWI275" s="681"/>
      <c r="OWJ275" s="681"/>
      <c r="OWK275" s="682"/>
      <c r="OWL275" s="682"/>
      <c r="OWM275" s="681"/>
      <c r="OWN275" s="681"/>
      <c r="OWO275" s="681"/>
      <c r="OWP275" s="681"/>
      <c r="OWQ275" s="681"/>
      <c r="OWR275" s="681"/>
      <c r="OWS275" s="681"/>
      <c r="OWT275" s="682"/>
      <c r="OWU275" s="682"/>
      <c r="OWV275" s="681"/>
      <c r="OWW275" s="681"/>
      <c r="OWX275" s="682"/>
      <c r="OWY275" s="682"/>
      <c r="OWZ275" s="681"/>
      <c r="OXA275" s="681"/>
      <c r="OXB275" s="681"/>
      <c r="OXC275" s="681"/>
      <c r="OXD275" s="681"/>
      <c r="OXE275" s="680"/>
      <c r="OXF275" s="684"/>
      <c r="OXG275" s="681"/>
      <c r="OXH275" s="681"/>
      <c r="OXI275" s="681"/>
      <c r="OXJ275" s="681"/>
      <c r="OXK275" s="681"/>
      <c r="OXL275" s="681"/>
      <c r="OXM275" s="681"/>
      <c r="OXN275" s="683"/>
      <c r="OXO275" s="683"/>
      <c r="OXP275" s="683"/>
      <c r="OXQ275" s="683"/>
      <c r="OXR275" s="683"/>
      <c r="OXS275" s="683"/>
      <c r="OXT275" s="683"/>
      <c r="OXU275" s="683"/>
      <c r="OXV275" s="683"/>
      <c r="OXW275" s="683"/>
      <c r="OXX275" s="683"/>
      <c r="OXY275" s="683"/>
      <c r="OXZ275" s="683"/>
      <c r="OYA275" s="683"/>
      <c r="OYB275" s="683"/>
      <c r="OYC275" s="683"/>
      <c r="OYD275" s="683"/>
      <c r="OYE275" s="683"/>
      <c r="OYF275" s="683"/>
      <c r="OYG275" s="683"/>
      <c r="OYH275" s="683"/>
      <c r="OYI275" s="683"/>
      <c r="OYJ275" s="683"/>
      <c r="OYK275" s="683"/>
      <c r="OYL275" s="683"/>
      <c r="OYM275" s="683"/>
      <c r="OYN275" s="683"/>
      <c r="OYO275" s="683"/>
      <c r="OYP275" s="683"/>
      <c r="OYQ275" s="683"/>
      <c r="OYR275" s="683"/>
      <c r="OYS275" s="683"/>
      <c r="OYT275" s="683"/>
      <c r="OYU275" s="683"/>
      <c r="OYV275" s="683"/>
      <c r="OYW275" s="683"/>
      <c r="OYX275" s="683"/>
      <c r="OYY275" s="683"/>
      <c r="OYZ275" s="683"/>
      <c r="OZA275" s="683"/>
      <c r="OZB275" s="683"/>
      <c r="OZC275" s="683"/>
      <c r="OZD275" s="683"/>
      <c r="OZE275" s="683"/>
      <c r="OZF275" s="681"/>
      <c r="OZG275" s="681"/>
      <c r="OZH275" s="681"/>
      <c r="OZI275" s="681"/>
      <c r="OZJ275" s="681"/>
      <c r="OZK275" s="681"/>
      <c r="OZL275" s="681"/>
      <c r="OZM275" s="681"/>
      <c r="OZN275" s="681"/>
      <c r="OZO275" s="681"/>
      <c r="OZP275" s="681"/>
      <c r="OZQ275" s="681"/>
      <c r="OZR275" s="681"/>
      <c r="OZS275" s="681"/>
      <c r="OZT275" s="681"/>
      <c r="OZU275" s="681"/>
      <c r="OZV275" s="681"/>
      <c r="OZW275" s="681"/>
      <c r="OZX275" s="681"/>
      <c r="OZY275" s="681"/>
      <c r="OZZ275" s="681"/>
      <c r="PAA275" s="681"/>
      <c r="PAB275" s="681"/>
      <c r="PAC275" s="681"/>
      <c r="PAD275" s="682"/>
      <c r="PAE275" s="682"/>
      <c r="PAF275" s="682"/>
      <c r="PAG275" s="682"/>
      <c r="PAH275" s="682"/>
      <c r="PAI275" s="681"/>
      <c r="PAJ275" s="681"/>
      <c r="PAK275" s="682"/>
      <c r="PAL275" s="682"/>
      <c r="PAM275" s="681"/>
      <c r="PAN275" s="681"/>
      <c r="PAO275" s="682"/>
      <c r="PAP275" s="682"/>
      <c r="PAQ275" s="681"/>
      <c r="PAR275" s="681"/>
      <c r="PAS275" s="681"/>
      <c r="PAT275" s="681"/>
      <c r="PAU275" s="681"/>
      <c r="PAV275" s="681"/>
      <c r="PAW275" s="681"/>
      <c r="PAX275" s="682"/>
      <c r="PAY275" s="682"/>
      <c r="PAZ275" s="681"/>
      <c r="PBA275" s="681"/>
      <c r="PBB275" s="682"/>
      <c r="PBC275" s="682"/>
      <c r="PBD275" s="681"/>
      <c r="PBE275" s="681"/>
      <c r="PBF275" s="681"/>
      <c r="PBG275" s="681"/>
      <c r="PBH275" s="681"/>
      <c r="PBI275" s="680"/>
      <c r="PBJ275" s="684"/>
      <c r="PBK275" s="681"/>
      <c r="PBL275" s="681"/>
      <c r="PBM275" s="681"/>
      <c r="PBN275" s="681"/>
      <c r="PBO275" s="681"/>
      <c r="PBP275" s="681"/>
      <c r="PBQ275" s="681"/>
      <c r="PBR275" s="683"/>
      <c r="PBS275" s="683"/>
      <c r="PBT275" s="683"/>
      <c r="PBU275" s="683"/>
      <c r="PBV275" s="683"/>
      <c r="PBW275" s="683"/>
      <c r="PBX275" s="683"/>
      <c r="PBY275" s="683"/>
      <c r="PBZ275" s="683"/>
      <c r="PCA275" s="683"/>
      <c r="PCB275" s="683"/>
      <c r="PCC275" s="683"/>
      <c r="PCD275" s="683"/>
      <c r="PCE275" s="683"/>
      <c r="PCF275" s="683"/>
      <c r="PCG275" s="683"/>
      <c r="PCH275" s="683"/>
      <c r="PCI275" s="683"/>
      <c r="PCJ275" s="683"/>
      <c r="PCK275" s="683"/>
      <c r="PCL275" s="683"/>
      <c r="PCM275" s="683"/>
      <c r="PCN275" s="683"/>
      <c r="PCO275" s="683"/>
      <c r="PCP275" s="683"/>
      <c r="PCQ275" s="683"/>
      <c r="PCR275" s="683"/>
      <c r="PCS275" s="683"/>
      <c r="PCT275" s="683"/>
      <c r="PCU275" s="683"/>
      <c r="PCV275" s="683"/>
      <c r="PCW275" s="683"/>
      <c r="PCX275" s="683"/>
      <c r="PCY275" s="683"/>
      <c r="PCZ275" s="683"/>
      <c r="PDA275" s="683"/>
      <c r="PDB275" s="683"/>
      <c r="PDC275" s="683"/>
      <c r="PDD275" s="683"/>
      <c r="PDE275" s="683"/>
      <c r="PDF275" s="683"/>
      <c r="PDG275" s="683"/>
      <c r="PDH275" s="683"/>
      <c r="PDI275" s="683"/>
      <c r="PDJ275" s="681"/>
      <c r="PDK275" s="681"/>
      <c r="PDL275" s="681"/>
      <c r="PDM275" s="681"/>
      <c r="PDN275" s="681"/>
      <c r="PDO275" s="681"/>
      <c r="PDP275" s="681"/>
      <c r="PDQ275" s="681"/>
      <c r="PDR275" s="681"/>
      <c r="PDS275" s="681"/>
      <c r="PDT275" s="681"/>
      <c r="PDU275" s="681"/>
      <c r="PDV275" s="681"/>
      <c r="PDW275" s="681"/>
      <c r="PDX275" s="681"/>
      <c r="PDY275" s="681"/>
      <c r="PDZ275" s="681"/>
      <c r="PEA275" s="681"/>
      <c r="PEB275" s="681"/>
      <c r="PEC275" s="681"/>
      <c r="PED275" s="681"/>
      <c r="PEE275" s="681"/>
      <c r="PEF275" s="681"/>
      <c r="PEG275" s="681"/>
      <c r="PEH275" s="682"/>
      <c r="PEI275" s="682"/>
      <c r="PEJ275" s="682"/>
      <c r="PEK275" s="682"/>
      <c r="PEL275" s="682"/>
      <c r="PEM275" s="681"/>
      <c r="PEN275" s="681"/>
      <c r="PEO275" s="682"/>
      <c r="PEP275" s="682"/>
      <c r="PEQ275" s="681"/>
      <c r="PER275" s="681"/>
      <c r="PES275" s="682"/>
      <c r="PET275" s="682"/>
      <c r="PEU275" s="681"/>
      <c r="PEV275" s="681"/>
      <c r="PEW275" s="681"/>
      <c r="PEX275" s="681"/>
      <c r="PEY275" s="681"/>
      <c r="PEZ275" s="681"/>
      <c r="PFA275" s="681"/>
      <c r="PFB275" s="682"/>
      <c r="PFC275" s="682"/>
      <c r="PFD275" s="681"/>
      <c r="PFE275" s="681"/>
      <c r="PFF275" s="682"/>
      <c r="PFG275" s="682"/>
      <c r="PFH275" s="681"/>
      <c r="PFI275" s="681"/>
      <c r="PFJ275" s="681"/>
      <c r="PFK275" s="681"/>
      <c r="PFL275" s="681"/>
      <c r="PFM275" s="680"/>
      <c r="PFN275" s="684"/>
      <c r="PFO275" s="681"/>
      <c r="PFP275" s="681"/>
      <c r="PFQ275" s="681"/>
      <c r="PFR275" s="681"/>
      <c r="PFS275" s="681"/>
      <c r="PFT275" s="681"/>
      <c r="PFU275" s="681"/>
      <c r="PFV275" s="683"/>
      <c r="PFW275" s="683"/>
      <c r="PFX275" s="683"/>
      <c r="PFY275" s="683"/>
      <c r="PFZ275" s="683"/>
      <c r="PGA275" s="683"/>
      <c r="PGB275" s="683"/>
      <c r="PGC275" s="683"/>
      <c r="PGD275" s="683"/>
      <c r="PGE275" s="683"/>
      <c r="PGF275" s="683"/>
      <c r="PGG275" s="683"/>
      <c r="PGH275" s="683"/>
      <c r="PGI275" s="683"/>
      <c r="PGJ275" s="683"/>
      <c r="PGK275" s="683"/>
      <c r="PGL275" s="683"/>
      <c r="PGM275" s="683"/>
      <c r="PGN275" s="683"/>
      <c r="PGO275" s="683"/>
      <c r="PGP275" s="683"/>
      <c r="PGQ275" s="683"/>
      <c r="PGR275" s="683"/>
      <c r="PGS275" s="683"/>
      <c r="PGT275" s="683"/>
      <c r="PGU275" s="683"/>
      <c r="PGV275" s="683"/>
      <c r="PGW275" s="683"/>
      <c r="PGX275" s="683"/>
      <c r="PGY275" s="683"/>
      <c r="PGZ275" s="683"/>
      <c r="PHA275" s="683"/>
      <c r="PHB275" s="683"/>
      <c r="PHC275" s="683"/>
      <c r="PHD275" s="683"/>
      <c r="PHE275" s="683"/>
      <c r="PHF275" s="683"/>
      <c r="PHG275" s="683"/>
      <c r="PHH275" s="683"/>
      <c r="PHI275" s="683"/>
      <c r="PHJ275" s="683"/>
      <c r="PHK275" s="683"/>
      <c r="PHL275" s="683"/>
      <c r="PHM275" s="683"/>
      <c r="PHN275" s="681"/>
      <c r="PHO275" s="681"/>
      <c r="PHP275" s="681"/>
      <c r="PHQ275" s="681"/>
      <c r="PHR275" s="681"/>
      <c r="PHS275" s="681"/>
      <c r="PHT275" s="681"/>
      <c r="PHU275" s="681"/>
      <c r="PHV275" s="681"/>
      <c r="PHW275" s="681"/>
      <c r="PHX275" s="681"/>
      <c r="PHY275" s="681"/>
      <c r="PHZ275" s="681"/>
      <c r="PIA275" s="681"/>
      <c r="PIB275" s="681"/>
      <c r="PIC275" s="681"/>
      <c r="PID275" s="681"/>
      <c r="PIE275" s="681"/>
      <c r="PIF275" s="681"/>
      <c r="PIG275" s="681"/>
      <c r="PIH275" s="681"/>
      <c r="PII275" s="681"/>
      <c r="PIJ275" s="681"/>
      <c r="PIK275" s="681"/>
      <c r="PIL275" s="682"/>
      <c r="PIM275" s="682"/>
      <c r="PIN275" s="682"/>
      <c r="PIO275" s="682"/>
      <c r="PIP275" s="682"/>
      <c r="PIQ275" s="681"/>
      <c r="PIR275" s="681"/>
      <c r="PIS275" s="682"/>
      <c r="PIT275" s="682"/>
      <c r="PIU275" s="681"/>
      <c r="PIV275" s="681"/>
      <c r="PIW275" s="682"/>
      <c r="PIX275" s="682"/>
      <c r="PIY275" s="681"/>
      <c r="PIZ275" s="681"/>
      <c r="PJA275" s="681"/>
      <c r="PJB275" s="681"/>
      <c r="PJC275" s="681"/>
      <c r="PJD275" s="681"/>
      <c r="PJE275" s="681"/>
      <c r="PJF275" s="682"/>
      <c r="PJG275" s="682"/>
      <c r="PJH275" s="681"/>
      <c r="PJI275" s="681"/>
      <c r="PJJ275" s="682"/>
      <c r="PJK275" s="682"/>
      <c r="PJL275" s="681"/>
      <c r="PJM275" s="681"/>
      <c r="PJN275" s="681"/>
      <c r="PJO275" s="681"/>
      <c r="PJP275" s="681"/>
      <c r="PJQ275" s="680"/>
      <c r="PJR275" s="684"/>
      <c r="PJS275" s="681"/>
      <c r="PJT275" s="681"/>
      <c r="PJU275" s="681"/>
      <c r="PJV275" s="681"/>
      <c r="PJW275" s="681"/>
      <c r="PJX275" s="681"/>
      <c r="PJY275" s="681"/>
      <c r="PJZ275" s="683"/>
      <c r="PKA275" s="683"/>
      <c r="PKB275" s="683"/>
      <c r="PKC275" s="683"/>
      <c r="PKD275" s="683"/>
      <c r="PKE275" s="683"/>
      <c r="PKF275" s="683"/>
      <c r="PKG275" s="683"/>
      <c r="PKH275" s="683"/>
      <c r="PKI275" s="683"/>
      <c r="PKJ275" s="683"/>
      <c r="PKK275" s="683"/>
      <c r="PKL275" s="683"/>
      <c r="PKM275" s="683"/>
      <c r="PKN275" s="683"/>
      <c r="PKO275" s="683"/>
      <c r="PKP275" s="683"/>
      <c r="PKQ275" s="683"/>
      <c r="PKR275" s="683"/>
      <c r="PKS275" s="683"/>
      <c r="PKT275" s="683"/>
      <c r="PKU275" s="683"/>
      <c r="PKV275" s="683"/>
      <c r="PKW275" s="683"/>
      <c r="PKX275" s="683"/>
      <c r="PKY275" s="683"/>
      <c r="PKZ275" s="683"/>
      <c r="PLA275" s="683"/>
      <c r="PLB275" s="683"/>
      <c r="PLC275" s="683"/>
      <c r="PLD275" s="683"/>
      <c r="PLE275" s="683"/>
      <c r="PLF275" s="683"/>
      <c r="PLG275" s="683"/>
      <c r="PLH275" s="683"/>
      <c r="PLI275" s="683"/>
      <c r="PLJ275" s="683"/>
      <c r="PLK275" s="683"/>
      <c r="PLL275" s="683"/>
      <c r="PLM275" s="683"/>
      <c r="PLN275" s="683"/>
      <c r="PLO275" s="683"/>
      <c r="PLP275" s="683"/>
      <c r="PLQ275" s="683"/>
      <c r="PLR275" s="681"/>
      <c r="PLS275" s="681"/>
      <c r="PLT275" s="681"/>
      <c r="PLU275" s="681"/>
      <c r="PLV275" s="681"/>
      <c r="PLW275" s="681"/>
      <c r="PLX275" s="681"/>
      <c r="PLY275" s="681"/>
      <c r="PLZ275" s="681"/>
      <c r="PMA275" s="681"/>
      <c r="PMB275" s="681"/>
      <c r="PMC275" s="681"/>
      <c r="PMD275" s="681"/>
      <c r="PME275" s="681"/>
      <c r="PMF275" s="681"/>
      <c r="PMG275" s="681"/>
      <c r="PMH275" s="681"/>
      <c r="PMI275" s="681"/>
      <c r="PMJ275" s="681"/>
      <c r="PMK275" s="681"/>
      <c r="PML275" s="681"/>
      <c r="PMM275" s="681"/>
      <c r="PMN275" s="681"/>
      <c r="PMO275" s="681"/>
      <c r="PMP275" s="682"/>
      <c r="PMQ275" s="682"/>
      <c r="PMR275" s="682"/>
      <c r="PMS275" s="682"/>
      <c r="PMT275" s="682"/>
      <c r="PMU275" s="681"/>
      <c r="PMV275" s="681"/>
      <c r="PMW275" s="682"/>
      <c r="PMX275" s="682"/>
      <c r="PMY275" s="681"/>
      <c r="PMZ275" s="681"/>
      <c r="PNA275" s="682"/>
      <c r="PNB275" s="682"/>
      <c r="PNC275" s="681"/>
      <c r="PND275" s="681"/>
      <c r="PNE275" s="681"/>
      <c r="PNF275" s="681"/>
      <c r="PNG275" s="681"/>
      <c r="PNH275" s="681"/>
      <c r="PNI275" s="681"/>
      <c r="PNJ275" s="682"/>
      <c r="PNK275" s="682"/>
      <c r="PNL275" s="681"/>
      <c r="PNM275" s="681"/>
      <c r="PNN275" s="682"/>
      <c r="PNO275" s="682"/>
      <c r="PNP275" s="681"/>
      <c r="PNQ275" s="681"/>
      <c r="PNR275" s="681"/>
      <c r="PNS275" s="681"/>
      <c r="PNT275" s="681"/>
      <c r="PNU275" s="680"/>
      <c r="PNV275" s="684"/>
      <c r="PNW275" s="681"/>
      <c r="PNX275" s="681"/>
      <c r="PNY275" s="681"/>
      <c r="PNZ275" s="681"/>
      <c r="POA275" s="681"/>
      <c r="POB275" s="681"/>
      <c r="POC275" s="681"/>
      <c r="POD275" s="683"/>
      <c r="POE275" s="683"/>
      <c r="POF275" s="683"/>
      <c r="POG275" s="683"/>
      <c r="POH275" s="683"/>
      <c r="POI275" s="683"/>
      <c r="POJ275" s="683"/>
      <c r="POK275" s="683"/>
      <c r="POL275" s="683"/>
      <c r="POM275" s="683"/>
      <c r="PON275" s="683"/>
      <c r="POO275" s="683"/>
      <c r="POP275" s="683"/>
      <c r="POQ275" s="683"/>
      <c r="POR275" s="683"/>
      <c r="POS275" s="683"/>
      <c r="POT275" s="683"/>
      <c r="POU275" s="683"/>
      <c r="POV275" s="683"/>
      <c r="POW275" s="683"/>
      <c r="POX275" s="683"/>
      <c r="POY275" s="683"/>
      <c r="POZ275" s="683"/>
      <c r="PPA275" s="683"/>
      <c r="PPB275" s="683"/>
      <c r="PPC275" s="683"/>
      <c r="PPD275" s="683"/>
      <c r="PPE275" s="683"/>
      <c r="PPF275" s="683"/>
      <c r="PPG275" s="683"/>
      <c r="PPH275" s="683"/>
      <c r="PPI275" s="683"/>
      <c r="PPJ275" s="683"/>
      <c r="PPK275" s="683"/>
      <c r="PPL275" s="683"/>
      <c r="PPM275" s="683"/>
      <c r="PPN275" s="683"/>
      <c r="PPO275" s="683"/>
      <c r="PPP275" s="683"/>
      <c r="PPQ275" s="683"/>
      <c r="PPR275" s="683"/>
      <c r="PPS275" s="683"/>
      <c r="PPT275" s="683"/>
      <c r="PPU275" s="683"/>
      <c r="PPV275" s="681"/>
      <c r="PPW275" s="681"/>
      <c r="PPX275" s="681"/>
      <c r="PPY275" s="681"/>
      <c r="PPZ275" s="681"/>
      <c r="PQA275" s="681"/>
      <c r="PQB275" s="681"/>
      <c r="PQC275" s="681"/>
      <c r="PQD275" s="681"/>
      <c r="PQE275" s="681"/>
      <c r="PQF275" s="681"/>
      <c r="PQG275" s="681"/>
      <c r="PQH275" s="681"/>
      <c r="PQI275" s="681"/>
      <c r="PQJ275" s="681"/>
      <c r="PQK275" s="681"/>
      <c r="PQL275" s="681"/>
      <c r="PQM275" s="681"/>
      <c r="PQN275" s="681"/>
      <c r="PQO275" s="681"/>
      <c r="PQP275" s="681"/>
      <c r="PQQ275" s="681"/>
      <c r="PQR275" s="681"/>
      <c r="PQS275" s="681"/>
      <c r="PQT275" s="682"/>
      <c r="PQU275" s="682"/>
      <c r="PQV275" s="682"/>
      <c r="PQW275" s="682"/>
      <c r="PQX275" s="682"/>
      <c r="PQY275" s="681"/>
      <c r="PQZ275" s="681"/>
      <c r="PRA275" s="682"/>
      <c r="PRB275" s="682"/>
      <c r="PRC275" s="681"/>
      <c r="PRD275" s="681"/>
      <c r="PRE275" s="682"/>
      <c r="PRF275" s="682"/>
      <c r="PRG275" s="681"/>
      <c r="PRH275" s="681"/>
      <c r="PRI275" s="681"/>
      <c r="PRJ275" s="681"/>
      <c r="PRK275" s="681"/>
      <c r="PRL275" s="681"/>
      <c r="PRM275" s="681"/>
      <c r="PRN275" s="682"/>
      <c r="PRO275" s="682"/>
      <c r="PRP275" s="681"/>
      <c r="PRQ275" s="681"/>
      <c r="PRR275" s="682"/>
      <c r="PRS275" s="682"/>
      <c r="PRT275" s="681"/>
      <c r="PRU275" s="681"/>
      <c r="PRV275" s="681"/>
      <c r="PRW275" s="681"/>
      <c r="PRX275" s="681"/>
      <c r="PRY275" s="680"/>
      <c r="PRZ275" s="684"/>
      <c r="PSA275" s="681"/>
      <c r="PSB275" s="681"/>
      <c r="PSC275" s="681"/>
      <c r="PSD275" s="681"/>
      <c r="PSE275" s="681"/>
      <c r="PSF275" s="681"/>
      <c r="PSG275" s="681"/>
      <c r="PSH275" s="683"/>
      <c r="PSI275" s="683"/>
      <c r="PSJ275" s="683"/>
      <c r="PSK275" s="683"/>
      <c r="PSL275" s="683"/>
      <c r="PSM275" s="683"/>
      <c r="PSN275" s="683"/>
      <c r="PSO275" s="683"/>
      <c r="PSP275" s="683"/>
      <c r="PSQ275" s="683"/>
      <c r="PSR275" s="683"/>
      <c r="PSS275" s="683"/>
      <c r="PST275" s="683"/>
      <c r="PSU275" s="683"/>
      <c r="PSV275" s="683"/>
      <c r="PSW275" s="683"/>
      <c r="PSX275" s="683"/>
      <c r="PSY275" s="683"/>
      <c r="PSZ275" s="683"/>
      <c r="PTA275" s="683"/>
      <c r="PTB275" s="683"/>
      <c r="PTC275" s="683"/>
      <c r="PTD275" s="683"/>
      <c r="PTE275" s="683"/>
      <c r="PTF275" s="683"/>
      <c r="PTG275" s="683"/>
      <c r="PTH275" s="683"/>
      <c r="PTI275" s="683"/>
      <c r="PTJ275" s="683"/>
      <c r="PTK275" s="683"/>
      <c r="PTL275" s="683"/>
      <c r="PTM275" s="683"/>
      <c r="PTN275" s="683"/>
      <c r="PTO275" s="683"/>
      <c r="PTP275" s="683"/>
      <c r="PTQ275" s="683"/>
      <c r="PTR275" s="683"/>
      <c r="PTS275" s="683"/>
      <c r="PTT275" s="683"/>
      <c r="PTU275" s="683"/>
      <c r="PTV275" s="683"/>
      <c r="PTW275" s="683"/>
      <c r="PTX275" s="683"/>
      <c r="PTY275" s="683"/>
      <c r="PTZ275" s="681"/>
      <c r="PUA275" s="681"/>
      <c r="PUB275" s="681"/>
      <c r="PUC275" s="681"/>
      <c r="PUD275" s="681"/>
      <c r="PUE275" s="681"/>
      <c r="PUF275" s="681"/>
      <c r="PUG275" s="681"/>
      <c r="PUH275" s="681"/>
      <c r="PUI275" s="681"/>
      <c r="PUJ275" s="681"/>
      <c r="PUK275" s="681"/>
      <c r="PUL275" s="681"/>
      <c r="PUM275" s="681"/>
      <c r="PUN275" s="681"/>
      <c r="PUO275" s="681"/>
      <c r="PUP275" s="681"/>
      <c r="PUQ275" s="681"/>
      <c r="PUR275" s="681"/>
      <c r="PUS275" s="681"/>
      <c r="PUT275" s="681"/>
      <c r="PUU275" s="681"/>
      <c r="PUV275" s="681"/>
      <c r="PUW275" s="681"/>
      <c r="PUX275" s="682"/>
      <c r="PUY275" s="682"/>
      <c r="PUZ275" s="682"/>
      <c r="PVA275" s="682"/>
      <c r="PVB275" s="682"/>
      <c r="PVC275" s="681"/>
      <c r="PVD275" s="681"/>
      <c r="PVE275" s="682"/>
      <c r="PVF275" s="682"/>
      <c r="PVG275" s="681"/>
      <c r="PVH275" s="681"/>
      <c r="PVI275" s="682"/>
      <c r="PVJ275" s="682"/>
      <c r="PVK275" s="681"/>
      <c r="PVL275" s="681"/>
      <c r="PVM275" s="681"/>
      <c r="PVN275" s="681"/>
      <c r="PVO275" s="681"/>
      <c r="PVP275" s="681"/>
      <c r="PVQ275" s="681"/>
      <c r="PVR275" s="682"/>
      <c r="PVS275" s="682"/>
      <c r="PVT275" s="681"/>
      <c r="PVU275" s="681"/>
      <c r="PVV275" s="682"/>
      <c r="PVW275" s="682"/>
      <c r="PVX275" s="681"/>
      <c r="PVY275" s="681"/>
      <c r="PVZ275" s="681"/>
      <c r="PWA275" s="681"/>
      <c r="PWB275" s="681"/>
      <c r="PWC275" s="680"/>
      <c r="PWD275" s="684"/>
      <c r="PWE275" s="681"/>
      <c r="PWF275" s="681"/>
      <c r="PWG275" s="681"/>
      <c r="PWH275" s="681"/>
      <c r="PWI275" s="681"/>
      <c r="PWJ275" s="681"/>
      <c r="PWK275" s="681"/>
      <c r="PWL275" s="683"/>
      <c r="PWM275" s="683"/>
      <c r="PWN275" s="683"/>
      <c r="PWO275" s="683"/>
      <c r="PWP275" s="683"/>
      <c r="PWQ275" s="683"/>
      <c r="PWR275" s="683"/>
      <c r="PWS275" s="683"/>
      <c r="PWT275" s="683"/>
      <c r="PWU275" s="683"/>
      <c r="PWV275" s="683"/>
      <c r="PWW275" s="683"/>
      <c r="PWX275" s="683"/>
      <c r="PWY275" s="683"/>
      <c r="PWZ275" s="683"/>
      <c r="PXA275" s="683"/>
      <c r="PXB275" s="683"/>
      <c r="PXC275" s="683"/>
      <c r="PXD275" s="683"/>
      <c r="PXE275" s="683"/>
      <c r="PXF275" s="683"/>
      <c r="PXG275" s="683"/>
      <c r="PXH275" s="683"/>
      <c r="PXI275" s="683"/>
      <c r="PXJ275" s="683"/>
      <c r="PXK275" s="683"/>
      <c r="PXL275" s="683"/>
      <c r="PXM275" s="683"/>
      <c r="PXN275" s="683"/>
      <c r="PXO275" s="683"/>
      <c r="PXP275" s="683"/>
      <c r="PXQ275" s="683"/>
      <c r="PXR275" s="683"/>
      <c r="PXS275" s="683"/>
      <c r="PXT275" s="683"/>
      <c r="PXU275" s="683"/>
      <c r="PXV275" s="683"/>
      <c r="PXW275" s="683"/>
      <c r="PXX275" s="683"/>
      <c r="PXY275" s="683"/>
      <c r="PXZ275" s="683"/>
      <c r="PYA275" s="683"/>
      <c r="PYB275" s="683"/>
      <c r="PYC275" s="683"/>
      <c r="PYD275" s="681"/>
      <c r="PYE275" s="681"/>
      <c r="PYF275" s="681"/>
      <c r="PYG275" s="681"/>
      <c r="PYH275" s="681"/>
      <c r="PYI275" s="681"/>
      <c r="PYJ275" s="681"/>
      <c r="PYK275" s="681"/>
      <c r="PYL275" s="681"/>
      <c r="PYM275" s="681"/>
      <c r="PYN275" s="681"/>
      <c r="PYO275" s="681"/>
      <c r="PYP275" s="681"/>
      <c r="PYQ275" s="681"/>
      <c r="PYR275" s="681"/>
      <c r="PYS275" s="681"/>
      <c r="PYT275" s="681"/>
      <c r="PYU275" s="681"/>
      <c r="PYV275" s="681"/>
      <c r="PYW275" s="681"/>
      <c r="PYX275" s="681"/>
      <c r="PYY275" s="681"/>
      <c r="PYZ275" s="681"/>
      <c r="PZA275" s="681"/>
      <c r="PZB275" s="682"/>
      <c r="PZC275" s="682"/>
      <c r="PZD275" s="682"/>
      <c r="PZE275" s="682"/>
      <c r="PZF275" s="682"/>
      <c r="PZG275" s="681"/>
      <c r="PZH275" s="681"/>
      <c r="PZI275" s="682"/>
      <c r="PZJ275" s="682"/>
      <c r="PZK275" s="681"/>
      <c r="PZL275" s="681"/>
      <c r="PZM275" s="682"/>
      <c r="PZN275" s="682"/>
      <c r="PZO275" s="681"/>
      <c r="PZP275" s="681"/>
      <c r="PZQ275" s="681"/>
      <c r="PZR275" s="681"/>
      <c r="PZS275" s="681"/>
      <c r="PZT275" s="681"/>
      <c r="PZU275" s="681"/>
      <c r="PZV275" s="682"/>
      <c r="PZW275" s="682"/>
      <c r="PZX275" s="681"/>
      <c r="PZY275" s="681"/>
      <c r="PZZ275" s="682"/>
      <c r="QAA275" s="682"/>
      <c r="QAB275" s="681"/>
      <c r="QAC275" s="681"/>
      <c r="QAD275" s="681"/>
      <c r="QAE275" s="681"/>
      <c r="QAF275" s="681"/>
      <c r="QAG275" s="680"/>
      <c r="QAH275" s="684"/>
      <c r="QAI275" s="681"/>
      <c r="QAJ275" s="681"/>
      <c r="QAK275" s="681"/>
      <c r="QAL275" s="681"/>
      <c r="QAM275" s="681"/>
      <c r="QAN275" s="681"/>
      <c r="QAO275" s="681"/>
      <c r="QAP275" s="683"/>
      <c r="QAQ275" s="683"/>
      <c r="QAR275" s="683"/>
      <c r="QAS275" s="683"/>
      <c r="QAT275" s="683"/>
      <c r="QAU275" s="683"/>
      <c r="QAV275" s="683"/>
      <c r="QAW275" s="683"/>
      <c r="QAX275" s="683"/>
      <c r="QAY275" s="683"/>
      <c r="QAZ275" s="683"/>
      <c r="QBA275" s="683"/>
      <c r="QBB275" s="683"/>
      <c r="QBC275" s="683"/>
      <c r="QBD275" s="683"/>
      <c r="QBE275" s="683"/>
      <c r="QBF275" s="683"/>
      <c r="QBG275" s="683"/>
      <c r="QBH275" s="683"/>
      <c r="QBI275" s="683"/>
      <c r="QBJ275" s="683"/>
      <c r="QBK275" s="683"/>
      <c r="QBL275" s="683"/>
      <c r="QBM275" s="683"/>
      <c r="QBN275" s="683"/>
      <c r="QBO275" s="683"/>
      <c r="QBP275" s="683"/>
      <c r="QBQ275" s="683"/>
      <c r="QBR275" s="683"/>
      <c r="QBS275" s="683"/>
      <c r="QBT275" s="683"/>
      <c r="QBU275" s="683"/>
      <c r="QBV275" s="683"/>
      <c r="QBW275" s="683"/>
      <c r="QBX275" s="683"/>
      <c r="QBY275" s="683"/>
      <c r="QBZ275" s="683"/>
      <c r="QCA275" s="683"/>
      <c r="QCB275" s="683"/>
      <c r="QCC275" s="683"/>
      <c r="QCD275" s="683"/>
      <c r="QCE275" s="683"/>
      <c r="QCF275" s="683"/>
      <c r="QCG275" s="683"/>
      <c r="QCH275" s="681"/>
      <c r="QCI275" s="681"/>
      <c r="QCJ275" s="681"/>
      <c r="QCK275" s="681"/>
      <c r="QCL275" s="681"/>
      <c r="QCM275" s="681"/>
      <c r="QCN275" s="681"/>
      <c r="QCO275" s="681"/>
      <c r="QCP275" s="681"/>
      <c r="QCQ275" s="681"/>
      <c r="QCR275" s="681"/>
      <c r="QCS275" s="681"/>
      <c r="QCT275" s="681"/>
      <c r="QCU275" s="681"/>
      <c r="QCV275" s="681"/>
      <c r="QCW275" s="681"/>
      <c r="QCX275" s="681"/>
      <c r="QCY275" s="681"/>
      <c r="QCZ275" s="681"/>
      <c r="QDA275" s="681"/>
      <c r="QDB275" s="681"/>
      <c r="QDC275" s="681"/>
      <c r="QDD275" s="681"/>
      <c r="QDE275" s="681"/>
      <c r="QDF275" s="682"/>
      <c r="QDG275" s="682"/>
      <c r="QDH275" s="682"/>
      <c r="QDI275" s="682"/>
      <c r="QDJ275" s="682"/>
      <c r="QDK275" s="681"/>
      <c r="QDL275" s="681"/>
      <c r="QDM275" s="682"/>
      <c r="QDN275" s="682"/>
      <c r="QDO275" s="681"/>
      <c r="QDP275" s="681"/>
      <c r="QDQ275" s="682"/>
      <c r="QDR275" s="682"/>
      <c r="QDS275" s="681"/>
      <c r="QDT275" s="681"/>
      <c r="QDU275" s="681"/>
      <c r="QDV275" s="681"/>
      <c r="QDW275" s="681"/>
      <c r="QDX275" s="681"/>
      <c r="QDY275" s="681"/>
      <c r="QDZ275" s="682"/>
      <c r="QEA275" s="682"/>
      <c r="QEB275" s="681"/>
      <c r="QEC275" s="681"/>
      <c r="QED275" s="682"/>
      <c r="QEE275" s="682"/>
      <c r="QEF275" s="681"/>
      <c r="QEG275" s="681"/>
      <c r="QEH275" s="681"/>
      <c r="QEI275" s="681"/>
      <c r="QEJ275" s="681"/>
      <c r="QEK275" s="680"/>
      <c r="QEL275" s="684"/>
      <c r="QEM275" s="681"/>
      <c r="QEN275" s="681"/>
      <c r="QEO275" s="681"/>
      <c r="QEP275" s="681"/>
      <c r="QEQ275" s="681"/>
      <c r="QER275" s="681"/>
      <c r="QES275" s="681"/>
      <c r="QET275" s="683"/>
      <c r="QEU275" s="683"/>
      <c r="QEV275" s="683"/>
      <c r="QEW275" s="683"/>
      <c r="QEX275" s="683"/>
      <c r="QEY275" s="683"/>
      <c r="QEZ275" s="683"/>
      <c r="QFA275" s="683"/>
      <c r="QFB275" s="683"/>
      <c r="QFC275" s="683"/>
      <c r="QFD275" s="683"/>
      <c r="QFE275" s="683"/>
      <c r="QFF275" s="683"/>
      <c r="QFG275" s="683"/>
      <c r="QFH275" s="683"/>
      <c r="QFI275" s="683"/>
      <c r="QFJ275" s="683"/>
      <c r="QFK275" s="683"/>
      <c r="QFL275" s="683"/>
      <c r="QFM275" s="683"/>
      <c r="QFN275" s="683"/>
      <c r="QFO275" s="683"/>
      <c r="QFP275" s="683"/>
      <c r="QFQ275" s="683"/>
      <c r="QFR275" s="683"/>
      <c r="QFS275" s="683"/>
      <c r="QFT275" s="683"/>
      <c r="QFU275" s="683"/>
      <c r="QFV275" s="683"/>
      <c r="QFW275" s="683"/>
      <c r="QFX275" s="683"/>
      <c r="QFY275" s="683"/>
      <c r="QFZ275" s="683"/>
      <c r="QGA275" s="683"/>
      <c r="QGB275" s="683"/>
      <c r="QGC275" s="683"/>
      <c r="QGD275" s="683"/>
      <c r="QGE275" s="683"/>
      <c r="QGF275" s="683"/>
      <c r="QGG275" s="683"/>
      <c r="QGH275" s="683"/>
      <c r="QGI275" s="683"/>
      <c r="QGJ275" s="683"/>
      <c r="QGK275" s="683"/>
      <c r="QGL275" s="681"/>
      <c r="QGM275" s="681"/>
      <c r="QGN275" s="681"/>
      <c r="QGO275" s="681"/>
      <c r="QGP275" s="681"/>
      <c r="QGQ275" s="681"/>
      <c r="QGR275" s="681"/>
      <c r="QGS275" s="681"/>
      <c r="QGT275" s="681"/>
      <c r="QGU275" s="681"/>
      <c r="QGV275" s="681"/>
      <c r="QGW275" s="681"/>
      <c r="QGX275" s="681"/>
      <c r="QGY275" s="681"/>
      <c r="QGZ275" s="681"/>
      <c r="QHA275" s="681"/>
      <c r="QHB275" s="681"/>
      <c r="QHC275" s="681"/>
      <c r="QHD275" s="681"/>
      <c r="QHE275" s="681"/>
      <c r="QHF275" s="681"/>
      <c r="QHG275" s="681"/>
      <c r="QHH275" s="681"/>
      <c r="QHI275" s="681"/>
      <c r="QHJ275" s="682"/>
      <c r="QHK275" s="682"/>
      <c r="QHL275" s="682"/>
      <c r="QHM275" s="682"/>
      <c r="QHN275" s="682"/>
      <c r="QHO275" s="681"/>
      <c r="QHP275" s="681"/>
      <c r="QHQ275" s="682"/>
      <c r="QHR275" s="682"/>
      <c r="QHS275" s="681"/>
      <c r="QHT275" s="681"/>
      <c r="QHU275" s="682"/>
      <c r="QHV275" s="682"/>
      <c r="QHW275" s="681"/>
      <c r="QHX275" s="681"/>
      <c r="QHY275" s="681"/>
      <c r="QHZ275" s="681"/>
      <c r="QIA275" s="681"/>
      <c r="QIB275" s="681"/>
      <c r="QIC275" s="681"/>
      <c r="QID275" s="682"/>
      <c r="QIE275" s="682"/>
      <c r="QIF275" s="681"/>
      <c r="QIG275" s="681"/>
      <c r="QIH275" s="682"/>
      <c r="QII275" s="682"/>
      <c r="QIJ275" s="681"/>
      <c r="QIK275" s="681"/>
      <c r="QIL275" s="681"/>
      <c r="QIM275" s="681"/>
      <c r="QIN275" s="681"/>
      <c r="QIO275" s="680"/>
      <c r="QIP275" s="684"/>
      <c r="QIQ275" s="681"/>
      <c r="QIR275" s="681"/>
      <c r="QIS275" s="681"/>
      <c r="QIT275" s="681"/>
      <c r="QIU275" s="681"/>
      <c r="QIV275" s="681"/>
      <c r="QIW275" s="681"/>
      <c r="QIX275" s="683"/>
      <c r="QIY275" s="683"/>
      <c r="QIZ275" s="683"/>
      <c r="QJA275" s="683"/>
      <c r="QJB275" s="683"/>
      <c r="QJC275" s="683"/>
      <c r="QJD275" s="683"/>
      <c r="QJE275" s="683"/>
      <c r="QJF275" s="683"/>
      <c r="QJG275" s="683"/>
      <c r="QJH275" s="683"/>
      <c r="QJI275" s="683"/>
      <c r="QJJ275" s="683"/>
      <c r="QJK275" s="683"/>
      <c r="QJL275" s="683"/>
      <c r="QJM275" s="683"/>
      <c r="QJN275" s="683"/>
      <c r="QJO275" s="683"/>
      <c r="QJP275" s="683"/>
      <c r="QJQ275" s="683"/>
      <c r="QJR275" s="683"/>
      <c r="QJS275" s="683"/>
      <c r="QJT275" s="683"/>
      <c r="QJU275" s="683"/>
      <c r="QJV275" s="683"/>
      <c r="QJW275" s="683"/>
      <c r="QJX275" s="683"/>
      <c r="QJY275" s="683"/>
      <c r="QJZ275" s="683"/>
      <c r="QKA275" s="683"/>
      <c r="QKB275" s="683"/>
      <c r="QKC275" s="683"/>
      <c r="QKD275" s="683"/>
      <c r="QKE275" s="683"/>
      <c r="QKF275" s="683"/>
      <c r="QKG275" s="683"/>
      <c r="QKH275" s="683"/>
      <c r="QKI275" s="683"/>
      <c r="QKJ275" s="683"/>
      <c r="QKK275" s="683"/>
      <c r="QKL275" s="683"/>
      <c r="QKM275" s="683"/>
      <c r="QKN275" s="683"/>
      <c r="QKO275" s="683"/>
      <c r="QKP275" s="681"/>
      <c r="QKQ275" s="681"/>
      <c r="QKR275" s="681"/>
      <c r="QKS275" s="681"/>
      <c r="QKT275" s="681"/>
      <c r="QKU275" s="681"/>
      <c r="QKV275" s="681"/>
      <c r="QKW275" s="681"/>
      <c r="QKX275" s="681"/>
      <c r="QKY275" s="681"/>
      <c r="QKZ275" s="681"/>
      <c r="QLA275" s="681"/>
      <c r="QLB275" s="681"/>
      <c r="QLC275" s="681"/>
      <c r="QLD275" s="681"/>
      <c r="QLE275" s="681"/>
      <c r="QLF275" s="681"/>
      <c r="QLG275" s="681"/>
      <c r="QLH275" s="681"/>
      <c r="QLI275" s="681"/>
      <c r="QLJ275" s="681"/>
      <c r="QLK275" s="681"/>
      <c r="QLL275" s="681"/>
      <c r="QLM275" s="681"/>
      <c r="QLN275" s="682"/>
      <c r="QLO275" s="682"/>
      <c r="QLP275" s="682"/>
      <c r="QLQ275" s="682"/>
      <c r="QLR275" s="682"/>
      <c r="QLS275" s="681"/>
      <c r="QLT275" s="681"/>
      <c r="QLU275" s="682"/>
      <c r="QLV275" s="682"/>
      <c r="QLW275" s="681"/>
      <c r="QLX275" s="681"/>
      <c r="QLY275" s="682"/>
      <c r="QLZ275" s="682"/>
      <c r="QMA275" s="681"/>
      <c r="QMB275" s="681"/>
      <c r="QMC275" s="681"/>
      <c r="QMD275" s="681"/>
      <c r="QME275" s="681"/>
      <c r="QMF275" s="681"/>
      <c r="QMG275" s="681"/>
      <c r="QMH275" s="682"/>
      <c r="QMI275" s="682"/>
      <c r="QMJ275" s="681"/>
      <c r="QMK275" s="681"/>
      <c r="QML275" s="682"/>
      <c r="QMM275" s="682"/>
      <c r="QMN275" s="681"/>
      <c r="QMO275" s="681"/>
      <c r="QMP275" s="681"/>
      <c r="QMQ275" s="681"/>
      <c r="QMR275" s="681"/>
      <c r="QMS275" s="680"/>
      <c r="QMT275" s="684"/>
      <c r="QMU275" s="681"/>
      <c r="QMV275" s="681"/>
      <c r="QMW275" s="681"/>
      <c r="QMX275" s="681"/>
      <c r="QMY275" s="681"/>
      <c r="QMZ275" s="681"/>
      <c r="QNA275" s="681"/>
      <c r="QNB275" s="683"/>
      <c r="QNC275" s="683"/>
      <c r="QND275" s="683"/>
      <c r="QNE275" s="683"/>
      <c r="QNF275" s="683"/>
      <c r="QNG275" s="683"/>
      <c r="QNH275" s="683"/>
      <c r="QNI275" s="683"/>
      <c r="QNJ275" s="683"/>
      <c r="QNK275" s="683"/>
      <c r="QNL275" s="683"/>
      <c r="QNM275" s="683"/>
      <c r="QNN275" s="683"/>
      <c r="QNO275" s="683"/>
      <c r="QNP275" s="683"/>
      <c r="QNQ275" s="683"/>
      <c r="QNR275" s="683"/>
      <c r="QNS275" s="683"/>
      <c r="QNT275" s="683"/>
      <c r="QNU275" s="683"/>
      <c r="QNV275" s="683"/>
      <c r="QNW275" s="683"/>
      <c r="QNX275" s="683"/>
      <c r="QNY275" s="683"/>
      <c r="QNZ275" s="683"/>
      <c r="QOA275" s="683"/>
      <c r="QOB275" s="683"/>
      <c r="QOC275" s="683"/>
      <c r="QOD275" s="683"/>
      <c r="QOE275" s="683"/>
      <c r="QOF275" s="683"/>
      <c r="QOG275" s="683"/>
      <c r="QOH275" s="683"/>
      <c r="QOI275" s="683"/>
      <c r="QOJ275" s="683"/>
      <c r="QOK275" s="683"/>
      <c r="QOL275" s="683"/>
      <c r="QOM275" s="683"/>
      <c r="QON275" s="683"/>
      <c r="QOO275" s="683"/>
      <c r="QOP275" s="683"/>
      <c r="QOQ275" s="683"/>
      <c r="QOR275" s="683"/>
      <c r="QOS275" s="683"/>
      <c r="QOT275" s="681"/>
      <c r="QOU275" s="681"/>
      <c r="QOV275" s="681"/>
      <c r="QOW275" s="681"/>
      <c r="QOX275" s="681"/>
      <c r="QOY275" s="681"/>
      <c r="QOZ275" s="681"/>
      <c r="QPA275" s="681"/>
      <c r="QPB275" s="681"/>
      <c r="QPC275" s="681"/>
      <c r="QPD275" s="681"/>
      <c r="QPE275" s="681"/>
      <c r="QPF275" s="681"/>
      <c r="QPG275" s="681"/>
      <c r="QPH275" s="681"/>
      <c r="QPI275" s="681"/>
      <c r="QPJ275" s="681"/>
      <c r="QPK275" s="681"/>
      <c r="QPL275" s="681"/>
      <c r="QPM275" s="681"/>
      <c r="QPN275" s="681"/>
      <c r="QPO275" s="681"/>
      <c r="QPP275" s="681"/>
      <c r="QPQ275" s="681"/>
      <c r="QPR275" s="682"/>
      <c r="QPS275" s="682"/>
      <c r="QPT275" s="682"/>
      <c r="QPU275" s="682"/>
      <c r="QPV275" s="682"/>
      <c r="QPW275" s="681"/>
      <c r="QPX275" s="681"/>
      <c r="QPY275" s="682"/>
      <c r="QPZ275" s="682"/>
      <c r="QQA275" s="681"/>
      <c r="QQB275" s="681"/>
      <c r="QQC275" s="682"/>
      <c r="QQD275" s="682"/>
      <c r="QQE275" s="681"/>
      <c r="QQF275" s="681"/>
      <c r="QQG275" s="681"/>
      <c r="QQH275" s="681"/>
      <c r="QQI275" s="681"/>
      <c r="QQJ275" s="681"/>
      <c r="QQK275" s="681"/>
      <c r="QQL275" s="682"/>
      <c r="QQM275" s="682"/>
      <c r="QQN275" s="681"/>
      <c r="QQO275" s="681"/>
      <c r="QQP275" s="682"/>
      <c r="QQQ275" s="682"/>
      <c r="QQR275" s="681"/>
      <c r="QQS275" s="681"/>
      <c r="QQT275" s="681"/>
      <c r="QQU275" s="681"/>
      <c r="QQV275" s="681"/>
      <c r="QQW275" s="680"/>
      <c r="QQX275" s="684"/>
      <c r="QQY275" s="681"/>
      <c r="QQZ275" s="681"/>
      <c r="QRA275" s="681"/>
      <c r="QRB275" s="681"/>
      <c r="QRC275" s="681"/>
      <c r="QRD275" s="681"/>
      <c r="QRE275" s="681"/>
      <c r="QRF275" s="683"/>
      <c r="QRG275" s="683"/>
      <c r="QRH275" s="683"/>
      <c r="QRI275" s="683"/>
      <c r="QRJ275" s="683"/>
      <c r="QRK275" s="683"/>
      <c r="QRL275" s="683"/>
      <c r="QRM275" s="683"/>
      <c r="QRN275" s="683"/>
      <c r="QRO275" s="683"/>
      <c r="QRP275" s="683"/>
      <c r="QRQ275" s="683"/>
      <c r="QRR275" s="683"/>
      <c r="QRS275" s="683"/>
      <c r="QRT275" s="683"/>
      <c r="QRU275" s="683"/>
      <c r="QRV275" s="683"/>
      <c r="QRW275" s="683"/>
      <c r="QRX275" s="683"/>
      <c r="QRY275" s="683"/>
      <c r="QRZ275" s="683"/>
      <c r="QSA275" s="683"/>
      <c r="QSB275" s="683"/>
      <c r="QSC275" s="683"/>
      <c r="QSD275" s="683"/>
      <c r="QSE275" s="683"/>
      <c r="QSF275" s="683"/>
      <c r="QSG275" s="683"/>
      <c r="QSH275" s="683"/>
      <c r="QSI275" s="683"/>
      <c r="QSJ275" s="683"/>
      <c r="QSK275" s="683"/>
      <c r="QSL275" s="683"/>
      <c r="QSM275" s="683"/>
      <c r="QSN275" s="683"/>
      <c r="QSO275" s="683"/>
      <c r="QSP275" s="683"/>
      <c r="QSQ275" s="683"/>
      <c r="QSR275" s="683"/>
      <c r="QSS275" s="683"/>
      <c r="QST275" s="683"/>
      <c r="QSU275" s="683"/>
      <c r="QSV275" s="683"/>
      <c r="QSW275" s="683"/>
      <c r="QSX275" s="681"/>
      <c r="QSY275" s="681"/>
      <c r="QSZ275" s="681"/>
      <c r="QTA275" s="681"/>
      <c r="QTB275" s="681"/>
      <c r="QTC275" s="681"/>
      <c r="QTD275" s="681"/>
      <c r="QTE275" s="681"/>
      <c r="QTF275" s="681"/>
      <c r="QTG275" s="681"/>
      <c r="QTH275" s="681"/>
      <c r="QTI275" s="681"/>
      <c r="QTJ275" s="681"/>
      <c r="QTK275" s="681"/>
      <c r="QTL275" s="681"/>
      <c r="QTM275" s="681"/>
      <c r="QTN275" s="681"/>
      <c r="QTO275" s="681"/>
      <c r="QTP275" s="681"/>
      <c r="QTQ275" s="681"/>
      <c r="QTR275" s="681"/>
      <c r="QTS275" s="681"/>
      <c r="QTT275" s="681"/>
      <c r="QTU275" s="681"/>
      <c r="QTV275" s="682"/>
      <c r="QTW275" s="682"/>
      <c r="QTX275" s="682"/>
      <c r="QTY275" s="682"/>
      <c r="QTZ275" s="682"/>
      <c r="QUA275" s="681"/>
      <c r="QUB275" s="681"/>
      <c r="QUC275" s="682"/>
      <c r="QUD275" s="682"/>
      <c r="QUE275" s="681"/>
      <c r="QUF275" s="681"/>
      <c r="QUG275" s="682"/>
      <c r="QUH275" s="682"/>
      <c r="QUI275" s="681"/>
      <c r="QUJ275" s="681"/>
      <c r="QUK275" s="681"/>
      <c r="QUL275" s="681"/>
      <c r="QUM275" s="681"/>
      <c r="QUN275" s="681"/>
      <c r="QUO275" s="681"/>
      <c r="QUP275" s="682"/>
      <c r="QUQ275" s="682"/>
      <c r="QUR275" s="681"/>
      <c r="QUS275" s="681"/>
      <c r="QUT275" s="682"/>
      <c r="QUU275" s="682"/>
      <c r="QUV275" s="681"/>
      <c r="QUW275" s="681"/>
      <c r="QUX275" s="681"/>
      <c r="QUY275" s="681"/>
      <c r="QUZ275" s="681"/>
      <c r="QVA275" s="680"/>
      <c r="QVB275" s="684"/>
      <c r="QVC275" s="681"/>
      <c r="QVD275" s="681"/>
      <c r="QVE275" s="681"/>
      <c r="QVF275" s="681"/>
      <c r="QVG275" s="681"/>
      <c r="QVH275" s="681"/>
      <c r="QVI275" s="681"/>
      <c r="QVJ275" s="683"/>
      <c r="QVK275" s="683"/>
      <c r="QVL275" s="683"/>
      <c r="QVM275" s="683"/>
      <c r="QVN275" s="683"/>
      <c r="QVO275" s="683"/>
      <c r="QVP275" s="683"/>
      <c r="QVQ275" s="683"/>
      <c r="QVR275" s="683"/>
      <c r="QVS275" s="683"/>
      <c r="QVT275" s="683"/>
      <c r="QVU275" s="683"/>
      <c r="QVV275" s="683"/>
      <c r="QVW275" s="683"/>
      <c r="QVX275" s="683"/>
      <c r="QVY275" s="683"/>
      <c r="QVZ275" s="683"/>
      <c r="QWA275" s="683"/>
      <c r="QWB275" s="683"/>
      <c r="QWC275" s="683"/>
      <c r="QWD275" s="683"/>
      <c r="QWE275" s="683"/>
      <c r="QWF275" s="683"/>
      <c r="QWG275" s="683"/>
      <c r="QWH275" s="683"/>
      <c r="QWI275" s="683"/>
      <c r="QWJ275" s="683"/>
      <c r="QWK275" s="683"/>
      <c r="QWL275" s="683"/>
      <c r="QWM275" s="683"/>
      <c r="QWN275" s="683"/>
      <c r="QWO275" s="683"/>
      <c r="QWP275" s="683"/>
      <c r="QWQ275" s="683"/>
      <c r="QWR275" s="683"/>
      <c r="QWS275" s="683"/>
      <c r="QWT275" s="683"/>
      <c r="QWU275" s="683"/>
      <c r="QWV275" s="683"/>
      <c r="QWW275" s="683"/>
      <c r="QWX275" s="683"/>
      <c r="QWY275" s="683"/>
      <c r="QWZ275" s="683"/>
      <c r="QXA275" s="683"/>
      <c r="QXB275" s="681"/>
      <c r="QXC275" s="681"/>
      <c r="QXD275" s="681"/>
      <c r="QXE275" s="681"/>
      <c r="QXF275" s="681"/>
      <c r="QXG275" s="681"/>
      <c r="QXH275" s="681"/>
      <c r="QXI275" s="681"/>
      <c r="QXJ275" s="681"/>
      <c r="QXK275" s="681"/>
      <c r="QXL275" s="681"/>
      <c r="QXM275" s="681"/>
      <c r="QXN275" s="681"/>
      <c r="QXO275" s="681"/>
      <c r="QXP275" s="681"/>
      <c r="QXQ275" s="681"/>
      <c r="QXR275" s="681"/>
      <c r="QXS275" s="681"/>
      <c r="QXT275" s="681"/>
      <c r="QXU275" s="681"/>
      <c r="QXV275" s="681"/>
      <c r="QXW275" s="681"/>
      <c r="QXX275" s="681"/>
      <c r="QXY275" s="681"/>
      <c r="QXZ275" s="682"/>
      <c r="QYA275" s="682"/>
      <c r="QYB275" s="682"/>
      <c r="QYC275" s="682"/>
      <c r="QYD275" s="682"/>
      <c r="QYE275" s="681"/>
      <c r="QYF275" s="681"/>
      <c r="QYG275" s="682"/>
      <c r="QYH275" s="682"/>
      <c r="QYI275" s="681"/>
      <c r="QYJ275" s="681"/>
      <c r="QYK275" s="682"/>
      <c r="QYL275" s="682"/>
      <c r="QYM275" s="681"/>
      <c r="QYN275" s="681"/>
      <c r="QYO275" s="681"/>
      <c r="QYP275" s="681"/>
      <c r="QYQ275" s="681"/>
      <c r="QYR275" s="681"/>
      <c r="QYS275" s="681"/>
      <c r="QYT275" s="682"/>
      <c r="QYU275" s="682"/>
      <c r="QYV275" s="681"/>
      <c r="QYW275" s="681"/>
      <c r="QYX275" s="682"/>
      <c r="QYY275" s="682"/>
      <c r="QYZ275" s="681"/>
      <c r="QZA275" s="681"/>
      <c r="QZB275" s="681"/>
      <c r="QZC275" s="681"/>
      <c r="QZD275" s="681"/>
      <c r="QZE275" s="680"/>
      <c r="QZF275" s="684"/>
      <c r="QZG275" s="681"/>
      <c r="QZH275" s="681"/>
      <c r="QZI275" s="681"/>
      <c r="QZJ275" s="681"/>
      <c r="QZK275" s="681"/>
      <c r="QZL275" s="681"/>
      <c r="QZM275" s="681"/>
      <c r="QZN275" s="683"/>
      <c r="QZO275" s="683"/>
      <c r="QZP275" s="683"/>
      <c r="QZQ275" s="683"/>
      <c r="QZR275" s="683"/>
      <c r="QZS275" s="683"/>
      <c r="QZT275" s="683"/>
      <c r="QZU275" s="683"/>
      <c r="QZV275" s="683"/>
      <c r="QZW275" s="683"/>
      <c r="QZX275" s="683"/>
      <c r="QZY275" s="683"/>
      <c r="QZZ275" s="683"/>
      <c r="RAA275" s="683"/>
      <c r="RAB275" s="683"/>
      <c r="RAC275" s="683"/>
      <c r="RAD275" s="683"/>
      <c r="RAE275" s="683"/>
      <c r="RAF275" s="683"/>
      <c r="RAG275" s="683"/>
      <c r="RAH275" s="683"/>
      <c r="RAI275" s="683"/>
      <c r="RAJ275" s="683"/>
      <c r="RAK275" s="683"/>
      <c r="RAL275" s="683"/>
      <c r="RAM275" s="683"/>
      <c r="RAN275" s="683"/>
      <c r="RAO275" s="683"/>
      <c r="RAP275" s="683"/>
      <c r="RAQ275" s="683"/>
      <c r="RAR275" s="683"/>
      <c r="RAS275" s="683"/>
      <c r="RAT275" s="683"/>
      <c r="RAU275" s="683"/>
      <c r="RAV275" s="683"/>
      <c r="RAW275" s="683"/>
      <c r="RAX275" s="683"/>
      <c r="RAY275" s="683"/>
      <c r="RAZ275" s="683"/>
      <c r="RBA275" s="683"/>
      <c r="RBB275" s="683"/>
      <c r="RBC275" s="683"/>
      <c r="RBD275" s="683"/>
      <c r="RBE275" s="683"/>
      <c r="RBF275" s="681"/>
      <c r="RBG275" s="681"/>
      <c r="RBH275" s="681"/>
      <c r="RBI275" s="681"/>
      <c r="RBJ275" s="681"/>
      <c r="RBK275" s="681"/>
      <c r="RBL275" s="681"/>
      <c r="RBM275" s="681"/>
      <c r="RBN275" s="681"/>
      <c r="RBO275" s="681"/>
      <c r="RBP275" s="681"/>
      <c r="RBQ275" s="681"/>
      <c r="RBR275" s="681"/>
      <c r="RBS275" s="681"/>
      <c r="RBT275" s="681"/>
      <c r="RBU275" s="681"/>
      <c r="RBV275" s="681"/>
      <c r="RBW275" s="681"/>
      <c r="RBX275" s="681"/>
      <c r="RBY275" s="681"/>
      <c r="RBZ275" s="681"/>
      <c r="RCA275" s="681"/>
      <c r="RCB275" s="681"/>
    </row>
    <row r="276" spans="1:12248" s="80" customFormat="1" ht="79.5" customHeight="1" x14ac:dyDescent="0.3">
      <c r="A276" s="756"/>
      <c r="B276" s="757">
        <v>1</v>
      </c>
      <c r="C276" s="122" t="s">
        <v>481</v>
      </c>
      <c r="D276" s="182"/>
      <c r="E276" s="182"/>
      <c r="F276" s="182"/>
      <c r="G276" s="182"/>
      <c r="H276" s="182"/>
      <c r="I276" s="182"/>
      <c r="J276" s="608"/>
      <c r="K276" s="182"/>
      <c r="L276" s="669"/>
      <c r="M276" s="669"/>
      <c r="N276" s="669"/>
      <c r="O276" s="669"/>
      <c r="P276" s="669"/>
      <c r="Q276" s="669"/>
      <c r="R276" s="669"/>
      <c r="S276" s="666">
        <f>W276</f>
        <v>36219.215320000003</v>
      </c>
      <c r="T276" s="574">
        <v>0</v>
      </c>
      <c r="U276" s="669"/>
      <c r="V276" s="626"/>
      <c r="W276" s="666">
        <f>'[7]2 вариант'!$D$151</f>
        <v>36219.215320000003</v>
      </c>
      <c r="X276" s="626">
        <v>0</v>
      </c>
      <c r="Y276" s="669"/>
      <c r="Z276" s="626"/>
      <c r="AA276" s="669"/>
      <c r="AB276" s="669"/>
      <c r="AC276" s="128"/>
      <c r="AD276" s="646"/>
      <c r="AE276" s="669"/>
      <c r="AF276" s="646"/>
      <c r="AG276" s="669"/>
      <c r="AH276" s="646"/>
      <c r="AI276" s="669"/>
      <c r="AJ276" s="646"/>
      <c r="AK276" s="669"/>
      <c r="AL276" s="669"/>
      <c r="AM276" s="669"/>
      <c r="AN276" s="669"/>
      <c r="AO276" s="669"/>
      <c r="AP276" s="669"/>
      <c r="AQ276" s="669"/>
      <c r="AR276" s="669"/>
      <c r="AS276" s="669"/>
      <c r="AT276" s="669"/>
      <c r="AU276" s="669"/>
      <c r="AV276" s="669"/>
      <c r="AW276" s="669"/>
      <c r="AX276" s="669"/>
      <c r="AY276" s="669"/>
      <c r="AZ276" s="669"/>
      <c r="BA276" s="669"/>
      <c r="BB276" s="669"/>
      <c r="BC276" s="669"/>
      <c r="BD276" s="669"/>
      <c r="BE276" s="669"/>
      <c r="BF276" s="669"/>
      <c r="BG276" s="669"/>
      <c r="BH276" s="669"/>
      <c r="BI276" s="669"/>
      <c r="BJ276" s="669"/>
      <c r="BK276" s="669"/>
      <c r="BL276" s="669"/>
      <c r="BM276" s="669"/>
      <c r="BN276" s="669"/>
      <c r="BO276" s="669"/>
      <c r="BP276" s="669"/>
      <c r="BQ276" s="669"/>
      <c r="BR276" s="669"/>
      <c r="BS276" s="669"/>
      <c r="BT276" s="669"/>
      <c r="BU276" s="669"/>
      <c r="BV276" s="669"/>
      <c r="BW276" s="669"/>
      <c r="BX276" s="669"/>
      <c r="BY276" s="669"/>
      <c r="BZ276" s="669"/>
      <c r="CA276" s="669"/>
      <c r="CB276" s="669"/>
      <c r="CC276" s="669"/>
      <c r="CD276" s="669"/>
      <c r="CE276" s="669"/>
      <c r="CF276" s="669"/>
      <c r="CG276" s="669"/>
      <c r="CH276" s="669"/>
      <c r="CI276" s="669"/>
      <c r="CJ276" s="669"/>
      <c r="CK276" s="669"/>
      <c r="CL276" s="669"/>
      <c r="CM276" s="669"/>
      <c r="CN276" s="669"/>
      <c r="CO276" s="206"/>
      <c r="CP276" s="758"/>
      <c r="CQ276" s="758"/>
      <c r="CR276" s="758"/>
      <c r="CS276" s="758"/>
      <c r="CT276" s="758"/>
      <c r="CU276" s="758"/>
      <c r="CV276" s="758"/>
      <c r="CW276" s="758"/>
      <c r="CX276" s="758"/>
      <c r="CY276" s="758"/>
      <c r="CZ276" s="758"/>
      <c r="DA276" s="758"/>
      <c r="DB276" s="758"/>
      <c r="DC276" s="759"/>
      <c r="DD276" s="759"/>
      <c r="DE276" s="759"/>
      <c r="DF276" s="759"/>
      <c r="DG276" s="760"/>
      <c r="DH276" s="760"/>
      <c r="DI276" s="760"/>
      <c r="DJ276" s="760"/>
      <c r="DK276" s="760"/>
      <c r="DL276" s="760"/>
      <c r="DM276" s="760"/>
      <c r="DN276" s="760"/>
      <c r="DO276" s="760"/>
      <c r="DP276" s="760"/>
      <c r="DQ276" s="760"/>
      <c r="DR276" s="760"/>
      <c r="DS276" s="760"/>
      <c r="DT276" s="760"/>
      <c r="DU276" s="760"/>
      <c r="DV276" s="760"/>
      <c r="DW276" s="760"/>
      <c r="DX276" s="760"/>
      <c r="DY276" s="760"/>
      <c r="DZ276" s="758"/>
      <c r="EA276" s="758"/>
      <c r="EB276" s="758"/>
      <c r="EC276" s="758"/>
      <c r="ED276" s="758"/>
      <c r="EE276" s="758"/>
      <c r="EF276" s="758"/>
      <c r="EG276" s="758"/>
      <c r="EH276" s="758"/>
      <c r="EI276" s="758"/>
      <c r="EJ276" s="758"/>
      <c r="EK276" s="758"/>
      <c r="EL276" s="758"/>
      <c r="EM276" s="758"/>
      <c r="EN276" s="758"/>
      <c r="EO276" s="758"/>
      <c r="EP276" s="758"/>
      <c r="EQ276" s="758"/>
      <c r="ER276" s="758"/>
      <c r="ES276" s="758"/>
      <c r="ET276" s="758"/>
      <c r="EU276" s="758"/>
      <c r="EV276" s="758"/>
      <c r="EW276" s="758"/>
      <c r="EX276" s="759"/>
      <c r="EY276" s="759"/>
      <c r="EZ276" s="759"/>
      <c r="FA276" s="759"/>
      <c r="FB276" s="759"/>
      <c r="FC276" s="758"/>
      <c r="FD276" s="758"/>
      <c r="FE276" s="759"/>
      <c r="FF276" s="759"/>
      <c r="FG276" s="758"/>
      <c r="FH276" s="758"/>
      <c r="FI276" s="759"/>
      <c r="FJ276" s="759"/>
      <c r="FK276" s="758"/>
      <c r="FL276" s="758"/>
      <c r="FM276" s="758"/>
      <c r="FN276" s="758"/>
      <c r="FO276" s="758"/>
      <c r="FP276" s="758"/>
      <c r="FQ276" s="758"/>
      <c r="FR276" s="759"/>
      <c r="FS276" s="759"/>
      <c r="FT276" s="758"/>
      <c r="FU276" s="758"/>
      <c r="FV276" s="759"/>
      <c r="FW276" s="759"/>
      <c r="FX276" s="758"/>
      <c r="FY276" s="758"/>
      <c r="FZ276" s="758"/>
      <c r="GA276" s="758"/>
      <c r="GB276" s="758"/>
      <c r="GC276" s="756"/>
      <c r="GD276" s="761"/>
      <c r="GE276" s="758"/>
      <c r="GF276" s="758"/>
      <c r="GG276" s="758"/>
      <c r="GH276" s="758"/>
      <c r="GI276" s="758"/>
      <c r="GJ276" s="758"/>
      <c r="GK276" s="758"/>
      <c r="GL276" s="760"/>
      <c r="GM276" s="760"/>
      <c r="GN276" s="760"/>
      <c r="GO276" s="760"/>
      <c r="GP276" s="760"/>
      <c r="GQ276" s="760"/>
      <c r="GR276" s="760"/>
      <c r="GS276" s="760"/>
      <c r="GT276" s="760"/>
      <c r="GU276" s="760"/>
      <c r="GV276" s="760"/>
      <c r="GW276" s="760"/>
      <c r="GX276" s="760"/>
      <c r="GY276" s="760"/>
      <c r="GZ276" s="760"/>
      <c r="HA276" s="760"/>
      <c r="HB276" s="760"/>
      <c r="HC276" s="760"/>
      <c r="HD276" s="760"/>
      <c r="HE276" s="760"/>
      <c r="HF276" s="760"/>
      <c r="HG276" s="760"/>
      <c r="HH276" s="760"/>
      <c r="HI276" s="760"/>
      <c r="HJ276" s="760"/>
      <c r="HK276" s="760"/>
      <c r="HL276" s="760"/>
      <c r="HM276" s="760"/>
      <c r="HN276" s="760"/>
      <c r="HO276" s="760"/>
      <c r="HP276" s="760"/>
      <c r="HQ276" s="760"/>
      <c r="HR276" s="760"/>
      <c r="HS276" s="760"/>
      <c r="HT276" s="760"/>
      <c r="HU276" s="760"/>
      <c r="HV276" s="760"/>
      <c r="HW276" s="760"/>
      <c r="HX276" s="760"/>
      <c r="HY276" s="760"/>
      <c r="HZ276" s="760"/>
      <c r="IA276" s="760"/>
      <c r="IB276" s="760"/>
      <c r="IC276" s="760"/>
      <c r="ID276" s="758"/>
      <c r="IE276" s="758"/>
      <c r="IF276" s="758"/>
      <c r="IG276" s="758"/>
      <c r="IH276" s="758"/>
      <c r="II276" s="758"/>
      <c r="IJ276" s="758"/>
      <c r="IK276" s="758"/>
      <c r="IL276" s="758"/>
      <c r="IM276" s="758"/>
      <c r="IN276" s="758"/>
      <c r="IO276" s="758"/>
      <c r="IP276" s="758"/>
      <c r="IQ276" s="758"/>
      <c r="IR276" s="758"/>
      <c r="IS276" s="758"/>
      <c r="IT276" s="758"/>
      <c r="IU276" s="758"/>
      <c r="IV276" s="758"/>
      <c r="IW276" s="758"/>
      <c r="IX276" s="758"/>
      <c r="IY276" s="758"/>
      <c r="IZ276" s="758"/>
      <c r="JA276" s="758"/>
      <c r="JB276" s="759"/>
      <c r="JC276" s="759"/>
      <c r="JD276" s="759"/>
      <c r="JE276" s="759"/>
      <c r="JF276" s="759"/>
      <c r="JG276" s="758"/>
      <c r="JH276" s="758"/>
      <c r="JI276" s="759"/>
      <c r="JJ276" s="759"/>
      <c r="JK276" s="758"/>
      <c r="JL276" s="758"/>
      <c r="JM276" s="759"/>
      <c r="JN276" s="759"/>
      <c r="JO276" s="758"/>
      <c r="JP276" s="758"/>
      <c r="JQ276" s="758"/>
      <c r="JR276" s="758"/>
      <c r="JS276" s="758"/>
      <c r="JT276" s="758"/>
      <c r="JU276" s="758"/>
      <c r="JV276" s="759"/>
      <c r="JW276" s="759"/>
      <c r="JX276" s="758"/>
      <c r="JY276" s="758"/>
      <c r="JZ276" s="759"/>
      <c r="KA276" s="759"/>
      <c r="KB276" s="758"/>
      <c r="KC276" s="758"/>
      <c r="KD276" s="758"/>
      <c r="KE276" s="758"/>
      <c r="KF276" s="758"/>
      <c r="KG276" s="756"/>
      <c r="KH276" s="761"/>
      <c r="KI276" s="758"/>
      <c r="KJ276" s="758"/>
      <c r="KK276" s="758"/>
      <c r="KL276" s="758"/>
      <c r="KM276" s="758"/>
      <c r="KN276" s="758"/>
      <c r="KO276" s="758"/>
      <c r="KP276" s="760"/>
      <c r="KQ276" s="760"/>
      <c r="KR276" s="760"/>
      <c r="KS276" s="760"/>
      <c r="KT276" s="760"/>
      <c r="KU276" s="760"/>
      <c r="KV276" s="760"/>
      <c r="KW276" s="760"/>
      <c r="KX276" s="760"/>
      <c r="KY276" s="760"/>
      <c r="KZ276" s="760"/>
      <c r="LA276" s="760"/>
      <c r="LB276" s="760"/>
      <c r="LC276" s="760"/>
      <c r="LD276" s="760"/>
      <c r="LE276" s="760"/>
      <c r="LF276" s="760"/>
      <c r="LG276" s="760"/>
      <c r="LH276" s="760"/>
      <c r="LI276" s="760"/>
      <c r="LJ276" s="760"/>
      <c r="LK276" s="760"/>
      <c r="LL276" s="760"/>
      <c r="LM276" s="760"/>
      <c r="LN276" s="760"/>
      <c r="LO276" s="760"/>
      <c r="LP276" s="760"/>
      <c r="LQ276" s="760"/>
      <c r="LR276" s="760"/>
      <c r="LS276" s="760"/>
      <c r="LT276" s="760"/>
      <c r="LU276" s="760"/>
      <c r="LV276" s="760"/>
      <c r="LW276" s="760"/>
      <c r="LX276" s="760"/>
      <c r="LY276" s="760"/>
      <c r="LZ276" s="760"/>
      <c r="MA276" s="760"/>
      <c r="MB276" s="760"/>
      <c r="MC276" s="760"/>
      <c r="MD276" s="760"/>
      <c r="ME276" s="760"/>
      <c r="MF276" s="760"/>
      <c r="MG276" s="760"/>
      <c r="MH276" s="758"/>
      <c r="MI276" s="758"/>
      <c r="MJ276" s="758"/>
      <c r="MK276" s="758"/>
      <c r="ML276" s="758"/>
      <c r="MM276" s="758"/>
      <c r="MN276" s="758"/>
      <c r="MO276" s="758"/>
      <c r="MP276" s="758"/>
      <c r="MQ276" s="758"/>
      <c r="MR276" s="758"/>
      <c r="MS276" s="758"/>
      <c r="MT276" s="758"/>
      <c r="MU276" s="758"/>
      <c r="MV276" s="758"/>
      <c r="MW276" s="758"/>
      <c r="MX276" s="758"/>
      <c r="MY276" s="758"/>
      <c r="MZ276" s="758"/>
      <c r="NA276" s="758"/>
      <c r="NB276" s="758"/>
      <c r="NC276" s="758"/>
      <c r="ND276" s="758"/>
      <c r="NE276" s="758"/>
      <c r="NF276" s="759"/>
      <c r="NG276" s="759"/>
      <c r="NH276" s="759"/>
      <c r="NI276" s="759"/>
      <c r="NJ276" s="759"/>
      <c r="NK276" s="758"/>
      <c r="NL276" s="758"/>
      <c r="NM276" s="759"/>
      <c r="NN276" s="759"/>
      <c r="NO276" s="758"/>
      <c r="NP276" s="758"/>
      <c r="NQ276" s="759"/>
      <c r="NR276" s="759"/>
      <c r="NS276" s="758"/>
      <c r="NT276" s="758"/>
      <c r="NU276" s="758"/>
      <c r="NV276" s="758"/>
      <c r="NW276" s="758"/>
      <c r="NX276" s="758"/>
      <c r="NY276" s="758"/>
      <c r="NZ276" s="759"/>
      <c r="OA276" s="759"/>
      <c r="OB276" s="758"/>
      <c r="OC276" s="758"/>
      <c r="OD276" s="759"/>
      <c r="OE276" s="759"/>
      <c r="OF276" s="758"/>
      <c r="OG276" s="758"/>
      <c r="OH276" s="758"/>
      <c r="OI276" s="758"/>
      <c r="OJ276" s="758"/>
      <c r="OK276" s="756"/>
      <c r="OL276" s="761"/>
      <c r="OM276" s="758"/>
      <c r="ON276" s="758"/>
      <c r="OO276" s="758"/>
      <c r="OP276" s="758"/>
      <c r="OQ276" s="758"/>
      <c r="OR276" s="758"/>
      <c r="OS276" s="758"/>
      <c r="OT276" s="760"/>
      <c r="OU276" s="760"/>
      <c r="OV276" s="760"/>
      <c r="OW276" s="760"/>
      <c r="OX276" s="760"/>
      <c r="OY276" s="760"/>
      <c r="OZ276" s="760"/>
      <c r="PA276" s="760"/>
      <c r="PB276" s="760"/>
      <c r="PC276" s="760"/>
      <c r="PD276" s="760"/>
      <c r="PE276" s="760"/>
      <c r="PF276" s="760"/>
      <c r="PG276" s="760"/>
      <c r="PH276" s="760"/>
      <c r="PI276" s="760"/>
      <c r="PJ276" s="760"/>
      <c r="PK276" s="760"/>
      <c r="PL276" s="760"/>
      <c r="PM276" s="760"/>
      <c r="PN276" s="760"/>
      <c r="PO276" s="760"/>
      <c r="PP276" s="760"/>
      <c r="PQ276" s="760"/>
      <c r="PR276" s="760"/>
      <c r="PS276" s="760"/>
      <c r="PT276" s="760"/>
      <c r="PU276" s="760"/>
      <c r="PV276" s="760"/>
      <c r="PW276" s="760"/>
      <c r="PX276" s="760"/>
      <c r="PY276" s="760"/>
      <c r="PZ276" s="760"/>
      <c r="QA276" s="760"/>
      <c r="QB276" s="760"/>
      <c r="QC276" s="760"/>
      <c r="QD276" s="760"/>
      <c r="QE276" s="760"/>
      <c r="QF276" s="760"/>
      <c r="QG276" s="760"/>
      <c r="QH276" s="760"/>
      <c r="QI276" s="760"/>
      <c r="QJ276" s="760"/>
      <c r="QK276" s="760"/>
      <c r="QL276" s="758"/>
      <c r="QM276" s="758"/>
      <c r="QN276" s="758"/>
      <c r="QO276" s="758"/>
      <c r="QP276" s="758"/>
      <c r="QQ276" s="758"/>
      <c r="QR276" s="758"/>
      <c r="QS276" s="758"/>
      <c r="QT276" s="758"/>
      <c r="QU276" s="758"/>
      <c r="QV276" s="758"/>
      <c r="QW276" s="758"/>
      <c r="QX276" s="758"/>
      <c r="QY276" s="758"/>
      <c r="QZ276" s="758"/>
      <c r="RA276" s="758"/>
      <c r="RB276" s="758"/>
      <c r="RC276" s="758"/>
      <c r="RD276" s="758"/>
      <c r="RE276" s="758"/>
      <c r="RF276" s="758"/>
      <c r="RG276" s="758"/>
      <c r="RH276" s="758"/>
      <c r="RI276" s="758"/>
      <c r="RJ276" s="759"/>
      <c r="RK276" s="759"/>
      <c r="RL276" s="759"/>
      <c r="RM276" s="759"/>
      <c r="RN276" s="759"/>
      <c r="RO276" s="758"/>
      <c r="RP276" s="758"/>
      <c r="RQ276" s="759"/>
      <c r="RR276" s="759"/>
      <c r="RS276" s="758"/>
      <c r="RT276" s="758"/>
      <c r="RU276" s="759"/>
      <c r="RV276" s="759"/>
      <c r="RW276" s="758"/>
      <c r="RX276" s="758"/>
      <c r="RY276" s="758"/>
      <c r="RZ276" s="758"/>
      <c r="SA276" s="758"/>
      <c r="SB276" s="758"/>
      <c r="SC276" s="758"/>
      <c r="SD276" s="759"/>
      <c r="SE276" s="759"/>
      <c r="SF276" s="758"/>
      <c r="SG276" s="758"/>
      <c r="SH276" s="759"/>
      <c r="SI276" s="759"/>
      <c r="SJ276" s="758"/>
      <c r="SK276" s="758"/>
      <c r="SL276" s="758"/>
      <c r="SM276" s="758"/>
      <c r="SN276" s="758"/>
      <c r="SO276" s="756"/>
      <c r="SP276" s="761"/>
      <c r="SQ276" s="758"/>
      <c r="SR276" s="758"/>
      <c r="SS276" s="758"/>
      <c r="ST276" s="758"/>
      <c r="SU276" s="758"/>
      <c r="SV276" s="758"/>
      <c r="SW276" s="758"/>
      <c r="SX276" s="760"/>
      <c r="SY276" s="760"/>
      <c r="SZ276" s="760"/>
      <c r="TA276" s="760"/>
      <c r="TB276" s="760"/>
      <c r="TC276" s="760"/>
      <c r="TD276" s="760"/>
      <c r="TE276" s="760"/>
      <c r="TF276" s="760"/>
      <c r="TG276" s="760"/>
      <c r="TH276" s="760"/>
      <c r="TI276" s="760"/>
      <c r="TJ276" s="760"/>
      <c r="TK276" s="760"/>
      <c r="TL276" s="760"/>
      <c r="TM276" s="760"/>
      <c r="TN276" s="760"/>
      <c r="TO276" s="760"/>
      <c r="TP276" s="760"/>
      <c r="TQ276" s="760"/>
      <c r="TR276" s="760"/>
      <c r="TS276" s="760"/>
      <c r="TT276" s="760"/>
      <c r="TU276" s="760"/>
      <c r="TV276" s="760"/>
      <c r="TW276" s="760"/>
      <c r="TX276" s="760"/>
      <c r="TY276" s="760"/>
      <c r="TZ276" s="760"/>
      <c r="UA276" s="760"/>
      <c r="UB276" s="760"/>
      <c r="UC276" s="760"/>
      <c r="UD276" s="760"/>
      <c r="UE276" s="760"/>
      <c r="UF276" s="760"/>
      <c r="UG276" s="760"/>
      <c r="UH276" s="760"/>
      <c r="UI276" s="760"/>
      <c r="UJ276" s="760"/>
      <c r="UK276" s="760"/>
      <c r="UL276" s="760"/>
      <c r="UM276" s="760"/>
      <c r="UN276" s="760"/>
      <c r="UO276" s="760"/>
      <c r="UP276" s="758"/>
      <c r="UQ276" s="758"/>
      <c r="UR276" s="758"/>
      <c r="US276" s="758"/>
      <c r="UT276" s="758"/>
      <c r="UU276" s="758"/>
      <c r="UV276" s="758"/>
      <c r="UW276" s="758"/>
      <c r="UX276" s="758"/>
      <c r="UY276" s="758"/>
      <c r="UZ276" s="758"/>
      <c r="VA276" s="758"/>
      <c r="VB276" s="758"/>
      <c r="VC276" s="758"/>
      <c r="VD276" s="758"/>
      <c r="VE276" s="758"/>
      <c r="VF276" s="758"/>
      <c r="VG276" s="758"/>
      <c r="VH276" s="758"/>
      <c r="VI276" s="758"/>
      <c r="VJ276" s="758"/>
      <c r="VK276" s="758"/>
      <c r="VL276" s="758"/>
      <c r="VM276" s="758"/>
      <c r="VN276" s="759"/>
      <c r="VO276" s="759"/>
      <c r="VP276" s="759"/>
      <c r="VQ276" s="759"/>
      <c r="VR276" s="759"/>
      <c r="VS276" s="758"/>
      <c r="VT276" s="758"/>
      <c r="VU276" s="759"/>
      <c r="VV276" s="759"/>
      <c r="VW276" s="758"/>
      <c r="VX276" s="758"/>
      <c r="VY276" s="759"/>
      <c r="VZ276" s="759"/>
      <c r="WA276" s="758"/>
      <c r="WB276" s="758"/>
      <c r="WC276" s="758"/>
      <c r="WD276" s="758"/>
      <c r="WE276" s="758"/>
      <c r="WF276" s="758"/>
      <c r="WG276" s="758"/>
      <c r="WH276" s="759"/>
      <c r="WI276" s="759"/>
      <c r="WJ276" s="758"/>
      <c r="WK276" s="758"/>
      <c r="WL276" s="759"/>
      <c r="WM276" s="759"/>
      <c r="WN276" s="758"/>
      <c r="WO276" s="758"/>
      <c r="WP276" s="758"/>
      <c r="WQ276" s="758"/>
      <c r="WR276" s="758"/>
      <c r="WS276" s="756"/>
      <c r="WT276" s="761"/>
      <c r="WU276" s="758"/>
      <c r="WV276" s="758"/>
      <c r="WW276" s="758"/>
      <c r="WX276" s="758"/>
      <c r="WY276" s="758"/>
      <c r="WZ276" s="758"/>
      <c r="XA276" s="758"/>
      <c r="XB276" s="760"/>
      <c r="XC276" s="760"/>
      <c r="XD276" s="760"/>
      <c r="XE276" s="760"/>
      <c r="XF276" s="760"/>
      <c r="XG276" s="760"/>
      <c r="XH276" s="760"/>
      <c r="XI276" s="760"/>
      <c r="XJ276" s="760"/>
      <c r="XK276" s="760"/>
      <c r="XL276" s="760"/>
      <c r="XM276" s="760"/>
      <c r="XN276" s="760"/>
      <c r="XO276" s="760"/>
      <c r="XP276" s="760"/>
      <c r="XQ276" s="760"/>
      <c r="XR276" s="760"/>
      <c r="XS276" s="760"/>
      <c r="XT276" s="760"/>
      <c r="XU276" s="760"/>
      <c r="XV276" s="760"/>
      <c r="XW276" s="760"/>
      <c r="XX276" s="760"/>
      <c r="XY276" s="760"/>
      <c r="XZ276" s="760"/>
      <c r="YA276" s="760"/>
      <c r="YB276" s="760"/>
      <c r="YC276" s="760"/>
      <c r="YD276" s="760"/>
      <c r="YE276" s="760"/>
      <c r="YF276" s="760"/>
      <c r="YG276" s="760"/>
      <c r="YH276" s="760"/>
      <c r="YI276" s="760"/>
      <c r="YJ276" s="760"/>
      <c r="YK276" s="760"/>
      <c r="YL276" s="760"/>
      <c r="YM276" s="760"/>
      <c r="YN276" s="760"/>
      <c r="YO276" s="760"/>
      <c r="YP276" s="760"/>
      <c r="YQ276" s="760"/>
      <c r="YR276" s="760"/>
      <c r="YS276" s="760"/>
      <c r="YT276" s="758"/>
      <c r="YU276" s="758"/>
      <c r="YV276" s="758"/>
      <c r="YW276" s="758"/>
      <c r="YX276" s="758"/>
      <c r="YY276" s="758"/>
      <c r="YZ276" s="758"/>
      <c r="ZA276" s="758"/>
      <c r="ZB276" s="758"/>
      <c r="ZC276" s="758"/>
      <c r="ZD276" s="758"/>
      <c r="ZE276" s="758"/>
      <c r="ZF276" s="758"/>
      <c r="ZG276" s="758"/>
      <c r="ZH276" s="758"/>
      <c r="ZI276" s="758"/>
      <c r="ZJ276" s="758"/>
      <c r="ZK276" s="758"/>
      <c r="ZL276" s="758"/>
      <c r="ZM276" s="758"/>
      <c r="ZN276" s="758"/>
      <c r="ZO276" s="758"/>
      <c r="ZP276" s="758"/>
      <c r="ZQ276" s="758"/>
      <c r="ZR276" s="759"/>
      <c r="ZS276" s="759"/>
      <c r="ZT276" s="759"/>
      <c r="ZU276" s="759"/>
      <c r="ZV276" s="759"/>
      <c r="ZW276" s="758"/>
      <c r="ZX276" s="758"/>
      <c r="ZY276" s="759"/>
      <c r="ZZ276" s="759"/>
      <c r="AAA276" s="758"/>
      <c r="AAB276" s="758"/>
      <c r="AAC276" s="759"/>
      <c r="AAD276" s="759"/>
      <c r="AAE276" s="758"/>
      <c r="AAF276" s="758"/>
      <c r="AAG276" s="758"/>
      <c r="AAH276" s="758"/>
      <c r="AAI276" s="758"/>
      <c r="AAJ276" s="758"/>
      <c r="AAK276" s="758"/>
      <c r="AAL276" s="759"/>
      <c r="AAM276" s="759"/>
      <c r="AAN276" s="758"/>
      <c r="AAO276" s="758"/>
      <c r="AAP276" s="759"/>
      <c r="AAQ276" s="759"/>
      <c r="AAR276" s="758"/>
      <c r="AAS276" s="758"/>
      <c r="AAT276" s="758"/>
      <c r="AAU276" s="758"/>
      <c r="AAV276" s="758"/>
      <c r="AAW276" s="756"/>
      <c r="AAX276" s="761"/>
      <c r="AAY276" s="758"/>
      <c r="AAZ276" s="758"/>
      <c r="ABA276" s="758"/>
      <c r="ABB276" s="758"/>
      <c r="ABC276" s="758"/>
      <c r="ABD276" s="758"/>
      <c r="ABE276" s="758"/>
      <c r="ABF276" s="760"/>
      <c r="ABG276" s="760"/>
      <c r="ABH276" s="760"/>
      <c r="ABI276" s="760"/>
      <c r="ABJ276" s="760"/>
      <c r="ABK276" s="760"/>
      <c r="ABL276" s="760"/>
      <c r="ABM276" s="760"/>
      <c r="ABN276" s="760"/>
      <c r="ABO276" s="760"/>
      <c r="ABP276" s="760"/>
      <c r="ABQ276" s="760"/>
      <c r="ABR276" s="760"/>
      <c r="ABS276" s="760"/>
      <c r="ABT276" s="760"/>
      <c r="ABU276" s="760"/>
      <c r="ABV276" s="760"/>
      <c r="ABW276" s="760"/>
      <c r="ABX276" s="760"/>
      <c r="ABY276" s="760"/>
      <c r="ABZ276" s="760"/>
      <c r="ACA276" s="760"/>
      <c r="ACB276" s="760"/>
      <c r="ACC276" s="760"/>
      <c r="ACD276" s="760"/>
      <c r="ACE276" s="760"/>
      <c r="ACF276" s="760"/>
      <c r="ACG276" s="760"/>
      <c r="ACH276" s="760"/>
      <c r="ACI276" s="760"/>
      <c r="ACJ276" s="760"/>
      <c r="ACK276" s="760"/>
      <c r="ACL276" s="760"/>
      <c r="ACM276" s="760"/>
      <c r="ACN276" s="760"/>
      <c r="ACO276" s="760"/>
      <c r="ACP276" s="760"/>
      <c r="ACQ276" s="760"/>
      <c r="ACR276" s="760"/>
      <c r="ACS276" s="760"/>
      <c r="ACT276" s="760"/>
      <c r="ACU276" s="760"/>
      <c r="ACV276" s="760"/>
      <c r="ACW276" s="760"/>
      <c r="ACX276" s="758"/>
      <c r="ACY276" s="758"/>
      <c r="ACZ276" s="758"/>
      <c r="ADA276" s="758"/>
      <c r="ADB276" s="758"/>
      <c r="ADC276" s="758"/>
      <c r="ADD276" s="758"/>
      <c r="ADE276" s="758"/>
      <c r="ADF276" s="758"/>
      <c r="ADG276" s="758"/>
      <c r="ADH276" s="758"/>
      <c r="ADI276" s="758"/>
      <c r="ADJ276" s="758"/>
      <c r="ADK276" s="758"/>
      <c r="ADL276" s="758"/>
      <c r="ADM276" s="758"/>
      <c r="ADN276" s="758"/>
      <c r="ADO276" s="758"/>
      <c r="ADP276" s="758"/>
      <c r="ADQ276" s="758"/>
      <c r="ADR276" s="758"/>
      <c r="ADS276" s="758"/>
      <c r="ADT276" s="758"/>
      <c r="ADU276" s="758"/>
      <c r="ADV276" s="759"/>
      <c r="ADW276" s="759"/>
      <c r="ADX276" s="759"/>
      <c r="ADY276" s="759"/>
      <c r="ADZ276" s="759"/>
      <c r="AEA276" s="758"/>
      <c r="AEB276" s="758"/>
      <c r="AEC276" s="759"/>
      <c r="AED276" s="759"/>
      <c r="AEE276" s="758"/>
      <c r="AEF276" s="758"/>
      <c r="AEG276" s="759"/>
      <c r="AEH276" s="759"/>
      <c r="AEI276" s="758"/>
      <c r="AEJ276" s="758"/>
      <c r="AEK276" s="758"/>
      <c r="AEL276" s="758"/>
      <c r="AEM276" s="758"/>
      <c r="AEN276" s="758"/>
      <c r="AEO276" s="758"/>
      <c r="AEP276" s="759"/>
      <c r="AEQ276" s="759"/>
      <c r="AER276" s="758"/>
      <c r="AES276" s="758"/>
      <c r="AET276" s="759"/>
      <c r="AEU276" s="759"/>
      <c r="AEV276" s="758"/>
      <c r="AEW276" s="758"/>
      <c r="AEX276" s="758"/>
      <c r="AEY276" s="758"/>
      <c r="AEZ276" s="758"/>
      <c r="AFA276" s="756"/>
      <c r="AFB276" s="761"/>
      <c r="AFC276" s="758"/>
      <c r="AFD276" s="758"/>
      <c r="AFE276" s="758"/>
      <c r="AFF276" s="758"/>
      <c r="AFG276" s="758"/>
      <c r="AFH276" s="758"/>
      <c r="AFI276" s="758"/>
      <c r="AFJ276" s="760"/>
      <c r="AFK276" s="760"/>
      <c r="AFL276" s="760"/>
      <c r="AFM276" s="760"/>
      <c r="AFN276" s="760"/>
      <c r="AFO276" s="760"/>
      <c r="AFP276" s="760"/>
      <c r="AFQ276" s="760"/>
      <c r="AFR276" s="760"/>
      <c r="AFS276" s="760"/>
      <c r="AFT276" s="760"/>
      <c r="AFU276" s="760"/>
      <c r="AFV276" s="760"/>
      <c r="AFW276" s="760"/>
      <c r="AFX276" s="760"/>
      <c r="AFY276" s="760"/>
      <c r="AFZ276" s="760"/>
      <c r="AGA276" s="760"/>
      <c r="AGB276" s="760"/>
      <c r="AGC276" s="760"/>
      <c r="AGD276" s="760"/>
      <c r="AGE276" s="760"/>
      <c r="AGF276" s="760"/>
      <c r="AGG276" s="760"/>
      <c r="AGH276" s="760"/>
      <c r="AGI276" s="760"/>
      <c r="AGJ276" s="760"/>
      <c r="AGK276" s="760"/>
      <c r="AGL276" s="760"/>
      <c r="AGM276" s="760"/>
      <c r="AGN276" s="760"/>
      <c r="AGO276" s="760"/>
      <c r="AGP276" s="760"/>
      <c r="AGQ276" s="760"/>
      <c r="AGR276" s="760"/>
      <c r="AGS276" s="760"/>
      <c r="AGT276" s="760"/>
      <c r="AGU276" s="760"/>
      <c r="AGV276" s="760"/>
      <c r="AGW276" s="760"/>
      <c r="AGX276" s="760"/>
      <c r="AGY276" s="760"/>
      <c r="AGZ276" s="760"/>
      <c r="AHA276" s="760"/>
      <c r="AHB276" s="758"/>
      <c r="AHC276" s="758"/>
      <c r="AHD276" s="758"/>
      <c r="AHE276" s="758"/>
      <c r="AHF276" s="758"/>
      <c r="AHG276" s="758"/>
      <c r="AHH276" s="758"/>
      <c r="AHI276" s="758"/>
      <c r="AHJ276" s="758"/>
      <c r="AHK276" s="758"/>
      <c r="AHL276" s="758"/>
      <c r="AHM276" s="758"/>
      <c r="AHN276" s="758"/>
      <c r="AHO276" s="758"/>
      <c r="AHP276" s="758"/>
      <c r="AHQ276" s="758"/>
      <c r="AHR276" s="758"/>
      <c r="AHS276" s="758"/>
      <c r="AHT276" s="758"/>
      <c r="AHU276" s="758"/>
      <c r="AHV276" s="758"/>
      <c r="AHW276" s="758"/>
      <c r="AHX276" s="758"/>
      <c r="AHY276" s="758"/>
      <c r="AHZ276" s="759"/>
      <c r="AIA276" s="759"/>
      <c r="AIB276" s="759"/>
      <c r="AIC276" s="759"/>
      <c r="AID276" s="759"/>
      <c r="AIE276" s="758"/>
      <c r="AIF276" s="758"/>
      <c r="AIG276" s="759"/>
      <c r="AIH276" s="759"/>
      <c r="AII276" s="758"/>
      <c r="AIJ276" s="758"/>
      <c r="AIK276" s="759"/>
      <c r="AIL276" s="759"/>
      <c r="AIM276" s="758"/>
      <c r="AIN276" s="758"/>
      <c r="AIO276" s="758"/>
      <c r="AIP276" s="758"/>
      <c r="AIQ276" s="758"/>
      <c r="AIR276" s="758"/>
      <c r="AIS276" s="758"/>
      <c r="AIT276" s="759"/>
      <c r="AIU276" s="759"/>
      <c r="AIV276" s="758"/>
      <c r="AIW276" s="758"/>
      <c r="AIX276" s="759"/>
      <c r="AIY276" s="759"/>
      <c r="AIZ276" s="758"/>
      <c r="AJA276" s="758"/>
      <c r="AJB276" s="758"/>
      <c r="AJC276" s="758"/>
      <c r="AJD276" s="758"/>
      <c r="AJE276" s="756"/>
      <c r="AJF276" s="761"/>
      <c r="AJG276" s="758"/>
      <c r="AJH276" s="758"/>
      <c r="AJI276" s="758"/>
      <c r="AJJ276" s="758"/>
      <c r="AJK276" s="758"/>
      <c r="AJL276" s="758"/>
      <c r="AJM276" s="758"/>
      <c r="AJN276" s="760"/>
      <c r="AJO276" s="760"/>
      <c r="AJP276" s="760"/>
      <c r="AJQ276" s="760"/>
      <c r="AJR276" s="760"/>
      <c r="AJS276" s="760"/>
      <c r="AJT276" s="760"/>
      <c r="AJU276" s="760"/>
      <c r="AJV276" s="760"/>
      <c r="AJW276" s="760"/>
      <c r="AJX276" s="760"/>
      <c r="AJY276" s="760"/>
      <c r="AJZ276" s="760"/>
      <c r="AKA276" s="760"/>
      <c r="AKB276" s="760"/>
      <c r="AKC276" s="760"/>
      <c r="AKD276" s="760"/>
      <c r="AKE276" s="760"/>
      <c r="AKF276" s="760"/>
      <c r="AKG276" s="760"/>
      <c r="AKH276" s="760"/>
      <c r="AKI276" s="760"/>
      <c r="AKJ276" s="760"/>
      <c r="AKK276" s="760"/>
      <c r="AKL276" s="760"/>
      <c r="AKM276" s="760"/>
      <c r="AKN276" s="760"/>
      <c r="AKO276" s="760"/>
      <c r="AKP276" s="760"/>
      <c r="AKQ276" s="760"/>
      <c r="AKR276" s="760"/>
      <c r="AKS276" s="760"/>
      <c r="AKT276" s="760"/>
      <c r="AKU276" s="760"/>
      <c r="AKV276" s="760"/>
      <c r="AKW276" s="760"/>
      <c r="AKX276" s="760"/>
      <c r="AKY276" s="760"/>
      <c r="AKZ276" s="760"/>
      <c r="ALA276" s="760"/>
      <c r="ALB276" s="760"/>
      <c r="ALC276" s="760"/>
      <c r="ALD276" s="760"/>
      <c r="ALE276" s="760"/>
      <c r="ALF276" s="758"/>
      <c r="ALG276" s="758"/>
      <c r="ALH276" s="758"/>
      <c r="ALI276" s="758"/>
      <c r="ALJ276" s="758"/>
      <c r="ALK276" s="758"/>
      <c r="ALL276" s="758"/>
      <c r="ALM276" s="758"/>
      <c r="ALN276" s="758"/>
      <c r="ALO276" s="758"/>
      <c r="ALP276" s="758"/>
      <c r="ALQ276" s="758"/>
      <c r="ALR276" s="758"/>
      <c r="ALS276" s="758"/>
      <c r="ALT276" s="758"/>
      <c r="ALU276" s="758"/>
      <c r="ALV276" s="758"/>
      <c r="ALW276" s="758"/>
      <c r="ALX276" s="758"/>
      <c r="ALY276" s="758"/>
      <c r="ALZ276" s="758"/>
      <c r="AMA276" s="758"/>
      <c r="AMB276" s="758"/>
      <c r="AMC276" s="758"/>
      <c r="AMD276" s="759"/>
      <c r="AME276" s="759"/>
      <c r="AMF276" s="759"/>
      <c r="AMG276" s="759"/>
      <c r="AMH276" s="759"/>
      <c r="AMI276" s="758"/>
      <c r="AMJ276" s="758"/>
      <c r="AMK276" s="759"/>
      <c r="AML276" s="759"/>
      <c r="AMM276" s="758"/>
      <c r="AMN276" s="758"/>
      <c r="AMO276" s="759"/>
      <c r="AMP276" s="759"/>
      <c r="AMQ276" s="758"/>
      <c r="AMR276" s="758"/>
      <c r="AMS276" s="758"/>
      <c r="AMT276" s="758"/>
      <c r="AMU276" s="758"/>
      <c r="AMV276" s="758"/>
      <c r="AMW276" s="758"/>
      <c r="AMX276" s="759"/>
      <c r="AMY276" s="759"/>
      <c r="AMZ276" s="758"/>
      <c r="ANA276" s="758"/>
      <c r="ANB276" s="759"/>
      <c r="ANC276" s="759"/>
      <c r="AND276" s="758"/>
      <c r="ANE276" s="758"/>
      <c r="ANF276" s="758"/>
      <c r="ANG276" s="758"/>
      <c r="ANH276" s="758"/>
      <c r="ANI276" s="756"/>
      <c r="ANJ276" s="761"/>
      <c r="ANK276" s="758"/>
      <c r="ANL276" s="758"/>
      <c r="ANM276" s="758"/>
      <c r="ANN276" s="758"/>
      <c r="ANO276" s="758"/>
      <c r="ANP276" s="758"/>
      <c r="ANQ276" s="758"/>
      <c r="ANR276" s="760"/>
      <c r="ANS276" s="760"/>
      <c r="ANT276" s="760"/>
      <c r="ANU276" s="760"/>
      <c r="ANV276" s="760"/>
      <c r="ANW276" s="760"/>
      <c r="ANX276" s="760"/>
      <c r="ANY276" s="760"/>
      <c r="ANZ276" s="760"/>
      <c r="AOA276" s="760"/>
      <c r="AOB276" s="760"/>
      <c r="AOC276" s="760"/>
      <c r="AOD276" s="760"/>
      <c r="AOE276" s="760"/>
      <c r="AOF276" s="760"/>
      <c r="AOG276" s="760"/>
      <c r="AOH276" s="760"/>
      <c r="AOI276" s="760"/>
      <c r="AOJ276" s="760"/>
      <c r="AOK276" s="760"/>
      <c r="AOL276" s="760"/>
      <c r="AOM276" s="760"/>
      <c r="AON276" s="760"/>
      <c r="AOO276" s="760"/>
      <c r="AOP276" s="760"/>
      <c r="AOQ276" s="760"/>
      <c r="AOR276" s="760"/>
      <c r="AOS276" s="760"/>
      <c r="AOT276" s="760"/>
      <c r="AOU276" s="760"/>
      <c r="AOV276" s="760"/>
      <c r="AOW276" s="760"/>
      <c r="AOX276" s="760"/>
      <c r="AOY276" s="760"/>
      <c r="AOZ276" s="760"/>
      <c r="APA276" s="760"/>
      <c r="APB276" s="760"/>
      <c r="APC276" s="760"/>
      <c r="APD276" s="760"/>
      <c r="APE276" s="760"/>
      <c r="APF276" s="760"/>
      <c r="APG276" s="760"/>
      <c r="APH276" s="760"/>
      <c r="API276" s="760"/>
      <c r="APJ276" s="758"/>
      <c r="APK276" s="758"/>
      <c r="APL276" s="758"/>
      <c r="APM276" s="758"/>
      <c r="APN276" s="758"/>
      <c r="APO276" s="758"/>
      <c r="APP276" s="758"/>
      <c r="APQ276" s="758"/>
      <c r="APR276" s="758"/>
      <c r="APS276" s="758"/>
      <c r="APT276" s="758"/>
      <c r="APU276" s="758"/>
      <c r="APV276" s="758"/>
      <c r="APW276" s="758"/>
      <c r="APX276" s="758"/>
      <c r="APY276" s="758"/>
      <c r="APZ276" s="758"/>
      <c r="AQA276" s="758"/>
      <c r="AQB276" s="758"/>
      <c r="AQC276" s="758"/>
      <c r="AQD276" s="758"/>
      <c r="AQE276" s="758"/>
      <c r="AQF276" s="758"/>
      <c r="AQG276" s="758"/>
      <c r="AQH276" s="759"/>
      <c r="AQI276" s="759"/>
      <c r="AQJ276" s="759"/>
      <c r="AQK276" s="759"/>
      <c r="AQL276" s="759"/>
      <c r="AQM276" s="758"/>
      <c r="AQN276" s="758"/>
      <c r="AQO276" s="759"/>
      <c r="AQP276" s="759"/>
      <c r="AQQ276" s="758"/>
      <c r="AQR276" s="758"/>
      <c r="AQS276" s="759"/>
      <c r="AQT276" s="759"/>
      <c r="AQU276" s="758"/>
      <c r="AQV276" s="758"/>
      <c r="AQW276" s="758"/>
      <c r="AQX276" s="758"/>
      <c r="AQY276" s="758"/>
      <c r="AQZ276" s="758"/>
      <c r="ARA276" s="758"/>
      <c r="ARB276" s="759"/>
      <c r="ARC276" s="759"/>
      <c r="ARD276" s="758"/>
      <c r="ARE276" s="758"/>
      <c r="ARF276" s="759"/>
      <c r="ARG276" s="759"/>
      <c r="ARH276" s="758"/>
      <c r="ARI276" s="758"/>
      <c r="ARJ276" s="758"/>
      <c r="ARK276" s="758"/>
      <c r="ARL276" s="758"/>
      <c r="ARM276" s="756"/>
      <c r="ARN276" s="761"/>
      <c r="ARO276" s="758"/>
      <c r="ARP276" s="758"/>
      <c r="ARQ276" s="758"/>
      <c r="ARR276" s="758"/>
      <c r="ARS276" s="758"/>
      <c r="ART276" s="758"/>
      <c r="ARU276" s="758"/>
      <c r="ARV276" s="760"/>
      <c r="ARW276" s="760"/>
      <c r="ARX276" s="760"/>
      <c r="ARY276" s="760"/>
      <c r="ARZ276" s="760"/>
      <c r="ASA276" s="760"/>
      <c r="ASB276" s="760"/>
      <c r="ASC276" s="760"/>
      <c r="ASD276" s="760"/>
      <c r="ASE276" s="760"/>
      <c r="ASF276" s="760"/>
      <c r="ASG276" s="760"/>
      <c r="ASH276" s="760"/>
      <c r="ASI276" s="760"/>
      <c r="ASJ276" s="760"/>
      <c r="ASK276" s="760"/>
      <c r="ASL276" s="760"/>
      <c r="ASM276" s="760"/>
      <c r="ASN276" s="760"/>
      <c r="ASO276" s="760"/>
      <c r="ASP276" s="760"/>
      <c r="ASQ276" s="760"/>
      <c r="ASR276" s="760"/>
      <c r="ASS276" s="760"/>
      <c r="AST276" s="760"/>
      <c r="ASU276" s="760"/>
      <c r="ASV276" s="760"/>
      <c r="ASW276" s="760"/>
      <c r="ASX276" s="760"/>
      <c r="ASY276" s="760"/>
      <c r="ASZ276" s="760"/>
      <c r="ATA276" s="760"/>
      <c r="ATB276" s="760"/>
      <c r="ATC276" s="760"/>
      <c r="ATD276" s="760"/>
      <c r="ATE276" s="760"/>
      <c r="ATF276" s="760"/>
      <c r="ATG276" s="760"/>
      <c r="ATH276" s="760"/>
      <c r="ATI276" s="760"/>
      <c r="ATJ276" s="760"/>
      <c r="ATK276" s="760"/>
      <c r="ATL276" s="760"/>
      <c r="ATM276" s="760"/>
      <c r="ATN276" s="758"/>
      <c r="ATO276" s="758"/>
      <c r="ATP276" s="758"/>
      <c r="ATQ276" s="758"/>
      <c r="ATR276" s="758"/>
      <c r="ATS276" s="758"/>
      <c r="ATT276" s="758"/>
      <c r="ATU276" s="758"/>
      <c r="ATV276" s="758"/>
      <c r="ATW276" s="758"/>
      <c r="ATX276" s="758"/>
      <c r="ATY276" s="758"/>
      <c r="ATZ276" s="758"/>
      <c r="AUA276" s="758"/>
      <c r="AUB276" s="758"/>
      <c r="AUC276" s="758"/>
      <c r="AUD276" s="758"/>
      <c r="AUE276" s="758"/>
      <c r="AUF276" s="758"/>
      <c r="AUG276" s="758"/>
      <c r="AUH276" s="758"/>
      <c r="AUI276" s="758"/>
      <c r="AUJ276" s="758"/>
      <c r="AUK276" s="758"/>
      <c r="AUL276" s="759"/>
      <c r="AUM276" s="759"/>
      <c r="AUN276" s="759"/>
      <c r="AUO276" s="759"/>
      <c r="AUP276" s="759"/>
      <c r="AUQ276" s="758"/>
      <c r="AUR276" s="758"/>
      <c r="AUS276" s="759"/>
      <c r="AUT276" s="759"/>
      <c r="AUU276" s="758"/>
      <c r="AUV276" s="758"/>
      <c r="AUW276" s="759"/>
      <c r="AUX276" s="759"/>
      <c r="AUY276" s="758"/>
      <c r="AUZ276" s="758"/>
      <c r="AVA276" s="758"/>
      <c r="AVB276" s="758"/>
      <c r="AVC276" s="758"/>
      <c r="AVD276" s="758"/>
      <c r="AVE276" s="758"/>
      <c r="AVF276" s="759"/>
      <c r="AVG276" s="759"/>
      <c r="AVH276" s="758"/>
      <c r="AVI276" s="758"/>
      <c r="AVJ276" s="759"/>
      <c r="AVK276" s="759"/>
      <c r="AVL276" s="758"/>
      <c r="AVM276" s="758"/>
      <c r="AVN276" s="758"/>
      <c r="AVO276" s="758"/>
      <c r="AVP276" s="758"/>
      <c r="AVQ276" s="756"/>
      <c r="AVR276" s="761"/>
      <c r="AVS276" s="758"/>
      <c r="AVT276" s="758"/>
      <c r="AVU276" s="758"/>
      <c r="AVV276" s="758"/>
      <c r="AVW276" s="758"/>
      <c r="AVX276" s="758"/>
      <c r="AVY276" s="758"/>
      <c r="AVZ276" s="760"/>
      <c r="AWA276" s="760"/>
      <c r="AWB276" s="760"/>
      <c r="AWC276" s="760"/>
      <c r="AWD276" s="760"/>
      <c r="AWE276" s="760"/>
      <c r="AWF276" s="760"/>
      <c r="AWG276" s="760"/>
      <c r="AWH276" s="760"/>
      <c r="AWI276" s="760"/>
      <c r="AWJ276" s="760"/>
      <c r="AWK276" s="760"/>
      <c r="AWL276" s="760"/>
      <c r="AWM276" s="760"/>
      <c r="AWN276" s="760"/>
      <c r="AWO276" s="760"/>
      <c r="AWP276" s="760"/>
      <c r="AWQ276" s="760"/>
      <c r="AWR276" s="760"/>
      <c r="AWS276" s="760"/>
      <c r="AWT276" s="760"/>
      <c r="AWU276" s="760"/>
      <c r="AWV276" s="760"/>
      <c r="AWW276" s="760"/>
      <c r="AWX276" s="760"/>
      <c r="AWY276" s="760"/>
      <c r="AWZ276" s="760"/>
      <c r="AXA276" s="760"/>
      <c r="AXB276" s="760"/>
      <c r="AXC276" s="760"/>
      <c r="AXD276" s="760"/>
      <c r="AXE276" s="760"/>
      <c r="AXF276" s="760"/>
      <c r="AXG276" s="760"/>
      <c r="AXH276" s="760"/>
      <c r="AXI276" s="760"/>
      <c r="AXJ276" s="760"/>
      <c r="AXK276" s="760"/>
      <c r="AXL276" s="760"/>
      <c r="AXM276" s="760"/>
      <c r="AXN276" s="760"/>
      <c r="AXO276" s="760"/>
      <c r="AXP276" s="760"/>
      <c r="AXQ276" s="760"/>
      <c r="AXR276" s="758"/>
      <c r="AXS276" s="758"/>
      <c r="AXT276" s="758"/>
      <c r="AXU276" s="758"/>
      <c r="AXV276" s="758"/>
      <c r="AXW276" s="758"/>
      <c r="AXX276" s="758"/>
      <c r="AXY276" s="758"/>
      <c r="AXZ276" s="758"/>
      <c r="AYA276" s="758"/>
      <c r="AYB276" s="758"/>
      <c r="AYC276" s="758"/>
      <c r="AYD276" s="758"/>
      <c r="AYE276" s="758"/>
      <c r="AYF276" s="758"/>
      <c r="AYG276" s="758"/>
      <c r="AYH276" s="758"/>
      <c r="AYI276" s="758"/>
      <c r="AYJ276" s="758"/>
      <c r="AYK276" s="758"/>
      <c r="AYL276" s="758"/>
      <c r="AYM276" s="758"/>
      <c r="AYN276" s="758"/>
      <c r="AYO276" s="758"/>
      <c r="AYP276" s="759"/>
      <c r="AYQ276" s="759"/>
      <c r="AYR276" s="759"/>
      <c r="AYS276" s="759"/>
      <c r="AYT276" s="759"/>
      <c r="AYU276" s="758"/>
      <c r="AYV276" s="758"/>
      <c r="AYW276" s="759"/>
      <c r="AYX276" s="759"/>
      <c r="AYY276" s="758"/>
      <c r="AYZ276" s="758"/>
      <c r="AZA276" s="759"/>
      <c r="AZB276" s="759"/>
      <c r="AZC276" s="758"/>
      <c r="AZD276" s="758"/>
      <c r="AZE276" s="758"/>
      <c r="AZF276" s="758"/>
      <c r="AZG276" s="758"/>
      <c r="AZH276" s="758"/>
      <c r="AZI276" s="758"/>
      <c r="AZJ276" s="759"/>
      <c r="AZK276" s="759"/>
      <c r="AZL276" s="758"/>
      <c r="AZM276" s="758"/>
      <c r="AZN276" s="759"/>
      <c r="AZO276" s="759"/>
      <c r="AZP276" s="758"/>
      <c r="AZQ276" s="758"/>
      <c r="AZR276" s="758"/>
      <c r="AZS276" s="758"/>
      <c r="AZT276" s="758"/>
      <c r="AZU276" s="756"/>
      <c r="AZV276" s="761"/>
      <c r="AZW276" s="758"/>
      <c r="AZX276" s="758"/>
      <c r="AZY276" s="758"/>
      <c r="AZZ276" s="758"/>
      <c r="BAA276" s="758"/>
      <c r="BAB276" s="758"/>
      <c r="BAC276" s="758"/>
      <c r="BAD276" s="760"/>
      <c r="BAE276" s="760"/>
      <c r="BAF276" s="760"/>
      <c r="BAG276" s="760"/>
      <c r="BAH276" s="760"/>
      <c r="BAI276" s="760"/>
      <c r="BAJ276" s="760"/>
      <c r="BAK276" s="760"/>
      <c r="BAL276" s="760"/>
      <c r="BAM276" s="760"/>
      <c r="BAN276" s="760"/>
      <c r="BAO276" s="760"/>
      <c r="BAP276" s="760"/>
      <c r="BAQ276" s="760"/>
      <c r="BAR276" s="760"/>
      <c r="BAS276" s="760"/>
      <c r="BAT276" s="760"/>
      <c r="BAU276" s="760"/>
      <c r="BAV276" s="760"/>
      <c r="BAW276" s="760"/>
      <c r="BAX276" s="760"/>
      <c r="BAY276" s="760"/>
      <c r="BAZ276" s="760"/>
      <c r="BBA276" s="760"/>
      <c r="BBB276" s="760"/>
      <c r="BBC276" s="760"/>
      <c r="BBD276" s="760"/>
      <c r="BBE276" s="760"/>
      <c r="BBF276" s="760"/>
      <c r="BBG276" s="760"/>
      <c r="BBH276" s="760"/>
      <c r="BBI276" s="760"/>
      <c r="BBJ276" s="760"/>
      <c r="BBK276" s="760"/>
      <c r="BBL276" s="760"/>
      <c r="BBM276" s="760"/>
      <c r="BBN276" s="760"/>
      <c r="BBO276" s="760"/>
      <c r="BBP276" s="760"/>
      <c r="BBQ276" s="760"/>
      <c r="BBR276" s="760"/>
      <c r="BBS276" s="760"/>
      <c r="BBT276" s="760"/>
      <c r="BBU276" s="760"/>
      <c r="BBV276" s="758"/>
      <c r="BBW276" s="758"/>
      <c r="BBX276" s="758"/>
      <c r="BBY276" s="758"/>
      <c r="BBZ276" s="758"/>
      <c r="BCA276" s="758"/>
      <c r="BCB276" s="758"/>
      <c r="BCC276" s="758"/>
      <c r="BCD276" s="758"/>
      <c r="BCE276" s="758"/>
      <c r="BCF276" s="758"/>
      <c r="BCG276" s="758"/>
      <c r="BCH276" s="758"/>
      <c r="BCI276" s="758"/>
      <c r="BCJ276" s="758"/>
      <c r="BCK276" s="758"/>
      <c r="BCL276" s="758"/>
      <c r="BCM276" s="758"/>
      <c r="BCN276" s="758"/>
      <c r="BCO276" s="758"/>
      <c r="BCP276" s="758"/>
      <c r="BCQ276" s="758"/>
      <c r="BCR276" s="758"/>
      <c r="BCS276" s="758"/>
      <c r="BCT276" s="759"/>
      <c r="BCU276" s="759"/>
      <c r="BCV276" s="759"/>
      <c r="BCW276" s="759"/>
      <c r="BCX276" s="759"/>
      <c r="BCY276" s="758"/>
      <c r="BCZ276" s="758"/>
      <c r="BDA276" s="759"/>
      <c r="BDB276" s="759"/>
      <c r="BDC276" s="758"/>
      <c r="BDD276" s="758"/>
      <c r="BDE276" s="759"/>
      <c r="BDF276" s="759"/>
      <c r="BDG276" s="758"/>
      <c r="BDH276" s="758"/>
      <c r="BDI276" s="758"/>
      <c r="BDJ276" s="758"/>
      <c r="BDK276" s="758"/>
      <c r="BDL276" s="758"/>
      <c r="BDM276" s="758"/>
      <c r="BDN276" s="759"/>
      <c r="BDO276" s="759"/>
      <c r="BDP276" s="758"/>
      <c r="BDQ276" s="758"/>
      <c r="BDR276" s="759"/>
      <c r="BDS276" s="759"/>
      <c r="BDT276" s="758"/>
      <c r="BDU276" s="758"/>
      <c r="BDV276" s="758"/>
      <c r="BDW276" s="758"/>
      <c r="BDX276" s="758"/>
      <c r="BDY276" s="756"/>
      <c r="BDZ276" s="761"/>
      <c r="BEA276" s="758"/>
      <c r="BEB276" s="758"/>
      <c r="BEC276" s="758"/>
      <c r="BED276" s="758"/>
      <c r="BEE276" s="758"/>
      <c r="BEF276" s="758"/>
      <c r="BEG276" s="758"/>
      <c r="BEH276" s="760"/>
      <c r="BEI276" s="760"/>
      <c r="BEJ276" s="760"/>
      <c r="BEK276" s="760"/>
      <c r="BEL276" s="760"/>
      <c r="BEM276" s="760"/>
      <c r="BEN276" s="760"/>
      <c r="BEO276" s="760"/>
      <c r="BEP276" s="760"/>
      <c r="BEQ276" s="760"/>
      <c r="BER276" s="760"/>
      <c r="BES276" s="760"/>
      <c r="BET276" s="760"/>
      <c r="BEU276" s="760"/>
      <c r="BEV276" s="760"/>
      <c r="BEW276" s="760"/>
      <c r="BEX276" s="760"/>
      <c r="BEY276" s="760"/>
      <c r="BEZ276" s="760"/>
      <c r="BFA276" s="760"/>
      <c r="BFB276" s="760"/>
      <c r="BFC276" s="760"/>
      <c r="BFD276" s="760"/>
      <c r="BFE276" s="760"/>
      <c r="BFF276" s="760"/>
      <c r="BFG276" s="760"/>
      <c r="BFH276" s="760"/>
      <c r="BFI276" s="760"/>
      <c r="BFJ276" s="760"/>
      <c r="BFK276" s="760"/>
      <c r="BFL276" s="760"/>
      <c r="BFM276" s="760"/>
      <c r="BFN276" s="760"/>
      <c r="BFO276" s="760"/>
      <c r="BFP276" s="760"/>
      <c r="BFQ276" s="760"/>
      <c r="BFR276" s="760"/>
      <c r="BFS276" s="760"/>
      <c r="BFT276" s="760"/>
      <c r="BFU276" s="760"/>
      <c r="BFV276" s="760"/>
      <c r="BFW276" s="760"/>
      <c r="BFX276" s="760"/>
      <c r="BFY276" s="760"/>
      <c r="BFZ276" s="758"/>
      <c r="BGA276" s="758"/>
      <c r="BGB276" s="758"/>
      <c r="BGC276" s="758"/>
      <c r="BGD276" s="758"/>
      <c r="BGE276" s="758"/>
      <c r="BGF276" s="758"/>
      <c r="BGG276" s="758"/>
      <c r="BGH276" s="758"/>
      <c r="BGI276" s="758"/>
      <c r="BGJ276" s="758"/>
      <c r="BGK276" s="758"/>
      <c r="BGL276" s="758"/>
      <c r="BGM276" s="758"/>
      <c r="BGN276" s="758"/>
      <c r="BGO276" s="758"/>
      <c r="BGP276" s="758"/>
      <c r="BGQ276" s="758"/>
      <c r="BGR276" s="758"/>
      <c r="BGS276" s="758"/>
      <c r="BGT276" s="758"/>
      <c r="BGU276" s="758"/>
      <c r="BGV276" s="758"/>
      <c r="BGW276" s="758"/>
      <c r="BGX276" s="759"/>
      <c r="BGY276" s="759"/>
      <c r="BGZ276" s="759"/>
      <c r="BHA276" s="759"/>
      <c r="BHB276" s="759"/>
      <c r="BHC276" s="758"/>
      <c r="BHD276" s="758"/>
      <c r="BHE276" s="759"/>
      <c r="BHF276" s="759"/>
      <c r="BHG276" s="758"/>
      <c r="BHH276" s="758"/>
      <c r="BHI276" s="759"/>
      <c r="BHJ276" s="759"/>
      <c r="BHK276" s="758"/>
      <c r="BHL276" s="758"/>
      <c r="BHM276" s="758"/>
      <c r="BHN276" s="758"/>
      <c r="BHO276" s="758"/>
      <c r="BHP276" s="758"/>
      <c r="BHQ276" s="758"/>
      <c r="BHR276" s="759"/>
      <c r="BHS276" s="759"/>
      <c r="BHT276" s="758"/>
      <c r="BHU276" s="758"/>
      <c r="BHV276" s="759"/>
      <c r="BHW276" s="759"/>
      <c r="BHX276" s="758"/>
      <c r="BHY276" s="758"/>
      <c r="BHZ276" s="758"/>
      <c r="BIA276" s="758"/>
      <c r="BIB276" s="758"/>
      <c r="BIC276" s="756"/>
      <c r="BID276" s="761"/>
      <c r="BIE276" s="758"/>
      <c r="BIF276" s="758"/>
      <c r="BIG276" s="758"/>
      <c r="BIH276" s="758"/>
      <c r="BII276" s="758"/>
      <c r="BIJ276" s="758"/>
      <c r="BIK276" s="758"/>
      <c r="BIL276" s="760"/>
      <c r="BIM276" s="760"/>
      <c r="BIN276" s="760"/>
      <c r="BIO276" s="760"/>
      <c r="BIP276" s="760"/>
      <c r="BIQ276" s="760"/>
      <c r="BIR276" s="760"/>
      <c r="BIS276" s="760"/>
      <c r="BIT276" s="760"/>
      <c r="BIU276" s="760"/>
      <c r="BIV276" s="760"/>
      <c r="BIW276" s="760"/>
      <c r="BIX276" s="760"/>
      <c r="BIY276" s="760"/>
      <c r="BIZ276" s="760"/>
      <c r="BJA276" s="760"/>
      <c r="BJB276" s="760"/>
      <c r="BJC276" s="760"/>
      <c r="BJD276" s="760"/>
      <c r="BJE276" s="760"/>
      <c r="BJF276" s="760"/>
      <c r="BJG276" s="760"/>
      <c r="BJH276" s="760"/>
      <c r="BJI276" s="760"/>
      <c r="BJJ276" s="760"/>
      <c r="BJK276" s="760"/>
      <c r="BJL276" s="760"/>
      <c r="BJM276" s="760"/>
      <c r="BJN276" s="760"/>
      <c r="BJO276" s="760"/>
      <c r="BJP276" s="760"/>
      <c r="BJQ276" s="760"/>
      <c r="BJR276" s="760"/>
      <c r="BJS276" s="760"/>
      <c r="BJT276" s="760"/>
      <c r="BJU276" s="760"/>
      <c r="BJV276" s="760"/>
      <c r="BJW276" s="760"/>
      <c r="BJX276" s="760"/>
      <c r="BJY276" s="760"/>
      <c r="BJZ276" s="760"/>
      <c r="BKA276" s="760"/>
      <c r="BKB276" s="760"/>
      <c r="BKC276" s="760"/>
      <c r="BKD276" s="758"/>
      <c r="BKE276" s="758"/>
      <c r="BKF276" s="758"/>
      <c r="BKG276" s="758"/>
      <c r="BKH276" s="758"/>
      <c r="BKI276" s="758"/>
      <c r="BKJ276" s="758"/>
      <c r="BKK276" s="758"/>
      <c r="BKL276" s="758"/>
      <c r="BKM276" s="758"/>
      <c r="BKN276" s="758"/>
      <c r="BKO276" s="758"/>
      <c r="BKP276" s="758"/>
      <c r="BKQ276" s="758"/>
      <c r="BKR276" s="758"/>
      <c r="BKS276" s="758"/>
      <c r="BKT276" s="758"/>
      <c r="BKU276" s="758"/>
      <c r="BKV276" s="758"/>
      <c r="BKW276" s="758"/>
      <c r="BKX276" s="758"/>
      <c r="BKY276" s="758"/>
      <c r="BKZ276" s="758"/>
      <c r="BLA276" s="758"/>
      <c r="BLB276" s="759"/>
      <c r="BLC276" s="759"/>
      <c r="BLD276" s="759"/>
      <c r="BLE276" s="759"/>
      <c r="BLF276" s="759"/>
      <c r="BLG276" s="758"/>
      <c r="BLH276" s="758"/>
      <c r="BLI276" s="759"/>
      <c r="BLJ276" s="759"/>
      <c r="BLK276" s="758"/>
      <c r="BLL276" s="758"/>
      <c r="BLM276" s="759"/>
      <c r="BLN276" s="759"/>
      <c r="BLO276" s="758"/>
      <c r="BLP276" s="758"/>
      <c r="BLQ276" s="758"/>
      <c r="BLR276" s="758"/>
      <c r="BLS276" s="758"/>
      <c r="BLT276" s="758"/>
      <c r="BLU276" s="758"/>
      <c r="BLV276" s="759"/>
      <c r="BLW276" s="759"/>
      <c r="BLX276" s="758"/>
      <c r="BLY276" s="758"/>
      <c r="BLZ276" s="759"/>
      <c r="BMA276" s="759"/>
      <c r="BMB276" s="758"/>
      <c r="BMC276" s="758"/>
      <c r="BMD276" s="758"/>
      <c r="BME276" s="758"/>
      <c r="BMF276" s="758"/>
      <c r="BMG276" s="756"/>
      <c r="BMH276" s="761"/>
      <c r="BMI276" s="758"/>
      <c r="BMJ276" s="758"/>
      <c r="BMK276" s="758"/>
      <c r="BML276" s="758"/>
      <c r="BMM276" s="758"/>
      <c r="BMN276" s="758"/>
      <c r="BMO276" s="758"/>
      <c r="BMP276" s="760"/>
      <c r="BMQ276" s="760"/>
      <c r="BMR276" s="760"/>
      <c r="BMS276" s="760"/>
      <c r="BMT276" s="760"/>
      <c r="BMU276" s="760"/>
      <c r="BMV276" s="760"/>
      <c r="BMW276" s="760"/>
      <c r="BMX276" s="760"/>
      <c r="BMY276" s="760"/>
      <c r="BMZ276" s="760"/>
      <c r="BNA276" s="760"/>
      <c r="BNB276" s="760"/>
      <c r="BNC276" s="760"/>
      <c r="BND276" s="760"/>
      <c r="BNE276" s="760"/>
      <c r="BNF276" s="760"/>
      <c r="BNG276" s="760"/>
      <c r="BNH276" s="760"/>
      <c r="BNI276" s="760"/>
      <c r="BNJ276" s="760"/>
      <c r="BNK276" s="760"/>
      <c r="BNL276" s="760"/>
      <c r="BNM276" s="760"/>
      <c r="BNN276" s="760"/>
      <c r="BNO276" s="760"/>
      <c r="BNP276" s="760"/>
      <c r="BNQ276" s="760"/>
      <c r="BNR276" s="760"/>
      <c r="BNS276" s="760"/>
      <c r="BNT276" s="760"/>
      <c r="BNU276" s="760"/>
      <c r="BNV276" s="760"/>
      <c r="BNW276" s="760"/>
      <c r="BNX276" s="760"/>
      <c r="BNY276" s="760"/>
      <c r="BNZ276" s="760"/>
      <c r="BOA276" s="760"/>
      <c r="BOB276" s="760"/>
      <c r="BOC276" s="760"/>
      <c r="BOD276" s="760"/>
      <c r="BOE276" s="760"/>
      <c r="BOF276" s="760"/>
      <c r="BOG276" s="760"/>
      <c r="BOH276" s="758"/>
      <c r="BOI276" s="758"/>
      <c r="BOJ276" s="758"/>
      <c r="BOK276" s="758"/>
      <c r="BOL276" s="758"/>
      <c r="BOM276" s="758"/>
      <c r="BON276" s="758"/>
      <c r="BOO276" s="758"/>
      <c r="BOP276" s="758"/>
      <c r="BOQ276" s="758"/>
      <c r="BOR276" s="758"/>
      <c r="BOS276" s="758"/>
      <c r="BOT276" s="758"/>
      <c r="BOU276" s="758"/>
      <c r="BOV276" s="758"/>
      <c r="BOW276" s="758"/>
      <c r="BOX276" s="758"/>
      <c r="BOY276" s="758"/>
      <c r="BOZ276" s="758"/>
      <c r="BPA276" s="758"/>
      <c r="BPB276" s="758"/>
      <c r="BPC276" s="758"/>
      <c r="BPD276" s="758"/>
      <c r="BPE276" s="758"/>
      <c r="BPF276" s="759"/>
      <c r="BPG276" s="759"/>
      <c r="BPH276" s="759"/>
      <c r="BPI276" s="759"/>
      <c r="BPJ276" s="759"/>
      <c r="BPK276" s="758"/>
      <c r="BPL276" s="758"/>
      <c r="BPM276" s="759"/>
      <c r="BPN276" s="759"/>
      <c r="BPO276" s="758"/>
      <c r="BPP276" s="758"/>
      <c r="BPQ276" s="759"/>
      <c r="BPR276" s="759"/>
      <c r="BPS276" s="758"/>
      <c r="BPT276" s="758"/>
      <c r="BPU276" s="758"/>
      <c r="BPV276" s="758"/>
      <c r="BPW276" s="758"/>
      <c r="BPX276" s="758"/>
      <c r="BPY276" s="758"/>
      <c r="BPZ276" s="759"/>
      <c r="BQA276" s="759"/>
      <c r="BQB276" s="758"/>
      <c r="BQC276" s="758"/>
      <c r="BQD276" s="759"/>
      <c r="BQE276" s="759"/>
      <c r="BQF276" s="758"/>
      <c r="BQG276" s="758"/>
      <c r="BQH276" s="758"/>
      <c r="BQI276" s="758"/>
      <c r="BQJ276" s="758"/>
      <c r="BQK276" s="756"/>
      <c r="BQL276" s="761"/>
      <c r="BQM276" s="758"/>
      <c r="BQN276" s="758"/>
      <c r="BQO276" s="758"/>
      <c r="BQP276" s="758"/>
      <c r="BQQ276" s="758"/>
      <c r="BQR276" s="758"/>
      <c r="BQS276" s="758"/>
      <c r="BQT276" s="760"/>
      <c r="BQU276" s="760"/>
      <c r="BQV276" s="760"/>
      <c r="BQW276" s="760"/>
      <c r="BQX276" s="760"/>
      <c r="BQY276" s="760"/>
      <c r="BQZ276" s="760"/>
      <c r="BRA276" s="760"/>
      <c r="BRB276" s="760"/>
      <c r="BRC276" s="760"/>
      <c r="BRD276" s="760"/>
      <c r="BRE276" s="760"/>
      <c r="BRF276" s="760"/>
      <c r="BRG276" s="760"/>
      <c r="BRH276" s="760"/>
      <c r="BRI276" s="760"/>
      <c r="BRJ276" s="760"/>
      <c r="BRK276" s="760"/>
      <c r="BRL276" s="760"/>
      <c r="BRM276" s="760"/>
      <c r="BRN276" s="760"/>
      <c r="BRO276" s="760"/>
      <c r="BRP276" s="760"/>
      <c r="BRQ276" s="760"/>
      <c r="BRR276" s="760"/>
      <c r="BRS276" s="760"/>
      <c r="BRT276" s="760"/>
      <c r="BRU276" s="760"/>
      <c r="BRV276" s="760"/>
      <c r="BRW276" s="760"/>
      <c r="BRX276" s="760"/>
      <c r="BRY276" s="760"/>
      <c r="BRZ276" s="760"/>
      <c r="BSA276" s="760"/>
      <c r="BSB276" s="760"/>
      <c r="BSC276" s="760"/>
      <c r="BSD276" s="760"/>
      <c r="BSE276" s="760"/>
      <c r="BSF276" s="760"/>
      <c r="BSG276" s="760"/>
      <c r="BSH276" s="760"/>
      <c r="BSI276" s="760"/>
      <c r="BSJ276" s="760"/>
      <c r="BSK276" s="760"/>
      <c r="BSL276" s="758"/>
      <c r="BSM276" s="758"/>
      <c r="BSN276" s="758"/>
      <c r="BSO276" s="758"/>
      <c r="BSP276" s="758"/>
      <c r="BSQ276" s="758"/>
      <c r="BSR276" s="758"/>
      <c r="BSS276" s="758"/>
      <c r="BST276" s="758"/>
      <c r="BSU276" s="758"/>
      <c r="BSV276" s="758"/>
      <c r="BSW276" s="758"/>
      <c r="BSX276" s="758"/>
      <c r="BSY276" s="758"/>
      <c r="BSZ276" s="758"/>
      <c r="BTA276" s="758"/>
      <c r="BTB276" s="758"/>
      <c r="BTC276" s="758"/>
      <c r="BTD276" s="758"/>
      <c r="BTE276" s="758"/>
      <c r="BTF276" s="758"/>
      <c r="BTG276" s="758"/>
      <c r="BTH276" s="758"/>
      <c r="BTI276" s="758"/>
      <c r="BTJ276" s="759"/>
      <c r="BTK276" s="759"/>
      <c r="BTL276" s="759"/>
      <c r="BTM276" s="759"/>
      <c r="BTN276" s="759"/>
      <c r="BTO276" s="758"/>
      <c r="BTP276" s="758"/>
      <c r="BTQ276" s="759"/>
      <c r="BTR276" s="759"/>
      <c r="BTS276" s="758"/>
      <c r="BTT276" s="758"/>
      <c r="BTU276" s="759"/>
      <c r="BTV276" s="759"/>
      <c r="BTW276" s="758"/>
      <c r="BTX276" s="758"/>
      <c r="BTY276" s="758"/>
      <c r="BTZ276" s="758"/>
      <c r="BUA276" s="758"/>
      <c r="BUB276" s="758"/>
      <c r="BUC276" s="758"/>
      <c r="BUD276" s="759"/>
      <c r="BUE276" s="759"/>
      <c r="BUF276" s="758"/>
      <c r="BUG276" s="758"/>
      <c r="BUH276" s="759"/>
      <c r="BUI276" s="759"/>
      <c r="BUJ276" s="758"/>
      <c r="BUK276" s="758"/>
      <c r="BUL276" s="758"/>
      <c r="BUM276" s="758"/>
      <c r="BUN276" s="758"/>
      <c r="BUO276" s="756"/>
      <c r="BUP276" s="761"/>
      <c r="BUQ276" s="758"/>
      <c r="BUR276" s="758"/>
      <c r="BUS276" s="758"/>
      <c r="BUT276" s="758"/>
      <c r="BUU276" s="758"/>
      <c r="BUV276" s="758"/>
      <c r="BUW276" s="758"/>
      <c r="BUX276" s="760"/>
      <c r="BUY276" s="760"/>
      <c r="BUZ276" s="760"/>
      <c r="BVA276" s="760"/>
      <c r="BVB276" s="760"/>
      <c r="BVC276" s="760"/>
      <c r="BVD276" s="760"/>
      <c r="BVE276" s="760"/>
      <c r="BVF276" s="760"/>
      <c r="BVG276" s="760"/>
      <c r="BVH276" s="760"/>
      <c r="BVI276" s="760"/>
      <c r="BVJ276" s="760"/>
      <c r="BVK276" s="760"/>
      <c r="BVL276" s="760"/>
      <c r="BVM276" s="760"/>
      <c r="BVN276" s="760"/>
      <c r="BVO276" s="760"/>
      <c r="BVP276" s="760"/>
      <c r="BVQ276" s="760"/>
      <c r="BVR276" s="760"/>
      <c r="BVS276" s="760"/>
      <c r="BVT276" s="760"/>
      <c r="BVU276" s="760"/>
      <c r="BVV276" s="760"/>
      <c r="BVW276" s="760"/>
      <c r="BVX276" s="760"/>
      <c r="BVY276" s="760"/>
      <c r="BVZ276" s="760"/>
      <c r="BWA276" s="760"/>
      <c r="BWB276" s="760"/>
      <c r="BWC276" s="760"/>
      <c r="BWD276" s="760"/>
      <c r="BWE276" s="760"/>
      <c r="BWF276" s="760"/>
      <c r="BWG276" s="760"/>
      <c r="BWH276" s="760"/>
      <c r="BWI276" s="760"/>
      <c r="BWJ276" s="760"/>
      <c r="BWK276" s="760"/>
      <c r="BWL276" s="760"/>
      <c r="BWM276" s="760"/>
      <c r="BWN276" s="760"/>
      <c r="BWO276" s="760"/>
      <c r="BWP276" s="758"/>
      <c r="BWQ276" s="758"/>
      <c r="BWR276" s="758"/>
      <c r="BWS276" s="758"/>
      <c r="BWT276" s="758"/>
      <c r="BWU276" s="758"/>
      <c r="BWV276" s="758"/>
      <c r="BWW276" s="758"/>
      <c r="BWX276" s="758"/>
      <c r="BWY276" s="758"/>
      <c r="BWZ276" s="758"/>
      <c r="BXA276" s="758"/>
      <c r="BXB276" s="758"/>
      <c r="BXC276" s="758"/>
      <c r="BXD276" s="758"/>
      <c r="BXE276" s="758"/>
      <c r="BXF276" s="758"/>
      <c r="BXG276" s="758"/>
      <c r="BXH276" s="758"/>
      <c r="BXI276" s="758"/>
      <c r="BXJ276" s="758"/>
      <c r="BXK276" s="758"/>
      <c r="BXL276" s="758"/>
      <c r="BXM276" s="758"/>
      <c r="BXN276" s="759"/>
      <c r="BXO276" s="759"/>
      <c r="BXP276" s="759"/>
      <c r="BXQ276" s="759"/>
      <c r="BXR276" s="759"/>
      <c r="BXS276" s="758"/>
      <c r="BXT276" s="758"/>
      <c r="BXU276" s="759"/>
      <c r="BXV276" s="759"/>
      <c r="BXW276" s="758"/>
      <c r="BXX276" s="758"/>
      <c r="BXY276" s="759"/>
      <c r="BXZ276" s="759"/>
      <c r="BYA276" s="758"/>
      <c r="BYB276" s="758"/>
      <c r="BYC276" s="758"/>
      <c r="BYD276" s="758"/>
      <c r="BYE276" s="758"/>
      <c r="BYF276" s="758"/>
      <c r="BYG276" s="758"/>
      <c r="BYH276" s="759"/>
      <c r="BYI276" s="759"/>
      <c r="BYJ276" s="758"/>
      <c r="BYK276" s="758"/>
      <c r="BYL276" s="759"/>
      <c r="BYM276" s="759"/>
      <c r="BYN276" s="758"/>
      <c r="BYO276" s="758"/>
      <c r="BYP276" s="758"/>
      <c r="BYQ276" s="758"/>
      <c r="BYR276" s="758"/>
      <c r="BYS276" s="756"/>
      <c r="BYT276" s="761"/>
      <c r="BYU276" s="758"/>
      <c r="BYV276" s="758"/>
      <c r="BYW276" s="758"/>
      <c r="BYX276" s="758"/>
      <c r="BYY276" s="758"/>
      <c r="BYZ276" s="758"/>
      <c r="BZA276" s="758"/>
      <c r="BZB276" s="760"/>
      <c r="BZC276" s="760"/>
      <c r="BZD276" s="760"/>
      <c r="BZE276" s="760"/>
      <c r="BZF276" s="760"/>
      <c r="BZG276" s="760"/>
      <c r="BZH276" s="760"/>
      <c r="BZI276" s="760"/>
      <c r="BZJ276" s="760"/>
      <c r="BZK276" s="760"/>
      <c r="BZL276" s="760"/>
      <c r="BZM276" s="760"/>
      <c r="BZN276" s="760"/>
      <c r="BZO276" s="760"/>
      <c r="BZP276" s="760"/>
      <c r="BZQ276" s="760"/>
      <c r="BZR276" s="760"/>
      <c r="BZS276" s="760"/>
      <c r="BZT276" s="760"/>
      <c r="BZU276" s="760"/>
      <c r="BZV276" s="760"/>
      <c r="BZW276" s="760"/>
      <c r="BZX276" s="760"/>
      <c r="BZY276" s="760"/>
      <c r="BZZ276" s="760"/>
      <c r="CAA276" s="760"/>
      <c r="CAB276" s="760"/>
      <c r="CAC276" s="760"/>
      <c r="CAD276" s="760"/>
      <c r="CAE276" s="760"/>
      <c r="CAF276" s="760"/>
      <c r="CAG276" s="760"/>
      <c r="CAH276" s="760"/>
      <c r="CAI276" s="760"/>
      <c r="CAJ276" s="760"/>
      <c r="CAK276" s="760"/>
      <c r="CAL276" s="760"/>
      <c r="CAM276" s="760"/>
      <c r="CAN276" s="760"/>
      <c r="CAO276" s="760"/>
      <c r="CAP276" s="760"/>
      <c r="CAQ276" s="760"/>
      <c r="CAR276" s="760"/>
      <c r="CAS276" s="760"/>
      <c r="CAT276" s="758"/>
      <c r="CAU276" s="758"/>
      <c r="CAV276" s="758"/>
      <c r="CAW276" s="758"/>
      <c r="CAX276" s="758"/>
      <c r="CAY276" s="758"/>
      <c r="CAZ276" s="758"/>
      <c r="CBA276" s="758"/>
      <c r="CBB276" s="758"/>
      <c r="CBC276" s="758"/>
      <c r="CBD276" s="758"/>
      <c r="CBE276" s="758"/>
      <c r="CBF276" s="758"/>
      <c r="CBG276" s="758"/>
      <c r="CBH276" s="758"/>
      <c r="CBI276" s="758"/>
      <c r="CBJ276" s="758"/>
      <c r="CBK276" s="758"/>
      <c r="CBL276" s="758"/>
      <c r="CBM276" s="758"/>
      <c r="CBN276" s="758"/>
      <c r="CBO276" s="758"/>
      <c r="CBP276" s="758"/>
      <c r="CBQ276" s="758"/>
      <c r="CBR276" s="759"/>
      <c r="CBS276" s="759"/>
      <c r="CBT276" s="759"/>
      <c r="CBU276" s="759"/>
      <c r="CBV276" s="759"/>
      <c r="CBW276" s="758"/>
      <c r="CBX276" s="758"/>
      <c r="CBY276" s="759"/>
      <c r="CBZ276" s="759"/>
      <c r="CCA276" s="758"/>
      <c r="CCB276" s="758"/>
      <c r="CCC276" s="759"/>
      <c r="CCD276" s="759"/>
      <c r="CCE276" s="758"/>
      <c r="CCF276" s="758"/>
      <c r="CCG276" s="758"/>
      <c r="CCH276" s="758"/>
      <c r="CCI276" s="758"/>
      <c r="CCJ276" s="758"/>
      <c r="CCK276" s="758"/>
      <c r="CCL276" s="759"/>
      <c r="CCM276" s="759"/>
      <c r="CCN276" s="758"/>
      <c r="CCO276" s="758"/>
      <c r="CCP276" s="759"/>
      <c r="CCQ276" s="759"/>
      <c r="CCR276" s="758"/>
      <c r="CCS276" s="758"/>
      <c r="CCT276" s="758"/>
      <c r="CCU276" s="758"/>
      <c r="CCV276" s="758"/>
      <c r="CCW276" s="756"/>
      <c r="CCX276" s="761"/>
      <c r="CCY276" s="758"/>
      <c r="CCZ276" s="758"/>
      <c r="CDA276" s="758"/>
      <c r="CDB276" s="758"/>
      <c r="CDC276" s="758"/>
      <c r="CDD276" s="758"/>
      <c r="CDE276" s="758"/>
      <c r="CDF276" s="760"/>
      <c r="CDG276" s="760"/>
      <c r="CDH276" s="760"/>
      <c r="CDI276" s="760"/>
      <c r="CDJ276" s="760"/>
      <c r="CDK276" s="760"/>
      <c r="CDL276" s="760"/>
      <c r="CDM276" s="760"/>
      <c r="CDN276" s="760"/>
      <c r="CDO276" s="760"/>
      <c r="CDP276" s="760"/>
      <c r="CDQ276" s="760"/>
      <c r="CDR276" s="760"/>
      <c r="CDS276" s="760"/>
      <c r="CDT276" s="760"/>
      <c r="CDU276" s="760"/>
      <c r="CDV276" s="760"/>
      <c r="CDW276" s="760"/>
      <c r="CDX276" s="760"/>
      <c r="CDY276" s="760"/>
      <c r="CDZ276" s="760"/>
      <c r="CEA276" s="760"/>
      <c r="CEB276" s="760"/>
      <c r="CEC276" s="760"/>
      <c r="CED276" s="760"/>
      <c r="CEE276" s="760"/>
      <c r="CEF276" s="760"/>
      <c r="CEG276" s="760"/>
      <c r="CEH276" s="760"/>
      <c r="CEI276" s="760"/>
      <c r="CEJ276" s="760"/>
      <c r="CEK276" s="760"/>
      <c r="CEL276" s="760"/>
      <c r="CEM276" s="760"/>
      <c r="CEN276" s="760"/>
      <c r="CEO276" s="760"/>
      <c r="CEP276" s="760"/>
      <c r="CEQ276" s="760"/>
      <c r="CER276" s="760"/>
      <c r="CES276" s="760"/>
      <c r="CET276" s="760"/>
      <c r="CEU276" s="760"/>
      <c r="CEV276" s="760"/>
      <c r="CEW276" s="760"/>
      <c r="CEX276" s="758"/>
      <c r="CEY276" s="758"/>
      <c r="CEZ276" s="758"/>
      <c r="CFA276" s="758"/>
      <c r="CFB276" s="758"/>
      <c r="CFC276" s="758"/>
      <c r="CFD276" s="758"/>
      <c r="CFE276" s="758"/>
      <c r="CFF276" s="758"/>
      <c r="CFG276" s="758"/>
      <c r="CFH276" s="758"/>
      <c r="CFI276" s="758"/>
      <c r="CFJ276" s="758"/>
      <c r="CFK276" s="758"/>
      <c r="CFL276" s="758"/>
      <c r="CFM276" s="758"/>
      <c r="CFN276" s="758"/>
      <c r="CFO276" s="758"/>
      <c r="CFP276" s="758"/>
      <c r="CFQ276" s="758"/>
      <c r="CFR276" s="758"/>
      <c r="CFS276" s="758"/>
      <c r="CFT276" s="758"/>
      <c r="CFU276" s="758"/>
      <c r="CFV276" s="759"/>
      <c r="CFW276" s="759"/>
      <c r="CFX276" s="759"/>
      <c r="CFY276" s="759"/>
      <c r="CFZ276" s="759"/>
      <c r="CGA276" s="758"/>
      <c r="CGB276" s="758"/>
      <c r="CGC276" s="759"/>
      <c r="CGD276" s="759"/>
      <c r="CGE276" s="758"/>
      <c r="CGF276" s="758"/>
      <c r="CGG276" s="759"/>
      <c r="CGH276" s="759"/>
      <c r="CGI276" s="758"/>
      <c r="CGJ276" s="758"/>
      <c r="CGK276" s="758"/>
      <c r="CGL276" s="758"/>
      <c r="CGM276" s="758"/>
      <c r="CGN276" s="758"/>
      <c r="CGO276" s="758"/>
      <c r="CGP276" s="759"/>
      <c r="CGQ276" s="759"/>
      <c r="CGR276" s="758"/>
      <c r="CGS276" s="758"/>
      <c r="CGT276" s="759"/>
      <c r="CGU276" s="759"/>
      <c r="CGV276" s="758"/>
      <c r="CGW276" s="758"/>
      <c r="CGX276" s="758"/>
      <c r="CGY276" s="758"/>
      <c r="CGZ276" s="758"/>
      <c r="CHA276" s="756"/>
      <c r="CHB276" s="761"/>
      <c r="CHC276" s="758"/>
      <c r="CHD276" s="758"/>
      <c r="CHE276" s="758"/>
      <c r="CHF276" s="758"/>
      <c r="CHG276" s="758"/>
      <c r="CHH276" s="758"/>
      <c r="CHI276" s="758"/>
      <c r="CHJ276" s="760"/>
      <c r="CHK276" s="760"/>
      <c r="CHL276" s="760"/>
      <c r="CHM276" s="760"/>
      <c r="CHN276" s="760"/>
      <c r="CHO276" s="760"/>
      <c r="CHP276" s="760"/>
      <c r="CHQ276" s="760"/>
      <c r="CHR276" s="760"/>
      <c r="CHS276" s="760"/>
      <c r="CHT276" s="760"/>
      <c r="CHU276" s="760"/>
      <c r="CHV276" s="760"/>
      <c r="CHW276" s="760"/>
      <c r="CHX276" s="760"/>
      <c r="CHY276" s="760"/>
      <c r="CHZ276" s="760"/>
      <c r="CIA276" s="760"/>
      <c r="CIB276" s="760"/>
      <c r="CIC276" s="760"/>
      <c r="CID276" s="760"/>
      <c r="CIE276" s="760"/>
      <c r="CIF276" s="760"/>
      <c r="CIG276" s="760"/>
      <c r="CIH276" s="760"/>
      <c r="CII276" s="760"/>
      <c r="CIJ276" s="760"/>
      <c r="CIK276" s="760"/>
      <c r="CIL276" s="760"/>
      <c r="CIM276" s="760"/>
      <c r="CIN276" s="760"/>
      <c r="CIO276" s="760"/>
      <c r="CIP276" s="760"/>
      <c r="CIQ276" s="760"/>
      <c r="CIR276" s="760"/>
      <c r="CIS276" s="760"/>
      <c r="CIT276" s="760"/>
      <c r="CIU276" s="760"/>
      <c r="CIV276" s="760"/>
      <c r="CIW276" s="760"/>
      <c r="CIX276" s="760"/>
      <c r="CIY276" s="760"/>
      <c r="CIZ276" s="760"/>
      <c r="CJA276" s="760"/>
      <c r="CJB276" s="758"/>
      <c r="CJC276" s="758"/>
      <c r="CJD276" s="758"/>
      <c r="CJE276" s="758"/>
      <c r="CJF276" s="758"/>
      <c r="CJG276" s="758"/>
      <c r="CJH276" s="758"/>
      <c r="CJI276" s="758"/>
      <c r="CJJ276" s="758"/>
      <c r="CJK276" s="758"/>
      <c r="CJL276" s="758"/>
      <c r="CJM276" s="758"/>
      <c r="CJN276" s="758"/>
      <c r="CJO276" s="758"/>
      <c r="CJP276" s="758"/>
      <c r="CJQ276" s="758"/>
      <c r="CJR276" s="758"/>
      <c r="CJS276" s="758"/>
      <c r="CJT276" s="758"/>
      <c r="CJU276" s="758"/>
      <c r="CJV276" s="758"/>
      <c r="CJW276" s="758"/>
      <c r="CJX276" s="758"/>
      <c r="CJY276" s="758"/>
      <c r="CJZ276" s="759"/>
      <c r="CKA276" s="759"/>
      <c r="CKB276" s="759"/>
      <c r="CKC276" s="759"/>
      <c r="CKD276" s="759"/>
      <c r="CKE276" s="758"/>
      <c r="CKF276" s="758"/>
      <c r="CKG276" s="759"/>
      <c r="CKH276" s="759"/>
      <c r="CKI276" s="758"/>
      <c r="CKJ276" s="758"/>
      <c r="CKK276" s="759"/>
      <c r="CKL276" s="759"/>
      <c r="CKM276" s="758"/>
      <c r="CKN276" s="758"/>
      <c r="CKO276" s="758"/>
      <c r="CKP276" s="758"/>
      <c r="CKQ276" s="758"/>
      <c r="CKR276" s="758"/>
      <c r="CKS276" s="758"/>
      <c r="CKT276" s="759"/>
      <c r="CKU276" s="759"/>
      <c r="CKV276" s="758"/>
      <c r="CKW276" s="758"/>
      <c r="CKX276" s="759"/>
      <c r="CKY276" s="759"/>
      <c r="CKZ276" s="758"/>
      <c r="CLA276" s="758"/>
      <c r="CLB276" s="758"/>
      <c r="CLC276" s="758"/>
      <c r="CLD276" s="758"/>
      <c r="CLE276" s="756"/>
      <c r="CLF276" s="761"/>
      <c r="CLG276" s="758"/>
      <c r="CLH276" s="758"/>
      <c r="CLI276" s="758"/>
      <c r="CLJ276" s="758"/>
      <c r="CLK276" s="758"/>
      <c r="CLL276" s="758"/>
      <c r="CLM276" s="758"/>
      <c r="CLN276" s="760"/>
      <c r="CLO276" s="760"/>
      <c r="CLP276" s="760"/>
      <c r="CLQ276" s="760"/>
      <c r="CLR276" s="760"/>
      <c r="CLS276" s="760"/>
      <c r="CLT276" s="760"/>
      <c r="CLU276" s="760"/>
      <c r="CLV276" s="760"/>
      <c r="CLW276" s="760"/>
      <c r="CLX276" s="760"/>
      <c r="CLY276" s="760"/>
      <c r="CLZ276" s="760"/>
      <c r="CMA276" s="760"/>
      <c r="CMB276" s="760"/>
      <c r="CMC276" s="760"/>
      <c r="CMD276" s="760"/>
      <c r="CME276" s="760"/>
      <c r="CMF276" s="760"/>
      <c r="CMG276" s="760"/>
      <c r="CMH276" s="760"/>
      <c r="CMI276" s="760"/>
      <c r="CMJ276" s="760"/>
      <c r="CMK276" s="760"/>
      <c r="CML276" s="760"/>
      <c r="CMM276" s="760"/>
      <c r="CMN276" s="760"/>
      <c r="CMO276" s="760"/>
      <c r="CMP276" s="760"/>
      <c r="CMQ276" s="760"/>
      <c r="CMR276" s="760"/>
      <c r="CMS276" s="760"/>
      <c r="CMT276" s="760"/>
      <c r="CMU276" s="760"/>
      <c r="CMV276" s="760"/>
      <c r="CMW276" s="760"/>
      <c r="CMX276" s="760"/>
      <c r="CMY276" s="760"/>
      <c r="CMZ276" s="760"/>
      <c r="CNA276" s="760"/>
      <c r="CNB276" s="760"/>
      <c r="CNC276" s="760"/>
      <c r="CND276" s="760"/>
      <c r="CNE276" s="760"/>
      <c r="CNF276" s="758"/>
      <c r="CNG276" s="758"/>
      <c r="CNH276" s="758"/>
      <c r="CNI276" s="758"/>
      <c r="CNJ276" s="758"/>
      <c r="CNK276" s="758"/>
      <c r="CNL276" s="758"/>
      <c r="CNM276" s="758"/>
      <c r="CNN276" s="758"/>
      <c r="CNO276" s="758"/>
      <c r="CNP276" s="758"/>
      <c r="CNQ276" s="758"/>
      <c r="CNR276" s="758"/>
      <c r="CNS276" s="758"/>
      <c r="CNT276" s="758"/>
      <c r="CNU276" s="758"/>
      <c r="CNV276" s="758"/>
      <c r="CNW276" s="758"/>
      <c r="CNX276" s="758"/>
      <c r="CNY276" s="758"/>
      <c r="CNZ276" s="758"/>
      <c r="COA276" s="758"/>
      <c r="COB276" s="758"/>
      <c r="COC276" s="758"/>
      <c r="COD276" s="759"/>
      <c r="COE276" s="759"/>
      <c r="COF276" s="759"/>
      <c r="COG276" s="759"/>
      <c r="COH276" s="759"/>
      <c r="COI276" s="758"/>
      <c r="COJ276" s="758"/>
      <c r="COK276" s="759"/>
      <c r="COL276" s="759"/>
      <c r="COM276" s="758"/>
      <c r="CON276" s="758"/>
      <c r="COO276" s="759"/>
      <c r="COP276" s="759"/>
      <c r="COQ276" s="758"/>
      <c r="COR276" s="758"/>
      <c r="COS276" s="758"/>
      <c r="COT276" s="758"/>
      <c r="COU276" s="758"/>
      <c r="COV276" s="758"/>
      <c r="COW276" s="758"/>
      <c r="COX276" s="759"/>
      <c r="COY276" s="759"/>
      <c r="COZ276" s="758"/>
      <c r="CPA276" s="758"/>
      <c r="CPB276" s="759"/>
      <c r="CPC276" s="759"/>
      <c r="CPD276" s="758"/>
      <c r="CPE276" s="758"/>
      <c r="CPF276" s="758"/>
      <c r="CPG276" s="758"/>
      <c r="CPH276" s="758"/>
      <c r="CPI276" s="756"/>
      <c r="CPJ276" s="761"/>
      <c r="CPK276" s="758"/>
      <c r="CPL276" s="758"/>
      <c r="CPM276" s="758"/>
      <c r="CPN276" s="758"/>
      <c r="CPO276" s="758"/>
      <c r="CPP276" s="758"/>
      <c r="CPQ276" s="758"/>
      <c r="CPR276" s="760"/>
      <c r="CPS276" s="760"/>
      <c r="CPT276" s="760"/>
      <c r="CPU276" s="760"/>
      <c r="CPV276" s="760"/>
      <c r="CPW276" s="760"/>
      <c r="CPX276" s="760"/>
      <c r="CPY276" s="760"/>
      <c r="CPZ276" s="760"/>
      <c r="CQA276" s="760"/>
      <c r="CQB276" s="760"/>
      <c r="CQC276" s="760"/>
      <c r="CQD276" s="760"/>
      <c r="CQE276" s="760"/>
      <c r="CQF276" s="760"/>
      <c r="CQG276" s="760"/>
      <c r="CQH276" s="760"/>
      <c r="CQI276" s="760"/>
      <c r="CQJ276" s="760"/>
      <c r="CQK276" s="760"/>
      <c r="CQL276" s="760"/>
      <c r="CQM276" s="760"/>
      <c r="CQN276" s="760"/>
      <c r="CQO276" s="760"/>
      <c r="CQP276" s="760"/>
      <c r="CQQ276" s="760"/>
      <c r="CQR276" s="760"/>
      <c r="CQS276" s="760"/>
      <c r="CQT276" s="760"/>
      <c r="CQU276" s="760"/>
      <c r="CQV276" s="760"/>
      <c r="CQW276" s="760"/>
      <c r="CQX276" s="760"/>
      <c r="CQY276" s="760"/>
      <c r="CQZ276" s="760"/>
      <c r="CRA276" s="760"/>
      <c r="CRB276" s="760"/>
      <c r="CRC276" s="760"/>
      <c r="CRD276" s="760"/>
      <c r="CRE276" s="760"/>
      <c r="CRF276" s="760"/>
      <c r="CRG276" s="760"/>
      <c r="CRH276" s="760"/>
      <c r="CRI276" s="760"/>
      <c r="CRJ276" s="758"/>
      <c r="CRK276" s="758"/>
      <c r="CRL276" s="758"/>
      <c r="CRM276" s="758"/>
      <c r="CRN276" s="758"/>
      <c r="CRO276" s="758"/>
      <c r="CRP276" s="758"/>
      <c r="CRQ276" s="758"/>
      <c r="CRR276" s="758"/>
      <c r="CRS276" s="758"/>
      <c r="CRT276" s="758"/>
      <c r="CRU276" s="758"/>
      <c r="CRV276" s="758"/>
      <c r="CRW276" s="758"/>
      <c r="CRX276" s="758"/>
      <c r="CRY276" s="758"/>
      <c r="CRZ276" s="758"/>
      <c r="CSA276" s="758"/>
      <c r="CSB276" s="758"/>
      <c r="CSC276" s="758"/>
      <c r="CSD276" s="758"/>
      <c r="CSE276" s="758"/>
      <c r="CSF276" s="758"/>
      <c r="CSG276" s="758"/>
      <c r="CSH276" s="759"/>
      <c r="CSI276" s="759"/>
      <c r="CSJ276" s="759"/>
      <c r="CSK276" s="759"/>
      <c r="CSL276" s="759"/>
      <c r="CSM276" s="758"/>
      <c r="CSN276" s="758"/>
      <c r="CSO276" s="759"/>
      <c r="CSP276" s="759"/>
      <c r="CSQ276" s="758"/>
      <c r="CSR276" s="758"/>
      <c r="CSS276" s="759"/>
      <c r="CST276" s="759"/>
      <c r="CSU276" s="758"/>
      <c r="CSV276" s="758"/>
      <c r="CSW276" s="758"/>
      <c r="CSX276" s="758"/>
      <c r="CSY276" s="758"/>
      <c r="CSZ276" s="758"/>
      <c r="CTA276" s="758"/>
      <c r="CTB276" s="759"/>
      <c r="CTC276" s="759"/>
      <c r="CTD276" s="758"/>
      <c r="CTE276" s="758"/>
      <c r="CTF276" s="759"/>
      <c r="CTG276" s="759"/>
      <c r="CTH276" s="758"/>
      <c r="CTI276" s="758"/>
      <c r="CTJ276" s="758"/>
      <c r="CTK276" s="758"/>
      <c r="CTL276" s="758"/>
      <c r="CTM276" s="756"/>
      <c r="CTN276" s="761"/>
      <c r="CTO276" s="758"/>
      <c r="CTP276" s="758"/>
      <c r="CTQ276" s="758"/>
      <c r="CTR276" s="758"/>
      <c r="CTS276" s="758"/>
      <c r="CTT276" s="758"/>
      <c r="CTU276" s="758"/>
      <c r="CTV276" s="760"/>
      <c r="CTW276" s="760"/>
      <c r="CTX276" s="760"/>
      <c r="CTY276" s="760"/>
      <c r="CTZ276" s="760"/>
      <c r="CUA276" s="760"/>
      <c r="CUB276" s="760"/>
      <c r="CUC276" s="760"/>
      <c r="CUD276" s="760"/>
      <c r="CUE276" s="760"/>
      <c r="CUF276" s="760"/>
      <c r="CUG276" s="760"/>
      <c r="CUH276" s="760"/>
      <c r="CUI276" s="760"/>
      <c r="CUJ276" s="760"/>
      <c r="CUK276" s="760"/>
      <c r="CUL276" s="760"/>
      <c r="CUM276" s="760"/>
      <c r="CUN276" s="760"/>
      <c r="CUO276" s="760"/>
      <c r="CUP276" s="760"/>
      <c r="CUQ276" s="760"/>
      <c r="CUR276" s="760"/>
      <c r="CUS276" s="760"/>
      <c r="CUT276" s="760"/>
      <c r="CUU276" s="760"/>
      <c r="CUV276" s="760"/>
      <c r="CUW276" s="760"/>
      <c r="CUX276" s="760"/>
      <c r="CUY276" s="760"/>
      <c r="CUZ276" s="760"/>
      <c r="CVA276" s="760"/>
      <c r="CVB276" s="760"/>
      <c r="CVC276" s="760"/>
      <c r="CVD276" s="760"/>
      <c r="CVE276" s="760"/>
      <c r="CVF276" s="760"/>
      <c r="CVG276" s="760"/>
      <c r="CVH276" s="760"/>
      <c r="CVI276" s="760"/>
      <c r="CVJ276" s="760"/>
      <c r="CVK276" s="760"/>
      <c r="CVL276" s="760"/>
      <c r="CVM276" s="760"/>
      <c r="CVN276" s="758"/>
      <c r="CVO276" s="758"/>
      <c r="CVP276" s="758"/>
      <c r="CVQ276" s="758"/>
      <c r="CVR276" s="758"/>
      <c r="CVS276" s="758"/>
      <c r="CVT276" s="758"/>
      <c r="CVU276" s="758"/>
      <c r="CVV276" s="758"/>
      <c r="CVW276" s="758"/>
      <c r="CVX276" s="758"/>
      <c r="CVY276" s="758"/>
      <c r="CVZ276" s="758"/>
      <c r="CWA276" s="758"/>
      <c r="CWB276" s="758"/>
      <c r="CWC276" s="758"/>
      <c r="CWD276" s="758"/>
      <c r="CWE276" s="758"/>
      <c r="CWF276" s="758"/>
      <c r="CWG276" s="758"/>
      <c r="CWH276" s="758"/>
      <c r="CWI276" s="758"/>
      <c r="CWJ276" s="758"/>
      <c r="CWK276" s="758"/>
      <c r="CWL276" s="759"/>
      <c r="CWM276" s="759"/>
      <c r="CWN276" s="759"/>
      <c r="CWO276" s="759"/>
      <c r="CWP276" s="759"/>
      <c r="CWQ276" s="758"/>
      <c r="CWR276" s="758"/>
      <c r="CWS276" s="759"/>
      <c r="CWT276" s="759"/>
      <c r="CWU276" s="758"/>
      <c r="CWV276" s="758"/>
      <c r="CWW276" s="759"/>
      <c r="CWX276" s="759"/>
      <c r="CWY276" s="758"/>
      <c r="CWZ276" s="758"/>
      <c r="CXA276" s="758"/>
      <c r="CXB276" s="758"/>
      <c r="CXC276" s="758"/>
      <c r="CXD276" s="758"/>
      <c r="CXE276" s="758"/>
      <c r="CXF276" s="759"/>
      <c r="CXG276" s="759"/>
      <c r="CXH276" s="758"/>
      <c r="CXI276" s="758"/>
      <c r="CXJ276" s="759"/>
      <c r="CXK276" s="759"/>
      <c r="CXL276" s="758"/>
      <c r="CXM276" s="758"/>
      <c r="CXN276" s="758"/>
      <c r="CXO276" s="758"/>
      <c r="CXP276" s="758"/>
      <c r="CXQ276" s="756"/>
      <c r="CXR276" s="761"/>
      <c r="CXS276" s="758"/>
      <c r="CXT276" s="758"/>
      <c r="CXU276" s="758"/>
      <c r="CXV276" s="758"/>
      <c r="CXW276" s="758"/>
      <c r="CXX276" s="758"/>
      <c r="CXY276" s="758"/>
      <c r="CXZ276" s="760"/>
      <c r="CYA276" s="760"/>
      <c r="CYB276" s="760"/>
      <c r="CYC276" s="760"/>
      <c r="CYD276" s="760"/>
      <c r="CYE276" s="760"/>
      <c r="CYF276" s="760"/>
      <c r="CYG276" s="760"/>
      <c r="CYH276" s="760"/>
      <c r="CYI276" s="760"/>
      <c r="CYJ276" s="760"/>
      <c r="CYK276" s="760"/>
      <c r="CYL276" s="760"/>
      <c r="CYM276" s="760"/>
      <c r="CYN276" s="760"/>
      <c r="CYO276" s="760"/>
      <c r="CYP276" s="760"/>
      <c r="CYQ276" s="760"/>
      <c r="CYR276" s="760"/>
      <c r="CYS276" s="760"/>
      <c r="CYT276" s="760"/>
      <c r="CYU276" s="760"/>
      <c r="CYV276" s="760"/>
      <c r="CYW276" s="760"/>
      <c r="CYX276" s="760"/>
      <c r="CYY276" s="760"/>
      <c r="CYZ276" s="760"/>
      <c r="CZA276" s="760"/>
      <c r="CZB276" s="760"/>
      <c r="CZC276" s="760"/>
      <c r="CZD276" s="760"/>
      <c r="CZE276" s="760"/>
      <c r="CZF276" s="760"/>
      <c r="CZG276" s="760"/>
      <c r="CZH276" s="760"/>
      <c r="CZI276" s="760"/>
      <c r="CZJ276" s="760"/>
      <c r="CZK276" s="760"/>
      <c r="CZL276" s="760"/>
      <c r="CZM276" s="760"/>
      <c r="CZN276" s="760"/>
      <c r="CZO276" s="760"/>
      <c r="CZP276" s="760"/>
      <c r="CZQ276" s="760"/>
      <c r="CZR276" s="758"/>
      <c r="CZS276" s="758"/>
      <c r="CZT276" s="758"/>
      <c r="CZU276" s="758"/>
      <c r="CZV276" s="758"/>
      <c r="CZW276" s="758"/>
      <c r="CZX276" s="758"/>
      <c r="CZY276" s="758"/>
      <c r="CZZ276" s="758"/>
      <c r="DAA276" s="758"/>
      <c r="DAB276" s="758"/>
      <c r="DAC276" s="758"/>
      <c r="DAD276" s="758"/>
      <c r="DAE276" s="758"/>
      <c r="DAF276" s="758"/>
      <c r="DAG276" s="758"/>
      <c r="DAH276" s="758"/>
      <c r="DAI276" s="758"/>
      <c r="DAJ276" s="758"/>
      <c r="DAK276" s="758"/>
      <c r="DAL276" s="758"/>
      <c r="DAM276" s="758"/>
      <c r="DAN276" s="758"/>
      <c r="DAO276" s="758"/>
      <c r="DAP276" s="759"/>
      <c r="DAQ276" s="759"/>
      <c r="DAR276" s="759"/>
      <c r="DAS276" s="759"/>
      <c r="DAT276" s="759"/>
      <c r="DAU276" s="758"/>
      <c r="DAV276" s="758"/>
      <c r="DAW276" s="759"/>
      <c r="DAX276" s="759"/>
      <c r="DAY276" s="758"/>
      <c r="DAZ276" s="758"/>
      <c r="DBA276" s="759"/>
      <c r="DBB276" s="759"/>
      <c r="DBC276" s="758"/>
      <c r="DBD276" s="758"/>
      <c r="DBE276" s="758"/>
      <c r="DBF276" s="758"/>
      <c r="DBG276" s="758"/>
      <c r="DBH276" s="758"/>
      <c r="DBI276" s="758"/>
      <c r="DBJ276" s="759"/>
      <c r="DBK276" s="759"/>
      <c r="DBL276" s="758"/>
      <c r="DBM276" s="758"/>
      <c r="DBN276" s="759"/>
      <c r="DBO276" s="759"/>
      <c r="DBP276" s="758"/>
      <c r="DBQ276" s="758"/>
      <c r="DBR276" s="758"/>
      <c r="DBS276" s="758"/>
      <c r="DBT276" s="758"/>
      <c r="DBU276" s="756"/>
      <c r="DBV276" s="761"/>
      <c r="DBW276" s="758"/>
      <c r="DBX276" s="758"/>
      <c r="DBY276" s="758"/>
      <c r="DBZ276" s="758"/>
      <c r="DCA276" s="758"/>
      <c r="DCB276" s="758"/>
      <c r="DCC276" s="758"/>
      <c r="DCD276" s="760"/>
      <c r="DCE276" s="760"/>
      <c r="DCF276" s="760"/>
      <c r="DCG276" s="760"/>
      <c r="DCH276" s="760"/>
      <c r="DCI276" s="760"/>
      <c r="DCJ276" s="760"/>
      <c r="DCK276" s="760"/>
      <c r="DCL276" s="760"/>
      <c r="DCM276" s="760"/>
      <c r="DCN276" s="760"/>
      <c r="DCO276" s="760"/>
      <c r="DCP276" s="760"/>
      <c r="DCQ276" s="760"/>
      <c r="DCR276" s="760"/>
      <c r="DCS276" s="760"/>
      <c r="DCT276" s="760"/>
      <c r="DCU276" s="760"/>
      <c r="DCV276" s="760"/>
      <c r="DCW276" s="760"/>
      <c r="DCX276" s="760"/>
      <c r="DCY276" s="760"/>
      <c r="DCZ276" s="760"/>
      <c r="DDA276" s="760"/>
      <c r="DDB276" s="760"/>
      <c r="DDC276" s="760"/>
      <c r="DDD276" s="760"/>
      <c r="DDE276" s="760"/>
      <c r="DDF276" s="760"/>
      <c r="DDG276" s="760"/>
      <c r="DDH276" s="760"/>
      <c r="DDI276" s="760"/>
      <c r="DDJ276" s="760"/>
      <c r="DDK276" s="760"/>
      <c r="DDL276" s="760"/>
      <c r="DDM276" s="760"/>
      <c r="DDN276" s="760"/>
      <c r="DDO276" s="760"/>
      <c r="DDP276" s="760"/>
      <c r="DDQ276" s="760"/>
      <c r="DDR276" s="760"/>
      <c r="DDS276" s="760"/>
      <c r="DDT276" s="760"/>
      <c r="DDU276" s="760"/>
      <c r="DDV276" s="758"/>
      <c r="DDW276" s="758"/>
      <c r="DDX276" s="758"/>
      <c r="DDY276" s="758"/>
      <c r="DDZ276" s="758"/>
      <c r="DEA276" s="758"/>
      <c r="DEB276" s="758"/>
      <c r="DEC276" s="758"/>
      <c r="DED276" s="758"/>
      <c r="DEE276" s="758"/>
      <c r="DEF276" s="758"/>
      <c r="DEG276" s="758"/>
      <c r="DEH276" s="758"/>
      <c r="DEI276" s="758"/>
      <c r="DEJ276" s="758"/>
      <c r="DEK276" s="758"/>
      <c r="DEL276" s="758"/>
      <c r="DEM276" s="758"/>
      <c r="DEN276" s="758"/>
      <c r="DEO276" s="758"/>
      <c r="DEP276" s="758"/>
      <c r="DEQ276" s="758"/>
      <c r="DER276" s="758"/>
      <c r="DES276" s="758"/>
      <c r="DET276" s="759"/>
      <c r="DEU276" s="759"/>
      <c r="DEV276" s="759"/>
      <c r="DEW276" s="759"/>
      <c r="DEX276" s="759"/>
      <c r="DEY276" s="758"/>
      <c r="DEZ276" s="758"/>
      <c r="DFA276" s="759"/>
      <c r="DFB276" s="759"/>
      <c r="DFC276" s="758"/>
      <c r="DFD276" s="758"/>
      <c r="DFE276" s="759"/>
      <c r="DFF276" s="759"/>
      <c r="DFG276" s="758"/>
      <c r="DFH276" s="758"/>
      <c r="DFI276" s="758"/>
      <c r="DFJ276" s="758"/>
      <c r="DFK276" s="758"/>
      <c r="DFL276" s="758"/>
      <c r="DFM276" s="758"/>
      <c r="DFN276" s="759"/>
      <c r="DFO276" s="759"/>
      <c r="DFP276" s="758"/>
      <c r="DFQ276" s="758"/>
      <c r="DFR276" s="759"/>
      <c r="DFS276" s="759"/>
      <c r="DFT276" s="758"/>
      <c r="DFU276" s="758"/>
      <c r="DFV276" s="758"/>
      <c r="DFW276" s="758"/>
      <c r="DFX276" s="758"/>
      <c r="DFY276" s="756"/>
      <c r="DFZ276" s="761"/>
      <c r="DGA276" s="758"/>
      <c r="DGB276" s="758"/>
      <c r="DGC276" s="758"/>
      <c r="DGD276" s="758"/>
      <c r="DGE276" s="758"/>
      <c r="DGF276" s="758"/>
      <c r="DGG276" s="758"/>
      <c r="DGH276" s="760"/>
      <c r="DGI276" s="760"/>
      <c r="DGJ276" s="760"/>
      <c r="DGK276" s="760"/>
      <c r="DGL276" s="760"/>
      <c r="DGM276" s="760"/>
      <c r="DGN276" s="760"/>
      <c r="DGO276" s="760"/>
      <c r="DGP276" s="760"/>
      <c r="DGQ276" s="760"/>
      <c r="DGR276" s="760"/>
      <c r="DGS276" s="760"/>
      <c r="DGT276" s="760"/>
      <c r="DGU276" s="760"/>
      <c r="DGV276" s="760"/>
      <c r="DGW276" s="760"/>
      <c r="DGX276" s="760"/>
      <c r="DGY276" s="760"/>
      <c r="DGZ276" s="760"/>
      <c r="DHA276" s="760"/>
      <c r="DHB276" s="760"/>
      <c r="DHC276" s="760"/>
      <c r="DHD276" s="760"/>
      <c r="DHE276" s="760"/>
      <c r="DHF276" s="760"/>
      <c r="DHG276" s="760"/>
      <c r="DHH276" s="760"/>
      <c r="DHI276" s="760"/>
      <c r="DHJ276" s="760"/>
      <c r="DHK276" s="760"/>
      <c r="DHL276" s="760"/>
      <c r="DHM276" s="760"/>
      <c r="DHN276" s="760"/>
      <c r="DHO276" s="760"/>
      <c r="DHP276" s="760"/>
      <c r="DHQ276" s="760"/>
      <c r="DHR276" s="760"/>
      <c r="DHS276" s="760"/>
      <c r="DHT276" s="760"/>
      <c r="DHU276" s="760"/>
      <c r="DHV276" s="760"/>
      <c r="DHW276" s="760"/>
      <c r="DHX276" s="760"/>
      <c r="DHY276" s="760"/>
      <c r="DHZ276" s="758"/>
      <c r="DIA276" s="758"/>
      <c r="DIB276" s="758"/>
      <c r="DIC276" s="758"/>
      <c r="DID276" s="758"/>
      <c r="DIE276" s="758"/>
      <c r="DIF276" s="758"/>
      <c r="DIG276" s="758"/>
      <c r="DIH276" s="758"/>
      <c r="DII276" s="758"/>
      <c r="DIJ276" s="758"/>
      <c r="DIK276" s="758"/>
      <c r="DIL276" s="758"/>
      <c r="DIM276" s="758"/>
      <c r="DIN276" s="758"/>
      <c r="DIO276" s="758"/>
      <c r="DIP276" s="758"/>
      <c r="DIQ276" s="758"/>
      <c r="DIR276" s="758"/>
      <c r="DIS276" s="758"/>
      <c r="DIT276" s="758"/>
      <c r="DIU276" s="758"/>
      <c r="DIV276" s="758"/>
      <c r="DIW276" s="758"/>
      <c r="DIX276" s="759"/>
      <c r="DIY276" s="759"/>
      <c r="DIZ276" s="759"/>
      <c r="DJA276" s="759"/>
      <c r="DJB276" s="759"/>
      <c r="DJC276" s="758"/>
      <c r="DJD276" s="758"/>
      <c r="DJE276" s="759"/>
      <c r="DJF276" s="759"/>
      <c r="DJG276" s="758"/>
      <c r="DJH276" s="758"/>
      <c r="DJI276" s="759"/>
      <c r="DJJ276" s="759"/>
      <c r="DJK276" s="758"/>
      <c r="DJL276" s="758"/>
      <c r="DJM276" s="758"/>
      <c r="DJN276" s="758"/>
      <c r="DJO276" s="758"/>
      <c r="DJP276" s="758"/>
      <c r="DJQ276" s="758"/>
      <c r="DJR276" s="759"/>
      <c r="DJS276" s="759"/>
      <c r="DJT276" s="758"/>
      <c r="DJU276" s="758"/>
      <c r="DJV276" s="759"/>
      <c r="DJW276" s="759"/>
      <c r="DJX276" s="758"/>
      <c r="DJY276" s="758"/>
      <c r="DJZ276" s="758"/>
      <c r="DKA276" s="758"/>
      <c r="DKB276" s="758"/>
      <c r="DKC276" s="756"/>
      <c r="DKD276" s="761"/>
      <c r="DKE276" s="758"/>
      <c r="DKF276" s="758"/>
      <c r="DKG276" s="758"/>
      <c r="DKH276" s="758"/>
      <c r="DKI276" s="758"/>
      <c r="DKJ276" s="758"/>
      <c r="DKK276" s="758"/>
      <c r="DKL276" s="760"/>
      <c r="DKM276" s="760"/>
      <c r="DKN276" s="760"/>
      <c r="DKO276" s="760"/>
      <c r="DKP276" s="760"/>
      <c r="DKQ276" s="760"/>
      <c r="DKR276" s="760"/>
      <c r="DKS276" s="760"/>
      <c r="DKT276" s="760"/>
      <c r="DKU276" s="760"/>
      <c r="DKV276" s="760"/>
      <c r="DKW276" s="760"/>
      <c r="DKX276" s="760"/>
      <c r="DKY276" s="760"/>
      <c r="DKZ276" s="760"/>
      <c r="DLA276" s="760"/>
      <c r="DLB276" s="760"/>
      <c r="DLC276" s="760"/>
      <c r="DLD276" s="760"/>
      <c r="DLE276" s="760"/>
      <c r="DLF276" s="760"/>
      <c r="DLG276" s="760"/>
      <c r="DLH276" s="760"/>
      <c r="DLI276" s="760"/>
      <c r="DLJ276" s="760"/>
      <c r="DLK276" s="760"/>
      <c r="DLL276" s="760"/>
      <c r="DLM276" s="760"/>
      <c r="DLN276" s="760"/>
      <c r="DLO276" s="760"/>
      <c r="DLP276" s="760"/>
      <c r="DLQ276" s="760"/>
      <c r="DLR276" s="760"/>
      <c r="DLS276" s="760"/>
      <c r="DLT276" s="760"/>
      <c r="DLU276" s="760"/>
      <c r="DLV276" s="760"/>
      <c r="DLW276" s="760"/>
      <c r="DLX276" s="760"/>
      <c r="DLY276" s="760"/>
      <c r="DLZ276" s="760"/>
      <c r="DMA276" s="760"/>
      <c r="DMB276" s="760"/>
      <c r="DMC276" s="760"/>
      <c r="DMD276" s="758"/>
      <c r="DME276" s="758"/>
      <c r="DMF276" s="758"/>
      <c r="DMG276" s="758"/>
      <c r="DMH276" s="758"/>
      <c r="DMI276" s="758"/>
      <c r="DMJ276" s="758"/>
      <c r="DMK276" s="758"/>
      <c r="DML276" s="758"/>
      <c r="DMM276" s="758"/>
      <c r="DMN276" s="758"/>
      <c r="DMO276" s="758"/>
      <c r="DMP276" s="758"/>
      <c r="DMQ276" s="758"/>
      <c r="DMR276" s="758"/>
      <c r="DMS276" s="758"/>
      <c r="DMT276" s="758"/>
      <c r="DMU276" s="758"/>
      <c r="DMV276" s="758"/>
      <c r="DMW276" s="758"/>
      <c r="DMX276" s="758"/>
      <c r="DMY276" s="758"/>
      <c r="DMZ276" s="758"/>
      <c r="DNA276" s="758"/>
      <c r="DNB276" s="759"/>
      <c r="DNC276" s="759"/>
      <c r="DND276" s="759"/>
      <c r="DNE276" s="759"/>
      <c r="DNF276" s="759"/>
      <c r="DNG276" s="758"/>
      <c r="DNH276" s="758"/>
      <c r="DNI276" s="759"/>
      <c r="DNJ276" s="759"/>
      <c r="DNK276" s="758"/>
      <c r="DNL276" s="758"/>
      <c r="DNM276" s="759"/>
      <c r="DNN276" s="759"/>
      <c r="DNO276" s="758"/>
      <c r="DNP276" s="758"/>
      <c r="DNQ276" s="758"/>
      <c r="DNR276" s="758"/>
      <c r="DNS276" s="758"/>
      <c r="DNT276" s="758"/>
      <c r="DNU276" s="758"/>
      <c r="DNV276" s="759"/>
      <c r="DNW276" s="759"/>
      <c r="DNX276" s="758"/>
      <c r="DNY276" s="758"/>
      <c r="DNZ276" s="759"/>
      <c r="DOA276" s="759"/>
      <c r="DOB276" s="758"/>
      <c r="DOC276" s="758"/>
      <c r="DOD276" s="758"/>
      <c r="DOE276" s="758"/>
      <c r="DOF276" s="758"/>
      <c r="DOG276" s="756"/>
      <c r="DOH276" s="761"/>
      <c r="DOI276" s="758"/>
      <c r="DOJ276" s="758"/>
      <c r="DOK276" s="758"/>
      <c r="DOL276" s="758"/>
      <c r="DOM276" s="758"/>
      <c r="DON276" s="758"/>
      <c r="DOO276" s="758"/>
      <c r="DOP276" s="760"/>
      <c r="DOQ276" s="760"/>
      <c r="DOR276" s="760"/>
      <c r="DOS276" s="760"/>
      <c r="DOT276" s="760"/>
      <c r="DOU276" s="760"/>
      <c r="DOV276" s="760"/>
      <c r="DOW276" s="760"/>
      <c r="DOX276" s="760"/>
      <c r="DOY276" s="760"/>
      <c r="DOZ276" s="760"/>
      <c r="DPA276" s="760"/>
      <c r="DPB276" s="760"/>
      <c r="DPC276" s="760"/>
      <c r="DPD276" s="760"/>
      <c r="DPE276" s="760"/>
      <c r="DPF276" s="760"/>
      <c r="DPG276" s="760"/>
      <c r="DPH276" s="760"/>
      <c r="DPI276" s="760"/>
      <c r="DPJ276" s="760"/>
      <c r="DPK276" s="760"/>
      <c r="DPL276" s="760"/>
      <c r="DPM276" s="760"/>
      <c r="DPN276" s="760"/>
      <c r="DPO276" s="760"/>
      <c r="DPP276" s="760"/>
      <c r="DPQ276" s="760"/>
      <c r="DPR276" s="760"/>
      <c r="DPS276" s="760"/>
      <c r="DPT276" s="760"/>
      <c r="DPU276" s="760"/>
      <c r="DPV276" s="760"/>
      <c r="DPW276" s="760"/>
      <c r="DPX276" s="760"/>
      <c r="DPY276" s="760"/>
      <c r="DPZ276" s="760"/>
      <c r="DQA276" s="760"/>
      <c r="DQB276" s="760"/>
      <c r="DQC276" s="760"/>
      <c r="DQD276" s="760"/>
      <c r="DQE276" s="760"/>
      <c r="DQF276" s="760"/>
      <c r="DQG276" s="760"/>
      <c r="DQH276" s="758"/>
      <c r="DQI276" s="758"/>
      <c r="DQJ276" s="758"/>
      <c r="DQK276" s="758"/>
      <c r="DQL276" s="758"/>
      <c r="DQM276" s="758"/>
      <c r="DQN276" s="758"/>
      <c r="DQO276" s="758"/>
      <c r="DQP276" s="758"/>
      <c r="DQQ276" s="758"/>
      <c r="DQR276" s="758"/>
      <c r="DQS276" s="758"/>
      <c r="DQT276" s="758"/>
      <c r="DQU276" s="758"/>
      <c r="DQV276" s="758"/>
      <c r="DQW276" s="758"/>
      <c r="DQX276" s="758"/>
      <c r="DQY276" s="758"/>
      <c r="DQZ276" s="758"/>
      <c r="DRA276" s="758"/>
      <c r="DRB276" s="758"/>
      <c r="DRC276" s="758"/>
      <c r="DRD276" s="758"/>
      <c r="DRE276" s="758"/>
      <c r="DRF276" s="759"/>
      <c r="DRG276" s="759"/>
      <c r="DRH276" s="759"/>
      <c r="DRI276" s="759"/>
      <c r="DRJ276" s="759"/>
      <c r="DRK276" s="758"/>
      <c r="DRL276" s="758"/>
      <c r="DRM276" s="759"/>
      <c r="DRN276" s="759"/>
      <c r="DRO276" s="758"/>
      <c r="DRP276" s="758"/>
      <c r="DRQ276" s="759"/>
      <c r="DRR276" s="759"/>
      <c r="DRS276" s="758"/>
      <c r="DRT276" s="758"/>
      <c r="DRU276" s="758"/>
      <c r="DRV276" s="758"/>
      <c r="DRW276" s="758"/>
      <c r="DRX276" s="758"/>
      <c r="DRY276" s="758"/>
      <c r="DRZ276" s="759"/>
      <c r="DSA276" s="759"/>
      <c r="DSB276" s="758"/>
      <c r="DSC276" s="758"/>
      <c r="DSD276" s="759"/>
      <c r="DSE276" s="759"/>
      <c r="DSF276" s="758"/>
      <c r="DSG276" s="758"/>
      <c r="DSH276" s="758"/>
      <c r="DSI276" s="758"/>
      <c r="DSJ276" s="758"/>
      <c r="DSK276" s="756"/>
      <c r="DSL276" s="761"/>
      <c r="DSM276" s="758"/>
      <c r="DSN276" s="758"/>
      <c r="DSO276" s="758"/>
      <c r="DSP276" s="758"/>
      <c r="DSQ276" s="758"/>
      <c r="DSR276" s="758"/>
      <c r="DSS276" s="758"/>
      <c r="DST276" s="760"/>
      <c r="DSU276" s="760"/>
      <c r="DSV276" s="760"/>
      <c r="DSW276" s="760"/>
      <c r="DSX276" s="760"/>
      <c r="DSY276" s="760"/>
      <c r="DSZ276" s="760"/>
      <c r="DTA276" s="760"/>
      <c r="DTB276" s="760"/>
      <c r="DTC276" s="760"/>
      <c r="DTD276" s="760"/>
      <c r="DTE276" s="760"/>
      <c r="DTF276" s="760"/>
      <c r="DTG276" s="760"/>
      <c r="DTH276" s="760"/>
      <c r="DTI276" s="760"/>
      <c r="DTJ276" s="760"/>
      <c r="DTK276" s="760"/>
      <c r="DTL276" s="760"/>
      <c r="DTM276" s="760"/>
      <c r="DTN276" s="760"/>
      <c r="DTO276" s="760"/>
      <c r="DTP276" s="760"/>
      <c r="DTQ276" s="760"/>
      <c r="DTR276" s="760"/>
      <c r="DTS276" s="760"/>
      <c r="DTT276" s="760"/>
      <c r="DTU276" s="760"/>
      <c r="DTV276" s="760"/>
      <c r="DTW276" s="760"/>
      <c r="DTX276" s="760"/>
      <c r="DTY276" s="760"/>
      <c r="DTZ276" s="760"/>
      <c r="DUA276" s="760"/>
      <c r="DUB276" s="760"/>
      <c r="DUC276" s="760"/>
      <c r="DUD276" s="760"/>
      <c r="DUE276" s="760"/>
      <c r="DUF276" s="760"/>
      <c r="DUG276" s="760"/>
      <c r="DUH276" s="760"/>
      <c r="DUI276" s="760"/>
      <c r="DUJ276" s="760"/>
      <c r="DUK276" s="760"/>
      <c r="DUL276" s="758"/>
      <c r="DUM276" s="758"/>
      <c r="DUN276" s="758"/>
      <c r="DUO276" s="758"/>
      <c r="DUP276" s="758"/>
      <c r="DUQ276" s="758"/>
      <c r="DUR276" s="758"/>
      <c r="DUS276" s="758"/>
      <c r="DUT276" s="758"/>
      <c r="DUU276" s="758"/>
      <c r="DUV276" s="758"/>
      <c r="DUW276" s="758"/>
      <c r="DUX276" s="758"/>
      <c r="DUY276" s="758"/>
      <c r="DUZ276" s="758"/>
      <c r="DVA276" s="758"/>
      <c r="DVB276" s="758"/>
      <c r="DVC276" s="758"/>
      <c r="DVD276" s="758"/>
      <c r="DVE276" s="758"/>
      <c r="DVF276" s="758"/>
      <c r="DVG276" s="758"/>
      <c r="DVH276" s="758"/>
      <c r="DVI276" s="758"/>
      <c r="DVJ276" s="759"/>
      <c r="DVK276" s="759"/>
      <c r="DVL276" s="759"/>
      <c r="DVM276" s="759"/>
      <c r="DVN276" s="759"/>
      <c r="DVO276" s="758"/>
      <c r="DVP276" s="758"/>
      <c r="DVQ276" s="759"/>
      <c r="DVR276" s="759"/>
      <c r="DVS276" s="758"/>
      <c r="DVT276" s="758"/>
      <c r="DVU276" s="759"/>
      <c r="DVV276" s="759"/>
      <c r="DVW276" s="758"/>
      <c r="DVX276" s="758"/>
      <c r="DVY276" s="758"/>
      <c r="DVZ276" s="758"/>
      <c r="DWA276" s="758"/>
      <c r="DWB276" s="758"/>
      <c r="DWC276" s="758"/>
      <c r="DWD276" s="759"/>
      <c r="DWE276" s="759"/>
      <c r="DWF276" s="758"/>
      <c r="DWG276" s="758"/>
      <c r="DWH276" s="759"/>
      <c r="DWI276" s="759"/>
      <c r="DWJ276" s="758"/>
      <c r="DWK276" s="758"/>
      <c r="DWL276" s="758"/>
      <c r="DWM276" s="758"/>
      <c r="DWN276" s="758"/>
      <c r="DWO276" s="756"/>
      <c r="DWP276" s="761"/>
      <c r="DWQ276" s="758"/>
      <c r="DWR276" s="758"/>
      <c r="DWS276" s="758"/>
      <c r="DWT276" s="758"/>
      <c r="DWU276" s="758"/>
      <c r="DWV276" s="758"/>
      <c r="DWW276" s="758"/>
      <c r="DWX276" s="760"/>
      <c r="DWY276" s="760"/>
      <c r="DWZ276" s="760"/>
      <c r="DXA276" s="760"/>
      <c r="DXB276" s="760"/>
      <c r="DXC276" s="760"/>
      <c r="DXD276" s="760"/>
      <c r="DXE276" s="760"/>
      <c r="DXF276" s="760"/>
      <c r="DXG276" s="760"/>
      <c r="DXH276" s="760"/>
      <c r="DXI276" s="760"/>
      <c r="DXJ276" s="760"/>
      <c r="DXK276" s="760"/>
      <c r="DXL276" s="760"/>
      <c r="DXM276" s="760"/>
      <c r="DXN276" s="760"/>
      <c r="DXO276" s="760"/>
      <c r="DXP276" s="760"/>
      <c r="DXQ276" s="760"/>
      <c r="DXR276" s="760"/>
      <c r="DXS276" s="760"/>
      <c r="DXT276" s="760"/>
      <c r="DXU276" s="760"/>
      <c r="DXV276" s="760"/>
      <c r="DXW276" s="760"/>
      <c r="DXX276" s="760"/>
      <c r="DXY276" s="760"/>
      <c r="DXZ276" s="760"/>
      <c r="DYA276" s="760"/>
      <c r="DYB276" s="760"/>
      <c r="DYC276" s="760"/>
      <c r="DYD276" s="760"/>
      <c r="DYE276" s="760"/>
      <c r="DYF276" s="760"/>
      <c r="DYG276" s="760"/>
      <c r="DYH276" s="760"/>
      <c r="DYI276" s="760"/>
      <c r="DYJ276" s="760"/>
      <c r="DYK276" s="760"/>
      <c r="DYL276" s="760"/>
      <c r="DYM276" s="760"/>
      <c r="DYN276" s="760"/>
      <c r="DYO276" s="760"/>
      <c r="DYP276" s="758"/>
      <c r="DYQ276" s="758"/>
      <c r="DYR276" s="758"/>
      <c r="DYS276" s="758"/>
      <c r="DYT276" s="758"/>
      <c r="DYU276" s="758"/>
      <c r="DYV276" s="758"/>
      <c r="DYW276" s="758"/>
      <c r="DYX276" s="758"/>
      <c r="DYY276" s="758"/>
      <c r="DYZ276" s="758"/>
      <c r="DZA276" s="758"/>
      <c r="DZB276" s="758"/>
      <c r="DZC276" s="758"/>
      <c r="DZD276" s="758"/>
      <c r="DZE276" s="758"/>
      <c r="DZF276" s="758"/>
      <c r="DZG276" s="758"/>
      <c r="DZH276" s="758"/>
      <c r="DZI276" s="758"/>
      <c r="DZJ276" s="758"/>
      <c r="DZK276" s="758"/>
      <c r="DZL276" s="758"/>
      <c r="DZM276" s="758"/>
      <c r="DZN276" s="759"/>
      <c r="DZO276" s="759"/>
      <c r="DZP276" s="759"/>
      <c r="DZQ276" s="759"/>
      <c r="DZR276" s="759"/>
      <c r="DZS276" s="758"/>
      <c r="DZT276" s="758"/>
      <c r="DZU276" s="759"/>
      <c r="DZV276" s="759"/>
      <c r="DZW276" s="758"/>
      <c r="DZX276" s="758"/>
      <c r="DZY276" s="759"/>
      <c r="DZZ276" s="759"/>
      <c r="EAA276" s="758"/>
      <c r="EAB276" s="758"/>
      <c r="EAC276" s="758"/>
      <c r="EAD276" s="758"/>
      <c r="EAE276" s="758"/>
      <c r="EAF276" s="758"/>
      <c r="EAG276" s="758"/>
      <c r="EAH276" s="759"/>
      <c r="EAI276" s="759"/>
      <c r="EAJ276" s="758"/>
      <c r="EAK276" s="758"/>
      <c r="EAL276" s="759"/>
      <c r="EAM276" s="759"/>
      <c r="EAN276" s="758"/>
      <c r="EAO276" s="758"/>
      <c r="EAP276" s="758"/>
      <c r="EAQ276" s="758"/>
      <c r="EAR276" s="758"/>
      <c r="EAS276" s="756"/>
      <c r="EAT276" s="761"/>
      <c r="EAU276" s="758"/>
      <c r="EAV276" s="758"/>
      <c r="EAW276" s="758"/>
      <c r="EAX276" s="758"/>
      <c r="EAY276" s="758"/>
      <c r="EAZ276" s="758"/>
      <c r="EBA276" s="758"/>
      <c r="EBB276" s="760"/>
      <c r="EBC276" s="760"/>
      <c r="EBD276" s="760"/>
      <c r="EBE276" s="760"/>
      <c r="EBF276" s="760"/>
      <c r="EBG276" s="760"/>
      <c r="EBH276" s="760"/>
      <c r="EBI276" s="760"/>
      <c r="EBJ276" s="760"/>
      <c r="EBK276" s="760"/>
      <c r="EBL276" s="760"/>
      <c r="EBM276" s="760"/>
      <c r="EBN276" s="760"/>
      <c r="EBO276" s="760"/>
      <c r="EBP276" s="760"/>
      <c r="EBQ276" s="760"/>
      <c r="EBR276" s="760"/>
      <c r="EBS276" s="760"/>
      <c r="EBT276" s="760"/>
      <c r="EBU276" s="760"/>
      <c r="EBV276" s="760"/>
      <c r="EBW276" s="760"/>
      <c r="EBX276" s="760"/>
      <c r="EBY276" s="760"/>
      <c r="EBZ276" s="760"/>
      <c r="ECA276" s="760"/>
      <c r="ECB276" s="760"/>
      <c r="ECC276" s="760"/>
      <c r="ECD276" s="760"/>
      <c r="ECE276" s="760"/>
      <c r="ECF276" s="760"/>
      <c r="ECG276" s="760"/>
      <c r="ECH276" s="760"/>
      <c r="ECI276" s="760"/>
      <c r="ECJ276" s="760"/>
      <c r="ECK276" s="760"/>
      <c r="ECL276" s="760"/>
      <c r="ECM276" s="760"/>
      <c r="ECN276" s="760"/>
      <c r="ECO276" s="760"/>
      <c r="ECP276" s="760"/>
      <c r="ECQ276" s="760"/>
      <c r="ECR276" s="760"/>
      <c r="ECS276" s="760"/>
      <c r="ECT276" s="758"/>
      <c r="ECU276" s="758"/>
      <c r="ECV276" s="758"/>
      <c r="ECW276" s="758"/>
      <c r="ECX276" s="758"/>
      <c r="ECY276" s="758"/>
      <c r="ECZ276" s="758"/>
      <c r="EDA276" s="758"/>
      <c r="EDB276" s="758"/>
      <c r="EDC276" s="758"/>
      <c r="EDD276" s="758"/>
      <c r="EDE276" s="758"/>
      <c r="EDF276" s="758"/>
      <c r="EDG276" s="758"/>
      <c r="EDH276" s="758"/>
      <c r="EDI276" s="758"/>
      <c r="EDJ276" s="758"/>
      <c r="EDK276" s="758"/>
      <c r="EDL276" s="758"/>
      <c r="EDM276" s="758"/>
      <c r="EDN276" s="758"/>
      <c r="EDO276" s="758"/>
      <c r="EDP276" s="758"/>
      <c r="EDQ276" s="758"/>
      <c r="EDR276" s="759"/>
      <c r="EDS276" s="759"/>
      <c r="EDT276" s="759"/>
      <c r="EDU276" s="759"/>
      <c r="EDV276" s="759"/>
      <c r="EDW276" s="758"/>
      <c r="EDX276" s="758"/>
      <c r="EDY276" s="759"/>
      <c r="EDZ276" s="759"/>
      <c r="EEA276" s="758"/>
      <c r="EEB276" s="758"/>
      <c r="EEC276" s="759"/>
      <c r="EED276" s="759"/>
      <c r="EEE276" s="758"/>
      <c r="EEF276" s="758"/>
      <c r="EEG276" s="758"/>
      <c r="EEH276" s="758"/>
      <c r="EEI276" s="758"/>
      <c r="EEJ276" s="758"/>
      <c r="EEK276" s="758"/>
      <c r="EEL276" s="759"/>
      <c r="EEM276" s="759"/>
      <c r="EEN276" s="758"/>
      <c r="EEO276" s="758"/>
      <c r="EEP276" s="759"/>
      <c r="EEQ276" s="759"/>
      <c r="EER276" s="758"/>
      <c r="EES276" s="758"/>
      <c r="EET276" s="758"/>
      <c r="EEU276" s="758"/>
      <c r="EEV276" s="758"/>
      <c r="EEW276" s="756"/>
      <c r="EEX276" s="761"/>
      <c r="EEY276" s="758"/>
      <c r="EEZ276" s="758"/>
      <c r="EFA276" s="758"/>
      <c r="EFB276" s="758"/>
      <c r="EFC276" s="758"/>
      <c r="EFD276" s="758"/>
      <c r="EFE276" s="758"/>
      <c r="EFF276" s="760"/>
      <c r="EFG276" s="760"/>
      <c r="EFH276" s="760"/>
      <c r="EFI276" s="760"/>
      <c r="EFJ276" s="760"/>
      <c r="EFK276" s="760"/>
      <c r="EFL276" s="760"/>
      <c r="EFM276" s="760"/>
      <c r="EFN276" s="760"/>
      <c r="EFO276" s="760"/>
      <c r="EFP276" s="760"/>
      <c r="EFQ276" s="760"/>
      <c r="EFR276" s="760"/>
      <c r="EFS276" s="760"/>
      <c r="EFT276" s="760"/>
      <c r="EFU276" s="760"/>
      <c r="EFV276" s="760"/>
      <c r="EFW276" s="760"/>
      <c r="EFX276" s="760"/>
      <c r="EFY276" s="760"/>
      <c r="EFZ276" s="760"/>
      <c r="EGA276" s="760"/>
      <c r="EGB276" s="760"/>
      <c r="EGC276" s="760"/>
      <c r="EGD276" s="760"/>
      <c r="EGE276" s="760"/>
      <c r="EGF276" s="760"/>
      <c r="EGG276" s="760"/>
      <c r="EGH276" s="760"/>
      <c r="EGI276" s="760"/>
      <c r="EGJ276" s="760"/>
      <c r="EGK276" s="760"/>
      <c r="EGL276" s="760"/>
      <c r="EGM276" s="760"/>
      <c r="EGN276" s="760"/>
      <c r="EGO276" s="760"/>
      <c r="EGP276" s="760"/>
      <c r="EGQ276" s="760"/>
      <c r="EGR276" s="760"/>
      <c r="EGS276" s="760"/>
      <c r="EGT276" s="760"/>
      <c r="EGU276" s="760"/>
      <c r="EGV276" s="760"/>
      <c r="EGW276" s="760"/>
      <c r="EGX276" s="758"/>
      <c r="EGY276" s="758"/>
      <c r="EGZ276" s="758"/>
      <c r="EHA276" s="758"/>
      <c r="EHB276" s="758"/>
      <c r="EHC276" s="758"/>
      <c r="EHD276" s="758"/>
      <c r="EHE276" s="758"/>
      <c r="EHF276" s="758"/>
      <c r="EHG276" s="758"/>
      <c r="EHH276" s="758"/>
      <c r="EHI276" s="758"/>
      <c r="EHJ276" s="758"/>
      <c r="EHK276" s="758"/>
      <c r="EHL276" s="758"/>
      <c r="EHM276" s="758"/>
      <c r="EHN276" s="758"/>
      <c r="EHO276" s="758"/>
      <c r="EHP276" s="758"/>
      <c r="EHQ276" s="758"/>
      <c r="EHR276" s="758"/>
      <c r="EHS276" s="758"/>
      <c r="EHT276" s="758"/>
      <c r="EHU276" s="758"/>
      <c r="EHV276" s="759"/>
      <c r="EHW276" s="759"/>
      <c r="EHX276" s="759"/>
      <c r="EHY276" s="759"/>
      <c r="EHZ276" s="759"/>
      <c r="EIA276" s="758"/>
      <c r="EIB276" s="758"/>
      <c r="EIC276" s="759"/>
      <c r="EID276" s="759"/>
      <c r="EIE276" s="758"/>
      <c r="EIF276" s="758"/>
      <c r="EIG276" s="759"/>
      <c r="EIH276" s="759"/>
      <c r="EII276" s="758"/>
      <c r="EIJ276" s="758"/>
      <c r="EIK276" s="758"/>
      <c r="EIL276" s="758"/>
      <c r="EIM276" s="758"/>
      <c r="EIN276" s="758"/>
      <c r="EIO276" s="758"/>
      <c r="EIP276" s="759"/>
      <c r="EIQ276" s="759"/>
      <c r="EIR276" s="758"/>
      <c r="EIS276" s="758"/>
      <c r="EIT276" s="759"/>
      <c r="EIU276" s="759"/>
      <c r="EIV276" s="758"/>
      <c r="EIW276" s="758"/>
      <c r="EIX276" s="758"/>
      <c r="EIY276" s="758"/>
      <c r="EIZ276" s="758"/>
      <c r="EJA276" s="756"/>
      <c r="EJB276" s="761"/>
      <c r="EJC276" s="758"/>
      <c r="EJD276" s="758"/>
      <c r="EJE276" s="758"/>
      <c r="EJF276" s="758"/>
      <c r="EJG276" s="758"/>
      <c r="EJH276" s="758"/>
      <c r="EJI276" s="758"/>
      <c r="EJJ276" s="760"/>
      <c r="EJK276" s="760"/>
      <c r="EJL276" s="760"/>
      <c r="EJM276" s="760"/>
      <c r="EJN276" s="760"/>
      <c r="EJO276" s="760"/>
      <c r="EJP276" s="760"/>
      <c r="EJQ276" s="760"/>
      <c r="EJR276" s="760"/>
      <c r="EJS276" s="760"/>
      <c r="EJT276" s="760"/>
      <c r="EJU276" s="760"/>
      <c r="EJV276" s="760"/>
      <c r="EJW276" s="760"/>
      <c r="EJX276" s="760"/>
      <c r="EJY276" s="760"/>
      <c r="EJZ276" s="760"/>
      <c r="EKA276" s="760"/>
      <c r="EKB276" s="760"/>
      <c r="EKC276" s="760"/>
      <c r="EKD276" s="760"/>
      <c r="EKE276" s="760"/>
      <c r="EKF276" s="760"/>
      <c r="EKG276" s="760"/>
      <c r="EKH276" s="760"/>
      <c r="EKI276" s="760"/>
      <c r="EKJ276" s="760"/>
      <c r="EKK276" s="760"/>
      <c r="EKL276" s="760"/>
      <c r="EKM276" s="760"/>
      <c r="EKN276" s="760"/>
      <c r="EKO276" s="760"/>
      <c r="EKP276" s="760"/>
      <c r="EKQ276" s="760"/>
      <c r="EKR276" s="760"/>
      <c r="EKS276" s="760"/>
      <c r="EKT276" s="760"/>
      <c r="EKU276" s="760"/>
      <c r="EKV276" s="760"/>
      <c r="EKW276" s="760"/>
      <c r="EKX276" s="760"/>
      <c r="EKY276" s="760"/>
      <c r="EKZ276" s="760"/>
      <c r="ELA276" s="760"/>
      <c r="ELB276" s="758"/>
      <c r="ELC276" s="758"/>
      <c r="ELD276" s="758"/>
      <c r="ELE276" s="758"/>
      <c r="ELF276" s="758"/>
      <c r="ELG276" s="758"/>
      <c r="ELH276" s="758"/>
      <c r="ELI276" s="758"/>
      <c r="ELJ276" s="758"/>
      <c r="ELK276" s="758"/>
      <c r="ELL276" s="758"/>
      <c r="ELM276" s="758"/>
      <c r="ELN276" s="758"/>
      <c r="ELO276" s="758"/>
      <c r="ELP276" s="758"/>
      <c r="ELQ276" s="758"/>
      <c r="ELR276" s="758"/>
      <c r="ELS276" s="758"/>
      <c r="ELT276" s="758"/>
      <c r="ELU276" s="758"/>
      <c r="ELV276" s="758"/>
      <c r="ELW276" s="758"/>
      <c r="ELX276" s="758"/>
      <c r="ELY276" s="758"/>
      <c r="ELZ276" s="759"/>
      <c r="EMA276" s="759"/>
      <c r="EMB276" s="759"/>
      <c r="EMC276" s="759"/>
      <c r="EMD276" s="759"/>
      <c r="EME276" s="758"/>
      <c r="EMF276" s="758"/>
      <c r="EMG276" s="759"/>
      <c r="EMH276" s="759"/>
      <c r="EMI276" s="758"/>
      <c r="EMJ276" s="758"/>
      <c r="EMK276" s="759"/>
      <c r="EML276" s="759"/>
      <c r="EMM276" s="758"/>
      <c r="EMN276" s="758"/>
      <c r="EMO276" s="758"/>
      <c r="EMP276" s="758"/>
      <c r="EMQ276" s="758"/>
      <c r="EMR276" s="758"/>
      <c r="EMS276" s="758"/>
      <c r="EMT276" s="759"/>
      <c r="EMU276" s="759"/>
      <c r="EMV276" s="758"/>
      <c r="EMW276" s="758"/>
      <c r="EMX276" s="759"/>
      <c r="EMY276" s="759"/>
      <c r="EMZ276" s="758"/>
      <c r="ENA276" s="758"/>
      <c r="ENB276" s="758"/>
      <c r="ENC276" s="758"/>
      <c r="END276" s="758"/>
      <c r="ENE276" s="756"/>
      <c r="ENF276" s="761"/>
      <c r="ENG276" s="758"/>
      <c r="ENH276" s="758"/>
      <c r="ENI276" s="758"/>
      <c r="ENJ276" s="758"/>
      <c r="ENK276" s="758"/>
      <c r="ENL276" s="758"/>
      <c r="ENM276" s="758"/>
      <c r="ENN276" s="760"/>
      <c r="ENO276" s="760"/>
      <c r="ENP276" s="760"/>
      <c r="ENQ276" s="760"/>
      <c r="ENR276" s="760"/>
      <c r="ENS276" s="760"/>
      <c r="ENT276" s="760"/>
      <c r="ENU276" s="760"/>
      <c r="ENV276" s="760"/>
      <c r="ENW276" s="760"/>
      <c r="ENX276" s="760"/>
      <c r="ENY276" s="760"/>
      <c r="ENZ276" s="760"/>
      <c r="EOA276" s="760"/>
      <c r="EOB276" s="760"/>
      <c r="EOC276" s="760"/>
      <c r="EOD276" s="760"/>
      <c r="EOE276" s="760"/>
      <c r="EOF276" s="760"/>
      <c r="EOG276" s="760"/>
      <c r="EOH276" s="760"/>
      <c r="EOI276" s="760"/>
      <c r="EOJ276" s="760"/>
      <c r="EOK276" s="760"/>
      <c r="EOL276" s="760"/>
      <c r="EOM276" s="760"/>
      <c r="EON276" s="760"/>
      <c r="EOO276" s="760"/>
      <c r="EOP276" s="760"/>
      <c r="EOQ276" s="760"/>
      <c r="EOR276" s="760"/>
      <c r="EOS276" s="760"/>
      <c r="EOT276" s="760"/>
      <c r="EOU276" s="760"/>
      <c r="EOV276" s="760"/>
      <c r="EOW276" s="760"/>
      <c r="EOX276" s="760"/>
      <c r="EOY276" s="760"/>
      <c r="EOZ276" s="760"/>
      <c r="EPA276" s="760"/>
      <c r="EPB276" s="760"/>
      <c r="EPC276" s="760"/>
      <c r="EPD276" s="760"/>
      <c r="EPE276" s="760"/>
      <c r="EPF276" s="758"/>
      <c r="EPG276" s="758"/>
      <c r="EPH276" s="758"/>
      <c r="EPI276" s="758"/>
      <c r="EPJ276" s="758"/>
      <c r="EPK276" s="758"/>
      <c r="EPL276" s="758"/>
      <c r="EPM276" s="758"/>
      <c r="EPN276" s="758"/>
      <c r="EPO276" s="758"/>
      <c r="EPP276" s="758"/>
      <c r="EPQ276" s="758"/>
      <c r="EPR276" s="758"/>
      <c r="EPS276" s="758"/>
      <c r="EPT276" s="758"/>
      <c r="EPU276" s="758"/>
      <c r="EPV276" s="758"/>
      <c r="EPW276" s="758"/>
      <c r="EPX276" s="758"/>
      <c r="EPY276" s="758"/>
      <c r="EPZ276" s="758"/>
      <c r="EQA276" s="758"/>
      <c r="EQB276" s="758"/>
      <c r="EQC276" s="758"/>
      <c r="EQD276" s="759"/>
      <c r="EQE276" s="759"/>
      <c r="EQF276" s="759"/>
      <c r="EQG276" s="759"/>
      <c r="EQH276" s="759"/>
      <c r="EQI276" s="758"/>
      <c r="EQJ276" s="758"/>
      <c r="EQK276" s="759"/>
      <c r="EQL276" s="759"/>
      <c r="EQM276" s="758"/>
      <c r="EQN276" s="758"/>
      <c r="EQO276" s="759"/>
      <c r="EQP276" s="759"/>
      <c r="EQQ276" s="758"/>
      <c r="EQR276" s="758"/>
      <c r="EQS276" s="758"/>
      <c r="EQT276" s="758"/>
      <c r="EQU276" s="758"/>
      <c r="EQV276" s="758"/>
      <c r="EQW276" s="758"/>
      <c r="EQX276" s="759"/>
      <c r="EQY276" s="759"/>
      <c r="EQZ276" s="758"/>
      <c r="ERA276" s="758"/>
      <c r="ERB276" s="759"/>
      <c r="ERC276" s="759"/>
      <c r="ERD276" s="758"/>
      <c r="ERE276" s="758"/>
      <c r="ERF276" s="758"/>
      <c r="ERG276" s="758"/>
      <c r="ERH276" s="758"/>
      <c r="ERI276" s="756"/>
      <c r="ERJ276" s="761"/>
      <c r="ERK276" s="758"/>
      <c r="ERL276" s="758"/>
      <c r="ERM276" s="758"/>
      <c r="ERN276" s="758"/>
      <c r="ERO276" s="758"/>
      <c r="ERP276" s="758"/>
      <c r="ERQ276" s="758"/>
      <c r="ERR276" s="760"/>
      <c r="ERS276" s="760"/>
      <c r="ERT276" s="760"/>
      <c r="ERU276" s="760"/>
      <c r="ERV276" s="760"/>
      <c r="ERW276" s="760"/>
      <c r="ERX276" s="760"/>
      <c r="ERY276" s="760"/>
      <c r="ERZ276" s="760"/>
      <c r="ESA276" s="760"/>
      <c r="ESB276" s="760"/>
      <c r="ESC276" s="760"/>
      <c r="ESD276" s="760"/>
      <c r="ESE276" s="760"/>
      <c r="ESF276" s="760"/>
      <c r="ESG276" s="760"/>
      <c r="ESH276" s="760"/>
      <c r="ESI276" s="760"/>
      <c r="ESJ276" s="760"/>
      <c r="ESK276" s="760"/>
      <c r="ESL276" s="760"/>
      <c r="ESM276" s="760"/>
      <c r="ESN276" s="760"/>
      <c r="ESO276" s="760"/>
      <c r="ESP276" s="760"/>
      <c r="ESQ276" s="760"/>
      <c r="ESR276" s="760"/>
      <c r="ESS276" s="760"/>
      <c r="EST276" s="760"/>
      <c r="ESU276" s="760"/>
      <c r="ESV276" s="760"/>
      <c r="ESW276" s="760"/>
      <c r="ESX276" s="760"/>
      <c r="ESY276" s="760"/>
      <c r="ESZ276" s="760"/>
      <c r="ETA276" s="760"/>
      <c r="ETB276" s="760"/>
      <c r="ETC276" s="760"/>
      <c r="ETD276" s="760"/>
      <c r="ETE276" s="760"/>
      <c r="ETF276" s="760"/>
      <c r="ETG276" s="760"/>
      <c r="ETH276" s="760"/>
      <c r="ETI276" s="760"/>
      <c r="ETJ276" s="758"/>
      <c r="ETK276" s="758"/>
      <c r="ETL276" s="758"/>
      <c r="ETM276" s="758"/>
      <c r="ETN276" s="758"/>
      <c r="ETO276" s="758"/>
      <c r="ETP276" s="758"/>
      <c r="ETQ276" s="758"/>
      <c r="ETR276" s="758"/>
      <c r="ETS276" s="758"/>
      <c r="ETT276" s="758"/>
      <c r="ETU276" s="758"/>
      <c r="ETV276" s="758"/>
      <c r="ETW276" s="758"/>
      <c r="ETX276" s="758"/>
      <c r="ETY276" s="758"/>
      <c r="ETZ276" s="758"/>
      <c r="EUA276" s="758"/>
      <c r="EUB276" s="758"/>
      <c r="EUC276" s="758"/>
      <c r="EUD276" s="758"/>
      <c r="EUE276" s="758"/>
      <c r="EUF276" s="758"/>
      <c r="EUG276" s="758"/>
      <c r="EUH276" s="759"/>
      <c r="EUI276" s="759"/>
      <c r="EUJ276" s="759"/>
      <c r="EUK276" s="759"/>
      <c r="EUL276" s="759"/>
      <c r="EUM276" s="758"/>
      <c r="EUN276" s="758"/>
      <c r="EUO276" s="759"/>
      <c r="EUP276" s="759"/>
      <c r="EUQ276" s="758"/>
      <c r="EUR276" s="758"/>
      <c r="EUS276" s="759"/>
      <c r="EUT276" s="759"/>
      <c r="EUU276" s="758"/>
      <c r="EUV276" s="758"/>
      <c r="EUW276" s="758"/>
      <c r="EUX276" s="758"/>
      <c r="EUY276" s="758"/>
      <c r="EUZ276" s="758"/>
      <c r="EVA276" s="758"/>
      <c r="EVB276" s="759"/>
      <c r="EVC276" s="759"/>
      <c r="EVD276" s="758"/>
      <c r="EVE276" s="758"/>
      <c r="EVF276" s="759"/>
      <c r="EVG276" s="759"/>
      <c r="EVH276" s="758"/>
      <c r="EVI276" s="758"/>
      <c r="EVJ276" s="758"/>
      <c r="EVK276" s="758"/>
      <c r="EVL276" s="758"/>
      <c r="EVM276" s="756"/>
      <c r="EVN276" s="761"/>
      <c r="EVO276" s="758"/>
      <c r="EVP276" s="758"/>
      <c r="EVQ276" s="758"/>
      <c r="EVR276" s="758"/>
      <c r="EVS276" s="758"/>
      <c r="EVT276" s="758"/>
      <c r="EVU276" s="758"/>
      <c r="EVV276" s="760"/>
      <c r="EVW276" s="760"/>
      <c r="EVX276" s="760"/>
      <c r="EVY276" s="760"/>
      <c r="EVZ276" s="760"/>
      <c r="EWA276" s="760"/>
      <c r="EWB276" s="760"/>
      <c r="EWC276" s="760"/>
      <c r="EWD276" s="760"/>
      <c r="EWE276" s="760"/>
      <c r="EWF276" s="760"/>
      <c r="EWG276" s="760"/>
      <c r="EWH276" s="760"/>
      <c r="EWI276" s="760"/>
      <c r="EWJ276" s="760"/>
      <c r="EWK276" s="760"/>
      <c r="EWL276" s="760"/>
      <c r="EWM276" s="760"/>
      <c r="EWN276" s="760"/>
      <c r="EWO276" s="760"/>
      <c r="EWP276" s="760"/>
      <c r="EWQ276" s="760"/>
      <c r="EWR276" s="760"/>
      <c r="EWS276" s="760"/>
      <c r="EWT276" s="760"/>
      <c r="EWU276" s="760"/>
      <c r="EWV276" s="760"/>
      <c r="EWW276" s="760"/>
      <c r="EWX276" s="760"/>
      <c r="EWY276" s="760"/>
      <c r="EWZ276" s="760"/>
      <c r="EXA276" s="760"/>
      <c r="EXB276" s="760"/>
      <c r="EXC276" s="760"/>
      <c r="EXD276" s="760"/>
      <c r="EXE276" s="760"/>
      <c r="EXF276" s="760"/>
      <c r="EXG276" s="760"/>
      <c r="EXH276" s="760"/>
      <c r="EXI276" s="760"/>
      <c r="EXJ276" s="760"/>
      <c r="EXK276" s="760"/>
      <c r="EXL276" s="760"/>
      <c r="EXM276" s="760"/>
      <c r="EXN276" s="758"/>
      <c r="EXO276" s="758"/>
      <c r="EXP276" s="758"/>
      <c r="EXQ276" s="758"/>
      <c r="EXR276" s="758"/>
      <c r="EXS276" s="758"/>
      <c r="EXT276" s="758"/>
      <c r="EXU276" s="758"/>
      <c r="EXV276" s="758"/>
      <c r="EXW276" s="758"/>
      <c r="EXX276" s="758"/>
      <c r="EXY276" s="758"/>
      <c r="EXZ276" s="758"/>
      <c r="EYA276" s="758"/>
      <c r="EYB276" s="758"/>
      <c r="EYC276" s="758"/>
      <c r="EYD276" s="758"/>
      <c r="EYE276" s="758"/>
      <c r="EYF276" s="758"/>
      <c r="EYG276" s="758"/>
      <c r="EYH276" s="758"/>
      <c r="EYI276" s="758"/>
      <c r="EYJ276" s="758"/>
      <c r="EYK276" s="758"/>
      <c r="EYL276" s="759"/>
      <c r="EYM276" s="759"/>
      <c r="EYN276" s="759"/>
      <c r="EYO276" s="759"/>
      <c r="EYP276" s="759"/>
      <c r="EYQ276" s="758"/>
      <c r="EYR276" s="758"/>
      <c r="EYS276" s="759"/>
      <c r="EYT276" s="759"/>
      <c r="EYU276" s="758"/>
      <c r="EYV276" s="758"/>
      <c r="EYW276" s="759"/>
      <c r="EYX276" s="759"/>
      <c r="EYY276" s="758"/>
      <c r="EYZ276" s="758"/>
      <c r="EZA276" s="758"/>
      <c r="EZB276" s="758"/>
      <c r="EZC276" s="758"/>
      <c r="EZD276" s="758"/>
      <c r="EZE276" s="758"/>
      <c r="EZF276" s="759"/>
      <c r="EZG276" s="759"/>
      <c r="EZH276" s="758"/>
      <c r="EZI276" s="758"/>
      <c r="EZJ276" s="759"/>
      <c r="EZK276" s="759"/>
      <c r="EZL276" s="758"/>
      <c r="EZM276" s="758"/>
      <c r="EZN276" s="758"/>
      <c r="EZO276" s="758"/>
      <c r="EZP276" s="758"/>
      <c r="EZQ276" s="756"/>
      <c r="EZR276" s="761"/>
      <c r="EZS276" s="758"/>
      <c r="EZT276" s="758"/>
      <c r="EZU276" s="758"/>
      <c r="EZV276" s="758"/>
      <c r="EZW276" s="758"/>
      <c r="EZX276" s="758"/>
      <c r="EZY276" s="758"/>
      <c r="EZZ276" s="760"/>
      <c r="FAA276" s="760"/>
      <c r="FAB276" s="760"/>
      <c r="FAC276" s="760"/>
      <c r="FAD276" s="760"/>
      <c r="FAE276" s="760"/>
      <c r="FAF276" s="760"/>
      <c r="FAG276" s="760"/>
      <c r="FAH276" s="760"/>
      <c r="FAI276" s="760"/>
      <c r="FAJ276" s="760"/>
      <c r="FAK276" s="760"/>
      <c r="FAL276" s="760"/>
      <c r="FAM276" s="760"/>
      <c r="FAN276" s="760"/>
      <c r="FAO276" s="760"/>
      <c r="FAP276" s="760"/>
      <c r="FAQ276" s="760"/>
      <c r="FAR276" s="760"/>
      <c r="FAS276" s="760"/>
      <c r="FAT276" s="760"/>
      <c r="FAU276" s="760"/>
      <c r="FAV276" s="760"/>
      <c r="FAW276" s="760"/>
      <c r="FAX276" s="760"/>
      <c r="FAY276" s="760"/>
      <c r="FAZ276" s="760"/>
      <c r="FBA276" s="760"/>
      <c r="FBB276" s="760"/>
      <c r="FBC276" s="760"/>
      <c r="FBD276" s="760"/>
      <c r="FBE276" s="760"/>
      <c r="FBF276" s="760"/>
      <c r="FBG276" s="760"/>
      <c r="FBH276" s="760"/>
      <c r="FBI276" s="760"/>
      <c r="FBJ276" s="760"/>
      <c r="FBK276" s="760"/>
      <c r="FBL276" s="760"/>
      <c r="FBM276" s="760"/>
      <c r="FBN276" s="760"/>
      <c r="FBO276" s="760"/>
      <c r="FBP276" s="760"/>
      <c r="FBQ276" s="760"/>
      <c r="FBR276" s="758"/>
      <c r="FBS276" s="758"/>
      <c r="FBT276" s="758"/>
      <c r="FBU276" s="758"/>
      <c r="FBV276" s="758"/>
      <c r="FBW276" s="758"/>
      <c r="FBX276" s="758"/>
      <c r="FBY276" s="758"/>
      <c r="FBZ276" s="758"/>
      <c r="FCA276" s="758"/>
      <c r="FCB276" s="758"/>
      <c r="FCC276" s="758"/>
      <c r="FCD276" s="758"/>
      <c r="FCE276" s="758"/>
      <c r="FCF276" s="758"/>
      <c r="FCG276" s="758"/>
      <c r="FCH276" s="758"/>
      <c r="FCI276" s="758"/>
      <c r="FCJ276" s="758"/>
      <c r="FCK276" s="758"/>
      <c r="FCL276" s="758"/>
      <c r="FCM276" s="758"/>
      <c r="FCN276" s="758"/>
      <c r="FCO276" s="758"/>
      <c r="FCP276" s="759"/>
      <c r="FCQ276" s="759"/>
      <c r="FCR276" s="759"/>
      <c r="FCS276" s="759"/>
      <c r="FCT276" s="759"/>
      <c r="FCU276" s="758"/>
      <c r="FCV276" s="758"/>
      <c r="FCW276" s="759"/>
      <c r="FCX276" s="759"/>
      <c r="FCY276" s="758"/>
      <c r="FCZ276" s="758"/>
      <c r="FDA276" s="759"/>
      <c r="FDB276" s="759"/>
      <c r="FDC276" s="758"/>
      <c r="FDD276" s="758"/>
      <c r="FDE276" s="758"/>
      <c r="FDF276" s="758"/>
      <c r="FDG276" s="758"/>
      <c r="FDH276" s="758"/>
      <c r="FDI276" s="758"/>
      <c r="FDJ276" s="759"/>
      <c r="FDK276" s="759"/>
      <c r="FDL276" s="758"/>
      <c r="FDM276" s="758"/>
      <c r="FDN276" s="759"/>
      <c r="FDO276" s="759"/>
      <c r="FDP276" s="758"/>
      <c r="FDQ276" s="758"/>
      <c r="FDR276" s="758"/>
      <c r="FDS276" s="758"/>
      <c r="FDT276" s="758"/>
      <c r="FDU276" s="756"/>
      <c r="FDV276" s="761"/>
      <c r="FDW276" s="758"/>
      <c r="FDX276" s="758"/>
      <c r="FDY276" s="758"/>
      <c r="FDZ276" s="758"/>
      <c r="FEA276" s="758"/>
      <c r="FEB276" s="758"/>
      <c r="FEC276" s="758"/>
      <c r="FED276" s="760"/>
      <c r="FEE276" s="760"/>
      <c r="FEF276" s="760"/>
      <c r="FEG276" s="760"/>
      <c r="FEH276" s="760"/>
      <c r="FEI276" s="760"/>
      <c r="FEJ276" s="760"/>
      <c r="FEK276" s="760"/>
      <c r="FEL276" s="760"/>
      <c r="FEM276" s="760"/>
      <c r="FEN276" s="760"/>
      <c r="FEO276" s="760"/>
      <c r="FEP276" s="760"/>
      <c r="FEQ276" s="760"/>
      <c r="FER276" s="760"/>
      <c r="FES276" s="760"/>
      <c r="FET276" s="760"/>
      <c r="FEU276" s="760"/>
      <c r="FEV276" s="760"/>
      <c r="FEW276" s="760"/>
      <c r="FEX276" s="760"/>
      <c r="FEY276" s="760"/>
      <c r="FEZ276" s="760"/>
      <c r="FFA276" s="760"/>
      <c r="FFB276" s="760"/>
      <c r="FFC276" s="760"/>
      <c r="FFD276" s="760"/>
      <c r="FFE276" s="760"/>
      <c r="FFF276" s="760"/>
      <c r="FFG276" s="760"/>
      <c r="FFH276" s="760"/>
      <c r="FFI276" s="760"/>
      <c r="FFJ276" s="760"/>
      <c r="FFK276" s="760"/>
      <c r="FFL276" s="760"/>
      <c r="FFM276" s="760"/>
      <c r="FFN276" s="760"/>
      <c r="FFO276" s="760"/>
      <c r="FFP276" s="760"/>
      <c r="FFQ276" s="760"/>
      <c r="FFR276" s="760"/>
      <c r="FFS276" s="760"/>
      <c r="FFT276" s="760"/>
      <c r="FFU276" s="760"/>
      <c r="FFV276" s="758"/>
      <c r="FFW276" s="758"/>
      <c r="FFX276" s="758"/>
      <c r="FFY276" s="758"/>
      <c r="FFZ276" s="758"/>
      <c r="FGA276" s="758"/>
      <c r="FGB276" s="758"/>
      <c r="FGC276" s="758"/>
      <c r="FGD276" s="758"/>
      <c r="FGE276" s="758"/>
      <c r="FGF276" s="758"/>
      <c r="FGG276" s="758"/>
      <c r="FGH276" s="758"/>
      <c r="FGI276" s="758"/>
      <c r="FGJ276" s="758"/>
      <c r="FGK276" s="758"/>
      <c r="FGL276" s="758"/>
      <c r="FGM276" s="758"/>
      <c r="FGN276" s="758"/>
      <c r="FGO276" s="758"/>
      <c r="FGP276" s="758"/>
      <c r="FGQ276" s="758"/>
      <c r="FGR276" s="758"/>
      <c r="FGS276" s="758"/>
      <c r="FGT276" s="759"/>
      <c r="FGU276" s="759"/>
      <c r="FGV276" s="759"/>
      <c r="FGW276" s="759"/>
      <c r="FGX276" s="759"/>
      <c r="FGY276" s="758"/>
      <c r="FGZ276" s="758"/>
      <c r="FHA276" s="759"/>
      <c r="FHB276" s="759"/>
      <c r="FHC276" s="758"/>
      <c r="FHD276" s="758"/>
      <c r="FHE276" s="759"/>
      <c r="FHF276" s="759"/>
      <c r="FHG276" s="758"/>
      <c r="FHH276" s="758"/>
      <c r="FHI276" s="758"/>
      <c r="FHJ276" s="758"/>
      <c r="FHK276" s="758"/>
      <c r="FHL276" s="758"/>
      <c r="FHM276" s="758"/>
      <c r="FHN276" s="759"/>
      <c r="FHO276" s="759"/>
      <c r="FHP276" s="758"/>
      <c r="FHQ276" s="758"/>
      <c r="FHR276" s="759"/>
      <c r="FHS276" s="759"/>
      <c r="FHT276" s="758"/>
      <c r="FHU276" s="758"/>
      <c r="FHV276" s="758"/>
      <c r="FHW276" s="758"/>
      <c r="FHX276" s="758"/>
      <c r="FHY276" s="756"/>
      <c r="FHZ276" s="761"/>
      <c r="FIA276" s="758"/>
      <c r="FIB276" s="758"/>
      <c r="FIC276" s="758"/>
      <c r="FID276" s="758"/>
      <c r="FIE276" s="758"/>
      <c r="FIF276" s="758"/>
      <c r="FIG276" s="758"/>
      <c r="FIH276" s="760"/>
      <c r="FII276" s="760"/>
      <c r="FIJ276" s="760"/>
      <c r="FIK276" s="760"/>
      <c r="FIL276" s="760"/>
      <c r="FIM276" s="760"/>
      <c r="FIN276" s="760"/>
      <c r="FIO276" s="760"/>
      <c r="FIP276" s="760"/>
      <c r="FIQ276" s="760"/>
      <c r="FIR276" s="760"/>
      <c r="FIS276" s="760"/>
      <c r="FIT276" s="760"/>
      <c r="FIU276" s="760"/>
      <c r="FIV276" s="760"/>
      <c r="FIW276" s="760"/>
      <c r="FIX276" s="760"/>
      <c r="FIY276" s="760"/>
      <c r="FIZ276" s="760"/>
      <c r="FJA276" s="760"/>
      <c r="FJB276" s="760"/>
      <c r="FJC276" s="760"/>
      <c r="FJD276" s="760"/>
      <c r="FJE276" s="760"/>
      <c r="FJF276" s="760"/>
      <c r="FJG276" s="760"/>
      <c r="FJH276" s="760"/>
      <c r="FJI276" s="760"/>
      <c r="FJJ276" s="760"/>
      <c r="FJK276" s="760"/>
      <c r="FJL276" s="760"/>
      <c r="FJM276" s="760"/>
      <c r="FJN276" s="760"/>
      <c r="FJO276" s="760"/>
      <c r="FJP276" s="760"/>
      <c r="FJQ276" s="760"/>
      <c r="FJR276" s="760"/>
      <c r="FJS276" s="760"/>
      <c r="FJT276" s="760"/>
      <c r="FJU276" s="760"/>
      <c r="FJV276" s="760"/>
      <c r="FJW276" s="760"/>
      <c r="FJX276" s="760"/>
      <c r="FJY276" s="760"/>
      <c r="FJZ276" s="758"/>
      <c r="FKA276" s="758"/>
      <c r="FKB276" s="758"/>
      <c r="FKC276" s="758"/>
      <c r="FKD276" s="758"/>
      <c r="FKE276" s="758"/>
      <c r="FKF276" s="758"/>
      <c r="FKG276" s="758"/>
      <c r="FKH276" s="758"/>
      <c r="FKI276" s="758"/>
      <c r="FKJ276" s="758"/>
      <c r="FKK276" s="758"/>
      <c r="FKL276" s="758"/>
      <c r="FKM276" s="758"/>
      <c r="FKN276" s="758"/>
      <c r="FKO276" s="758"/>
      <c r="FKP276" s="758"/>
      <c r="FKQ276" s="758"/>
      <c r="FKR276" s="758"/>
      <c r="FKS276" s="758"/>
      <c r="FKT276" s="758"/>
      <c r="FKU276" s="758"/>
      <c r="FKV276" s="758"/>
      <c r="FKW276" s="758"/>
      <c r="FKX276" s="759"/>
      <c r="FKY276" s="759"/>
      <c r="FKZ276" s="759"/>
      <c r="FLA276" s="759"/>
      <c r="FLB276" s="759"/>
      <c r="FLC276" s="758"/>
      <c r="FLD276" s="758"/>
      <c r="FLE276" s="759"/>
      <c r="FLF276" s="759"/>
      <c r="FLG276" s="758"/>
      <c r="FLH276" s="758"/>
      <c r="FLI276" s="759"/>
      <c r="FLJ276" s="759"/>
      <c r="FLK276" s="758"/>
      <c r="FLL276" s="758"/>
      <c r="FLM276" s="758"/>
      <c r="FLN276" s="758"/>
      <c r="FLO276" s="758"/>
      <c r="FLP276" s="758"/>
      <c r="FLQ276" s="758"/>
      <c r="FLR276" s="759"/>
      <c r="FLS276" s="759"/>
      <c r="FLT276" s="758"/>
      <c r="FLU276" s="758"/>
      <c r="FLV276" s="759"/>
      <c r="FLW276" s="759"/>
      <c r="FLX276" s="758"/>
      <c r="FLY276" s="758"/>
      <c r="FLZ276" s="758"/>
      <c r="FMA276" s="758"/>
      <c r="FMB276" s="758"/>
      <c r="FMC276" s="756"/>
      <c r="FMD276" s="761"/>
      <c r="FME276" s="758"/>
      <c r="FMF276" s="758"/>
      <c r="FMG276" s="758"/>
      <c r="FMH276" s="758"/>
      <c r="FMI276" s="758"/>
      <c r="FMJ276" s="758"/>
      <c r="FMK276" s="758"/>
      <c r="FML276" s="760"/>
      <c r="FMM276" s="760"/>
      <c r="FMN276" s="760"/>
      <c r="FMO276" s="760"/>
      <c r="FMP276" s="760"/>
      <c r="FMQ276" s="760"/>
      <c r="FMR276" s="760"/>
      <c r="FMS276" s="760"/>
      <c r="FMT276" s="760"/>
      <c r="FMU276" s="760"/>
      <c r="FMV276" s="760"/>
      <c r="FMW276" s="760"/>
      <c r="FMX276" s="760"/>
      <c r="FMY276" s="760"/>
      <c r="FMZ276" s="760"/>
      <c r="FNA276" s="760"/>
      <c r="FNB276" s="760"/>
      <c r="FNC276" s="760"/>
      <c r="FND276" s="760"/>
      <c r="FNE276" s="760"/>
      <c r="FNF276" s="760"/>
      <c r="FNG276" s="760"/>
      <c r="FNH276" s="760"/>
      <c r="FNI276" s="760"/>
      <c r="FNJ276" s="760"/>
      <c r="FNK276" s="760"/>
      <c r="FNL276" s="760"/>
      <c r="FNM276" s="760"/>
      <c r="FNN276" s="760"/>
      <c r="FNO276" s="760"/>
      <c r="FNP276" s="760"/>
      <c r="FNQ276" s="760"/>
      <c r="FNR276" s="760"/>
      <c r="FNS276" s="760"/>
      <c r="FNT276" s="760"/>
      <c r="FNU276" s="760"/>
      <c r="FNV276" s="760"/>
      <c r="FNW276" s="760"/>
      <c r="FNX276" s="760"/>
      <c r="FNY276" s="760"/>
      <c r="FNZ276" s="760"/>
      <c r="FOA276" s="760"/>
      <c r="FOB276" s="760"/>
      <c r="FOC276" s="760"/>
      <c r="FOD276" s="758"/>
      <c r="FOE276" s="758"/>
      <c r="FOF276" s="758"/>
      <c r="FOG276" s="758"/>
      <c r="FOH276" s="758"/>
      <c r="FOI276" s="758"/>
      <c r="FOJ276" s="758"/>
      <c r="FOK276" s="758"/>
      <c r="FOL276" s="758"/>
      <c r="FOM276" s="758"/>
      <c r="FON276" s="758"/>
      <c r="FOO276" s="758"/>
      <c r="FOP276" s="758"/>
      <c r="FOQ276" s="758"/>
      <c r="FOR276" s="758"/>
      <c r="FOS276" s="758"/>
      <c r="FOT276" s="758"/>
      <c r="FOU276" s="758"/>
      <c r="FOV276" s="758"/>
      <c r="FOW276" s="758"/>
      <c r="FOX276" s="758"/>
      <c r="FOY276" s="758"/>
      <c r="FOZ276" s="758"/>
      <c r="FPA276" s="758"/>
      <c r="FPB276" s="759"/>
      <c r="FPC276" s="759"/>
      <c r="FPD276" s="759"/>
      <c r="FPE276" s="759"/>
      <c r="FPF276" s="759"/>
      <c r="FPG276" s="758"/>
      <c r="FPH276" s="758"/>
      <c r="FPI276" s="759"/>
      <c r="FPJ276" s="759"/>
      <c r="FPK276" s="758"/>
      <c r="FPL276" s="758"/>
      <c r="FPM276" s="759"/>
      <c r="FPN276" s="759"/>
      <c r="FPO276" s="758"/>
      <c r="FPP276" s="758"/>
      <c r="FPQ276" s="758"/>
      <c r="FPR276" s="758"/>
      <c r="FPS276" s="758"/>
      <c r="FPT276" s="758"/>
      <c r="FPU276" s="758"/>
      <c r="FPV276" s="759"/>
      <c r="FPW276" s="759"/>
      <c r="FPX276" s="758"/>
      <c r="FPY276" s="758"/>
      <c r="FPZ276" s="759"/>
      <c r="FQA276" s="759"/>
      <c r="FQB276" s="758"/>
      <c r="FQC276" s="758"/>
      <c r="FQD276" s="758"/>
      <c r="FQE276" s="758"/>
      <c r="FQF276" s="758"/>
      <c r="FQG276" s="756"/>
      <c r="FQH276" s="761"/>
      <c r="FQI276" s="758"/>
      <c r="FQJ276" s="758"/>
      <c r="FQK276" s="758"/>
      <c r="FQL276" s="758"/>
      <c r="FQM276" s="758"/>
      <c r="FQN276" s="758"/>
      <c r="FQO276" s="758"/>
      <c r="FQP276" s="760"/>
      <c r="FQQ276" s="760"/>
      <c r="FQR276" s="760"/>
      <c r="FQS276" s="760"/>
      <c r="FQT276" s="760"/>
      <c r="FQU276" s="760"/>
      <c r="FQV276" s="760"/>
      <c r="FQW276" s="760"/>
      <c r="FQX276" s="760"/>
      <c r="FQY276" s="760"/>
      <c r="FQZ276" s="760"/>
      <c r="FRA276" s="760"/>
      <c r="FRB276" s="760"/>
      <c r="FRC276" s="760"/>
      <c r="FRD276" s="760"/>
      <c r="FRE276" s="760"/>
      <c r="FRF276" s="760"/>
      <c r="FRG276" s="760"/>
      <c r="FRH276" s="760"/>
      <c r="FRI276" s="760"/>
      <c r="FRJ276" s="760"/>
      <c r="FRK276" s="760"/>
      <c r="FRL276" s="760"/>
      <c r="FRM276" s="760"/>
      <c r="FRN276" s="760"/>
      <c r="FRO276" s="760"/>
      <c r="FRP276" s="760"/>
      <c r="FRQ276" s="760"/>
      <c r="FRR276" s="760"/>
      <c r="FRS276" s="760"/>
      <c r="FRT276" s="760"/>
      <c r="FRU276" s="760"/>
      <c r="FRV276" s="760"/>
      <c r="FRW276" s="760"/>
      <c r="FRX276" s="760"/>
      <c r="FRY276" s="760"/>
      <c r="FRZ276" s="760"/>
      <c r="FSA276" s="760"/>
      <c r="FSB276" s="760"/>
      <c r="FSC276" s="760"/>
      <c r="FSD276" s="760"/>
      <c r="FSE276" s="760"/>
      <c r="FSF276" s="760"/>
      <c r="FSG276" s="760"/>
      <c r="FSH276" s="758"/>
      <c r="FSI276" s="758"/>
      <c r="FSJ276" s="758"/>
      <c r="FSK276" s="758"/>
      <c r="FSL276" s="758"/>
      <c r="FSM276" s="758"/>
      <c r="FSN276" s="758"/>
      <c r="FSO276" s="758"/>
      <c r="FSP276" s="758"/>
      <c r="FSQ276" s="758"/>
      <c r="FSR276" s="758"/>
      <c r="FSS276" s="758"/>
      <c r="FST276" s="758"/>
      <c r="FSU276" s="758"/>
      <c r="FSV276" s="758"/>
      <c r="FSW276" s="758"/>
      <c r="FSX276" s="758"/>
      <c r="FSY276" s="758"/>
      <c r="FSZ276" s="758"/>
      <c r="FTA276" s="758"/>
      <c r="FTB276" s="758"/>
      <c r="FTC276" s="758"/>
      <c r="FTD276" s="758"/>
      <c r="FTE276" s="758"/>
      <c r="FTF276" s="759"/>
      <c r="FTG276" s="759"/>
      <c r="FTH276" s="759"/>
      <c r="FTI276" s="759"/>
      <c r="FTJ276" s="759"/>
      <c r="FTK276" s="758"/>
      <c r="FTL276" s="758"/>
      <c r="FTM276" s="759"/>
      <c r="FTN276" s="759"/>
      <c r="FTO276" s="758"/>
      <c r="FTP276" s="758"/>
      <c r="FTQ276" s="759"/>
      <c r="FTR276" s="759"/>
      <c r="FTS276" s="758"/>
      <c r="FTT276" s="758"/>
      <c r="FTU276" s="758"/>
      <c r="FTV276" s="758"/>
      <c r="FTW276" s="758"/>
      <c r="FTX276" s="758"/>
      <c r="FTY276" s="758"/>
      <c r="FTZ276" s="759"/>
      <c r="FUA276" s="759"/>
      <c r="FUB276" s="758"/>
      <c r="FUC276" s="758"/>
      <c r="FUD276" s="759"/>
      <c r="FUE276" s="759"/>
      <c r="FUF276" s="758"/>
      <c r="FUG276" s="758"/>
      <c r="FUH276" s="758"/>
      <c r="FUI276" s="758"/>
      <c r="FUJ276" s="758"/>
      <c r="FUK276" s="756"/>
      <c r="FUL276" s="761"/>
      <c r="FUM276" s="758"/>
      <c r="FUN276" s="758"/>
      <c r="FUO276" s="758"/>
      <c r="FUP276" s="758"/>
      <c r="FUQ276" s="758"/>
      <c r="FUR276" s="758"/>
      <c r="FUS276" s="758"/>
      <c r="FUT276" s="760"/>
      <c r="FUU276" s="760"/>
      <c r="FUV276" s="760"/>
      <c r="FUW276" s="760"/>
      <c r="FUX276" s="760"/>
      <c r="FUY276" s="760"/>
      <c r="FUZ276" s="760"/>
      <c r="FVA276" s="760"/>
      <c r="FVB276" s="760"/>
      <c r="FVC276" s="760"/>
      <c r="FVD276" s="760"/>
      <c r="FVE276" s="760"/>
      <c r="FVF276" s="760"/>
      <c r="FVG276" s="760"/>
      <c r="FVH276" s="760"/>
      <c r="FVI276" s="760"/>
      <c r="FVJ276" s="760"/>
      <c r="FVK276" s="760"/>
      <c r="FVL276" s="760"/>
      <c r="FVM276" s="760"/>
      <c r="FVN276" s="760"/>
      <c r="FVO276" s="760"/>
      <c r="FVP276" s="760"/>
      <c r="FVQ276" s="760"/>
      <c r="FVR276" s="760"/>
      <c r="FVS276" s="760"/>
      <c r="FVT276" s="760"/>
      <c r="FVU276" s="760"/>
      <c r="FVV276" s="760"/>
      <c r="FVW276" s="760"/>
      <c r="FVX276" s="760"/>
      <c r="FVY276" s="760"/>
      <c r="FVZ276" s="760"/>
      <c r="FWA276" s="760"/>
      <c r="FWB276" s="760"/>
      <c r="FWC276" s="760"/>
      <c r="FWD276" s="760"/>
      <c r="FWE276" s="760"/>
      <c r="FWF276" s="760"/>
      <c r="FWG276" s="760"/>
      <c r="FWH276" s="760"/>
      <c r="FWI276" s="760"/>
      <c r="FWJ276" s="760"/>
      <c r="FWK276" s="760"/>
      <c r="FWL276" s="758"/>
      <c r="FWM276" s="758"/>
      <c r="FWN276" s="758"/>
      <c r="FWO276" s="758"/>
      <c r="FWP276" s="758"/>
      <c r="FWQ276" s="758"/>
      <c r="FWR276" s="758"/>
      <c r="FWS276" s="758"/>
      <c r="FWT276" s="758"/>
      <c r="FWU276" s="758"/>
      <c r="FWV276" s="758"/>
      <c r="FWW276" s="758"/>
      <c r="FWX276" s="758"/>
      <c r="FWY276" s="758"/>
      <c r="FWZ276" s="758"/>
      <c r="FXA276" s="758"/>
      <c r="FXB276" s="758"/>
      <c r="FXC276" s="758"/>
      <c r="FXD276" s="758"/>
      <c r="FXE276" s="758"/>
      <c r="FXF276" s="758"/>
      <c r="FXG276" s="758"/>
      <c r="FXH276" s="758"/>
      <c r="FXI276" s="758"/>
      <c r="FXJ276" s="759"/>
      <c r="FXK276" s="759"/>
      <c r="FXL276" s="759"/>
      <c r="FXM276" s="759"/>
      <c r="FXN276" s="759"/>
      <c r="FXO276" s="758"/>
      <c r="FXP276" s="758"/>
      <c r="FXQ276" s="759"/>
      <c r="FXR276" s="759"/>
      <c r="FXS276" s="758"/>
      <c r="FXT276" s="758"/>
      <c r="FXU276" s="759"/>
      <c r="FXV276" s="759"/>
      <c r="FXW276" s="758"/>
      <c r="FXX276" s="758"/>
      <c r="FXY276" s="758"/>
      <c r="FXZ276" s="758"/>
      <c r="FYA276" s="758"/>
      <c r="FYB276" s="758"/>
      <c r="FYC276" s="758"/>
      <c r="FYD276" s="759"/>
      <c r="FYE276" s="759"/>
      <c r="FYF276" s="758"/>
      <c r="FYG276" s="758"/>
      <c r="FYH276" s="759"/>
      <c r="FYI276" s="759"/>
      <c r="FYJ276" s="758"/>
      <c r="FYK276" s="758"/>
      <c r="FYL276" s="758"/>
      <c r="FYM276" s="758"/>
      <c r="FYN276" s="758"/>
      <c r="FYO276" s="756"/>
      <c r="FYP276" s="761"/>
      <c r="FYQ276" s="758"/>
      <c r="FYR276" s="758"/>
      <c r="FYS276" s="758"/>
      <c r="FYT276" s="758"/>
      <c r="FYU276" s="758"/>
      <c r="FYV276" s="758"/>
      <c r="FYW276" s="758"/>
      <c r="FYX276" s="760"/>
      <c r="FYY276" s="760"/>
      <c r="FYZ276" s="760"/>
      <c r="FZA276" s="760"/>
      <c r="FZB276" s="760"/>
      <c r="FZC276" s="760"/>
      <c r="FZD276" s="760"/>
      <c r="FZE276" s="760"/>
      <c r="FZF276" s="760"/>
      <c r="FZG276" s="760"/>
      <c r="FZH276" s="760"/>
      <c r="FZI276" s="760"/>
      <c r="FZJ276" s="760"/>
      <c r="FZK276" s="760"/>
      <c r="FZL276" s="760"/>
      <c r="FZM276" s="760"/>
      <c r="FZN276" s="760"/>
      <c r="FZO276" s="760"/>
      <c r="FZP276" s="760"/>
      <c r="FZQ276" s="760"/>
      <c r="FZR276" s="760"/>
      <c r="FZS276" s="760"/>
      <c r="FZT276" s="760"/>
      <c r="FZU276" s="760"/>
      <c r="FZV276" s="760"/>
      <c r="FZW276" s="760"/>
      <c r="FZX276" s="760"/>
      <c r="FZY276" s="760"/>
      <c r="FZZ276" s="760"/>
      <c r="GAA276" s="760"/>
      <c r="GAB276" s="760"/>
      <c r="GAC276" s="760"/>
      <c r="GAD276" s="760"/>
      <c r="GAE276" s="760"/>
      <c r="GAF276" s="760"/>
      <c r="GAG276" s="760"/>
      <c r="GAH276" s="760"/>
      <c r="GAI276" s="760"/>
      <c r="GAJ276" s="760"/>
      <c r="GAK276" s="760"/>
      <c r="GAL276" s="760"/>
      <c r="GAM276" s="760"/>
      <c r="GAN276" s="760"/>
      <c r="GAO276" s="760"/>
      <c r="GAP276" s="758"/>
      <c r="GAQ276" s="758"/>
      <c r="GAR276" s="758"/>
      <c r="GAS276" s="758"/>
      <c r="GAT276" s="758"/>
      <c r="GAU276" s="758"/>
      <c r="GAV276" s="758"/>
      <c r="GAW276" s="758"/>
      <c r="GAX276" s="758"/>
      <c r="GAY276" s="758"/>
      <c r="GAZ276" s="758"/>
      <c r="GBA276" s="758"/>
      <c r="GBB276" s="758"/>
      <c r="GBC276" s="758"/>
      <c r="GBD276" s="758"/>
      <c r="GBE276" s="758"/>
      <c r="GBF276" s="758"/>
      <c r="GBG276" s="758"/>
      <c r="GBH276" s="758"/>
      <c r="GBI276" s="758"/>
      <c r="GBJ276" s="758"/>
      <c r="GBK276" s="758"/>
      <c r="GBL276" s="758"/>
      <c r="GBM276" s="758"/>
      <c r="GBN276" s="759"/>
      <c r="GBO276" s="759"/>
      <c r="GBP276" s="759"/>
      <c r="GBQ276" s="759"/>
      <c r="GBR276" s="759"/>
      <c r="GBS276" s="758"/>
      <c r="GBT276" s="758"/>
      <c r="GBU276" s="759"/>
      <c r="GBV276" s="759"/>
      <c r="GBW276" s="758"/>
      <c r="GBX276" s="758"/>
      <c r="GBY276" s="759"/>
      <c r="GBZ276" s="759"/>
      <c r="GCA276" s="758"/>
      <c r="GCB276" s="758"/>
      <c r="GCC276" s="758"/>
      <c r="GCD276" s="758"/>
      <c r="GCE276" s="758"/>
      <c r="GCF276" s="758"/>
      <c r="GCG276" s="758"/>
      <c r="GCH276" s="759"/>
      <c r="GCI276" s="759"/>
      <c r="GCJ276" s="758"/>
      <c r="GCK276" s="758"/>
      <c r="GCL276" s="759"/>
      <c r="GCM276" s="759"/>
      <c r="GCN276" s="758"/>
      <c r="GCO276" s="758"/>
      <c r="GCP276" s="758"/>
      <c r="GCQ276" s="758"/>
      <c r="GCR276" s="758"/>
      <c r="GCS276" s="756"/>
      <c r="GCT276" s="761"/>
      <c r="GCU276" s="758"/>
      <c r="GCV276" s="758"/>
      <c r="GCW276" s="758"/>
      <c r="GCX276" s="758"/>
      <c r="GCY276" s="758"/>
      <c r="GCZ276" s="758"/>
      <c r="GDA276" s="758"/>
      <c r="GDB276" s="760"/>
      <c r="GDC276" s="760"/>
      <c r="GDD276" s="760"/>
      <c r="GDE276" s="760"/>
      <c r="GDF276" s="760"/>
      <c r="GDG276" s="760"/>
      <c r="GDH276" s="760"/>
      <c r="GDI276" s="760"/>
      <c r="GDJ276" s="760"/>
      <c r="GDK276" s="760"/>
      <c r="GDL276" s="760"/>
      <c r="GDM276" s="760"/>
      <c r="GDN276" s="760"/>
      <c r="GDO276" s="760"/>
      <c r="GDP276" s="760"/>
      <c r="GDQ276" s="760"/>
      <c r="GDR276" s="760"/>
      <c r="GDS276" s="760"/>
      <c r="GDT276" s="760"/>
      <c r="GDU276" s="760"/>
      <c r="GDV276" s="760"/>
      <c r="GDW276" s="760"/>
      <c r="GDX276" s="760"/>
      <c r="GDY276" s="760"/>
      <c r="GDZ276" s="760"/>
      <c r="GEA276" s="760"/>
      <c r="GEB276" s="760"/>
      <c r="GEC276" s="760"/>
      <c r="GED276" s="760"/>
      <c r="GEE276" s="760"/>
      <c r="GEF276" s="760"/>
      <c r="GEG276" s="760"/>
      <c r="GEH276" s="760"/>
      <c r="GEI276" s="760"/>
      <c r="GEJ276" s="760"/>
      <c r="GEK276" s="760"/>
      <c r="GEL276" s="760"/>
      <c r="GEM276" s="760"/>
      <c r="GEN276" s="760"/>
      <c r="GEO276" s="760"/>
      <c r="GEP276" s="760"/>
      <c r="GEQ276" s="760"/>
      <c r="GER276" s="760"/>
      <c r="GES276" s="760"/>
      <c r="GET276" s="758"/>
      <c r="GEU276" s="758"/>
      <c r="GEV276" s="758"/>
      <c r="GEW276" s="758"/>
      <c r="GEX276" s="758"/>
      <c r="GEY276" s="758"/>
      <c r="GEZ276" s="758"/>
      <c r="GFA276" s="758"/>
      <c r="GFB276" s="758"/>
      <c r="GFC276" s="758"/>
      <c r="GFD276" s="758"/>
      <c r="GFE276" s="758"/>
      <c r="GFF276" s="758"/>
      <c r="GFG276" s="758"/>
      <c r="GFH276" s="758"/>
      <c r="GFI276" s="758"/>
      <c r="GFJ276" s="758"/>
      <c r="GFK276" s="758"/>
      <c r="GFL276" s="758"/>
      <c r="GFM276" s="758"/>
      <c r="GFN276" s="758"/>
      <c r="GFO276" s="758"/>
      <c r="GFP276" s="758"/>
      <c r="GFQ276" s="758"/>
      <c r="GFR276" s="759"/>
      <c r="GFS276" s="759"/>
      <c r="GFT276" s="759"/>
      <c r="GFU276" s="759"/>
      <c r="GFV276" s="759"/>
      <c r="GFW276" s="758"/>
      <c r="GFX276" s="758"/>
      <c r="GFY276" s="759"/>
      <c r="GFZ276" s="759"/>
      <c r="GGA276" s="758"/>
      <c r="GGB276" s="758"/>
      <c r="GGC276" s="759"/>
      <c r="GGD276" s="759"/>
      <c r="GGE276" s="758"/>
      <c r="GGF276" s="758"/>
      <c r="GGG276" s="758"/>
      <c r="GGH276" s="758"/>
      <c r="GGI276" s="758"/>
      <c r="GGJ276" s="758"/>
      <c r="GGK276" s="758"/>
      <c r="GGL276" s="759"/>
      <c r="GGM276" s="759"/>
      <c r="GGN276" s="758"/>
      <c r="GGO276" s="758"/>
      <c r="GGP276" s="759"/>
      <c r="GGQ276" s="759"/>
      <c r="GGR276" s="758"/>
      <c r="GGS276" s="758"/>
      <c r="GGT276" s="758"/>
      <c r="GGU276" s="758"/>
      <c r="GGV276" s="758"/>
      <c r="GGW276" s="756"/>
      <c r="GGX276" s="761"/>
      <c r="GGY276" s="758"/>
      <c r="GGZ276" s="758"/>
      <c r="GHA276" s="758"/>
      <c r="GHB276" s="758"/>
      <c r="GHC276" s="758"/>
      <c r="GHD276" s="758"/>
      <c r="GHE276" s="758"/>
      <c r="GHF276" s="760"/>
      <c r="GHG276" s="760"/>
      <c r="GHH276" s="760"/>
      <c r="GHI276" s="760"/>
      <c r="GHJ276" s="760"/>
      <c r="GHK276" s="760"/>
      <c r="GHL276" s="760"/>
      <c r="GHM276" s="760"/>
      <c r="GHN276" s="760"/>
      <c r="GHO276" s="760"/>
      <c r="GHP276" s="760"/>
      <c r="GHQ276" s="760"/>
      <c r="GHR276" s="760"/>
      <c r="GHS276" s="760"/>
      <c r="GHT276" s="760"/>
      <c r="GHU276" s="760"/>
      <c r="GHV276" s="760"/>
      <c r="GHW276" s="760"/>
      <c r="GHX276" s="760"/>
      <c r="GHY276" s="760"/>
      <c r="GHZ276" s="760"/>
      <c r="GIA276" s="760"/>
      <c r="GIB276" s="760"/>
      <c r="GIC276" s="760"/>
      <c r="GID276" s="760"/>
      <c r="GIE276" s="760"/>
      <c r="GIF276" s="760"/>
      <c r="GIG276" s="760"/>
      <c r="GIH276" s="760"/>
      <c r="GII276" s="760"/>
      <c r="GIJ276" s="760"/>
      <c r="GIK276" s="760"/>
      <c r="GIL276" s="760"/>
      <c r="GIM276" s="760"/>
      <c r="GIN276" s="760"/>
      <c r="GIO276" s="760"/>
      <c r="GIP276" s="760"/>
      <c r="GIQ276" s="760"/>
      <c r="GIR276" s="760"/>
      <c r="GIS276" s="760"/>
      <c r="GIT276" s="760"/>
      <c r="GIU276" s="760"/>
      <c r="GIV276" s="760"/>
      <c r="GIW276" s="760"/>
      <c r="GIX276" s="758"/>
      <c r="GIY276" s="758"/>
      <c r="GIZ276" s="758"/>
      <c r="GJA276" s="758"/>
      <c r="GJB276" s="758"/>
      <c r="GJC276" s="758"/>
      <c r="GJD276" s="758"/>
      <c r="GJE276" s="758"/>
      <c r="GJF276" s="758"/>
      <c r="GJG276" s="758"/>
      <c r="GJH276" s="758"/>
      <c r="GJI276" s="758"/>
      <c r="GJJ276" s="758"/>
      <c r="GJK276" s="758"/>
      <c r="GJL276" s="758"/>
      <c r="GJM276" s="758"/>
      <c r="GJN276" s="758"/>
      <c r="GJO276" s="758"/>
      <c r="GJP276" s="758"/>
      <c r="GJQ276" s="758"/>
      <c r="GJR276" s="758"/>
      <c r="GJS276" s="758"/>
      <c r="GJT276" s="758"/>
      <c r="GJU276" s="758"/>
      <c r="GJV276" s="759"/>
      <c r="GJW276" s="759"/>
      <c r="GJX276" s="759"/>
      <c r="GJY276" s="759"/>
      <c r="GJZ276" s="759"/>
      <c r="GKA276" s="758"/>
      <c r="GKB276" s="758"/>
      <c r="GKC276" s="759"/>
      <c r="GKD276" s="759"/>
      <c r="GKE276" s="758"/>
      <c r="GKF276" s="758"/>
      <c r="GKG276" s="759"/>
      <c r="GKH276" s="759"/>
      <c r="GKI276" s="758"/>
      <c r="GKJ276" s="758"/>
      <c r="GKK276" s="758"/>
      <c r="GKL276" s="758"/>
      <c r="GKM276" s="758"/>
      <c r="GKN276" s="758"/>
      <c r="GKO276" s="758"/>
      <c r="GKP276" s="759"/>
      <c r="GKQ276" s="759"/>
      <c r="GKR276" s="758"/>
      <c r="GKS276" s="758"/>
      <c r="GKT276" s="759"/>
      <c r="GKU276" s="759"/>
      <c r="GKV276" s="758"/>
      <c r="GKW276" s="758"/>
      <c r="GKX276" s="758"/>
      <c r="GKY276" s="758"/>
      <c r="GKZ276" s="758"/>
      <c r="GLA276" s="756"/>
      <c r="GLB276" s="761"/>
      <c r="GLC276" s="758"/>
      <c r="GLD276" s="758"/>
      <c r="GLE276" s="758"/>
      <c r="GLF276" s="758"/>
      <c r="GLG276" s="758"/>
      <c r="GLH276" s="758"/>
      <c r="GLI276" s="758"/>
      <c r="GLJ276" s="760"/>
      <c r="GLK276" s="760"/>
      <c r="GLL276" s="760"/>
      <c r="GLM276" s="760"/>
      <c r="GLN276" s="760"/>
      <c r="GLO276" s="760"/>
      <c r="GLP276" s="760"/>
      <c r="GLQ276" s="760"/>
      <c r="GLR276" s="760"/>
      <c r="GLS276" s="760"/>
      <c r="GLT276" s="760"/>
      <c r="GLU276" s="760"/>
      <c r="GLV276" s="760"/>
      <c r="GLW276" s="760"/>
      <c r="GLX276" s="760"/>
      <c r="GLY276" s="760"/>
      <c r="GLZ276" s="760"/>
      <c r="GMA276" s="760"/>
      <c r="GMB276" s="760"/>
      <c r="GMC276" s="760"/>
      <c r="GMD276" s="760"/>
      <c r="GME276" s="760"/>
      <c r="GMF276" s="760"/>
      <c r="GMG276" s="760"/>
      <c r="GMH276" s="760"/>
      <c r="GMI276" s="760"/>
      <c r="GMJ276" s="760"/>
      <c r="GMK276" s="760"/>
      <c r="GML276" s="760"/>
      <c r="GMM276" s="760"/>
      <c r="GMN276" s="760"/>
      <c r="GMO276" s="760"/>
      <c r="GMP276" s="760"/>
      <c r="GMQ276" s="760"/>
      <c r="GMR276" s="760"/>
      <c r="GMS276" s="760"/>
      <c r="GMT276" s="760"/>
      <c r="GMU276" s="760"/>
      <c r="GMV276" s="760"/>
      <c r="GMW276" s="760"/>
      <c r="GMX276" s="760"/>
      <c r="GMY276" s="760"/>
      <c r="GMZ276" s="760"/>
      <c r="GNA276" s="760"/>
      <c r="GNB276" s="758"/>
      <c r="GNC276" s="758"/>
      <c r="GND276" s="758"/>
      <c r="GNE276" s="758"/>
      <c r="GNF276" s="758"/>
      <c r="GNG276" s="758"/>
      <c r="GNH276" s="758"/>
      <c r="GNI276" s="758"/>
      <c r="GNJ276" s="758"/>
      <c r="GNK276" s="758"/>
      <c r="GNL276" s="758"/>
      <c r="GNM276" s="758"/>
      <c r="GNN276" s="758"/>
      <c r="GNO276" s="758"/>
      <c r="GNP276" s="758"/>
      <c r="GNQ276" s="758"/>
      <c r="GNR276" s="758"/>
      <c r="GNS276" s="758"/>
      <c r="GNT276" s="758"/>
      <c r="GNU276" s="758"/>
      <c r="GNV276" s="758"/>
      <c r="GNW276" s="758"/>
      <c r="GNX276" s="758"/>
      <c r="GNY276" s="758"/>
      <c r="GNZ276" s="759"/>
      <c r="GOA276" s="759"/>
      <c r="GOB276" s="759"/>
      <c r="GOC276" s="759"/>
      <c r="GOD276" s="759"/>
      <c r="GOE276" s="758"/>
      <c r="GOF276" s="758"/>
      <c r="GOG276" s="759"/>
      <c r="GOH276" s="759"/>
      <c r="GOI276" s="758"/>
      <c r="GOJ276" s="758"/>
      <c r="GOK276" s="759"/>
      <c r="GOL276" s="759"/>
      <c r="GOM276" s="758"/>
      <c r="GON276" s="758"/>
      <c r="GOO276" s="758"/>
      <c r="GOP276" s="758"/>
      <c r="GOQ276" s="758"/>
      <c r="GOR276" s="758"/>
      <c r="GOS276" s="758"/>
      <c r="GOT276" s="759"/>
      <c r="GOU276" s="759"/>
      <c r="GOV276" s="758"/>
      <c r="GOW276" s="758"/>
      <c r="GOX276" s="759"/>
      <c r="GOY276" s="759"/>
      <c r="GOZ276" s="758"/>
      <c r="GPA276" s="758"/>
      <c r="GPB276" s="758"/>
      <c r="GPC276" s="758"/>
      <c r="GPD276" s="758"/>
      <c r="GPE276" s="756"/>
      <c r="GPF276" s="761"/>
      <c r="GPG276" s="758"/>
      <c r="GPH276" s="758"/>
      <c r="GPI276" s="758"/>
      <c r="GPJ276" s="758"/>
      <c r="GPK276" s="758"/>
      <c r="GPL276" s="758"/>
      <c r="GPM276" s="758"/>
      <c r="GPN276" s="760"/>
      <c r="GPO276" s="760"/>
      <c r="GPP276" s="760"/>
      <c r="GPQ276" s="760"/>
      <c r="GPR276" s="760"/>
      <c r="GPS276" s="760"/>
      <c r="GPT276" s="760"/>
      <c r="GPU276" s="760"/>
      <c r="GPV276" s="760"/>
      <c r="GPW276" s="760"/>
      <c r="GPX276" s="760"/>
      <c r="GPY276" s="760"/>
      <c r="GPZ276" s="760"/>
      <c r="GQA276" s="760"/>
      <c r="GQB276" s="760"/>
      <c r="GQC276" s="760"/>
      <c r="GQD276" s="760"/>
      <c r="GQE276" s="760"/>
      <c r="GQF276" s="760"/>
      <c r="GQG276" s="760"/>
      <c r="GQH276" s="760"/>
      <c r="GQI276" s="760"/>
      <c r="GQJ276" s="760"/>
      <c r="GQK276" s="760"/>
      <c r="GQL276" s="760"/>
      <c r="GQM276" s="760"/>
      <c r="GQN276" s="760"/>
      <c r="GQO276" s="760"/>
      <c r="GQP276" s="760"/>
      <c r="GQQ276" s="760"/>
      <c r="GQR276" s="760"/>
      <c r="GQS276" s="760"/>
      <c r="GQT276" s="760"/>
      <c r="GQU276" s="760"/>
      <c r="GQV276" s="760"/>
      <c r="GQW276" s="760"/>
      <c r="GQX276" s="760"/>
      <c r="GQY276" s="760"/>
      <c r="GQZ276" s="760"/>
      <c r="GRA276" s="760"/>
      <c r="GRB276" s="760"/>
      <c r="GRC276" s="760"/>
      <c r="GRD276" s="760"/>
      <c r="GRE276" s="760"/>
      <c r="GRF276" s="758"/>
      <c r="GRG276" s="758"/>
      <c r="GRH276" s="758"/>
      <c r="GRI276" s="758"/>
      <c r="GRJ276" s="758"/>
      <c r="GRK276" s="758"/>
      <c r="GRL276" s="758"/>
      <c r="GRM276" s="758"/>
      <c r="GRN276" s="758"/>
      <c r="GRO276" s="758"/>
      <c r="GRP276" s="758"/>
      <c r="GRQ276" s="758"/>
      <c r="GRR276" s="758"/>
      <c r="GRS276" s="758"/>
      <c r="GRT276" s="758"/>
      <c r="GRU276" s="758"/>
      <c r="GRV276" s="758"/>
      <c r="GRW276" s="758"/>
      <c r="GRX276" s="758"/>
      <c r="GRY276" s="758"/>
      <c r="GRZ276" s="758"/>
      <c r="GSA276" s="758"/>
      <c r="GSB276" s="758"/>
      <c r="GSC276" s="758"/>
      <c r="GSD276" s="759"/>
      <c r="GSE276" s="759"/>
      <c r="GSF276" s="759"/>
      <c r="GSG276" s="759"/>
      <c r="GSH276" s="759"/>
      <c r="GSI276" s="758"/>
      <c r="GSJ276" s="758"/>
      <c r="GSK276" s="759"/>
      <c r="GSL276" s="759"/>
      <c r="GSM276" s="758"/>
      <c r="GSN276" s="758"/>
      <c r="GSO276" s="759"/>
      <c r="GSP276" s="759"/>
      <c r="GSQ276" s="758"/>
      <c r="GSR276" s="758"/>
      <c r="GSS276" s="758"/>
      <c r="GST276" s="758"/>
      <c r="GSU276" s="758"/>
      <c r="GSV276" s="758"/>
      <c r="GSW276" s="758"/>
      <c r="GSX276" s="759"/>
      <c r="GSY276" s="759"/>
      <c r="GSZ276" s="758"/>
      <c r="GTA276" s="758"/>
      <c r="GTB276" s="759"/>
      <c r="GTC276" s="759"/>
      <c r="GTD276" s="758"/>
      <c r="GTE276" s="758"/>
      <c r="GTF276" s="758"/>
      <c r="GTG276" s="758"/>
      <c r="GTH276" s="758"/>
      <c r="GTI276" s="756"/>
      <c r="GTJ276" s="761"/>
      <c r="GTK276" s="758"/>
      <c r="GTL276" s="758"/>
      <c r="GTM276" s="758"/>
      <c r="GTN276" s="758"/>
      <c r="GTO276" s="758"/>
      <c r="GTP276" s="758"/>
      <c r="GTQ276" s="758"/>
      <c r="GTR276" s="760"/>
      <c r="GTS276" s="760"/>
      <c r="GTT276" s="760"/>
      <c r="GTU276" s="760"/>
      <c r="GTV276" s="760"/>
      <c r="GTW276" s="760"/>
      <c r="GTX276" s="760"/>
      <c r="GTY276" s="760"/>
      <c r="GTZ276" s="760"/>
      <c r="GUA276" s="760"/>
      <c r="GUB276" s="760"/>
      <c r="GUC276" s="760"/>
      <c r="GUD276" s="760"/>
      <c r="GUE276" s="760"/>
      <c r="GUF276" s="760"/>
      <c r="GUG276" s="760"/>
      <c r="GUH276" s="760"/>
      <c r="GUI276" s="760"/>
      <c r="GUJ276" s="760"/>
      <c r="GUK276" s="760"/>
      <c r="GUL276" s="760"/>
      <c r="GUM276" s="760"/>
      <c r="GUN276" s="760"/>
      <c r="GUO276" s="760"/>
      <c r="GUP276" s="760"/>
      <c r="GUQ276" s="760"/>
      <c r="GUR276" s="760"/>
      <c r="GUS276" s="760"/>
      <c r="GUT276" s="760"/>
      <c r="GUU276" s="760"/>
      <c r="GUV276" s="760"/>
      <c r="GUW276" s="760"/>
      <c r="GUX276" s="760"/>
      <c r="GUY276" s="760"/>
      <c r="GUZ276" s="760"/>
      <c r="GVA276" s="760"/>
      <c r="GVB276" s="760"/>
      <c r="GVC276" s="760"/>
      <c r="GVD276" s="760"/>
      <c r="GVE276" s="760"/>
      <c r="GVF276" s="760"/>
      <c r="GVG276" s="760"/>
      <c r="GVH276" s="760"/>
      <c r="GVI276" s="760"/>
      <c r="GVJ276" s="758"/>
      <c r="GVK276" s="758"/>
      <c r="GVL276" s="758"/>
      <c r="GVM276" s="758"/>
      <c r="GVN276" s="758"/>
      <c r="GVO276" s="758"/>
      <c r="GVP276" s="758"/>
      <c r="GVQ276" s="758"/>
      <c r="GVR276" s="758"/>
      <c r="GVS276" s="758"/>
      <c r="GVT276" s="758"/>
      <c r="GVU276" s="758"/>
      <c r="GVV276" s="758"/>
      <c r="GVW276" s="758"/>
      <c r="GVX276" s="758"/>
      <c r="GVY276" s="758"/>
      <c r="GVZ276" s="758"/>
      <c r="GWA276" s="758"/>
      <c r="GWB276" s="758"/>
      <c r="GWC276" s="758"/>
      <c r="GWD276" s="758"/>
      <c r="GWE276" s="758"/>
      <c r="GWF276" s="758"/>
      <c r="GWG276" s="758"/>
      <c r="GWH276" s="759"/>
      <c r="GWI276" s="759"/>
      <c r="GWJ276" s="759"/>
      <c r="GWK276" s="759"/>
      <c r="GWL276" s="759"/>
      <c r="GWM276" s="758"/>
      <c r="GWN276" s="758"/>
      <c r="GWO276" s="759"/>
      <c r="GWP276" s="759"/>
      <c r="GWQ276" s="758"/>
      <c r="GWR276" s="758"/>
      <c r="GWS276" s="759"/>
      <c r="GWT276" s="759"/>
      <c r="GWU276" s="758"/>
      <c r="GWV276" s="758"/>
      <c r="GWW276" s="758"/>
      <c r="GWX276" s="758"/>
      <c r="GWY276" s="758"/>
      <c r="GWZ276" s="758"/>
      <c r="GXA276" s="758"/>
      <c r="GXB276" s="759"/>
      <c r="GXC276" s="759"/>
      <c r="GXD276" s="758"/>
      <c r="GXE276" s="758"/>
      <c r="GXF276" s="759"/>
      <c r="GXG276" s="759"/>
      <c r="GXH276" s="758"/>
      <c r="GXI276" s="758"/>
      <c r="GXJ276" s="758"/>
      <c r="GXK276" s="758"/>
      <c r="GXL276" s="758"/>
      <c r="GXM276" s="756"/>
      <c r="GXN276" s="761"/>
      <c r="GXO276" s="758"/>
      <c r="GXP276" s="758"/>
      <c r="GXQ276" s="758"/>
      <c r="GXR276" s="758"/>
      <c r="GXS276" s="758"/>
      <c r="GXT276" s="758"/>
      <c r="GXU276" s="758"/>
      <c r="GXV276" s="760"/>
      <c r="GXW276" s="760"/>
      <c r="GXX276" s="760"/>
      <c r="GXY276" s="760"/>
      <c r="GXZ276" s="760"/>
      <c r="GYA276" s="760"/>
      <c r="GYB276" s="760"/>
      <c r="GYC276" s="760"/>
      <c r="GYD276" s="760"/>
      <c r="GYE276" s="760"/>
      <c r="GYF276" s="760"/>
      <c r="GYG276" s="760"/>
      <c r="GYH276" s="760"/>
      <c r="GYI276" s="760"/>
      <c r="GYJ276" s="760"/>
      <c r="GYK276" s="760"/>
      <c r="GYL276" s="760"/>
      <c r="GYM276" s="760"/>
      <c r="GYN276" s="760"/>
      <c r="GYO276" s="760"/>
      <c r="GYP276" s="760"/>
      <c r="GYQ276" s="760"/>
      <c r="GYR276" s="760"/>
      <c r="GYS276" s="760"/>
      <c r="GYT276" s="760"/>
      <c r="GYU276" s="760"/>
      <c r="GYV276" s="760"/>
      <c r="GYW276" s="760"/>
      <c r="GYX276" s="760"/>
      <c r="GYY276" s="760"/>
      <c r="GYZ276" s="760"/>
      <c r="GZA276" s="760"/>
      <c r="GZB276" s="760"/>
      <c r="GZC276" s="760"/>
      <c r="GZD276" s="760"/>
      <c r="GZE276" s="760"/>
      <c r="GZF276" s="760"/>
      <c r="GZG276" s="760"/>
      <c r="GZH276" s="760"/>
      <c r="GZI276" s="760"/>
      <c r="GZJ276" s="760"/>
      <c r="GZK276" s="760"/>
      <c r="GZL276" s="760"/>
      <c r="GZM276" s="760"/>
      <c r="GZN276" s="758"/>
      <c r="GZO276" s="758"/>
      <c r="GZP276" s="758"/>
      <c r="GZQ276" s="758"/>
      <c r="GZR276" s="758"/>
      <c r="GZS276" s="758"/>
      <c r="GZT276" s="758"/>
      <c r="GZU276" s="758"/>
      <c r="GZV276" s="758"/>
      <c r="GZW276" s="758"/>
      <c r="GZX276" s="758"/>
      <c r="GZY276" s="758"/>
      <c r="GZZ276" s="758"/>
      <c r="HAA276" s="758"/>
      <c r="HAB276" s="758"/>
      <c r="HAC276" s="758"/>
      <c r="HAD276" s="758"/>
      <c r="HAE276" s="758"/>
      <c r="HAF276" s="758"/>
      <c r="HAG276" s="758"/>
      <c r="HAH276" s="758"/>
      <c r="HAI276" s="758"/>
      <c r="HAJ276" s="758"/>
      <c r="HAK276" s="758"/>
      <c r="HAL276" s="759"/>
      <c r="HAM276" s="759"/>
      <c r="HAN276" s="759"/>
      <c r="HAO276" s="759"/>
      <c r="HAP276" s="759"/>
      <c r="HAQ276" s="758"/>
      <c r="HAR276" s="758"/>
      <c r="HAS276" s="759"/>
      <c r="HAT276" s="759"/>
      <c r="HAU276" s="758"/>
      <c r="HAV276" s="758"/>
      <c r="HAW276" s="759"/>
      <c r="HAX276" s="759"/>
      <c r="HAY276" s="758"/>
      <c r="HAZ276" s="758"/>
      <c r="HBA276" s="758"/>
      <c r="HBB276" s="758"/>
      <c r="HBC276" s="758"/>
      <c r="HBD276" s="758"/>
      <c r="HBE276" s="758"/>
      <c r="HBF276" s="759"/>
      <c r="HBG276" s="759"/>
      <c r="HBH276" s="758"/>
      <c r="HBI276" s="758"/>
      <c r="HBJ276" s="759"/>
      <c r="HBK276" s="759"/>
      <c r="HBL276" s="758"/>
      <c r="HBM276" s="758"/>
      <c r="HBN276" s="758"/>
      <c r="HBO276" s="758"/>
      <c r="HBP276" s="758"/>
      <c r="HBQ276" s="756"/>
      <c r="HBR276" s="761"/>
      <c r="HBS276" s="758"/>
      <c r="HBT276" s="758"/>
      <c r="HBU276" s="758"/>
      <c r="HBV276" s="758"/>
      <c r="HBW276" s="758"/>
      <c r="HBX276" s="758"/>
      <c r="HBY276" s="758"/>
      <c r="HBZ276" s="760"/>
      <c r="HCA276" s="760"/>
      <c r="HCB276" s="760"/>
      <c r="HCC276" s="760"/>
      <c r="HCD276" s="760"/>
      <c r="HCE276" s="760"/>
      <c r="HCF276" s="760"/>
      <c r="HCG276" s="760"/>
      <c r="HCH276" s="760"/>
      <c r="HCI276" s="760"/>
      <c r="HCJ276" s="760"/>
      <c r="HCK276" s="760"/>
      <c r="HCL276" s="760"/>
      <c r="HCM276" s="760"/>
      <c r="HCN276" s="760"/>
      <c r="HCO276" s="760"/>
      <c r="HCP276" s="760"/>
      <c r="HCQ276" s="760"/>
      <c r="HCR276" s="760"/>
      <c r="HCS276" s="760"/>
      <c r="HCT276" s="760"/>
      <c r="HCU276" s="760"/>
      <c r="HCV276" s="760"/>
      <c r="HCW276" s="760"/>
      <c r="HCX276" s="760"/>
      <c r="HCY276" s="760"/>
      <c r="HCZ276" s="760"/>
      <c r="HDA276" s="760"/>
      <c r="HDB276" s="760"/>
      <c r="HDC276" s="760"/>
      <c r="HDD276" s="760"/>
      <c r="HDE276" s="760"/>
      <c r="HDF276" s="760"/>
      <c r="HDG276" s="760"/>
      <c r="HDH276" s="760"/>
      <c r="HDI276" s="760"/>
      <c r="HDJ276" s="760"/>
      <c r="HDK276" s="760"/>
      <c r="HDL276" s="760"/>
      <c r="HDM276" s="760"/>
      <c r="HDN276" s="760"/>
      <c r="HDO276" s="760"/>
      <c r="HDP276" s="760"/>
      <c r="HDQ276" s="760"/>
      <c r="HDR276" s="758"/>
      <c r="HDS276" s="758"/>
      <c r="HDT276" s="758"/>
      <c r="HDU276" s="758"/>
      <c r="HDV276" s="758"/>
      <c r="HDW276" s="758"/>
      <c r="HDX276" s="758"/>
      <c r="HDY276" s="758"/>
      <c r="HDZ276" s="758"/>
      <c r="HEA276" s="758"/>
      <c r="HEB276" s="758"/>
      <c r="HEC276" s="758"/>
      <c r="HED276" s="758"/>
      <c r="HEE276" s="758"/>
      <c r="HEF276" s="758"/>
      <c r="HEG276" s="758"/>
      <c r="HEH276" s="758"/>
      <c r="HEI276" s="758"/>
      <c r="HEJ276" s="758"/>
      <c r="HEK276" s="758"/>
      <c r="HEL276" s="758"/>
      <c r="HEM276" s="758"/>
      <c r="HEN276" s="758"/>
      <c r="HEO276" s="758"/>
      <c r="HEP276" s="759"/>
      <c r="HEQ276" s="759"/>
      <c r="HER276" s="759"/>
      <c r="HES276" s="759"/>
      <c r="HET276" s="759"/>
      <c r="HEU276" s="758"/>
      <c r="HEV276" s="758"/>
      <c r="HEW276" s="759"/>
      <c r="HEX276" s="759"/>
      <c r="HEY276" s="758"/>
      <c r="HEZ276" s="758"/>
      <c r="HFA276" s="759"/>
      <c r="HFB276" s="759"/>
      <c r="HFC276" s="758"/>
      <c r="HFD276" s="758"/>
      <c r="HFE276" s="758"/>
      <c r="HFF276" s="758"/>
      <c r="HFG276" s="758"/>
      <c r="HFH276" s="758"/>
      <c r="HFI276" s="758"/>
      <c r="HFJ276" s="759"/>
      <c r="HFK276" s="759"/>
      <c r="HFL276" s="758"/>
      <c r="HFM276" s="758"/>
      <c r="HFN276" s="759"/>
      <c r="HFO276" s="759"/>
      <c r="HFP276" s="758"/>
      <c r="HFQ276" s="758"/>
      <c r="HFR276" s="758"/>
      <c r="HFS276" s="758"/>
      <c r="HFT276" s="758"/>
      <c r="HFU276" s="756"/>
      <c r="HFV276" s="761"/>
      <c r="HFW276" s="758"/>
      <c r="HFX276" s="758"/>
      <c r="HFY276" s="758"/>
      <c r="HFZ276" s="758"/>
      <c r="HGA276" s="758"/>
      <c r="HGB276" s="758"/>
      <c r="HGC276" s="758"/>
      <c r="HGD276" s="760"/>
      <c r="HGE276" s="760"/>
      <c r="HGF276" s="760"/>
      <c r="HGG276" s="760"/>
      <c r="HGH276" s="760"/>
      <c r="HGI276" s="760"/>
      <c r="HGJ276" s="760"/>
      <c r="HGK276" s="760"/>
      <c r="HGL276" s="760"/>
      <c r="HGM276" s="760"/>
      <c r="HGN276" s="760"/>
      <c r="HGO276" s="760"/>
      <c r="HGP276" s="760"/>
      <c r="HGQ276" s="760"/>
      <c r="HGR276" s="760"/>
      <c r="HGS276" s="760"/>
      <c r="HGT276" s="760"/>
      <c r="HGU276" s="760"/>
      <c r="HGV276" s="760"/>
      <c r="HGW276" s="760"/>
      <c r="HGX276" s="760"/>
      <c r="HGY276" s="760"/>
      <c r="HGZ276" s="760"/>
      <c r="HHA276" s="760"/>
      <c r="HHB276" s="760"/>
      <c r="HHC276" s="760"/>
      <c r="HHD276" s="760"/>
      <c r="HHE276" s="760"/>
      <c r="HHF276" s="760"/>
      <c r="HHG276" s="760"/>
      <c r="HHH276" s="760"/>
      <c r="HHI276" s="760"/>
      <c r="HHJ276" s="760"/>
      <c r="HHK276" s="760"/>
      <c r="HHL276" s="760"/>
      <c r="HHM276" s="760"/>
      <c r="HHN276" s="760"/>
      <c r="HHO276" s="760"/>
      <c r="HHP276" s="760"/>
      <c r="HHQ276" s="760"/>
      <c r="HHR276" s="760"/>
      <c r="HHS276" s="760"/>
      <c r="HHT276" s="760"/>
      <c r="HHU276" s="760"/>
      <c r="HHV276" s="758"/>
      <c r="HHW276" s="758"/>
      <c r="HHX276" s="758"/>
      <c r="HHY276" s="758"/>
      <c r="HHZ276" s="758"/>
      <c r="HIA276" s="758"/>
      <c r="HIB276" s="758"/>
      <c r="HIC276" s="758"/>
      <c r="HID276" s="758"/>
      <c r="HIE276" s="758"/>
      <c r="HIF276" s="758"/>
      <c r="HIG276" s="758"/>
      <c r="HIH276" s="758"/>
      <c r="HII276" s="758"/>
      <c r="HIJ276" s="758"/>
      <c r="HIK276" s="758"/>
      <c r="HIL276" s="758"/>
      <c r="HIM276" s="758"/>
      <c r="HIN276" s="758"/>
      <c r="HIO276" s="758"/>
      <c r="HIP276" s="758"/>
      <c r="HIQ276" s="758"/>
      <c r="HIR276" s="758"/>
      <c r="HIS276" s="758"/>
      <c r="HIT276" s="759"/>
      <c r="HIU276" s="759"/>
      <c r="HIV276" s="759"/>
      <c r="HIW276" s="759"/>
      <c r="HIX276" s="759"/>
      <c r="HIY276" s="758"/>
      <c r="HIZ276" s="758"/>
      <c r="HJA276" s="759"/>
      <c r="HJB276" s="759"/>
      <c r="HJC276" s="758"/>
      <c r="HJD276" s="758"/>
      <c r="HJE276" s="759"/>
      <c r="HJF276" s="759"/>
      <c r="HJG276" s="758"/>
      <c r="HJH276" s="758"/>
      <c r="HJI276" s="758"/>
      <c r="HJJ276" s="758"/>
      <c r="HJK276" s="758"/>
      <c r="HJL276" s="758"/>
      <c r="HJM276" s="758"/>
      <c r="HJN276" s="759"/>
      <c r="HJO276" s="759"/>
      <c r="HJP276" s="758"/>
      <c r="HJQ276" s="758"/>
      <c r="HJR276" s="759"/>
      <c r="HJS276" s="759"/>
      <c r="HJT276" s="758"/>
      <c r="HJU276" s="758"/>
      <c r="HJV276" s="758"/>
      <c r="HJW276" s="758"/>
      <c r="HJX276" s="758"/>
      <c r="HJY276" s="756"/>
      <c r="HJZ276" s="761"/>
      <c r="HKA276" s="758"/>
      <c r="HKB276" s="758"/>
      <c r="HKC276" s="758"/>
      <c r="HKD276" s="758"/>
      <c r="HKE276" s="758"/>
      <c r="HKF276" s="758"/>
      <c r="HKG276" s="758"/>
      <c r="HKH276" s="760"/>
      <c r="HKI276" s="760"/>
      <c r="HKJ276" s="760"/>
      <c r="HKK276" s="760"/>
      <c r="HKL276" s="760"/>
      <c r="HKM276" s="760"/>
      <c r="HKN276" s="760"/>
      <c r="HKO276" s="760"/>
      <c r="HKP276" s="760"/>
      <c r="HKQ276" s="760"/>
      <c r="HKR276" s="760"/>
      <c r="HKS276" s="760"/>
      <c r="HKT276" s="760"/>
      <c r="HKU276" s="760"/>
      <c r="HKV276" s="760"/>
      <c r="HKW276" s="760"/>
      <c r="HKX276" s="760"/>
      <c r="HKY276" s="760"/>
      <c r="HKZ276" s="760"/>
      <c r="HLA276" s="760"/>
      <c r="HLB276" s="760"/>
      <c r="HLC276" s="760"/>
      <c r="HLD276" s="760"/>
      <c r="HLE276" s="760"/>
      <c r="HLF276" s="760"/>
      <c r="HLG276" s="760"/>
      <c r="HLH276" s="760"/>
      <c r="HLI276" s="760"/>
      <c r="HLJ276" s="760"/>
      <c r="HLK276" s="760"/>
      <c r="HLL276" s="760"/>
      <c r="HLM276" s="760"/>
      <c r="HLN276" s="760"/>
      <c r="HLO276" s="760"/>
      <c r="HLP276" s="760"/>
      <c r="HLQ276" s="760"/>
      <c r="HLR276" s="760"/>
      <c r="HLS276" s="760"/>
      <c r="HLT276" s="760"/>
      <c r="HLU276" s="760"/>
      <c r="HLV276" s="760"/>
      <c r="HLW276" s="760"/>
      <c r="HLX276" s="760"/>
      <c r="HLY276" s="760"/>
      <c r="HLZ276" s="758"/>
      <c r="HMA276" s="758"/>
      <c r="HMB276" s="758"/>
      <c r="HMC276" s="758"/>
      <c r="HMD276" s="758"/>
      <c r="HME276" s="758"/>
      <c r="HMF276" s="758"/>
      <c r="HMG276" s="758"/>
      <c r="HMH276" s="758"/>
      <c r="HMI276" s="758"/>
      <c r="HMJ276" s="758"/>
      <c r="HMK276" s="758"/>
      <c r="HML276" s="758"/>
      <c r="HMM276" s="758"/>
      <c r="HMN276" s="758"/>
      <c r="HMO276" s="758"/>
      <c r="HMP276" s="758"/>
      <c r="HMQ276" s="758"/>
      <c r="HMR276" s="758"/>
      <c r="HMS276" s="758"/>
      <c r="HMT276" s="758"/>
      <c r="HMU276" s="758"/>
      <c r="HMV276" s="758"/>
      <c r="HMW276" s="758"/>
      <c r="HMX276" s="759"/>
      <c r="HMY276" s="759"/>
      <c r="HMZ276" s="759"/>
      <c r="HNA276" s="759"/>
      <c r="HNB276" s="759"/>
      <c r="HNC276" s="758"/>
      <c r="HND276" s="758"/>
      <c r="HNE276" s="759"/>
      <c r="HNF276" s="759"/>
      <c r="HNG276" s="758"/>
      <c r="HNH276" s="758"/>
      <c r="HNI276" s="759"/>
      <c r="HNJ276" s="759"/>
      <c r="HNK276" s="758"/>
      <c r="HNL276" s="758"/>
      <c r="HNM276" s="758"/>
      <c r="HNN276" s="758"/>
      <c r="HNO276" s="758"/>
      <c r="HNP276" s="758"/>
      <c r="HNQ276" s="758"/>
      <c r="HNR276" s="759"/>
      <c r="HNS276" s="759"/>
      <c r="HNT276" s="758"/>
      <c r="HNU276" s="758"/>
      <c r="HNV276" s="759"/>
      <c r="HNW276" s="759"/>
      <c r="HNX276" s="758"/>
      <c r="HNY276" s="758"/>
      <c r="HNZ276" s="758"/>
      <c r="HOA276" s="758"/>
      <c r="HOB276" s="758"/>
      <c r="HOC276" s="756"/>
      <c r="HOD276" s="761"/>
      <c r="HOE276" s="758"/>
      <c r="HOF276" s="758"/>
      <c r="HOG276" s="758"/>
      <c r="HOH276" s="758"/>
      <c r="HOI276" s="758"/>
      <c r="HOJ276" s="758"/>
      <c r="HOK276" s="758"/>
      <c r="HOL276" s="760"/>
      <c r="HOM276" s="760"/>
      <c r="HON276" s="760"/>
      <c r="HOO276" s="760"/>
      <c r="HOP276" s="760"/>
      <c r="HOQ276" s="760"/>
      <c r="HOR276" s="760"/>
      <c r="HOS276" s="760"/>
      <c r="HOT276" s="760"/>
      <c r="HOU276" s="760"/>
      <c r="HOV276" s="760"/>
      <c r="HOW276" s="760"/>
      <c r="HOX276" s="760"/>
      <c r="HOY276" s="760"/>
      <c r="HOZ276" s="760"/>
      <c r="HPA276" s="760"/>
      <c r="HPB276" s="760"/>
      <c r="HPC276" s="760"/>
      <c r="HPD276" s="760"/>
      <c r="HPE276" s="760"/>
      <c r="HPF276" s="760"/>
      <c r="HPG276" s="760"/>
      <c r="HPH276" s="760"/>
      <c r="HPI276" s="760"/>
      <c r="HPJ276" s="760"/>
      <c r="HPK276" s="760"/>
      <c r="HPL276" s="760"/>
      <c r="HPM276" s="760"/>
      <c r="HPN276" s="760"/>
      <c r="HPO276" s="760"/>
      <c r="HPP276" s="760"/>
      <c r="HPQ276" s="760"/>
      <c r="HPR276" s="760"/>
      <c r="HPS276" s="760"/>
      <c r="HPT276" s="760"/>
      <c r="HPU276" s="760"/>
      <c r="HPV276" s="760"/>
      <c r="HPW276" s="760"/>
      <c r="HPX276" s="760"/>
      <c r="HPY276" s="760"/>
      <c r="HPZ276" s="760"/>
      <c r="HQA276" s="760"/>
      <c r="HQB276" s="760"/>
      <c r="HQC276" s="760"/>
      <c r="HQD276" s="758"/>
      <c r="HQE276" s="758"/>
      <c r="HQF276" s="758"/>
      <c r="HQG276" s="758"/>
      <c r="HQH276" s="758"/>
      <c r="HQI276" s="758"/>
      <c r="HQJ276" s="758"/>
      <c r="HQK276" s="758"/>
      <c r="HQL276" s="758"/>
      <c r="HQM276" s="758"/>
      <c r="HQN276" s="758"/>
      <c r="HQO276" s="758"/>
      <c r="HQP276" s="758"/>
      <c r="HQQ276" s="758"/>
      <c r="HQR276" s="758"/>
      <c r="HQS276" s="758"/>
      <c r="HQT276" s="758"/>
      <c r="HQU276" s="758"/>
      <c r="HQV276" s="758"/>
      <c r="HQW276" s="758"/>
      <c r="HQX276" s="758"/>
      <c r="HQY276" s="758"/>
      <c r="HQZ276" s="758"/>
      <c r="HRA276" s="758"/>
      <c r="HRB276" s="759"/>
      <c r="HRC276" s="759"/>
      <c r="HRD276" s="759"/>
      <c r="HRE276" s="759"/>
      <c r="HRF276" s="759"/>
      <c r="HRG276" s="758"/>
      <c r="HRH276" s="758"/>
      <c r="HRI276" s="759"/>
      <c r="HRJ276" s="759"/>
      <c r="HRK276" s="758"/>
      <c r="HRL276" s="758"/>
      <c r="HRM276" s="759"/>
      <c r="HRN276" s="759"/>
      <c r="HRO276" s="758"/>
      <c r="HRP276" s="758"/>
      <c r="HRQ276" s="758"/>
      <c r="HRR276" s="758"/>
      <c r="HRS276" s="758"/>
      <c r="HRT276" s="758"/>
      <c r="HRU276" s="758"/>
      <c r="HRV276" s="759"/>
      <c r="HRW276" s="759"/>
      <c r="HRX276" s="758"/>
      <c r="HRY276" s="758"/>
      <c r="HRZ276" s="759"/>
      <c r="HSA276" s="759"/>
      <c r="HSB276" s="758"/>
      <c r="HSC276" s="758"/>
      <c r="HSD276" s="758"/>
      <c r="HSE276" s="758"/>
      <c r="HSF276" s="758"/>
      <c r="HSG276" s="756"/>
      <c r="HSH276" s="761"/>
      <c r="HSI276" s="758"/>
      <c r="HSJ276" s="758"/>
      <c r="HSK276" s="758"/>
      <c r="HSL276" s="758"/>
      <c r="HSM276" s="758"/>
      <c r="HSN276" s="758"/>
      <c r="HSO276" s="758"/>
      <c r="HSP276" s="760"/>
      <c r="HSQ276" s="760"/>
      <c r="HSR276" s="760"/>
      <c r="HSS276" s="760"/>
      <c r="HST276" s="760"/>
      <c r="HSU276" s="760"/>
      <c r="HSV276" s="760"/>
      <c r="HSW276" s="760"/>
      <c r="HSX276" s="760"/>
      <c r="HSY276" s="760"/>
      <c r="HSZ276" s="760"/>
      <c r="HTA276" s="760"/>
      <c r="HTB276" s="760"/>
      <c r="HTC276" s="760"/>
      <c r="HTD276" s="760"/>
      <c r="HTE276" s="760"/>
      <c r="HTF276" s="760"/>
      <c r="HTG276" s="760"/>
      <c r="HTH276" s="760"/>
      <c r="HTI276" s="760"/>
      <c r="HTJ276" s="760"/>
      <c r="HTK276" s="760"/>
      <c r="HTL276" s="760"/>
      <c r="HTM276" s="760"/>
      <c r="HTN276" s="760"/>
      <c r="HTO276" s="760"/>
      <c r="HTP276" s="760"/>
      <c r="HTQ276" s="760"/>
      <c r="HTR276" s="760"/>
      <c r="HTS276" s="760"/>
      <c r="HTT276" s="760"/>
      <c r="HTU276" s="760"/>
      <c r="HTV276" s="760"/>
      <c r="HTW276" s="760"/>
      <c r="HTX276" s="760"/>
      <c r="HTY276" s="760"/>
      <c r="HTZ276" s="760"/>
      <c r="HUA276" s="760"/>
      <c r="HUB276" s="760"/>
      <c r="HUC276" s="760"/>
      <c r="HUD276" s="760"/>
      <c r="HUE276" s="760"/>
      <c r="HUF276" s="760"/>
      <c r="HUG276" s="760"/>
      <c r="HUH276" s="758"/>
      <c r="HUI276" s="758"/>
      <c r="HUJ276" s="758"/>
      <c r="HUK276" s="758"/>
      <c r="HUL276" s="758"/>
      <c r="HUM276" s="758"/>
      <c r="HUN276" s="758"/>
      <c r="HUO276" s="758"/>
      <c r="HUP276" s="758"/>
      <c r="HUQ276" s="758"/>
      <c r="HUR276" s="758"/>
      <c r="HUS276" s="758"/>
      <c r="HUT276" s="758"/>
      <c r="HUU276" s="758"/>
      <c r="HUV276" s="758"/>
      <c r="HUW276" s="758"/>
      <c r="HUX276" s="758"/>
      <c r="HUY276" s="758"/>
      <c r="HUZ276" s="758"/>
      <c r="HVA276" s="758"/>
      <c r="HVB276" s="758"/>
      <c r="HVC276" s="758"/>
      <c r="HVD276" s="758"/>
      <c r="HVE276" s="758"/>
      <c r="HVF276" s="759"/>
      <c r="HVG276" s="759"/>
      <c r="HVH276" s="759"/>
      <c r="HVI276" s="759"/>
      <c r="HVJ276" s="759"/>
      <c r="HVK276" s="758"/>
      <c r="HVL276" s="758"/>
      <c r="HVM276" s="759"/>
      <c r="HVN276" s="759"/>
      <c r="HVO276" s="758"/>
      <c r="HVP276" s="758"/>
      <c r="HVQ276" s="759"/>
      <c r="HVR276" s="759"/>
      <c r="HVS276" s="758"/>
      <c r="HVT276" s="758"/>
      <c r="HVU276" s="758"/>
      <c r="HVV276" s="758"/>
      <c r="HVW276" s="758"/>
      <c r="HVX276" s="758"/>
      <c r="HVY276" s="758"/>
      <c r="HVZ276" s="759"/>
      <c r="HWA276" s="759"/>
      <c r="HWB276" s="758"/>
      <c r="HWC276" s="758"/>
      <c r="HWD276" s="759"/>
      <c r="HWE276" s="759"/>
      <c r="HWF276" s="758"/>
      <c r="HWG276" s="758"/>
      <c r="HWH276" s="758"/>
      <c r="HWI276" s="758"/>
      <c r="HWJ276" s="758"/>
      <c r="HWK276" s="756"/>
      <c r="HWL276" s="761"/>
      <c r="HWM276" s="758"/>
      <c r="HWN276" s="758"/>
      <c r="HWO276" s="758"/>
      <c r="HWP276" s="758"/>
      <c r="HWQ276" s="758"/>
      <c r="HWR276" s="758"/>
      <c r="HWS276" s="758"/>
      <c r="HWT276" s="760"/>
      <c r="HWU276" s="760"/>
      <c r="HWV276" s="760"/>
      <c r="HWW276" s="760"/>
      <c r="HWX276" s="760"/>
      <c r="HWY276" s="760"/>
      <c r="HWZ276" s="760"/>
      <c r="HXA276" s="760"/>
      <c r="HXB276" s="760"/>
      <c r="HXC276" s="760"/>
      <c r="HXD276" s="760"/>
      <c r="HXE276" s="760"/>
      <c r="HXF276" s="760"/>
      <c r="HXG276" s="760"/>
      <c r="HXH276" s="760"/>
      <c r="HXI276" s="760"/>
      <c r="HXJ276" s="760"/>
      <c r="HXK276" s="760"/>
      <c r="HXL276" s="760"/>
      <c r="HXM276" s="760"/>
      <c r="HXN276" s="760"/>
      <c r="HXO276" s="760"/>
      <c r="HXP276" s="760"/>
      <c r="HXQ276" s="760"/>
      <c r="HXR276" s="760"/>
      <c r="HXS276" s="760"/>
      <c r="HXT276" s="760"/>
      <c r="HXU276" s="760"/>
      <c r="HXV276" s="760"/>
      <c r="HXW276" s="760"/>
      <c r="HXX276" s="760"/>
      <c r="HXY276" s="760"/>
      <c r="HXZ276" s="760"/>
      <c r="HYA276" s="760"/>
      <c r="HYB276" s="760"/>
      <c r="HYC276" s="760"/>
      <c r="HYD276" s="760"/>
      <c r="HYE276" s="760"/>
      <c r="HYF276" s="760"/>
      <c r="HYG276" s="760"/>
      <c r="HYH276" s="760"/>
      <c r="HYI276" s="760"/>
      <c r="HYJ276" s="760"/>
      <c r="HYK276" s="760"/>
      <c r="HYL276" s="758"/>
      <c r="HYM276" s="758"/>
      <c r="HYN276" s="758"/>
      <c r="HYO276" s="758"/>
      <c r="HYP276" s="758"/>
      <c r="HYQ276" s="758"/>
      <c r="HYR276" s="758"/>
      <c r="HYS276" s="758"/>
      <c r="HYT276" s="758"/>
      <c r="HYU276" s="758"/>
      <c r="HYV276" s="758"/>
      <c r="HYW276" s="758"/>
      <c r="HYX276" s="758"/>
      <c r="HYY276" s="758"/>
      <c r="HYZ276" s="758"/>
      <c r="HZA276" s="758"/>
      <c r="HZB276" s="758"/>
      <c r="HZC276" s="758"/>
      <c r="HZD276" s="758"/>
      <c r="HZE276" s="758"/>
      <c r="HZF276" s="758"/>
      <c r="HZG276" s="758"/>
      <c r="HZH276" s="758"/>
      <c r="HZI276" s="758"/>
      <c r="HZJ276" s="759"/>
      <c r="HZK276" s="759"/>
      <c r="HZL276" s="759"/>
      <c r="HZM276" s="759"/>
      <c r="HZN276" s="759"/>
      <c r="HZO276" s="758"/>
      <c r="HZP276" s="758"/>
      <c r="HZQ276" s="759"/>
      <c r="HZR276" s="759"/>
      <c r="HZS276" s="758"/>
      <c r="HZT276" s="758"/>
      <c r="HZU276" s="759"/>
      <c r="HZV276" s="759"/>
      <c r="HZW276" s="758"/>
      <c r="HZX276" s="758"/>
      <c r="HZY276" s="758"/>
      <c r="HZZ276" s="758"/>
      <c r="IAA276" s="758"/>
      <c r="IAB276" s="758"/>
      <c r="IAC276" s="758"/>
      <c r="IAD276" s="759"/>
      <c r="IAE276" s="759"/>
      <c r="IAF276" s="758"/>
      <c r="IAG276" s="758"/>
      <c r="IAH276" s="759"/>
      <c r="IAI276" s="759"/>
      <c r="IAJ276" s="758"/>
      <c r="IAK276" s="758"/>
      <c r="IAL276" s="758"/>
      <c r="IAM276" s="758"/>
      <c r="IAN276" s="758"/>
      <c r="IAO276" s="756"/>
      <c r="IAP276" s="761"/>
      <c r="IAQ276" s="758"/>
      <c r="IAR276" s="758"/>
      <c r="IAS276" s="758"/>
      <c r="IAT276" s="758"/>
      <c r="IAU276" s="758"/>
      <c r="IAV276" s="758"/>
      <c r="IAW276" s="758"/>
      <c r="IAX276" s="760"/>
      <c r="IAY276" s="760"/>
      <c r="IAZ276" s="760"/>
      <c r="IBA276" s="760"/>
      <c r="IBB276" s="760"/>
      <c r="IBC276" s="760"/>
      <c r="IBD276" s="760"/>
      <c r="IBE276" s="760"/>
      <c r="IBF276" s="760"/>
      <c r="IBG276" s="760"/>
      <c r="IBH276" s="760"/>
      <c r="IBI276" s="760"/>
      <c r="IBJ276" s="760"/>
      <c r="IBK276" s="760"/>
      <c r="IBL276" s="760"/>
      <c r="IBM276" s="760"/>
      <c r="IBN276" s="760"/>
      <c r="IBO276" s="760"/>
      <c r="IBP276" s="760"/>
      <c r="IBQ276" s="760"/>
      <c r="IBR276" s="760"/>
      <c r="IBS276" s="760"/>
      <c r="IBT276" s="760"/>
      <c r="IBU276" s="760"/>
      <c r="IBV276" s="760"/>
      <c r="IBW276" s="760"/>
      <c r="IBX276" s="760"/>
      <c r="IBY276" s="760"/>
      <c r="IBZ276" s="760"/>
      <c r="ICA276" s="760"/>
      <c r="ICB276" s="760"/>
      <c r="ICC276" s="760"/>
      <c r="ICD276" s="760"/>
      <c r="ICE276" s="760"/>
      <c r="ICF276" s="760"/>
      <c r="ICG276" s="760"/>
      <c r="ICH276" s="760"/>
      <c r="ICI276" s="760"/>
      <c r="ICJ276" s="760"/>
      <c r="ICK276" s="760"/>
      <c r="ICL276" s="760"/>
      <c r="ICM276" s="760"/>
      <c r="ICN276" s="760"/>
      <c r="ICO276" s="760"/>
      <c r="ICP276" s="758"/>
      <c r="ICQ276" s="758"/>
      <c r="ICR276" s="758"/>
      <c r="ICS276" s="758"/>
      <c r="ICT276" s="758"/>
      <c r="ICU276" s="758"/>
      <c r="ICV276" s="758"/>
      <c r="ICW276" s="758"/>
      <c r="ICX276" s="758"/>
      <c r="ICY276" s="758"/>
      <c r="ICZ276" s="758"/>
      <c r="IDA276" s="758"/>
      <c r="IDB276" s="758"/>
      <c r="IDC276" s="758"/>
      <c r="IDD276" s="758"/>
      <c r="IDE276" s="758"/>
      <c r="IDF276" s="758"/>
      <c r="IDG276" s="758"/>
      <c r="IDH276" s="758"/>
      <c r="IDI276" s="758"/>
      <c r="IDJ276" s="758"/>
      <c r="IDK276" s="758"/>
      <c r="IDL276" s="758"/>
      <c r="IDM276" s="758"/>
      <c r="IDN276" s="759"/>
      <c r="IDO276" s="759"/>
      <c r="IDP276" s="759"/>
      <c r="IDQ276" s="759"/>
      <c r="IDR276" s="759"/>
      <c r="IDS276" s="758"/>
      <c r="IDT276" s="758"/>
      <c r="IDU276" s="759"/>
      <c r="IDV276" s="759"/>
      <c r="IDW276" s="758"/>
      <c r="IDX276" s="758"/>
      <c r="IDY276" s="759"/>
      <c r="IDZ276" s="759"/>
      <c r="IEA276" s="758"/>
      <c r="IEB276" s="758"/>
      <c r="IEC276" s="758"/>
      <c r="IED276" s="758"/>
      <c r="IEE276" s="758"/>
      <c r="IEF276" s="758"/>
      <c r="IEG276" s="758"/>
      <c r="IEH276" s="759"/>
      <c r="IEI276" s="759"/>
      <c r="IEJ276" s="758"/>
      <c r="IEK276" s="758"/>
      <c r="IEL276" s="759"/>
      <c r="IEM276" s="759"/>
      <c r="IEN276" s="758"/>
      <c r="IEO276" s="758"/>
      <c r="IEP276" s="758"/>
      <c r="IEQ276" s="758"/>
      <c r="IER276" s="758"/>
      <c r="IES276" s="756"/>
      <c r="IET276" s="761"/>
      <c r="IEU276" s="758"/>
      <c r="IEV276" s="758"/>
      <c r="IEW276" s="758"/>
      <c r="IEX276" s="758"/>
      <c r="IEY276" s="758"/>
      <c r="IEZ276" s="758"/>
      <c r="IFA276" s="758"/>
      <c r="IFB276" s="760"/>
      <c r="IFC276" s="760"/>
      <c r="IFD276" s="760"/>
      <c r="IFE276" s="760"/>
      <c r="IFF276" s="760"/>
      <c r="IFG276" s="760"/>
      <c r="IFH276" s="760"/>
      <c r="IFI276" s="760"/>
      <c r="IFJ276" s="760"/>
      <c r="IFK276" s="760"/>
      <c r="IFL276" s="760"/>
      <c r="IFM276" s="760"/>
      <c r="IFN276" s="760"/>
      <c r="IFO276" s="760"/>
      <c r="IFP276" s="760"/>
      <c r="IFQ276" s="760"/>
      <c r="IFR276" s="760"/>
      <c r="IFS276" s="760"/>
      <c r="IFT276" s="760"/>
      <c r="IFU276" s="760"/>
      <c r="IFV276" s="760"/>
      <c r="IFW276" s="760"/>
      <c r="IFX276" s="760"/>
      <c r="IFY276" s="760"/>
      <c r="IFZ276" s="760"/>
      <c r="IGA276" s="760"/>
      <c r="IGB276" s="760"/>
      <c r="IGC276" s="760"/>
      <c r="IGD276" s="760"/>
      <c r="IGE276" s="760"/>
      <c r="IGF276" s="760"/>
      <c r="IGG276" s="760"/>
      <c r="IGH276" s="760"/>
      <c r="IGI276" s="760"/>
      <c r="IGJ276" s="760"/>
      <c r="IGK276" s="760"/>
      <c r="IGL276" s="760"/>
      <c r="IGM276" s="760"/>
      <c r="IGN276" s="760"/>
      <c r="IGO276" s="760"/>
      <c r="IGP276" s="760"/>
      <c r="IGQ276" s="760"/>
      <c r="IGR276" s="760"/>
      <c r="IGS276" s="760"/>
      <c r="IGT276" s="758"/>
      <c r="IGU276" s="758"/>
      <c r="IGV276" s="758"/>
      <c r="IGW276" s="758"/>
      <c r="IGX276" s="758"/>
      <c r="IGY276" s="758"/>
      <c r="IGZ276" s="758"/>
      <c r="IHA276" s="758"/>
      <c r="IHB276" s="758"/>
      <c r="IHC276" s="758"/>
      <c r="IHD276" s="758"/>
      <c r="IHE276" s="758"/>
      <c r="IHF276" s="758"/>
      <c r="IHG276" s="758"/>
      <c r="IHH276" s="758"/>
      <c r="IHI276" s="758"/>
      <c r="IHJ276" s="758"/>
      <c r="IHK276" s="758"/>
      <c r="IHL276" s="758"/>
      <c r="IHM276" s="758"/>
      <c r="IHN276" s="758"/>
      <c r="IHO276" s="758"/>
      <c r="IHP276" s="758"/>
      <c r="IHQ276" s="758"/>
      <c r="IHR276" s="759"/>
      <c r="IHS276" s="759"/>
      <c r="IHT276" s="759"/>
      <c r="IHU276" s="759"/>
      <c r="IHV276" s="759"/>
      <c r="IHW276" s="758"/>
      <c r="IHX276" s="758"/>
      <c r="IHY276" s="759"/>
      <c r="IHZ276" s="759"/>
      <c r="IIA276" s="758"/>
      <c r="IIB276" s="758"/>
      <c r="IIC276" s="759"/>
      <c r="IID276" s="759"/>
      <c r="IIE276" s="758"/>
      <c r="IIF276" s="758"/>
      <c r="IIG276" s="758"/>
      <c r="IIH276" s="758"/>
      <c r="III276" s="758"/>
      <c r="IIJ276" s="758"/>
      <c r="IIK276" s="758"/>
      <c r="IIL276" s="759"/>
      <c r="IIM276" s="759"/>
      <c r="IIN276" s="758"/>
      <c r="IIO276" s="758"/>
      <c r="IIP276" s="759"/>
      <c r="IIQ276" s="759"/>
      <c r="IIR276" s="758"/>
      <c r="IIS276" s="758"/>
      <c r="IIT276" s="758"/>
      <c r="IIU276" s="758"/>
      <c r="IIV276" s="758"/>
      <c r="IIW276" s="756"/>
      <c r="IIX276" s="761"/>
      <c r="IIY276" s="758"/>
      <c r="IIZ276" s="758"/>
      <c r="IJA276" s="758"/>
      <c r="IJB276" s="758"/>
      <c r="IJC276" s="758"/>
      <c r="IJD276" s="758"/>
      <c r="IJE276" s="758"/>
      <c r="IJF276" s="760"/>
      <c r="IJG276" s="760"/>
      <c r="IJH276" s="760"/>
      <c r="IJI276" s="760"/>
      <c r="IJJ276" s="760"/>
      <c r="IJK276" s="760"/>
      <c r="IJL276" s="760"/>
      <c r="IJM276" s="760"/>
      <c r="IJN276" s="760"/>
      <c r="IJO276" s="760"/>
      <c r="IJP276" s="760"/>
      <c r="IJQ276" s="760"/>
      <c r="IJR276" s="760"/>
      <c r="IJS276" s="760"/>
      <c r="IJT276" s="760"/>
      <c r="IJU276" s="760"/>
      <c r="IJV276" s="760"/>
      <c r="IJW276" s="760"/>
      <c r="IJX276" s="760"/>
      <c r="IJY276" s="760"/>
      <c r="IJZ276" s="760"/>
      <c r="IKA276" s="760"/>
      <c r="IKB276" s="760"/>
      <c r="IKC276" s="760"/>
      <c r="IKD276" s="760"/>
      <c r="IKE276" s="760"/>
      <c r="IKF276" s="760"/>
      <c r="IKG276" s="760"/>
      <c r="IKH276" s="760"/>
      <c r="IKI276" s="760"/>
      <c r="IKJ276" s="760"/>
      <c r="IKK276" s="760"/>
      <c r="IKL276" s="760"/>
      <c r="IKM276" s="760"/>
      <c r="IKN276" s="760"/>
      <c r="IKO276" s="760"/>
      <c r="IKP276" s="760"/>
      <c r="IKQ276" s="760"/>
      <c r="IKR276" s="760"/>
      <c r="IKS276" s="760"/>
      <c r="IKT276" s="760"/>
      <c r="IKU276" s="760"/>
      <c r="IKV276" s="760"/>
      <c r="IKW276" s="760"/>
      <c r="IKX276" s="758"/>
      <c r="IKY276" s="758"/>
      <c r="IKZ276" s="758"/>
      <c r="ILA276" s="758"/>
      <c r="ILB276" s="758"/>
      <c r="ILC276" s="758"/>
      <c r="ILD276" s="758"/>
      <c r="ILE276" s="758"/>
      <c r="ILF276" s="758"/>
      <c r="ILG276" s="758"/>
      <c r="ILH276" s="758"/>
      <c r="ILI276" s="758"/>
      <c r="ILJ276" s="758"/>
      <c r="ILK276" s="758"/>
      <c r="ILL276" s="758"/>
      <c r="ILM276" s="758"/>
      <c r="ILN276" s="758"/>
      <c r="ILO276" s="758"/>
      <c r="ILP276" s="758"/>
      <c r="ILQ276" s="758"/>
      <c r="ILR276" s="758"/>
      <c r="ILS276" s="758"/>
      <c r="ILT276" s="758"/>
      <c r="ILU276" s="758"/>
      <c r="ILV276" s="759"/>
      <c r="ILW276" s="759"/>
      <c r="ILX276" s="759"/>
      <c r="ILY276" s="759"/>
      <c r="ILZ276" s="759"/>
      <c r="IMA276" s="758"/>
      <c r="IMB276" s="758"/>
      <c r="IMC276" s="759"/>
      <c r="IMD276" s="759"/>
      <c r="IME276" s="758"/>
      <c r="IMF276" s="758"/>
      <c r="IMG276" s="759"/>
      <c r="IMH276" s="759"/>
      <c r="IMI276" s="758"/>
      <c r="IMJ276" s="758"/>
      <c r="IMK276" s="758"/>
      <c r="IML276" s="758"/>
      <c r="IMM276" s="758"/>
      <c r="IMN276" s="758"/>
      <c r="IMO276" s="758"/>
      <c r="IMP276" s="759"/>
      <c r="IMQ276" s="759"/>
      <c r="IMR276" s="758"/>
      <c r="IMS276" s="758"/>
      <c r="IMT276" s="759"/>
      <c r="IMU276" s="759"/>
      <c r="IMV276" s="758"/>
      <c r="IMW276" s="758"/>
      <c r="IMX276" s="758"/>
      <c r="IMY276" s="758"/>
      <c r="IMZ276" s="758"/>
      <c r="INA276" s="756"/>
      <c r="INB276" s="761"/>
      <c r="INC276" s="758"/>
      <c r="IND276" s="758"/>
      <c r="INE276" s="758"/>
      <c r="INF276" s="758"/>
      <c r="ING276" s="758"/>
      <c r="INH276" s="758"/>
      <c r="INI276" s="758"/>
      <c r="INJ276" s="760"/>
      <c r="INK276" s="760"/>
      <c r="INL276" s="760"/>
      <c r="INM276" s="760"/>
      <c r="INN276" s="760"/>
      <c r="INO276" s="760"/>
      <c r="INP276" s="760"/>
      <c r="INQ276" s="760"/>
      <c r="INR276" s="760"/>
      <c r="INS276" s="760"/>
      <c r="INT276" s="760"/>
      <c r="INU276" s="760"/>
      <c r="INV276" s="760"/>
      <c r="INW276" s="760"/>
      <c r="INX276" s="760"/>
      <c r="INY276" s="760"/>
      <c r="INZ276" s="760"/>
      <c r="IOA276" s="760"/>
      <c r="IOB276" s="760"/>
      <c r="IOC276" s="760"/>
      <c r="IOD276" s="760"/>
      <c r="IOE276" s="760"/>
      <c r="IOF276" s="760"/>
      <c r="IOG276" s="760"/>
      <c r="IOH276" s="760"/>
      <c r="IOI276" s="760"/>
      <c r="IOJ276" s="760"/>
      <c r="IOK276" s="760"/>
      <c r="IOL276" s="760"/>
      <c r="IOM276" s="760"/>
      <c r="ION276" s="760"/>
      <c r="IOO276" s="760"/>
      <c r="IOP276" s="760"/>
      <c r="IOQ276" s="760"/>
      <c r="IOR276" s="760"/>
      <c r="IOS276" s="760"/>
      <c r="IOT276" s="760"/>
      <c r="IOU276" s="760"/>
      <c r="IOV276" s="760"/>
      <c r="IOW276" s="760"/>
      <c r="IOX276" s="760"/>
      <c r="IOY276" s="760"/>
      <c r="IOZ276" s="760"/>
      <c r="IPA276" s="760"/>
      <c r="IPB276" s="758"/>
      <c r="IPC276" s="758"/>
      <c r="IPD276" s="758"/>
      <c r="IPE276" s="758"/>
      <c r="IPF276" s="758"/>
      <c r="IPG276" s="758"/>
      <c r="IPH276" s="758"/>
      <c r="IPI276" s="758"/>
      <c r="IPJ276" s="758"/>
      <c r="IPK276" s="758"/>
      <c r="IPL276" s="758"/>
      <c r="IPM276" s="758"/>
      <c r="IPN276" s="758"/>
      <c r="IPO276" s="758"/>
      <c r="IPP276" s="758"/>
      <c r="IPQ276" s="758"/>
      <c r="IPR276" s="758"/>
      <c r="IPS276" s="758"/>
      <c r="IPT276" s="758"/>
      <c r="IPU276" s="758"/>
      <c r="IPV276" s="758"/>
      <c r="IPW276" s="758"/>
      <c r="IPX276" s="758"/>
      <c r="IPY276" s="758"/>
      <c r="IPZ276" s="759"/>
      <c r="IQA276" s="759"/>
      <c r="IQB276" s="759"/>
      <c r="IQC276" s="759"/>
      <c r="IQD276" s="759"/>
      <c r="IQE276" s="758"/>
      <c r="IQF276" s="758"/>
      <c r="IQG276" s="759"/>
      <c r="IQH276" s="759"/>
      <c r="IQI276" s="758"/>
      <c r="IQJ276" s="758"/>
      <c r="IQK276" s="759"/>
      <c r="IQL276" s="759"/>
      <c r="IQM276" s="758"/>
      <c r="IQN276" s="758"/>
      <c r="IQO276" s="758"/>
      <c r="IQP276" s="758"/>
      <c r="IQQ276" s="758"/>
      <c r="IQR276" s="758"/>
      <c r="IQS276" s="758"/>
      <c r="IQT276" s="759"/>
      <c r="IQU276" s="759"/>
      <c r="IQV276" s="758"/>
      <c r="IQW276" s="758"/>
      <c r="IQX276" s="759"/>
      <c r="IQY276" s="759"/>
      <c r="IQZ276" s="758"/>
      <c r="IRA276" s="758"/>
      <c r="IRB276" s="758"/>
      <c r="IRC276" s="758"/>
      <c r="IRD276" s="758"/>
      <c r="IRE276" s="756"/>
      <c r="IRF276" s="761"/>
      <c r="IRG276" s="758"/>
      <c r="IRH276" s="758"/>
      <c r="IRI276" s="758"/>
      <c r="IRJ276" s="758"/>
      <c r="IRK276" s="758"/>
      <c r="IRL276" s="758"/>
      <c r="IRM276" s="758"/>
      <c r="IRN276" s="760"/>
      <c r="IRO276" s="760"/>
      <c r="IRP276" s="760"/>
      <c r="IRQ276" s="760"/>
      <c r="IRR276" s="760"/>
      <c r="IRS276" s="760"/>
      <c r="IRT276" s="760"/>
      <c r="IRU276" s="760"/>
      <c r="IRV276" s="760"/>
      <c r="IRW276" s="760"/>
      <c r="IRX276" s="760"/>
      <c r="IRY276" s="760"/>
      <c r="IRZ276" s="760"/>
      <c r="ISA276" s="760"/>
      <c r="ISB276" s="760"/>
      <c r="ISC276" s="760"/>
      <c r="ISD276" s="760"/>
      <c r="ISE276" s="760"/>
      <c r="ISF276" s="760"/>
      <c r="ISG276" s="760"/>
      <c r="ISH276" s="760"/>
      <c r="ISI276" s="760"/>
      <c r="ISJ276" s="760"/>
      <c r="ISK276" s="760"/>
      <c r="ISL276" s="760"/>
      <c r="ISM276" s="760"/>
      <c r="ISN276" s="760"/>
      <c r="ISO276" s="760"/>
      <c r="ISP276" s="760"/>
      <c r="ISQ276" s="760"/>
      <c r="ISR276" s="760"/>
      <c r="ISS276" s="760"/>
      <c r="IST276" s="760"/>
      <c r="ISU276" s="760"/>
      <c r="ISV276" s="760"/>
      <c r="ISW276" s="760"/>
      <c r="ISX276" s="760"/>
      <c r="ISY276" s="760"/>
      <c r="ISZ276" s="760"/>
      <c r="ITA276" s="760"/>
      <c r="ITB276" s="760"/>
      <c r="ITC276" s="760"/>
      <c r="ITD276" s="760"/>
      <c r="ITE276" s="760"/>
      <c r="ITF276" s="758"/>
      <c r="ITG276" s="758"/>
      <c r="ITH276" s="758"/>
      <c r="ITI276" s="758"/>
      <c r="ITJ276" s="758"/>
      <c r="ITK276" s="758"/>
      <c r="ITL276" s="758"/>
      <c r="ITM276" s="758"/>
      <c r="ITN276" s="758"/>
      <c r="ITO276" s="758"/>
      <c r="ITP276" s="758"/>
      <c r="ITQ276" s="758"/>
      <c r="ITR276" s="758"/>
      <c r="ITS276" s="758"/>
      <c r="ITT276" s="758"/>
      <c r="ITU276" s="758"/>
      <c r="ITV276" s="758"/>
      <c r="ITW276" s="758"/>
      <c r="ITX276" s="758"/>
      <c r="ITY276" s="758"/>
      <c r="ITZ276" s="758"/>
      <c r="IUA276" s="758"/>
      <c r="IUB276" s="758"/>
      <c r="IUC276" s="758"/>
      <c r="IUD276" s="759"/>
      <c r="IUE276" s="759"/>
      <c r="IUF276" s="759"/>
      <c r="IUG276" s="759"/>
      <c r="IUH276" s="759"/>
      <c r="IUI276" s="758"/>
      <c r="IUJ276" s="758"/>
      <c r="IUK276" s="759"/>
      <c r="IUL276" s="759"/>
      <c r="IUM276" s="758"/>
      <c r="IUN276" s="758"/>
      <c r="IUO276" s="759"/>
      <c r="IUP276" s="759"/>
      <c r="IUQ276" s="758"/>
      <c r="IUR276" s="758"/>
      <c r="IUS276" s="758"/>
      <c r="IUT276" s="758"/>
      <c r="IUU276" s="758"/>
      <c r="IUV276" s="758"/>
      <c r="IUW276" s="758"/>
      <c r="IUX276" s="759"/>
      <c r="IUY276" s="759"/>
      <c r="IUZ276" s="758"/>
      <c r="IVA276" s="758"/>
      <c r="IVB276" s="759"/>
      <c r="IVC276" s="759"/>
      <c r="IVD276" s="758"/>
      <c r="IVE276" s="758"/>
      <c r="IVF276" s="758"/>
      <c r="IVG276" s="758"/>
      <c r="IVH276" s="758"/>
      <c r="IVI276" s="756"/>
      <c r="IVJ276" s="761"/>
      <c r="IVK276" s="758"/>
      <c r="IVL276" s="758"/>
      <c r="IVM276" s="758"/>
      <c r="IVN276" s="758"/>
      <c r="IVO276" s="758"/>
      <c r="IVP276" s="758"/>
      <c r="IVQ276" s="758"/>
      <c r="IVR276" s="760"/>
      <c r="IVS276" s="760"/>
      <c r="IVT276" s="760"/>
      <c r="IVU276" s="760"/>
      <c r="IVV276" s="760"/>
      <c r="IVW276" s="760"/>
      <c r="IVX276" s="760"/>
      <c r="IVY276" s="760"/>
      <c r="IVZ276" s="760"/>
      <c r="IWA276" s="760"/>
      <c r="IWB276" s="760"/>
      <c r="IWC276" s="760"/>
      <c r="IWD276" s="760"/>
      <c r="IWE276" s="760"/>
      <c r="IWF276" s="760"/>
      <c r="IWG276" s="760"/>
      <c r="IWH276" s="760"/>
      <c r="IWI276" s="760"/>
      <c r="IWJ276" s="760"/>
      <c r="IWK276" s="760"/>
      <c r="IWL276" s="760"/>
      <c r="IWM276" s="760"/>
      <c r="IWN276" s="760"/>
      <c r="IWO276" s="760"/>
      <c r="IWP276" s="760"/>
      <c r="IWQ276" s="760"/>
      <c r="IWR276" s="760"/>
      <c r="IWS276" s="760"/>
      <c r="IWT276" s="760"/>
      <c r="IWU276" s="760"/>
      <c r="IWV276" s="760"/>
      <c r="IWW276" s="760"/>
      <c r="IWX276" s="760"/>
      <c r="IWY276" s="760"/>
      <c r="IWZ276" s="760"/>
      <c r="IXA276" s="760"/>
      <c r="IXB276" s="760"/>
      <c r="IXC276" s="760"/>
      <c r="IXD276" s="760"/>
      <c r="IXE276" s="760"/>
      <c r="IXF276" s="760"/>
      <c r="IXG276" s="760"/>
      <c r="IXH276" s="760"/>
      <c r="IXI276" s="760"/>
      <c r="IXJ276" s="758"/>
      <c r="IXK276" s="758"/>
      <c r="IXL276" s="758"/>
      <c r="IXM276" s="758"/>
      <c r="IXN276" s="758"/>
      <c r="IXO276" s="758"/>
      <c r="IXP276" s="758"/>
      <c r="IXQ276" s="758"/>
      <c r="IXR276" s="758"/>
      <c r="IXS276" s="758"/>
      <c r="IXT276" s="758"/>
      <c r="IXU276" s="758"/>
      <c r="IXV276" s="758"/>
      <c r="IXW276" s="758"/>
      <c r="IXX276" s="758"/>
      <c r="IXY276" s="758"/>
      <c r="IXZ276" s="758"/>
      <c r="IYA276" s="758"/>
      <c r="IYB276" s="758"/>
      <c r="IYC276" s="758"/>
      <c r="IYD276" s="758"/>
      <c r="IYE276" s="758"/>
      <c r="IYF276" s="758"/>
      <c r="IYG276" s="758"/>
      <c r="IYH276" s="759"/>
      <c r="IYI276" s="759"/>
      <c r="IYJ276" s="759"/>
      <c r="IYK276" s="759"/>
      <c r="IYL276" s="759"/>
      <c r="IYM276" s="758"/>
      <c r="IYN276" s="758"/>
      <c r="IYO276" s="759"/>
      <c r="IYP276" s="759"/>
      <c r="IYQ276" s="758"/>
      <c r="IYR276" s="758"/>
      <c r="IYS276" s="759"/>
      <c r="IYT276" s="759"/>
      <c r="IYU276" s="758"/>
      <c r="IYV276" s="758"/>
      <c r="IYW276" s="758"/>
      <c r="IYX276" s="758"/>
      <c r="IYY276" s="758"/>
      <c r="IYZ276" s="758"/>
      <c r="IZA276" s="758"/>
      <c r="IZB276" s="759"/>
      <c r="IZC276" s="759"/>
      <c r="IZD276" s="758"/>
      <c r="IZE276" s="758"/>
      <c r="IZF276" s="759"/>
      <c r="IZG276" s="759"/>
      <c r="IZH276" s="758"/>
      <c r="IZI276" s="758"/>
      <c r="IZJ276" s="758"/>
      <c r="IZK276" s="758"/>
      <c r="IZL276" s="758"/>
      <c r="IZM276" s="756"/>
      <c r="IZN276" s="761"/>
      <c r="IZO276" s="758"/>
      <c r="IZP276" s="758"/>
      <c r="IZQ276" s="758"/>
      <c r="IZR276" s="758"/>
      <c r="IZS276" s="758"/>
      <c r="IZT276" s="758"/>
      <c r="IZU276" s="758"/>
      <c r="IZV276" s="760"/>
      <c r="IZW276" s="760"/>
      <c r="IZX276" s="760"/>
      <c r="IZY276" s="760"/>
      <c r="IZZ276" s="760"/>
      <c r="JAA276" s="760"/>
      <c r="JAB276" s="760"/>
      <c r="JAC276" s="760"/>
      <c r="JAD276" s="760"/>
      <c r="JAE276" s="760"/>
      <c r="JAF276" s="760"/>
      <c r="JAG276" s="760"/>
      <c r="JAH276" s="760"/>
      <c r="JAI276" s="760"/>
      <c r="JAJ276" s="760"/>
      <c r="JAK276" s="760"/>
      <c r="JAL276" s="760"/>
      <c r="JAM276" s="760"/>
      <c r="JAN276" s="760"/>
      <c r="JAO276" s="760"/>
      <c r="JAP276" s="760"/>
      <c r="JAQ276" s="760"/>
      <c r="JAR276" s="760"/>
      <c r="JAS276" s="760"/>
      <c r="JAT276" s="760"/>
      <c r="JAU276" s="760"/>
      <c r="JAV276" s="760"/>
      <c r="JAW276" s="760"/>
      <c r="JAX276" s="760"/>
      <c r="JAY276" s="760"/>
      <c r="JAZ276" s="760"/>
      <c r="JBA276" s="760"/>
      <c r="JBB276" s="760"/>
      <c r="JBC276" s="760"/>
      <c r="JBD276" s="760"/>
      <c r="JBE276" s="760"/>
      <c r="JBF276" s="760"/>
      <c r="JBG276" s="760"/>
      <c r="JBH276" s="760"/>
      <c r="JBI276" s="760"/>
      <c r="JBJ276" s="760"/>
      <c r="JBK276" s="760"/>
      <c r="JBL276" s="760"/>
      <c r="JBM276" s="760"/>
      <c r="JBN276" s="758"/>
      <c r="JBO276" s="758"/>
      <c r="JBP276" s="758"/>
      <c r="JBQ276" s="758"/>
      <c r="JBR276" s="758"/>
      <c r="JBS276" s="758"/>
      <c r="JBT276" s="758"/>
      <c r="JBU276" s="758"/>
      <c r="JBV276" s="758"/>
      <c r="JBW276" s="758"/>
      <c r="JBX276" s="758"/>
      <c r="JBY276" s="758"/>
      <c r="JBZ276" s="758"/>
      <c r="JCA276" s="758"/>
      <c r="JCB276" s="758"/>
      <c r="JCC276" s="758"/>
      <c r="JCD276" s="758"/>
      <c r="JCE276" s="758"/>
      <c r="JCF276" s="758"/>
      <c r="JCG276" s="758"/>
      <c r="JCH276" s="758"/>
      <c r="JCI276" s="758"/>
      <c r="JCJ276" s="758"/>
      <c r="JCK276" s="758"/>
      <c r="JCL276" s="759"/>
      <c r="JCM276" s="759"/>
      <c r="JCN276" s="759"/>
      <c r="JCO276" s="759"/>
      <c r="JCP276" s="759"/>
      <c r="JCQ276" s="758"/>
      <c r="JCR276" s="758"/>
      <c r="JCS276" s="759"/>
      <c r="JCT276" s="759"/>
      <c r="JCU276" s="758"/>
      <c r="JCV276" s="758"/>
      <c r="JCW276" s="759"/>
      <c r="JCX276" s="759"/>
      <c r="JCY276" s="758"/>
      <c r="JCZ276" s="758"/>
      <c r="JDA276" s="758"/>
      <c r="JDB276" s="758"/>
      <c r="JDC276" s="758"/>
      <c r="JDD276" s="758"/>
      <c r="JDE276" s="758"/>
      <c r="JDF276" s="759"/>
      <c r="JDG276" s="759"/>
      <c r="JDH276" s="758"/>
      <c r="JDI276" s="758"/>
      <c r="JDJ276" s="759"/>
      <c r="JDK276" s="759"/>
      <c r="JDL276" s="758"/>
      <c r="JDM276" s="758"/>
      <c r="JDN276" s="758"/>
      <c r="JDO276" s="758"/>
      <c r="JDP276" s="758"/>
      <c r="JDQ276" s="756"/>
      <c r="JDR276" s="761"/>
      <c r="JDS276" s="758"/>
      <c r="JDT276" s="758"/>
      <c r="JDU276" s="758"/>
      <c r="JDV276" s="758"/>
      <c r="JDW276" s="758"/>
      <c r="JDX276" s="758"/>
      <c r="JDY276" s="758"/>
      <c r="JDZ276" s="760"/>
      <c r="JEA276" s="760"/>
      <c r="JEB276" s="760"/>
      <c r="JEC276" s="760"/>
      <c r="JED276" s="760"/>
      <c r="JEE276" s="760"/>
      <c r="JEF276" s="760"/>
      <c r="JEG276" s="760"/>
      <c r="JEH276" s="760"/>
      <c r="JEI276" s="760"/>
      <c r="JEJ276" s="760"/>
      <c r="JEK276" s="760"/>
      <c r="JEL276" s="760"/>
      <c r="JEM276" s="760"/>
      <c r="JEN276" s="760"/>
      <c r="JEO276" s="760"/>
      <c r="JEP276" s="760"/>
      <c r="JEQ276" s="760"/>
      <c r="JER276" s="760"/>
      <c r="JES276" s="760"/>
      <c r="JET276" s="760"/>
      <c r="JEU276" s="760"/>
      <c r="JEV276" s="760"/>
      <c r="JEW276" s="760"/>
      <c r="JEX276" s="760"/>
      <c r="JEY276" s="760"/>
      <c r="JEZ276" s="760"/>
      <c r="JFA276" s="760"/>
      <c r="JFB276" s="760"/>
      <c r="JFC276" s="760"/>
      <c r="JFD276" s="760"/>
      <c r="JFE276" s="760"/>
      <c r="JFF276" s="760"/>
      <c r="JFG276" s="760"/>
      <c r="JFH276" s="760"/>
      <c r="JFI276" s="760"/>
      <c r="JFJ276" s="760"/>
      <c r="JFK276" s="760"/>
      <c r="JFL276" s="760"/>
      <c r="JFM276" s="760"/>
      <c r="JFN276" s="760"/>
      <c r="JFO276" s="760"/>
      <c r="JFP276" s="760"/>
      <c r="JFQ276" s="760"/>
      <c r="JFR276" s="758"/>
      <c r="JFS276" s="758"/>
      <c r="JFT276" s="758"/>
      <c r="JFU276" s="758"/>
      <c r="JFV276" s="758"/>
      <c r="JFW276" s="758"/>
      <c r="JFX276" s="758"/>
      <c r="JFY276" s="758"/>
      <c r="JFZ276" s="758"/>
      <c r="JGA276" s="758"/>
      <c r="JGB276" s="758"/>
      <c r="JGC276" s="758"/>
      <c r="JGD276" s="758"/>
      <c r="JGE276" s="758"/>
      <c r="JGF276" s="758"/>
      <c r="JGG276" s="758"/>
      <c r="JGH276" s="758"/>
      <c r="JGI276" s="758"/>
      <c r="JGJ276" s="758"/>
      <c r="JGK276" s="758"/>
      <c r="JGL276" s="758"/>
      <c r="JGM276" s="758"/>
      <c r="JGN276" s="758"/>
      <c r="JGO276" s="758"/>
      <c r="JGP276" s="759"/>
      <c r="JGQ276" s="759"/>
      <c r="JGR276" s="759"/>
      <c r="JGS276" s="759"/>
      <c r="JGT276" s="759"/>
      <c r="JGU276" s="758"/>
      <c r="JGV276" s="758"/>
      <c r="JGW276" s="759"/>
      <c r="JGX276" s="759"/>
      <c r="JGY276" s="758"/>
      <c r="JGZ276" s="758"/>
      <c r="JHA276" s="759"/>
      <c r="JHB276" s="759"/>
      <c r="JHC276" s="758"/>
      <c r="JHD276" s="758"/>
      <c r="JHE276" s="758"/>
      <c r="JHF276" s="758"/>
      <c r="JHG276" s="758"/>
      <c r="JHH276" s="758"/>
      <c r="JHI276" s="758"/>
      <c r="JHJ276" s="759"/>
      <c r="JHK276" s="759"/>
      <c r="JHL276" s="758"/>
      <c r="JHM276" s="758"/>
      <c r="JHN276" s="759"/>
      <c r="JHO276" s="759"/>
      <c r="JHP276" s="758"/>
      <c r="JHQ276" s="758"/>
      <c r="JHR276" s="758"/>
      <c r="JHS276" s="758"/>
      <c r="JHT276" s="758"/>
      <c r="JHU276" s="756"/>
      <c r="JHV276" s="761"/>
      <c r="JHW276" s="758"/>
      <c r="JHX276" s="758"/>
      <c r="JHY276" s="758"/>
      <c r="JHZ276" s="758"/>
      <c r="JIA276" s="758"/>
      <c r="JIB276" s="758"/>
      <c r="JIC276" s="758"/>
      <c r="JID276" s="760"/>
      <c r="JIE276" s="760"/>
      <c r="JIF276" s="760"/>
      <c r="JIG276" s="760"/>
      <c r="JIH276" s="760"/>
      <c r="JII276" s="760"/>
      <c r="JIJ276" s="760"/>
      <c r="JIK276" s="760"/>
      <c r="JIL276" s="760"/>
      <c r="JIM276" s="760"/>
      <c r="JIN276" s="760"/>
      <c r="JIO276" s="760"/>
      <c r="JIP276" s="760"/>
      <c r="JIQ276" s="760"/>
      <c r="JIR276" s="760"/>
      <c r="JIS276" s="760"/>
      <c r="JIT276" s="760"/>
      <c r="JIU276" s="760"/>
      <c r="JIV276" s="760"/>
      <c r="JIW276" s="760"/>
      <c r="JIX276" s="760"/>
      <c r="JIY276" s="760"/>
      <c r="JIZ276" s="760"/>
      <c r="JJA276" s="760"/>
      <c r="JJB276" s="760"/>
      <c r="JJC276" s="760"/>
      <c r="JJD276" s="760"/>
      <c r="JJE276" s="760"/>
      <c r="JJF276" s="760"/>
      <c r="JJG276" s="760"/>
      <c r="JJH276" s="760"/>
      <c r="JJI276" s="760"/>
      <c r="JJJ276" s="760"/>
      <c r="JJK276" s="760"/>
      <c r="JJL276" s="760"/>
      <c r="JJM276" s="760"/>
      <c r="JJN276" s="760"/>
      <c r="JJO276" s="760"/>
      <c r="JJP276" s="760"/>
      <c r="JJQ276" s="760"/>
      <c r="JJR276" s="760"/>
      <c r="JJS276" s="760"/>
      <c r="JJT276" s="760"/>
      <c r="JJU276" s="760"/>
      <c r="JJV276" s="758"/>
      <c r="JJW276" s="758"/>
      <c r="JJX276" s="758"/>
      <c r="JJY276" s="758"/>
      <c r="JJZ276" s="758"/>
      <c r="JKA276" s="758"/>
      <c r="JKB276" s="758"/>
      <c r="JKC276" s="758"/>
      <c r="JKD276" s="758"/>
      <c r="JKE276" s="758"/>
      <c r="JKF276" s="758"/>
      <c r="JKG276" s="758"/>
      <c r="JKH276" s="758"/>
      <c r="JKI276" s="758"/>
      <c r="JKJ276" s="758"/>
      <c r="JKK276" s="758"/>
      <c r="JKL276" s="758"/>
      <c r="JKM276" s="758"/>
      <c r="JKN276" s="758"/>
      <c r="JKO276" s="758"/>
      <c r="JKP276" s="758"/>
      <c r="JKQ276" s="758"/>
      <c r="JKR276" s="758"/>
      <c r="JKS276" s="758"/>
      <c r="JKT276" s="759"/>
      <c r="JKU276" s="759"/>
      <c r="JKV276" s="759"/>
      <c r="JKW276" s="759"/>
      <c r="JKX276" s="759"/>
      <c r="JKY276" s="758"/>
      <c r="JKZ276" s="758"/>
      <c r="JLA276" s="759"/>
      <c r="JLB276" s="759"/>
      <c r="JLC276" s="758"/>
      <c r="JLD276" s="758"/>
      <c r="JLE276" s="759"/>
      <c r="JLF276" s="759"/>
      <c r="JLG276" s="758"/>
      <c r="JLH276" s="758"/>
      <c r="JLI276" s="758"/>
      <c r="JLJ276" s="758"/>
      <c r="JLK276" s="758"/>
      <c r="JLL276" s="758"/>
      <c r="JLM276" s="758"/>
      <c r="JLN276" s="759"/>
      <c r="JLO276" s="759"/>
      <c r="JLP276" s="758"/>
      <c r="JLQ276" s="758"/>
      <c r="JLR276" s="759"/>
      <c r="JLS276" s="759"/>
      <c r="JLT276" s="758"/>
      <c r="JLU276" s="758"/>
      <c r="JLV276" s="758"/>
      <c r="JLW276" s="758"/>
      <c r="JLX276" s="758"/>
      <c r="JLY276" s="756"/>
      <c r="JLZ276" s="761"/>
      <c r="JMA276" s="758"/>
      <c r="JMB276" s="758"/>
      <c r="JMC276" s="758"/>
      <c r="JMD276" s="758"/>
      <c r="JME276" s="758"/>
      <c r="JMF276" s="758"/>
      <c r="JMG276" s="758"/>
      <c r="JMH276" s="760"/>
      <c r="JMI276" s="760"/>
      <c r="JMJ276" s="760"/>
      <c r="JMK276" s="760"/>
      <c r="JML276" s="760"/>
      <c r="JMM276" s="760"/>
      <c r="JMN276" s="760"/>
      <c r="JMO276" s="760"/>
      <c r="JMP276" s="760"/>
      <c r="JMQ276" s="760"/>
      <c r="JMR276" s="760"/>
      <c r="JMS276" s="760"/>
      <c r="JMT276" s="760"/>
      <c r="JMU276" s="760"/>
      <c r="JMV276" s="760"/>
      <c r="JMW276" s="760"/>
      <c r="JMX276" s="760"/>
      <c r="JMY276" s="760"/>
      <c r="JMZ276" s="760"/>
      <c r="JNA276" s="760"/>
      <c r="JNB276" s="760"/>
      <c r="JNC276" s="760"/>
      <c r="JND276" s="760"/>
      <c r="JNE276" s="760"/>
      <c r="JNF276" s="760"/>
      <c r="JNG276" s="760"/>
      <c r="JNH276" s="760"/>
      <c r="JNI276" s="760"/>
      <c r="JNJ276" s="760"/>
      <c r="JNK276" s="760"/>
      <c r="JNL276" s="760"/>
      <c r="JNM276" s="760"/>
      <c r="JNN276" s="760"/>
      <c r="JNO276" s="760"/>
      <c r="JNP276" s="760"/>
      <c r="JNQ276" s="760"/>
      <c r="JNR276" s="760"/>
      <c r="JNS276" s="760"/>
      <c r="JNT276" s="760"/>
      <c r="JNU276" s="760"/>
      <c r="JNV276" s="760"/>
      <c r="JNW276" s="760"/>
      <c r="JNX276" s="760"/>
      <c r="JNY276" s="760"/>
      <c r="JNZ276" s="758"/>
      <c r="JOA276" s="758"/>
      <c r="JOB276" s="758"/>
      <c r="JOC276" s="758"/>
      <c r="JOD276" s="758"/>
      <c r="JOE276" s="758"/>
      <c r="JOF276" s="758"/>
      <c r="JOG276" s="758"/>
      <c r="JOH276" s="758"/>
      <c r="JOI276" s="758"/>
      <c r="JOJ276" s="758"/>
      <c r="JOK276" s="758"/>
      <c r="JOL276" s="758"/>
      <c r="JOM276" s="758"/>
      <c r="JON276" s="758"/>
      <c r="JOO276" s="758"/>
      <c r="JOP276" s="758"/>
      <c r="JOQ276" s="758"/>
      <c r="JOR276" s="758"/>
      <c r="JOS276" s="758"/>
      <c r="JOT276" s="758"/>
      <c r="JOU276" s="758"/>
      <c r="JOV276" s="758"/>
      <c r="JOW276" s="758"/>
      <c r="JOX276" s="759"/>
      <c r="JOY276" s="759"/>
      <c r="JOZ276" s="759"/>
      <c r="JPA276" s="759"/>
      <c r="JPB276" s="759"/>
      <c r="JPC276" s="758"/>
      <c r="JPD276" s="758"/>
      <c r="JPE276" s="759"/>
      <c r="JPF276" s="759"/>
      <c r="JPG276" s="758"/>
      <c r="JPH276" s="758"/>
      <c r="JPI276" s="759"/>
      <c r="JPJ276" s="759"/>
      <c r="JPK276" s="758"/>
      <c r="JPL276" s="758"/>
      <c r="JPM276" s="758"/>
      <c r="JPN276" s="758"/>
      <c r="JPO276" s="758"/>
      <c r="JPP276" s="758"/>
      <c r="JPQ276" s="758"/>
      <c r="JPR276" s="759"/>
      <c r="JPS276" s="759"/>
      <c r="JPT276" s="758"/>
      <c r="JPU276" s="758"/>
      <c r="JPV276" s="759"/>
      <c r="JPW276" s="759"/>
      <c r="JPX276" s="758"/>
      <c r="JPY276" s="758"/>
      <c r="JPZ276" s="758"/>
      <c r="JQA276" s="758"/>
      <c r="JQB276" s="758"/>
      <c r="JQC276" s="756"/>
      <c r="JQD276" s="761"/>
      <c r="JQE276" s="758"/>
      <c r="JQF276" s="758"/>
      <c r="JQG276" s="758"/>
      <c r="JQH276" s="758"/>
      <c r="JQI276" s="758"/>
      <c r="JQJ276" s="758"/>
      <c r="JQK276" s="758"/>
      <c r="JQL276" s="760"/>
      <c r="JQM276" s="760"/>
      <c r="JQN276" s="760"/>
      <c r="JQO276" s="760"/>
      <c r="JQP276" s="760"/>
      <c r="JQQ276" s="760"/>
      <c r="JQR276" s="760"/>
      <c r="JQS276" s="760"/>
      <c r="JQT276" s="760"/>
      <c r="JQU276" s="760"/>
      <c r="JQV276" s="760"/>
      <c r="JQW276" s="760"/>
      <c r="JQX276" s="760"/>
      <c r="JQY276" s="760"/>
      <c r="JQZ276" s="760"/>
      <c r="JRA276" s="760"/>
      <c r="JRB276" s="760"/>
      <c r="JRC276" s="760"/>
      <c r="JRD276" s="760"/>
      <c r="JRE276" s="760"/>
      <c r="JRF276" s="760"/>
      <c r="JRG276" s="760"/>
      <c r="JRH276" s="760"/>
      <c r="JRI276" s="760"/>
      <c r="JRJ276" s="760"/>
      <c r="JRK276" s="760"/>
      <c r="JRL276" s="760"/>
      <c r="JRM276" s="760"/>
      <c r="JRN276" s="760"/>
      <c r="JRO276" s="760"/>
      <c r="JRP276" s="760"/>
      <c r="JRQ276" s="760"/>
      <c r="JRR276" s="760"/>
      <c r="JRS276" s="760"/>
      <c r="JRT276" s="760"/>
      <c r="JRU276" s="760"/>
      <c r="JRV276" s="760"/>
      <c r="JRW276" s="760"/>
      <c r="JRX276" s="760"/>
      <c r="JRY276" s="760"/>
      <c r="JRZ276" s="760"/>
      <c r="JSA276" s="760"/>
      <c r="JSB276" s="760"/>
      <c r="JSC276" s="760"/>
      <c r="JSD276" s="758"/>
      <c r="JSE276" s="758"/>
      <c r="JSF276" s="758"/>
      <c r="JSG276" s="758"/>
      <c r="JSH276" s="758"/>
      <c r="JSI276" s="758"/>
      <c r="JSJ276" s="758"/>
      <c r="JSK276" s="758"/>
      <c r="JSL276" s="758"/>
      <c r="JSM276" s="758"/>
      <c r="JSN276" s="758"/>
      <c r="JSO276" s="758"/>
      <c r="JSP276" s="758"/>
      <c r="JSQ276" s="758"/>
      <c r="JSR276" s="758"/>
      <c r="JSS276" s="758"/>
      <c r="JST276" s="758"/>
      <c r="JSU276" s="758"/>
      <c r="JSV276" s="758"/>
      <c r="JSW276" s="758"/>
      <c r="JSX276" s="758"/>
      <c r="JSY276" s="758"/>
      <c r="JSZ276" s="758"/>
      <c r="JTA276" s="758"/>
      <c r="JTB276" s="759"/>
      <c r="JTC276" s="759"/>
      <c r="JTD276" s="759"/>
      <c r="JTE276" s="759"/>
      <c r="JTF276" s="759"/>
      <c r="JTG276" s="758"/>
      <c r="JTH276" s="758"/>
      <c r="JTI276" s="759"/>
      <c r="JTJ276" s="759"/>
      <c r="JTK276" s="758"/>
      <c r="JTL276" s="758"/>
      <c r="JTM276" s="759"/>
      <c r="JTN276" s="759"/>
      <c r="JTO276" s="758"/>
      <c r="JTP276" s="758"/>
      <c r="JTQ276" s="758"/>
      <c r="JTR276" s="758"/>
      <c r="JTS276" s="758"/>
      <c r="JTT276" s="758"/>
      <c r="JTU276" s="758"/>
      <c r="JTV276" s="759"/>
      <c r="JTW276" s="759"/>
      <c r="JTX276" s="758"/>
      <c r="JTY276" s="758"/>
      <c r="JTZ276" s="759"/>
      <c r="JUA276" s="759"/>
      <c r="JUB276" s="758"/>
      <c r="JUC276" s="758"/>
      <c r="JUD276" s="758"/>
      <c r="JUE276" s="758"/>
      <c r="JUF276" s="758"/>
      <c r="JUG276" s="756"/>
      <c r="JUH276" s="761"/>
      <c r="JUI276" s="758"/>
      <c r="JUJ276" s="758"/>
      <c r="JUK276" s="758"/>
      <c r="JUL276" s="758"/>
      <c r="JUM276" s="758"/>
      <c r="JUN276" s="758"/>
      <c r="JUO276" s="758"/>
      <c r="JUP276" s="760"/>
      <c r="JUQ276" s="760"/>
      <c r="JUR276" s="760"/>
      <c r="JUS276" s="760"/>
      <c r="JUT276" s="760"/>
      <c r="JUU276" s="760"/>
      <c r="JUV276" s="760"/>
      <c r="JUW276" s="760"/>
      <c r="JUX276" s="760"/>
      <c r="JUY276" s="760"/>
      <c r="JUZ276" s="760"/>
      <c r="JVA276" s="760"/>
      <c r="JVB276" s="760"/>
      <c r="JVC276" s="760"/>
      <c r="JVD276" s="760"/>
      <c r="JVE276" s="760"/>
      <c r="JVF276" s="760"/>
      <c r="JVG276" s="760"/>
      <c r="JVH276" s="760"/>
      <c r="JVI276" s="760"/>
      <c r="JVJ276" s="760"/>
      <c r="JVK276" s="760"/>
      <c r="JVL276" s="760"/>
      <c r="JVM276" s="760"/>
      <c r="JVN276" s="760"/>
      <c r="JVO276" s="760"/>
      <c r="JVP276" s="760"/>
      <c r="JVQ276" s="760"/>
      <c r="JVR276" s="760"/>
      <c r="JVS276" s="760"/>
      <c r="JVT276" s="760"/>
      <c r="JVU276" s="760"/>
      <c r="JVV276" s="760"/>
      <c r="JVW276" s="760"/>
      <c r="JVX276" s="760"/>
      <c r="JVY276" s="760"/>
      <c r="JVZ276" s="760"/>
      <c r="JWA276" s="760"/>
      <c r="JWB276" s="760"/>
      <c r="JWC276" s="760"/>
      <c r="JWD276" s="760"/>
      <c r="JWE276" s="760"/>
      <c r="JWF276" s="760"/>
      <c r="JWG276" s="760"/>
      <c r="JWH276" s="758"/>
      <c r="JWI276" s="758"/>
      <c r="JWJ276" s="758"/>
      <c r="JWK276" s="758"/>
      <c r="JWL276" s="758"/>
      <c r="JWM276" s="758"/>
      <c r="JWN276" s="758"/>
      <c r="JWO276" s="758"/>
      <c r="JWP276" s="758"/>
      <c r="JWQ276" s="758"/>
      <c r="JWR276" s="758"/>
      <c r="JWS276" s="758"/>
      <c r="JWT276" s="758"/>
      <c r="JWU276" s="758"/>
      <c r="JWV276" s="758"/>
      <c r="JWW276" s="758"/>
      <c r="JWX276" s="758"/>
      <c r="JWY276" s="758"/>
      <c r="JWZ276" s="758"/>
      <c r="JXA276" s="758"/>
      <c r="JXB276" s="758"/>
      <c r="JXC276" s="758"/>
      <c r="JXD276" s="758"/>
      <c r="JXE276" s="758"/>
      <c r="JXF276" s="759"/>
      <c r="JXG276" s="759"/>
      <c r="JXH276" s="759"/>
      <c r="JXI276" s="759"/>
      <c r="JXJ276" s="759"/>
      <c r="JXK276" s="758"/>
      <c r="JXL276" s="758"/>
      <c r="JXM276" s="759"/>
      <c r="JXN276" s="759"/>
      <c r="JXO276" s="758"/>
      <c r="JXP276" s="758"/>
      <c r="JXQ276" s="759"/>
      <c r="JXR276" s="759"/>
      <c r="JXS276" s="758"/>
      <c r="JXT276" s="758"/>
      <c r="JXU276" s="758"/>
      <c r="JXV276" s="758"/>
      <c r="JXW276" s="758"/>
      <c r="JXX276" s="758"/>
      <c r="JXY276" s="758"/>
      <c r="JXZ276" s="759"/>
      <c r="JYA276" s="759"/>
      <c r="JYB276" s="758"/>
      <c r="JYC276" s="758"/>
      <c r="JYD276" s="759"/>
      <c r="JYE276" s="759"/>
      <c r="JYF276" s="758"/>
      <c r="JYG276" s="758"/>
      <c r="JYH276" s="758"/>
      <c r="JYI276" s="758"/>
      <c r="JYJ276" s="758"/>
      <c r="JYK276" s="756"/>
      <c r="JYL276" s="761"/>
      <c r="JYM276" s="758"/>
      <c r="JYN276" s="758"/>
      <c r="JYO276" s="758"/>
      <c r="JYP276" s="758"/>
      <c r="JYQ276" s="758"/>
      <c r="JYR276" s="758"/>
      <c r="JYS276" s="758"/>
      <c r="JYT276" s="760"/>
      <c r="JYU276" s="760"/>
      <c r="JYV276" s="760"/>
      <c r="JYW276" s="760"/>
      <c r="JYX276" s="760"/>
      <c r="JYY276" s="760"/>
      <c r="JYZ276" s="760"/>
      <c r="JZA276" s="760"/>
      <c r="JZB276" s="760"/>
      <c r="JZC276" s="760"/>
      <c r="JZD276" s="760"/>
      <c r="JZE276" s="760"/>
      <c r="JZF276" s="760"/>
      <c r="JZG276" s="760"/>
      <c r="JZH276" s="760"/>
      <c r="JZI276" s="760"/>
      <c r="JZJ276" s="760"/>
      <c r="JZK276" s="760"/>
      <c r="JZL276" s="760"/>
      <c r="JZM276" s="760"/>
      <c r="JZN276" s="760"/>
      <c r="JZO276" s="760"/>
      <c r="JZP276" s="760"/>
      <c r="JZQ276" s="760"/>
      <c r="JZR276" s="760"/>
      <c r="JZS276" s="760"/>
      <c r="JZT276" s="760"/>
      <c r="JZU276" s="760"/>
      <c r="JZV276" s="760"/>
      <c r="JZW276" s="760"/>
      <c r="JZX276" s="760"/>
      <c r="JZY276" s="760"/>
      <c r="JZZ276" s="760"/>
      <c r="KAA276" s="760"/>
      <c r="KAB276" s="760"/>
      <c r="KAC276" s="760"/>
      <c r="KAD276" s="760"/>
      <c r="KAE276" s="760"/>
      <c r="KAF276" s="760"/>
      <c r="KAG276" s="760"/>
      <c r="KAH276" s="760"/>
      <c r="KAI276" s="760"/>
      <c r="KAJ276" s="760"/>
      <c r="KAK276" s="760"/>
      <c r="KAL276" s="758"/>
      <c r="KAM276" s="758"/>
      <c r="KAN276" s="758"/>
      <c r="KAO276" s="758"/>
      <c r="KAP276" s="758"/>
      <c r="KAQ276" s="758"/>
      <c r="KAR276" s="758"/>
      <c r="KAS276" s="758"/>
      <c r="KAT276" s="758"/>
      <c r="KAU276" s="758"/>
      <c r="KAV276" s="758"/>
      <c r="KAW276" s="758"/>
      <c r="KAX276" s="758"/>
      <c r="KAY276" s="758"/>
      <c r="KAZ276" s="758"/>
      <c r="KBA276" s="758"/>
      <c r="KBB276" s="758"/>
      <c r="KBC276" s="758"/>
      <c r="KBD276" s="758"/>
      <c r="KBE276" s="758"/>
      <c r="KBF276" s="758"/>
      <c r="KBG276" s="758"/>
      <c r="KBH276" s="758"/>
      <c r="KBI276" s="758"/>
      <c r="KBJ276" s="759"/>
      <c r="KBK276" s="759"/>
      <c r="KBL276" s="759"/>
      <c r="KBM276" s="759"/>
      <c r="KBN276" s="759"/>
      <c r="KBO276" s="758"/>
      <c r="KBP276" s="758"/>
      <c r="KBQ276" s="759"/>
      <c r="KBR276" s="759"/>
      <c r="KBS276" s="758"/>
      <c r="KBT276" s="758"/>
      <c r="KBU276" s="759"/>
      <c r="KBV276" s="759"/>
      <c r="KBW276" s="758"/>
      <c r="KBX276" s="758"/>
      <c r="KBY276" s="758"/>
      <c r="KBZ276" s="758"/>
      <c r="KCA276" s="758"/>
      <c r="KCB276" s="758"/>
      <c r="KCC276" s="758"/>
      <c r="KCD276" s="759"/>
      <c r="KCE276" s="759"/>
      <c r="KCF276" s="758"/>
      <c r="KCG276" s="758"/>
      <c r="KCH276" s="759"/>
      <c r="KCI276" s="759"/>
      <c r="KCJ276" s="758"/>
      <c r="KCK276" s="758"/>
      <c r="KCL276" s="758"/>
      <c r="KCM276" s="758"/>
      <c r="KCN276" s="758"/>
      <c r="KCO276" s="756"/>
      <c r="KCP276" s="761"/>
      <c r="KCQ276" s="758"/>
      <c r="KCR276" s="758"/>
      <c r="KCS276" s="758"/>
      <c r="KCT276" s="758"/>
      <c r="KCU276" s="758"/>
      <c r="KCV276" s="758"/>
      <c r="KCW276" s="758"/>
      <c r="KCX276" s="760"/>
      <c r="KCY276" s="760"/>
      <c r="KCZ276" s="760"/>
      <c r="KDA276" s="760"/>
      <c r="KDB276" s="760"/>
      <c r="KDC276" s="760"/>
      <c r="KDD276" s="760"/>
      <c r="KDE276" s="760"/>
      <c r="KDF276" s="760"/>
      <c r="KDG276" s="760"/>
      <c r="KDH276" s="760"/>
      <c r="KDI276" s="760"/>
      <c r="KDJ276" s="760"/>
      <c r="KDK276" s="760"/>
      <c r="KDL276" s="760"/>
      <c r="KDM276" s="760"/>
      <c r="KDN276" s="760"/>
      <c r="KDO276" s="760"/>
      <c r="KDP276" s="760"/>
      <c r="KDQ276" s="760"/>
      <c r="KDR276" s="760"/>
      <c r="KDS276" s="760"/>
      <c r="KDT276" s="760"/>
      <c r="KDU276" s="760"/>
      <c r="KDV276" s="760"/>
      <c r="KDW276" s="760"/>
      <c r="KDX276" s="760"/>
      <c r="KDY276" s="760"/>
      <c r="KDZ276" s="760"/>
      <c r="KEA276" s="760"/>
      <c r="KEB276" s="760"/>
      <c r="KEC276" s="760"/>
      <c r="KED276" s="760"/>
      <c r="KEE276" s="760"/>
      <c r="KEF276" s="760"/>
      <c r="KEG276" s="760"/>
      <c r="KEH276" s="760"/>
      <c r="KEI276" s="760"/>
      <c r="KEJ276" s="760"/>
      <c r="KEK276" s="760"/>
      <c r="KEL276" s="760"/>
      <c r="KEM276" s="760"/>
      <c r="KEN276" s="760"/>
      <c r="KEO276" s="760"/>
      <c r="KEP276" s="758"/>
      <c r="KEQ276" s="758"/>
      <c r="KER276" s="758"/>
      <c r="KES276" s="758"/>
      <c r="KET276" s="758"/>
      <c r="KEU276" s="758"/>
      <c r="KEV276" s="758"/>
      <c r="KEW276" s="758"/>
      <c r="KEX276" s="758"/>
      <c r="KEY276" s="758"/>
      <c r="KEZ276" s="758"/>
      <c r="KFA276" s="758"/>
      <c r="KFB276" s="758"/>
      <c r="KFC276" s="758"/>
      <c r="KFD276" s="758"/>
      <c r="KFE276" s="758"/>
      <c r="KFF276" s="758"/>
      <c r="KFG276" s="758"/>
      <c r="KFH276" s="758"/>
      <c r="KFI276" s="758"/>
      <c r="KFJ276" s="758"/>
      <c r="KFK276" s="758"/>
      <c r="KFL276" s="758"/>
      <c r="KFM276" s="758"/>
      <c r="KFN276" s="759"/>
      <c r="KFO276" s="759"/>
      <c r="KFP276" s="759"/>
      <c r="KFQ276" s="759"/>
      <c r="KFR276" s="759"/>
      <c r="KFS276" s="758"/>
      <c r="KFT276" s="758"/>
      <c r="KFU276" s="759"/>
      <c r="KFV276" s="759"/>
      <c r="KFW276" s="758"/>
      <c r="KFX276" s="758"/>
      <c r="KFY276" s="759"/>
      <c r="KFZ276" s="759"/>
      <c r="KGA276" s="758"/>
      <c r="KGB276" s="758"/>
      <c r="KGC276" s="758"/>
      <c r="KGD276" s="758"/>
      <c r="KGE276" s="758"/>
      <c r="KGF276" s="758"/>
      <c r="KGG276" s="758"/>
      <c r="KGH276" s="759"/>
      <c r="KGI276" s="759"/>
      <c r="KGJ276" s="758"/>
      <c r="KGK276" s="758"/>
      <c r="KGL276" s="759"/>
      <c r="KGM276" s="759"/>
      <c r="KGN276" s="758"/>
      <c r="KGO276" s="758"/>
      <c r="KGP276" s="758"/>
      <c r="KGQ276" s="758"/>
      <c r="KGR276" s="758"/>
      <c r="KGS276" s="756"/>
      <c r="KGT276" s="761"/>
      <c r="KGU276" s="758"/>
      <c r="KGV276" s="758"/>
      <c r="KGW276" s="758"/>
      <c r="KGX276" s="758"/>
      <c r="KGY276" s="758"/>
      <c r="KGZ276" s="758"/>
      <c r="KHA276" s="758"/>
      <c r="KHB276" s="760"/>
      <c r="KHC276" s="760"/>
      <c r="KHD276" s="760"/>
      <c r="KHE276" s="760"/>
      <c r="KHF276" s="760"/>
      <c r="KHG276" s="760"/>
      <c r="KHH276" s="760"/>
      <c r="KHI276" s="760"/>
      <c r="KHJ276" s="760"/>
      <c r="KHK276" s="760"/>
      <c r="KHL276" s="760"/>
      <c r="KHM276" s="760"/>
      <c r="KHN276" s="760"/>
      <c r="KHO276" s="760"/>
      <c r="KHP276" s="760"/>
      <c r="KHQ276" s="760"/>
      <c r="KHR276" s="760"/>
      <c r="KHS276" s="760"/>
      <c r="KHT276" s="760"/>
      <c r="KHU276" s="760"/>
      <c r="KHV276" s="760"/>
      <c r="KHW276" s="760"/>
      <c r="KHX276" s="760"/>
      <c r="KHY276" s="760"/>
      <c r="KHZ276" s="760"/>
      <c r="KIA276" s="760"/>
      <c r="KIB276" s="760"/>
      <c r="KIC276" s="760"/>
      <c r="KID276" s="760"/>
      <c r="KIE276" s="760"/>
      <c r="KIF276" s="760"/>
      <c r="KIG276" s="760"/>
      <c r="KIH276" s="760"/>
      <c r="KII276" s="760"/>
      <c r="KIJ276" s="760"/>
      <c r="KIK276" s="760"/>
      <c r="KIL276" s="760"/>
      <c r="KIM276" s="760"/>
      <c r="KIN276" s="760"/>
      <c r="KIO276" s="760"/>
      <c r="KIP276" s="760"/>
      <c r="KIQ276" s="760"/>
      <c r="KIR276" s="760"/>
      <c r="KIS276" s="760"/>
      <c r="KIT276" s="758"/>
      <c r="KIU276" s="758"/>
      <c r="KIV276" s="758"/>
      <c r="KIW276" s="758"/>
      <c r="KIX276" s="758"/>
      <c r="KIY276" s="758"/>
      <c r="KIZ276" s="758"/>
      <c r="KJA276" s="758"/>
      <c r="KJB276" s="758"/>
      <c r="KJC276" s="758"/>
      <c r="KJD276" s="758"/>
      <c r="KJE276" s="758"/>
      <c r="KJF276" s="758"/>
      <c r="KJG276" s="758"/>
      <c r="KJH276" s="758"/>
      <c r="KJI276" s="758"/>
      <c r="KJJ276" s="758"/>
      <c r="KJK276" s="758"/>
      <c r="KJL276" s="758"/>
      <c r="KJM276" s="758"/>
      <c r="KJN276" s="758"/>
      <c r="KJO276" s="758"/>
      <c r="KJP276" s="758"/>
      <c r="KJQ276" s="758"/>
      <c r="KJR276" s="759"/>
      <c r="KJS276" s="759"/>
      <c r="KJT276" s="759"/>
      <c r="KJU276" s="759"/>
      <c r="KJV276" s="759"/>
      <c r="KJW276" s="758"/>
      <c r="KJX276" s="758"/>
      <c r="KJY276" s="759"/>
      <c r="KJZ276" s="759"/>
      <c r="KKA276" s="758"/>
      <c r="KKB276" s="758"/>
      <c r="KKC276" s="759"/>
      <c r="KKD276" s="759"/>
      <c r="KKE276" s="758"/>
      <c r="KKF276" s="758"/>
      <c r="KKG276" s="758"/>
      <c r="KKH276" s="758"/>
      <c r="KKI276" s="758"/>
      <c r="KKJ276" s="758"/>
      <c r="KKK276" s="758"/>
      <c r="KKL276" s="759"/>
      <c r="KKM276" s="759"/>
      <c r="KKN276" s="758"/>
      <c r="KKO276" s="758"/>
      <c r="KKP276" s="759"/>
      <c r="KKQ276" s="759"/>
      <c r="KKR276" s="758"/>
      <c r="KKS276" s="758"/>
      <c r="KKT276" s="758"/>
      <c r="KKU276" s="758"/>
      <c r="KKV276" s="758"/>
      <c r="KKW276" s="756"/>
      <c r="KKX276" s="761"/>
      <c r="KKY276" s="758"/>
      <c r="KKZ276" s="758"/>
      <c r="KLA276" s="758"/>
      <c r="KLB276" s="758"/>
      <c r="KLC276" s="758"/>
      <c r="KLD276" s="758"/>
      <c r="KLE276" s="758"/>
      <c r="KLF276" s="760"/>
      <c r="KLG276" s="760"/>
      <c r="KLH276" s="760"/>
      <c r="KLI276" s="760"/>
      <c r="KLJ276" s="760"/>
      <c r="KLK276" s="760"/>
      <c r="KLL276" s="760"/>
      <c r="KLM276" s="760"/>
      <c r="KLN276" s="760"/>
      <c r="KLO276" s="760"/>
      <c r="KLP276" s="760"/>
      <c r="KLQ276" s="760"/>
      <c r="KLR276" s="760"/>
      <c r="KLS276" s="760"/>
      <c r="KLT276" s="760"/>
      <c r="KLU276" s="760"/>
      <c r="KLV276" s="760"/>
      <c r="KLW276" s="760"/>
      <c r="KLX276" s="760"/>
      <c r="KLY276" s="760"/>
      <c r="KLZ276" s="760"/>
      <c r="KMA276" s="760"/>
      <c r="KMB276" s="760"/>
      <c r="KMC276" s="760"/>
      <c r="KMD276" s="760"/>
      <c r="KME276" s="760"/>
      <c r="KMF276" s="760"/>
      <c r="KMG276" s="760"/>
      <c r="KMH276" s="760"/>
      <c r="KMI276" s="760"/>
      <c r="KMJ276" s="760"/>
      <c r="KMK276" s="760"/>
      <c r="KML276" s="760"/>
      <c r="KMM276" s="760"/>
      <c r="KMN276" s="760"/>
      <c r="KMO276" s="760"/>
      <c r="KMP276" s="760"/>
      <c r="KMQ276" s="760"/>
      <c r="KMR276" s="760"/>
      <c r="KMS276" s="760"/>
      <c r="KMT276" s="760"/>
      <c r="KMU276" s="760"/>
      <c r="KMV276" s="760"/>
      <c r="KMW276" s="760"/>
      <c r="KMX276" s="758"/>
      <c r="KMY276" s="758"/>
      <c r="KMZ276" s="758"/>
      <c r="KNA276" s="758"/>
      <c r="KNB276" s="758"/>
      <c r="KNC276" s="758"/>
      <c r="KND276" s="758"/>
      <c r="KNE276" s="758"/>
      <c r="KNF276" s="758"/>
      <c r="KNG276" s="758"/>
      <c r="KNH276" s="758"/>
      <c r="KNI276" s="758"/>
      <c r="KNJ276" s="758"/>
      <c r="KNK276" s="758"/>
      <c r="KNL276" s="758"/>
      <c r="KNM276" s="758"/>
      <c r="KNN276" s="758"/>
      <c r="KNO276" s="758"/>
      <c r="KNP276" s="758"/>
      <c r="KNQ276" s="758"/>
      <c r="KNR276" s="758"/>
      <c r="KNS276" s="758"/>
      <c r="KNT276" s="758"/>
      <c r="KNU276" s="758"/>
      <c r="KNV276" s="759"/>
      <c r="KNW276" s="759"/>
      <c r="KNX276" s="759"/>
      <c r="KNY276" s="759"/>
      <c r="KNZ276" s="759"/>
      <c r="KOA276" s="758"/>
      <c r="KOB276" s="758"/>
      <c r="KOC276" s="759"/>
      <c r="KOD276" s="759"/>
      <c r="KOE276" s="758"/>
      <c r="KOF276" s="758"/>
      <c r="KOG276" s="759"/>
      <c r="KOH276" s="759"/>
      <c r="KOI276" s="758"/>
      <c r="KOJ276" s="758"/>
      <c r="KOK276" s="758"/>
      <c r="KOL276" s="758"/>
      <c r="KOM276" s="758"/>
      <c r="KON276" s="758"/>
      <c r="KOO276" s="758"/>
      <c r="KOP276" s="759"/>
      <c r="KOQ276" s="759"/>
      <c r="KOR276" s="758"/>
      <c r="KOS276" s="758"/>
      <c r="KOT276" s="759"/>
      <c r="KOU276" s="759"/>
      <c r="KOV276" s="758"/>
      <c r="KOW276" s="758"/>
      <c r="KOX276" s="758"/>
      <c r="KOY276" s="758"/>
      <c r="KOZ276" s="758"/>
      <c r="KPA276" s="756"/>
      <c r="KPB276" s="761"/>
      <c r="KPC276" s="758"/>
      <c r="KPD276" s="758"/>
      <c r="KPE276" s="758"/>
      <c r="KPF276" s="758"/>
      <c r="KPG276" s="758"/>
      <c r="KPH276" s="758"/>
      <c r="KPI276" s="758"/>
      <c r="KPJ276" s="760"/>
      <c r="KPK276" s="760"/>
      <c r="KPL276" s="760"/>
      <c r="KPM276" s="760"/>
      <c r="KPN276" s="760"/>
      <c r="KPO276" s="760"/>
      <c r="KPP276" s="760"/>
      <c r="KPQ276" s="760"/>
      <c r="KPR276" s="760"/>
      <c r="KPS276" s="760"/>
      <c r="KPT276" s="760"/>
      <c r="KPU276" s="760"/>
      <c r="KPV276" s="760"/>
      <c r="KPW276" s="760"/>
      <c r="KPX276" s="760"/>
      <c r="KPY276" s="760"/>
      <c r="KPZ276" s="760"/>
      <c r="KQA276" s="760"/>
      <c r="KQB276" s="760"/>
      <c r="KQC276" s="760"/>
      <c r="KQD276" s="760"/>
      <c r="KQE276" s="760"/>
      <c r="KQF276" s="760"/>
      <c r="KQG276" s="760"/>
      <c r="KQH276" s="760"/>
      <c r="KQI276" s="760"/>
      <c r="KQJ276" s="760"/>
      <c r="KQK276" s="760"/>
      <c r="KQL276" s="760"/>
      <c r="KQM276" s="760"/>
      <c r="KQN276" s="760"/>
      <c r="KQO276" s="760"/>
      <c r="KQP276" s="760"/>
      <c r="KQQ276" s="760"/>
      <c r="KQR276" s="760"/>
      <c r="KQS276" s="760"/>
      <c r="KQT276" s="760"/>
      <c r="KQU276" s="760"/>
      <c r="KQV276" s="760"/>
      <c r="KQW276" s="760"/>
      <c r="KQX276" s="760"/>
      <c r="KQY276" s="760"/>
      <c r="KQZ276" s="760"/>
      <c r="KRA276" s="760"/>
      <c r="KRB276" s="758"/>
      <c r="KRC276" s="758"/>
      <c r="KRD276" s="758"/>
      <c r="KRE276" s="758"/>
      <c r="KRF276" s="758"/>
      <c r="KRG276" s="758"/>
      <c r="KRH276" s="758"/>
      <c r="KRI276" s="758"/>
      <c r="KRJ276" s="758"/>
      <c r="KRK276" s="758"/>
      <c r="KRL276" s="758"/>
      <c r="KRM276" s="758"/>
      <c r="KRN276" s="758"/>
      <c r="KRO276" s="758"/>
      <c r="KRP276" s="758"/>
      <c r="KRQ276" s="758"/>
      <c r="KRR276" s="758"/>
      <c r="KRS276" s="758"/>
      <c r="KRT276" s="758"/>
      <c r="KRU276" s="758"/>
      <c r="KRV276" s="758"/>
      <c r="KRW276" s="758"/>
      <c r="KRX276" s="758"/>
      <c r="KRY276" s="758"/>
      <c r="KRZ276" s="759"/>
      <c r="KSA276" s="759"/>
      <c r="KSB276" s="759"/>
      <c r="KSC276" s="759"/>
      <c r="KSD276" s="759"/>
      <c r="KSE276" s="758"/>
      <c r="KSF276" s="758"/>
      <c r="KSG276" s="759"/>
      <c r="KSH276" s="759"/>
      <c r="KSI276" s="758"/>
      <c r="KSJ276" s="758"/>
      <c r="KSK276" s="759"/>
      <c r="KSL276" s="759"/>
      <c r="KSM276" s="758"/>
      <c r="KSN276" s="758"/>
      <c r="KSO276" s="758"/>
      <c r="KSP276" s="758"/>
      <c r="KSQ276" s="758"/>
      <c r="KSR276" s="758"/>
      <c r="KSS276" s="758"/>
      <c r="KST276" s="759"/>
      <c r="KSU276" s="759"/>
      <c r="KSV276" s="758"/>
      <c r="KSW276" s="758"/>
      <c r="KSX276" s="759"/>
      <c r="KSY276" s="759"/>
      <c r="KSZ276" s="758"/>
      <c r="KTA276" s="758"/>
      <c r="KTB276" s="758"/>
      <c r="KTC276" s="758"/>
      <c r="KTD276" s="758"/>
      <c r="KTE276" s="756"/>
      <c r="KTF276" s="761"/>
      <c r="KTG276" s="758"/>
      <c r="KTH276" s="758"/>
      <c r="KTI276" s="758"/>
      <c r="KTJ276" s="758"/>
      <c r="KTK276" s="758"/>
      <c r="KTL276" s="758"/>
      <c r="KTM276" s="758"/>
      <c r="KTN276" s="760"/>
      <c r="KTO276" s="760"/>
      <c r="KTP276" s="760"/>
      <c r="KTQ276" s="760"/>
      <c r="KTR276" s="760"/>
      <c r="KTS276" s="760"/>
      <c r="KTT276" s="760"/>
      <c r="KTU276" s="760"/>
      <c r="KTV276" s="760"/>
      <c r="KTW276" s="760"/>
      <c r="KTX276" s="760"/>
      <c r="KTY276" s="760"/>
      <c r="KTZ276" s="760"/>
      <c r="KUA276" s="760"/>
      <c r="KUB276" s="760"/>
      <c r="KUC276" s="760"/>
      <c r="KUD276" s="760"/>
      <c r="KUE276" s="760"/>
      <c r="KUF276" s="760"/>
      <c r="KUG276" s="760"/>
      <c r="KUH276" s="760"/>
      <c r="KUI276" s="760"/>
      <c r="KUJ276" s="760"/>
      <c r="KUK276" s="760"/>
      <c r="KUL276" s="760"/>
      <c r="KUM276" s="760"/>
      <c r="KUN276" s="760"/>
      <c r="KUO276" s="760"/>
      <c r="KUP276" s="760"/>
      <c r="KUQ276" s="760"/>
      <c r="KUR276" s="760"/>
      <c r="KUS276" s="760"/>
      <c r="KUT276" s="760"/>
      <c r="KUU276" s="760"/>
      <c r="KUV276" s="760"/>
      <c r="KUW276" s="760"/>
      <c r="KUX276" s="760"/>
      <c r="KUY276" s="760"/>
      <c r="KUZ276" s="760"/>
      <c r="KVA276" s="760"/>
      <c r="KVB276" s="760"/>
      <c r="KVC276" s="760"/>
      <c r="KVD276" s="760"/>
      <c r="KVE276" s="760"/>
      <c r="KVF276" s="758"/>
      <c r="KVG276" s="758"/>
      <c r="KVH276" s="758"/>
      <c r="KVI276" s="758"/>
      <c r="KVJ276" s="758"/>
      <c r="KVK276" s="758"/>
      <c r="KVL276" s="758"/>
      <c r="KVM276" s="758"/>
      <c r="KVN276" s="758"/>
      <c r="KVO276" s="758"/>
      <c r="KVP276" s="758"/>
      <c r="KVQ276" s="758"/>
      <c r="KVR276" s="758"/>
      <c r="KVS276" s="758"/>
      <c r="KVT276" s="758"/>
      <c r="KVU276" s="758"/>
      <c r="KVV276" s="758"/>
      <c r="KVW276" s="758"/>
      <c r="KVX276" s="758"/>
      <c r="KVY276" s="758"/>
      <c r="KVZ276" s="758"/>
      <c r="KWA276" s="758"/>
      <c r="KWB276" s="758"/>
      <c r="KWC276" s="758"/>
      <c r="KWD276" s="759"/>
      <c r="KWE276" s="759"/>
      <c r="KWF276" s="759"/>
      <c r="KWG276" s="759"/>
      <c r="KWH276" s="759"/>
      <c r="KWI276" s="758"/>
      <c r="KWJ276" s="758"/>
      <c r="KWK276" s="759"/>
      <c r="KWL276" s="759"/>
      <c r="KWM276" s="758"/>
      <c r="KWN276" s="758"/>
      <c r="KWO276" s="759"/>
      <c r="KWP276" s="759"/>
      <c r="KWQ276" s="758"/>
      <c r="KWR276" s="758"/>
      <c r="KWS276" s="758"/>
      <c r="KWT276" s="758"/>
      <c r="KWU276" s="758"/>
      <c r="KWV276" s="758"/>
      <c r="KWW276" s="758"/>
      <c r="KWX276" s="759"/>
      <c r="KWY276" s="759"/>
      <c r="KWZ276" s="758"/>
      <c r="KXA276" s="758"/>
      <c r="KXB276" s="759"/>
      <c r="KXC276" s="759"/>
      <c r="KXD276" s="758"/>
      <c r="KXE276" s="758"/>
      <c r="KXF276" s="758"/>
      <c r="KXG276" s="758"/>
      <c r="KXH276" s="758"/>
      <c r="KXI276" s="756"/>
      <c r="KXJ276" s="761"/>
      <c r="KXK276" s="758"/>
      <c r="KXL276" s="758"/>
      <c r="KXM276" s="758"/>
      <c r="KXN276" s="758"/>
      <c r="KXO276" s="758"/>
      <c r="KXP276" s="758"/>
      <c r="KXQ276" s="758"/>
      <c r="KXR276" s="760"/>
      <c r="KXS276" s="760"/>
      <c r="KXT276" s="760"/>
      <c r="KXU276" s="760"/>
      <c r="KXV276" s="760"/>
      <c r="KXW276" s="760"/>
      <c r="KXX276" s="760"/>
      <c r="KXY276" s="760"/>
      <c r="KXZ276" s="760"/>
      <c r="KYA276" s="760"/>
      <c r="KYB276" s="760"/>
      <c r="KYC276" s="760"/>
      <c r="KYD276" s="760"/>
      <c r="KYE276" s="760"/>
      <c r="KYF276" s="760"/>
      <c r="KYG276" s="760"/>
      <c r="KYH276" s="760"/>
      <c r="KYI276" s="760"/>
      <c r="KYJ276" s="760"/>
      <c r="KYK276" s="760"/>
      <c r="KYL276" s="760"/>
      <c r="KYM276" s="760"/>
      <c r="KYN276" s="760"/>
      <c r="KYO276" s="760"/>
      <c r="KYP276" s="760"/>
      <c r="KYQ276" s="760"/>
      <c r="KYR276" s="760"/>
      <c r="KYS276" s="760"/>
      <c r="KYT276" s="760"/>
      <c r="KYU276" s="760"/>
      <c r="KYV276" s="760"/>
      <c r="KYW276" s="760"/>
      <c r="KYX276" s="760"/>
      <c r="KYY276" s="760"/>
      <c r="KYZ276" s="760"/>
      <c r="KZA276" s="760"/>
      <c r="KZB276" s="760"/>
      <c r="KZC276" s="760"/>
      <c r="KZD276" s="760"/>
      <c r="KZE276" s="760"/>
      <c r="KZF276" s="760"/>
      <c r="KZG276" s="760"/>
      <c r="KZH276" s="760"/>
      <c r="KZI276" s="760"/>
      <c r="KZJ276" s="758"/>
      <c r="KZK276" s="758"/>
      <c r="KZL276" s="758"/>
      <c r="KZM276" s="758"/>
      <c r="KZN276" s="758"/>
      <c r="KZO276" s="758"/>
      <c r="KZP276" s="758"/>
      <c r="KZQ276" s="758"/>
      <c r="KZR276" s="758"/>
      <c r="KZS276" s="758"/>
      <c r="KZT276" s="758"/>
      <c r="KZU276" s="758"/>
      <c r="KZV276" s="758"/>
      <c r="KZW276" s="758"/>
      <c r="KZX276" s="758"/>
      <c r="KZY276" s="758"/>
      <c r="KZZ276" s="758"/>
      <c r="LAA276" s="758"/>
      <c r="LAB276" s="758"/>
      <c r="LAC276" s="758"/>
      <c r="LAD276" s="758"/>
      <c r="LAE276" s="758"/>
      <c r="LAF276" s="758"/>
      <c r="LAG276" s="758"/>
      <c r="LAH276" s="759"/>
      <c r="LAI276" s="759"/>
      <c r="LAJ276" s="759"/>
      <c r="LAK276" s="759"/>
      <c r="LAL276" s="759"/>
      <c r="LAM276" s="758"/>
      <c r="LAN276" s="758"/>
      <c r="LAO276" s="759"/>
      <c r="LAP276" s="759"/>
      <c r="LAQ276" s="758"/>
      <c r="LAR276" s="758"/>
      <c r="LAS276" s="759"/>
      <c r="LAT276" s="759"/>
      <c r="LAU276" s="758"/>
      <c r="LAV276" s="758"/>
      <c r="LAW276" s="758"/>
      <c r="LAX276" s="758"/>
      <c r="LAY276" s="758"/>
      <c r="LAZ276" s="758"/>
      <c r="LBA276" s="758"/>
      <c r="LBB276" s="759"/>
      <c r="LBC276" s="759"/>
      <c r="LBD276" s="758"/>
      <c r="LBE276" s="758"/>
      <c r="LBF276" s="759"/>
      <c r="LBG276" s="759"/>
      <c r="LBH276" s="758"/>
      <c r="LBI276" s="758"/>
      <c r="LBJ276" s="758"/>
      <c r="LBK276" s="758"/>
      <c r="LBL276" s="758"/>
      <c r="LBM276" s="756"/>
      <c r="LBN276" s="761"/>
      <c r="LBO276" s="758"/>
      <c r="LBP276" s="758"/>
      <c r="LBQ276" s="758"/>
      <c r="LBR276" s="758"/>
      <c r="LBS276" s="758"/>
      <c r="LBT276" s="758"/>
      <c r="LBU276" s="758"/>
      <c r="LBV276" s="760"/>
      <c r="LBW276" s="760"/>
      <c r="LBX276" s="760"/>
      <c r="LBY276" s="760"/>
      <c r="LBZ276" s="760"/>
      <c r="LCA276" s="760"/>
      <c r="LCB276" s="760"/>
      <c r="LCC276" s="760"/>
      <c r="LCD276" s="760"/>
      <c r="LCE276" s="760"/>
      <c r="LCF276" s="760"/>
      <c r="LCG276" s="760"/>
      <c r="LCH276" s="760"/>
      <c r="LCI276" s="760"/>
      <c r="LCJ276" s="760"/>
      <c r="LCK276" s="760"/>
      <c r="LCL276" s="760"/>
      <c r="LCM276" s="760"/>
      <c r="LCN276" s="760"/>
      <c r="LCO276" s="760"/>
      <c r="LCP276" s="760"/>
      <c r="LCQ276" s="760"/>
      <c r="LCR276" s="760"/>
      <c r="LCS276" s="760"/>
      <c r="LCT276" s="760"/>
      <c r="LCU276" s="760"/>
      <c r="LCV276" s="760"/>
      <c r="LCW276" s="760"/>
      <c r="LCX276" s="760"/>
      <c r="LCY276" s="760"/>
      <c r="LCZ276" s="760"/>
      <c r="LDA276" s="760"/>
      <c r="LDB276" s="760"/>
      <c r="LDC276" s="760"/>
      <c r="LDD276" s="760"/>
      <c r="LDE276" s="760"/>
      <c r="LDF276" s="760"/>
      <c r="LDG276" s="760"/>
      <c r="LDH276" s="760"/>
      <c r="LDI276" s="760"/>
      <c r="LDJ276" s="760"/>
      <c r="LDK276" s="760"/>
      <c r="LDL276" s="760"/>
      <c r="LDM276" s="760"/>
      <c r="LDN276" s="758"/>
      <c r="LDO276" s="758"/>
      <c r="LDP276" s="758"/>
      <c r="LDQ276" s="758"/>
      <c r="LDR276" s="758"/>
      <c r="LDS276" s="758"/>
      <c r="LDT276" s="758"/>
      <c r="LDU276" s="758"/>
      <c r="LDV276" s="758"/>
      <c r="LDW276" s="758"/>
      <c r="LDX276" s="758"/>
      <c r="LDY276" s="758"/>
      <c r="LDZ276" s="758"/>
      <c r="LEA276" s="758"/>
      <c r="LEB276" s="758"/>
      <c r="LEC276" s="758"/>
      <c r="LED276" s="758"/>
      <c r="LEE276" s="758"/>
      <c r="LEF276" s="758"/>
      <c r="LEG276" s="758"/>
      <c r="LEH276" s="758"/>
      <c r="LEI276" s="758"/>
      <c r="LEJ276" s="758"/>
      <c r="LEK276" s="758"/>
      <c r="LEL276" s="759"/>
      <c r="LEM276" s="759"/>
      <c r="LEN276" s="759"/>
      <c r="LEO276" s="759"/>
      <c r="LEP276" s="759"/>
      <c r="LEQ276" s="758"/>
      <c r="LER276" s="758"/>
      <c r="LES276" s="759"/>
      <c r="LET276" s="759"/>
      <c r="LEU276" s="758"/>
      <c r="LEV276" s="758"/>
      <c r="LEW276" s="759"/>
      <c r="LEX276" s="759"/>
      <c r="LEY276" s="758"/>
      <c r="LEZ276" s="758"/>
      <c r="LFA276" s="758"/>
      <c r="LFB276" s="758"/>
      <c r="LFC276" s="758"/>
      <c r="LFD276" s="758"/>
      <c r="LFE276" s="758"/>
      <c r="LFF276" s="759"/>
      <c r="LFG276" s="759"/>
      <c r="LFH276" s="758"/>
      <c r="LFI276" s="758"/>
      <c r="LFJ276" s="759"/>
      <c r="LFK276" s="759"/>
      <c r="LFL276" s="758"/>
      <c r="LFM276" s="758"/>
      <c r="LFN276" s="758"/>
      <c r="LFO276" s="758"/>
      <c r="LFP276" s="758"/>
      <c r="LFQ276" s="756"/>
      <c r="LFR276" s="761"/>
      <c r="LFS276" s="758"/>
      <c r="LFT276" s="758"/>
      <c r="LFU276" s="758"/>
      <c r="LFV276" s="758"/>
      <c r="LFW276" s="758"/>
      <c r="LFX276" s="758"/>
      <c r="LFY276" s="758"/>
      <c r="LFZ276" s="760"/>
      <c r="LGA276" s="760"/>
      <c r="LGB276" s="760"/>
      <c r="LGC276" s="760"/>
      <c r="LGD276" s="760"/>
      <c r="LGE276" s="760"/>
      <c r="LGF276" s="760"/>
      <c r="LGG276" s="760"/>
      <c r="LGH276" s="760"/>
      <c r="LGI276" s="760"/>
      <c r="LGJ276" s="760"/>
      <c r="LGK276" s="760"/>
      <c r="LGL276" s="760"/>
      <c r="LGM276" s="760"/>
      <c r="LGN276" s="760"/>
      <c r="LGO276" s="760"/>
      <c r="LGP276" s="760"/>
      <c r="LGQ276" s="760"/>
      <c r="LGR276" s="760"/>
      <c r="LGS276" s="760"/>
      <c r="LGT276" s="760"/>
      <c r="LGU276" s="760"/>
      <c r="LGV276" s="760"/>
      <c r="LGW276" s="760"/>
      <c r="LGX276" s="760"/>
      <c r="LGY276" s="760"/>
      <c r="LGZ276" s="760"/>
      <c r="LHA276" s="760"/>
      <c r="LHB276" s="760"/>
      <c r="LHC276" s="760"/>
      <c r="LHD276" s="760"/>
      <c r="LHE276" s="760"/>
      <c r="LHF276" s="760"/>
      <c r="LHG276" s="760"/>
      <c r="LHH276" s="760"/>
      <c r="LHI276" s="760"/>
      <c r="LHJ276" s="760"/>
      <c r="LHK276" s="760"/>
      <c r="LHL276" s="760"/>
      <c r="LHM276" s="760"/>
      <c r="LHN276" s="760"/>
      <c r="LHO276" s="760"/>
      <c r="LHP276" s="760"/>
      <c r="LHQ276" s="760"/>
      <c r="LHR276" s="758"/>
      <c r="LHS276" s="758"/>
      <c r="LHT276" s="758"/>
      <c r="LHU276" s="758"/>
      <c r="LHV276" s="758"/>
      <c r="LHW276" s="758"/>
      <c r="LHX276" s="758"/>
      <c r="LHY276" s="758"/>
      <c r="LHZ276" s="758"/>
      <c r="LIA276" s="758"/>
      <c r="LIB276" s="758"/>
      <c r="LIC276" s="758"/>
      <c r="LID276" s="758"/>
      <c r="LIE276" s="758"/>
      <c r="LIF276" s="758"/>
      <c r="LIG276" s="758"/>
      <c r="LIH276" s="758"/>
      <c r="LII276" s="758"/>
      <c r="LIJ276" s="758"/>
      <c r="LIK276" s="758"/>
      <c r="LIL276" s="758"/>
      <c r="LIM276" s="758"/>
      <c r="LIN276" s="758"/>
      <c r="LIO276" s="758"/>
      <c r="LIP276" s="759"/>
      <c r="LIQ276" s="759"/>
      <c r="LIR276" s="759"/>
      <c r="LIS276" s="759"/>
      <c r="LIT276" s="759"/>
      <c r="LIU276" s="758"/>
      <c r="LIV276" s="758"/>
      <c r="LIW276" s="759"/>
      <c r="LIX276" s="759"/>
      <c r="LIY276" s="758"/>
      <c r="LIZ276" s="758"/>
      <c r="LJA276" s="759"/>
      <c r="LJB276" s="759"/>
      <c r="LJC276" s="758"/>
      <c r="LJD276" s="758"/>
      <c r="LJE276" s="758"/>
      <c r="LJF276" s="758"/>
      <c r="LJG276" s="758"/>
      <c r="LJH276" s="758"/>
      <c r="LJI276" s="758"/>
      <c r="LJJ276" s="759"/>
      <c r="LJK276" s="759"/>
      <c r="LJL276" s="758"/>
      <c r="LJM276" s="758"/>
      <c r="LJN276" s="759"/>
      <c r="LJO276" s="759"/>
      <c r="LJP276" s="758"/>
      <c r="LJQ276" s="758"/>
      <c r="LJR276" s="758"/>
      <c r="LJS276" s="758"/>
      <c r="LJT276" s="758"/>
      <c r="LJU276" s="756"/>
      <c r="LJV276" s="761"/>
      <c r="LJW276" s="758"/>
      <c r="LJX276" s="758"/>
      <c r="LJY276" s="758"/>
      <c r="LJZ276" s="758"/>
      <c r="LKA276" s="758"/>
      <c r="LKB276" s="758"/>
      <c r="LKC276" s="758"/>
      <c r="LKD276" s="760"/>
      <c r="LKE276" s="760"/>
      <c r="LKF276" s="760"/>
      <c r="LKG276" s="760"/>
      <c r="LKH276" s="760"/>
      <c r="LKI276" s="760"/>
      <c r="LKJ276" s="760"/>
      <c r="LKK276" s="760"/>
      <c r="LKL276" s="760"/>
      <c r="LKM276" s="760"/>
      <c r="LKN276" s="760"/>
      <c r="LKO276" s="760"/>
      <c r="LKP276" s="760"/>
      <c r="LKQ276" s="760"/>
      <c r="LKR276" s="760"/>
      <c r="LKS276" s="760"/>
      <c r="LKT276" s="760"/>
      <c r="LKU276" s="760"/>
      <c r="LKV276" s="760"/>
      <c r="LKW276" s="760"/>
      <c r="LKX276" s="760"/>
      <c r="LKY276" s="760"/>
      <c r="LKZ276" s="760"/>
      <c r="LLA276" s="760"/>
      <c r="LLB276" s="760"/>
      <c r="LLC276" s="760"/>
      <c r="LLD276" s="760"/>
      <c r="LLE276" s="760"/>
      <c r="LLF276" s="760"/>
      <c r="LLG276" s="760"/>
      <c r="LLH276" s="760"/>
      <c r="LLI276" s="760"/>
      <c r="LLJ276" s="760"/>
      <c r="LLK276" s="760"/>
      <c r="LLL276" s="760"/>
      <c r="LLM276" s="760"/>
      <c r="LLN276" s="760"/>
      <c r="LLO276" s="760"/>
      <c r="LLP276" s="760"/>
      <c r="LLQ276" s="760"/>
      <c r="LLR276" s="760"/>
      <c r="LLS276" s="760"/>
      <c r="LLT276" s="760"/>
      <c r="LLU276" s="760"/>
      <c r="LLV276" s="758"/>
      <c r="LLW276" s="758"/>
      <c r="LLX276" s="758"/>
      <c r="LLY276" s="758"/>
      <c r="LLZ276" s="758"/>
      <c r="LMA276" s="758"/>
      <c r="LMB276" s="758"/>
      <c r="LMC276" s="758"/>
      <c r="LMD276" s="758"/>
      <c r="LME276" s="758"/>
      <c r="LMF276" s="758"/>
      <c r="LMG276" s="758"/>
      <c r="LMH276" s="758"/>
      <c r="LMI276" s="758"/>
      <c r="LMJ276" s="758"/>
      <c r="LMK276" s="758"/>
      <c r="LML276" s="758"/>
      <c r="LMM276" s="758"/>
      <c r="LMN276" s="758"/>
      <c r="LMO276" s="758"/>
      <c r="LMP276" s="758"/>
      <c r="LMQ276" s="758"/>
      <c r="LMR276" s="758"/>
      <c r="LMS276" s="758"/>
      <c r="LMT276" s="759"/>
      <c r="LMU276" s="759"/>
      <c r="LMV276" s="759"/>
      <c r="LMW276" s="759"/>
      <c r="LMX276" s="759"/>
      <c r="LMY276" s="758"/>
      <c r="LMZ276" s="758"/>
      <c r="LNA276" s="759"/>
      <c r="LNB276" s="759"/>
      <c r="LNC276" s="758"/>
      <c r="LND276" s="758"/>
      <c r="LNE276" s="759"/>
      <c r="LNF276" s="759"/>
      <c r="LNG276" s="758"/>
      <c r="LNH276" s="758"/>
      <c r="LNI276" s="758"/>
      <c r="LNJ276" s="758"/>
      <c r="LNK276" s="758"/>
      <c r="LNL276" s="758"/>
      <c r="LNM276" s="758"/>
      <c r="LNN276" s="759"/>
      <c r="LNO276" s="759"/>
      <c r="LNP276" s="758"/>
      <c r="LNQ276" s="758"/>
      <c r="LNR276" s="759"/>
      <c r="LNS276" s="759"/>
      <c r="LNT276" s="758"/>
      <c r="LNU276" s="758"/>
      <c r="LNV276" s="758"/>
      <c r="LNW276" s="758"/>
      <c r="LNX276" s="758"/>
      <c r="LNY276" s="756"/>
      <c r="LNZ276" s="761"/>
      <c r="LOA276" s="758"/>
      <c r="LOB276" s="758"/>
      <c r="LOC276" s="758"/>
      <c r="LOD276" s="758"/>
      <c r="LOE276" s="758"/>
      <c r="LOF276" s="758"/>
      <c r="LOG276" s="758"/>
      <c r="LOH276" s="760"/>
      <c r="LOI276" s="760"/>
      <c r="LOJ276" s="760"/>
      <c r="LOK276" s="760"/>
      <c r="LOL276" s="760"/>
      <c r="LOM276" s="760"/>
      <c r="LON276" s="760"/>
      <c r="LOO276" s="760"/>
      <c r="LOP276" s="760"/>
      <c r="LOQ276" s="760"/>
      <c r="LOR276" s="760"/>
      <c r="LOS276" s="760"/>
      <c r="LOT276" s="760"/>
      <c r="LOU276" s="760"/>
      <c r="LOV276" s="760"/>
      <c r="LOW276" s="760"/>
      <c r="LOX276" s="760"/>
      <c r="LOY276" s="760"/>
      <c r="LOZ276" s="760"/>
      <c r="LPA276" s="760"/>
      <c r="LPB276" s="760"/>
      <c r="LPC276" s="760"/>
      <c r="LPD276" s="760"/>
      <c r="LPE276" s="760"/>
      <c r="LPF276" s="760"/>
      <c r="LPG276" s="760"/>
      <c r="LPH276" s="760"/>
      <c r="LPI276" s="760"/>
      <c r="LPJ276" s="760"/>
      <c r="LPK276" s="760"/>
      <c r="LPL276" s="760"/>
      <c r="LPM276" s="760"/>
      <c r="LPN276" s="760"/>
      <c r="LPO276" s="760"/>
      <c r="LPP276" s="760"/>
      <c r="LPQ276" s="760"/>
      <c r="LPR276" s="760"/>
      <c r="LPS276" s="760"/>
      <c r="LPT276" s="760"/>
      <c r="LPU276" s="760"/>
      <c r="LPV276" s="760"/>
      <c r="LPW276" s="760"/>
      <c r="LPX276" s="760"/>
      <c r="LPY276" s="760"/>
      <c r="LPZ276" s="758"/>
      <c r="LQA276" s="758"/>
      <c r="LQB276" s="758"/>
      <c r="LQC276" s="758"/>
      <c r="LQD276" s="758"/>
      <c r="LQE276" s="758"/>
      <c r="LQF276" s="758"/>
      <c r="LQG276" s="758"/>
      <c r="LQH276" s="758"/>
      <c r="LQI276" s="758"/>
      <c r="LQJ276" s="758"/>
      <c r="LQK276" s="758"/>
      <c r="LQL276" s="758"/>
      <c r="LQM276" s="758"/>
      <c r="LQN276" s="758"/>
      <c r="LQO276" s="758"/>
      <c r="LQP276" s="758"/>
      <c r="LQQ276" s="758"/>
      <c r="LQR276" s="758"/>
      <c r="LQS276" s="758"/>
      <c r="LQT276" s="758"/>
      <c r="LQU276" s="758"/>
      <c r="LQV276" s="758"/>
      <c r="LQW276" s="758"/>
      <c r="LQX276" s="759"/>
      <c r="LQY276" s="759"/>
      <c r="LQZ276" s="759"/>
      <c r="LRA276" s="759"/>
      <c r="LRB276" s="759"/>
      <c r="LRC276" s="758"/>
      <c r="LRD276" s="758"/>
      <c r="LRE276" s="759"/>
      <c r="LRF276" s="759"/>
      <c r="LRG276" s="758"/>
      <c r="LRH276" s="758"/>
      <c r="LRI276" s="759"/>
      <c r="LRJ276" s="759"/>
      <c r="LRK276" s="758"/>
      <c r="LRL276" s="758"/>
      <c r="LRM276" s="758"/>
      <c r="LRN276" s="758"/>
      <c r="LRO276" s="758"/>
      <c r="LRP276" s="758"/>
      <c r="LRQ276" s="758"/>
      <c r="LRR276" s="759"/>
      <c r="LRS276" s="759"/>
      <c r="LRT276" s="758"/>
      <c r="LRU276" s="758"/>
      <c r="LRV276" s="759"/>
      <c r="LRW276" s="759"/>
      <c r="LRX276" s="758"/>
      <c r="LRY276" s="758"/>
      <c r="LRZ276" s="758"/>
      <c r="LSA276" s="758"/>
      <c r="LSB276" s="758"/>
      <c r="LSC276" s="756"/>
      <c r="LSD276" s="761"/>
      <c r="LSE276" s="758"/>
      <c r="LSF276" s="758"/>
      <c r="LSG276" s="758"/>
      <c r="LSH276" s="758"/>
      <c r="LSI276" s="758"/>
      <c r="LSJ276" s="758"/>
      <c r="LSK276" s="758"/>
      <c r="LSL276" s="760"/>
      <c r="LSM276" s="760"/>
      <c r="LSN276" s="760"/>
      <c r="LSO276" s="760"/>
      <c r="LSP276" s="760"/>
      <c r="LSQ276" s="760"/>
      <c r="LSR276" s="760"/>
      <c r="LSS276" s="760"/>
      <c r="LST276" s="760"/>
      <c r="LSU276" s="760"/>
      <c r="LSV276" s="760"/>
      <c r="LSW276" s="760"/>
      <c r="LSX276" s="760"/>
      <c r="LSY276" s="760"/>
      <c r="LSZ276" s="760"/>
      <c r="LTA276" s="760"/>
      <c r="LTB276" s="760"/>
      <c r="LTC276" s="760"/>
      <c r="LTD276" s="760"/>
      <c r="LTE276" s="760"/>
      <c r="LTF276" s="760"/>
      <c r="LTG276" s="760"/>
      <c r="LTH276" s="760"/>
      <c r="LTI276" s="760"/>
      <c r="LTJ276" s="760"/>
      <c r="LTK276" s="760"/>
      <c r="LTL276" s="760"/>
      <c r="LTM276" s="760"/>
      <c r="LTN276" s="760"/>
      <c r="LTO276" s="760"/>
      <c r="LTP276" s="760"/>
      <c r="LTQ276" s="760"/>
      <c r="LTR276" s="760"/>
      <c r="LTS276" s="760"/>
      <c r="LTT276" s="760"/>
      <c r="LTU276" s="760"/>
      <c r="LTV276" s="760"/>
      <c r="LTW276" s="760"/>
      <c r="LTX276" s="760"/>
      <c r="LTY276" s="760"/>
      <c r="LTZ276" s="760"/>
      <c r="LUA276" s="760"/>
      <c r="LUB276" s="760"/>
      <c r="LUC276" s="760"/>
      <c r="LUD276" s="758"/>
      <c r="LUE276" s="758"/>
      <c r="LUF276" s="758"/>
      <c r="LUG276" s="758"/>
      <c r="LUH276" s="758"/>
      <c r="LUI276" s="758"/>
      <c r="LUJ276" s="758"/>
      <c r="LUK276" s="758"/>
      <c r="LUL276" s="758"/>
      <c r="LUM276" s="758"/>
      <c r="LUN276" s="758"/>
      <c r="LUO276" s="758"/>
      <c r="LUP276" s="758"/>
      <c r="LUQ276" s="758"/>
      <c r="LUR276" s="758"/>
      <c r="LUS276" s="758"/>
      <c r="LUT276" s="758"/>
      <c r="LUU276" s="758"/>
      <c r="LUV276" s="758"/>
      <c r="LUW276" s="758"/>
      <c r="LUX276" s="758"/>
      <c r="LUY276" s="758"/>
      <c r="LUZ276" s="758"/>
      <c r="LVA276" s="758"/>
      <c r="LVB276" s="759"/>
      <c r="LVC276" s="759"/>
      <c r="LVD276" s="759"/>
      <c r="LVE276" s="759"/>
      <c r="LVF276" s="759"/>
      <c r="LVG276" s="758"/>
      <c r="LVH276" s="758"/>
      <c r="LVI276" s="759"/>
      <c r="LVJ276" s="759"/>
      <c r="LVK276" s="758"/>
      <c r="LVL276" s="758"/>
      <c r="LVM276" s="759"/>
      <c r="LVN276" s="759"/>
      <c r="LVO276" s="758"/>
      <c r="LVP276" s="758"/>
      <c r="LVQ276" s="758"/>
      <c r="LVR276" s="758"/>
      <c r="LVS276" s="758"/>
      <c r="LVT276" s="758"/>
      <c r="LVU276" s="758"/>
      <c r="LVV276" s="759"/>
      <c r="LVW276" s="759"/>
      <c r="LVX276" s="758"/>
      <c r="LVY276" s="758"/>
      <c r="LVZ276" s="759"/>
      <c r="LWA276" s="759"/>
      <c r="LWB276" s="758"/>
      <c r="LWC276" s="758"/>
      <c r="LWD276" s="758"/>
      <c r="LWE276" s="758"/>
      <c r="LWF276" s="758"/>
      <c r="LWG276" s="756"/>
      <c r="LWH276" s="761"/>
      <c r="LWI276" s="758"/>
      <c r="LWJ276" s="758"/>
      <c r="LWK276" s="758"/>
      <c r="LWL276" s="758"/>
      <c r="LWM276" s="758"/>
      <c r="LWN276" s="758"/>
      <c r="LWO276" s="758"/>
      <c r="LWP276" s="760"/>
      <c r="LWQ276" s="760"/>
      <c r="LWR276" s="760"/>
      <c r="LWS276" s="760"/>
      <c r="LWT276" s="760"/>
      <c r="LWU276" s="760"/>
      <c r="LWV276" s="760"/>
      <c r="LWW276" s="760"/>
      <c r="LWX276" s="760"/>
      <c r="LWY276" s="760"/>
      <c r="LWZ276" s="760"/>
      <c r="LXA276" s="760"/>
      <c r="LXB276" s="760"/>
      <c r="LXC276" s="760"/>
      <c r="LXD276" s="760"/>
      <c r="LXE276" s="760"/>
      <c r="LXF276" s="760"/>
      <c r="LXG276" s="760"/>
      <c r="LXH276" s="760"/>
      <c r="LXI276" s="760"/>
      <c r="LXJ276" s="760"/>
      <c r="LXK276" s="760"/>
      <c r="LXL276" s="760"/>
      <c r="LXM276" s="760"/>
      <c r="LXN276" s="760"/>
      <c r="LXO276" s="760"/>
      <c r="LXP276" s="760"/>
      <c r="LXQ276" s="760"/>
      <c r="LXR276" s="760"/>
      <c r="LXS276" s="760"/>
      <c r="LXT276" s="760"/>
      <c r="LXU276" s="760"/>
      <c r="LXV276" s="760"/>
      <c r="LXW276" s="760"/>
      <c r="LXX276" s="760"/>
      <c r="LXY276" s="760"/>
      <c r="LXZ276" s="760"/>
      <c r="LYA276" s="760"/>
      <c r="LYB276" s="760"/>
      <c r="LYC276" s="760"/>
      <c r="LYD276" s="760"/>
      <c r="LYE276" s="760"/>
      <c r="LYF276" s="760"/>
      <c r="LYG276" s="760"/>
      <c r="LYH276" s="758"/>
      <c r="LYI276" s="758"/>
      <c r="LYJ276" s="758"/>
      <c r="LYK276" s="758"/>
      <c r="LYL276" s="758"/>
      <c r="LYM276" s="758"/>
      <c r="LYN276" s="758"/>
      <c r="LYO276" s="758"/>
      <c r="LYP276" s="758"/>
      <c r="LYQ276" s="758"/>
      <c r="LYR276" s="758"/>
      <c r="LYS276" s="758"/>
      <c r="LYT276" s="758"/>
      <c r="LYU276" s="758"/>
      <c r="LYV276" s="758"/>
      <c r="LYW276" s="758"/>
      <c r="LYX276" s="758"/>
      <c r="LYY276" s="758"/>
      <c r="LYZ276" s="758"/>
      <c r="LZA276" s="758"/>
      <c r="LZB276" s="758"/>
      <c r="LZC276" s="758"/>
      <c r="LZD276" s="758"/>
      <c r="LZE276" s="758"/>
      <c r="LZF276" s="759"/>
      <c r="LZG276" s="759"/>
      <c r="LZH276" s="759"/>
      <c r="LZI276" s="759"/>
      <c r="LZJ276" s="759"/>
      <c r="LZK276" s="758"/>
      <c r="LZL276" s="758"/>
      <c r="LZM276" s="759"/>
      <c r="LZN276" s="759"/>
      <c r="LZO276" s="758"/>
      <c r="LZP276" s="758"/>
      <c r="LZQ276" s="759"/>
      <c r="LZR276" s="759"/>
      <c r="LZS276" s="758"/>
      <c r="LZT276" s="758"/>
      <c r="LZU276" s="758"/>
      <c r="LZV276" s="758"/>
      <c r="LZW276" s="758"/>
      <c r="LZX276" s="758"/>
      <c r="LZY276" s="758"/>
      <c r="LZZ276" s="759"/>
      <c r="MAA276" s="759"/>
      <c r="MAB276" s="758"/>
      <c r="MAC276" s="758"/>
      <c r="MAD276" s="759"/>
      <c r="MAE276" s="759"/>
      <c r="MAF276" s="758"/>
      <c r="MAG276" s="758"/>
      <c r="MAH276" s="758"/>
      <c r="MAI276" s="758"/>
      <c r="MAJ276" s="758"/>
      <c r="MAK276" s="756"/>
      <c r="MAL276" s="761"/>
      <c r="MAM276" s="758"/>
      <c r="MAN276" s="758"/>
      <c r="MAO276" s="758"/>
      <c r="MAP276" s="758"/>
      <c r="MAQ276" s="758"/>
      <c r="MAR276" s="758"/>
      <c r="MAS276" s="758"/>
      <c r="MAT276" s="760"/>
      <c r="MAU276" s="760"/>
      <c r="MAV276" s="760"/>
      <c r="MAW276" s="760"/>
      <c r="MAX276" s="760"/>
      <c r="MAY276" s="760"/>
      <c r="MAZ276" s="760"/>
      <c r="MBA276" s="760"/>
      <c r="MBB276" s="760"/>
      <c r="MBC276" s="760"/>
      <c r="MBD276" s="760"/>
      <c r="MBE276" s="760"/>
      <c r="MBF276" s="760"/>
      <c r="MBG276" s="760"/>
      <c r="MBH276" s="760"/>
      <c r="MBI276" s="760"/>
      <c r="MBJ276" s="760"/>
      <c r="MBK276" s="760"/>
      <c r="MBL276" s="760"/>
      <c r="MBM276" s="760"/>
      <c r="MBN276" s="760"/>
      <c r="MBO276" s="760"/>
      <c r="MBP276" s="760"/>
      <c r="MBQ276" s="760"/>
      <c r="MBR276" s="760"/>
      <c r="MBS276" s="760"/>
      <c r="MBT276" s="760"/>
      <c r="MBU276" s="760"/>
      <c r="MBV276" s="760"/>
      <c r="MBW276" s="760"/>
      <c r="MBX276" s="760"/>
      <c r="MBY276" s="760"/>
      <c r="MBZ276" s="760"/>
      <c r="MCA276" s="760"/>
      <c r="MCB276" s="760"/>
      <c r="MCC276" s="760"/>
      <c r="MCD276" s="760"/>
      <c r="MCE276" s="760"/>
      <c r="MCF276" s="760"/>
      <c r="MCG276" s="760"/>
      <c r="MCH276" s="760"/>
      <c r="MCI276" s="760"/>
      <c r="MCJ276" s="760"/>
      <c r="MCK276" s="760"/>
      <c r="MCL276" s="758"/>
      <c r="MCM276" s="758"/>
      <c r="MCN276" s="758"/>
      <c r="MCO276" s="758"/>
      <c r="MCP276" s="758"/>
      <c r="MCQ276" s="758"/>
      <c r="MCR276" s="758"/>
      <c r="MCS276" s="758"/>
      <c r="MCT276" s="758"/>
      <c r="MCU276" s="758"/>
      <c r="MCV276" s="758"/>
      <c r="MCW276" s="758"/>
      <c r="MCX276" s="758"/>
      <c r="MCY276" s="758"/>
      <c r="MCZ276" s="758"/>
      <c r="MDA276" s="758"/>
      <c r="MDB276" s="758"/>
      <c r="MDC276" s="758"/>
      <c r="MDD276" s="758"/>
      <c r="MDE276" s="758"/>
      <c r="MDF276" s="758"/>
      <c r="MDG276" s="758"/>
      <c r="MDH276" s="758"/>
      <c r="MDI276" s="758"/>
      <c r="MDJ276" s="759"/>
      <c r="MDK276" s="759"/>
      <c r="MDL276" s="759"/>
      <c r="MDM276" s="759"/>
      <c r="MDN276" s="759"/>
      <c r="MDO276" s="758"/>
      <c r="MDP276" s="758"/>
      <c r="MDQ276" s="759"/>
      <c r="MDR276" s="759"/>
      <c r="MDS276" s="758"/>
      <c r="MDT276" s="758"/>
      <c r="MDU276" s="759"/>
      <c r="MDV276" s="759"/>
      <c r="MDW276" s="758"/>
      <c r="MDX276" s="758"/>
      <c r="MDY276" s="758"/>
      <c r="MDZ276" s="758"/>
      <c r="MEA276" s="758"/>
      <c r="MEB276" s="758"/>
      <c r="MEC276" s="758"/>
      <c r="MED276" s="759"/>
      <c r="MEE276" s="759"/>
      <c r="MEF276" s="758"/>
      <c r="MEG276" s="758"/>
      <c r="MEH276" s="759"/>
      <c r="MEI276" s="759"/>
      <c r="MEJ276" s="758"/>
      <c r="MEK276" s="758"/>
      <c r="MEL276" s="758"/>
      <c r="MEM276" s="758"/>
      <c r="MEN276" s="758"/>
      <c r="MEO276" s="756"/>
      <c r="MEP276" s="761"/>
      <c r="MEQ276" s="758"/>
      <c r="MER276" s="758"/>
      <c r="MES276" s="758"/>
      <c r="MET276" s="758"/>
      <c r="MEU276" s="758"/>
      <c r="MEV276" s="758"/>
      <c r="MEW276" s="758"/>
      <c r="MEX276" s="760"/>
      <c r="MEY276" s="760"/>
      <c r="MEZ276" s="760"/>
      <c r="MFA276" s="760"/>
      <c r="MFB276" s="760"/>
      <c r="MFC276" s="760"/>
      <c r="MFD276" s="760"/>
      <c r="MFE276" s="760"/>
      <c r="MFF276" s="760"/>
      <c r="MFG276" s="760"/>
      <c r="MFH276" s="760"/>
      <c r="MFI276" s="760"/>
      <c r="MFJ276" s="760"/>
      <c r="MFK276" s="760"/>
      <c r="MFL276" s="760"/>
      <c r="MFM276" s="760"/>
      <c r="MFN276" s="760"/>
      <c r="MFO276" s="760"/>
      <c r="MFP276" s="760"/>
      <c r="MFQ276" s="760"/>
      <c r="MFR276" s="760"/>
      <c r="MFS276" s="760"/>
      <c r="MFT276" s="760"/>
      <c r="MFU276" s="760"/>
      <c r="MFV276" s="760"/>
      <c r="MFW276" s="760"/>
      <c r="MFX276" s="760"/>
      <c r="MFY276" s="760"/>
      <c r="MFZ276" s="760"/>
      <c r="MGA276" s="760"/>
      <c r="MGB276" s="760"/>
      <c r="MGC276" s="760"/>
      <c r="MGD276" s="760"/>
      <c r="MGE276" s="760"/>
      <c r="MGF276" s="760"/>
      <c r="MGG276" s="760"/>
      <c r="MGH276" s="760"/>
      <c r="MGI276" s="760"/>
      <c r="MGJ276" s="760"/>
      <c r="MGK276" s="760"/>
      <c r="MGL276" s="760"/>
      <c r="MGM276" s="760"/>
      <c r="MGN276" s="760"/>
      <c r="MGO276" s="760"/>
      <c r="MGP276" s="758"/>
      <c r="MGQ276" s="758"/>
      <c r="MGR276" s="758"/>
      <c r="MGS276" s="758"/>
      <c r="MGT276" s="758"/>
      <c r="MGU276" s="758"/>
      <c r="MGV276" s="758"/>
      <c r="MGW276" s="758"/>
      <c r="MGX276" s="758"/>
      <c r="MGY276" s="758"/>
      <c r="MGZ276" s="758"/>
      <c r="MHA276" s="758"/>
      <c r="MHB276" s="758"/>
      <c r="MHC276" s="758"/>
      <c r="MHD276" s="758"/>
      <c r="MHE276" s="758"/>
      <c r="MHF276" s="758"/>
      <c r="MHG276" s="758"/>
      <c r="MHH276" s="758"/>
      <c r="MHI276" s="758"/>
      <c r="MHJ276" s="758"/>
      <c r="MHK276" s="758"/>
      <c r="MHL276" s="758"/>
      <c r="MHM276" s="758"/>
      <c r="MHN276" s="759"/>
      <c r="MHO276" s="759"/>
      <c r="MHP276" s="759"/>
      <c r="MHQ276" s="759"/>
      <c r="MHR276" s="759"/>
      <c r="MHS276" s="758"/>
      <c r="MHT276" s="758"/>
      <c r="MHU276" s="759"/>
      <c r="MHV276" s="759"/>
      <c r="MHW276" s="758"/>
      <c r="MHX276" s="758"/>
      <c r="MHY276" s="759"/>
      <c r="MHZ276" s="759"/>
      <c r="MIA276" s="758"/>
      <c r="MIB276" s="758"/>
      <c r="MIC276" s="758"/>
      <c r="MID276" s="758"/>
      <c r="MIE276" s="758"/>
      <c r="MIF276" s="758"/>
      <c r="MIG276" s="758"/>
      <c r="MIH276" s="759"/>
      <c r="MII276" s="759"/>
      <c r="MIJ276" s="758"/>
      <c r="MIK276" s="758"/>
      <c r="MIL276" s="759"/>
      <c r="MIM276" s="759"/>
      <c r="MIN276" s="758"/>
      <c r="MIO276" s="758"/>
      <c r="MIP276" s="758"/>
      <c r="MIQ276" s="758"/>
      <c r="MIR276" s="758"/>
      <c r="MIS276" s="756"/>
      <c r="MIT276" s="761"/>
      <c r="MIU276" s="758"/>
      <c r="MIV276" s="758"/>
      <c r="MIW276" s="758"/>
      <c r="MIX276" s="758"/>
      <c r="MIY276" s="758"/>
      <c r="MIZ276" s="758"/>
      <c r="MJA276" s="758"/>
      <c r="MJB276" s="760"/>
      <c r="MJC276" s="760"/>
      <c r="MJD276" s="760"/>
      <c r="MJE276" s="760"/>
      <c r="MJF276" s="760"/>
      <c r="MJG276" s="760"/>
      <c r="MJH276" s="760"/>
      <c r="MJI276" s="760"/>
      <c r="MJJ276" s="760"/>
      <c r="MJK276" s="760"/>
      <c r="MJL276" s="760"/>
      <c r="MJM276" s="760"/>
      <c r="MJN276" s="760"/>
      <c r="MJO276" s="760"/>
      <c r="MJP276" s="760"/>
      <c r="MJQ276" s="760"/>
      <c r="MJR276" s="760"/>
      <c r="MJS276" s="760"/>
      <c r="MJT276" s="760"/>
      <c r="MJU276" s="760"/>
      <c r="MJV276" s="760"/>
      <c r="MJW276" s="760"/>
      <c r="MJX276" s="760"/>
      <c r="MJY276" s="760"/>
      <c r="MJZ276" s="760"/>
      <c r="MKA276" s="760"/>
      <c r="MKB276" s="760"/>
      <c r="MKC276" s="760"/>
      <c r="MKD276" s="760"/>
      <c r="MKE276" s="760"/>
      <c r="MKF276" s="760"/>
      <c r="MKG276" s="760"/>
      <c r="MKH276" s="760"/>
      <c r="MKI276" s="760"/>
      <c r="MKJ276" s="760"/>
      <c r="MKK276" s="760"/>
      <c r="MKL276" s="760"/>
      <c r="MKM276" s="760"/>
      <c r="MKN276" s="760"/>
      <c r="MKO276" s="760"/>
      <c r="MKP276" s="760"/>
      <c r="MKQ276" s="760"/>
      <c r="MKR276" s="760"/>
      <c r="MKS276" s="760"/>
      <c r="MKT276" s="758"/>
      <c r="MKU276" s="758"/>
      <c r="MKV276" s="758"/>
      <c r="MKW276" s="758"/>
      <c r="MKX276" s="758"/>
      <c r="MKY276" s="758"/>
      <c r="MKZ276" s="758"/>
      <c r="MLA276" s="758"/>
      <c r="MLB276" s="758"/>
      <c r="MLC276" s="758"/>
      <c r="MLD276" s="758"/>
      <c r="MLE276" s="758"/>
      <c r="MLF276" s="758"/>
      <c r="MLG276" s="758"/>
      <c r="MLH276" s="758"/>
      <c r="MLI276" s="758"/>
      <c r="MLJ276" s="758"/>
      <c r="MLK276" s="758"/>
      <c r="MLL276" s="758"/>
      <c r="MLM276" s="758"/>
      <c r="MLN276" s="758"/>
      <c r="MLO276" s="758"/>
      <c r="MLP276" s="758"/>
      <c r="MLQ276" s="758"/>
      <c r="MLR276" s="759"/>
      <c r="MLS276" s="759"/>
      <c r="MLT276" s="759"/>
      <c r="MLU276" s="759"/>
      <c r="MLV276" s="759"/>
      <c r="MLW276" s="758"/>
      <c r="MLX276" s="758"/>
      <c r="MLY276" s="759"/>
      <c r="MLZ276" s="759"/>
      <c r="MMA276" s="758"/>
      <c r="MMB276" s="758"/>
      <c r="MMC276" s="759"/>
      <c r="MMD276" s="759"/>
      <c r="MME276" s="758"/>
      <c r="MMF276" s="758"/>
      <c r="MMG276" s="758"/>
      <c r="MMH276" s="758"/>
      <c r="MMI276" s="758"/>
      <c r="MMJ276" s="758"/>
      <c r="MMK276" s="758"/>
      <c r="MML276" s="759"/>
      <c r="MMM276" s="759"/>
      <c r="MMN276" s="758"/>
      <c r="MMO276" s="758"/>
      <c r="MMP276" s="759"/>
      <c r="MMQ276" s="759"/>
      <c r="MMR276" s="758"/>
      <c r="MMS276" s="758"/>
      <c r="MMT276" s="758"/>
      <c r="MMU276" s="758"/>
      <c r="MMV276" s="758"/>
      <c r="MMW276" s="756"/>
      <c r="MMX276" s="761"/>
      <c r="MMY276" s="758"/>
      <c r="MMZ276" s="758"/>
      <c r="MNA276" s="758"/>
      <c r="MNB276" s="758"/>
      <c r="MNC276" s="758"/>
      <c r="MND276" s="758"/>
      <c r="MNE276" s="758"/>
      <c r="MNF276" s="760"/>
      <c r="MNG276" s="760"/>
      <c r="MNH276" s="760"/>
      <c r="MNI276" s="760"/>
      <c r="MNJ276" s="760"/>
      <c r="MNK276" s="760"/>
      <c r="MNL276" s="760"/>
      <c r="MNM276" s="760"/>
      <c r="MNN276" s="760"/>
      <c r="MNO276" s="760"/>
      <c r="MNP276" s="760"/>
      <c r="MNQ276" s="760"/>
      <c r="MNR276" s="760"/>
      <c r="MNS276" s="760"/>
      <c r="MNT276" s="760"/>
      <c r="MNU276" s="760"/>
      <c r="MNV276" s="760"/>
      <c r="MNW276" s="760"/>
      <c r="MNX276" s="760"/>
      <c r="MNY276" s="760"/>
      <c r="MNZ276" s="760"/>
      <c r="MOA276" s="760"/>
      <c r="MOB276" s="760"/>
      <c r="MOC276" s="760"/>
      <c r="MOD276" s="760"/>
      <c r="MOE276" s="760"/>
      <c r="MOF276" s="760"/>
      <c r="MOG276" s="760"/>
      <c r="MOH276" s="760"/>
      <c r="MOI276" s="760"/>
      <c r="MOJ276" s="760"/>
      <c r="MOK276" s="760"/>
      <c r="MOL276" s="760"/>
      <c r="MOM276" s="760"/>
      <c r="MON276" s="760"/>
      <c r="MOO276" s="760"/>
      <c r="MOP276" s="760"/>
      <c r="MOQ276" s="760"/>
      <c r="MOR276" s="760"/>
      <c r="MOS276" s="760"/>
      <c r="MOT276" s="760"/>
      <c r="MOU276" s="760"/>
      <c r="MOV276" s="760"/>
      <c r="MOW276" s="760"/>
      <c r="MOX276" s="758"/>
      <c r="MOY276" s="758"/>
      <c r="MOZ276" s="758"/>
      <c r="MPA276" s="758"/>
      <c r="MPB276" s="758"/>
      <c r="MPC276" s="758"/>
      <c r="MPD276" s="758"/>
      <c r="MPE276" s="758"/>
      <c r="MPF276" s="758"/>
      <c r="MPG276" s="758"/>
      <c r="MPH276" s="758"/>
      <c r="MPI276" s="758"/>
      <c r="MPJ276" s="758"/>
      <c r="MPK276" s="758"/>
      <c r="MPL276" s="758"/>
      <c r="MPM276" s="758"/>
      <c r="MPN276" s="758"/>
      <c r="MPO276" s="758"/>
      <c r="MPP276" s="758"/>
      <c r="MPQ276" s="758"/>
      <c r="MPR276" s="758"/>
      <c r="MPS276" s="758"/>
      <c r="MPT276" s="758"/>
      <c r="MPU276" s="758"/>
      <c r="MPV276" s="759"/>
      <c r="MPW276" s="759"/>
      <c r="MPX276" s="759"/>
      <c r="MPY276" s="759"/>
      <c r="MPZ276" s="759"/>
      <c r="MQA276" s="758"/>
      <c r="MQB276" s="758"/>
      <c r="MQC276" s="759"/>
      <c r="MQD276" s="759"/>
      <c r="MQE276" s="758"/>
      <c r="MQF276" s="758"/>
      <c r="MQG276" s="759"/>
      <c r="MQH276" s="759"/>
      <c r="MQI276" s="758"/>
      <c r="MQJ276" s="758"/>
      <c r="MQK276" s="758"/>
      <c r="MQL276" s="758"/>
      <c r="MQM276" s="758"/>
      <c r="MQN276" s="758"/>
      <c r="MQO276" s="758"/>
      <c r="MQP276" s="759"/>
      <c r="MQQ276" s="759"/>
      <c r="MQR276" s="758"/>
      <c r="MQS276" s="758"/>
      <c r="MQT276" s="759"/>
      <c r="MQU276" s="759"/>
      <c r="MQV276" s="758"/>
      <c r="MQW276" s="758"/>
      <c r="MQX276" s="758"/>
      <c r="MQY276" s="758"/>
      <c r="MQZ276" s="758"/>
      <c r="MRA276" s="756"/>
      <c r="MRB276" s="761"/>
      <c r="MRC276" s="758"/>
      <c r="MRD276" s="758"/>
      <c r="MRE276" s="758"/>
      <c r="MRF276" s="758"/>
      <c r="MRG276" s="758"/>
      <c r="MRH276" s="758"/>
      <c r="MRI276" s="758"/>
      <c r="MRJ276" s="760"/>
      <c r="MRK276" s="760"/>
      <c r="MRL276" s="760"/>
      <c r="MRM276" s="760"/>
      <c r="MRN276" s="760"/>
      <c r="MRO276" s="760"/>
      <c r="MRP276" s="760"/>
      <c r="MRQ276" s="760"/>
      <c r="MRR276" s="760"/>
      <c r="MRS276" s="760"/>
      <c r="MRT276" s="760"/>
      <c r="MRU276" s="760"/>
      <c r="MRV276" s="760"/>
      <c r="MRW276" s="760"/>
      <c r="MRX276" s="760"/>
      <c r="MRY276" s="760"/>
      <c r="MRZ276" s="760"/>
      <c r="MSA276" s="760"/>
      <c r="MSB276" s="760"/>
      <c r="MSC276" s="760"/>
      <c r="MSD276" s="760"/>
      <c r="MSE276" s="760"/>
      <c r="MSF276" s="760"/>
      <c r="MSG276" s="760"/>
      <c r="MSH276" s="760"/>
      <c r="MSI276" s="760"/>
      <c r="MSJ276" s="760"/>
      <c r="MSK276" s="760"/>
      <c r="MSL276" s="760"/>
      <c r="MSM276" s="760"/>
      <c r="MSN276" s="760"/>
      <c r="MSO276" s="760"/>
      <c r="MSP276" s="760"/>
      <c r="MSQ276" s="760"/>
      <c r="MSR276" s="760"/>
      <c r="MSS276" s="760"/>
      <c r="MST276" s="760"/>
      <c r="MSU276" s="760"/>
      <c r="MSV276" s="760"/>
      <c r="MSW276" s="760"/>
      <c r="MSX276" s="760"/>
      <c r="MSY276" s="760"/>
      <c r="MSZ276" s="760"/>
      <c r="MTA276" s="760"/>
      <c r="MTB276" s="758"/>
      <c r="MTC276" s="758"/>
      <c r="MTD276" s="758"/>
      <c r="MTE276" s="758"/>
      <c r="MTF276" s="758"/>
      <c r="MTG276" s="758"/>
      <c r="MTH276" s="758"/>
      <c r="MTI276" s="758"/>
      <c r="MTJ276" s="758"/>
      <c r="MTK276" s="758"/>
      <c r="MTL276" s="758"/>
      <c r="MTM276" s="758"/>
      <c r="MTN276" s="758"/>
      <c r="MTO276" s="758"/>
      <c r="MTP276" s="758"/>
      <c r="MTQ276" s="758"/>
      <c r="MTR276" s="758"/>
      <c r="MTS276" s="758"/>
      <c r="MTT276" s="758"/>
      <c r="MTU276" s="758"/>
      <c r="MTV276" s="758"/>
      <c r="MTW276" s="758"/>
      <c r="MTX276" s="758"/>
      <c r="MTY276" s="758"/>
      <c r="MTZ276" s="759"/>
      <c r="MUA276" s="759"/>
      <c r="MUB276" s="759"/>
      <c r="MUC276" s="759"/>
      <c r="MUD276" s="759"/>
      <c r="MUE276" s="758"/>
      <c r="MUF276" s="758"/>
      <c r="MUG276" s="759"/>
      <c r="MUH276" s="759"/>
      <c r="MUI276" s="758"/>
      <c r="MUJ276" s="758"/>
      <c r="MUK276" s="759"/>
      <c r="MUL276" s="759"/>
      <c r="MUM276" s="758"/>
      <c r="MUN276" s="758"/>
      <c r="MUO276" s="758"/>
      <c r="MUP276" s="758"/>
      <c r="MUQ276" s="758"/>
      <c r="MUR276" s="758"/>
      <c r="MUS276" s="758"/>
      <c r="MUT276" s="759"/>
      <c r="MUU276" s="759"/>
      <c r="MUV276" s="758"/>
      <c r="MUW276" s="758"/>
      <c r="MUX276" s="759"/>
      <c r="MUY276" s="759"/>
      <c r="MUZ276" s="758"/>
      <c r="MVA276" s="758"/>
      <c r="MVB276" s="758"/>
      <c r="MVC276" s="758"/>
      <c r="MVD276" s="758"/>
      <c r="MVE276" s="756"/>
      <c r="MVF276" s="761"/>
      <c r="MVG276" s="758"/>
      <c r="MVH276" s="758"/>
      <c r="MVI276" s="758"/>
      <c r="MVJ276" s="758"/>
      <c r="MVK276" s="758"/>
      <c r="MVL276" s="758"/>
      <c r="MVM276" s="758"/>
      <c r="MVN276" s="760"/>
      <c r="MVO276" s="760"/>
      <c r="MVP276" s="760"/>
      <c r="MVQ276" s="760"/>
      <c r="MVR276" s="760"/>
      <c r="MVS276" s="760"/>
      <c r="MVT276" s="760"/>
      <c r="MVU276" s="760"/>
      <c r="MVV276" s="760"/>
      <c r="MVW276" s="760"/>
      <c r="MVX276" s="760"/>
      <c r="MVY276" s="760"/>
      <c r="MVZ276" s="760"/>
      <c r="MWA276" s="760"/>
      <c r="MWB276" s="760"/>
      <c r="MWC276" s="760"/>
      <c r="MWD276" s="760"/>
      <c r="MWE276" s="760"/>
      <c r="MWF276" s="760"/>
      <c r="MWG276" s="760"/>
      <c r="MWH276" s="760"/>
      <c r="MWI276" s="760"/>
      <c r="MWJ276" s="760"/>
      <c r="MWK276" s="760"/>
      <c r="MWL276" s="760"/>
      <c r="MWM276" s="760"/>
      <c r="MWN276" s="760"/>
      <c r="MWO276" s="760"/>
      <c r="MWP276" s="760"/>
      <c r="MWQ276" s="760"/>
      <c r="MWR276" s="760"/>
      <c r="MWS276" s="760"/>
      <c r="MWT276" s="760"/>
      <c r="MWU276" s="760"/>
      <c r="MWV276" s="760"/>
      <c r="MWW276" s="760"/>
      <c r="MWX276" s="760"/>
      <c r="MWY276" s="760"/>
      <c r="MWZ276" s="760"/>
      <c r="MXA276" s="760"/>
      <c r="MXB276" s="760"/>
      <c r="MXC276" s="760"/>
      <c r="MXD276" s="760"/>
      <c r="MXE276" s="760"/>
      <c r="MXF276" s="758"/>
      <c r="MXG276" s="758"/>
      <c r="MXH276" s="758"/>
      <c r="MXI276" s="758"/>
      <c r="MXJ276" s="758"/>
      <c r="MXK276" s="758"/>
      <c r="MXL276" s="758"/>
      <c r="MXM276" s="758"/>
      <c r="MXN276" s="758"/>
      <c r="MXO276" s="758"/>
      <c r="MXP276" s="758"/>
      <c r="MXQ276" s="758"/>
      <c r="MXR276" s="758"/>
      <c r="MXS276" s="758"/>
      <c r="MXT276" s="758"/>
      <c r="MXU276" s="758"/>
      <c r="MXV276" s="758"/>
      <c r="MXW276" s="758"/>
      <c r="MXX276" s="758"/>
      <c r="MXY276" s="758"/>
      <c r="MXZ276" s="758"/>
      <c r="MYA276" s="758"/>
      <c r="MYB276" s="758"/>
      <c r="MYC276" s="758"/>
      <c r="MYD276" s="759"/>
      <c r="MYE276" s="759"/>
      <c r="MYF276" s="759"/>
      <c r="MYG276" s="759"/>
      <c r="MYH276" s="759"/>
      <c r="MYI276" s="758"/>
      <c r="MYJ276" s="758"/>
      <c r="MYK276" s="759"/>
      <c r="MYL276" s="759"/>
      <c r="MYM276" s="758"/>
      <c r="MYN276" s="758"/>
      <c r="MYO276" s="759"/>
      <c r="MYP276" s="759"/>
      <c r="MYQ276" s="758"/>
      <c r="MYR276" s="758"/>
      <c r="MYS276" s="758"/>
      <c r="MYT276" s="758"/>
      <c r="MYU276" s="758"/>
      <c r="MYV276" s="758"/>
      <c r="MYW276" s="758"/>
      <c r="MYX276" s="759"/>
      <c r="MYY276" s="759"/>
      <c r="MYZ276" s="758"/>
      <c r="MZA276" s="758"/>
      <c r="MZB276" s="759"/>
      <c r="MZC276" s="759"/>
      <c r="MZD276" s="758"/>
      <c r="MZE276" s="758"/>
      <c r="MZF276" s="758"/>
      <c r="MZG276" s="758"/>
      <c r="MZH276" s="758"/>
      <c r="MZI276" s="756"/>
      <c r="MZJ276" s="761"/>
      <c r="MZK276" s="758"/>
      <c r="MZL276" s="758"/>
      <c r="MZM276" s="758"/>
      <c r="MZN276" s="758"/>
      <c r="MZO276" s="758"/>
      <c r="MZP276" s="758"/>
      <c r="MZQ276" s="758"/>
      <c r="MZR276" s="760"/>
      <c r="MZS276" s="760"/>
      <c r="MZT276" s="760"/>
      <c r="MZU276" s="760"/>
      <c r="MZV276" s="760"/>
      <c r="MZW276" s="760"/>
      <c r="MZX276" s="760"/>
      <c r="MZY276" s="760"/>
      <c r="MZZ276" s="760"/>
      <c r="NAA276" s="760"/>
      <c r="NAB276" s="760"/>
      <c r="NAC276" s="760"/>
      <c r="NAD276" s="760"/>
      <c r="NAE276" s="760"/>
      <c r="NAF276" s="760"/>
      <c r="NAG276" s="760"/>
      <c r="NAH276" s="760"/>
      <c r="NAI276" s="760"/>
      <c r="NAJ276" s="760"/>
      <c r="NAK276" s="760"/>
      <c r="NAL276" s="760"/>
      <c r="NAM276" s="760"/>
      <c r="NAN276" s="760"/>
      <c r="NAO276" s="760"/>
      <c r="NAP276" s="760"/>
      <c r="NAQ276" s="760"/>
      <c r="NAR276" s="760"/>
      <c r="NAS276" s="760"/>
      <c r="NAT276" s="760"/>
      <c r="NAU276" s="760"/>
      <c r="NAV276" s="760"/>
      <c r="NAW276" s="760"/>
      <c r="NAX276" s="760"/>
      <c r="NAY276" s="760"/>
      <c r="NAZ276" s="760"/>
      <c r="NBA276" s="760"/>
      <c r="NBB276" s="760"/>
      <c r="NBC276" s="760"/>
      <c r="NBD276" s="760"/>
      <c r="NBE276" s="760"/>
      <c r="NBF276" s="760"/>
      <c r="NBG276" s="760"/>
      <c r="NBH276" s="760"/>
      <c r="NBI276" s="760"/>
      <c r="NBJ276" s="758"/>
      <c r="NBK276" s="758"/>
      <c r="NBL276" s="758"/>
      <c r="NBM276" s="758"/>
      <c r="NBN276" s="758"/>
      <c r="NBO276" s="758"/>
      <c r="NBP276" s="758"/>
      <c r="NBQ276" s="758"/>
      <c r="NBR276" s="758"/>
      <c r="NBS276" s="758"/>
      <c r="NBT276" s="758"/>
      <c r="NBU276" s="758"/>
      <c r="NBV276" s="758"/>
      <c r="NBW276" s="758"/>
      <c r="NBX276" s="758"/>
      <c r="NBY276" s="758"/>
      <c r="NBZ276" s="758"/>
      <c r="NCA276" s="758"/>
      <c r="NCB276" s="758"/>
      <c r="NCC276" s="758"/>
      <c r="NCD276" s="758"/>
      <c r="NCE276" s="758"/>
      <c r="NCF276" s="758"/>
      <c r="NCG276" s="758"/>
      <c r="NCH276" s="759"/>
      <c r="NCI276" s="759"/>
      <c r="NCJ276" s="759"/>
      <c r="NCK276" s="759"/>
      <c r="NCL276" s="759"/>
      <c r="NCM276" s="758"/>
      <c r="NCN276" s="758"/>
      <c r="NCO276" s="759"/>
      <c r="NCP276" s="759"/>
      <c r="NCQ276" s="758"/>
      <c r="NCR276" s="758"/>
      <c r="NCS276" s="759"/>
      <c r="NCT276" s="759"/>
      <c r="NCU276" s="758"/>
      <c r="NCV276" s="758"/>
      <c r="NCW276" s="758"/>
      <c r="NCX276" s="758"/>
      <c r="NCY276" s="758"/>
      <c r="NCZ276" s="758"/>
      <c r="NDA276" s="758"/>
      <c r="NDB276" s="759"/>
      <c r="NDC276" s="759"/>
      <c r="NDD276" s="758"/>
      <c r="NDE276" s="758"/>
      <c r="NDF276" s="759"/>
      <c r="NDG276" s="759"/>
      <c r="NDH276" s="758"/>
      <c r="NDI276" s="758"/>
      <c r="NDJ276" s="758"/>
      <c r="NDK276" s="758"/>
      <c r="NDL276" s="758"/>
      <c r="NDM276" s="756"/>
      <c r="NDN276" s="761"/>
      <c r="NDO276" s="758"/>
      <c r="NDP276" s="758"/>
      <c r="NDQ276" s="758"/>
      <c r="NDR276" s="758"/>
      <c r="NDS276" s="758"/>
      <c r="NDT276" s="758"/>
      <c r="NDU276" s="758"/>
      <c r="NDV276" s="760"/>
      <c r="NDW276" s="760"/>
      <c r="NDX276" s="760"/>
      <c r="NDY276" s="760"/>
      <c r="NDZ276" s="760"/>
      <c r="NEA276" s="760"/>
      <c r="NEB276" s="760"/>
      <c r="NEC276" s="760"/>
      <c r="NED276" s="760"/>
      <c r="NEE276" s="760"/>
      <c r="NEF276" s="760"/>
      <c r="NEG276" s="760"/>
      <c r="NEH276" s="760"/>
      <c r="NEI276" s="760"/>
      <c r="NEJ276" s="760"/>
      <c r="NEK276" s="760"/>
      <c r="NEL276" s="760"/>
      <c r="NEM276" s="760"/>
      <c r="NEN276" s="760"/>
      <c r="NEO276" s="760"/>
      <c r="NEP276" s="760"/>
      <c r="NEQ276" s="760"/>
      <c r="NER276" s="760"/>
      <c r="NES276" s="760"/>
      <c r="NET276" s="760"/>
      <c r="NEU276" s="760"/>
      <c r="NEV276" s="760"/>
      <c r="NEW276" s="760"/>
      <c r="NEX276" s="760"/>
      <c r="NEY276" s="760"/>
      <c r="NEZ276" s="760"/>
      <c r="NFA276" s="760"/>
      <c r="NFB276" s="760"/>
      <c r="NFC276" s="760"/>
      <c r="NFD276" s="760"/>
      <c r="NFE276" s="760"/>
      <c r="NFF276" s="760"/>
      <c r="NFG276" s="760"/>
      <c r="NFH276" s="760"/>
      <c r="NFI276" s="760"/>
      <c r="NFJ276" s="760"/>
      <c r="NFK276" s="760"/>
      <c r="NFL276" s="760"/>
      <c r="NFM276" s="760"/>
      <c r="NFN276" s="758"/>
      <c r="NFO276" s="758"/>
      <c r="NFP276" s="758"/>
      <c r="NFQ276" s="758"/>
      <c r="NFR276" s="758"/>
      <c r="NFS276" s="758"/>
      <c r="NFT276" s="758"/>
      <c r="NFU276" s="758"/>
      <c r="NFV276" s="758"/>
      <c r="NFW276" s="758"/>
      <c r="NFX276" s="758"/>
      <c r="NFY276" s="758"/>
      <c r="NFZ276" s="758"/>
      <c r="NGA276" s="758"/>
      <c r="NGB276" s="758"/>
      <c r="NGC276" s="758"/>
      <c r="NGD276" s="758"/>
      <c r="NGE276" s="758"/>
      <c r="NGF276" s="758"/>
      <c r="NGG276" s="758"/>
      <c r="NGH276" s="758"/>
      <c r="NGI276" s="758"/>
      <c r="NGJ276" s="758"/>
      <c r="NGK276" s="758"/>
      <c r="NGL276" s="759"/>
      <c r="NGM276" s="759"/>
      <c r="NGN276" s="759"/>
      <c r="NGO276" s="759"/>
      <c r="NGP276" s="759"/>
      <c r="NGQ276" s="758"/>
      <c r="NGR276" s="758"/>
      <c r="NGS276" s="759"/>
      <c r="NGT276" s="759"/>
      <c r="NGU276" s="758"/>
      <c r="NGV276" s="758"/>
      <c r="NGW276" s="759"/>
      <c r="NGX276" s="759"/>
      <c r="NGY276" s="758"/>
      <c r="NGZ276" s="758"/>
      <c r="NHA276" s="758"/>
      <c r="NHB276" s="758"/>
      <c r="NHC276" s="758"/>
      <c r="NHD276" s="758"/>
      <c r="NHE276" s="758"/>
      <c r="NHF276" s="759"/>
      <c r="NHG276" s="759"/>
      <c r="NHH276" s="758"/>
      <c r="NHI276" s="758"/>
      <c r="NHJ276" s="759"/>
      <c r="NHK276" s="759"/>
      <c r="NHL276" s="758"/>
      <c r="NHM276" s="758"/>
      <c r="NHN276" s="758"/>
      <c r="NHO276" s="758"/>
      <c r="NHP276" s="758"/>
      <c r="NHQ276" s="756"/>
      <c r="NHR276" s="761"/>
      <c r="NHS276" s="758"/>
      <c r="NHT276" s="758"/>
      <c r="NHU276" s="758"/>
      <c r="NHV276" s="758"/>
      <c r="NHW276" s="758"/>
      <c r="NHX276" s="758"/>
      <c r="NHY276" s="758"/>
      <c r="NHZ276" s="760"/>
      <c r="NIA276" s="760"/>
      <c r="NIB276" s="760"/>
      <c r="NIC276" s="760"/>
      <c r="NID276" s="760"/>
      <c r="NIE276" s="760"/>
      <c r="NIF276" s="760"/>
      <c r="NIG276" s="760"/>
      <c r="NIH276" s="760"/>
      <c r="NII276" s="760"/>
      <c r="NIJ276" s="760"/>
      <c r="NIK276" s="760"/>
      <c r="NIL276" s="760"/>
      <c r="NIM276" s="760"/>
      <c r="NIN276" s="760"/>
      <c r="NIO276" s="760"/>
      <c r="NIP276" s="760"/>
      <c r="NIQ276" s="760"/>
      <c r="NIR276" s="760"/>
      <c r="NIS276" s="760"/>
      <c r="NIT276" s="760"/>
      <c r="NIU276" s="760"/>
      <c r="NIV276" s="760"/>
      <c r="NIW276" s="760"/>
      <c r="NIX276" s="760"/>
      <c r="NIY276" s="760"/>
      <c r="NIZ276" s="760"/>
      <c r="NJA276" s="760"/>
      <c r="NJB276" s="760"/>
      <c r="NJC276" s="760"/>
      <c r="NJD276" s="760"/>
      <c r="NJE276" s="760"/>
      <c r="NJF276" s="760"/>
      <c r="NJG276" s="760"/>
      <c r="NJH276" s="760"/>
      <c r="NJI276" s="760"/>
      <c r="NJJ276" s="760"/>
      <c r="NJK276" s="760"/>
      <c r="NJL276" s="760"/>
      <c r="NJM276" s="760"/>
      <c r="NJN276" s="760"/>
      <c r="NJO276" s="760"/>
      <c r="NJP276" s="760"/>
      <c r="NJQ276" s="760"/>
      <c r="NJR276" s="758"/>
      <c r="NJS276" s="758"/>
      <c r="NJT276" s="758"/>
      <c r="NJU276" s="758"/>
      <c r="NJV276" s="758"/>
      <c r="NJW276" s="758"/>
      <c r="NJX276" s="758"/>
      <c r="NJY276" s="758"/>
      <c r="NJZ276" s="758"/>
      <c r="NKA276" s="758"/>
      <c r="NKB276" s="758"/>
      <c r="NKC276" s="758"/>
      <c r="NKD276" s="758"/>
      <c r="NKE276" s="758"/>
      <c r="NKF276" s="758"/>
      <c r="NKG276" s="758"/>
      <c r="NKH276" s="758"/>
      <c r="NKI276" s="758"/>
      <c r="NKJ276" s="758"/>
      <c r="NKK276" s="758"/>
      <c r="NKL276" s="758"/>
      <c r="NKM276" s="758"/>
      <c r="NKN276" s="758"/>
      <c r="NKO276" s="758"/>
      <c r="NKP276" s="759"/>
      <c r="NKQ276" s="759"/>
      <c r="NKR276" s="759"/>
      <c r="NKS276" s="759"/>
      <c r="NKT276" s="759"/>
      <c r="NKU276" s="758"/>
      <c r="NKV276" s="758"/>
      <c r="NKW276" s="759"/>
      <c r="NKX276" s="759"/>
      <c r="NKY276" s="758"/>
      <c r="NKZ276" s="758"/>
      <c r="NLA276" s="759"/>
      <c r="NLB276" s="759"/>
      <c r="NLC276" s="758"/>
      <c r="NLD276" s="758"/>
      <c r="NLE276" s="758"/>
      <c r="NLF276" s="758"/>
      <c r="NLG276" s="758"/>
      <c r="NLH276" s="758"/>
      <c r="NLI276" s="758"/>
      <c r="NLJ276" s="759"/>
      <c r="NLK276" s="759"/>
      <c r="NLL276" s="758"/>
      <c r="NLM276" s="758"/>
      <c r="NLN276" s="759"/>
      <c r="NLO276" s="759"/>
      <c r="NLP276" s="758"/>
      <c r="NLQ276" s="758"/>
      <c r="NLR276" s="758"/>
      <c r="NLS276" s="758"/>
      <c r="NLT276" s="758"/>
      <c r="NLU276" s="756"/>
      <c r="NLV276" s="761"/>
      <c r="NLW276" s="758"/>
      <c r="NLX276" s="758"/>
      <c r="NLY276" s="758"/>
      <c r="NLZ276" s="758"/>
      <c r="NMA276" s="758"/>
      <c r="NMB276" s="758"/>
      <c r="NMC276" s="758"/>
      <c r="NMD276" s="760"/>
      <c r="NME276" s="760"/>
      <c r="NMF276" s="760"/>
      <c r="NMG276" s="760"/>
      <c r="NMH276" s="760"/>
      <c r="NMI276" s="760"/>
      <c r="NMJ276" s="760"/>
      <c r="NMK276" s="760"/>
      <c r="NML276" s="760"/>
      <c r="NMM276" s="760"/>
      <c r="NMN276" s="760"/>
      <c r="NMO276" s="760"/>
      <c r="NMP276" s="760"/>
      <c r="NMQ276" s="760"/>
      <c r="NMR276" s="760"/>
      <c r="NMS276" s="760"/>
      <c r="NMT276" s="760"/>
      <c r="NMU276" s="760"/>
      <c r="NMV276" s="760"/>
      <c r="NMW276" s="760"/>
      <c r="NMX276" s="760"/>
      <c r="NMY276" s="760"/>
      <c r="NMZ276" s="760"/>
      <c r="NNA276" s="760"/>
      <c r="NNB276" s="760"/>
      <c r="NNC276" s="760"/>
      <c r="NND276" s="760"/>
      <c r="NNE276" s="760"/>
      <c r="NNF276" s="760"/>
      <c r="NNG276" s="760"/>
      <c r="NNH276" s="760"/>
      <c r="NNI276" s="760"/>
      <c r="NNJ276" s="760"/>
      <c r="NNK276" s="760"/>
      <c r="NNL276" s="760"/>
      <c r="NNM276" s="760"/>
      <c r="NNN276" s="760"/>
      <c r="NNO276" s="760"/>
      <c r="NNP276" s="760"/>
      <c r="NNQ276" s="760"/>
      <c r="NNR276" s="760"/>
      <c r="NNS276" s="760"/>
      <c r="NNT276" s="760"/>
      <c r="NNU276" s="760"/>
      <c r="NNV276" s="758"/>
      <c r="NNW276" s="758"/>
      <c r="NNX276" s="758"/>
      <c r="NNY276" s="758"/>
      <c r="NNZ276" s="758"/>
      <c r="NOA276" s="758"/>
      <c r="NOB276" s="758"/>
      <c r="NOC276" s="758"/>
      <c r="NOD276" s="758"/>
      <c r="NOE276" s="758"/>
      <c r="NOF276" s="758"/>
      <c r="NOG276" s="758"/>
      <c r="NOH276" s="758"/>
      <c r="NOI276" s="758"/>
      <c r="NOJ276" s="758"/>
      <c r="NOK276" s="758"/>
      <c r="NOL276" s="758"/>
      <c r="NOM276" s="758"/>
      <c r="NON276" s="758"/>
      <c r="NOO276" s="758"/>
      <c r="NOP276" s="758"/>
      <c r="NOQ276" s="758"/>
      <c r="NOR276" s="758"/>
      <c r="NOS276" s="758"/>
      <c r="NOT276" s="759"/>
      <c r="NOU276" s="759"/>
      <c r="NOV276" s="759"/>
      <c r="NOW276" s="759"/>
      <c r="NOX276" s="759"/>
      <c r="NOY276" s="758"/>
      <c r="NOZ276" s="758"/>
      <c r="NPA276" s="759"/>
      <c r="NPB276" s="759"/>
      <c r="NPC276" s="758"/>
      <c r="NPD276" s="758"/>
      <c r="NPE276" s="759"/>
      <c r="NPF276" s="759"/>
      <c r="NPG276" s="758"/>
      <c r="NPH276" s="758"/>
      <c r="NPI276" s="758"/>
      <c r="NPJ276" s="758"/>
      <c r="NPK276" s="758"/>
      <c r="NPL276" s="758"/>
      <c r="NPM276" s="758"/>
      <c r="NPN276" s="759"/>
      <c r="NPO276" s="759"/>
      <c r="NPP276" s="758"/>
      <c r="NPQ276" s="758"/>
      <c r="NPR276" s="759"/>
      <c r="NPS276" s="759"/>
      <c r="NPT276" s="758"/>
      <c r="NPU276" s="758"/>
      <c r="NPV276" s="758"/>
      <c r="NPW276" s="758"/>
      <c r="NPX276" s="758"/>
      <c r="NPY276" s="756"/>
      <c r="NPZ276" s="761"/>
      <c r="NQA276" s="758"/>
      <c r="NQB276" s="758"/>
      <c r="NQC276" s="758"/>
      <c r="NQD276" s="758"/>
      <c r="NQE276" s="758"/>
      <c r="NQF276" s="758"/>
      <c r="NQG276" s="758"/>
      <c r="NQH276" s="760"/>
      <c r="NQI276" s="760"/>
      <c r="NQJ276" s="760"/>
      <c r="NQK276" s="760"/>
      <c r="NQL276" s="760"/>
      <c r="NQM276" s="760"/>
      <c r="NQN276" s="760"/>
      <c r="NQO276" s="760"/>
      <c r="NQP276" s="760"/>
      <c r="NQQ276" s="760"/>
      <c r="NQR276" s="760"/>
      <c r="NQS276" s="760"/>
      <c r="NQT276" s="760"/>
      <c r="NQU276" s="760"/>
      <c r="NQV276" s="760"/>
      <c r="NQW276" s="760"/>
      <c r="NQX276" s="760"/>
      <c r="NQY276" s="760"/>
      <c r="NQZ276" s="760"/>
      <c r="NRA276" s="760"/>
      <c r="NRB276" s="760"/>
      <c r="NRC276" s="760"/>
      <c r="NRD276" s="760"/>
      <c r="NRE276" s="760"/>
      <c r="NRF276" s="760"/>
      <c r="NRG276" s="760"/>
      <c r="NRH276" s="760"/>
      <c r="NRI276" s="760"/>
      <c r="NRJ276" s="760"/>
      <c r="NRK276" s="760"/>
      <c r="NRL276" s="760"/>
      <c r="NRM276" s="760"/>
      <c r="NRN276" s="760"/>
      <c r="NRO276" s="760"/>
      <c r="NRP276" s="760"/>
      <c r="NRQ276" s="760"/>
      <c r="NRR276" s="760"/>
      <c r="NRS276" s="760"/>
      <c r="NRT276" s="760"/>
      <c r="NRU276" s="760"/>
      <c r="NRV276" s="760"/>
      <c r="NRW276" s="760"/>
      <c r="NRX276" s="760"/>
      <c r="NRY276" s="760"/>
      <c r="NRZ276" s="758"/>
      <c r="NSA276" s="758"/>
      <c r="NSB276" s="758"/>
      <c r="NSC276" s="758"/>
      <c r="NSD276" s="758"/>
      <c r="NSE276" s="758"/>
      <c r="NSF276" s="758"/>
      <c r="NSG276" s="758"/>
      <c r="NSH276" s="758"/>
      <c r="NSI276" s="758"/>
      <c r="NSJ276" s="758"/>
      <c r="NSK276" s="758"/>
      <c r="NSL276" s="758"/>
      <c r="NSM276" s="758"/>
      <c r="NSN276" s="758"/>
      <c r="NSO276" s="758"/>
      <c r="NSP276" s="758"/>
      <c r="NSQ276" s="758"/>
      <c r="NSR276" s="758"/>
      <c r="NSS276" s="758"/>
      <c r="NST276" s="758"/>
      <c r="NSU276" s="758"/>
      <c r="NSV276" s="758"/>
      <c r="NSW276" s="758"/>
      <c r="NSX276" s="759"/>
      <c r="NSY276" s="759"/>
      <c r="NSZ276" s="759"/>
      <c r="NTA276" s="759"/>
      <c r="NTB276" s="759"/>
      <c r="NTC276" s="758"/>
      <c r="NTD276" s="758"/>
      <c r="NTE276" s="759"/>
      <c r="NTF276" s="759"/>
      <c r="NTG276" s="758"/>
      <c r="NTH276" s="758"/>
      <c r="NTI276" s="759"/>
      <c r="NTJ276" s="759"/>
      <c r="NTK276" s="758"/>
      <c r="NTL276" s="758"/>
      <c r="NTM276" s="758"/>
      <c r="NTN276" s="758"/>
      <c r="NTO276" s="758"/>
      <c r="NTP276" s="758"/>
      <c r="NTQ276" s="758"/>
      <c r="NTR276" s="759"/>
      <c r="NTS276" s="759"/>
      <c r="NTT276" s="758"/>
      <c r="NTU276" s="758"/>
      <c r="NTV276" s="759"/>
      <c r="NTW276" s="759"/>
      <c r="NTX276" s="758"/>
      <c r="NTY276" s="758"/>
      <c r="NTZ276" s="758"/>
      <c r="NUA276" s="758"/>
      <c r="NUB276" s="758"/>
      <c r="NUC276" s="756"/>
      <c r="NUD276" s="761"/>
      <c r="NUE276" s="758"/>
      <c r="NUF276" s="758"/>
      <c r="NUG276" s="758"/>
      <c r="NUH276" s="758"/>
      <c r="NUI276" s="758"/>
      <c r="NUJ276" s="758"/>
      <c r="NUK276" s="758"/>
      <c r="NUL276" s="760"/>
      <c r="NUM276" s="760"/>
      <c r="NUN276" s="760"/>
      <c r="NUO276" s="760"/>
      <c r="NUP276" s="760"/>
      <c r="NUQ276" s="760"/>
      <c r="NUR276" s="760"/>
      <c r="NUS276" s="760"/>
      <c r="NUT276" s="760"/>
      <c r="NUU276" s="760"/>
      <c r="NUV276" s="760"/>
      <c r="NUW276" s="760"/>
      <c r="NUX276" s="760"/>
      <c r="NUY276" s="760"/>
      <c r="NUZ276" s="760"/>
      <c r="NVA276" s="760"/>
      <c r="NVB276" s="760"/>
      <c r="NVC276" s="760"/>
      <c r="NVD276" s="760"/>
      <c r="NVE276" s="760"/>
      <c r="NVF276" s="760"/>
      <c r="NVG276" s="760"/>
      <c r="NVH276" s="760"/>
      <c r="NVI276" s="760"/>
      <c r="NVJ276" s="760"/>
      <c r="NVK276" s="760"/>
      <c r="NVL276" s="760"/>
      <c r="NVM276" s="760"/>
      <c r="NVN276" s="760"/>
      <c r="NVO276" s="760"/>
      <c r="NVP276" s="760"/>
      <c r="NVQ276" s="760"/>
      <c r="NVR276" s="760"/>
      <c r="NVS276" s="760"/>
      <c r="NVT276" s="760"/>
      <c r="NVU276" s="760"/>
      <c r="NVV276" s="760"/>
      <c r="NVW276" s="760"/>
      <c r="NVX276" s="760"/>
      <c r="NVY276" s="760"/>
      <c r="NVZ276" s="760"/>
      <c r="NWA276" s="760"/>
      <c r="NWB276" s="760"/>
      <c r="NWC276" s="760"/>
      <c r="NWD276" s="758"/>
      <c r="NWE276" s="758"/>
      <c r="NWF276" s="758"/>
      <c r="NWG276" s="758"/>
      <c r="NWH276" s="758"/>
      <c r="NWI276" s="758"/>
      <c r="NWJ276" s="758"/>
      <c r="NWK276" s="758"/>
      <c r="NWL276" s="758"/>
      <c r="NWM276" s="758"/>
      <c r="NWN276" s="758"/>
      <c r="NWO276" s="758"/>
      <c r="NWP276" s="758"/>
      <c r="NWQ276" s="758"/>
      <c r="NWR276" s="758"/>
      <c r="NWS276" s="758"/>
      <c r="NWT276" s="758"/>
      <c r="NWU276" s="758"/>
      <c r="NWV276" s="758"/>
      <c r="NWW276" s="758"/>
      <c r="NWX276" s="758"/>
      <c r="NWY276" s="758"/>
      <c r="NWZ276" s="758"/>
      <c r="NXA276" s="758"/>
      <c r="NXB276" s="759"/>
      <c r="NXC276" s="759"/>
      <c r="NXD276" s="759"/>
      <c r="NXE276" s="759"/>
      <c r="NXF276" s="759"/>
      <c r="NXG276" s="758"/>
      <c r="NXH276" s="758"/>
      <c r="NXI276" s="759"/>
      <c r="NXJ276" s="759"/>
      <c r="NXK276" s="758"/>
      <c r="NXL276" s="758"/>
      <c r="NXM276" s="759"/>
      <c r="NXN276" s="759"/>
      <c r="NXO276" s="758"/>
      <c r="NXP276" s="758"/>
      <c r="NXQ276" s="758"/>
      <c r="NXR276" s="758"/>
      <c r="NXS276" s="758"/>
      <c r="NXT276" s="758"/>
      <c r="NXU276" s="758"/>
      <c r="NXV276" s="759"/>
      <c r="NXW276" s="759"/>
      <c r="NXX276" s="758"/>
      <c r="NXY276" s="758"/>
      <c r="NXZ276" s="759"/>
      <c r="NYA276" s="759"/>
      <c r="NYB276" s="758"/>
      <c r="NYC276" s="758"/>
      <c r="NYD276" s="758"/>
      <c r="NYE276" s="758"/>
      <c r="NYF276" s="758"/>
      <c r="NYG276" s="756"/>
      <c r="NYH276" s="761"/>
      <c r="NYI276" s="758"/>
      <c r="NYJ276" s="758"/>
      <c r="NYK276" s="758"/>
      <c r="NYL276" s="758"/>
      <c r="NYM276" s="758"/>
      <c r="NYN276" s="758"/>
      <c r="NYO276" s="758"/>
      <c r="NYP276" s="760"/>
      <c r="NYQ276" s="760"/>
      <c r="NYR276" s="760"/>
      <c r="NYS276" s="760"/>
      <c r="NYT276" s="760"/>
      <c r="NYU276" s="760"/>
      <c r="NYV276" s="760"/>
      <c r="NYW276" s="760"/>
      <c r="NYX276" s="760"/>
      <c r="NYY276" s="760"/>
      <c r="NYZ276" s="760"/>
      <c r="NZA276" s="760"/>
      <c r="NZB276" s="760"/>
      <c r="NZC276" s="760"/>
      <c r="NZD276" s="760"/>
      <c r="NZE276" s="760"/>
      <c r="NZF276" s="760"/>
      <c r="NZG276" s="760"/>
      <c r="NZH276" s="760"/>
      <c r="NZI276" s="760"/>
      <c r="NZJ276" s="760"/>
      <c r="NZK276" s="760"/>
      <c r="NZL276" s="760"/>
      <c r="NZM276" s="760"/>
      <c r="NZN276" s="760"/>
      <c r="NZO276" s="760"/>
      <c r="NZP276" s="760"/>
      <c r="NZQ276" s="760"/>
      <c r="NZR276" s="760"/>
      <c r="NZS276" s="760"/>
      <c r="NZT276" s="760"/>
      <c r="NZU276" s="760"/>
      <c r="NZV276" s="760"/>
      <c r="NZW276" s="760"/>
      <c r="NZX276" s="760"/>
      <c r="NZY276" s="760"/>
      <c r="NZZ276" s="760"/>
      <c r="OAA276" s="760"/>
      <c r="OAB276" s="760"/>
      <c r="OAC276" s="760"/>
      <c r="OAD276" s="760"/>
      <c r="OAE276" s="760"/>
      <c r="OAF276" s="760"/>
      <c r="OAG276" s="760"/>
      <c r="OAH276" s="758"/>
      <c r="OAI276" s="758"/>
      <c r="OAJ276" s="758"/>
      <c r="OAK276" s="758"/>
      <c r="OAL276" s="758"/>
      <c r="OAM276" s="758"/>
      <c r="OAN276" s="758"/>
      <c r="OAO276" s="758"/>
      <c r="OAP276" s="758"/>
      <c r="OAQ276" s="758"/>
      <c r="OAR276" s="758"/>
      <c r="OAS276" s="758"/>
      <c r="OAT276" s="758"/>
      <c r="OAU276" s="758"/>
      <c r="OAV276" s="758"/>
      <c r="OAW276" s="758"/>
      <c r="OAX276" s="758"/>
      <c r="OAY276" s="758"/>
      <c r="OAZ276" s="758"/>
      <c r="OBA276" s="758"/>
      <c r="OBB276" s="758"/>
      <c r="OBC276" s="758"/>
      <c r="OBD276" s="758"/>
      <c r="OBE276" s="758"/>
      <c r="OBF276" s="759"/>
      <c r="OBG276" s="759"/>
      <c r="OBH276" s="759"/>
      <c r="OBI276" s="759"/>
      <c r="OBJ276" s="759"/>
      <c r="OBK276" s="758"/>
      <c r="OBL276" s="758"/>
      <c r="OBM276" s="759"/>
      <c r="OBN276" s="759"/>
      <c r="OBO276" s="758"/>
      <c r="OBP276" s="758"/>
      <c r="OBQ276" s="759"/>
      <c r="OBR276" s="759"/>
      <c r="OBS276" s="758"/>
      <c r="OBT276" s="758"/>
      <c r="OBU276" s="758"/>
      <c r="OBV276" s="758"/>
      <c r="OBW276" s="758"/>
      <c r="OBX276" s="758"/>
      <c r="OBY276" s="758"/>
      <c r="OBZ276" s="759"/>
      <c r="OCA276" s="759"/>
      <c r="OCB276" s="758"/>
      <c r="OCC276" s="758"/>
      <c r="OCD276" s="759"/>
      <c r="OCE276" s="759"/>
      <c r="OCF276" s="758"/>
      <c r="OCG276" s="758"/>
      <c r="OCH276" s="758"/>
      <c r="OCI276" s="758"/>
      <c r="OCJ276" s="758"/>
      <c r="OCK276" s="756"/>
      <c r="OCL276" s="761"/>
      <c r="OCM276" s="758"/>
      <c r="OCN276" s="758"/>
      <c r="OCO276" s="758"/>
      <c r="OCP276" s="758"/>
      <c r="OCQ276" s="758"/>
      <c r="OCR276" s="758"/>
      <c r="OCS276" s="758"/>
      <c r="OCT276" s="760"/>
      <c r="OCU276" s="760"/>
      <c r="OCV276" s="760"/>
      <c r="OCW276" s="760"/>
      <c r="OCX276" s="760"/>
      <c r="OCY276" s="760"/>
      <c r="OCZ276" s="760"/>
      <c r="ODA276" s="760"/>
      <c r="ODB276" s="760"/>
      <c r="ODC276" s="760"/>
      <c r="ODD276" s="760"/>
      <c r="ODE276" s="760"/>
      <c r="ODF276" s="760"/>
      <c r="ODG276" s="760"/>
      <c r="ODH276" s="760"/>
      <c r="ODI276" s="760"/>
      <c r="ODJ276" s="760"/>
      <c r="ODK276" s="760"/>
      <c r="ODL276" s="760"/>
      <c r="ODM276" s="760"/>
      <c r="ODN276" s="760"/>
      <c r="ODO276" s="760"/>
      <c r="ODP276" s="760"/>
      <c r="ODQ276" s="760"/>
      <c r="ODR276" s="760"/>
      <c r="ODS276" s="760"/>
      <c r="ODT276" s="760"/>
      <c r="ODU276" s="760"/>
      <c r="ODV276" s="760"/>
      <c r="ODW276" s="760"/>
      <c r="ODX276" s="760"/>
      <c r="ODY276" s="760"/>
      <c r="ODZ276" s="760"/>
      <c r="OEA276" s="760"/>
      <c r="OEB276" s="760"/>
      <c r="OEC276" s="760"/>
      <c r="OED276" s="760"/>
      <c r="OEE276" s="760"/>
      <c r="OEF276" s="760"/>
      <c r="OEG276" s="760"/>
      <c r="OEH276" s="760"/>
      <c r="OEI276" s="760"/>
      <c r="OEJ276" s="760"/>
      <c r="OEK276" s="760"/>
      <c r="OEL276" s="758"/>
      <c r="OEM276" s="758"/>
      <c r="OEN276" s="758"/>
      <c r="OEO276" s="758"/>
      <c r="OEP276" s="758"/>
      <c r="OEQ276" s="758"/>
      <c r="OER276" s="758"/>
      <c r="OES276" s="758"/>
      <c r="OET276" s="758"/>
      <c r="OEU276" s="758"/>
      <c r="OEV276" s="758"/>
      <c r="OEW276" s="758"/>
      <c r="OEX276" s="758"/>
      <c r="OEY276" s="758"/>
      <c r="OEZ276" s="758"/>
      <c r="OFA276" s="758"/>
      <c r="OFB276" s="758"/>
      <c r="OFC276" s="758"/>
      <c r="OFD276" s="758"/>
      <c r="OFE276" s="758"/>
      <c r="OFF276" s="758"/>
      <c r="OFG276" s="758"/>
      <c r="OFH276" s="758"/>
      <c r="OFI276" s="758"/>
      <c r="OFJ276" s="759"/>
      <c r="OFK276" s="759"/>
      <c r="OFL276" s="759"/>
      <c r="OFM276" s="759"/>
      <c r="OFN276" s="759"/>
      <c r="OFO276" s="758"/>
      <c r="OFP276" s="758"/>
      <c r="OFQ276" s="759"/>
      <c r="OFR276" s="759"/>
      <c r="OFS276" s="758"/>
      <c r="OFT276" s="758"/>
      <c r="OFU276" s="759"/>
      <c r="OFV276" s="759"/>
      <c r="OFW276" s="758"/>
      <c r="OFX276" s="758"/>
      <c r="OFY276" s="758"/>
      <c r="OFZ276" s="758"/>
      <c r="OGA276" s="758"/>
      <c r="OGB276" s="758"/>
      <c r="OGC276" s="758"/>
      <c r="OGD276" s="759"/>
      <c r="OGE276" s="759"/>
      <c r="OGF276" s="758"/>
      <c r="OGG276" s="758"/>
      <c r="OGH276" s="759"/>
      <c r="OGI276" s="759"/>
      <c r="OGJ276" s="758"/>
      <c r="OGK276" s="758"/>
      <c r="OGL276" s="758"/>
      <c r="OGM276" s="758"/>
      <c r="OGN276" s="758"/>
      <c r="OGO276" s="756"/>
      <c r="OGP276" s="761"/>
      <c r="OGQ276" s="758"/>
      <c r="OGR276" s="758"/>
      <c r="OGS276" s="758"/>
      <c r="OGT276" s="758"/>
      <c r="OGU276" s="758"/>
      <c r="OGV276" s="758"/>
      <c r="OGW276" s="758"/>
      <c r="OGX276" s="760"/>
      <c r="OGY276" s="760"/>
      <c r="OGZ276" s="760"/>
      <c r="OHA276" s="760"/>
      <c r="OHB276" s="760"/>
      <c r="OHC276" s="760"/>
      <c r="OHD276" s="760"/>
      <c r="OHE276" s="760"/>
      <c r="OHF276" s="760"/>
      <c r="OHG276" s="760"/>
      <c r="OHH276" s="760"/>
      <c r="OHI276" s="760"/>
      <c r="OHJ276" s="760"/>
      <c r="OHK276" s="760"/>
      <c r="OHL276" s="760"/>
      <c r="OHM276" s="760"/>
      <c r="OHN276" s="760"/>
      <c r="OHO276" s="760"/>
      <c r="OHP276" s="760"/>
      <c r="OHQ276" s="760"/>
      <c r="OHR276" s="760"/>
      <c r="OHS276" s="760"/>
      <c r="OHT276" s="760"/>
      <c r="OHU276" s="760"/>
      <c r="OHV276" s="760"/>
      <c r="OHW276" s="760"/>
      <c r="OHX276" s="760"/>
      <c r="OHY276" s="760"/>
      <c r="OHZ276" s="760"/>
      <c r="OIA276" s="760"/>
      <c r="OIB276" s="760"/>
      <c r="OIC276" s="760"/>
      <c r="OID276" s="760"/>
      <c r="OIE276" s="760"/>
      <c r="OIF276" s="760"/>
      <c r="OIG276" s="760"/>
      <c r="OIH276" s="760"/>
      <c r="OII276" s="760"/>
      <c r="OIJ276" s="760"/>
      <c r="OIK276" s="760"/>
      <c r="OIL276" s="760"/>
      <c r="OIM276" s="760"/>
      <c r="OIN276" s="760"/>
      <c r="OIO276" s="760"/>
      <c r="OIP276" s="758"/>
      <c r="OIQ276" s="758"/>
      <c r="OIR276" s="758"/>
      <c r="OIS276" s="758"/>
      <c r="OIT276" s="758"/>
      <c r="OIU276" s="758"/>
      <c r="OIV276" s="758"/>
      <c r="OIW276" s="758"/>
      <c r="OIX276" s="758"/>
      <c r="OIY276" s="758"/>
      <c r="OIZ276" s="758"/>
      <c r="OJA276" s="758"/>
      <c r="OJB276" s="758"/>
      <c r="OJC276" s="758"/>
      <c r="OJD276" s="758"/>
      <c r="OJE276" s="758"/>
      <c r="OJF276" s="758"/>
      <c r="OJG276" s="758"/>
      <c r="OJH276" s="758"/>
      <c r="OJI276" s="758"/>
      <c r="OJJ276" s="758"/>
      <c r="OJK276" s="758"/>
      <c r="OJL276" s="758"/>
      <c r="OJM276" s="758"/>
      <c r="OJN276" s="759"/>
      <c r="OJO276" s="759"/>
      <c r="OJP276" s="759"/>
      <c r="OJQ276" s="759"/>
      <c r="OJR276" s="759"/>
      <c r="OJS276" s="758"/>
      <c r="OJT276" s="758"/>
      <c r="OJU276" s="759"/>
      <c r="OJV276" s="759"/>
      <c r="OJW276" s="758"/>
      <c r="OJX276" s="758"/>
      <c r="OJY276" s="759"/>
      <c r="OJZ276" s="759"/>
      <c r="OKA276" s="758"/>
      <c r="OKB276" s="758"/>
      <c r="OKC276" s="758"/>
      <c r="OKD276" s="758"/>
      <c r="OKE276" s="758"/>
      <c r="OKF276" s="758"/>
      <c r="OKG276" s="758"/>
      <c r="OKH276" s="759"/>
      <c r="OKI276" s="759"/>
      <c r="OKJ276" s="758"/>
      <c r="OKK276" s="758"/>
      <c r="OKL276" s="759"/>
      <c r="OKM276" s="759"/>
      <c r="OKN276" s="758"/>
      <c r="OKO276" s="758"/>
      <c r="OKP276" s="758"/>
      <c r="OKQ276" s="758"/>
      <c r="OKR276" s="758"/>
      <c r="OKS276" s="756"/>
      <c r="OKT276" s="761"/>
      <c r="OKU276" s="758"/>
      <c r="OKV276" s="758"/>
      <c r="OKW276" s="758"/>
      <c r="OKX276" s="758"/>
      <c r="OKY276" s="758"/>
      <c r="OKZ276" s="758"/>
      <c r="OLA276" s="758"/>
      <c r="OLB276" s="760"/>
      <c r="OLC276" s="760"/>
      <c r="OLD276" s="760"/>
      <c r="OLE276" s="760"/>
      <c r="OLF276" s="760"/>
      <c r="OLG276" s="760"/>
      <c r="OLH276" s="760"/>
      <c r="OLI276" s="760"/>
      <c r="OLJ276" s="760"/>
      <c r="OLK276" s="760"/>
      <c r="OLL276" s="760"/>
      <c r="OLM276" s="760"/>
      <c r="OLN276" s="760"/>
      <c r="OLO276" s="760"/>
      <c r="OLP276" s="760"/>
      <c r="OLQ276" s="760"/>
      <c r="OLR276" s="760"/>
      <c r="OLS276" s="760"/>
      <c r="OLT276" s="760"/>
      <c r="OLU276" s="760"/>
      <c r="OLV276" s="760"/>
      <c r="OLW276" s="760"/>
      <c r="OLX276" s="760"/>
      <c r="OLY276" s="760"/>
      <c r="OLZ276" s="760"/>
      <c r="OMA276" s="760"/>
      <c r="OMB276" s="760"/>
      <c r="OMC276" s="760"/>
      <c r="OMD276" s="760"/>
      <c r="OME276" s="760"/>
      <c r="OMF276" s="760"/>
      <c r="OMG276" s="760"/>
      <c r="OMH276" s="760"/>
      <c r="OMI276" s="760"/>
      <c r="OMJ276" s="760"/>
      <c r="OMK276" s="760"/>
      <c r="OML276" s="760"/>
      <c r="OMM276" s="760"/>
      <c r="OMN276" s="760"/>
      <c r="OMO276" s="760"/>
      <c r="OMP276" s="760"/>
      <c r="OMQ276" s="760"/>
      <c r="OMR276" s="760"/>
      <c r="OMS276" s="760"/>
      <c r="OMT276" s="758"/>
      <c r="OMU276" s="758"/>
      <c r="OMV276" s="758"/>
      <c r="OMW276" s="758"/>
      <c r="OMX276" s="758"/>
      <c r="OMY276" s="758"/>
      <c r="OMZ276" s="758"/>
      <c r="ONA276" s="758"/>
      <c r="ONB276" s="758"/>
      <c r="ONC276" s="758"/>
      <c r="OND276" s="758"/>
      <c r="ONE276" s="758"/>
      <c r="ONF276" s="758"/>
      <c r="ONG276" s="758"/>
      <c r="ONH276" s="758"/>
      <c r="ONI276" s="758"/>
      <c r="ONJ276" s="758"/>
      <c r="ONK276" s="758"/>
      <c r="ONL276" s="758"/>
      <c r="ONM276" s="758"/>
      <c r="ONN276" s="758"/>
      <c r="ONO276" s="758"/>
      <c r="ONP276" s="758"/>
      <c r="ONQ276" s="758"/>
      <c r="ONR276" s="759"/>
      <c r="ONS276" s="759"/>
      <c r="ONT276" s="759"/>
      <c r="ONU276" s="759"/>
      <c r="ONV276" s="759"/>
      <c r="ONW276" s="758"/>
      <c r="ONX276" s="758"/>
      <c r="ONY276" s="759"/>
      <c r="ONZ276" s="759"/>
      <c r="OOA276" s="758"/>
      <c r="OOB276" s="758"/>
      <c r="OOC276" s="759"/>
      <c r="OOD276" s="759"/>
      <c r="OOE276" s="758"/>
      <c r="OOF276" s="758"/>
      <c r="OOG276" s="758"/>
      <c r="OOH276" s="758"/>
      <c r="OOI276" s="758"/>
      <c r="OOJ276" s="758"/>
      <c r="OOK276" s="758"/>
      <c r="OOL276" s="759"/>
      <c r="OOM276" s="759"/>
      <c r="OON276" s="758"/>
      <c r="OOO276" s="758"/>
      <c r="OOP276" s="759"/>
      <c r="OOQ276" s="759"/>
      <c r="OOR276" s="758"/>
      <c r="OOS276" s="758"/>
      <c r="OOT276" s="758"/>
      <c r="OOU276" s="758"/>
      <c r="OOV276" s="758"/>
      <c r="OOW276" s="756"/>
      <c r="OOX276" s="761"/>
      <c r="OOY276" s="758"/>
      <c r="OOZ276" s="758"/>
      <c r="OPA276" s="758"/>
      <c r="OPB276" s="758"/>
      <c r="OPC276" s="758"/>
      <c r="OPD276" s="758"/>
      <c r="OPE276" s="758"/>
      <c r="OPF276" s="760"/>
      <c r="OPG276" s="760"/>
      <c r="OPH276" s="760"/>
      <c r="OPI276" s="760"/>
      <c r="OPJ276" s="760"/>
      <c r="OPK276" s="760"/>
      <c r="OPL276" s="760"/>
      <c r="OPM276" s="760"/>
      <c r="OPN276" s="760"/>
      <c r="OPO276" s="760"/>
      <c r="OPP276" s="760"/>
      <c r="OPQ276" s="760"/>
      <c r="OPR276" s="760"/>
      <c r="OPS276" s="760"/>
      <c r="OPT276" s="760"/>
      <c r="OPU276" s="760"/>
      <c r="OPV276" s="760"/>
      <c r="OPW276" s="760"/>
      <c r="OPX276" s="760"/>
      <c r="OPY276" s="760"/>
      <c r="OPZ276" s="760"/>
      <c r="OQA276" s="760"/>
      <c r="OQB276" s="760"/>
      <c r="OQC276" s="760"/>
      <c r="OQD276" s="760"/>
      <c r="OQE276" s="760"/>
      <c r="OQF276" s="760"/>
      <c r="OQG276" s="760"/>
      <c r="OQH276" s="760"/>
      <c r="OQI276" s="760"/>
      <c r="OQJ276" s="760"/>
      <c r="OQK276" s="760"/>
      <c r="OQL276" s="760"/>
      <c r="OQM276" s="760"/>
      <c r="OQN276" s="760"/>
      <c r="OQO276" s="760"/>
      <c r="OQP276" s="760"/>
      <c r="OQQ276" s="760"/>
      <c r="OQR276" s="760"/>
      <c r="OQS276" s="760"/>
      <c r="OQT276" s="760"/>
      <c r="OQU276" s="760"/>
      <c r="OQV276" s="760"/>
      <c r="OQW276" s="760"/>
      <c r="OQX276" s="758"/>
      <c r="OQY276" s="758"/>
      <c r="OQZ276" s="758"/>
      <c r="ORA276" s="758"/>
      <c r="ORB276" s="758"/>
      <c r="ORC276" s="758"/>
      <c r="ORD276" s="758"/>
      <c r="ORE276" s="758"/>
      <c r="ORF276" s="758"/>
      <c r="ORG276" s="758"/>
      <c r="ORH276" s="758"/>
      <c r="ORI276" s="758"/>
      <c r="ORJ276" s="758"/>
      <c r="ORK276" s="758"/>
      <c r="ORL276" s="758"/>
      <c r="ORM276" s="758"/>
      <c r="ORN276" s="758"/>
      <c r="ORO276" s="758"/>
      <c r="ORP276" s="758"/>
      <c r="ORQ276" s="758"/>
      <c r="ORR276" s="758"/>
      <c r="ORS276" s="758"/>
      <c r="ORT276" s="758"/>
      <c r="ORU276" s="758"/>
      <c r="ORV276" s="759"/>
      <c r="ORW276" s="759"/>
      <c r="ORX276" s="759"/>
      <c r="ORY276" s="759"/>
      <c r="ORZ276" s="759"/>
      <c r="OSA276" s="758"/>
      <c r="OSB276" s="758"/>
      <c r="OSC276" s="759"/>
      <c r="OSD276" s="759"/>
      <c r="OSE276" s="758"/>
      <c r="OSF276" s="758"/>
      <c r="OSG276" s="759"/>
      <c r="OSH276" s="759"/>
      <c r="OSI276" s="758"/>
      <c r="OSJ276" s="758"/>
      <c r="OSK276" s="758"/>
      <c r="OSL276" s="758"/>
      <c r="OSM276" s="758"/>
      <c r="OSN276" s="758"/>
      <c r="OSO276" s="758"/>
      <c r="OSP276" s="759"/>
      <c r="OSQ276" s="759"/>
      <c r="OSR276" s="758"/>
      <c r="OSS276" s="758"/>
      <c r="OST276" s="759"/>
      <c r="OSU276" s="759"/>
      <c r="OSV276" s="758"/>
      <c r="OSW276" s="758"/>
      <c r="OSX276" s="758"/>
      <c r="OSY276" s="758"/>
      <c r="OSZ276" s="758"/>
      <c r="OTA276" s="756"/>
      <c r="OTB276" s="761"/>
      <c r="OTC276" s="758"/>
      <c r="OTD276" s="758"/>
      <c r="OTE276" s="758"/>
      <c r="OTF276" s="758"/>
      <c r="OTG276" s="758"/>
      <c r="OTH276" s="758"/>
      <c r="OTI276" s="758"/>
      <c r="OTJ276" s="760"/>
      <c r="OTK276" s="760"/>
      <c r="OTL276" s="760"/>
      <c r="OTM276" s="760"/>
      <c r="OTN276" s="760"/>
      <c r="OTO276" s="760"/>
      <c r="OTP276" s="760"/>
      <c r="OTQ276" s="760"/>
      <c r="OTR276" s="760"/>
      <c r="OTS276" s="760"/>
      <c r="OTT276" s="760"/>
      <c r="OTU276" s="760"/>
      <c r="OTV276" s="760"/>
      <c r="OTW276" s="760"/>
      <c r="OTX276" s="760"/>
      <c r="OTY276" s="760"/>
      <c r="OTZ276" s="760"/>
      <c r="OUA276" s="760"/>
      <c r="OUB276" s="760"/>
      <c r="OUC276" s="760"/>
      <c r="OUD276" s="760"/>
      <c r="OUE276" s="760"/>
      <c r="OUF276" s="760"/>
      <c r="OUG276" s="760"/>
      <c r="OUH276" s="760"/>
      <c r="OUI276" s="760"/>
      <c r="OUJ276" s="760"/>
      <c r="OUK276" s="760"/>
      <c r="OUL276" s="760"/>
      <c r="OUM276" s="760"/>
      <c r="OUN276" s="760"/>
      <c r="OUO276" s="760"/>
      <c r="OUP276" s="760"/>
      <c r="OUQ276" s="760"/>
      <c r="OUR276" s="760"/>
      <c r="OUS276" s="760"/>
      <c r="OUT276" s="760"/>
      <c r="OUU276" s="760"/>
      <c r="OUV276" s="760"/>
      <c r="OUW276" s="760"/>
      <c r="OUX276" s="760"/>
      <c r="OUY276" s="760"/>
      <c r="OUZ276" s="760"/>
      <c r="OVA276" s="760"/>
      <c r="OVB276" s="758"/>
      <c r="OVC276" s="758"/>
      <c r="OVD276" s="758"/>
      <c r="OVE276" s="758"/>
      <c r="OVF276" s="758"/>
      <c r="OVG276" s="758"/>
      <c r="OVH276" s="758"/>
      <c r="OVI276" s="758"/>
      <c r="OVJ276" s="758"/>
      <c r="OVK276" s="758"/>
      <c r="OVL276" s="758"/>
      <c r="OVM276" s="758"/>
      <c r="OVN276" s="758"/>
      <c r="OVO276" s="758"/>
      <c r="OVP276" s="758"/>
      <c r="OVQ276" s="758"/>
      <c r="OVR276" s="758"/>
      <c r="OVS276" s="758"/>
      <c r="OVT276" s="758"/>
      <c r="OVU276" s="758"/>
      <c r="OVV276" s="758"/>
      <c r="OVW276" s="758"/>
      <c r="OVX276" s="758"/>
      <c r="OVY276" s="758"/>
      <c r="OVZ276" s="759"/>
      <c r="OWA276" s="759"/>
      <c r="OWB276" s="759"/>
      <c r="OWC276" s="759"/>
      <c r="OWD276" s="759"/>
      <c r="OWE276" s="758"/>
      <c r="OWF276" s="758"/>
      <c r="OWG276" s="759"/>
      <c r="OWH276" s="759"/>
      <c r="OWI276" s="758"/>
      <c r="OWJ276" s="758"/>
      <c r="OWK276" s="759"/>
      <c r="OWL276" s="759"/>
      <c r="OWM276" s="758"/>
      <c r="OWN276" s="758"/>
      <c r="OWO276" s="758"/>
      <c r="OWP276" s="758"/>
      <c r="OWQ276" s="758"/>
      <c r="OWR276" s="758"/>
      <c r="OWS276" s="758"/>
      <c r="OWT276" s="759"/>
      <c r="OWU276" s="759"/>
      <c r="OWV276" s="758"/>
      <c r="OWW276" s="758"/>
      <c r="OWX276" s="759"/>
      <c r="OWY276" s="759"/>
      <c r="OWZ276" s="758"/>
      <c r="OXA276" s="758"/>
      <c r="OXB276" s="758"/>
      <c r="OXC276" s="758"/>
      <c r="OXD276" s="758"/>
      <c r="OXE276" s="756"/>
      <c r="OXF276" s="761"/>
      <c r="OXG276" s="758"/>
      <c r="OXH276" s="758"/>
      <c r="OXI276" s="758"/>
      <c r="OXJ276" s="758"/>
      <c r="OXK276" s="758"/>
      <c r="OXL276" s="758"/>
      <c r="OXM276" s="758"/>
      <c r="OXN276" s="760"/>
      <c r="OXO276" s="760"/>
      <c r="OXP276" s="760"/>
      <c r="OXQ276" s="760"/>
      <c r="OXR276" s="760"/>
      <c r="OXS276" s="760"/>
      <c r="OXT276" s="760"/>
      <c r="OXU276" s="760"/>
      <c r="OXV276" s="760"/>
      <c r="OXW276" s="760"/>
      <c r="OXX276" s="760"/>
      <c r="OXY276" s="760"/>
      <c r="OXZ276" s="760"/>
      <c r="OYA276" s="760"/>
      <c r="OYB276" s="760"/>
      <c r="OYC276" s="760"/>
      <c r="OYD276" s="760"/>
      <c r="OYE276" s="760"/>
      <c r="OYF276" s="760"/>
      <c r="OYG276" s="760"/>
      <c r="OYH276" s="760"/>
      <c r="OYI276" s="760"/>
      <c r="OYJ276" s="760"/>
      <c r="OYK276" s="760"/>
      <c r="OYL276" s="760"/>
      <c r="OYM276" s="760"/>
      <c r="OYN276" s="760"/>
      <c r="OYO276" s="760"/>
      <c r="OYP276" s="760"/>
      <c r="OYQ276" s="760"/>
      <c r="OYR276" s="760"/>
      <c r="OYS276" s="760"/>
      <c r="OYT276" s="760"/>
      <c r="OYU276" s="760"/>
      <c r="OYV276" s="760"/>
      <c r="OYW276" s="760"/>
      <c r="OYX276" s="760"/>
      <c r="OYY276" s="760"/>
      <c r="OYZ276" s="760"/>
      <c r="OZA276" s="760"/>
      <c r="OZB276" s="760"/>
      <c r="OZC276" s="760"/>
      <c r="OZD276" s="760"/>
      <c r="OZE276" s="760"/>
      <c r="OZF276" s="758"/>
      <c r="OZG276" s="758"/>
      <c r="OZH276" s="758"/>
      <c r="OZI276" s="758"/>
      <c r="OZJ276" s="758"/>
      <c r="OZK276" s="758"/>
      <c r="OZL276" s="758"/>
      <c r="OZM276" s="758"/>
      <c r="OZN276" s="758"/>
      <c r="OZO276" s="758"/>
      <c r="OZP276" s="758"/>
      <c r="OZQ276" s="758"/>
      <c r="OZR276" s="758"/>
      <c r="OZS276" s="758"/>
      <c r="OZT276" s="758"/>
      <c r="OZU276" s="758"/>
      <c r="OZV276" s="758"/>
      <c r="OZW276" s="758"/>
      <c r="OZX276" s="758"/>
      <c r="OZY276" s="758"/>
      <c r="OZZ276" s="758"/>
      <c r="PAA276" s="758"/>
      <c r="PAB276" s="758"/>
      <c r="PAC276" s="758"/>
      <c r="PAD276" s="759"/>
      <c r="PAE276" s="759"/>
      <c r="PAF276" s="759"/>
      <c r="PAG276" s="759"/>
      <c r="PAH276" s="759"/>
      <c r="PAI276" s="758"/>
      <c r="PAJ276" s="758"/>
      <c r="PAK276" s="759"/>
      <c r="PAL276" s="759"/>
      <c r="PAM276" s="758"/>
      <c r="PAN276" s="758"/>
      <c r="PAO276" s="759"/>
      <c r="PAP276" s="759"/>
      <c r="PAQ276" s="758"/>
      <c r="PAR276" s="758"/>
      <c r="PAS276" s="758"/>
      <c r="PAT276" s="758"/>
      <c r="PAU276" s="758"/>
      <c r="PAV276" s="758"/>
      <c r="PAW276" s="758"/>
      <c r="PAX276" s="759"/>
      <c r="PAY276" s="759"/>
      <c r="PAZ276" s="758"/>
      <c r="PBA276" s="758"/>
      <c r="PBB276" s="759"/>
      <c r="PBC276" s="759"/>
      <c r="PBD276" s="758"/>
      <c r="PBE276" s="758"/>
      <c r="PBF276" s="758"/>
      <c r="PBG276" s="758"/>
      <c r="PBH276" s="758"/>
      <c r="PBI276" s="756"/>
      <c r="PBJ276" s="761"/>
      <c r="PBK276" s="758"/>
      <c r="PBL276" s="758"/>
      <c r="PBM276" s="758"/>
      <c r="PBN276" s="758"/>
      <c r="PBO276" s="758"/>
      <c r="PBP276" s="758"/>
      <c r="PBQ276" s="758"/>
      <c r="PBR276" s="760"/>
      <c r="PBS276" s="760"/>
      <c r="PBT276" s="760"/>
      <c r="PBU276" s="760"/>
      <c r="PBV276" s="760"/>
      <c r="PBW276" s="760"/>
      <c r="PBX276" s="760"/>
      <c r="PBY276" s="760"/>
      <c r="PBZ276" s="760"/>
      <c r="PCA276" s="760"/>
      <c r="PCB276" s="760"/>
      <c r="PCC276" s="760"/>
      <c r="PCD276" s="760"/>
      <c r="PCE276" s="760"/>
      <c r="PCF276" s="760"/>
      <c r="PCG276" s="760"/>
      <c r="PCH276" s="760"/>
      <c r="PCI276" s="760"/>
      <c r="PCJ276" s="760"/>
      <c r="PCK276" s="760"/>
      <c r="PCL276" s="760"/>
      <c r="PCM276" s="760"/>
      <c r="PCN276" s="760"/>
      <c r="PCO276" s="760"/>
      <c r="PCP276" s="760"/>
      <c r="PCQ276" s="760"/>
      <c r="PCR276" s="760"/>
      <c r="PCS276" s="760"/>
      <c r="PCT276" s="760"/>
      <c r="PCU276" s="760"/>
      <c r="PCV276" s="760"/>
      <c r="PCW276" s="760"/>
      <c r="PCX276" s="760"/>
      <c r="PCY276" s="760"/>
      <c r="PCZ276" s="760"/>
      <c r="PDA276" s="760"/>
      <c r="PDB276" s="760"/>
      <c r="PDC276" s="760"/>
      <c r="PDD276" s="760"/>
      <c r="PDE276" s="760"/>
      <c r="PDF276" s="760"/>
      <c r="PDG276" s="760"/>
      <c r="PDH276" s="760"/>
      <c r="PDI276" s="760"/>
      <c r="PDJ276" s="758"/>
      <c r="PDK276" s="758"/>
      <c r="PDL276" s="758"/>
      <c r="PDM276" s="758"/>
      <c r="PDN276" s="758"/>
      <c r="PDO276" s="758"/>
      <c r="PDP276" s="758"/>
      <c r="PDQ276" s="758"/>
      <c r="PDR276" s="758"/>
      <c r="PDS276" s="758"/>
      <c r="PDT276" s="758"/>
      <c r="PDU276" s="758"/>
      <c r="PDV276" s="758"/>
      <c r="PDW276" s="758"/>
      <c r="PDX276" s="758"/>
      <c r="PDY276" s="758"/>
      <c r="PDZ276" s="758"/>
      <c r="PEA276" s="758"/>
      <c r="PEB276" s="758"/>
      <c r="PEC276" s="758"/>
      <c r="PED276" s="758"/>
      <c r="PEE276" s="758"/>
      <c r="PEF276" s="758"/>
      <c r="PEG276" s="758"/>
      <c r="PEH276" s="759"/>
      <c r="PEI276" s="759"/>
      <c r="PEJ276" s="759"/>
      <c r="PEK276" s="759"/>
      <c r="PEL276" s="759"/>
      <c r="PEM276" s="758"/>
      <c r="PEN276" s="758"/>
      <c r="PEO276" s="759"/>
      <c r="PEP276" s="759"/>
      <c r="PEQ276" s="758"/>
      <c r="PER276" s="758"/>
      <c r="PES276" s="759"/>
      <c r="PET276" s="759"/>
      <c r="PEU276" s="758"/>
      <c r="PEV276" s="758"/>
      <c r="PEW276" s="758"/>
      <c r="PEX276" s="758"/>
      <c r="PEY276" s="758"/>
      <c r="PEZ276" s="758"/>
      <c r="PFA276" s="758"/>
      <c r="PFB276" s="759"/>
      <c r="PFC276" s="759"/>
      <c r="PFD276" s="758"/>
      <c r="PFE276" s="758"/>
      <c r="PFF276" s="759"/>
      <c r="PFG276" s="759"/>
      <c r="PFH276" s="758"/>
      <c r="PFI276" s="758"/>
      <c r="PFJ276" s="758"/>
      <c r="PFK276" s="758"/>
      <c r="PFL276" s="758"/>
      <c r="PFM276" s="756"/>
      <c r="PFN276" s="761"/>
      <c r="PFO276" s="758"/>
      <c r="PFP276" s="758"/>
      <c r="PFQ276" s="758"/>
      <c r="PFR276" s="758"/>
      <c r="PFS276" s="758"/>
      <c r="PFT276" s="758"/>
      <c r="PFU276" s="758"/>
      <c r="PFV276" s="760"/>
      <c r="PFW276" s="760"/>
      <c r="PFX276" s="760"/>
      <c r="PFY276" s="760"/>
      <c r="PFZ276" s="760"/>
      <c r="PGA276" s="760"/>
      <c r="PGB276" s="760"/>
      <c r="PGC276" s="760"/>
      <c r="PGD276" s="760"/>
      <c r="PGE276" s="760"/>
      <c r="PGF276" s="760"/>
      <c r="PGG276" s="760"/>
      <c r="PGH276" s="760"/>
      <c r="PGI276" s="760"/>
      <c r="PGJ276" s="760"/>
      <c r="PGK276" s="760"/>
      <c r="PGL276" s="760"/>
      <c r="PGM276" s="760"/>
      <c r="PGN276" s="760"/>
      <c r="PGO276" s="760"/>
      <c r="PGP276" s="760"/>
      <c r="PGQ276" s="760"/>
      <c r="PGR276" s="760"/>
      <c r="PGS276" s="760"/>
      <c r="PGT276" s="760"/>
      <c r="PGU276" s="760"/>
      <c r="PGV276" s="760"/>
      <c r="PGW276" s="760"/>
      <c r="PGX276" s="760"/>
      <c r="PGY276" s="760"/>
      <c r="PGZ276" s="760"/>
      <c r="PHA276" s="760"/>
      <c r="PHB276" s="760"/>
      <c r="PHC276" s="760"/>
      <c r="PHD276" s="760"/>
      <c r="PHE276" s="760"/>
      <c r="PHF276" s="760"/>
      <c r="PHG276" s="760"/>
      <c r="PHH276" s="760"/>
      <c r="PHI276" s="760"/>
      <c r="PHJ276" s="760"/>
      <c r="PHK276" s="760"/>
      <c r="PHL276" s="760"/>
      <c r="PHM276" s="760"/>
      <c r="PHN276" s="758"/>
      <c r="PHO276" s="758"/>
      <c r="PHP276" s="758"/>
      <c r="PHQ276" s="758"/>
      <c r="PHR276" s="758"/>
      <c r="PHS276" s="758"/>
      <c r="PHT276" s="758"/>
      <c r="PHU276" s="758"/>
      <c r="PHV276" s="758"/>
      <c r="PHW276" s="758"/>
      <c r="PHX276" s="758"/>
      <c r="PHY276" s="758"/>
      <c r="PHZ276" s="758"/>
      <c r="PIA276" s="758"/>
      <c r="PIB276" s="758"/>
      <c r="PIC276" s="758"/>
      <c r="PID276" s="758"/>
      <c r="PIE276" s="758"/>
      <c r="PIF276" s="758"/>
      <c r="PIG276" s="758"/>
      <c r="PIH276" s="758"/>
      <c r="PII276" s="758"/>
      <c r="PIJ276" s="758"/>
      <c r="PIK276" s="758"/>
      <c r="PIL276" s="759"/>
      <c r="PIM276" s="759"/>
      <c r="PIN276" s="759"/>
      <c r="PIO276" s="759"/>
      <c r="PIP276" s="759"/>
      <c r="PIQ276" s="758"/>
      <c r="PIR276" s="758"/>
      <c r="PIS276" s="759"/>
      <c r="PIT276" s="759"/>
      <c r="PIU276" s="758"/>
      <c r="PIV276" s="758"/>
      <c r="PIW276" s="759"/>
      <c r="PIX276" s="759"/>
      <c r="PIY276" s="758"/>
      <c r="PIZ276" s="758"/>
      <c r="PJA276" s="758"/>
      <c r="PJB276" s="758"/>
      <c r="PJC276" s="758"/>
      <c r="PJD276" s="758"/>
      <c r="PJE276" s="758"/>
      <c r="PJF276" s="759"/>
      <c r="PJG276" s="759"/>
      <c r="PJH276" s="758"/>
      <c r="PJI276" s="758"/>
      <c r="PJJ276" s="759"/>
      <c r="PJK276" s="759"/>
      <c r="PJL276" s="758"/>
      <c r="PJM276" s="758"/>
      <c r="PJN276" s="758"/>
      <c r="PJO276" s="758"/>
      <c r="PJP276" s="758"/>
      <c r="PJQ276" s="756"/>
      <c r="PJR276" s="761"/>
      <c r="PJS276" s="758"/>
      <c r="PJT276" s="758"/>
      <c r="PJU276" s="758"/>
      <c r="PJV276" s="758"/>
      <c r="PJW276" s="758"/>
      <c r="PJX276" s="758"/>
      <c r="PJY276" s="758"/>
      <c r="PJZ276" s="760"/>
      <c r="PKA276" s="760"/>
      <c r="PKB276" s="760"/>
      <c r="PKC276" s="760"/>
      <c r="PKD276" s="760"/>
      <c r="PKE276" s="760"/>
      <c r="PKF276" s="760"/>
      <c r="PKG276" s="760"/>
      <c r="PKH276" s="760"/>
      <c r="PKI276" s="760"/>
      <c r="PKJ276" s="760"/>
      <c r="PKK276" s="760"/>
      <c r="PKL276" s="760"/>
      <c r="PKM276" s="760"/>
      <c r="PKN276" s="760"/>
      <c r="PKO276" s="760"/>
      <c r="PKP276" s="760"/>
      <c r="PKQ276" s="760"/>
      <c r="PKR276" s="760"/>
      <c r="PKS276" s="760"/>
      <c r="PKT276" s="760"/>
      <c r="PKU276" s="760"/>
      <c r="PKV276" s="760"/>
      <c r="PKW276" s="760"/>
      <c r="PKX276" s="760"/>
      <c r="PKY276" s="760"/>
      <c r="PKZ276" s="760"/>
      <c r="PLA276" s="760"/>
      <c r="PLB276" s="760"/>
      <c r="PLC276" s="760"/>
      <c r="PLD276" s="760"/>
      <c r="PLE276" s="760"/>
      <c r="PLF276" s="760"/>
      <c r="PLG276" s="760"/>
      <c r="PLH276" s="760"/>
      <c r="PLI276" s="760"/>
      <c r="PLJ276" s="760"/>
      <c r="PLK276" s="760"/>
      <c r="PLL276" s="760"/>
      <c r="PLM276" s="760"/>
      <c r="PLN276" s="760"/>
      <c r="PLO276" s="760"/>
      <c r="PLP276" s="760"/>
      <c r="PLQ276" s="760"/>
      <c r="PLR276" s="758"/>
      <c r="PLS276" s="758"/>
      <c r="PLT276" s="758"/>
      <c r="PLU276" s="758"/>
      <c r="PLV276" s="758"/>
      <c r="PLW276" s="758"/>
      <c r="PLX276" s="758"/>
      <c r="PLY276" s="758"/>
      <c r="PLZ276" s="758"/>
      <c r="PMA276" s="758"/>
      <c r="PMB276" s="758"/>
      <c r="PMC276" s="758"/>
      <c r="PMD276" s="758"/>
      <c r="PME276" s="758"/>
      <c r="PMF276" s="758"/>
      <c r="PMG276" s="758"/>
      <c r="PMH276" s="758"/>
      <c r="PMI276" s="758"/>
      <c r="PMJ276" s="758"/>
      <c r="PMK276" s="758"/>
      <c r="PML276" s="758"/>
      <c r="PMM276" s="758"/>
      <c r="PMN276" s="758"/>
      <c r="PMO276" s="758"/>
      <c r="PMP276" s="759"/>
      <c r="PMQ276" s="759"/>
      <c r="PMR276" s="759"/>
      <c r="PMS276" s="759"/>
      <c r="PMT276" s="759"/>
      <c r="PMU276" s="758"/>
      <c r="PMV276" s="758"/>
      <c r="PMW276" s="759"/>
      <c r="PMX276" s="759"/>
      <c r="PMY276" s="758"/>
      <c r="PMZ276" s="758"/>
      <c r="PNA276" s="759"/>
      <c r="PNB276" s="759"/>
      <c r="PNC276" s="758"/>
      <c r="PND276" s="758"/>
      <c r="PNE276" s="758"/>
      <c r="PNF276" s="758"/>
      <c r="PNG276" s="758"/>
      <c r="PNH276" s="758"/>
      <c r="PNI276" s="758"/>
      <c r="PNJ276" s="759"/>
      <c r="PNK276" s="759"/>
      <c r="PNL276" s="758"/>
      <c r="PNM276" s="758"/>
      <c r="PNN276" s="759"/>
      <c r="PNO276" s="759"/>
      <c r="PNP276" s="758"/>
      <c r="PNQ276" s="758"/>
      <c r="PNR276" s="758"/>
      <c r="PNS276" s="758"/>
      <c r="PNT276" s="758"/>
      <c r="PNU276" s="756"/>
      <c r="PNV276" s="761"/>
      <c r="PNW276" s="758"/>
      <c r="PNX276" s="758"/>
      <c r="PNY276" s="758"/>
      <c r="PNZ276" s="758"/>
      <c r="POA276" s="758"/>
      <c r="POB276" s="758"/>
      <c r="POC276" s="758"/>
      <c r="POD276" s="760"/>
      <c r="POE276" s="760"/>
      <c r="POF276" s="760"/>
      <c r="POG276" s="760"/>
      <c r="POH276" s="760"/>
      <c r="POI276" s="760"/>
      <c r="POJ276" s="760"/>
      <c r="POK276" s="760"/>
      <c r="POL276" s="760"/>
      <c r="POM276" s="760"/>
      <c r="PON276" s="760"/>
      <c r="POO276" s="760"/>
      <c r="POP276" s="760"/>
      <c r="POQ276" s="760"/>
      <c r="POR276" s="760"/>
      <c r="POS276" s="760"/>
      <c r="POT276" s="760"/>
      <c r="POU276" s="760"/>
      <c r="POV276" s="760"/>
      <c r="POW276" s="760"/>
      <c r="POX276" s="760"/>
      <c r="POY276" s="760"/>
      <c r="POZ276" s="760"/>
      <c r="PPA276" s="760"/>
      <c r="PPB276" s="760"/>
      <c r="PPC276" s="760"/>
      <c r="PPD276" s="760"/>
      <c r="PPE276" s="760"/>
      <c r="PPF276" s="760"/>
      <c r="PPG276" s="760"/>
      <c r="PPH276" s="760"/>
      <c r="PPI276" s="760"/>
      <c r="PPJ276" s="760"/>
      <c r="PPK276" s="760"/>
      <c r="PPL276" s="760"/>
      <c r="PPM276" s="760"/>
      <c r="PPN276" s="760"/>
      <c r="PPO276" s="760"/>
      <c r="PPP276" s="760"/>
      <c r="PPQ276" s="760"/>
      <c r="PPR276" s="760"/>
      <c r="PPS276" s="760"/>
      <c r="PPT276" s="760"/>
      <c r="PPU276" s="760"/>
      <c r="PPV276" s="758"/>
      <c r="PPW276" s="758"/>
      <c r="PPX276" s="758"/>
      <c r="PPY276" s="758"/>
      <c r="PPZ276" s="758"/>
      <c r="PQA276" s="758"/>
      <c r="PQB276" s="758"/>
      <c r="PQC276" s="758"/>
      <c r="PQD276" s="758"/>
      <c r="PQE276" s="758"/>
      <c r="PQF276" s="758"/>
      <c r="PQG276" s="758"/>
      <c r="PQH276" s="758"/>
      <c r="PQI276" s="758"/>
      <c r="PQJ276" s="758"/>
      <c r="PQK276" s="758"/>
      <c r="PQL276" s="758"/>
      <c r="PQM276" s="758"/>
      <c r="PQN276" s="758"/>
      <c r="PQO276" s="758"/>
      <c r="PQP276" s="758"/>
      <c r="PQQ276" s="758"/>
      <c r="PQR276" s="758"/>
      <c r="PQS276" s="758"/>
      <c r="PQT276" s="759"/>
      <c r="PQU276" s="759"/>
      <c r="PQV276" s="759"/>
      <c r="PQW276" s="759"/>
      <c r="PQX276" s="759"/>
      <c r="PQY276" s="758"/>
      <c r="PQZ276" s="758"/>
      <c r="PRA276" s="759"/>
      <c r="PRB276" s="759"/>
      <c r="PRC276" s="758"/>
      <c r="PRD276" s="758"/>
      <c r="PRE276" s="759"/>
      <c r="PRF276" s="759"/>
      <c r="PRG276" s="758"/>
      <c r="PRH276" s="758"/>
      <c r="PRI276" s="758"/>
      <c r="PRJ276" s="758"/>
      <c r="PRK276" s="758"/>
      <c r="PRL276" s="758"/>
      <c r="PRM276" s="758"/>
      <c r="PRN276" s="759"/>
      <c r="PRO276" s="759"/>
      <c r="PRP276" s="758"/>
      <c r="PRQ276" s="758"/>
      <c r="PRR276" s="759"/>
      <c r="PRS276" s="759"/>
      <c r="PRT276" s="758"/>
      <c r="PRU276" s="758"/>
      <c r="PRV276" s="758"/>
      <c r="PRW276" s="758"/>
      <c r="PRX276" s="758"/>
      <c r="PRY276" s="756"/>
      <c r="PRZ276" s="761"/>
      <c r="PSA276" s="758"/>
      <c r="PSB276" s="758"/>
      <c r="PSC276" s="758"/>
      <c r="PSD276" s="758"/>
      <c r="PSE276" s="758"/>
      <c r="PSF276" s="758"/>
      <c r="PSG276" s="758"/>
      <c r="PSH276" s="760"/>
      <c r="PSI276" s="760"/>
      <c r="PSJ276" s="760"/>
      <c r="PSK276" s="760"/>
      <c r="PSL276" s="760"/>
      <c r="PSM276" s="760"/>
      <c r="PSN276" s="760"/>
      <c r="PSO276" s="760"/>
      <c r="PSP276" s="760"/>
      <c r="PSQ276" s="760"/>
      <c r="PSR276" s="760"/>
      <c r="PSS276" s="760"/>
      <c r="PST276" s="760"/>
      <c r="PSU276" s="760"/>
      <c r="PSV276" s="760"/>
      <c r="PSW276" s="760"/>
      <c r="PSX276" s="760"/>
      <c r="PSY276" s="760"/>
      <c r="PSZ276" s="760"/>
      <c r="PTA276" s="760"/>
      <c r="PTB276" s="760"/>
      <c r="PTC276" s="760"/>
      <c r="PTD276" s="760"/>
      <c r="PTE276" s="760"/>
      <c r="PTF276" s="760"/>
      <c r="PTG276" s="760"/>
      <c r="PTH276" s="760"/>
      <c r="PTI276" s="760"/>
      <c r="PTJ276" s="760"/>
      <c r="PTK276" s="760"/>
      <c r="PTL276" s="760"/>
      <c r="PTM276" s="760"/>
      <c r="PTN276" s="760"/>
      <c r="PTO276" s="760"/>
      <c r="PTP276" s="760"/>
      <c r="PTQ276" s="760"/>
      <c r="PTR276" s="760"/>
      <c r="PTS276" s="760"/>
      <c r="PTT276" s="760"/>
      <c r="PTU276" s="760"/>
      <c r="PTV276" s="760"/>
      <c r="PTW276" s="760"/>
      <c r="PTX276" s="760"/>
      <c r="PTY276" s="760"/>
      <c r="PTZ276" s="758"/>
      <c r="PUA276" s="758"/>
      <c r="PUB276" s="758"/>
      <c r="PUC276" s="758"/>
      <c r="PUD276" s="758"/>
      <c r="PUE276" s="758"/>
      <c r="PUF276" s="758"/>
      <c r="PUG276" s="758"/>
      <c r="PUH276" s="758"/>
      <c r="PUI276" s="758"/>
      <c r="PUJ276" s="758"/>
      <c r="PUK276" s="758"/>
      <c r="PUL276" s="758"/>
      <c r="PUM276" s="758"/>
      <c r="PUN276" s="758"/>
      <c r="PUO276" s="758"/>
      <c r="PUP276" s="758"/>
      <c r="PUQ276" s="758"/>
      <c r="PUR276" s="758"/>
      <c r="PUS276" s="758"/>
      <c r="PUT276" s="758"/>
      <c r="PUU276" s="758"/>
      <c r="PUV276" s="758"/>
      <c r="PUW276" s="758"/>
      <c r="PUX276" s="759"/>
      <c r="PUY276" s="759"/>
      <c r="PUZ276" s="759"/>
      <c r="PVA276" s="759"/>
      <c r="PVB276" s="759"/>
      <c r="PVC276" s="758"/>
      <c r="PVD276" s="758"/>
      <c r="PVE276" s="759"/>
      <c r="PVF276" s="759"/>
      <c r="PVG276" s="758"/>
      <c r="PVH276" s="758"/>
      <c r="PVI276" s="759"/>
      <c r="PVJ276" s="759"/>
      <c r="PVK276" s="758"/>
      <c r="PVL276" s="758"/>
      <c r="PVM276" s="758"/>
      <c r="PVN276" s="758"/>
      <c r="PVO276" s="758"/>
      <c r="PVP276" s="758"/>
      <c r="PVQ276" s="758"/>
      <c r="PVR276" s="759"/>
      <c r="PVS276" s="759"/>
      <c r="PVT276" s="758"/>
      <c r="PVU276" s="758"/>
      <c r="PVV276" s="759"/>
      <c r="PVW276" s="759"/>
      <c r="PVX276" s="758"/>
      <c r="PVY276" s="758"/>
      <c r="PVZ276" s="758"/>
      <c r="PWA276" s="758"/>
      <c r="PWB276" s="758"/>
      <c r="PWC276" s="756"/>
      <c r="PWD276" s="761"/>
      <c r="PWE276" s="758"/>
      <c r="PWF276" s="758"/>
      <c r="PWG276" s="758"/>
      <c r="PWH276" s="758"/>
      <c r="PWI276" s="758"/>
      <c r="PWJ276" s="758"/>
      <c r="PWK276" s="758"/>
      <c r="PWL276" s="760"/>
      <c r="PWM276" s="760"/>
      <c r="PWN276" s="760"/>
      <c r="PWO276" s="760"/>
      <c r="PWP276" s="760"/>
      <c r="PWQ276" s="760"/>
      <c r="PWR276" s="760"/>
      <c r="PWS276" s="760"/>
      <c r="PWT276" s="760"/>
      <c r="PWU276" s="760"/>
      <c r="PWV276" s="760"/>
      <c r="PWW276" s="760"/>
      <c r="PWX276" s="760"/>
      <c r="PWY276" s="760"/>
      <c r="PWZ276" s="760"/>
      <c r="PXA276" s="760"/>
      <c r="PXB276" s="760"/>
      <c r="PXC276" s="760"/>
      <c r="PXD276" s="760"/>
      <c r="PXE276" s="760"/>
      <c r="PXF276" s="760"/>
      <c r="PXG276" s="760"/>
      <c r="PXH276" s="760"/>
      <c r="PXI276" s="760"/>
      <c r="PXJ276" s="760"/>
      <c r="PXK276" s="760"/>
      <c r="PXL276" s="760"/>
      <c r="PXM276" s="760"/>
      <c r="PXN276" s="760"/>
      <c r="PXO276" s="760"/>
      <c r="PXP276" s="760"/>
      <c r="PXQ276" s="760"/>
      <c r="PXR276" s="760"/>
      <c r="PXS276" s="760"/>
      <c r="PXT276" s="760"/>
      <c r="PXU276" s="760"/>
      <c r="PXV276" s="760"/>
      <c r="PXW276" s="760"/>
      <c r="PXX276" s="760"/>
      <c r="PXY276" s="760"/>
      <c r="PXZ276" s="760"/>
      <c r="PYA276" s="760"/>
      <c r="PYB276" s="760"/>
      <c r="PYC276" s="760"/>
      <c r="PYD276" s="758"/>
      <c r="PYE276" s="758"/>
      <c r="PYF276" s="758"/>
      <c r="PYG276" s="758"/>
      <c r="PYH276" s="758"/>
      <c r="PYI276" s="758"/>
      <c r="PYJ276" s="758"/>
      <c r="PYK276" s="758"/>
      <c r="PYL276" s="758"/>
      <c r="PYM276" s="758"/>
      <c r="PYN276" s="758"/>
      <c r="PYO276" s="758"/>
      <c r="PYP276" s="758"/>
      <c r="PYQ276" s="758"/>
      <c r="PYR276" s="758"/>
      <c r="PYS276" s="758"/>
      <c r="PYT276" s="758"/>
      <c r="PYU276" s="758"/>
      <c r="PYV276" s="758"/>
      <c r="PYW276" s="758"/>
      <c r="PYX276" s="758"/>
      <c r="PYY276" s="758"/>
      <c r="PYZ276" s="758"/>
      <c r="PZA276" s="758"/>
      <c r="PZB276" s="759"/>
      <c r="PZC276" s="759"/>
      <c r="PZD276" s="759"/>
      <c r="PZE276" s="759"/>
      <c r="PZF276" s="759"/>
      <c r="PZG276" s="758"/>
      <c r="PZH276" s="758"/>
      <c r="PZI276" s="759"/>
      <c r="PZJ276" s="759"/>
      <c r="PZK276" s="758"/>
      <c r="PZL276" s="758"/>
      <c r="PZM276" s="759"/>
      <c r="PZN276" s="759"/>
      <c r="PZO276" s="758"/>
      <c r="PZP276" s="758"/>
      <c r="PZQ276" s="758"/>
      <c r="PZR276" s="758"/>
      <c r="PZS276" s="758"/>
      <c r="PZT276" s="758"/>
      <c r="PZU276" s="758"/>
      <c r="PZV276" s="759"/>
      <c r="PZW276" s="759"/>
      <c r="PZX276" s="758"/>
      <c r="PZY276" s="758"/>
      <c r="PZZ276" s="759"/>
      <c r="QAA276" s="759"/>
      <c r="QAB276" s="758"/>
      <c r="QAC276" s="758"/>
      <c r="QAD276" s="758"/>
      <c r="QAE276" s="758"/>
      <c r="QAF276" s="758"/>
      <c r="QAG276" s="756"/>
      <c r="QAH276" s="761"/>
      <c r="QAI276" s="758"/>
      <c r="QAJ276" s="758"/>
      <c r="QAK276" s="758"/>
      <c r="QAL276" s="758"/>
      <c r="QAM276" s="758"/>
      <c r="QAN276" s="758"/>
      <c r="QAO276" s="758"/>
      <c r="QAP276" s="760"/>
      <c r="QAQ276" s="760"/>
      <c r="QAR276" s="760"/>
      <c r="QAS276" s="760"/>
      <c r="QAT276" s="760"/>
      <c r="QAU276" s="760"/>
      <c r="QAV276" s="760"/>
      <c r="QAW276" s="760"/>
      <c r="QAX276" s="760"/>
      <c r="QAY276" s="760"/>
      <c r="QAZ276" s="760"/>
      <c r="QBA276" s="760"/>
      <c r="QBB276" s="760"/>
      <c r="QBC276" s="760"/>
      <c r="QBD276" s="760"/>
      <c r="QBE276" s="760"/>
      <c r="QBF276" s="760"/>
      <c r="QBG276" s="760"/>
      <c r="QBH276" s="760"/>
      <c r="QBI276" s="760"/>
      <c r="QBJ276" s="760"/>
      <c r="QBK276" s="760"/>
      <c r="QBL276" s="760"/>
      <c r="QBM276" s="760"/>
      <c r="QBN276" s="760"/>
      <c r="QBO276" s="760"/>
      <c r="QBP276" s="760"/>
      <c r="QBQ276" s="760"/>
      <c r="QBR276" s="760"/>
      <c r="QBS276" s="760"/>
      <c r="QBT276" s="760"/>
      <c r="QBU276" s="760"/>
      <c r="QBV276" s="760"/>
      <c r="QBW276" s="760"/>
      <c r="QBX276" s="760"/>
      <c r="QBY276" s="760"/>
      <c r="QBZ276" s="760"/>
      <c r="QCA276" s="760"/>
      <c r="QCB276" s="760"/>
      <c r="QCC276" s="760"/>
      <c r="QCD276" s="760"/>
      <c r="QCE276" s="760"/>
      <c r="QCF276" s="760"/>
      <c r="QCG276" s="760"/>
      <c r="QCH276" s="758"/>
      <c r="QCI276" s="758"/>
      <c r="QCJ276" s="758"/>
      <c r="QCK276" s="758"/>
      <c r="QCL276" s="758"/>
      <c r="QCM276" s="758"/>
      <c r="QCN276" s="758"/>
      <c r="QCO276" s="758"/>
      <c r="QCP276" s="758"/>
      <c r="QCQ276" s="758"/>
      <c r="QCR276" s="758"/>
      <c r="QCS276" s="758"/>
      <c r="QCT276" s="758"/>
      <c r="QCU276" s="758"/>
      <c r="QCV276" s="758"/>
      <c r="QCW276" s="758"/>
      <c r="QCX276" s="758"/>
      <c r="QCY276" s="758"/>
      <c r="QCZ276" s="758"/>
      <c r="QDA276" s="758"/>
      <c r="QDB276" s="758"/>
      <c r="QDC276" s="758"/>
      <c r="QDD276" s="758"/>
      <c r="QDE276" s="758"/>
      <c r="QDF276" s="759"/>
      <c r="QDG276" s="759"/>
      <c r="QDH276" s="759"/>
      <c r="QDI276" s="759"/>
      <c r="QDJ276" s="759"/>
      <c r="QDK276" s="758"/>
      <c r="QDL276" s="758"/>
      <c r="QDM276" s="759"/>
      <c r="QDN276" s="759"/>
      <c r="QDO276" s="758"/>
      <c r="QDP276" s="758"/>
      <c r="QDQ276" s="759"/>
      <c r="QDR276" s="759"/>
      <c r="QDS276" s="758"/>
      <c r="QDT276" s="758"/>
      <c r="QDU276" s="758"/>
      <c r="QDV276" s="758"/>
      <c r="QDW276" s="758"/>
      <c r="QDX276" s="758"/>
      <c r="QDY276" s="758"/>
      <c r="QDZ276" s="759"/>
      <c r="QEA276" s="759"/>
      <c r="QEB276" s="758"/>
      <c r="QEC276" s="758"/>
      <c r="QED276" s="759"/>
      <c r="QEE276" s="759"/>
      <c r="QEF276" s="758"/>
      <c r="QEG276" s="758"/>
      <c r="QEH276" s="758"/>
      <c r="QEI276" s="758"/>
      <c r="QEJ276" s="758"/>
      <c r="QEK276" s="756"/>
      <c r="QEL276" s="761"/>
      <c r="QEM276" s="758"/>
      <c r="QEN276" s="758"/>
      <c r="QEO276" s="758"/>
      <c r="QEP276" s="758"/>
      <c r="QEQ276" s="758"/>
      <c r="QER276" s="758"/>
      <c r="QES276" s="758"/>
      <c r="QET276" s="760"/>
      <c r="QEU276" s="760"/>
      <c r="QEV276" s="760"/>
      <c r="QEW276" s="760"/>
      <c r="QEX276" s="760"/>
      <c r="QEY276" s="760"/>
      <c r="QEZ276" s="760"/>
      <c r="QFA276" s="760"/>
      <c r="QFB276" s="760"/>
      <c r="QFC276" s="760"/>
      <c r="QFD276" s="760"/>
      <c r="QFE276" s="760"/>
      <c r="QFF276" s="760"/>
      <c r="QFG276" s="760"/>
      <c r="QFH276" s="760"/>
      <c r="QFI276" s="760"/>
      <c r="QFJ276" s="760"/>
      <c r="QFK276" s="760"/>
      <c r="QFL276" s="760"/>
      <c r="QFM276" s="760"/>
      <c r="QFN276" s="760"/>
      <c r="QFO276" s="760"/>
      <c r="QFP276" s="760"/>
      <c r="QFQ276" s="760"/>
      <c r="QFR276" s="760"/>
      <c r="QFS276" s="760"/>
      <c r="QFT276" s="760"/>
      <c r="QFU276" s="760"/>
      <c r="QFV276" s="760"/>
      <c r="QFW276" s="760"/>
      <c r="QFX276" s="760"/>
      <c r="QFY276" s="760"/>
      <c r="QFZ276" s="760"/>
      <c r="QGA276" s="760"/>
      <c r="QGB276" s="760"/>
      <c r="QGC276" s="760"/>
      <c r="QGD276" s="760"/>
      <c r="QGE276" s="760"/>
      <c r="QGF276" s="760"/>
      <c r="QGG276" s="760"/>
      <c r="QGH276" s="760"/>
      <c r="QGI276" s="760"/>
      <c r="QGJ276" s="760"/>
      <c r="QGK276" s="760"/>
      <c r="QGL276" s="758"/>
      <c r="QGM276" s="758"/>
      <c r="QGN276" s="758"/>
      <c r="QGO276" s="758"/>
      <c r="QGP276" s="758"/>
      <c r="QGQ276" s="758"/>
      <c r="QGR276" s="758"/>
      <c r="QGS276" s="758"/>
      <c r="QGT276" s="758"/>
      <c r="QGU276" s="758"/>
      <c r="QGV276" s="758"/>
      <c r="QGW276" s="758"/>
      <c r="QGX276" s="758"/>
      <c r="QGY276" s="758"/>
      <c r="QGZ276" s="758"/>
      <c r="QHA276" s="758"/>
      <c r="QHB276" s="758"/>
      <c r="QHC276" s="758"/>
      <c r="QHD276" s="758"/>
      <c r="QHE276" s="758"/>
      <c r="QHF276" s="758"/>
      <c r="QHG276" s="758"/>
      <c r="QHH276" s="758"/>
      <c r="QHI276" s="758"/>
      <c r="QHJ276" s="759"/>
      <c r="QHK276" s="759"/>
      <c r="QHL276" s="759"/>
      <c r="QHM276" s="759"/>
      <c r="QHN276" s="759"/>
      <c r="QHO276" s="758"/>
      <c r="QHP276" s="758"/>
      <c r="QHQ276" s="759"/>
      <c r="QHR276" s="759"/>
      <c r="QHS276" s="758"/>
      <c r="QHT276" s="758"/>
      <c r="QHU276" s="759"/>
      <c r="QHV276" s="759"/>
      <c r="QHW276" s="758"/>
      <c r="QHX276" s="758"/>
      <c r="QHY276" s="758"/>
      <c r="QHZ276" s="758"/>
      <c r="QIA276" s="758"/>
      <c r="QIB276" s="758"/>
      <c r="QIC276" s="758"/>
      <c r="QID276" s="759"/>
      <c r="QIE276" s="759"/>
      <c r="QIF276" s="758"/>
      <c r="QIG276" s="758"/>
      <c r="QIH276" s="759"/>
      <c r="QII276" s="759"/>
      <c r="QIJ276" s="758"/>
      <c r="QIK276" s="758"/>
      <c r="QIL276" s="758"/>
      <c r="QIM276" s="758"/>
      <c r="QIN276" s="758"/>
      <c r="QIO276" s="756"/>
      <c r="QIP276" s="761"/>
      <c r="QIQ276" s="758"/>
      <c r="QIR276" s="758"/>
      <c r="QIS276" s="758"/>
      <c r="QIT276" s="758"/>
      <c r="QIU276" s="758"/>
      <c r="QIV276" s="758"/>
      <c r="QIW276" s="758"/>
      <c r="QIX276" s="760"/>
      <c r="QIY276" s="760"/>
      <c r="QIZ276" s="760"/>
      <c r="QJA276" s="760"/>
      <c r="QJB276" s="760"/>
      <c r="QJC276" s="760"/>
      <c r="QJD276" s="760"/>
      <c r="QJE276" s="760"/>
      <c r="QJF276" s="760"/>
      <c r="QJG276" s="760"/>
      <c r="QJH276" s="760"/>
      <c r="QJI276" s="760"/>
      <c r="QJJ276" s="760"/>
      <c r="QJK276" s="760"/>
      <c r="QJL276" s="760"/>
      <c r="QJM276" s="760"/>
      <c r="QJN276" s="760"/>
      <c r="QJO276" s="760"/>
      <c r="QJP276" s="760"/>
      <c r="QJQ276" s="760"/>
      <c r="QJR276" s="760"/>
      <c r="QJS276" s="760"/>
      <c r="QJT276" s="760"/>
      <c r="QJU276" s="760"/>
      <c r="QJV276" s="760"/>
      <c r="QJW276" s="760"/>
      <c r="QJX276" s="760"/>
      <c r="QJY276" s="760"/>
      <c r="QJZ276" s="760"/>
      <c r="QKA276" s="760"/>
      <c r="QKB276" s="760"/>
      <c r="QKC276" s="760"/>
      <c r="QKD276" s="760"/>
      <c r="QKE276" s="760"/>
      <c r="QKF276" s="760"/>
      <c r="QKG276" s="760"/>
      <c r="QKH276" s="760"/>
      <c r="QKI276" s="760"/>
      <c r="QKJ276" s="760"/>
      <c r="QKK276" s="760"/>
      <c r="QKL276" s="760"/>
      <c r="QKM276" s="760"/>
      <c r="QKN276" s="760"/>
      <c r="QKO276" s="760"/>
      <c r="QKP276" s="758"/>
      <c r="QKQ276" s="758"/>
      <c r="QKR276" s="758"/>
      <c r="QKS276" s="758"/>
      <c r="QKT276" s="758"/>
      <c r="QKU276" s="758"/>
      <c r="QKV276" s="758"/>
      <c r="QKW276" s="758"/>
      <c r="QKX276" s="758"/>
      <c r="QKY276" s="758"/>
      <c r="QKZ276" s="758"/>
      <c r="QLA276" s="758"/>
      <c r="QLB276" s="758"/>
      <c r="QLC276" s="758"/>
      <c r="QLD276" s="758"/>
      <c r="QLE276" s="758"/>
      <c r="QLF276" s="758"/>
      <c r="QLG276" s="758"/>
      <c r="QLH276" s="758"/>
      <c r="QLI276" s="758"/>
      <c r="QLJ276" s="758"/>
      <c r="QLK276" s="758"/>
      <c r="QLL276" s="758"/>
      <c r="QLM276" s="758"/>
      <c r="QLN276" s="759"/>
      <c r="QLO276" s="759"/>
      <c r="QLP276" s="759"/>
      <c r="QLQ276" s="759"/>
      <c r="QLR276" s="759"/>
      <c r="QLS276" s="758"/>
      <c r="QLT276" s="758"/>
      <c r="QLU276" s="759"/>
      <c r="QLV276" s="759"/>
      <c r="QLW276" s="758"/>
      <c r="QLX276" s="758"/>
      <c r="QLY276" s="759"/>
      <c r="QLZ276" s="759"/>
      <c r="QMA276" s="758"/>
      <c r="QMB276" s="758"/>
      <c r="QMC276" s="758"/>
      <c r="QMD276" s="758"/>
      <c r="QME276" s="758"/>
      <c r="QMF276" s="758"/>
      <c r="QMG276" s="758"/>
      <c r="QMH276" s="759"/>
      <c r="QMI276" s="759"/>
      <c r="QMJ276" s="758"/>
      <c r="QMK276" s="758"/>
      <c r="QML276" s="759"/>
      <c r="QMM276" s="759"/>
      <c r="QMN276" s="758"/>
      <c r="QMO276" s="758"/>
      <c r="QMP276" s="758"/>
      <c r="QMQ276" s="758"/>
      <c r="QMR276" s="758"/>
      <c r="QMS276" s="756"/>
      <c r="QMT276" s="761"/>
      <c r="QMU276" s="758"/>
      <c r="QMV276" s="758"/>
      <c r="QMW276" s="758"/>
      <c r="QMX276" s="758"/>
      <c r="QMY276" s="758"/>
      <c r="QMZ276" s="758"/>
      <c r="QNA276" s="758"/>
      <c r="QNB276" s="760"/>
      <c r="QNC276" s="760"/>
      <c r="QND276" s="760"/>
      <c r="QNE276" s="760"/>
      <c r="QNF276" s="760"/>
      <c r="QNG276" s="760"/>
      <c r="QNH276" s="760"/>
      <c r="QNI276" s="760"/>
      <c r="QNJ276" s="760"/>
      <c r="QNK276" s="760"/>
      <c r="QNL276" s="760"/>
      <c r="QNM276" s="760"/>
      <c r="QNN276" s="760"/>
      <c r="QNO276" s="760"/>
      <c r="QNP276" s="760"/>
      <c r="QNQ276" s="760"/>
      <c r="QNR276" s="760"/>
      <c r="QNS276" s="760"/>
      <c r="QNT276" s="760"/>
      <c r="QNU276" s="760"/>
      <c r="QNV276" s="760"/>
      <c r="QNW276" s="760"/>
      <c r="QNX276" s="760"/>
      <c r="QNY276" s="760"/>
      <c r="QNZ276" s="760"/>
      <c r="QOA276" s="760"/>
      <c r="QOB276" s="760"/>
      <c r="QOC276" s="760"/>
      <c r="QOD276" s="760"/>
      <c r="QOE276" s="760"/>
      <c r="QOF276" s="760"/>
      <c r="QOG276" s="760"/>
      <c r="QOH276" s="760"/>
      <c r="QOI276" s="760"/>
      <c r="QOJ276" s="760"/>
      <c r="QOK276" s="760"/>
      <c r="QOL276" s="760"/>
      <c r="QOM276" s="760"/>
      <c r="QON276" s="760"/>
      <c r="QOO276" s="760"/>
      <c r="QOP276" s="760"/>
      <c r="QOQ276" s="760"/>
      <c r="QOR276" s="760"/>
      <c r="QOS276" s="760"/>
      <c r="QOT276" s="758"/>
      <c r="QOU276" s="758"/>
      <c r="QOV276" s="758"/>
      <c r="QOW276" s="758"/>
      <c r="QOX276" s="758"/>
      <c r="QOY276" s="758"/>
      <c r="QOZ276" s="758"/>
      <c r="QPA276" s="758"/>
      <c r="QPB276" s="758"/>
      <c r="QPC276" s="758"/>
      <c r="QPD276" s="758"/>
      <c r="QPE276" s="758"/>
      <c r="QPF276" s="758"/>
      <c r="QPG276" s="758"/>
      <c r="QPH276" s="758"/>
      <c r="QPI276" s="758"/>
      <c r="QPJ276" s="758"/>
      <c r="QPK276" s="758"/>
      <c r="QPL276" s="758"/>
      <c r="QPM276" s="758"/>
      <c r="QPN276" s="758"/>
      <c r="QPO276" s="758"/>
      <c r="QPP276" s="758"/>
      <c r="QPQ276" s="758"/>
      <c r="QPR276" s="759"/>
      <c r="QPS276" s="759"/>
      <c r="QPT276" s="759"/>
      <c r="QPU276" s="759"/>
      <c r="QPV276" s="759"/>
      <c r="QPW276" s="758"/>
      <c r="QPX276" s="758"/>
      <c r="QPY276" s="759"/>
      <c r="QPZ276" s="759"/>
      <c r="QQA276" s="758"/>
      <c r="QQB276" s="758"/>
      <c r="QQC276" s="759"/>
      <c r="QQD276" s="759"/>
      <c r="QQE276" s="758"/>
      <c r="QQF276" s="758"/>
      <c r="QQG276" s="758"/>
      <c r="QQH276" s="758"/>
      <c r="QQI276" s="758"/>
      <c r="QQJ276" s="758"/>
      <c r="QQK276" s="758"/>
      <c r="QQL276" s="759"/>
      <c r="QQM276" s="759"/>
      <c r="QQN276" s="758"/>
      <c r="QQO276" s="758"/>
      <c r="QQP276" s="759"/>
      <c r="QQQ276" s="759"/>
      <c r="QQR276" s="758"/>
      <c r="QQS276" s="758"/>
      <c r="QQT276" s="758"/>
      <c r="QQU276" s="758"/>
      <c r="QQV276" s="758"/>
      <c r="QQW276" s="756"/>
      <c r="QQX276" s="761"/>
      <c r="QQY276" s="758"/>
      <c r="QQZ276" s="758"/>
      <c r="QRA276" s="758"/>
      <c r="QRB276" s="758"/>
      <c r="QRC276" s="758"/>
      <c r="QRD276" s="758"/>
      <c r="QRE276" s="758"/>
      <c r="QRF276" s="760"/>
      <c r="QRG276" s="760"/>
      <c r="QRH276" s="760"/>
      <c r="QRI276" s="760"/>
      <c r="QRJ276" s="760"/>
      <c r="QRK276" s="760"/>
      <c r="QRL276" s="760"/>
      <c r="QRM276" s="760"/>
      <c r="QRN276" s="760"/>
      <c r="QRO276" s="760"/>
      <c r="QRP276" s="760"/>
      <c r="QRQ276" s="760"/>
      <c r="QRR276" s="760"/>
      <c r="QRS276" s="760"/>
      <c r="QRT276" s="760"/>
      <c r="QRU276" s="760"/>
      <c r="QRV276" s="760"/>
      <c r="QRW276" s="760"/>
      <c r="QRX276" s="760"/>
      <c r="QRY276" s="760"/>
      <c r="QRZ276" s="760"/>
      <c r="QSA276" s="760"/>
      <c r="QSB276" s="760"/>
      <c r="QSC276" s="760"/>
      <c r="QSD276" s="760"/>
      <c r="QSE276" s="760"/>
      <c r="QSF276" s="760"/>
      <c r="QSG276" s="760"/>
      <c r="QSH276" s="760"/>
      <c r="QSI276" s="760"/>
      <c r="QSJ276" s="760"/>
      <c r="QSK276" s="760"/>
      <c r="QSL276" s="760"/>
      <c r="QSM276" s="760"/>
      <c r="QSN276" s="760"/>
      <c r="QSO276" s="760"/>
      <c r="QSP276" s="760"/>
      <c r="QSQ276" s="760"/>
      <c r="QSR276" s="760"/>
      <c r="QSS276" s="760"/>
      <c r="QST276" s="760"/>
      <c r="QSU276" s="760"/>
      <c r="QSV276" s="760"/>
      <c r="QSW276" s="760"/>
      <c r="QSX276" s="758"/>
      <c r="QSY276" s="758"/>
      <c r="QSZ276" s="758"/>
      <c r="QTA276" s="758"/>
      <c r="QTB276" s="758"/>
      <c r="QTC276" s="758"/>
      <c r="QTD276" s="758"/>
      <c r="QTE276" s="758"/>
      <c r="QTF276" s="758"/>
      <c r="QTG276" s="758"/>
      <c r="QTH276" s="758"/>
      <c r="QTI276" s="758"/>
      <c r="QTJ276" s="758"/>
      <c r="QTK276" s="758"/>
      <c r="QTL276" s="758"/>
      <c r="QTM276" s="758"/>
      <c r="QTN276" s="758"/>
      <c r="QTO276" s="758"/>
      <c r="QTP276" s="758"/>
      <c r="QTQ276" s="758"/>
      <c r="QTR276" s="758"/>
      <c r="QTS276" s="758"/>
      <c r="QTT276" s="758"/>
      <c r="QTU276" s="758"/>
      <c r="QTV276" s="759"/>
      <c r="QTW276" s="759"/>
      <c r="QTX276" s="759"/>
      <c r="QTY276" s="759"/>
      <c r="QTZ276" s="759"/>
      <c r="QUA276" s="758"/>
      <c r="QUB276" s="758"/>
      <c r="QUC276" s="759"/>
      <c r="QUD276" s="759"/>
      <c r="QUE276" s="758"/>
      <c r="QUF276" s="758"/>
      <c r="QUG276" s="759"/>
      <c r="QUH276" s="759"/>
      <c r="QUI276" s="758"/>
      <c r="QUJ276" s="758"/>
      <c r="QUK276" s="758"/>
      <c r="QUL276" s="758"/>
      <c r="QUM276" s="758"/>
      <c r="QUN276" s="758"/>
      <c r="QUO276" s="758"/>
      <c r="QUP276" s="759"/>
      <c r="QUQ276" s="759"/>
      <c r="QUR276" s="758"/>
      <c r="QUS276" s="758"/>
      <c r="QUT276" s="759"/>
      <c r="QUU276" s="759"/>
      <c r="QUV276" s="758"/>
      <c r="QUW276" s="758"/>
      <c r="QUX276" s="758"/>
      <c r="QUY276" s="758"/>
      <c r="QUZ276" s="758"/>
      <c r="QVA276" s="756"/>
      <c r="QVB276" s="761"/>
      <c r="QVC276" s="758"/>
      <c r="QVD276" s="758"/>
      <c r="QVE276" s="758"/>
      <c r="QVF276" s="758"/>
      <c r="QVG276" s="758"/>
      <c r="QVH276" s="758"/>
      <c r="QVI276" s="758"/>
      <c r="QVJ276" s="760"/>
      <c r="QVK276" s="760"/>
      <c r="QVL276" s="760"/>
      <c r="QVM276" s="760"/>
      <c r="QVN276" s="760"/>
      <c r="QVO276" s="760"/>
      <c r="QVP276" s="760"/>
      <c r="QVQ276" s="760"/>
      <c r="QVR276" s="760"/>
      <c r="QVS276" s="760"/>
      <c r="QVT276" s="760"/>
      <c r="QVU276" s="760"/>
      <c r="QVV276" s="760"/>
      <c r="QVW276" s="760"/>
      <c r="QVX276" s="760"/>
      <c r="QVY276" s="760"/>
      <c r="QVZ276" s="760"/>
      <c r="QWA276" s="760"/>
      <c r="QWB276" s="760"/>
      <c r="QWC276" s="760"/>
      <c r="QWD276" s="760"/>
      <c r="QWE276" s="760"/>
      <c r="QWF276" s="760"/>
      <c r="QWG276" s="760"/>
      <c r="QWH276" s="760"/>
      <c r="QWI276" s="760"/>
      <c r="QWJ276" s="760"/>
      <c r="QWK276" s="760"/>
      <c r="QWL276" s="760"/>
      <c r="QWM276" s="760"/>
      <c r="QWN276" s="760"/>
      <c r="QWO276" s="760"/>
      <c r="QWP276" s="760"/>
      <c r="QWQ276" s="760"/>
      <c r="QWR276" s="760"/>
      <c r="QWS276" s="760"/>
      <c r="QWT276" s="760"/>
      <c r="QWU276" s="760"/>
      <c r="QWV276" s="760"/>
      <c r="QWW276" s="760"/>
      <c r="QWX276" s="760"/>
      <c r="QWY276" s="760"/>
      <c r="QWZ276" s="760"/>
      <c r="QXA276" s="760"/>
      <c r="QXB276" s="758"/>
      <c r="QXC276" s="758"/>
      <c r="QXD276" s="758"/>
      <c r="QXE276" s="758"/>
      <c r="QXF276" s="758"/>
      <c r="QXG276" s="758"/>
      <c r="QXH276" s="758"/>
      <c r="QXI276" s="758"/>
      <c r="QXJ276" s="758"/>
      <c r="QXK276" s="758"/>
      <c r="QXL276" s="758"/>
      <c r="QXM276" s="758"/>
      <c r="QXN276" s="758"/>
      <c r="QXO276" s="758"/>
      <c r="QXP276" s="758"/>
      <c r="QXQ276" s="758"/>
      <c r="QXR276" s="758"/>
      <c r="QXS276" s="758"/>
      <c r="QXT276" s="758"/>
      <c r="QXU276" s="758"/>
      <c r="QXV276" s="758"/>
      <c r="QXW276" s="758"/>
      <c r="QXX276" s="758"/>
      <c r="QXY276" s="758"/>
      <c r="QXZ276" s="759"/>
      <c r="QYA276" s="759"/>
      <c r="QYB276" s="759"/>
      <c r="QYC276" s="759"/>
      <c r="QYD276" s="759"/>
      <c r="QYE276" s="758"/>
      <c r="QYF276" s="758"/>
      <c r="QYG276" s="759"/>
      <c r="QYH276" s="759"/>
      <c r="QYI276" s="758"/>
      <c r="QYJ276" s="758"/>
      <c r="QYK276" s="759"/>
      <c r="QYL276" s="759"/>
      <c r="QYM276" s="758"/>
      <c r="QYN276" s="758"/>
      <c r="QYO276" s="758"/>
      <c r="QYP276" s="758"/>
      <c r="QYQ276" s="758"/>
      <c r="QYR276" s="758"/>
      <c r="QYS276" s="758"/>
      <c r="QYT276" s="759"/>
      <c r="QYU276" s="759"/>
      <c r="QYV276" s="758"/>
      <c r="QYW276" s="758"/>
      <c r="QYX276" s="759"/>
      <c r="QYY276" s="759"/>
      <c r="QYZ276" s="758"/>
      <c r="QZA276" s="758"/>
      <c r="QZB276" s="758"/>
      <c r="QZC276" s="758"/>
      <c r="QZD276" s="758"/>
      <c r="QZE276" s="756"/>
      <c r="QZF276" s="761"/>
      <c r="QZG276" s="758"/>
      <c r="QZH276" s="758"/>
      <c r="QZI276" s="758"/>
      <c r="QZJ276" s="758"/>
      <c r="QZK276" s="758"/>
      <c r="QZL276" s="758"/>
      <c r="QZM276" s="758"/>
      <c r="QZN276" s="760"/>
      <c r="QZO276" s="760"/>
      <c r="QZP276" s="760"/>
      <c r="QZQ276" s="760"/>
      <c r="QZR276" s="760"/>
      <c r="QZS276" s="760"/>
      <c r="QZT276" s="760"/>
      <c r="QZU276" s="760"/>
      <c r="QZV276" s="760"/>
      <c r="QZW276" s="760"/>
      <c r="QZX276" s="760"/>
      <c r="QZY276" s="760"/>
      <c r="QZZ276" s="760"/>
      <c r="RAA276" s="760"/>
      <c r="RAB276" s="760"/>
      <c r="RAC276" s="760"/>
      <c r="RAD276" s="760"/>
      <c r="RAE276" s="760"/>
      <c r="RAF276" s="760"/>
      <c r="RAG276" s="760"/>
      <c r="RAH276" s="760"/>
      <c r="RAI276" s="760"/>
      <c r="RAJ276" s="760"/>
      <c r="RAK276" s="760"/>
      <c r="RAL276" s="760"/>
      <c r="RAM276" s="760"/>
      <c r="RAN276" s="760"/>
      <c r="RAO276" s="760"/>
      <c r="RAP276" s="760"/>
      <c r="RAQ276" s="760"/>
      <c r="RAR276" s="760"/>
      <c r="RAS276" s="760"/>
      <c r="RAT276" s="760"/>
      <c r="RAU276" s="760"/>
      <c r="RAV276" s="760"/>
      <c r="RAW276" s="760"/>
      <c r="RAX276" s="760"/>
      <c r="RAY276" s="760"/>
      <c r="RAZ276" s="760"/>
      <c r="RBA276" s="760"/>
      <c r="RBB276" s="760"/>
      <c r="RBC276" s="760"/>
      <c r="RBD276" s="760"/>
      <c r="RBE276" s="760"/>
      <c r="RBF276" s="758"/>
      <c r="RBG276" s="758"/>
      <c r="RBH276" s="758"/>
      <c r="RBI276" s="758"/>
      <c r="RBJ276" s="758"/>
      <c r="RBK276" s="758"/>
      <c r="RBL276" s="758"/>
      <c r="RBM276" s="758"/>
      <c r="RBN276" s="758"/>
      <c r="RBO276" s="758"/>
      <c r="RBP276" s="758"/>
      <c r="RBQ276" s="758"/>
      <c r="RBR276" s="758"/>
      <c r="RBS276" s="758"/>
      <c r="RBT276" s="758"/>
      <c r="RBU276" s="758"/>
      <c r="RBV276" s="758"/>
      <c r="RBW276" s="758"/>
      <c r="RBX276" s="758"/>
      <c r="RBY276" s="758"/>
      <c r="RBZ276" s="758"/>
      <c r="RCA276" s="758"/>
      <c r="RCB276" s="758"/>
    </row>
    <row r="277" spans="1:12248" s="762" customFormat="1" ht="105.75" customHeight="1" x14ac:dyDescent="0.3">
      <c r="B277" s="763" t="s">
        <v>338</v>
      </c>
      <c r="C277" s="764" t="s">
        <v>347</v>
      </c>
      <c r="D277" s="765">
        <f>SUM(E277:F277)</f>
        <v>337321.8</v>
      </c>
      <c r="E277" s="765">
        <f>E278</f>
        <v>72335.316619999998</v>
      </c>
      <c r="F277" s="765">
        <f>F278</f>
        <v>264986.48337999999</v>
      </c>
      <c r="G277" s="765"/>
      <c r="H277" s="766"/>
      <c r="I277" s="765">
        <f>K277+M277+O277+Q277</f>
        <v>0</v>
      </c>
      <c r="J277" s="767">
        <f t="shared" si="1005"/>
        <v>0</v>
      </c>
      <c r="K277" s="765">
        <f>K278</f>
        <v>0</v>
      </c>
      <c r="L277" s="768"/>
      <c r="M277" s="769">
        <f>M278</f>
        <v>0</v>
      </c>
      <c r="N277" s="768"/>
      <c r="O277" s="769"/>
      <c r="P277" s="768"/>
      <c r="Q277" s="768"/>
      <c r="R277" s="768"/>
      <c r="S277" s="770">
        <f t="shared" si="1011"/>
        <v>0</v>
      </c>
      <c r="T277" s="768"/>
      <c r="U277" s="769">
        <f>U278</f>
        <v>0</v>
      </c>
      <c r="V277" s="771">
        <f t="shared" si="1014"/>
        <v>0</v>
      </c>
      <c r="W277" s="769">
        <f>W278</f>
        <v>0</v>
      </c>
      <c r="X277" s="771">
        <f t="shared" si="1006"/>
        <v>0</v>
      </c>
      <c r="Y277" s="769"/>
      <c r="Z277" s="771"/>
      <c r="AA277" s="768"/>
      <c r="AB277" s="768"/>
      <c r="AC277" s="765">
        <f t="shared" si="1009"/>
        <v>334607.26292000001</v>
      </c>
      <c r="AD277" s="772">
        <f t="shared" si="1007"/>
        <v>0.99195267818445187</v>
      </c>
      <c r="AE277" s="765">
        <f>AE278</f>
        <v>69620.779540000003</v>
      </c>
      <c r="AF277" s="772">
        <f t="shared" si="1016"/>
        <v>0.96247286654926378</v>
      </c>
      <c r="AG277" s="765">
        <f>AG278</f>
        <v>264986.48337999999</v>
      </c>
      <c r="AH277" s="772">
        <f t="shared" si="1008"/>
        <v>1</v>
      </c>
      <c r="AI277" s="769"/>
      <c r="AJ277" s="772">
        <v>0</v>
      </c>
      <c r="AK277" s="768"/>
      <c r="AL277" s="768"/>
      <c r="AM277" s="768"/>
      <c r="AN277" s="768"/>
      <c r="AO277" s="768"/>
      <c r="AP277" s="768"/>
      <c r="AQ277" s="768"/>
      <c r="AR277" s="768"/>
      <c r="AS277" s="768"/>
      <c r="AT277" s="768"/>
      <c r="AU277" s="769"/>
      <c r="AV277" s="769">
        <f>SUM(AW277:AX277)</f>
        <v>337321.8</v>
      </c>
      <c r="AW277" s="769">
        <f>AW278</f>
        <v>72335.316619999998</v>
      </c>
      <c r="AX277" s="769">
        <f>AX278</f>
        <v>264986.48337999999</v>
      </c>
      <c r="AY277" s="769"/>
      <c r="AZ277" s="769"/>
      <c r="BA277" s="769">
        <f t="shared" si="602"/>
        <v>0</v>
      </c>
      <c r="BB277" s="769"/>
      <c r="BC277" s="769"/>
      <c r="BD277" s="769"/>
      <c r="BE277" s="769">
        <f t="shared" si="600"/>
        <v>72335.316619999998</v>
      </c>
      <c r="BF277" s="769">
        <f>E277</f>
        <v>72335.316619999998</v>
      </c>
      <c r="BG277" s="769">
        <f>G277</f>
        <v>0</v>
      </c>
      <c r="BH277" s="769"/>
      <c r="BI277" s="769">
        <f>BJ277</f>
        <v>0</v>
      </c>
      <c r="BJ277" s="769">
        <f>BJ280</f>
        <v>0</v>
      </c>
      <c r="BK277" s="769"/>
      <c r="BL277" s="769"/>
      <c r="BM277" s="769"/>
      <c r="BN277" s="769"/>
      <c r="BO277" s="769">
        <f>BP277</f>
        <v>0</v>
      </c>
      <c r="BP277" s="769">
        <f>BP280</f>
        <v>0</v>
      </c>
      <c r="BQ277" s="769"/>
      <c r="BR277" s="769"/>
      <c r="BS277" s="769"/>
      <c r="BT277" s="769"/>
      <c r="BU277" s="769"/>
      <c r="BV277" s="769">
        <f>BW277</f>
        <v>0</v>
      </c>
      <c r="BW277" s="769">
        <f>BW280</f>
        <v>0</v>
      </c>
      <c r="BX277" s="769"/>
      <c r="BY277" s="769"/>
      <c r="BZ277" s="769"/>
      <c r="CA277" s="769">
        <f t="shared" ref="CA277:CA309" si="1017">CB277+CC277+CD277</f>
        <v>0</v>
      </c>
      <c r="CB277" s="769"/>
      <c r="CC277" s="769"/>
      <c r="CD277" s="769"/>
      <c r="CE277" s="769">
        <f t="shared" ref="CE277:CE309" si="1018">CF277+CH277+CI277</f>
        <v>0</v>
      </c>
      <c r="CF277" s="769"/>
      <c r="CG277" s="769"/>
      <c r="CH277" s="769"/>
      <c r="CI277" s="769"/>
      <c r="CJ277" s="769"/>
      <c r="CK277" s="769">
        <f>CL277</f>
        <v>0</v>
      </c>
      <c r="CL277" s="769">
        <f>CL280</f>
        <v>0</v>
      </c>
      <c r="CM277" s="769"/>
      <c r="CN277" s="769"/>
      <c r="CO277" s="768"/>
    </row>
    <row r="278" spans="1:12248" s="77" customFormat="1" ht="57.75" customHeight="1" x14ac:dyDescent="0.3">
      <c r="B278" s="206"/>
      <c r="C278" s="111" t="s">
        <v>31</v>
      </c>
      <c r="D278" s="182">
        <f>SUM(E278:F278)</f>
        <v>337321.8</v>
      </c>
      <c r="E278" s="182">
        <f>E280</f>
        <v>72335.316619999998</v>
      </c>
      <c r="F278" s="182">
        <v>264986.48337999999</v>
      </c>
      <c r="G278" s="182">
        <f>G280+G286</f>
        <v>0</v>
      </c>
      <c r="H278" s="182">
        <f t="shared" ref="H278" si="1019">H282+H285</f>
        <v>0</v>
      </c>
      <c r="I278" s="182">
        <f>K278+M278+O278+Q278</f>
        <v>0</v>
      </c>
      <c r="J278" s="608">
        <f t="shared" si="1005"/>
        <v>0</v>
      </c>
      <c r="K278" s="182">
        <v>0</v>
      </c>
      <c r="L278" s="669"/>
      <c r="M278" s="669">
        <v>0</v>
      </c>
      <c r="N278" s="669"/>
      <c r="O278" s="669">
        <f>O280+O286</f>
        <v>0</v>
      </c>
      <c r="P278" s="669"/>
      <c r="Q278" s="669">
        <f t="shared" ref="Q278" si="1020">Q282+Q285</f>
        <v>0</v>
      </c>
      <c r="R278" s="669"/>
      <c r="S278" s="128">
        <f t="shared" si="1011"/>
        <v>0</v>
      </c>
      <c r="T278" s="669"/>
      <c r="U278" s="669">
        <f>U280</f>
        <v>0</v>
      </c>
      <c r="V278" s="626">
        <f t="shared" si="1014"/>
        <v>0</v>
      </c>
      <c r="W278" s="669">
        <v>0</v>
      </c>
      <c r="X278" s="626">
        <f t="shared" si="1006"/>
        <v>0</v>
      </c>
      <c r="Y278" s="669">
        <f>Y280+Y286</f>
        <v>0</v>
      </c>
      <c r="Z278" s="626"/>
      <c r="AA278" s="669">
        <f t="shared" ref="AA278" si="1021">AA282+AA285</f>
        <v>0</v>
      </c>
      <c r="AB278" s="669"/>
      <c r="AC278" s="182">
        <f t="shared" si="1009"/>
        <v>334607.26292000001</v>
      </c>
      <c r="AD278" s="646">
        <f t="shared" si="1007"/>
        <v>0.99195267818445187</v>
      </c>
      <c r="AE278" s="182">
        <f>AE280</f>
        <v>69620.779540000003</v>
      </c>
      <c r="AF278" s="646">
        <f t="shared" si="1016"/>
        <v>0.96247286654926378</v>
      </c>
      <c r="AG278" s="182">
        <f>AG280</f>
        <v>264986.48337999999</v>
      </c>
      <c r="AH278" s="646">
        <f t="shared" si="1008"/>
        <v>1</v>
      </c>
      <c r="AI278" s="669">
        <f>AI280+AI286</f>
        <v>0</v>
      </c>
      <c r="AJ278" s="646">
        <v>0</v>
      </c>
      <c r="AK278" s="669">
        <f t="shared" ref="AK278" si="1022">AK282+AK285</f>
        <v>0</v>
      </c>
      <c r="AL278" s="669"/>
      <c r="AM278" s="669"/>
      <c r="AN278" s="669"/>
      <c r="AO278" s="669"/>
      <c r="AP278" s="669"/>
      <c r="AQ278" s="669"/>
      <c r="AR278" s="669"/>
      <c r="AS278" s="669"/>
      <c r="AT278" s="669"/>
      <c r="AU278" s="669"/>
      <c r="AV278" s="669">
        <f>SUM(AW278:AX278)</f>
        <v>337321.8</v>
      </c>
      <c r="AW278" s="669">
        <f>AW280</f>
        <v>72335.316619999998</v>
      </c>
      <c r="AX278" s="669">
        <v>264986.48337999999</v>
      </c>
      <c r="AY278" s="669">
        <f>AY280+AY286</f>
        <v>0</v>
      </c>
      <c r="AZ278" s="669">
        <f t="shared" ref="AZ278" si="1023">AZ282+AZ285</f>
        <v>0</v>
      </c>
      <c r="BA278" s="669">
        <f>BB278+BC278+BD278</f>
        <v>0</v>
      </c>
      <c r="BB278" s="669">
        <f>BB282+BB285</f>
        <v>0</v>
      </c>
      <c r="BC278" s="669">
        <f t="shared" ref="BC278:BD278" si="1024">BC282+BC285</f>
        <v>0</v>
      </c>
      <c r="BD278" s="669">
        <f t="shared" si="1024"/>
        <v>0</v>
      </c>
      <c r="BE278" s="669">
        <f>BF278+BG278+BH278</f>
        <v>0</v>
      </c>
      <c r="BF278" s="669">
        <f>BF282+BF285</f>
        <v>0</v>
      </c>
      <c r="BG278" s="669">
        <f t="shared" ref="BG278:BH278" si="1025">BG282+BG285</f>
        <v>0</v>
      </c>
      <c r="BH278" s="669">
        <f t="shared" si="1025"/>
        <v>0</v>
      </c>
      <c r="BI278" s="669">
        <f>BJ278+BL278+BM278</f>
        <v>0</v>
      </c>
      <c r="BJ278" s="669">
        <f>BJ280+BJ286</f>
        <v>0</v>
      </c>
      <c r="BK278" s="669"/>
      <c r="BL278" s="669">
        <f>BL280+BL286</f>
        <v>0</v>
      </c>
      <c r="BM278" s="669">
        <f t="shared" ref="BM278" si="1026">BM282+BM285</f>
        <v>0</v>
      </c>
      <c r="BN278" s="669"/>
      <c r="BO278" s="669">
        <f>BP278+BR278+BS278</f>
        <v>0</v>
      </c>
      <c r="BP278" s="669">
        <f>BP280+BP286</f>
        <v>0</v>
      </c>
      <c r="BQ278" s="669"/>
      <c r="BR278" s="669">
        <f>BR280+BR286</f>
        <v>0</v>
      </c>
      <c r="BS278" s="669">
        <f t="shared" ref="BS278" si="1027">BS282+BS285</f>
        <v>0</v>
      </c>
      <c r="BT278" s="669">
        <f t="shared" ref="BT278:BU278" si="1028">BT282+BT285</f>
        <v>0</v>
      </c>
      <c r="BU278" s="669">
        <f t="shared" si="1028"/>
        <v>0</v>
      </c>
      <c r="BV278" s="669">
        <f>BW278+BY278+BZ278</f>
        <v>0</v>
      </c>
      <c r="BW278" s="669">
        <f>BW280+BW286</f>
        <v>0</v>
      </c>
      <c r="BX278" s="669"/>
      <c r="BY278" s="669">
        <f>BY280+BY286</f>
        <v>0</v>
      </c>
      <c r="BZ278" s="669">
        <f t="shared" ref="BZ278" si="1029">BZ282+BZ285</f>
        <v>0</v>
      </c>
      <c r="CA278" s="669">
        <f>CB278+CC278+CD278</f>
        <v>0</v>
      </c>
      <c r="CB278" s="669">
        <f>CB280+CB286</f>
        <v>0</v>
      </c>
      <c r="CC278" s="669">
        <f>CC280+CC286</f>
        <v>0</v>
      </c>
      <c r="CD278" s="669">
        <f t="shared" ref="CD278" si="1030">CD282+CD285</f>
        <v>0</v>
      </c>
      <c r="CE278" s="669">
        <f>CF278+CH278+CI278</f>
        <v>0</v>
      </c>
      <c r="CF278" s="669">
        <f>CF280+CF286</f>
        <v>0</v>
      </c>
      <c r="CG278" s="669"/>
      <c r="CH278" s="669">
        <f>CH280+CH286</f>
        <v>0</v>
      </c>
      <c r="CI278" s="669">
        <f t="shared" ref="CI278" si="1031">CI282+CI285</f>
        <v>0</v>
      </c>
      <c r="CJ278" s="669"/>
      <c r="CK278" s="669">
        <f>CL278+CN278+CO278</f>
        <v>0</v>
      </c>
      <c r="CL278" s="669">
        <f>CL280+CL286</f>
        <v>0</v>
      </c>
      <c r="CM278" s="669"/>
      <c r="CN278" s="669">
        <f>CN280+CN286</f>
        <v>0</v>
      </c>
      <c r="CO278" s="669">
        <f t="shared" ref="CO278" si="1032">CO282+CO285</f>
        <v>0</v>
      </c>
    </row>
    <row r="279" spans="1:12248" s="381" customFormat="1" ht="209.25" hidden="1" customHeight="1" x14ac:dyDescent="0.3">
      <c r="B279" s="376" t="s">
        <v>7</v>
      </c>
      <c r="C279" s="377" t="s">
        <v>334</v>
      </c>
      <c r="D279" s="379">
        <f>SUM(E279:F279)</f>
        <v>337321.8</v>
      </c>
      <c r="E279" s="379">
        <f>E280</f>
        <v>72335.316619999998</v>
      </c>
      <c r="F279" s="379">
        <f>F280</f>
        <v>264986.48337999999</v>
      </c>
      <c r="G279" s="379"/>
      <c r="H279" s="379"/>
      <c r="I279" s="379"/>
      <c r="J279" s="572">
        <f t="shared" si="1005"/>
        <v>0</v>
      </c>
      <c r="K279" s="379">
        <f>K280</f>
        <v>0</v>
      </c>
      <c r="L279" s="378"/>
      <c r="M279" s="378">
        <f>M280</f>
        <v>0</v>
      </c>
      <c r="N279" s="378"/>
      <c r="O279" s="378"/>
      <c r="P279" s="378"/>
      <c r="Q279" s="378"/>
      <c r="R279" s="378"/>
      <c r="S279" s="128">
        <f t="shared" si="1011"/>
        <v>0</v>
      </c>
      <c r="T279" s="378"/>
      <c r="U279" s="378">
        <f>U280</f>
        <v>0</v>
      </c>
      <c r="V279" s="634">
        <f t="shared" si="1014"/>
        <v>0</v>
      </c>
      <c r="W279" s="378">
        <f>W280</f>
        <v>0</v>
      </c>
      <c r="X279" s="634">
        <f t="shared" si="1006"/>
        <v>0</v>
      </c>
      <c r="Y279" s="378"/>
      <c r="Z279" s="634"/>
      <c r="AA279" s="378"/>
      <c r="AB279" s="378"/>
      <c r="AC279" s="462">
        <f t="shared" si="1009"/>
        <v>334607.26292000001</v>
      </c>
      <c r="AD279" s="627">
        <f t="shared" si="1007"/>
        <v>0.99195267818445187</v>
      </c>
      <c r="AE279" s="378">
        <f>AE280</f>
        <v>69620.779540000003</v>
      </c>
      <c r="AF279" s="627">
        <f t="shared" si="1016"/>
        <v>0.96247286654926378</v>
      </c>
      <c r="AG279" s="378">
        <f>AG280</f>
        <v>264986.48337999999</v>
      </c>
      <c r="AH279" s="627">
        <f t="shared" si="1008"/>
        <v>1</v>
      </c>
      <c r="AI279" s="378"/>
      <c r="AJ279" s="627">
        <v>0</v>
      </c>
      <c r="AK279" s="378"/>
      <c r="AL279" s="583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564">
        <f>SUM(AW279:AX279)</f>
        <v>337321.8</v>
      </c>
      <c r="AW279" s="378">
        <f>AW280</f>
        <v>72335.316619999998</v>
      </c>
      <c r="AX279" s="378">
        <f>AX280</f>
        <v>264986.48337999999</v>
      </c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533">
        <f>BJ279</f>
        <v>0</v>
      </c>
      <c r="BJ279" s="533">
        <f>BJ280</f>
        <v>0</v>
      </c>
      <c r="BK279" s="378"/>
      <c r="BL279" s="378"/>
      <c r="BM279" s="378"/>
      <c r="BN279" s="378"/>
      <c r="BO279" s="497">
        <f>BP279</f>
        <v>0</v>
      </c>
      <c r="BP279" s="488">
        <f>BP280</f>
        <v>0</v>
      </c>
      <c r="BQ279" s="378"/>
      <c r="BR279" s="378"/>
      <c r="BS279" s="378"/>
      <c r="BT279" s="378"/>
      <c r="BU279" s="378"/>
      <c r="BV279" s="497">
        <f>BW279</f>
        <v>0</v>
      </c>
      <c r="BW279" s="378">
        <f>BW280</f>
        <v>0</v>
      </c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  <c r="CI279" s="378"/>
      <c r="CJ279" s="378"/>
      <c r="CK279" s="497">
        <f>CL279</f>
        <v>0</v>
      </c>
      <c r="CL279" s="378">
        <f>CL280</f>
        <v>0</v>
      </c>
      <c r="CM279" s="378"/>
      <c r="CN279" s="378"/>
      <c r="CO279" s="378"/>
    </row>
    <row r="280" spans="1:12248" s="773" customFormat="1" ht="224.25" customHeight="1" x14ac:dyDescent="0.3">
      <c r="A280" s="411"/>
      <c r="B280" s="445" t="s">
        <v>34</v>
      </c>
      <c r="C280" s="444" t="s">
        <v>407</v>
      </c>
      <c r="D280" s="416">
        <f>SUM(E280:F280)</f>
        <v>337321.8</v>
      </c>
      <c r="E280" s="416">
        <v>72335.316619999998</v>
      </c>
      <c r="F280" s="416">
        <v>264986.48337999999</v>
      </c>
      <c r="G280" s="416"/>
      <c r="H280" s="416"/>
      <c r="I280" s="416">
        <f>K280+M280</f>
        <v>0</v>
      </c>
      <c r="J280" s="618">
        <f t="shared" si="1005"/>
        <v>0</v>
      </c>
      <c r="K280" s="416">
        <v>0</v>
      </c>
      <c r="L280" s="417"/>
      <c r="M280" s="417">
        <v>0</v>
      </c>
      <c r="N280" s="417"/>
      <c r="O280" s="417"/>
      <c r="P280" s="417"/>
      <c r="Q280" s="417"/>
      <c r="R280" s="417"/>
      <c r="S280" s="408">
        <f t="shared" si="1011"/>
        <v>0</v>
      </c>
      <c r="T280" s="417"/>
      <c r="U280" s="417"/>
      <c r="V280" s="589">
        <f t="shared" si="1014"/>
        <v>0</v>
      </c>
      <c r="W280" s="417">
        <v>0</v>
      </c>
      <c r="X280" s="589">
        <f t="shared" si="1006"/>
        <v>0</v>
      </c>
      <c r="Y280" s="417"/>
      <c r="Z280" s="589"/>
      <c r="AA280" s="417"/>
      <c r="AB280" s="417"/>
      <c r="AC280" s="416">
        <f t="shared" si="1009"/>
        <v>334607.26292000001</v>
      </c>
      <c r="AD280" s="633">
        <f t="shared" si="1007"/>
        <v>0.99195267818445187</v>
      </c>
      <c r="AE280" s="416">
        <v>69620.779540000003</v>
      </c>
      <c r="AF280" s="633">
        <f t="shared" si="1016"/>
        <v>0.96247286654926378</v>
      </c>
      <c r="AG280" s="416">
        <f>264986.48338</f>
        <v>264986.48337999999</v>
      </c>
      <c r="AH280" s="633">
        <f t="shared" si="1008"/>
        <v>1</v>
      </c>
      <c r="AI280" s="417"/>
      <c r="AJ280" s="633">
        <v>0</v>
      </c>
      <c r="AK280" s="417"/>
      <c r="AL280" s="417"/>
      <c r="AM280" s="417"/>
      <c r="AN280" s="417"/>
      <c r="AO280" s="417"/>
      <c r="AP280" s="417"/>
      <c r="AQ280" s="417"/>
      <c r="AR280" s="417"/>
      <c r="AS280" s="417"/>
      <c r="AT280" s="417"/>
      <c r="AU280" s="417"/>
      <c r="AV280" s="417">
        <f>SUM(AW280:AX280)</f>
        <v>337321.8</v>
      </c>
      <c r="AW280" s="417">
        <v>72335.316619999998</v>
      </c>
      <c r="AX280" s="417">
        <v>264986.48337999999</v>
      </c>
      <c r="AY280" s="417"/>
      <c r="AZ280" s="417"/>
      <c r="BA280" s="417">
        <f t="shared" si="602"/>
        <v>0</v>
      </c>
      <c r="BB280" s="417"/>
      <c r="BC280" s="417"/>
      <c r="BD280" s="417"/>
      <c r="BE280" s="417">
        <f t="shared" si="600"/>
        <v>72335.316619999998</v>
      </c>
      <c r="BF280" s="417">
        <f t="shared" ref="BF280:BF305" si="1033">E280</f>
        <v>72335.316619999998</v>
      </c>
      <c r="BG280" s="417">
        <f t="shared" ref="BG280:BG306" si="1034">G280</f>
        <v>0</v>
      </c>
      <c r="BH280" s="417"/>
      <c r="BI280" s="417">
        <f>BJ280</f>
        <v>0</v>
      </c>
      <c r="BJ280" s="417">
        <f>SUM(BJ281:BJ298)</f>
        <v>0</v>
      </c>
      <c r="BK280" s="417"/>
      <c r="BL280" s="417"/>
      <c r="BM280" s="417"/>
      <c r="BN280" s="417"/>
      <c r="BO280" s="417">
        <f>BP280</f>
        <v>0</v>
      </c>
      <c r="BP280" s="417">
        <f>SUM(BP281:BP298)</f>
        <v>0</v>
      </c>
      <c r="BQ280" s="417"/>
      <c r="BR280" s="417"/>
      <c r="BS280" s="417"/>
      <c r="BT280" s="417"/>
      <c r="BU280" s="417"/>
      <c r="BV280" s="417">
        <f>BW280</f>
        <v>0</v>
      </c>
      <c r="BW280" s="417">
        <f>SUM(BW281:BW298)</f>
        <v>0</v>
      </c>
      <c r="BX280" s="417"/>
      <c r="BY280" s="417"/>
      <c r="BZ280" s="417"/>
      <c r="CA280" s="417">
        <f t="shared" si="1017"/>
        <v>0</v>
      </c>
      <c r="CB280" s="417"/>
      <c r="CC280" s="417"/>
      <c r="CD280" s="417"/>
      <c r="CE280" s="417">
        <f t="shared" si="1018"/>
        <v>0</v>
      </c>
      <c r="CF280" s="417"/>
      <c r="CG280" s="417"/>
      <c r="CH280" s="417"/>
      <c r="CI280" s="417"/>
      <c r="CJ280" s="417"/>
      <c r="CK280" s="417">
        <f>CL280</f>
        <v>0</v>
      </c>
      <c r="CL280" s="417">
        <f>SUM(CL281:CL298)</f>
        <v>0</v>
      </c>
      <c r="CM280" s="417"/>
      <c r="CN280" s="417"/>
      <c r="CO280" s="411"/>
      <c r="CP280" s="417"/>
      <c r="CQ280" s="417"/>
      <c r="CR280" s="417"/>
      <c r="CS280" s="417"/>
      <c r="CT280" s="417"/>
      <c r="CU280" s="417"/>
      <c r="CV280" s="417"/>
      <c r="CW280" s="417"/>
      <c r="CX280" s="417"/>
      <c r="CY280" s="417"/>
      <c r="CZ280" s="417"/>
      <c r="DA280" s="417"/>
      <c r="DB280" s="417"/>
      <c r="DC280" s="418"/>
      <c r="DD280" s="418"/>
      <c r="DE280" s="418"/>
      <c r="DF280" s="418"/>
      <c r="DG280" s="416"/>
      <c r="DH280" s="416"/>
      <c r="DI280" s="416"/>
      <c r="DJ280" s="416"/>
      <c r="DK280" s="416"/>
      <c r="DL280" s="416"/>
      <c r="DM280" s="416"/>
      <c r="DN280" s="416"/>
      <c r="DO280" s="416"/>
      <c r="DP280" s="416"/>
      <c r="DQ280" s="416"/>
      <c r="DR280" s="416"/>
      <c r="DS280" s="416"/>
      <c r="DT280" s="416"/>
      <c r="DU280" s="416"/>
      <c r="DV280" s="416"/>
      <c r="DW280" s="416"/>
      <c r="DX280" s="416"/>
      <c r="DY280" s="416"/>
      <c r="DZ280" s="417"/>
      <c r="EA280" s="417"/>
      <c r="EB280" s="417"/>
      <c r="EC280" s="417"/>
      <c r="ED280" s="417"/>
      <c r="EE280" s="417"/>
      <c r="EF280" s="417"/>
      <c r="EG280" s="417"/>
      <c r="EH280" s="417"/>
      <c r="EI280" s="417"/>
      <c r="EJ280" s="417"/>
      <c r="EK280" s="417"/>
      <c r="EL280" s="417"/>
      <c r="EM280" s="417"/>
      <c r="EN280" s="417"/>
      <c r="EO280" s="417"/>
      <c r="EP280" s="417"/>
      <c r="EQ280" s="417"/>
      <c r="ER280" s="417"/>
      <c r="ES280" s="417"/>
      <c r="ET280" s="417"/>
      <c r="EU280" s="417"/>
      <c r="EV280" s="417"/>
      <c r="EW280" s="417"/>
      <c r="EX280" s="418"/>
      <c r="EY280" s="418"/>
      <c r="EZ280" s="418"/>
      <c r="FA280" s="418"/>
      <c r="FB280" s="418"/>
      <c r="FC280" s="417"/>
      <c r="FD280" s="417"/>
      <c r="FE280" s="418"/>
      <c r="FF280" s="418"/>
      <c r="FG280" s="417"/>
      <c r="FH280" s="417"/>
      <c r="FI280" s="418"/>
      <c r="FJ280" s="418"/>
      <c r="FK280" s="417"/>
      <c r="FL280" s="417"/>
      <c r="FM280" s="417"/>
      <c r="FN280" s="417"/>
      <c r="FO280" s="417"/>
      <c r="FP280" s="417"/>
      <c r="FQ280" s="417"/>
      <c r="FR280" s="418"/>
      <c r="FS280" s="418"/>
      <c r="FT280" s="417"/>
      <c r="FU280" s="417"/>
      <c r="FV280" s="418"/>
      <c r="FW280" s="418"/>
      <c r="FX280" s="417"/>
      <c r="FY280" s="417"/>
      <c r="FZ280" s="417"/>
      <c r="GA280" s="417"/>
      <c r="GB280" s="417"/>
      <c r="GC280" s="411"/>
      <c r="GD280" s="443"/>
      <c r="GE280" s="417"/>
      <c r="GF280" s="417"/>
      <c r="GG280" s="417"/>
      <c r="GH280" s="417"/>
      <c r="GI280" s="417"/>
      <c r="GJ280" s="417"/>
      <c r="GK280" s="417"/>
      <c r="GL280" s="416"/>
      <c r="GM280" s="416"/>
      <c r="GN280" s="416"/>
      <c r="GO280" s="416"/>
      <c r="GP280" s="416"/>
      <c r="GQ280" s="416"/>
      <c r="GR280" s="416"/>
      <c r="GS280" s="416"/>
      <c r="GT280" s="416"/>
      <c r="GU280" s="416"/>
      <c r="GV280" s="416"/>
      <c r="GW280" s="416"/>
      <c r="GX280" s="416"/>
      <c r="GY280" s="416"/>
      <c r="GZ280" s="416"/>
      <c r="HA280" s="416"/>
      <c r="HB280" s="416"/>
      <c r="HC280" s="416"/>
      <c r="HD280" s="416"/>
      <c r="HE280" s="416"/>
      <c r="HF280" s="416"/>
      <c r="HG280" s="416"/>
      <c r="HH280" s="416"/>
      <c r="HI280" s="416"/>
      <c r="HJ280" s="416"/>
      <c r="HK280" s="416"/>
      <c r="HL280" s="416"/>
      <c r="HM280" s="416"/>
      <c r="HN280" s="416"/>
      <c r="HO280" s="416"/>
      <c r="HP280" s="416"/>
      <c r="HQ280" s="416"/>
      <c r="HR280" s="416"/>
      <c r="HS280" s="416"/>
      <c r="HT280" s="416"/>
      <c r="HU280" s="416"/>
      <c r="HV280" s="416"/>
      <c r="HW280" s="416"/>
      <c r="HX280" s="416"/>
      <c r="HY280" s="416"/>
      <c r="HZ280" s="416"/>
      <c r="IA280" s="416"/>
      <c r="IB280" s="416"/>
      <c r="IC280" s="416"/>
      <c r="ID280" s="417"/>
      <c r="IE280" s="417"/>
      <c r="IF280" s="417"/>
      <c r="IG280" s="417"/>
      <c r="IH280" s="417"/>
      <c r="II280" s="417"/>
      <c r="IJ280" s="417"/>
      <c r="IK280" s="417"/>
      <c r="IL280" s="417"/>
      <c r="IM280" s="417"/>
      <c r="IN280" s="417"/>
      <c r="IO280" s="417"/>
      <c r="IP280" s="417"/>
      <c r="IQ280" s="417"/>
      <c r="IR280" s="417"/>
      <c r="IS280" s="417"/>
      <c r="IT280" s="417"/>
      <c r="IU280" s="417"/>
      <c r="IV280" s="417"/>
      <c r="IW280" s="417"/>
      <c r="IX280" s="417"/>
      <c r="IY280" s="417"/>
      <c r="IZ280" s="417"/>
      <c r="JA280" s="417"/>
      <c r="JB280" s="418"/>
      <c r="JC280" s="418"/>
      <c r="JD280" s="418"/>
      <c r="JE280" s="418"/>
      <c r="JF280" s="418"/>
      <c r="JG280" s="417"/>
      <c r="JH280" s="417"/>
      <c r="JI280" s="418"/>
      <c r="JJ280" s="418"/>
      <c r="JK280" s="417"/>
      <c r="JL280" s="417"/>
      <c r="JM280" s="418"/>
      <c r="JN280" s="418"/>
      <c r="JO280" s="417"/>
      <c r="JP280" s="417"/>
      <c r="JQ280" s="417"/>
      <c r="JR280" s="417"/>
      <c r="JS280" s="417"/>
      <c r="JT280" s="417"/>
      <c r="JU280" s="417"/>
      <c r="JV280" s="418"/>
      <c r="JW280" s="418"/>
      <c r="JX280" s="417"/>
      <c r="JY280" s="417"/>
      <c r="JZ280" s="418"/>
      <c r="KA280" s="418"/>
      <c r="KB280" s="417"/>
      <c r="KC280" s="417"/>
      <c r="KD280" s="417"/>
      <c r="KE280" s="417"/>
      <c r="KF280" s="417"/>
      <c r="KG280" s="411"/>
      <c r="KH280" s="443"/>
      <c r="KI280" s="417"/>
      <c r="KJ280" s="417"/>
      <c r="KK280" s="417"/>
      <c r="KL280" s="417"/>
      <c r="KM280" s="417"/>
      <c r="KN280" s="417"/>
      <c r="KO280" s="417"/>
      <c r="KP280" s="416"/>
      <c r="KQ280" s="416"/>
      <c r="KR280" s="416"/>
      <c r="KS280" s="416"/>
      <c r="KT280" s="416"/>
      <c r="KU280" s="416"/>
      <c r="KV280" s="416"/>
      <c r="KW280" s="416"/>
      <c r="KX280" s="416"/>
      <c r="KY280" s="416"/>
      <c r="KZ280" s="416"/>
      <c r="LA280" s="416"/>
      <c r="LB280" s="416"/>
      <c r="LC280" s="416"/>
      <c r="LD280" s="416"/>
      <c r="LE280" s="416"/>
      <c r="LF280" s="416"/>
      <c r="LG280" s="416"/>
      <c r="LH280" s="416"/>
      <c r="LI280" s="416"/>
      <c r="LJ280" s="416"/>
      <c r="LK280" s="416"/>
      <c r="LL280" s="416"/>
      <c r="LM280" s="416"/>
      <c r="LN280" s="416"/>
      <c r="LO280" s="416"/>
      <c r="LP280" s="416"/>
      <c r="LQ280" s="416"/>
      <c r="LR280" s="416"/>
      <c r="LS280" s="416"/>
      <c r="LT280" s="416"/>
      <c r="LU280" s="416"/>
      <c r="LV280" s="416"/>
      <c r="LW280" s="416"/>
      <c r="LX280" s="416"/>
      <c r="LY280" s="416"/>
      <c r="LZ280" s="416"/>
      <c r="MA280" s="416"/>
      <c r="MB280" s="416"/>
      <c r="MC280" s="416"/>
      <c r="MD280" s="416"/>
      <c r="ME280" s="416"/>
      <c r="MF280" s="416"/>
      <c r="MG280" s="416"/>
      <c r="MH280" s="417"/>
      <c r="MI280" s="417"/>
      <c r="MJ280" s="417"/>
      <c r="MK280" s="417"/>
      <c r="ML280" s="417"/>
      <c r="MM280" s="417"/>
      <c r="MN280" s="417"/>
      <c r="MO280" s="417"/>
      <c r="MP280" s="417"/>
      <c r="MQ280" s="417"/>
      <c r="MR280" s="417"/>
      <c r="MS280" s="417"/>
      <c r="MT280" s="417"/>
      <c r="MU280" s="417"/>
      <c r="MV280" s="417"/>
      <c r="MW280" s="417"/>
      <c r="MX280" s="417"/>
      <c r="MY280" s="417"/>
      <c r="MZ280" s="417"/>
      <c r="NA280" s="417"/>
      <c r="NB280" s="417"/>
      <c r="NC280" s="417"/>
      <c r="ND280" s="417"/>
      <c r="NE280" s="417"/>
      <c r="NF280" s="418"/>
      <c r="NG280" s="418"/>
      <c r="NH280" s="418"/>
      <c r="NI280" s="418"/>
      <c r="NJ280" s="418"/>
      <c r="NK280" s="417"/>
      <c r="NL280" s="417"/>
      <c r="NM280" s="418"/>
      <c r="NN280" s="418"/>
      <c r="NO280" s="417"/>
      <c r="NP280" s="417"/>
      <c r="NQ280" s="418"/>
      <c r="NR280" s="418"/>
      <c r="NS280" s="417"/>
      <c r="NT280" s="417"/>
      <c r="NU280" s="417"/>
      <c r="NV280" s="417"/>
      <c r="NW280" s="417"/>
      <c r="NX280" s="417"/>
      <c r="NY280" s="417"/>
      <c r="NZ280" s="418"/>
      <c r="OA280" s="418"/>
      <c r="OB280" s="417"/>
      <c r="OC280" s="417"/>
      <c r="OD280" s="418"/>
      <c r="OE280" s="418"/>
      <c r="OF280" s="417"/>
      <c r="OG280" s="417"/>
      <c r="OH280" s="417"/>
      <c r="OI280" s="417"/>
      <c r="OJ280" s="417"/>
      <c r="OK280" s="411"/>
      <c r="OL280" s="443"/>
      <c r="OM280" s="417"/>
      <c r="ON280" s="417"/>
      <c r="OO280" s="417"/>
      <c r="OP280" s="417"/>
      <c r="OQ280" s="417"/>
      <c r="OR280" s="417"/>
      <c r="OS280" s="417"/>
      <c r="OT280" s="416"/>
      <c r="OU280" s="416"/>
      <c r="OV280" s="416"/>
      <c r="OW280" s="416"/>
      <c r="OX280" s="416"/>
      <c r="OY280" s="416"/>
      <c r="OZ280" s="416"/>
      <c r="PA280" s="416"/>
      <c r="PB280" s="416"/>
      <c r="PC280" s="416"/>
      <c r="PD280" s="416"/>
      <c r="PE280" s="416"/>
      <c r="PF280" s="416"/>
      <c r="PG280" s="416"/>
      <c r="PH280" s="416"/>
      <c r="PI280" s="416"/>
      <c r="PJ280" s="416"/>
      <c r="PK280" s="416"/>
      <c r="PL280" s="416"/>
      <c r="PM280" s="416"/>
      <c r="PN280" s="416"/>
      <c r="PO280" s="416"/>
      <c r="PP280" s="416"/>
      <c r="PQ280" s="416"/>
      <c r="PR280" s="416"/>
      <c r="PS280" s="416"/>
      <c r="PT280" s="416"/>
      <c r="PU280" s="416"/>
      <c r="PV280" s="416"/>
      <c r="PW280" s="416"/>
      <c r="PX280" s="416"/>
      <c r="PY280" s="416"/>
      <c r="PZ280" s="416"/>
      <c r="QA280" s="416"/>
      <c r="QB280" s="416"/>
      <c r="QC280" s="416"/>
      <c r="QD280" s="416"/>
      <c r="QE280" s="416"/>
      <c r="QF280" s="416"/>
      <c r="QG280" s="416"/>
      <c r="QH280" s="416"/>
      <c r="QI280" s="416"/>
      <c r="QJ280" s="416"/>
      <c r="QK280" s="416"/>
      <c r="QL280" s="417"/>
      <c r="QM280" s="417"/>
      <c r="QN280" s="417"/>
      <c r="QO280" s="417"/>
      <c r="QP280" s="417"/>
      <c r="QQ280" s="417"/>
      <c r="QR280" s="417"/>
      <c r="QS280" s="417"/>
      <c r="QT280" s="417"/>
      <c r="QU280" s="417"/>
      <c r="QV280" s="417"/>
      <c r="QW280" s="417"/>
      <c r="QX280" s="417"/>
      <c r="QY280" s="417"/>
      <c r="QZ280" s="417"/>
      <c r="RA280" s="417"/>
      <c r="RB280" s="417"/>
      <c r="RC280" s="417"/>
      <c r="RD280" s="417"/>
      <c r="RE280" s="417"/>
      <c r="RF280" s="417"/>
      <c r="RG280" s="417"/>
      <c r="RH280" s="417"/>
      <c r="RI280" s="417"/>
      <c r="RJ280" s="418"/>
      <c r="RK280" s="418"/>
      <c r="RL280" s="418"/>
      <c r="RM280" s="418"/>
      <c r="RN280" s="418"/>
      <c r="RO280" s="417"/>
      <c r="RP280" s="417"/>
      <c r="RQ280" s="418"/>
      <c r="RR280" s="418"/>
      <c r="RS280" s="417"/>
      <c r="RT280" s="417"/>
      <c r="RU280" s="418"/>
      <c r="RV280" s="418"/>
      <c r="RW280" s="417"/>
      <c r="RX280" s="417"/>
      <c r="RY280" s="417"/>
      <c r="RZ280" s="417"/>
      <c r="SA280" s="417"/>
      <c r="SB280" s="417"/>
      <c r="SC280" s="417"/>
      <c r="SD280" s="418"/>
      <c r="SE280" s="418"/>
      <c r="SF280" s="417"/>
      <c r="SG280" s="417"/>
      <c r="SH280" s="418"/>
      <c r="SI280" s="418"/>
      <c r="SJ280" s="417"/>
      <c r="SK280" s="417"/>
      <c r="SL280" s="417"/>
      <c r="SM280" s="417"/>
      <c r="SN280" s="417"/>
      <c r="SO280" s="411"/>
      <c r="SP280" s="443"/>
      <c r="SQ280" s="417"/>
      <c r="SR280" s="417"/>
      <c r="SS280" s="417"/>
      <c r="ST280" s="417"/>
      <c r="SU280" s="417"/>
      <c r="SV280" s="417"/>
      <c r="SW280" s="417"/>
      <c r="SX280" s="416"/>
      <c r="SY280" s="416"/>
      <c r="SZ280" s="416"/>
      <c r="TA280" s="416"/>
      <c r="TB280" s="416"/>
      <c r="TC280" s="416"/>
      <c r="TD280" s="416"/>
      <c r="TE280" s="416"/>
      <c r="TF280" s="416"/>
      <c r="TG280" s="416"/>
      <c r="TH280" s="416"/>
      <c r="TI280" s="416"/>
      <c r="TJ280" s="416"/>
      <c r="TK280" s="416"/>
      <c r="TL280" s="416"/>
      <c r="TM280" s="416"/>
      <c r="TN280" s="416"/>
      <c r="TO280" s="416"/>
      <c r="TP280" s="416"/>
      <c r="TQ280" s="416"/>
      <c r="TR280" s="416"/>
      <c r="TS280" s="416"/>
      <c r="TT280" s="416"/>
      <c r="TU280" s="416"/>
      <c r="TV280" s="416"/>
      <c r="TW280" s="416"/>
      <c r="TX280" s="416"/>
      <c r="TY280" s="416"/>
      <c r="TZ280" s="416"/>
      <c r="UA280" s="416"/>
      <c r="UB280" s="416"/>
      <c r="UC280" s="416"/>
      <c r="UD280" s="416"/>
      <c r="UE280" s="416"/>
      <c r="UF280" s="416"/>
      <c r="UG280" s="416"/>
      <c r="UH280" s="416"/>
      <c r="UI280" s="416"/>
      <c r="UJ280" s="416"/>
      <c r="UK280" s="416"/>
      <c r="UL280" s="416"/>
      <c r="UM280" s="416"/>
      <c r="UN280" s="416"/>
      <c r="UO280" s="416"/>
      <c r="UP280" s="417"/>
      <c r="UQ280" s="417"/>
      <c r="UR280" s="417"/>
      <c r="US280" s="417"/>
      <c r="UT280" s="417"/>
      <c r="UU280" s="417"/>
      <c r="UV280" s="417"/>
      <c r="UW280" s="417"/>
      <c r="UX280" s="417"/>
      <c r="UY280" s="417"/>
      <c r="UZ280" s="417"/>
      <c r="VA280" s="417"/>
      <c r="VB280" s="417"/>
      <c r="VC280" s="417"/>
      <c r="VD280" s="417"/>
      <c r="VE280" s="417"/>
      <c r="VF280" s="417"/>
      <c r="VG280" s="417"/>
      <c r="VH280" s="417"/>
      <c r="VI280" s="417"/>
      <c r="VJ280" s="417"/>
      <c r="VK280" s="417"/>
      <c r="VL280" s="417"/>
      <c r="VM280" s="417"/>
      <c r="VN280" s="418"/>
      <c r="VO280" s="418"/>
      <c r="VP280" s="418"/>
      <c r="VQ280" s="418"/>
      <c r="VR280" s="418"/>
      <c r="VS280" s="417"/>
      <c r="VT280" s="417"/>
      <c r="VU280" s="418"/>
      <c r="VV280" s="418"/>
      <c r="VW280" s="417"/>
      <c r="VX280" s="417"/>
      <c r="VY280" s="418"/>
      <c r="VZ280" s="418"/>
      <c r="WA280" s="417"/>
      <c r="WB280" s="417"/>
      <c r="WC280" s="417"/>
      <c r="WD280" s="417"/>
      <c r="WE280" s="417"/>
      <c r="WF280" s="417"/>
      <c r="WG280" s="417"/>
      <c r="WH280" s="418"/>
      <c r="WI280" s="418"/>
      <c r="WJ280" s="417"/>
      <c r="WK280" s="417"/>
      <c r="WL280" s="418"/>
      <c r="WM280" s="418"/>
      <c r="WN280" s="417"/>
      <c r="WO280" s="417"/>
      <c r="WP280" s="417"/>
      <c r="WQ280" s="417"/>
      <c r="WR280" s="417"/>
      <c r="WS280" s="411"/>
      <c r="WT280" s="443"/>
      <c r="WU280" s="417"/>
      <c r="WV280" s="417"/>
      <c r="WW280" s="417"/>
      <c r="WX280" s="417"/>
      <c r="WY280" s="417"/>
      <c r="WZ280" s="417"/>
      <c r="XA280" s="417"/>
      <c r="XB280" s="416"/>
      <c r="XC280" s="416"/>
      <c r="XD280" s="416"/>
      <c r="XE280" s="416"/>
      <c r="XF280" s="416"/>
      <c r="XG280" s="416"/>
      <c r="XH280" s="416"/>
      <c r="XI280" s="416"/>
      <c r="XJ280" s="416"/>
      <c r="XK280" s="416"/>
      <c r="XL280" s="416"/>
      <c r="XM280" s="416"/>
      <c r="XN280" s="416"/>
      <c r="XO280" s="416"/>
      <c r="XP280" s="416"/>
      <c r="XQ280" s="416"/>
      <c r="XR280" s="416"/>
      <c r="XS280" s="416"/>
      <c r="XT280" s="416"/>
      <c r="XU280" s="416"/>
      <c r="XV280" s="416"/>
      <c r="XW280" s="416"/>
      <c r="XX280" s="416"/>
      <c r="XY280" s="416"/>
      <c r="XZ280" s="416"/>
      <c r="YA280" s="416"/>
      <c r="YB280" s="416"/>
      <c r="YC280" s="416"/>
      <c r="YD280" s="416"/>
      <c r="YE280" s="416"/>
      <c r="YF280" s="416"/>
      <c r="YG280" s="416"/>
      <c r="YH280" s="416"/>
      <c r="YI280" s="416"/>
      <c r="YJ280" s="416"/>
      <c r="YK280" s="416"/>
      <c r="YL280" s="416"/>
      <c r="YM280" s="416"/>
      <c r="YN280" s="416"/>
      <c r="YO280" s="416"/>
      <c r="YP280" s="416"/>
      <c r="YQ280" s="416"/>
      <c r="YR280" s="416"/>
      <c r="YS280" s="416"/>
      <c r="YT280" s="417"/>
      <c r="YU280" s="417"/>
      <c r="YV280" s="417"/>
      <c r="YW280" s="417"/>
      <c r="YX280" s="417"/>
      <c r="YY280" s="417"/>
      <c r="YZ280" s="417"/>
      <c r="ZA280" s="417"/>
      <c r="ZB280" s="417"/>
      <c r="ZC280" s="417"/>
      <c r="ZD280" s="417"/>
      <c r="ZE280" s="417"/>
      <c r="ZF280" s="417"/>
      <c r="ZG280" s="417"/>
      <c r="ZH280" s="417"/>
      <c r="ZI280" s="417"/>
      <c r="ZJ280" s="417"/>
      <c r="ZK280" s="417"/>
      <c r="ZL280" s="417"/>
      <c r="ZM280" s="417"/>
      <c r="ZN280" s="417"/>
      <c r="ZO280" s="417"/>
      <c r="ZP280" s="417"/>
      <c r="ZQ280" s="417"/>
      <c r="ZR280" s="418"/>
      <c r="ZS280" s="418"/>
      <c r="ZT280" s="418"/>
      <c r="ZU280" s="418"/>
      <c r="ZV280" s="418"/>
      <c r="ZW280" s="417"/>
      <c r="ZX280" s="417"/>
      <c r="ZY280" s="418"/>
      <c r="ZZ280" s="418"/>
      <c r="AAA280" s="417"/>
      <c r="AAB280" s="417"/>
      <c r="AAC280" s="418"/>
      <c r="AAD280" s="418"/>
      <c r="AAE280" s="417"/>
      <c r="AAF280" s="417"/>
      <c r="AAG280" s="417"/>
      <c r="AAH280" s="417"/>
      <c r="AAI280" s="417"/>
      <c r="AAJ280" s="417"/>
      <c r="AAK280" s="417"/>
      <c r="AAL280" s="418"/>
      <c r="AAM280" s="418"/>
      <c r="AAN280" s="417"/>
      <c r="AAO280" s="417"/>
      <c r="AAP280" s="418"/>
      <c r="AAQ280" s="418"/>
      <c r="AAR280" s="417"/>
      <c r="AAS280" s="417"/>
      <c r="AAT280" s="417"/>
      <c r="AAU280" s="417"/>
      <c r="AAV280" s="417"/>
      <c r="AAW280" s="411"/>
      <c r="AAX280" s="443"/>
      <c r="AAY280" s="417"/>
      <c r="AAZ280" s="417"/>
      <c r="ABA280" s="417"/>
      <c r="ABB280" s="417"/>
      <c r="ABC280" s="417"/>
      <c r="ABD280" s="417"/>
      <c r="ABE280" s="417"/>
      <c r="ABF280" s="416"/>
      <c r="ABG280" s="416"/>
      <c r="ABH280" s="416"/>
      <c r="ABI280" s="416"/>
      <c r="ABJ280" s="416"/>
      <c r="ABK280" s="416"/>
      <c r="ABL280" s="416"/>
      <c r="ABM280" s="416"/>
      <c r="ABN280" s="416"/>
      <c r="ABO280" s="416"/>
      <c r="ABP280" s="416"/>
      <c r="ABQ280" s="416"/>
      <c r="ABR280" s="416"/>
      <c r="ABS280" s="416"/>
      <c r="ABT280" s="416"/>
      <c r="ABU280" s="416"/>
      <c r="ABV280" s="416"/>
      <c r="ABW280" s="416"/>
      <c r="ABX280" s="416"/>
      <c r="ABY280" s="416"/>
      <c r="ABZ280" s="416"/>
      <c r="ACA280" s="416"/>
      <c r="ACB280" s="416"/>
      <c r="ACC280" s="416"/>
      <c r="ACD280" s="416"/>
      <c r="ACE280" s="416"/>
      <c r="ACF280" s="416"/>
      <c r="ACG280" s="416"/>
      <c r="ACH280" s="416"/>
      <c r="ACI280" s="416"/>
      <c r="ACJ280" s="416"/>
      <c r="ACK280" s="416"/>
      <c r="ACL280" s="416"/>
      <c r="ACM280" s="416"/>
      <c r="ACN280" s="416"/>
      <c r="ACO280" s="416"/>
      <c r="ACP280" s="416"/>
      <c r="ACQ280" s="416"/>
      <c r="ACR280" s="416"/>
      <c r="ACS280" s="416"/>
      <c r="ACT280" s="416"/>
      <c r="ACU280" s="416"/>
      <c r="ACV280" s="416"/>
      <c r="ACW280" s="416"/>
      <c r="ACX280" s="417"/>
      <c r="ACY280" s="417"/>
      <c r="ACZ280" s="417"/>
      <c r="ADA280" s="417"/>
      <c r="ADB280" s="417"/>
      <c r="ADC280" s="417"/>
      <c r="ADD280" s="417"/>
      <c r="ADE280" s="417"/>
      <c r="ADF280" s="417"/>
      <c r="ADG280" s="417"/>
      <c r="ADH280" s="417"/>
      <c r="ADI280" s="417"/>
      <c r="ADJ280" s="417"/>
      <c r="ADK280" s="417"/>
      <c r="ADL280" s="417"/>
      <c r="ADM280" s="417"/>
      <c r="ADN280" s="417"/>
      <c r="ADO280" s="417"/>
      <c r="ADP280" s="417"/>
      <c r="ADQ280" s="417"/>
      <c r="ADR280" s="417"/>
      <c r="ADS280" s="417"/>
      <c r="ADT280" s="417"/>
      <c r="ADU280" s="417"/>
      <c r="ADV280" s="418"/>
      <c r="ADW280" s="418"/>
      <c r="ADX280" s="418"/>
      <c r="ADY280" s="418"/>
      <c r="ADZ280" s="418"/>
      <c r="AEA280" s="417"/>
      <c r="AEB280" s="417"/>
      <c r="AEC280" s="418"/>
      <c r="AED280" s="418"/>
      <c r="AEE280" s="417"/>
      <c r="AEF280" s="417"/>
      <c r="AEG280" s="418"/>
      <c r="AEH280" s="418"/>
      <c r="AEI280" s="417"/>
      <c r="AEJ280" s="417"/>
      <c r="AEK280" s="417"/>
      <c r="AEL280" s="417"/>
      <c r="AEM280" s="417"/>
      <c r="AEN280" s="417"/>
      <c r="AEO280" s="417"/>
      <c r="AEP280" s="418"/>
      <c r="AEQ280" s="418"/>
      <c r="AER280" s="417"/>
      <c r="AES280" s="417"/>
      <c r="AET280" s="418"/>
      <c r="AEU280" s="418"/>
      <c r="AEV280" s="417"/>
      <c r="AEW280" s="417"/>
      <c r="AEX280" s="417"/>
      <c r="AEY280" s="417"/>
      <c r="AEZ280" s="417"/>
      <c r="AFA280" s="411"/>
      <c r="AFB280" s="443"/>
      <c r="AFC280" s="417"/>
      <c r="AFD280" s="417"/>
      <c r="AFE280" s="417"/>
      <c r="AFF280" s="417"/>
      <c r="AFG280" s="417"/>
      <c r="AFH280" s="417"/>
      <c r="AFI280" s="417"/>
      <c r="AFJ280" s="416"/>
      <c r="AFK280" s="416"/>
      <c r="AFL280" s="416"/>
      <c r="AFM280" s="416"/>
      <c r="AFN280" s="416"/>
      <c r="AFO280" s="416"/>
      <c r="AFP280" s="416"/>
      <c r="AFQ280" s="416"/>
      <c r="AFR280" s="416"/>
      <c r="AFS280" s="416"/>
      <c r="AFT280" s="416"/>
      <c r="AFU280" s="416"/>
      <c r="AFV280" s="416"/>
      <c r="AFW280" s="416"/>
      <c r="AFX280" s="416"/>
      <c r="AFY280" s="416"/>
      <c r="AFZ280" s="416"/>
      <c r="AGA280" s="416"/>
      <c r="AGB280" s="416"/>
      <c r="AGC280" s="416"/>
      <c r="AGD280" s="416"/>
      <c r="AGE280" s="416"/>
      <c r="AGF280" s="416"/>
      <c r="AGG280" s="416"/>
      <c r="AGH280" s="416"/>
      <c r="AGI280" s="416"/>
      <c r="AGJ280" s="416"/>
      <c r="AGK280" s="416"/>
      <c r="AGL280" s="416"/>
      <c r="AGM280" s="416"/>
      <c r="AGN280" s="416"/>
      <c r="AGO280" s="416"/>
      <c r="AGP280" s="416"/>
      <c r="AGQ280" s="416"/>
      <c r="AGR280" s="416"/>
      <c r="AGS280" s="416"/>
      <c r="AGT280" s="416"/>
      <c r="AGU280" s="416"/>
      <c r="AGV280" s="416"/>
      <c r="AGW280" s="416"/>
      <c r="AGX280" s="416"/>
      <c r="AGY280" s="416"/>
      <c r="AGZ280" s="416"/>
      <c r="AHA280" s="416"/>
      <c r="AHB280" s="417"/>
      <c r="AHC280" s="417"/>
      <c r="AHD280" s="417"/>
      <c r="AHE280" s="417"/>
      <c r="AHF280" s="417"/>
      <c r="AHG280" s="417"/>
      <c r="AHH280" s="417"/>
      <c r="AHI280" s="417"/>
      <c r="AHJ280" s="417"/>
      <c r="AHK280" s="417"/>
      <c r="AHL280" s="417"/>
      <c r="AHM280" s="417"/>
      <c r="AHN280" s="417"/>
      <c r="AHO280" s="417"/>
      <c r="AHP280" s="417"/>
      <c r="AHQ280" s="417"/>
      <c r="AHR280" s="417"/>
      <c r="AHS280" s="417"/>
      <c r="AHT280" s="417"/>
      <c r="AHU280" s="417"/>
      <c r="AHV280" s="417"/>
      <c r="AHW280" s="417"/>
      <c r="AHX280" s="417"/>
      <c r="AHY280" s="417"/>
      <c r="AHZ280" s="418"/>
      <c r="AIA280" s="418"/>
      <c r="AIB280" s="418"/>
      <c r="AIC280" s="418"/>
      <c r="AID280" s="418"/>
      <c r="AIE280" s="417"/>
      <c r="AIF280" s="417"/>
      <c r="AIG280" s="418"/>
      <c r="AIH280" s="418"/>
      <c r="AII280" s="417"/>
      <c r="AIJ280" s="417"/>
      <c r="AIK280" s="418"/>
      <c r="AIL280" s="418"/>
      <c r="AIM280" s="417"/>
      <c r="AIN280" s="417"/>
      <c r="AIO280" s="417"/>
      <c r="AIP280" s="417"/>
      <c r="AIQ280" s="417"/>
      <c r="AIR280" s="417"/>
      <c r="AIS280" s="417"/>
      <c r="AIT280" s="418"/>
      <c r="AIU280" s="418"/>
      <c r="AIV280" s="417"/>
      <c r="AIW280" s="417"/>
      <c r="AIX280" s="418"/>
      <c r="AIY280" s="418"/>
      <c r="AIZ280" s="417"/>
      <c r="AJA280" s="417"/>
      <c r="AJB280" s="417"/>
      <c r="AJC280" s="417"/>
      <c r="AJD280" s="417"/>
      <c r="AJE280" s="411"/>
      <c r="AJF280" s="443"/>
      <c r="AJG280" s="417"/>
      <c r="AJH280" s="417"/>
      <c r="AJI280" s="417"/>
      <c r="AJJ280" s="417"/>
      <c r="AJK280" s="417"/>
      <c r="AJL280" s="417"/>
      <c r="AJM280" s="417"/>
      <c r="AJN280" s="416"/>
      <c r="AJO280" s="416"/>
      <c r="AJP280" s="416"/>
      <c r="AJQ280" s="416"/>
      <c r="AJR280" s="416"/>
      <c r="AJS280" s="416"/>
      <c r="AJT280" s="416"/>
      <c r="AJU280" s="416"/>
      <c r="AJV280" s="416"/>
      <c r="AJW280" s="416"/>
      <c r="AJX280" s="416"/>
      <c r="AJY280" s="416"/>
      <c r="AJZ280" s="416"/>
      <c r="AKA280" s="416"/>
      <c r="AKB280" s="416"/>
      <c r="AKC280" s="416"/>
      <c r="AKD280" s="416"/>
      <c r="AKE280" s="416"/>
      <c r="AKF280" s="416"/>
      <c r="AKG280" s="416"/>
      <c r="AKH280" s="416"/>
      <c r="AKI280" s="416"/>
      <c r="AKJ280" s="416"/>
      <c r="AKK280" s="416"/>
      <c r="AKL280" s="416"/>
      <c r="AKM280" s="416"/>
      <c r="AKN280" s="416"/>
      <c r="AKO280" s="416"/>
      <c r="AKP280" s="416"/>
      <c r="AKQ280" s="416"/>
      <c r="AKR280" s="416"/>
      <c r="AKS280" s="416"/>
      <c r="AKT280" s="416"/>
      <c r="AKU280" s="416"/>
      <c r="AKV280" s="416"/>
      <c r="AKW280" s="416"/>
      <c r="AKX280" s="416"/>
      <c r="AKY280" s="416"/>
      <c r="AKZ280" s="416"/>
      <c r="ALA280" s="416"/>
      <c r="ALB280" s="416"/>
      <c r="ALC280" s="416"/>
      <c r="ALD280" s="416"/>
      <c r="ALE280" s="416"/>
      <c r="ALF280" s="417"/>
      <c r="ALG280" s="417"/>
      <c r="ALH280" s="417"/>
      <c r="ALI280" s="417"/>
      <c r="ALJ280" s="417"/>
      <c r="ALK280" s="417"/>
      <c r="ALL280" s="417"/>
      <c r="ALM280" s="417"/>
      <c r="ALN280" s="417"/>
      <c r="ALO280" s="417"/>
      <c r="ALP280" s="417"/>
      <c r="ALQ280" s="417"/>
      <c r="ALR280" s="417"/>
      <c r="ALS280" s="417"/>
      <c r="ALT280" s="417"/>
      <c r="ALU280" s="417"/>
      <c r="ALV280" s="417"/>
      <c r="ALW280" s="417"/>
      <c r="ALX280" s="417"/>
      <c r="ALY280" s="417"/>
      <c r="ALZ280" s="417"/>
      <c r="AMA280" s="417"/>
      <c r="AMB280" s="417"/>
      <c r="AMC280" s="417"/>
      <c r="AMD280" s="418"/>
      <c r="AME280" s="418"/>
      <c r="AMF280" s="418"/>
      <c r="AMG280" s="418"/>
      <c r="AMH280" s="418"/>
      <c r="AMI280" s="417"/>
      <c r="AMJ280" s="417"/>
      <c r="AMK280" s="418"/>
      <c r="AML280" s="418"/>
      <c r="AMM280" s="417"/>
      <c r="AMN280" s="417"/>
      <c r="AMO280" s="418"/>
      <c r="AMP280" s="418"/>
      <c r="AMQ280" s="417"/>
      <c r="AMR280" s="417"/>
      <c r="AMS280" s="417"/>
      <c r="AMT280" s="417"/>
      <c r="AMU280" s="417"/>
      <c r="AMV280" s="417"/>
      <c r="AMW280" s="417"/>
      <c r="AMX280" s="418"/>
      <c r="AMY280" s="418"/>
      <c r="AMZ280" s="417"/>
      <c r="ANA280" s="417"/>
      <c r="ANB280" s="418"/>
      <c r="ANC280" s="418"/>
      <c r="AND280" s="417"/>
      <c r="ANE280" s="417"/>
      <c r="ANF280" s="417"/>
      <c r="ANG280" s="417"/>
      <c r="ANH280" s="417"/>
      <c r="ANI280" s="411"/>
      <c r="ANJ280" s="443"/>
      <c r="ANK280" s="417"/>
      <c r="ANL280" s="417"/>
      <c r="ANM280" s="417"/>
      <c r="ANN280" s="417"/>
      <c r="ANO280" s="417"/>
      <c r="ANP280" s="417"/>
      <c r="ANQ280" s="417"/>
      <c r="ANR280" s="416"/>
      <c r="ANS280" s="416"/>
      <c r="ANT280" s="416"/>
      <c r="ANU280" s="416"/>
      <c r="ANV280" s="416"/>
      <c r="ANW280" s="416"/>
      <c r="ANX280" s="416"/>
      <c r="ANY280" s="416"/>
      <c r="ANZ280" s="416"/>
      <c r="AOA280" s="416"/>
      <c r="AOB280" s="416"/>
      <c r="AOC280" s="416"/>
      <c r="AOD280" s="416"/>
      <c r="AOE280" s="416"/>
      <c r="AOF280" s="416"/>
      <c r="AOG280" s="416"/>
      <c r="AOH280" s="416"/>
      <c r="AOI280" s="416"/>
      <c r="AOJ280" s="416"/>
      <c r="AOK280" s="416"/>
      <c r="AOL280" s="416"/>
      <c r="AOM280" s="416"/>
      <c r="AON280" s="416"/>
      <c r="AOO280" s="416"/>
      <c r="AOP280" s="416"/>
      <c r="AOQ280" s="416"/>
      <c r="AOR280" s="416"/>
      <c r="AOS280" s="416"/>
      <c r="AOT280" s="416"/>
      <c r="AOU280" s="416"/>
      <c r="AOV280" s="416"/>
      <c r="AOW280" s="416"/>
      <c r="AOX280" s="416"/>
      <c r="AOY280" s="416"/>
      <c r="AOZ280" s="416"/>
      <c r="APA280" s="416"/>
      <c r="APB280" s="416"/>
      <c r="APC280" s="416"/>
      <c r="APD280" s="416"/>
      <c r="APE280" s="416"/>
      <c r="APF280" s="416"/>
      <c r="APG280" s="416"/>
      <c r="APH280" s="416"/>
      <c r="API280" s="416"/>
      <c r="APJ280" s="417"/>
      <c r="APK280" s="417"/>
      <c r="APL280" s="417"/>
      <c r="APM280" s="417"/>
      <c r="APN280" s="417"/>
      <c r="APO280" s="417"/>
      <c r="APP280" s="417"/>
      <c r="APQ280" s="417"/>
      <c r="APR280" s="417"/>
      <c r="APS280" s="417"/>
      <c r="APT280" s="417"/>
      <c r="APU280" s="417"/>
      <c r="APV280" s="417"/>
      <c r="APW280" s="417"/>
      <c r="APX280" s="417"/>
      <c r="APY280" s="417"/>
      <c r="APZ280" s="417"/>
      <c r="AQA280" s="417"/>
      <c r="AQB280" s="417"/>
      <c r="AQC280" s="417"/>
      <c r="AQD280" s="417"/>
      <c r="AQE280" s="417"/>
      <c r="AQF280" s="417"/>
      <c r="AQG280" s="417"/>
      <c r="AQH280" s="418"/>
      <c r="AQI280" s="418"/>
      <c r="AQJ280" s="418"/>
      <c r="AQK280" s="418"/>
      <c r="AQL280" s="418"/>
      <c r="AQM280" s="417"/>
      <c r="AQN280" s="417"/>
      <c r="AQO280" s="418"/>
      <c r="AQP280" s="418"/>
      <c r="AQQ280" s="417"/>
      <c r="AQR280" s="417"/>
      <c r="AQS280" s="418"/>
      <c r="AQT280" s="418"/>
      <c r="AQU280" s="417"/>
      <c r="AQV280" s="417"/>
      <c r="AQW280" s="417"/>
      <c r="AQX280" s="417"/>
      <c r="AQY280" s="417"/>
      <c r="AQZ280" s="417"/>
      <c r="ARA280" s="417"/>
      <c r="ARB280" s="418"/>
      <c r="ARC280" s="418"/>
      <c r="ARD280" s="417"/>
      <c r="ARE280" s="417"/>
      <c r="ARF280" s="418"/>
      <c r="ARG280" s="418"/>
      <c r="ARH280" s="417"/>
      <c r="ARI280" s="417"/>
      <c r="ARJ280" s="417"/>
      <c r="ARK280" s="417"/>
      <c r="ARL280" s="417"/>
      <c r="ARM280" s="411"/>
      <c r="ARN280" s="443"/>
      <c r="ARO280" s="417"/>
      <c r="ARP280" s="417"/>
      <c r="ARQ280" s="417"/>
      <c r="ARR280" s="417"/>
      <c r="ARS280" s="417"/>
      <c r="ART280" s="417"/>
      <c r="ARU280" s="417"/>
      <c r="ARV280" s="416"/>
      <c r="ARW280" s="416"/>
      <c r="ARX280" s="416"/>
      <c r="ARY280" s="416"/>
      <c r="ARZ280" s="416"/>
      <c r="ASA280" s="416"/>
      <c r="ASB280" s="416"/>
      <c r="ASC280" s="416"/>
      <c r="ASD280" s="416"/>
      <c r="ASE280" s="416"/>
      <c r="ASF280" s="416"/>
      <c r="ASG280" s="416"/>
      <c r="ASH280" s="416"/>
      <c r="ASI280" s="416"/>
      <c r="ASJ280" s="416"/>
      <c r="ASK280" s="416"/>
      <c r="ASL280" s="416"/>
      <c r="ASM280" s="416"/>
      <c r="ASN280" s="416"/>
      <c r="ASO280" s="416"/>
      <c r="ASP280" s="416"/>
      <c r="ASQ280" s="416"/>
      <c r="ASR280" s="416"/>
      <c r="ASS280" s="416"/>
      <c r="AST280" s="416"/>
      <c r="ASU280" s="416"/>
      <c r="ASV280" s="416"/>
      <c r="ASW280" s="416"/>
      <c r="ASX280" s="416"/>
      <c r="ASY280" s="416"/>
      <c r="ASZ280" s="416"/>
      <c r="ATA280" s="416"/>
      <c r="ATB280" s="416"/>
      <c r="ATC280" s="416"/>
      <c r="ATD280" s="416"/>
      <c r="ATE280" s="416"/>
      <c r="ATF280" s="416"/>
      <c r="ATG280" s="416"/>
      <c r="ATH280" s="416"/>
      <c r="ATI280" s="416"/>
      <c r="ATJ280" s="416"/>
      <c r="ATK280" s="416"/>
      <c r="ATL280" s="416"/>
      <c r="ATM280" s="416"/>
      <c r="ATN280" s="417"/>
      <c r="ATO280" s="417"/>
      <c r="ATP280" s="417"/>
      <c r="ATQ280" s="417"/>
      <c r="ATR280" s="417"/>
      <c r="ATS280" s="417"/>
      <c r="ATT280" s="417"/>
      <c r="ATU280" s="417"/>
      <c r="ATV280" s="417"/>
      <c r="ATW280" s="417"/>
      <c r="ATX280" s="417"/>
      <c r="ATY280" s="417"/>
      <c r="ATZ280" s="417"/>
      <c r="AUA280" s="417"/>
      <c r="AUB280" s="417"/>
      <c r="AUC280" s="417"/>
      <c r="AUD280" s="417"/>
      <c r="AUE280" s="417"/>
      <c r="AUF280" s="417"/>
      <c r="AUG280" s="417"/>
      <c r="AUH280" s="417"/>
      <c r="AUI280" s="417"/>
      <c r="AUJ280" s="417"/>
      <c r="AUK280" s="417"/>
      <c r="AUL280" s="418"/>
      <c r="AUM280" s="418"/>
      <c r="AUN280" s="418"/>
      <c r="AUO280" s="418"/>
      <c r="AUP280" s="418"/>
      <c r="AUQ280" s="417"/>
      <c r="AUR280" s="417"/>
      <c r="AUS280" s="418"/>
      <c r="AUT280" s="418"/>
      <c r="AUU280" s="417"/>
      <c r="AUV280" s="417"/>
      <c r="AUW280" s="418"/>
      <c r="AUX280" s="418"/>
      <c r="AUY280" s="417"/>
      <c r="AUZ280" s="417"/>
      <c r="AVA280" s="417"/>
      <c r="AVB280" s="417"/>
      <c r="AVC280" s="417"/>
      <c r="AVD280" s="417"/>
      <c r="AVE280" s="417"/>
      <c r="AVF280" s="418"/>
      <c r="AVG280" s="418"/>
      <c r="AVH280" s="417"/>
      <c r="AVI280" s="417"/>
      <c r="AVJ280" s="418"/>
      <c r="AVK280" s="418"/>
      <c r="AVL280" s="417"/>
      <c r="AVM280" s="417"/>
      <c r="AVN280" s="417"/>
      <c r="AVO280" s="417"/>
      <c r="AVP280" s="417"/>
      <c r="AVQ280" s="411"/>
      <c r="AVR280" s="443"/>
      <c r="AVS280" s="417"/>
      <c r="AVT280" s="417"/>
      <c r="AVU280" s="417"/>
      <c r="AVV280" s="417"/>
      <c r="AVW280" s="417"/>
      <c r="AVX280" s="417"/>
      <c r="AVY280" s="417"/>
      <c r="AVZ280" s="416"/>
      <c r="AWA280" s="416"/>
      <c r="AWB280" s="416"/>
      <c r="AWC280" s="416"/>
      <c r="AWD280" s="416"/>
      <c r="AWE280" s="416"/>
      <c r="AWF280" s="416"/>
      <c r="AWG280" s="416"/>
      <c r="AWH280" s="416"/>
      <c r="AWI280" s="416"/>
      <c r="AWJ280" s="416"/>
      <c r="AWK280" s="416"/>
      <c r="AWL280" s="416"/>
      <c r="AWM280" s="416"/>
      <c r="AWN280" s="416"/>
      <c r="AWO280" s="416"/>
      <c r="AWP280" s="416"/>
      <c r="AWQ280" s="416"/>
      <c r="AWR280" s="416"/>
      <c r="AWS280" s="416"/>
      <c r="AWT280" s="416"/>
      <c r="AWU280" s="416"/>
      <c r="AWV280" s="416"/>
      <c r="AWW280" s="416"/>
      <c r="AWX280" s="416"/>
      <c r="AWY280" s="416"/>
      <c r="AWZ280" s="416"/>
      <c r="AXA280" s="416"/>
      <c r="AXB280" s="416"/>
      <c r="AXC280" s="416"/>
      <c r="AXD280" s="416"/>
      <c r="AXE280" s="416"/>
      <c r="AXF280" s="416"/>
      <c r="AXG280" s="416"/>
      <c r="AXH280" s="416"/>
      <c r="AXI280" s="416"/>
      <c r="AXJ280" s="416"/>
      <c r="AXK280" s="416"/>
      <c r="AXL280" s="416"/>
      <c r="AXM280" s="416"/>
      <c r="AXN280" s="416"/>
      <c r="AXO280" s="416"/>
      <c r="AXP280" s="416"/>
      <c r="AXQ280" s="416"/>
      <c r="AXR280" s="417"/>
      <c r="AXS280" s="417"/>
      <c r="AXT280" s="417"/>
      <c r="AXU280" s="417"/>
      <c r="AXV280" s="417"/>
      <c r="AXW280" s="417"/>
      <c r="AXX280" s="417"/>
      <c r="AXY280" s="417"/>
      <c r="AXZ280" s="417"/>
      <c r="AYA280" s="417"/>
      <c r="AYB280" s="417"/>
      <c r="AYC280" s="417"/>
      <c r="AYD280" s="417"/>
      <c r="AYE280" s="417"/>
      <c r="AYF280" s="417"/>
      <c r="AYG280" s="417"/>
      <c r="AYH280" s="417"/>
      <c r="AYI280" s="417"/>
      <c r="AYJ280" s="417"/>
      <c r="AYK280" s="417"/>
      <c r="AYL280" s="417"/>
      <c r="AYM280" s="417"/>
      <c r="AYN280" s="417"/>
      <c r="AYO280" s="417"/>
      <c r="AYP280" s="418"/>
      <c r="AYQ280" s="418"/>
      <c r="AYR280" s="418"/>
      <c r="AYS280" s="418"/>
      <c r="AYT280" s="418"/>
      <c r="AYU280" s="417"/>
      <c r="AYV280" s="417"/>
      <c r="AYW280" s="418"/>
      <c r="AYX280" s="418"/>
      <c r="AYY280" s="417"/>
      <c r="AYZ280" s="417"/>
      <c r="AZA280" s="418"/>
      <c r="AZB280" s="418"/>
      <c r="AZC280" s="417"/>
      <c r="AZD280" s="417"/>
      <c r="AZE280" s="417"/>
      <c r="AZF280" s="417"/>
      <c r="AZG280" s="417"/>
      <c r="AZH280" s="417"/>
      <c r="AZI280" s="417"/>
      <c r="AZJ280" s="418"/>
      <c r="AZK280" s="418"/>
      <c r="AZL280" s="417"/>
      <c r="AZM280" s="417"/>
      <c r="AZN280" s="418"/>
      <c r="AZO280" s="418"/>
      <c r="AZP280" s="417"/>
      <c r="AZQ280" s="417"/>
      <c r="AZR280" s="417"/>
      <c r="AZS280" s="417"/>
      <c r="AZT280" s="417"/>
      <c r="AZU280" s="411"/>
      <c r="AZV280" s="443"/>
      <c r="AZW280" s="417"/>
      <c r="AZX280" s="417"/>
      <c r="AZY280" s="417"/>
      <c r="AZZ280" s="417"/>
      <c r="BAA280" s="417"/>
      <c r="BAB280" s="417"/>
      <c r="BAC280" s="417"/>
      <c r="BAD280" s="416"/>
      <c r="BAE280" s="416"/>
      <c r="BAF280" s="416"/>
      <c r="BAG280" s="416"/>
      <c r="BAH280" s="416"/>
      <c r="BAI280" s="416"/>
      <c r="BAJ280" s="416"/>
      <c r="BAK280" s="416"/>
      <c r="BAL280" s="416"/>
      <c r="BAM280" s="416"/>
      <c r="BAN280" s="416"/>
      <c r="BAO280" s="416"/>
      <c r="BAP280" s="416"/>
      <c r="BAQ280" s="416"/>
      <c r="BAR280" s="416"/>
      <c r="BAS280" s="416"/>
      <c r="BAT280" s="416"/>
      <c r="BAU280" s="416"/>
      <c r="BAV280" s="416"/>
      <c r="BAW280" s="416"/>
      <c r="BAX280" s="416"/>
      <c r="BAY280" s="416"/>
      <c r="BAZ280" s="416"/>
      <c r="BBA280" s="416"/>
      <c r="BBB280" s="416"/>
      <c r="BBC280" s="416"/>
      <c r="BBD280" s="416"/>
      <c r="BBE280" s="416"/>
      <c r="BBF280" s="416"/>
      <c r="BBG280" s="416"/>
      <c r="BBH280" s="416"/>
      <c r="BBI280" s="416"/>
      <c r="BBJ280" s="416"/>
      <c r="BBK280" s="416"/>
      <c r="BBL280" s="416"/>
      <c r="BBM280" s="416"/>
      <c r="BBN280" s="416"/>
      <c r="BBO280" s="416"/>
      <c r="BBP280" s="416"/>
      <c r="BBQ280" s="416"/>
      <c r="BBR280" s="416"/>
      <c r="BBS280" s="416"/>
      <c r="BBT280" s="416"/>
      <c r="BBU280" s="416"/>
      <c r="BBV280" s="417"/>
      <c r="BBW280" s="417"/>
      <c r="BBX280" s="417"/>
      <c r="BBY280" s="417"/>
      <c r="BBZ280" s="417"/>
      <c r="BCA280" s="417"/>
      <c r="BCB280" s="417"/>
      <c r="BCC280" s="417"/>
      <c r="BCD280" s="417"/>
      <c r="BCE280" s="417"/>
      <c r="BCF280" s="417"/>
      <c r="BCG280" s="417"/>
      <c r="BCH280" s="417"/>
      <c r="BCI280" s="417"/>
      <c r="BCJ280" s="417"/>
      <c r="BCK280" s="417"/>
      <c r="BCL280" s="417"/>
      <c r="BCM280" s="417"/>
      <c r="BCN280" s="417"/>
      <c r="BCO280" s="417"/>
      <c r="BCP280" s="417"/>
      <c r="BCQ280" s="417"/>
      <c r="BCR280" s="417"/>
      <c r="BCS280" s="417"/>
      <c r="BCT280" s="418"/>
      <c r="BCU280" s="418"/>
      <c r="BCV280" s="418"/>
      <c r="BCW280" s="418"/>
      <c r="BCX280" s="418"/>
      <c r="BCY280" s="417"/>
      <c r="BCZ280" s="417"/>
      <c r="BDA280" s="418"/>
      <c r="BDB280" s="418"/>
      <c r="BDC280" s="417"/>
      <c r="BDD280" s="417"/>
      <c r="BDE280" s="418"/>
      <c r="BDF280" s="418"/>
      <c r="BDG280" s="417"/>
      <c r="BDH280" s="417"/>
      <c r="BDI280" s="417"/>
      <c r="BDJ280" s="417"/>
      <c r="BDK280" s="417"/>
      <c r="BDL280" s="417"/>
      <c r="BDM280" s="417"/>
      <c r="BDN280" s="418"/>
      <c r="BDO280" s="418"/>
      <c r="BDP280" s="417"/>
      <c r="BDQ280" s="417"/>
      <c r="BDR280" s="418"/>
      <c r="BDS280" s="418"/>
      <c r="BDT280" s="417"/>
      <c r="BDU280" s="417"/>
      <c r="BDV280" s="417"/>
      <c r="BDW280" s="417"/>
      <c r="BDX280" s="417"/>
      <c r="BDY280" s="411"/>
      <c r="BDZ280" s="443"/>
      <c r="BEA280" s="417"/>
      <c r="BEB280" s="417"/>
      <c r="BEC280" s="417"/>
      <c r="BED280" s="417"/>
      <c r="BEE280" s="417"/>
      <c r="BEF280" s="417"/>
      <c r="BEG280" s="417"/>
      <c r="BEH280" s="416"/>
      <c r="BEI280" s="416"/>
      <c r="BEJ280" s="416"/>
      <c r="BEK280" s="416"/>
      <c r="BEL280" s="416"/>
      <c r="BEM280" s="416"/>
      <c r="BEN280" s="416"/>
      <c r="BEO280" s="416"/>
      <c r="BEP280" s="416"/>
      <c r="BEQ280" s="416"/>
      <c r="BER280" s="416"/>
      <c r="BES280" s="416"/>
      <c r="BET280" s="416"/>
      <c r="BEU280" s="416"/>
      <c r="BEV280" s="416"/>
      <c r="BEW280" s="416"/>
      <c r="BEX280" s="416"/>
      <c r="BEY280" s="416"/>
      <c r="BEZ280" s="416"/>
      <c r="BFA280" s="416"/>
      <c r="BFB280" s="416"/>
      <c r="BFC280" s="416"/>
      <c r="BFD280" s="416"/>
      <c r="BFE280" s="416"/>
      <c r="BFF280" s="416"/>
      <c r="BFG280" s="416"/>
      <c r="BFH280" s="416"/>
      <c r="BFI280" s="416"/>
      <c r="BFJ280" s="416"/>
      <c r="BFK280" s="416"/>
      <c r="BFL280" s="416"/>
      <c r="BFM280" s="416"/>
      <c r="BFN280" s="416"/>
      <c r="BFO280" s="416"/>
      <c r="BFP280" s="416"/>
      <c r="BFQ280" s="416"/>
      <c r="BFR280" s="416"/>
      <c r="BFS280" s="416"/>
      <c r="BFT280" s="416"/>
      <c r="BFU280" s="416"/>
      <c r="BFV280" s="416"/>
      <c r="BFW280" s="416"/>
      <c r="BFX280" s="416"/>
      <c r="BFY280" s="416"/>
      <c r="BFZ280" s="417"/>
      <c r="BGA280" s="417"/>
      <c r="BGB280" s="417"/>
      <c r="BGC280" s="417"/>
      <c r="BGD280" s="417"/>
      <c r="BGE280" s="417"/>
      <c r="BGF280" s="417"/>
      <c r="BGG280" s="417"/>
      <c r="BGH280" s="417"/>
      <c r="BGI280" s="417"/>
      <c r="BGJ280" s="417"/>
      <c r="BGK280" s="417"/>
      <c r="BGL280" s="417"/>
      <c r="BGM280" s="417"/>
      <c r="BGN280" s="417"/>
      <c r="BGO280" s="417"/>
      <c r="BGP280" s="417"/>
      <c r="BGQ280" s="417"/>
      <c r="BGR280" s="417"/>
      <c r="BGS280" s="417"/>
      <c r="BGT280" s="417"/>
      <c r="BGU280" s="417"/>
      <c r="BGV280" s="417"/>
      <c r="BGW280" s="417"/>
      <c r="BGX280" s="418"/>
      <c r="BGY280" s="418"/>
      <c r="BGZ280" s="418"/>
      <c r="BHA280" s="418"/>
      <c r="BHB280" s="418"/>
      <c r="BHC280" s="417"/>
      <c r="BHD280" s="417"/>
      <c r="BHE280" s="418"/>
      <c r="BHF280" s="418"/>
      <c r="BHG280" s="417"/>
      <c r="BHH280" s="417"/>
      <c r="BHI280" s="418"/>
      <c r="BHJ280" s="418"/>
      <c r="BHK280" s="417"/>
      <c r="BHL280" s="417"/>
      <c r="BHM280" s="417"/>
      <c r="BHN280" s="417"/>
      <c r="BHO280" s="417"/>
      <c r="BHP280" s="417"/>
      <c r="BHQ280" s="417"/>
      <c r="BHR280" s="418"/>
      <c r="BHS280" s="418"/>
      <c r="BHT280" s="417"/>
      <c r="BHU280" s="417"/>
      <c r="BHV280" s="418"/>
      <c r="BHW280" s="418"/>
      <c r="BHX280" s="417"/>
      <c r="BHY280" s="417"/>
      <c r="BHZ280" s="417"/>
      <c r="BIA280" s="417"/>
      <c r="BIB280" s="417"/>
      <c r="BIC280" s="411"/>
      <c r="BID280" s="443"/>
      <c r="BIE280" s="417"/>
      <c r="BIF280" s="417"/>
      <c r="BIG280" s="417"/>
      <c r="BIH280" s="417"/>
      <c r="BII280" s="417"/>
      <c r="BIJ280" s="417"/>
      <c r="BIK280" s="417"/>
      <c r="BIL280" s="416"/>
      <c r="BIM280" s="416"/>
      <c r="BIN280" s="416"/>
      <c r="BIO280" s="416"/>
      <c r="BIP280" s="416"/>
      <c r="BIQ280" s="416"/>
      <c r="BIR280" s="416"/>
      <c r="BIS280" s="416"/>
      <c r="BIT280" s="416"/>
      <c r="BIU280" s="416"/>
      <c r="BIV280" s="416"/>
      <c r="BIW280" s="416"/>
      <c r="BIX280" s="416"/>
      <c r="BIY280" s="416"/>
      <c r="BIZ280" s="416"/>
      <c r="BJA280" s="416"/>
      <c r="BJB280" s="416"/>
      <c r="BJC280" s="416"/>
      <c r="BJD280" s="416"/>
      <c r="BJE280" s="416"/>
      <c r="BJF280" s="416"/>
      <c r="BJG280" s="416"/>
      <c r="BJH280" s="416"/>
      <c r="BJI280" s="416"/>
      <c r="BJJ280" s="416"/>
      <c r="BJK280" s="416"/>
      <c r="BJL280" s="416"/>
      <c r="BJM280" s="416"/>
      <c r="BJN280" s="416"/>
      <c r="BJO280" s="416"/>
      <c r="BJP280" s="416"/>
      <c r="BJQ280" s="416"/>
      <c r="BJR280" s="416"/>
      <c r="BJS280" s="416"/>
      <c r="BJT280" s="416"/>
      <c r="BJU280" s="416"/>
      <c r="BJV280" s="416"/>
      <c r="BJW280" s="416"/>
      <c r="BJX280" s="416"/>
      <c r="BJY280" s="416"/>
      <c r="BJZ280" s="416"/>
      <c r="BKA280" s="416"/>
      <c r="BKB280" s="416"/>
      <c r="BKC280" s="416"/>
      <c r="BKD280" s="417"/>
      <c r="BKE280" s="417"/>
      <c r="BKF280" s="417"/>
      <c r="BKG280" s="417"/>
      <c r="BKH280" s="417"/>
      <c r="BKI280" s="417"/>
      <c r="BKJ280" s="417"/>
      <c r="BKK280" s="417"/>
      <c r="BKL280" s="417"/>
      <c r="BKM280" s="417"/>
      <c r="BKN280" s="417"/>
      <c r="BKO280" s="417"/>
      <c r="BKP280" s="417"/>
      <c r="BKQ280" s="417"/>
      <c r="BKR280" s="417"/>
      <c r="BKS280" s="417"/>
      <c r="BKT280" s="417"/>
      <c r="BKU280" s="417"/>
      <c r="BKV280" s="417"/>
      <c r="BKW280" s="417"/>
      <c r="BKX280" s="417"/>
      <c r="BKY280" s="417"/>
      <c r="BKZ280" s="417"/>
      <c r="BLA280" s="417"/>
      <c r="BLB280" s="418"/>
      <c r="BLC280" s="418"/>
      <c r="BLD280" s="418"/>
      <c r="BLE280" s="418"/>
      <c r="BLF280" s="418"/>
      <c r="BLG280" s="417"/>
      <c r="BLH280" s="417"/>
      <c r="BLI280" s="418"/>
      <c r="BLJ280" s="418"/>
      <c r="BLK280" s="417"/>
      <c r="BLL280" s="417"/>
      <c r="BLM280" s="418"/>
      <c r="BLN280" s="418"/>
      <c r="BLO280" s="417"/>
      <c r="BLP280" s="417"/>
      <c r="BLQ280" s="417"/>
      <c r="BLR280" s="417"/>
      <c r="BLS280" s="417"/>
      <c r="BLT280" s="417"/>
      <c r="BLU280" s="417"/>
      <c r="BLV280" s="418"/>
      <c r="BLW280" s="418"/>
      <c r="BLX280" s="417"/>
      <c r="BLY280" s="417"/>
      <c r="BLZ280" s="418"/>
      <c r="BMA280" s="418"/>
      <c r="BMB280" s="417"/>
      <c r="BMC280" s="417"/>
      <c r="BMD280" s="417"/>
      <c r="BME280" s="417"/>
      <c r="BMF280" s="417"/>
      <c r="BMG280" s="411"/>
      <c r="BMH280" s="443"/>
      <c r="BMI280" s="417"/>
      <c r="BMJ280" s="417"/>
      <c r="BMK280" s="417"/>
      <c r="BML280" s="417"/>
      <c r="BMM280" s="417"/>
      <c r="BMN280" s="417"/>
      <c r="BMO280" s="417"/>
      <c r="BMP280" s="416"/>
      <c r="BMQ280" s="416"/>
      <c r="BMR280" s="416"/>
      <c r="BMS280" s="416"/>
      <c r="BMT280" s="416"/>
      <c r="BMU280" s="416"/>
      <c r="BMV280" s="416"/>
      <c r="BMW280" s="416"/>
      <c r="BMX280" s="416"/>
      <c r="BMY280" s="416"/>
      <c r="BMZ280" s="416"/>
      <c r="BNA280" s="416"/>
      <c r="BNB280" s="416"/>
      <c r="BNC280" s="416"/>
      <c r="BND280" s="416"/>
      <c r="BNE280" s="416"/>
      <c r="BNF280" s="416"/>
      <c r="BNG280" s="416"/>
      <c r="BNH280" s="416"/>
      <c r="BNI280" s="416"/>
      <c r="BNJ280" s="416"/>
      <c r="BNK280" s="416"/>
      <c r="BNL280" s="416"/>
      <c r="BNM280" s="416"/>
      <c r="BNN280" s="416"/>
      <c r="BNO280" s="416"/>
      <c r="BNP280" s="416"/>
      <c r="BNQ280" s="416"/>
      <c r="BNR280" s="416"/>
      <c r="BNS280" s="416"/>
      <c r="BNT280" s="416"/>
      <c r="BNU280" s="416"/>
      <c r="BNV280" s="416"/>
      <c r="BNW280" s="416"/>
      <c r="BNX280" s="416"/>
      <c r="BNY280" s="416"/>
      <c r="BNZ280" s="416"/>
      <c r="BOA280" s="416"/>
      <c r="BOB280" s="416"/>
      <c r="BOC280" s="416"/>
      <c r="BOD280" s="416"/>
      <c r="BOE280" s="416"/>
      <c r="BOF280" s="416"/>
      <c r="BOG280" s="416"/>
      <c r="BOH280" s="417"/>
      <c r="BOI280" s="417"/>
      <c r="BOJ280" s="417"/>
      <c r="BOK280" s="417"/>
      <c r="BOL280" s="417"/>
      <c r="BOM280" s="417"/>
      <c r="BON280" s="417"/>
      <c r="BOO280" s="417"/>
      <c r="BOP280" s="417"/>
      <c r="BOQ280" s="417"/>
      <c r="BOR280" s="417"/>
      <c r="BOS280" s="417"/>
      <c r="BOT280" s="417"/>
      <c r="BOU280" s="417"/>
      <c r="BOV280" s="417"/>
      <c r="BOW280" s="417"/>
      <c r="BOX280" s="417"/>
      <c r="BOY280" s="417"/>
      <c r="BOZ280" s="417"/>
      <c r="BPA280" s="417"/>
      <c r="BPB280" s="417"/>
      <c r="BPC280" s="417"/>
      <c r="BPD280" s="417"/>
      <c r="BPE280" s="417"/>
      <c r="BPF280" s="418"/>
      <c r="BPG280" s="418"/>
      <c r="BPH280" s="418"/>
      <c r="BPI280" s="418"/>
      <c r="BPJ280" s="418"/>
      <c r="BPK280" s="417"/>
      <c r="BPL280" s="417"/>
      <c r="BPM280" s="418"/>
      <c r="BPN280" s="418"/>
      <c r="BPO280" s="417"/>
      <c r="BPP280" s="417"/>
      <c r="BPQ280" s="418"/>
      <c r="BPR280" s="418"/>
      <c r="BPS280" s="417"/>
      <c r="BPT280" s="417"/>
      <c r="BPU280" s="417"/>
      <c r="BPV280" s="417"/>
      <c r="BPW280" s="417"/>
      <c r="BPX280" s="417"/>
      <c r="BPY280" s="417"/>
      <c r="BPZ280" s="418"/>
      <c r="BQA280" s="418"/>
      <c r="BQB280" s="417"/>
      <c r="BQC280" s="417"/>
      <c r="BQD280" s="418"/>
      <c r="BQE280" s="418"/>
      <c r="BQF280" s="417"/>
      <c r="BQG280" s="417"/>
      <c r="BQH280" s="417"/>
      <c r="BQI280" s="417"/>
      <c r="BQJ280" s="417"/>
      <c r="BQK280" s="411"/>
      <c r="BQL280" s="443"/>
      <c r="BQM280" s="417"/>
      <c r="BQN280" s="417"/>
      <c r="BQO280" s="417"/>
      <c r="BQP280" s="417"/>
      <c r="BQQ280" s="417"/>
      <c r="BQR280" s="417"/>
      <c r="BQS280" s="417"/>
      <c r="BQT280" s="416"/>
      <c r="BQU280" s="416"/>
      <c r="BQV280" s="416"/>
      <c r="BQW280" s="416"/>
      <c r="BQX280" s="416"/>
      <c r="BQY280" s="416"/>
      <c r="BQZ280" s="416"/>
      <c r="BRA280" s="416"/>
      <c r="BRB280" s="416"/>
      <c r="BRC280" s="416"/>
      <c r="BRD280" s="416"/>
      <c r="BRE280" s="416"/>
      <c r="BRF280" s="416"/>
      <c r="BRG280" s="416"/>
      <c r="BRH280" s="416"/>
      <c r="BRI280" s="416"/>
      <c r="BRJ280" s="416"/>
      <c r="BRK280" s="416"/>
      <c r="BRL280" s="416"/>
      <c r="BRM280" s="416"/>
      <c r="BRN280" s="416"/>
      <c r="BRO280" s="416"/>
      <c r="BRP280" s="416"/>
      <c r="BRQ280" s="416"/>
      <c r="BRR280" s="416"/>
      <c r="BRS280" s="416"/>
      <c r="BRT280" s="416"/>
      <c r="BRU280" s="416"/>
      <c r="BRV280" s="416"/>
      <c r="BRW280" s="416"/>
      <c r="BRX280" s="416"/>
      <c r="BRY280" s="416"/>
      <c r="BRZ280" s="416"/>
      <c r="BSA280" s="416"/>
      <c r="BSB280" s="416"/>
      <c r="BSC280" s="416"/>
      <c r="BSD280" s="416"/>
      <c r="BSE280" s="416"/>
      <c r="BSF280" s="416"/>
      <c r="BSG280" s="416"/>
      <c r="BSH280" s="416"/>
      <c r="BSI280" s="416"/>
      <c r="BSJ280" s="416"/>
      <c r="BSK280" s="416"/>
      <c r="BSL280" s="417"/>
      <c r="BSM280" s="417"/>
      <c r="BSN280" s="417"/>
      <c r="BSO280" s="417"/>
      <c r="BSP280" s="417"/>
      <c r="BSQ280" s="417"/>
      <c r="BSR280" s="417"/>
      <c r="BSS280" s="417"/>
      <c r="BST280" s="417"/>
      <c r="BSU280" s="417"/>
      <c r="BSV280" s="417"/>
      <c r="BSW280" s="417"/>
      <c r="BSX280" s="417"/>
      <c r="BSY280" s="417"/>
      <c r="BSZ280" s="417"/>
      <c r="BTA280" s="417"/>
      <c r="BTB280" s="417"/>
      <c r="BTC280" s="417"/>
      <c r="BTD280" s="417"/>
      <c r="BTE280" s="417"/>
      <c r="BTF280" s="417"/>
      <c r="BTG280" s="417"/>
      <c r="BTH280" s="417"/>
      <c r="BTI280" s="417"/>
      <c r="BTJ280" s="418"/>
      <c r="BTK280" s="418"/>
      <c r="BTL280" s="418"/>
      <c r="BTM280" s="418"/>
      <c r="BTN280" s="418"/>
      <c r="BTO280" s="417"/>
      <c r="BTP280" s="417"/>
      <c r="BTQ280" s="418"/>
      <c r="BTR280" s="418"/>
      <c r="BTS280" s="417"/>
      <c r="BTT280" s="417"/>
      <c r="BTU280" s="418"/>
      <c r="BTV280" s="418"/>
      <c r="BTW280" s="417"/>
      <c r="BTX280" s="417"/>
      <c r="BTY280" s="417"/>
      <c r="BTZ280" s="417"/>
      <c r="BUA280" s="417"/>
      <c r="BUB280" s="417"/>
      <c r="BUC280" s="417"/>
      <c r="BUD280" s="418"/>
      <c r="BUE280" s="418"/>
      <c r="BUF280" s="417"/>
      <c r="BUG280" s="417"/>
      <c r="BUH280" s="418"/>
      <c r="BUI280" s="418"/>
      <c r="BUJ280" s="417"/>
      <c r="BUK280" s="417"/>
      <c r="BUL280" s="417"/>
      <c r="BUM280" s="417"/>
      <c r="BUN280" s="417"/>
      <c r="BUO280" s="411"/>
      <c r="BUP280" s="443"/>
      <c r="BUQ280" s="417"/>
      <c r="BUR280" s="417"/>
      <c r="BUS280" s="417"/>
      <c r="BUT280" s="417"/>
      <c r="BUU280" s="417"/>
      <c r="BUV280" s="417"/>
      <c r="BUW280" s="417"/>
      <c r="BUX280" s="416"/>
      <c r="BUY280" s="416"/>
      <c r="BUZ280" s="416"/>
      <c r="BVA280" s="416"/>
      <c r="BVB280" s="416"/>
      <c r="BVC280" s="416"/>
      <c r="BVD280" s="416"/>
      <c r="BVE280" s="416"/>
      <c r="BVF280" s="416"/>
      <c r="BVG280" s="416"/>
      <c r="BVH280" s="416"/>
      <c r="BVI280" s="416"/>
      <c r="BVJ280" s="416"/>
      <c r="BVK280" s="416"/>
      <c r="BVL280" s="416"/>
      <c r="BVM280" s="416"/>
      <c r="BVN280" s="416"/>
      <c r="BVO280" s="416"/>
      <c r="BVP280" s="416"/>
      <c r="BVQ280" s="416"/>
      <c r="BVR280" s="416"/>
      <c r="BVS280" s="416"/>
      <c r="BVT280" s="416"/>
      <c r="BVU280" s="416"/>
      <c r="BVV280" s="416"/>
      <c r="BVW280" s="416"/>
      <c r="BVX280" s="416"/>
      <c r="BVY280" s="416"/>
      <c r="BVZ280" s="416"/>
      <c r="BWA280" s="416"/>
      <c r="BWB280" s="416"/>
      <c r="BWC280" s="416"/>
      <c r="BWD280" s="416"/>
      <c r="BWE280" s="416"/>
      <c r="BWF280" s="416"/>
      <c r="BWG280" s="416"/>
      <c r="BWH280" s="416"/>
      <c r="BWI280" s="416"/>
      <c r="BWJ280" s="416"/>
      <c r="BWK280" s="416"/>
      <c r="BWL280" s="416"/>
      <c r="BWM280" s="416"/>
      <c r="BWN280" s="416"/>
      <c r="BWO280" s="416"/>
      <c r="BWP280" s="417"/>
      <c r="BWQ280" s="417"/>
      <c r="BWR280" s="417"/>
      <c r="BWS280" s="417"/>
      <c r="BWT280" s="417"/>
      <c r="BWU280" s="417"/>
      <c r="BWV280" s="417"/>
      <c r="BWW280" s="417"/>
      <c r="BWX280" s="417"/>
      <c r="BWY280" s="417"/>
      <c r="BWZ280" s="417"/>
      <c r="BXA280" s="417"/>
      <c r="BXB280" s="417"/>
      <c r="BXC280" s="417"/>
      <c r="BXD280" s="417"/>
      <c r="BXE280" s="417"/>
      <c r="BXF280" s="417"/>
      <c r="BXG280" s="417"/>
      <c r="BXH280" s="417"/>
      <c r="BXI280" s="417"/>
      <c r="BXJ280" s="417"/>
      <c r="BXK280" s="417"/>
      <c r="BXL280" s="417"/>
      <c r="BXM280" s="417"/>
      <c r="BXN280" s="418"/>
      <c r="BXO280" s="418"/>
      <c r="BXP280" s="418"/>
      <c r="BXQ280" s="418"/>
      <c r="BXR280" s="418"/>
      <c r="BXS280" s="417"/>
      <c r="BXT280" s="417"/>
      <c r="BXU280" s="418"/>
      <c r="BXV280" s="418"/>
      <c r="BXW280" s="417"/>
      <c r="BXX280" s="417"/>
      <c r="BXY280" s="418"/>
      <c r="BXZ280" s="418"/>
      <c r="BYA280" s="417"/>
      <c r="BYB280" s="417"/>
      <c r="BYC280" s="417"/>
      <c r="BYD280" s="417"/>
      <c r="BYE280" s="417"/>
      <c r="BYF280" s="417"/>
      <c r="BYG280" s="417"/>
      <c r="BYH280" s="418"/>
      <c r="BYI280" s="418"/>
      <c r="BYJ280" s="417"/>
      <c r="BYK280" s="417"/>
      <c r="BYL280" s="418"/>
      <c r="BYM280" s="418"/>
      <c r="BYN280" s="417"/>
      <c r="BYO280" s="417"/>
      <c r="BYP280" s="417"/>
      <c r="BYQ280" s="417"/>
      <c r="BYR280" s="417"/>
      <c r="BYS280" s="411"/>
      <c r="BYT280" s="443"/>
      <c r="BYU280" s="417"/>
      <c r="BYV280" s="417"/>
      <c r="BYW280" s="417"/>
      <c r="BYX280" s="417"/>
      <c r="BYY280" s="417"/>
      <c r="BYZ280" s="417"/>
      <c r="BZA280" s="417"/>
      <c r="BZB280" s="416"/>
      <c r="BZC280" s="416"/>
      <c r="BZD280" s="416"/>
      <c r="BZE280" s="416"/>
      <c r="BZF280" s="416"/>
      <c r="BZG280" s="416"/>
      <c r="BZH280" s="416"/>
      <c r="BZI280" s="416"/>
      <c r="BZJ280" s="416"/>
      <c r="BZK280" s="416"/>
      <c r="BZL280" s="416"/>
      <c r="BZM280" s="416"/>
      <c r="BZN280" s="416"/>
      <c r="BZO280" s="416"/>
      <c r="BZP280" s="416"/>
      <c r="BZQ280" s="416"/>
      <c r="BZR280" s="416"/>
      <c r="BZS280" s="416"/>
      <c r="BZT280" s="416"/>
      <c r="BZU280" s="416"/>
      <c r="BZV280" s="416"/>
      <c r="BZW280" s="416"/>
      <c r="BZX280" s="416"/>
      <c r="BZY280" s="416"/>
      <c r="BZZ280" s="416"/>
      <c r="CAA280" s="416"/>
      <c r="CAB280" s="416"/>
      <c r="CAC280" s="416"/>
      <c r="CAD280" s="416"/>
      <c r="CAE280" s="416"/>
      <c r="CAF280" s="416"/>
      <c r="CAG280" s="416"/>
      <c r="CAH280" s="416"/>
      <c r="CAI280" s="416"/>
      <c r="CAJ280" s="416"/>
      <c r="CAK280" s="416"/>
      <c r="CAL280" s="416"/>
      <c r="CAM280" s="416"/>
      <c r="CAN280" s="416"/>
      <c r="CAO280" s="416"/>
      <c r="CAP280" s="416"/>
      <c r="CAQ280" s="416"/>
      <c r="CAR280" s="416"/>
      <c r="CAS280" s="416"/>
      <c r="CAT280" s="417"/>
      <c r="CAU280" s="417"/>
      <c r="CAV280" s="417"/>
      <c r="CAW280" s="417"/>
      <c r="CAX280" s="417"/>
      <c r="CAY280" s="417"/>
      <c r="CAZ280" s="417"/>
      <c r="CBA280" s="417"/>
      <c r="CBB280" s="417"/>
      <c r="CBC280" s="417"/>
      <c r="CBD280" s="417"/>
      <c r="CBE280" s="417"/>
      <c r="CBF280" s="417"/>
      <c r="CBG280" s="417"/>
      <c r="CBH280" s="417"/>
      <c r="CBI280" s="417"/>
      <c r="CBJ280" s="417"/>
      <c r="CBK280" s="417"/>
      <c r="CBL280" s="417"/>
      <c r="CBM280" s="417"/>
      <c r="CBN280" s="417"/>
      <c r="CBO280" s="417"/>
      <c r="CBP280" s="417"/>
      <c r="CBQ280" s="417"/>
      <c r="CBR280" s="418"/>
      <c r="CBS280" s="418"/>
      <c r="CBT280" s="418"/>
      <c r="CBU280" s="418"/>
      <c r="CBV280" s="418"/>
      <c r="CBW280" s="417"/>
      <c r="CBX280" s="417"/>
      <c r="CBY280" s="418"/>
      <c r="CBZ280" s="418"/>
      <c r="CCA280" s="417"/>
      <c r="CCB280" s="417"/>
      <c r="CCC280" s="418"/>
      <c r="CCD280" s="418"/>
      <c r="CCE280" s="417"/>
      <c r="CCF280" s="417"/>
      <c r="CCG280" s="417"/>
      <c r="CCH280" s="417"/>
      <c r="CCI280" s="417"/>
      <c r="CCJ280" s="417"/>
      <c r="CCK280" s="417"/>
      <c r="CCL280" s="418"/>
      <c r="CCM280" s="418"/>
      <c r="CCN280" s="417"/>
      <c r="CCO280" s="417"/>
      <c r="CCP280" s="418"/>
      <c r="CCQ280" s="418"/>
      <c r="CCR280" s="417"/>
      <c r="CCS280" s="417"/>
      <c r="CCT280" s="417"/>
      <c r="CCU280" s="417"/>
      <c r="CCV280" s="417"/>
      <c r="CCW280" s="411"/>
      <c r="CCX280" s="443"/>
      <c r="CCY280" s="417"/>
      <c r="CCZ280" s="417"/>
      <c r="CDA280" s="417"/>
      <c r="CDB280" s="417"/>
      <c r="CDC280" s="417"/>
      <c r="CDD280" s="417"/>
      <c r="CDE280" s="417"/>
      <c r="CDF280" s="416"/>
      <c r="CDG280" s="416"/>
      <c r="CDH280" s="416"/>
      <c r="CDI280" s="416"/>
      <c r="CDJ280" s="416"/>
      <c r="CDK280" s="416"/>
      <c r="CDL280" s="416"/>
      <c r="CDM280" s="416"/>
      <c r="CDN280" s="416"/>
      <c r="CDO280" s="416"/>
      <c r="CDP280" s="416"/>
      <c r="CDQ280" s="416"/>
      <c r="CDR280" s="416"/>
      <c r="CDS280" s="416"/>
      <c r="CDT280" s="416"/>
      <c r="CDU280" s="416"/>
      <c r="CDV280" s="416"/>
      <c r="CDW280" s="416"/>
      <c r="CDX280" s="416"/>
      <c r="CDY280" s="416"/>
      <c r="CDZ280" s="416"/>
      <c r="CEA280" s="416"/>
      <c r="CEB280" s="416"/>
      <c r="CEC280" s="416"/>
      <c r="CED280" s="416"/>
      <c r="CEE280" s="416"/>
      <c r="CEF280" s="416"/>
      <c r="CEG280" s="416"/>
      <c r="CEH280" s="416"/>
      <c r="CEI280" s="416"/>
      <c r="CEJ280" s="416"/>
      <c r="CEK280" s="416"/>
      <c r="CEL280" s="416"/>
      <c r="CEM280" s="416"/>
      <c r="CEN280" s="416"/>
      <c r="CEO280" s="416"/>
      <c r="CEP280" s="416"/>
      <c r="CEQ280" s="416"/>
      <c r="CER280" s="416"/>
      <c r="CES280" s="416"/>
      <c r="CET280" s="416"/>
      <c r="CEU280" s="416"/>
      <c r="CEV280" s="416"/>
      <c r="CEW280" s="416"/>
      <c r="CEX280" s="417"/>
      <c r="CEY280" s="417"/>
      <c r="CEZ280" s="417"/>
      <c r="CFA280" s="417"/>
      <c r="CFB280" s="417"/>
      <c r="CFC280" s="417"/>
      <c r="CFD280" s="417"/>
      <c r="CFE280" s="417"/>
      <c r="CFF280" s="417"/>
      <c r="CFG280" s="417"/>
      <c r="CFH280" s="417"/>
      <c r="CFI280" s="417"/>
      <c r="CFJ280" s="417"/>
      <c r="CFK280" s="417"/>
      <c r="CFL280" s="417"/>
      <c r="CFM280" s="417"/>
      <c r="CFN280" s="417"/>
      <c r="CFO280" s="417"/>
      <c r="CFP280" s="417"/>
      <c r="CFQ280" s="417"/>
      <c r="CFR280" s="417"/>
      <c r="CFS280" s="417"/>
      <c r="CFT280" s="417"/>
      <c r="CFU280" s="417"/>
      <c r="CFV280" s="418"/>
      <c r="CFW280" s="418"/>
      <c r="CFX280" s="418"/>
      <c r="CFY280" s="418"/>
      <c r="CFZ280" s="418"/>
      <c r="CGA280" s="417"/>
      <c r="CGB280" s="417"/>
      <c r="CGC280" s="418"/>
      <c r="CGD280" s="418"/>
      <c r="CGE280" s="417"/>
      <c r="CGF280" s="417"/>
      <c r="CGG280" s="418"/>
      <c r="CGH280" s="418"/>
      <c r="CGI280" s="417"/>
      <c r="CGJ280" s="417"/>
      <c r="CGK280" s="417"/>
      <c r="CGL280" s="417"/>
      <c r="CGM280" s="417"/>
      <c r="CGN280" s="417"/>
      <c r="CGO280" s="417"/>
      <c r="CGP280" s="418"/>
      <c r="CGQ280" s="418"/>
      <c r="CGR280" s="417"/>
      <c r="CGS280" s="417"/>
      <c r="CGT280" s="418"/>
      <c r="CGU280" s="418"/>
      <c r="CGV280" s="417"/>
      <c r="CGW280" s="417"/>
      <c r="CGX280" s="417"/>
      <c r="CGY280" s="417"/>
      <c r="CGZ280" s="417"/>
      <c r="CHA280" s="411"/>
      <c r="CHB280" s="443"/>
      <c r="CHC280" s="417"/>
      <c r="CHD280" s="417"/>
      <c r="CHE280" s="417"/>
      <c r="CHF280" s="417"/>
      <c r="CHG280" s="417"/>
      <c r="CHH280" s="417"/>
      <c r="CHI280" s="417"/>
      <c r="CHJ280" s="416"/>
      <c r="CHK280" s="416"/>
      <c r="CHL280" s="416"/>
      <c r="CHM280" s="416"/>
      <c r="CHN280" s="416"/>
      <c r="CHO280" s="416"/>
      <c r="CHP280" s="416"/>
      <c r="CHQ280" s="416"/>
      <c r="CHR280" s="416"/>
      <c r="CHS280" s="416"/>
      <c r="CHT280" s="416"/>
      <c r="CHU280" s="416"/>
      <c r="CHV280" s="416"/>
      <c r="CHW280" s="416"/>
      <c r="CHX280" s="416"/>
      <c r="CHY280" s="416"/>
      <c r="CHZ280" s="416"/>
      <c r="CIA280" s="416"/>
      <c r="CIB280" s="416"/>
      <c r="CIC280" s="416"/>
      <c r="CID280" s="416"/>
      <c r="CIE280" s="416"/>
      <c r="CIF280" s="416"/>
      <c r="CIG280" s="416"/>
      <c r="CIH280" s="416"/>
      <c r="CII280" s="416"/>
      <c r="CIJ280" s="416"/>
      <c r="CIK280" s="416"/>
      <c r="CIL280" s="416"/>
      <c r="CIM280" s="416"/>
      <c r="CIN280" s="416"/>
      <c r="CIO280" s="416"/>
      <c r="CIP280" s="416"/>
      <c r="CIQ280" s="416"/>
      <c r="CIR280" s="416"/>
      <c r="CIS280" s="416"/>
      <c r="CIT280" s="416"/>
      <c r="CIU280" s="416"/>
      <c r="CIV280" s="416"/>
      <c r="CIW280" s="416"/>
      <c r="CIX280" s="416"/>
      <c r="CIY280" s="416"/>
      <c r="CIZ280" s="416"/>
      <c r="CJA280" s="416"/>
      <c r="CJB280" s="417"/>
      <c r="CJC280" s="417"/>
      <c r="CJD280" s="417"/>
      <c r="CJE280" s="417"/>
      <c r="CJF280" s="417"/>
      <c r="CJG280" s="417"/>
      <c r="CJH280" s="417"/>
      <c r="CJI280" s="417"/>
      <c r="CJJ280" s="417"/>
      <c r="CJK280" s="417"/>
      <c r="CJL280" s="417"/>
      <c r="CJM280" s="417"/>
      <c r="CJN280" s="417"/>
      <c r="CJO280" s="417"/>
      <c r="CJP280" s="417"/>
      <c r="CJQ280" s="417"/>
      <c r="CJR280" s="417"/>
      <c r="CJS280" s="417"/>
      <c r="CJT280" s="417"/>
      <c r="CJU280" s="417"/>
      <c r="CJV280" s="417"/>
      <c r="CJW280" s="417"/>
      <c r="CJX280" s="417"/>
      <c r="CJY280" s="417"/>
      <c r="CJZ280" s="418"/>
      <c r="CKA280" s="418"/>
      <c r="CKB280" s="418"/>
      <c r="CKC280" s="418"/>
      <c r="CKD280" s="418"/>
      <c r="CKE280" s="417"/>
      <c r="CKF280" s="417"/>
      <c r="CKG280" s="418"/>
      <c r="CKH280" s="418"/>
      <c r="CKI280" s="417"/>
      <c r="CKJ280" s="417"/>
      <c r="CKK280" s="418"/>
      <c r="CKL280" s="418"/>
      <c r="CKM280" s="417"/>
      <c r="CKN280" s="417"/>
      <c r="CKO280" s="417"/>
      <c r="CKP280" s="417"/>
      <c r="CKQ280" s="417"/>
      <c r="CKR280" s="417"/>
      <c r="CKS280" s="417"/>
      <c r="CKT280" s="418"/>
      <c r="CKU280" s="418"/>
      <c r="CKV280" s="417"/>
      <c r="CKW280" s="417"/>
      <c r="CKX280" s="418"/>
      <c r="CKY280" s="418"/>
      <c r="CKZ280" s="417"/>
      <c r="CLA280" s="417"/>
      <c r="CLB280" s="417"/>
      <c r="CLC280" s="417"/>
      <c r="CLD280" s="417"/>
      <c r="CLE280" s="411"/>
      <c r="CLF280" s="443"/>
      <c r="CLG280" s="417"/>
      <c r="CLH280" s="417"/>
      <c r="CLI280" s="417"/>
      <c r="CLJ280" s="417"/>
      <c r="CLK280" s="417"/>
      <c r="CLL280" s="417"/>
      <c r="CLM280" s="417"/>
      <c r="CLN280" s="416"/>
      <c r="CLO280" s="416"/>
      <c r="CLP280" s="416"/>
      <c r="CLQ280" s="416"/>
      <c r="CLR280" s="416"/>
      <c r="CLS280" s="416"/>
      <c r="CLT280" s="416"/>
      <c r="CLU280" s="416"/>
      <c r="CLV280" s="416"/>
      <c r="CLW280" s="416"/>
      <c r="CLX280" s="416"/>
      <c r="CLY280" s="416"/>
      <c r="CLZ280" s="416"/>
      <c r="CMA280" s="416"/>
      <c r="CMB280" s="416"/>
      <c r="CMC280" s="416"/>
      <c r="CMD280" s="416"/>
      <c r="CME280" s="416"/>
      <c r="CMF280" s="416"/>
      <c r="CMG280" s="416"/>
      <c r="CMH280" s="416"/>
      <c r="CMI280" s="416"/>
      <c r="CMJ280" s="416"/>
      <c r="CMK280" s="416"/>
      <c r="CML280" s="416"/>
      <c r="CMM280" s="416"/>
      <c r="CMN280" s="416"/>
      <c r="CMO280" s="416"/>
      <c r="CMP280" s="416"/>
      <c r="CMQ280" s="416"/>
      <c r="CMR280" s="416"/>
      <c r="CMS280" s="416"/>
      <c r="CMT280" s="416"/>
      <c r="CMU280" s="416"/>
      <c r="CMV280" s="416"/>
      <c r="CMW280" s="416"/>
      <c r="CMX280" s="416"/>
      <c r="CMY280" s="416"/>
      <c r="CMZ280" s="416"/>
      <c r="CNA280" s="416"/>
      <c r="CNB280" s="416"/>
      <c r="CNC280" s="416"/>
      <c r="CND280" s="416"/>
      <c r="CNE280" s="416"/>
      <c r="CNF280" s="417"/>
      <c r="CNG280" s="417"/>
      <c r="CNH280" s="417"/>
      <c r="CNI280" s="417"/>
      <c r="CNJ280" s="417"/>
      <c r="CNK280" s="417"/>
      <c r="CNL280" s="417"/>
      <c r="CNM280" s="417"/>
      <c r="CNN280" s="417"/>
      <c r="CNO280" s="417"/>
      <c r="CNP280" s="417"/>
      <c r="CNQ280" s="417"/>
      <c r="CNR280" s="417"/>
      <c r="CNS280" s="417"/>
      <c r="CNT280" s="417"/>
      <c r="CNU280" s="417"/>
      <c r="CNV280" s="417"/>
      <c r="CNW280" s="417"/>
      <c r="CNX280" s="417"/>
      <c r="CNY280" s="417"/>
      <c r="CNZ280" s="417"/>
      <c r="COA280" s="417"/>
      <c r="COB280" s="417"/>
      <c r="COC280" s="417"/>
      <c r="COD280" s="418"/>
      <c r="COE280" s="418"/>
      <c r="COF280" s="418"/>
      <c r="COG280" s="418"/>
      <c r="COH280" s="418"/>
      <c r="COI280" s="417"/>
      <c r="COJ280" s="417"/>
      <c r="COK280" s="418"/>
      <c r="COL280" s="418"/>
      <c r="COM280" s="417"/>
      <c r="CON280" s="417"/>
      <c r="COO280" s="418"/>
      <c r="COP280" s="418"/>
      <c r="COQ280" s="417"/>
      <c r="COR280" s="417"/>
      <c r="COS280" s="417"/>
      <c r="COT280" s="417"/>
      <c r="COU280" s="417"/>
      <c r="COV280" s="417"/>
      <c r="COW280" s="417"/>
      <c r="COX280" s="418"/>
      <c r="COY280" s="418"/>
      <c r="COZ280" s="417"/>
      <c r="CPA280" s="417"/>
      <c r="CPB280" s="418"/>
      <c r="CPC280" s="418"/>
      <c r="CPD280" s="417"/>
      <c r="CPE280" s="417"/>
      <c r="CPF280" s="417"/>
      <c r="CPG280" s="417"/>
      <c r="CPH280" s="417"/>
      <c r="CPI280" s="411"/>
      <c r="CPJ280" s="443"/>
      <c r="CPK280" s="417"/>
      <c r="CPL280" s="417"/>
      <c r="CPM280" s="417"/>
      <c r="CPN280" s="417"/>
      <c r="CPO280" s="417"/>
      <c r="CPP280" s="417"/>
      <c r="CPQ280" s="417"/>
      <c r="CPR280" s="416"/>
      <c r="CPS280" s="416"/>
      <c r="CPT280" s="416"/>
      <c r="CPU280" s="416"/>
      <c r="CPV280" s="416"/>
      <c r="CPW280" s="416"/>
      <c r="CPX280" s="416"/>
      <c r="CPY280" s="416"/>
      <c r="CPZ280" s="416"/>
      <c r="CQA280" s="416"/>
      <c r="CQB280" s="416"/>
      <c r="CQC280" s="416"/>
      <c r="CQD280" s="416"/>
      <c r="CQE280" s="416"/>
      <c r="CQF280" s="416"/>
      <c r="CQG280" s="416"/>
      <c r="CQH280" s="416"/>
      <c r="CQI280" s="416"/>
      <c r="CQJ280" s="416"/>
      <c r="CQK280" s="416"/>
      <c r="CQL280" s="416"/>
      <c r="CQM280" s="416"/>
      <c r="CQN280" s="416"/>
      <c r="CQO280" s="416"/>
      <c r="CQP280" s="416"/>
      <c r="CQQ280" s="416"/>
      <c r="CQR280" s="416"/>
      <c r="CQS280" s="416"/>
      <c r="CQT280" s="416"/>
      <c r="CQU280" s="416"/>
      <c r="CQV280" s="416"/>
      <c r="CQW280" s="416"/>
      <c r="CQX280" s="416"/>
      <c r="CQY280" s="416"/>
      <c r="CQZ280" s="416"/>
      <c r="CRA280" s="416"/>
      <c r="CRB280" s="416"/>
      <c r="CRC280" s="416"/>
      <c r="CRD280" s="416"/>
      <c r="CRE280" s="416"/>
      <c r="CRF280" s="416"/>
      <c r="CRG280" s="416"/>
      <c r="CRH280" s="416"/>
      <c r="CRI280" s="416"/>
      <c r="CRJ280" s="417"/>
      <c r="CRK280" s="417"/>
      <c r="CRL280" s="417"/>
      <c r="CRM280" s="417"/>
      <c r="CRN280" s="417"/>
      <c r="CRO280" s="417"/>
      <c r="CRP280" s="417"/>
      <c r="CRQ280" s="417"/>
      <c r="CRR280" s="417"/>
      <c r="CRS280" s="417"/>
      <c r="CRT280" s="417"/>
      <c r="CRU280" s="417"/>
      <c r="CRV280" s="417"/>
      <c r="CRW280" s="417"/>
      <c r="CRX280" s="417"/>
      <c r="CRY280" s="417"/>
      <c r="CRZ280" s="417"/>
      <c r="CSA280" s="417"/>
      <c r="CSB280" s="417"/>
      <c r="CSC280" s="417"/>
      <c r="CSD280" s="417"/>
      <c r="CSE280" s="417"/>
      <c r="CSF280" s="417"/>
      <c r="CSG280" s="417"/>
      <c r="CSH280" s="418"/>
      <c r="CSI280" s="418"/>
      <c r="CSJ280" s="418"/>
      <c r="CSK280" s="418"/>
      <c r="CSL280" s="418"/>
      <c r="CSM280" s="417"/>
      <c r="CSN280" s="417"/>
      <c r="CSO280" s="418"/>
      <c r="CSP280" s="418"/>
      <c r="CSQ280" s="417"/>
      <c r="CSR280" s="417"/>
      <c r="CSS280" s="418"/>
      <c r="CST280" s="418"/>
      <c r="CSU280" s="417"/>
      <c r="CSV280" s="417"/>
      <c r="CSW280" s="417"/>
      <c r="CSX280" s="417"/>
      <c r="CSY280" s="417"/>
      <c r="CSZ280" s="417"/>
      <c r="CTA280" s="417"/>
      <c r="CTB280" s="418"/>
      <c r="CTC280" s="418"/>
      <c r="CTD280" s="417"/>
      <c r="CTE280" s="417"/>
      <c r="CTF280" s="418"/>
      <c r="CTG280" s="418"/>
      <c r="CTH280" s="417"/>
      <c r="CTI280" s="417"/>
      <c r="CTJ280" s="417"/>
      <c r="CTK280" s="417"/>
      <c r="CTL280" s="417"/>
      <c r="CTM280" s="411"/>
      <c r="CTN280" s="443"/>
      <c r="CTO280" s="417"/>
      <c r="CTP280" s="417"/>
      <c r="CTQ280" s="417"/>
      <c r="CTR280" s="417"/>
      <c r="CTS280" s="417"/>
      <c r="CTT280" s="417"/>
      <c r="CTU280" s="417"/>
      <c r="CTV280" s="416"/>
      <c r="CTW280" s="416"/>
      <c r="CTX280" s="416"/>
      <c r="CTY280" s="416"/>
      <c r="CTZ280" s="416"/>
      <c r="CUA280" s="416"/>
      <c r="CUB280" s="416"/>
      <c r="CUC280" s="416"/>
      <c r="CUD280" s="416"/>
      <c r="CUE280" s="416"/>
      <c r="CUF280" s="416"/>
      <c r="CUG280" s="416"/>
      <c r="CUH280" s="416"/>
      <c r="CUI280" s="416"/>
      <c r="CUJ280" s="416"/>
      <c r="CUK280" s="416"/>
      <c r="CUL280" s="416"/>
      <c r="CUM280" s="416"/>
      <c r="CUN280" s="416"/>
      <c r="CUO280" s="416"/>
      <c r="CUP280" s="416"/>
      <c r="CUQ280" s="416"/>
      <c r="CUR280" s="416"/>
      <c r="CUS280" s="416"/>
      <c r="CUT280" s="416"/>
      <c r="CUU280" s="416"/>
      <c r="CUV280" s="416"/>
      <c r="CUW280" s="416"/>
      <c r="CUX280" s="416"/>
      <c r="CUY280" s="416"/>
      <c r="CUZ280" s="416"/>
      <c r="CVA280" s="416"/>
      <c r="CVB280" s="416"/>
      <c r="CVC280" s="416"/>
      <c r="CVD280" s="416"/>
      <c r="CVE280" s="416"/>
      <c r="CVF280" s="416"/>
      <c r="CVG280" s="416"/>
      <c r="CVH280" s="416"/>
      <c r="CVI280" s="416"/>
      <c r="CVJ280" s="416"/>
      <c r="CVK280" s="416"/>
      <c r="CVL280" s="416"/>
      <c r="CVM280" s="416"/>
      <c r="CVN280" s="417"/>
      <c r="CVO280" s="417"/>
      <c r="CVP280" s="417"/>
      <c r="CVQ280" s="417"/>
      <c r="CVR280" s="417"/>
      <c r="CVS280" s="417"/>
      <c r="CVT280" s="417"/>
      <c r="CVU280" s="417"/>
      <c r="CVV280" s="417"/>
      <c r="CVW280" s="417"/>
      <c r="CVX280" s="417"/>
      <c r="CVY280" s="417"/>
      <c r="CVZ280" s="417"/>
      <c r="CWA280" s="417"/>
      <c r="CWB280" s="417"/>
      <c r="CWC280" s="417"/>
      <c r="CWD280" s="417"/>
      <c r="CWE280" s="417"/>
      <c r="CWF280" s="417"/>
      <c r="CWG280" s="417"/>
      <c r="CWH280" s="417"/>
      <c r="CWI280" s="417"/>
      <c r="CWJ280" s="417"/>
      <c r="CWK280" s="417"/>
      <c r="CWL280" s="418"/>
      <c r="CWM280" s="418"/>
      <c r="CWN280" s="418"/>
      <c r="CWO280" s="418"/>
      <c r="CWP280" s="418"/>
      <c r="CWQ280" s="417"/>
      <c r="CWR280" s="417"/>
      <c r="CWS280" s="418"/>
      <c r="CWT280" s="418"/>
      <c r="CWU280" s="417"/>
      <c r="CWV280" s="417"/>
      <c r="CWW280" s="418"/>
      <c r="CWX280" s="418"/>
      <c r="CWY280" s="417"/>
      <c r="CWZ280" s="417"/>
      <c r="CXA280" s="417"/>
      <c r="CXB280" s="417"/>
      <c r="CXC280" s="417"/>
      <c r="CXD280" s="417"/>
      <c r="CXE280" s="417"/>
      <c r="CXF280" s="418"/>
      <c r="CXG280" s="418"/>
      <c r="CXH280" s="417"/>
      <c r="CXI280" s="417"/>
      <c r="CXJ280" s="418"/>
      <c r="CXK280" s="418"/>
      <c r="CXL280" s="417"/>
      <c r="CXM280" s="417"/>
      <c r="CXN280" s="417"/>
      <c r="CXO280" s="417"/>
      <c r="CXP280" s="417"/>
      <c r="CXQ280" s="411"/>
      <c r="CXR280" s="443"/>
      <c r="CXS280" s="417"/>
      <c r="CXT280" s="417"/>
      <c r="CXU280" s="417"/>
      <c r="CXV280" s="417"/>
      <c r="CXW280" s="417"/>
      <c r="CXX280" s="417"/>
      <c r="CXY280" s="417"/>
      <c r="CXZ280" s="416"/>
      <c r="CYA280" s="416"/>
      <c r="CYB280" s="416"/>
      <c r="CYC280" s="416"/>
      <c r="CYD280" s="416"/>
      <c r="CYE280" s="416"/>
      <c r="CYF280" s="416"/>
      <c r="CYG280" s="416"/>
      <c r="CYH280" s="416"/>
      <c r="CYI280" s="416"/>
      <c r="CYJ280" s="416"/>
      <c r="CYK280" s="416"/>
      <c r="CYL280" s="416"/>
      <c r="CYM280" s="416"/>
      <c r="CYN280" s="416"/>
      <c r="CYO280" s="416"/>
      <c r="CYP280" s="416"/>
      <c r="CYQ280" s="416"/>
      <c r="CYR280" s="416"/>
      <c r="CYS280" s="416"/>
      <c r="CYT280" s="416"/>
      <c r="CYU280" s="416"/>
      <c r="CYV280" s="416"/>
      <c r="CYW280" s="416"/>
      <c r="CYX280" s="416"/>
      <c r="CYY280" s="416"/>
      <c r="CYZ280" s="416"/>
      <c r="CZA280" s="416"/>
      <c r="CZB280" s="416"/>
      <c r="CZC280" s="416"/>
      <c r="CZD280" s="416"/>
      <c r="CZE280" s="416"/>
      <c r="CZF280" s="416"/>
      <c r="CZG280" s="416"/>
      <c r="CZH280" s="416"/>
      <c r="CZI280" s="416"/>
      <c r="CZJ280" s="416"/>
      <c r="CZK280" s="416"/>
      <c r="CZL280" s="416"/>
      <c r="CZM280" s="416"/>
      <c r="CZN280" s="416"/>
      <c r="CZO280" s="416"/>
      <c r="CZP280" s="416"/>
      <c r="CZQ280" s="416"/>
      <c r="CZR280" s="417"/>
      <c r="CZS280" s="417"/>
      <c r="CZT280" s="417"/>
      <c r="CZU280" s="417"/>
      <c r="CZV280" s="417"/>
      <c r="CZW280" s="417"/>
      <c r="CZX280" s="417"/>
      <c r="CZY280" s="417"/>
      <c r="CZZ280" s="417"/>
      <c r="DAA280" s="417"/>
      <c r="DAB280" s="417"/>
      <c r="DAC280" s="417"/>
      <c r="DAD280" s="417"/>
      <c r="DAE280" s="417"/>
      <c r="DAF280" s="417"/>
      <c r="DAG280" s="417"/>
      <c r="DAH280" s="417"/>
      <c r="DAI280" s="417"/>
      <c r="DAJ280" s="417"/>
      <c r="DAK280" s="417"/>
      <c r="DAL280" s="417"/>
      <c r="DAM280" s="417"/>
      <c r="DAN280" s="417"/>
      <c r="DAO280" s="417"/>
      <c r="DAP280" s="418"/>
      <c r="DAQ280" s="418"/>
      <c r="DAR280" s="418"/>
      <c r="DAS280" s="418"/>
      <c r="DAT280" s="418"/>
      <c r="DAU280" s="417"/>
      <c r="DAV280" s="417"/>
      <c r="DAW280" s="418"/>
      <c r="DAX280" s="418"/>
      <c r="DAY280" s="417"/>
      <c r="DAZ280" s="417"/>
      <c r="DBA280" s="418"/>
      <c r="DBB280" s="418"/>
      <c r="DBC280" s="417"/>
      <c r="DBD280" s="417"/>
      <c r="DBE280" s="417"/>
      <c r="DBF280" s="417"/>
      <c r="DBG280" s="417"/>
      <c r="DBH280" s="417"/>
      <c r="DBI280" s="417"/>
      <c r="DBJ280" s="418"/>
      <c r="DBK280" s="418"/>
      <c r="DBL280" s="417"/>
      <c r="DBM280" s="417"/>
      <c r="DBN280" s="418"/>
      <c r="DBO280" s="418"/>
      <c r="DBP280" s="417"/>
      <c r="DBQ280" s="417"/>
      <c r="DBR280" s="417"/>
      <c r="DBS280" s="417"/>
      <c r="DBT280" s="417"/>
      <c r="DBU280" s="411"/>
      <c r="DBV280" s="443"/>
      <c r="DBW280" s="417"/>
      <c r="DBX280" s="417"/>
      <c r="DBY280" s="417"/>
      <c r="DBZ280" s="417"/>
      <c r="DCA280" s="417"/>
      <c r="DCB280" s="417"/>
      <c r="DCC280" s="417"/>
      <c r="DCD280" s="416"/>
      <c r="DCE280" s="416"/>
      <c r="DCF280" s="416"/>
      <c r="DCG280" s="416"/>
      <c r="DCH280" s="416"/>
      <c r="DCI280" s="416"/>
      <c r="DCJ280" s="416"/>
      <c r="DCK280" s="416"/>
      <c r="DCL280" s="416"/>
      <c r="DCM280" s="416"/>
      <c r="DCN280" s="416"/>
      <c r="DCO280" s="416"/>
      <c r="DCP280" s="416"/>
      <c r="DCQ280" s="416"/>
      <c r="DCR280" s="416"/>
      <c r="DCS280" s="416"/>
      <c r="DCT280" s="416"/>
      <c r="DCU280" s="416"/>
      <c r="DCV280" s="416"/>
      <c r="DCW280" s="416"/>
      <c r="DCX280" s="416"/>
      <c r="DCY280" s="416"/>
      <c r="DCZ280" s="416"/>
      <c r="DDA280" s="416"/>
      <c r="DDB280" s="416"/>
      <c r="DDC280" s="416"/>
      <c r="DDD280" s="416"/>
      <c r="DDE280" s="416"/>
      <c r="DDF280" s="416"/>
      <c r="DDG280" s="416"/>
      <c r="DDH280" s="416"/>
      <c r="DDI280" s="416"/>
      <c r="DDJ280" s="416"/>
      <c r="DDK280" s="416"/>
      <c r="DDL280" s="416"/>
      <c r="DDM280" s="416"/>
      <c r="DDN280" s="416"/>
      <c r="DDO280" s="416"/>
      <c r="DDP280" s="416"/>
      <c r="DDQ280" s="416"/>
      <c r="DDR280" s="416"/>
      <c r="DDS280" s="416"/>
      <c r="DDT280" s="416"/>
      <c r="DDU280" s="416"/>
      <c r="DDV280" s="417"/>
      <c r="DDW280" s="417"/>
      <c r="DDX280" s="417"/>
      <c r="DDY280" s="417"/>
      <c r="DDZ280" s="417"/>
      <c r="DEA280" s="417"/>
      <c r="DEB280" s="417"/>
      <c r="DEC280" s="417"/>
      <c r="DED280" s="417"/>
      <c r="DEE280" s="417"/>
      <c r="DEF280" s="417"/>
      <c r="DEG280" s="417"/>
      <c r="DEH280" s="417"/>
      <c r="DEI280" s="417"/>
      <c r="DEJ280" s="417"/>
      <c r="DEK280" s="417"/>
      <c r="DEL280" s="417"/>
      <c r="DEM280" s="417"/>
      <c r="DEN280" s="417"/>
      <c r="DEO280" s="417"/>
      <c r="DEP280" s="417"/>
      <c r="DEQ280" s="417"/>
      <c r="DER280" s="417"/>
      <c r="DES280" s="417"/>
      <c r="DET280" s="418"/>
      <c r="DEU280" s="418"/>
      <c r="DEV280" s="418"/>
      <c r="DEW280" s="418"/>
      <c r="DEX280" s="418"/>
      <c r="DEY280" s="417"/>
      <c r="DEZ280" s="417"/>
      <c r="DFA280" s="418"/>
      <c r="DFB280" s="418"/>
      <c r="DFC280" s="417"/>
      <c r="DFD280" s="417"/>
      <c r="DFE280" s="418"/>
      <c r="DFF280" s="418"/>
      <c r="DFG280" s="417"/>
      <c r="DFH280" s="417"/>
      <c r="DFI280" s="417"/>
      <c r="DFJ280" s="417"/>
      <c r="DFK280" s="417"/>
      <c r="DFL280" s="417"/>
      <c r="DFM280" s="417"/>
      <c r="DFN280" s="418"/>
      <c r="DFO280" s="418"/>
      <c r="DFP280" s="417"/>
      <c r="DFQ280" s="417"/>
      <c r="DFR280" s="418"/>
      <c r="DFS280" s="418"/>
      <c r="DFT280" s="417"/>
      <c r="DFU280" s="417"/>
      <c r="DFV280" s="417"/>
      <c r="DFW280" s="417"/>
      <c r="DFX280" s="417"/>
      <c r="DFY280" s="411"/>
      <c r="DFZ280" s="443"/>
      <c r="DGA280" s="417"/>
      <c r="DGB280" s="417"/>
      <c r="DGC280" s="417"/>
      <c r="DGD280" s="417"/>
      <c r="DGE280" s="417"/>
      <c r="DGF280" s="417"/>
      <c r="DGG280" s="417"/>
      <c r="DGH280" s="416"/>
      <c r="DGI280" s="416"/>
      <c r="DGJ280" s="416"/>
      <c r="DGK280" s="416"/>
      <c r="DGL280" s="416"/>
      <c r="DGM280" s="416"/>
      <c r="DGN280" s="416"/>
      <c r="DGO280" s="416"/>
      <c r="DGP280" s="416"/>
      <c r="DGQ280" s="416"/>
      <c r="DGR280" s="416"/>
      <c r="DGS280" s="416"/>
      <c r="DGT280" s="416"/>
      <c r="DGU280" s="416"/>
      <c r="DGV280" s="416"/>
      <c r="DGW280" s="416"/>
      <c r="DGX280" s="416"/>
      <c r="DGY280" s="416"/>
      <c r="DGZ280" s="416"/>
      <c r="DHA280" s="416"/>
      <c r="DHB280" s="416"/>
      <c r="DHC280" s="416"/>
      <c r="DHD280" s="416"/>
      <c r="DHE280" s="416"/>
      <c r="DHF280" s="416"/>
      <c r="DHG280" s="416"/>
      <c r="DHH280" s="416"/>
      <c r="DHI280" s="416"/>
      <c r="DHJ280" s="416"/>
      <c r="DHK280" s="416"/>
      <c r="DHL280" s="416"/>
      <c r="DHM280" s="416"/>
      <c r="DHN280" s="416"/>
      <c r="DHO280" s="416"/>
      <c r="DHP280" s="416"/>
      <c r="DHQ280" s="416"/>
      <c r="DHR280" s="416"/>
      <c r="DHS280" s="416"/>
      <c r="DHT280" s="416"/>
      <c r="DHU280" s="416"/>
      <c r="DHV280" s="416"/>
      <c r="DHW280" s="416"/>
      <c r="DHX280" s="416"/>
      <c r="DHY280" s="416"/>
      <c r="DHZ280" s="417"/>
      <c r="DIA280" s="417"/>
      <c r="DIB280" s="417"/>
      <c r="DIC280" s="417"/>
      <c r="DID280" s="417"/>
      <c r="DIE280" s="417"/>
      <c r="DIF280" s="417"/>
      <c r="DIG280" s="417"/>
      <c r="DIH280" s="417"/>
      <c r="DII280" s="417"/>
      <c r="DIJ280" s="417"/>
      <c r="DIK280" s="417"/>
      <c r="DIL280" s="417"/>
      <c r="DIM280" s="417"/>
      <c r="DIN280" s="417"/>
      <c r="DIO280" s="417"/>
      <c r="DIP280" s="417"/>
      <c r="DIQ280" s="417"/>
      <c r="DIR280" s="417"/>
      <c r="DIS280" s="417"/>
      <c r="DIT280" s="417"/>
      <c r="DIU280" s="417"/>
      <c r="DIV280" s="417"/>
      <c r="DIW280" s="417"/>
      <c r="DIX280" s="418"/>
      <c r="DIY280" s="418"/>
      <c r="DIZ280" s="418"/>
      <c r="DJA280" s="418"/>
      <c r="DJB280" s="418"/>
      <c r="DJC280" s="417"/>
      <c r="DJD280" s="417"/>
      <c r="DJE280" s="418"/>
      <c r="DJF280" s="418"/>
      <c r="DJG280" s="417"/>
      <c r="DJH280" s="417"/>
      <c r="DJI280" s="418"/>
      <c r="DJJ280" s="418"/>
      <c r="DJK280" s="417"/>
      <c r="DJL280" s="417"/>
      <c r="DJM280" s="417"/>
      <c r="DJN280" s="417"/>
      <c r="DJO280" s="417"/>
      <c r="DJP280" s="417"/>
      <c r="DJQ280" s="417"/>
      <c r="DJR280" s="418"/>
      <c r="DJS280" s="418"/>
      <c r="DJT280" s="417"/>
      <c r="DJU280" s="417"/>
      <c r="DJV280" s="418"/>
      <c r="DJW280" s="418"/>
      <c r="DJX280" s="417"/>
      <c r="DJY280" s="417"/>
      <c r="DJZ280" s="417"/>
      <c r="DKA280" s="417"/>
      <c r="DKB280" s="417"/>
      <c r="DKC280" s="411"/>
      <c r="DKD280" s="443"/>
      <c r="DKE280" s="417"/>
      <c r="DKF280" s="417"/>
      <c r="DKG280" s="417"/>
      <c r="DKH280" s="417"/>
      <c r="DKI280" s="417"/>
      <c r="DKJ280" s="417"/>
      <c r="DKK280" s="417"/>
      <c r="DKL280" s="416"/>
      <c r="DKM280" s="416"/>
      <c r="DKN280" s="416"/>
      <c r="DKO280" s="416"/>
      <c r="DKP280" s="416"/>
      <c r="DKQ280" s="416"/>
      <c r="DKR280" s="416"/>
      <c r="DKS280" s="416"/>
      <c r="DKT280" s="416"/>
      <c r="DKU280" s="416"/>
      <c r="DKV280" s="416"/>
      <c r="DKW280" s="416"/>
      <c r="DKX280" s="416"/>
      <c r="DKY280" s="416"/>
      <c r="DKZ280" s="416"/>
      <c r="DLA280" s="416"/>
      <c r="DLB280" s="416"/>
      <c r="DLC280" s="416"/>
      <c r="DLD280" s="416"/>
      <c r="DLE280" s="416"/>
      <c r="DLF280" s="416"/>
      <c r="DLG280" s="416"/>
      <c r="DLH280" s="416"/>
      <c r="DLI280" s="416"/>
      <c r="DLJ280" s="416"/>
      <c r="DLK280" s="416"/>
      <c r="DLL280" s="416"/>
      <c r="DLM280" s="416"/>
      <c r="DLN280" s="416"/>
      <c r="DLO280" s="416"/>
      <c r="DLP280" s="416"/>
      <c r="DLQ280" s="416"/>
      <c r="DLR280" s="416"/>
      <c r="DLS280" s="416"/>
      <c r="DLT280" s="416"/>
      <c r="DLU280" s="416"/>
      <c r="DLV280" s="416"/>
      <c r="DLW280" s="416"/>
      <c r="DLX280" s="416"/>
      <c r="DLY280" s="416"/>
      <c r="DLZ280" s="416"/>
      <c r="DMA280" s="416"/>
      <c r="DMB280" s="416"/>
      <c r="DMC280" s="416"/>
      <c r="DMD280" s="417"/>
      <c r="DME280" s="417"/>
      <c r="DMF280" s="417"/>
      <c r="DMG280" s="417"/>
      <c r="DMH280" s="417"/>
      <c r="DMI280" s="417"/>
      <c r="DMJ280" s="417"/>
      <c r="DMK280" s="417"/>
      <c r="DML280" s="417"/>
      <c r="DMM280" s="417"/>
      <c r="DMN280" s="417"/>
      <c r="DMO280" s="417"/>
      <c r="DMP280" s="417"/>
      <c r="DMQ280" s="417"/>
      <c r="DMR280" s="417"/>
      <c r="DMS280" s="417"/>
      <c r="DMT280" s="417"/>
      <c r="DMU280" s="417"/>
      <c r="DMV280" s="417"/>
      <c r="DMW280" s="417"/>
      <c r="DMX280" s="417"/>
      <c r="DMY280" s="417"/>
      <c r="DMZ280" s="417"/>
      <c r="DNA280" s="417"/>
      <c r="DNB280" s="418"/>
      <c r="DNC280" s="418"/>
      <c r="DND280" s="418"/>
      <c r="DNE280" s="418"/>
      <c r="DNF280" s="418"/>
      <c r="DNG280" s="417"/>
      <c r="DNH280" s="417"/>
      <c r="DNI280" s="418"/>
      <c r="DNJ280" s="418"/>
      <c r="DNK280" s="417"/>
      <c r="DNL280" s="417"/>
      <c r="DNM280" s="418"/>
      <c r="DNN280" s="418"/>
      <c r="DNO280" s="417"/>
      <c r="DNP280" s="417"/>
      <c r="DNQ280" s="417"/>
      <c r="DNR280" s="417"/>
      <c r="DNS280" s="417"/>
      <c r="DNT280" s="417"/>
      <c r="DNU280" s="417"/>
      <c r="DNV280" s="418"/>
      <c r="DNW280" s="418"/>
      <c r="DNX280" s="417"/>
      <c r="DNY280" s="417"/>
      <c r="DNZ280" s="418"/>
      <c r="DOA280" s="418"/>
      <c r="DOB280" s="417"/>
      <c r="DOC280" s="417"/>
      <c r="DOD280" s="417"/>
      <c r="DOE280" s="417"/>
      <c r="DOF280" s="417"/>
      <c r="DOG280" s="411"/>
      <c r="DOH280" s="443"/>
      <c r="DOI280" s="417"/>
      <c r="DOJ280" s="417"/>
      <c r="DOK280" s="417"/>
      <c r="DOL280" s="417"/>
      <c r="DOM280" s="417"/>
      <c r="DON280" s="417"/>
      <c r="DOO280" s="417"/>
      <c r="DOP280" s="416"/>
      <c r="DOQ280" s="416"/>
      <c r="DOR280" s="416"/>
      <c r="DOS280" s="416"/>
      <c r="DOT280" s="416"/>
      <c r="DOU280" s="416"/>
      <c r="DOV280" s="416"/>
      <c r="DOW280" s="416"/>
      <c r="DOX280" s="416"/>
      <c r="DOY280" s="416"/>
      <c r="DOZ280" s="416"/>
      <c r="DPA280" s="416"/>
      <c r="DPB280" s="416"/>
      <c r="DPC280" s="416"/>
      <c r="DPD280" s="416"/>
      <c r="DPE280" s="416"/>
      <c r="DPF280" s="416"/>
      <c r="DPG280" s="416"/>
      <c r="DPH280" s="416"/>
      <c r="DPI280" s="416"/>
      <c r="DPJ280" s="416"/>
      <c r="DPK280" s="416"/>
      <c r="DPL280" s="416"/>
      <c r="DPM280" s="416"/>
      <c r="DPN280" s="416"/>
      <c r="DPO280" s="416"/>
      <c r="DPP280" s="416"/>
      <c r="DPQ280" s="416"/>
      <c r="DPR280" s="416"/>
      <c r="DPS280" s="416"/>
      <c r="DPT280" s="416"/>
      <c r="DPU280" s="416"/>
      <c r="DPV280" s="416"/>
      <c r="DPW280" s="416"/>
      <c r="DPX280" s="416"/>
      <c r="DPY280" s="416"/>
      <c r="DPZ280" s="416"/>
      <c r="DQA280" s="416"/>
      <c r="DQB280" s="416"/>
      <c r="DQC280" s="416"/>
      <c r="DQD280" s="416"/>
      <c r="DQE280" s="416"/>
      <c r="DQF280" s="416"/>
      <c r="DQG280" s="416"/>
      <c r="DQH280" s="417"/>
      <c r="DQI280" s="417"/>
      <c r="DQJ280" s="417"/>
      <c r="DQK280" s="417"/>
      <c r="DQL280" s="417"/>
      <c r="DQM280" s="417"/>
      <c r="DQN280" s="417"/>
      <c r="DQO280" s="417"/>
      <c r="DQP280" s="417"/>
      <c r="DQQ280" s="417"/>
      <c r="DQR280" s="417"/>
      <c r="DQS280" s="417"/>
      <c r="DQT280" s="417"/>
      <c r="DQU280" s="417"/>
      <c r="DQV280" s="417"/>
      <c r="DQW280" s="417"/>
      <c r="DQX280" s="417"/>
      <c r="DQY280" s="417"/>
      <c r="DQZ280" s="417"/>
      <c r="DRA280" s="417"/>
      <c r="DRB280" s="417"/>
      <c r="DRC280" s="417"/>
      <c r="DRD280" s="417"/>
      <c r="DRE280" s="417"/>
      <c r="DRF280" s="418"/>
      <c r="DRG280" s="418"/>
      <c r="DRH280" s="418"/>
      <c r="DRI280" s="418"/>
      <c r="DRJ280" s="418"/>
      <c r="DRK280" s="417"/>
      <c r="DRL280" s="417"/>
      <c r="DRM280" s="418"/>
      <c r="DRN280" s="418"/>
      <c r="DRO280" s="417"/>
      <c r="DRP280" s="417"/>
      <c r="DRQ280" s="418"/>
      <c r="DRR280" s="418"/>
      <c r="DRS280" s="417"/>
      <c r="DRT280" s="417"/>
      <c r="DRU280" s="417"/>
      <c r="DRV280" s="417"/>
      <c r="DRW280" s="417"/>
      <c r="DRX280" s="417"/>
      <c r="DRY280" s="417"/>
      <c r="DRZ280" s="418"/>
      <c r="DSA280" s="418"/>
      <c r="DSB280" s="417"/>
      <c r="DSC280" s="417"/>
      <c r="DSD280" s="418"/>
      <c r="DSE280" s="418"/>
      <c r="DSF280" s="417"/>
      <c r="DSG280" s="417"/>
      <c r="DSH280" s="417"/>
      <c r="DSI280" s="417"/>
      <c r="DSJ280" s="417"/>
      <c r="DSK280" s="411"/>
      <c r="DSL280" s="443"/>
      <c r="DSM280" s="417"/>
      <c r="DSN280" s="417"/>
      <c r="DSO280" s="417"/>
      <c r="DSP280" s="417"/>
      <c r="DSQ280" s="417"/>
      <c r="DSR280" s="417"/>
      <c r="DSS280" s="417"/>
      <c r="DST280" s="416"/>
      <c r="DSU280" s="416"/>
      <c r="DSV280" s="416"/>
      <c r="DSW280" s="416"/>
      <c r="DSX280" s="416"/>
      <c r="DSY280" s="416"/>
      <c r="DSZ280" s="416"/>
      <c r="DTA280" s="416"/>
      <c r="DTB280" s="416"/>
      <c r="DTC280" s="416"/>
      <c r="DTD280" s="416"/>
      <c r="DTE280" s="416"/>
      <c r="DTF280" s="416"/>
      <c r="DTG280" s="416"/>
      <c r="DTH280" s="416"/>
      <c r="DTI280" s="416"/>
      <c r="DTJ280" s="416"/>
      <c r="DTK280" s="416"/>
      <c r="DTL280" s="416"/>
      <c r="DTM280" s="416"/>
      <c r="DTN280" s="416"/>
      <c r="DTO280" s="416"/>
      <c r="DTP280" s="416"/>
      <c r="DTQ280" s="416"/>
      <c r="DTR280" s="416"/>
      <c r="DTS280" s="416"/>
      <c r="DTT280" s="416"/>
      <c r="DTU280" s="416"/>
      <c r="DTV280" s="416"/>
      <c r="DTW280" s="416"/>
      <c r="DTX280" s="416"/>
      <c r="DTY280" s="416"/>
      <c r="DTZ280" s="416"/>
      <c r="DUA280" s="416"/>
      <c r="DUB280" s="416"/>
      <c r="DUC280" s="416"/>
      <c r="DUD280" s="416"/>
      <c r="DUE280" s="416"/>
      <c r="DUF280" s="416"/>
      <c r="DUG280" s="416"/>
      <c r="DUH280" s="416"/>
      <c r="DUI280" s="416"/>
      <c r="DUJ280" s="416"/>
      <c r="DUK280" s="416"/>
      <c r="DUL280" s="417"/>
      <c r="DUM280" s="417"/>
      <c r="DUN280" s="417"/>
      <c r="DUO280" s="417"/>
      <c r="DUP280" s="417"/>
      <c r="DUQ280" s="417"/>
      <c r="DUR280" s="417"/>
      <c r="DUS280" s="417"/>
      <c r="DUT280" s="417"/>
      <c r="DUU280" s="417"/>
      <c r="DUV280" s="417"/>
      <c r="DUW280" s="417"/>
      <c r="DUX280" s="417"/>
      <c r="DUY280" s="417"/>
      <c r="DUZ280" s="417"/>
      <c r="DVA280" s="417"/>
      <c r="DVB280" s="417"/>
      <c r="DVC280" s="417"/>
      <c r="DVD280" s="417"/>
      <c r="DVE280" s="417"/>
      <c r="DVF280" s="417"/>
      <c r="DVG280" s="417"/>
      <c r="DVH280" s="417"/>
      <c r="DVI280" s="417"/>
      <c r="DVJ280" s="418"/>
      <c r="DVK280" s="418"/>
      <c r="DVL280" s="418"/>
      <c r="DVM280" s="418"/>
      <c r="DVN280" s="418"/>
      <c r="DVO280" s="417"/>
      <c r="DVP280" s="417"/>
      <c r="DVQ280" s="418"/>
      <c r="DVR280" s="418"/>
      <c r="DVS280" s="417"/>
      <c r="DVT280" s="417"/>
      <c r="DVU280" s="418"/>
      <c r="DVV280" s="418"/>
      <c r="DVW280" s="417"/>
      <c r="DVX280" s="417"/>
      <c r="DVY280" s="417"/>
      <c r="DVZ280" s="417"/>
      <c r="DWA280" s="417"/>
      <c r="DWB280" s="417"/>
      <c r="DWC280" s="417"/>
      <c r="DWD280" s="418"/>
      <c r="DWE280" s="418"/>
      <c r="DWF280" s="417"/>
      <c r="DWG280" s="417"/>
      <c r="DWH280" s="418"/>
      <c r="DWI280" s="418"/>
      <c r="DWJ280" s="417"/>
      <c r="DWK280" s="417"/>
      <c r="DWL280" s="417"/>
      <c r="DWM280" s="417"/>
      <c r="DWN280" s="417"/>
      <c r="DWO280" s="411"/>
      <c r="DWP280" s="443"/>
      <c r="DWQ280" s="417"/>
      <c r="DWR280" s="417"/>
      <c r="DWS280" s="417"/>
      <c r="DWT280" s="417"/>
      <c r="DWU280" s="417"/>
      <c r="DWV280" s="417"/>
      <c r="DWW280" s="417"/>
      <c r="DWX280" s="416"/>
      <c r="DWY280" s="416"/>
      <c r="DWZ280" s="416"/>
      <c r="DXA280" s="416"/>
      <c r="DXB280" s="416"/>
      <c r="DXC280" s="416"/>
      <c r="DXD280" s="416"/>
      <c r="DXE280" s="416"/>
      <c r="DXF280" s="416"/>
      <c r="DXG280" s="416"/>
      <c r="DXH280" s="416"/>
      <c r="DXI280" s="416"/>
      <c r="DXJ280" s="416"/>
      <c r="DXK280" s="416"/>
      <c r="DXL280" s="416"/>
      <c r="DXM280" s="416"/>
      <c r="DXN280" s="416"/>
      <c r="DXO280" s="416"/>
      <c r="DXP280" s="416"/>
      <c r="DXQ280" s="416"/>
      <c r="DXR280" s="416"/>
      <c r="DXS280" s="416"/>
      <c r="DXT280" s="416"/>
      <c r="DXU280" s="416"/>
      <c r="DXV280" s="416"/>
      <c r="DXW280" s="416"/>
      <c r="DXX280" s="416"/>
      <c r="DXY280" s="416"/>
      <c r="DXZ280" s="416"/>
      <c r="DYA280" s="416"/>
      <c r="DYB280" s="416"/>
      <c r="DYC280" s="416"/>
      <c r="DYD280" s="416"/>
      <c r="DYE280" s="416"/>
      <c r="DYF280" s="416"/>
      <c r="DYG280" s="416"/>
      <c r="DYH280" s="416"/>
      <c r="DYI280" s="416"/>
      <c r="DYJ280" s="416"/>
      <c r="DYK280" s="416"/>
      <c r="DYL280" s="416"/>
      <c r="DYM280" s="416"/>
      <c r="DYN280" s="416"/>
      <c r="DYO280" s="416"/>
      <c r="DYP280" s="417"/>
      <c r="DYQ280" s="417"/>
      <c r="DYR280" s="417"/>
      <c r="DYS280" s="417"/>
      <c r="DYT280" s="417"/>
      <c r="DYU280" s="417"/>
      <c r="DYV280" s="417"/>
      <c r="DYW280" s="417"/>
      <c r="DYX280" s="417"/>
      <c r="DYY280" s="417"/>
      <c r="DYZ280" s="417"/>
      <c r="DZA280" s="417"/>
      <c r="DZB280" s="417"/>
      <c r="DZC280" s="417"/>
      <c r="DZD280" s="417"/>
      <c r="DZE280" s="417"/>
      <c r="DZF280" s="417"/>
      <c r="DZG280" s="417"/>
      <c r="DZH280" s="417"/>
      <c r="DZI280" s="417"/>
      <c r="DZJ280" s="417"/>
      <c r="DZK280" s="417"/>
      <c r="DZL280" s="417"/>
      <c r="DZM280" s="417"/>
      <c r="DZN280" s="418"/>
      <c r="DZO280" s="418"/>
      <c r="DZP280" s="418"/>
      <c r="DZQ280" s="418"/>
      <c r="DZR280" s="418"/>
      <c r="DZS280" s="417"/>
      <c r="DZT280" s="417"/>
      <c r="DZU280" s="418"/>
      <c r="DZV280" s="418"/>
      <c r="DZW280" s="417"/>
      <c r="DZX280" s="417"/>
      <c r="DZY280" s="418"/>
      <c r="DZZ280" s="418"/>
      <c r="EAA280" s="417"/>
      <c r="EAB280" s="417"/>
      <c r="EAC280" s="417"/>
      <c r="EAD280" s="417"/>
      <c r="EAE280" s="417"/>
      <c r="EAF280" s="417"/>
      <c r="EAG280" s="417"/>
      <c r="EAH280" s="418"/>
      <c r="EAI280" s="418"/>
      <c r="EAJ280" s="417"/>
      <c r="EAK280" s="417"/>
      <c r="EAL280" s="418"/>
      <c r="EAM280" s="418"/>
      <c r="EAN280" s="417"/>
      <c r="EAO280" s="417"/>
      <c r="EAP280" s="417"/>
      <c r="EAQ280" s="417"/>
      <c r="EAR280" s="417"/>
      <c r="EAS280" s="411"/>
      <c r="EAT280" s="443"/>
      <c r="EAU280" s="417"/>
      <c r="EAV280" s="417"/>
      <c r="EAW280" s="417"/>
      <c r="EAX280" s="417"/>
      <c r="EAY280" s="417"/>
      <c r="EAZ280" s="417"/>
      <c r="EBA280" s="417"/>
      <c r="EBB280" s="416"/>
      <c r="EBC280" s="416"/>
      <c r="EBD280" s="416"/>
      <c r="EBE280" s="416"/>
      <c r="EBF280" s="416"/>
      <c r="EBG280" s="416"/>
      <c r="EBH280" s="416"/>
      <c r="EBI280" s="416"/>
      <c r="EBJ280" s="416"/>
      <c r="EBK280" s="416"/>
      <c r="EBL280" s="416"/>
      <c r="EBM280" s="416"/>
      <c r="EBN280" s="416"/>
      <c r="EBO280" s="416"/>
      <c r="EBP280" s="416"/>
      <c r="EBQ280" s="416"/>
      <c r="EBR280" s="416"/>
      <c r="EBS280" s="416"/>
      <c r="EBT280" s="416"/>
      <c r="EBU280" s="416"/>
      <c r="EBV280" s="416"/>
      <c r="EBW280" s="416"/>
      <c r="EBX280" s="416"/>
      <c r="EBY280" s="416"/>
      <c r="EBZ280" s="416"/>
      <c r="ECA280" s="416"/>
      <c r="ECB280" s="416"/>
      <c r="ECC280" s="416"/>
      <c r="ECD280" s="416"/>
      <c r="ECE280" s="416"/>
      <c r="ECF280" s="416"/>
      <c r="ECG280" s="416"/>
      <c r="ECH280" s="416"/>
      <c r="ECI280" s="416"/>
      <c r="ECJ280" s="416"/>
      <c r="ECK280" s="416"/>
      <c r="ECL280" s="416"/>
      <c r="ECM280" s="416"/>
      <c r="ECN280" s="416"/>
      <c r="ECO280" s="416"/>
      <c r="ECP280" s="416"/>
      <c r="ECQ280" s="416"/>
      <c r="ECR280" s="416"/>
      <c r="ECS280" s="416"/>
      <c r="ECT280" s="417"/>
      <c r="ECU280" s="417"/>
      <c r="ECV280" s="417"/>
      <c r="ECW280" s="417"/>
      <c r="ECX280" s="417"/>
      <c r="ECY280" s="417"/>
      <c r="ECZ280" s="417"/>
      <c r="EDA280" s="417"/>
      <c r="EDB280" s="417"/>
      <c r="EDC280" s="417"/>
      <c r="EDD280" s="417"/>
      <c r="EDE280" s="417"/>
      <c r="EDF280" s="417"/>
      <c r="EDG280" s="417"/>
      <c r="EDH280" s="417"/>
      <c r="EDI280" s="417"/>
      <c r="EDJ280" s="417"/>
      <c r="EDK280" s="417"/>
      <c r="EDL280" s="417"/>
      <c r="EDM280" s="417"/>
      <c r="EDN280" s="417"/>
      <c r="EDO280" s="417"/>
      <c r="EDP280" s="417"/>
      <c r="EDQ280" s="417"/>
      <c r="EDR280" s="418"/>
      <c r="EDS280" s="418"/>
      <c r="EDT280" s="418"/>
      <c r="EDU280" s="418"/>
      <c r="EDV280" s="418"/>
      <c r="EDW280" s="417"/>
      <c r="EDX280" s="417"/>
      <c r="EDY280" s="418"/>
      <c r="EDZ280" s="418"/>
      <c r="EEA280" s="417"/>
      <c r="EEB280" s="417"/>
      <c r="EEC280" s="418"/>
      <c r="EED280" s="418"/>
      <c r="EEE280" s="417"/>
      <c r="EEF280" s="417"/>
      <c r="EEG280" s="417"/>
      <c r="EEH280" s="417"/>
      <c r="EEI280" s="417"/>
      <c r="EEJ280" s="417"/>
      <c r="EEK280" s="417"/>
      <c r="EEL280" s="418"/>
      <c r="EEM280" s="418"/>
      <c r="EEN280" s="417"/>
      <c r="EEO280" s="417"/>
      <c r="EEP280" s="418"/>
      <c r="EEQ280" s="418"/>
      <c r="EER280" s="417"/>
      <c r="EES280" s="417"/>
      <c r="EET280" s="417"/>
      <c r="EEU280" s="417"/>
      <c r="EEV280" s="417"/>
      <c r="EEW280" s="411"/>
      <c r="EEX280" s="443"/>
      <c r="EEY280" s="417"/>
      <c r="EEZ280" s="417"/>
      <c r="EFA280" s="417"/>
      <c r="EFB280" s="417"/>
      <c r="EFC280" s="417"/>
      <c r="EFD280" s="417"/>
      <c r="EFE280" s="417"/>
      <c r="EFF280" s="416"/>
      <c r="EFG280" s="416"/>
      <c r="EFH280" s="416"/>
      <c r="EFI280" s="416"/>
      <c r="EFJ280" s="416"/>
      <c r="EFK280" s="416"/>
      <c r="EFL280" s="416"/>
      <c r="EFM280" s="416"/>
      <c r="EFN280" s="416"/>
      <c r="EFO280" s="416"/>
      <c r="EFP280" s="416"/>
      <c r="EFQ280" s="416"/>
      <c r="EFR280" s="416"/>
      <c r="EFS280" s="416"/>
      <c r="EFT280" s="416"/>
      <c r="EFU280" s="416"/>
      <c r="EFV280" s="416"/>
      <c r="EFW280" s="416"/>
      <c r="EFX280" s="416"/>
      <c r="EFY280" s="416"/>
      <c r="EFZ280" s="416"/>
      <c r="EGA280" s="416"/>
      <c r="EGB280" s="416"/>
      <c r="EGC280" s="416"/>
      <c r="EGD280" s="416"/>
      <c r="EGE280" s="416"/>
      <c r="EGF280" s="416"/>
      <c r="EGG280" s="416"/>
      <c r="EGH280" s="416"/>
      <c r="EGI280" s="416"/>
      <c r="EGJ280" s="416"/>
      <c r="EGK280" s="416"/>
      <c r="EGL280" s="416"/>
      <c r="EGM280" s="416"/>
      <c r="EGN280" s="416"/>
      <c r="EGO280" s="416"/>
      <c r="EGP280" s="416"/>
      <c r="EGQ280" s="416"/>
      <c r="EGR280" s="416"/>
      <c r="EGS280" s="416"/>
      <c r="EGT280" s="416"/>
      <c r="EGU280" s="416"/>
      <c r="EGV280" s="416"/>
      <c r="EGW280" s="416"/>
      <c r="EGX280" s="417"/>
      <c r="EGY280" s="417"/>
      <c r="EGZ280" s="417"/>
      <c r="EHA280" s="417"/>
      <c r="EHB280" s="417"/>
      <c r="EHC280" s="417"/>
      <c r="EHD280" s="417"/>
      <c r="EHE280" s="417"/>
      <c r="EHF280" s="417"/>
      <c r="EHG280" s="417"/>
      <c r="EHH280" s="417"/>
      <c r="EHI280" s="417"/>
      <c r="EHJ280" s="417"/>
      <c r="EHK280" s="417"/>
      <c r="EHL280" s="417"/>
      <c r="EHM280" s="417"/>
      <c r="EHN280" s="417"/>
      <c r="EHO280" s="417"/>
      <c r="EHP280" s="417"/>
      <c r="EHQ280" s="417"/>
      <c r="EHR280" s="417"/>
      <c r="EHS280" s="417"/>
      <c r="EHT280" s="417"/>
      <c r="EHU280" s="417"/>
      <c r="EHV280" s="418"/>
      <c r="EHW280" s="418"/>
      <c r="EHX280" s="418"/>
      <c r="EHY280" s="418"/>
      <c r="EHZ280" s="418"/>
      <c r="EIA280" s="417"/>
      <c r="EIB280" s="417"/>
      <c r="EIC280" s="418"/>
      <c r="EID280" s="418"/>
      <c r="EIE280" s="417"/>
      <c r="EIF280" s="417"/>
      <c r="EIG280" s="418"/>
      <c r="EIH280" s="418"/>
      <c r="EII280" s="417"/>
      <c r="EIJ280" s="417"/>
      <c r="EIK280" s="417"/>
      <c r="EIL280" s="417"/>
      <c r="EIM280" s="417"/>
      <c r="EIN280" s="417"/>
      <c r="EIO280" s="417"/>
      <c r="EIP280" s="418"/>
      <c r="EIQ280" s="418"/>
      <c r="EIR280" s="417"/>
      <c r="EIS280" s="417"/>
      <c r="EIT280" s="418"/>
      <c r="EIU280" s="418"/>
      <c r="EIV280" s="417"/>
      <c r="EIW280" s="417"/>
      <c r="EIX280" s="417"/>
      <c r="EIY280" s="417"/>
      <c r="EIZ280" s="417"/>
      <c r="EJA280" s="411"/>
      <c r="EJB280" s="443"/>
      <c r="EJC280" s="417"/>
      <c r="EJD280" s="417"/>
      <c r="EJE280" s="417"/>
      <c r="EJF280" s="417"/>
      <c r="EJG280" s="417"/>
      <c r="EJH280" s="417"/>
      <c r="EJI280" s="417"/>
      <c r="EJJ280" s="416"/>
      <c r="EJK280" s="416"/>
      <c r="EJL280" s="416"/>
      <c r="EJM280" s="416"/>
      <c r="EJN280" s="416"/>
      <c r="EJO280" s="416"/>
      <c r="EJP280" s="416"/>
      <c r="EJQ280" s="416"/>
      <c r="EJR280" s="416"/>
      <c r="EJS280" s="416"/>
      <c r="EJT280" s="416"/>
      <c r="EJU280" s="416"/>
      <c r="EJV280" s="416"/>
      <c r="EJW280" s="416"/>
      <c r="EJX280" s="416"/>
      <c r="EJY280" s="416"/>
      <c r="EJZ280" s="416"/>
      <c r="EKA280" s="416"/>
      <c r="EKB280" s="416"/>
      <c r="EKC280" s="416"/>
      <c r="EKD280" s="416"/>
      <c r="EKE280" s="416"/>
      <c r="EKF280" s="416"/>
      <c r="EKG280" s="416"/>
      <c r="EKH280" s="416"/>
      <c r="EKI280" s="416"/>
      <c r="EKJ280" s="416"/>
      <c r="EKK280" s="416"/>
      <c r="EKL280" s="416"/>
      <c r="EKM280" s="416"/>
      <c r="EKN280" s="416"/>
      <c r="EKO280" s="416"/>
      <c r="EKP280" s="416"/>
      <c r="EKQ280" s="416"/>
      <c r="EKR280" s="416"/>
      <c r="EKS280" s="416"/>
      <c r="EKT280" s="416"/>
      <c r="EKU280" s="416"/>
      <c r="EKV280" s="416"/>
      <c r="EKW280" s="416"/>
      <c r="EKX280" s="416"/>
      <c r="EKY280" s="416"/>
      <c r="EKZ280" s="416"/>
      <c r="ELA280" s="416"/>
      <c r="ELB280" s="417"/>
      <c r="ELC280" s="417"/>
      <c r="ELD280" s="417"/>
      <c r="ELE280" s="417"/>
      <c r="ELF280" s="417"/>
      <c r="ELG280" s="417"/>
      <c r="ELH280" s="417"/>
      <c r="ELI280" s="417"/>
      <c r="ELJ280" s="417"/>
      <c r="ELK280" s="417"/>
      <c r="ELL280" s="417"/>
      <c r="ELM280" s="417"/>
      <c r="ELN280" s="417"/>
      <c r="ELO280" s="417"/>
      <c r="ELP280" s="417"/>
      <c r="ELQ280" s="417"/>
      <c r="ELR280" s="417"/>
      <c r="ELS280" s="417"/>
      <c r="ELT280" s="417"/>
      <c r="ELU280" s="417"/>
      <c r="ELV280" s="417"/>
      <c r="ELW280" s="417"/>
      <c r="ELX280" s="417"/>
      <c r="ELY280" s="417"/>
      <c r="ELZ280" s="418"/>
      <c r="EMA280" s="418"/>
      <c r="EMB280" s="418"/>
      <c r="EMC280" s="418"/>
      <c r="EMD280" s="418"/>
      <c r="EME280" s="417"/>
      <c r="EMF280" s="417"/>
      <c r="EMG280" s="418"/>
      <c r="EMH280" s="418"/>
      <c r="EMI280" s="417"/>
      <c r="EMJ280" s="417"/>
      <c r="EMK280" s="418"/>
      <c r="EML280" s="418"/>
      <c r="EMM280" s="417"/>
      <c r="EMN280" s="417"/>
      <c r="EMO280" s="417"/>
      <c r="EMP280" s="417"/>
      <c r="EMQ280" s="417"/>
      <c r="EMR280" s="417"/>
      <c r="EMS280" s="417"/>
      <c r="EMT280" s="418"/>
      <c r="EMU280" s="418"/>
      <c r="EMV280" s="417"/>
      <c r="EMW280" s="417"/>
      <c r="EMX280" s="418"/>
      <c r="EMY280" s="418"/>
      <c r="EMZ280" s="417"/>
      <c r="ENA280" s="417"/>
      <c r="ENB280" s="417"/>
      <c r="ENC280" s="417"/>
      <c r="END280" s="417"/>
      <c r="ENE280" s="411"/>
      <c r="ENF280" s="443"/>
      <c r="ENG280" s="417"/>
      <c r="ENH280" s="417"/>
      <c r="ENI280" s="417"/>
      <c r="ENJ280" s="417"/>
      <c r="ENK280" s="417"/>
      <c r="ENL280" s="417"/>
      <c r="ENM280" s="417"/>
      <c r="ENN280" s="416"/>
      <c r="ENO280" s="416"/>
      <c r="ENP280" s="416"/>
      <c r="ENQ280" s="416"/>
      <c r="ENR280" s="416"/>
      <c r="ENS280" s="416"/>
      <c r="ENT280" s="416"/>
      <c r="ENU280" s="416"/>
      <c r="ENV280" s="416"/>
      <c r="ENW280" s="416"/>
      <c r="ENX280" s="416"/>
      <c r="ENY280" s="416"/>
      <c r="ENZ280" s="416"/>
      <c r="EOA280" s="416"/>
      <c r="EOB280" s="416"/>
      <c r="EOC280" s="416"/>
      <c r="EOD280" s="416"/>
      <c r="EOE280" s="416"/>
      <c r="EOF280" s="416"/>
      <c r="EOG280" s="416"/>
      <c r="EOH280" s="416"/>
      <c r="EOI280" s="416"/>
      <c r="EOJ280" s="416"/>
      <c r="EOK280" s="416"/>
      <c r="EOL280" s="416"/>
      <c r="EOM280" s="416"/>
      <c r="EON280" s="416"/>
      <c r="EOO280" s="416"/>
      <c r="EOP280" s="416"/>
      <c r="EOQ280" s="416"/>
      <c r="EOR280" s="416"/>
      <c r="EOS280" s="416"/>
      <c r="EOT280" s="416"/>
      <c r="EOU280" s="416"/>
      <c r="EOV280" s="416"/>
      <c r="EOW280" s="416"/>
      <c r="EOX280" s="416"/>
      <c r="EOY280" s="416"/>
      <c r="EOZ280" s="416"/>
      <c r="EPA280" s="416"/>
      <c r="EPB280" s="416"/>
      <c r="EPC280" s="416"/>
      <c r="EPD280" s="416"/>
      <c r="EPE280" s="416"/>
      <c r="EPF280" s="417"/>
      <c r="EPG280" s="417"/>
      <c r="EPH280" s="417"/>
      <c r="EPI280" s="417"/>
      <c r="EPJ280" s="417"/>
      <c r="EPK280" s="417"/>
      <c r="EPL280" s="417"/>
      <c r="EPM280" s="417"/>
      <c r="EPN280" s="417"/>
      <c r="EPO280" s="417"/>
      <c r="EPP280" s="417"/>
      <c r="EPQ280" s="417"/>
      <c r="EPR280" s="417"/>
      <c r="EPS280" s="417"/>
      <c r="EPT280" s="417"/>
      <c r="EPU280" s="417"/>
      <c r="EPV280" s="417"/>
      <c r="EPW280" s="417"/>
      <c r="EPX280" s="417"/>
      <c r="EPY280" s="417"/>
      <c r="EPZ280" s="417"/>
      <c r="EQA280" s="417"/>
      <c r="EQB280" s="417"/>
      <c r="EQC280" s="417"/>
      <c r="EQD280" s="418"/>
      <c r="EQE280" s="418"/>
      <c r="EQF280" s="418"/>
      <c r="EQG280" s="418"/>
      <c r="EQH280" s="418"/>
      <c r="EQI280" s="417"/>
      <c r="EQJ280" s="417"/>
      <c r="EQK280" s="418"/>
      <c r="EQL280" s="418"/>
      <c r="EQM280" s="417"/>
      <c r="EQN280" s="417"/>
      <c r="EQO280" s="418"/>
      <c r="EQP280" s="418"/>
      <c r="EQQ280" s="417"/>
      <c r="EQR280" s="417"/>
      <c r="EQS280" s="417"/>
      <c r="EQT280" s="417"/>
      <c r="EQU280" s="417"/>
      <c r="EQV280" s="417"/>
      <c r="EQW280" s="417"/>
      <c r="EQX280" s="418"/>
      <c r="EQY280" s="418"/>
      <c r="EQZ280" s="417"/>
      <c r="ERA280" s="417"/>
      <c r="ERB280" s="418"/>
      <c r="ERC280" s="418"/>
      <c r="ERD280" s="417"/>
      <c r="ERE280" s="417"/>
      <c r="ERF280" s="417"/>
      <c r="ERG280" s="417"/>
      <c r="ERH280" s="417"/>
      <c r="ERI280" s="411"/>
      <c r="ERJ280" s="443"/>
      <c r="ERK280" s="417"/>
      <c r="ERL280" s="417"/>
      <c r="ERM280" s="417"/>
      <c r="ERN280" s="417"/>
      <c r="ERO280" s="417"/>
      <c r="ERP280" s="417"/>
      <c r="ERQ280" s="417"/>
      <c r="ERR280" s="416"/>
      <c r="ERS280" s="416"/>
      <c r="ERT280" s="416"/>
      <c r="ERU280" s="416"/>
      <c r="ERV280" s="416"/>
      <c r="ERW280" s="416"/>
      <c r="ERX280" s="416"/>
      <c r="ERY280" s="416"/>
      <c r="ERZ280" s="416"/>
      <c r="ESA280" s="416"/>
      <c r="ESB280" s="416"/>
      <c r="ESC280" s="416"/>
      <c r="ESD280" s="416"/>
      <c r="ESE280" s="416"/>
      <c r="ESF280" s="416"/>
      <c r="ESG280" s="416"/>
      <c r="ESH280" s="416"/>
      <c r="ESI280" s="416"/>
      <c r="ESJ280" s="416"/>
      <c r="ESK280" s="416"/>
      <c r="ESL280" s="416"/>
      <c r="ESM280" s="416"/>
      <c r="ESN280" s="416"/>
      <c r="ESO280" s="416"/>
      <c r="ESP280" s="416"/>
      <c r="ESQ280" s="416"/>
      <c r="ESR280" s="416"/>
      <c r="ESS280" s="416"/>
      <c r="EST280" s="416"/>
      <c r="ESU280" s="416"/>
      <c r="ESV280" s="416"/>
      <c r="ESW280" s="416"/>
      <c r="ESX280" s="416"/>
      <c r="ESY280" s="416"/>
      <c r="ESZ280" s="416"/>
      <c r="ETA280" s="416"/>
      <c r="ETB280" s="416"/>
      <c r="ETC280" s="416"/>
      <c r="ETD280" s="416"/>
      <c r="ETE280" s="416"/>
      <c r="ETF280" s="416"/>
      <c r="ETG280" s="416"/>
      <c r="ETH280" s="416"/>
      <c r="ETI280" s="416"/>
      <c r="ETJ280" s="417"/>
      <c r="ETK280" s="417"/>
      <c r="ETL280" s="417"/>
      <c r="ETM280" s="417"/>
      <c r="ETN280" s="417"/>
      <c r="ETO280" s="417"/>
      <c r="ETP280" s="417"/>
      <c r="ETQ280" s="417"/>
      <c r="ETR280" s="417"/>
      <c r="ETS280" s="417"/>
      <c r="ETT280" s="417"/>
      <c r="ETU280" s="417"/>
      <c r="ETV280" s="417"/>
      <c r="ETW280" s="417"/>
      <c r="ETX280" s="417"/>
      <c r="ETY280" s="417"/>
      <c r="ETZ280" s="417"/>
      <c r="EUA280" s="417"/>
      <c r="EUB280" s="417"/>
      <c r="EUC280" s="417"/>
      <c r="EUD280" s="417"/>
      <c r="EUE280" s="417"/>
      <c r="EUF280" s="417"/>
      <c r="EUG280" s="417"/>
      <c r="EUH280" s="418"/>
      <c r="EUI280" s="418"/>
      <c r="EUJ280" s="418"/>
      <c r="EUK280" s="418"/>
      <c r="EUL280" s="418"/>
      <c r="EUM280" s="417"/>
      <c r="EUN280" s="417"/>
      <c r="EUO280" s="418"/>
      <c r="EUP280" s="418"/>
      <c r="EUQ280" s="417"/>
      <c r="EUR280" s="417"/>
      <c r="EUS280" s="418"/>
      <c r="EUT280" s="418"/>
      <c r="EUU280" s="417"/>
      <c r="EUV280" s="417"/>
      <c r="EUW280" s="417"/>
      <c r="EUX280" s="417"/>
      <c r="EUY280" s="417"/>
      <c r="EUZ280" s="417"/>
      <c r="EVA280" s="417"/>
      <c r="EVB280" s="418"/>
      <c r="EVC280" s="418"/>
      <c r="EVD280" s="417"/>
      <c r="EVE280" s="417"/>
      <c r="EVF280" s="418"/>
      <c r="EVG280" s="418"/>
      <c r="EVH280" s="417"/>
      <c r="EVI280" s="417"/>
      <c r="EVJ280" s="417"/>
      <c r="EVK280" s="417"/>
      <c r="EVL280" s="417"/>
      <c r="EVM280" s="411"/>
      <c r="EVN280" s="443"/>
      <c r="EVO280" s="417"/>
      <c r="EVP280" s="417"/>
      <c r="EVQ280" s="417"/>
      <c r="EVR280" s="417"/>
      <c r="EVS280" s="417"/>
      <c r="EVT280" s="417"/>
      <c r="EVU280" s="417"/>
      <c r="EVV280" s="416"/>
      <c r="EVW280" s="416"/>
      <c r="EVX280" s="416"/>
      <c r="EVY280" s="416"/>
      <c r="EVZ280" s="416"/>
      <c r="EWA280" s="416"/>
      <c r="EWB280" s="416"/>
      <c r="EWC280" s="416"/>
      <c r="EWD280" s="416"/>
      <c r="EWE280" s="416"/>
      <c r="EWF280" s="416"/>
      <c r="EWG280" s="416"/>
      <c r="EWH280" s="416"/>
      <c r="EWI280" s="416"/>
      <c r="EWJ280" s="416"/>
      <c r="EWK280" s="416"/>
      <c r="EWL280" s="416"/>
      <c r="EWM280" s="416"/>
      <c r="EWN280" s="416"/>
      <c r="EWO280" s="416"/>
      <c r="EWP280" s="416"/>
      <c r="EWQ280" s="416"/>
      <c r="EWR280" s="416"/>
      <c r="EWS280" s="416"/>
      <c r="EWT280" s="416"/>
      <c r="EWU280" s="416"/>
      <c r="EWV280" s="416"/>
      <c r="EWW280" s="416"/>
      <c r="EWX280" s="416"/>
      <c r="EWY280" s="416"/>
      <c r="EWZ280" s="416"/>
      <c r="EXA280" s="416"/>
      <c r="EXB280" s="416"/>
      <c r="EXC280" s="416"/>
      <c r="EXD280" s="416"/>
      <c r="EXE280" s="416"/>
      <c r="EXF280" s="416"/>
      <c r="EXG280" s="416"/>
      <c r="EXH280" s="416"/>
      <c r="EXI280" s="416"/>
      <c r="EXJ280" s="416"/>
      <c r="EXK280" s="416"/>
      <c r="EXL280" s="416"/>
      <c r="EXM280" s="416"/>
      <c r="EXN280" s="417"/>
      <c r="EXO280" s="417"/>
      <c r="EXP280" s="417"/>
      <c r="EXQ280" s="417"/>
      <c r="EXR280" s="417"/>
      <c r="EXS280" s="417"/>
      <c r="EXT280" s="417"/>
      <c r="EXU280" s="417"/>
      <c r="EXV280" s="417"/>
      <c r="EXW280" s="417"/>
      <c r="EXX280" s="417"/>
      <c r="EXY280" s="417"/>
      <c r="EXZ280" s="417"/>
      <c r="EYA280" s="417"/>
      <c r="EYB280" s="417"/>
      <c r="EYC280" s="417"/>
      <c r="EYD280" s="417"/>
      <c r="EYE280" s="417"/>
      <c r="EYF280" s="417"/>
      <c r="EYG280" s="417"/>
      <c r="EYH280" s="417"/>
      <c r="EYI280" s="417"/>
      <c r="EYJ280" s="417"/>
      <c r="EYK280" s="417"/>
      <c r="EYL280" s="418"/>
      <c r="EYM280" s="418"/>
      <c r="EYN280" s="418"/>
      <c r="EYO280" s="418"/>
      <c r="EYP280" s="418"/>
      <c r="EYQ280" s="417"/>
      <c r="EYR280" s="417"/>
      <c r="EYS280" s="418"/>
      <c r="EYT280" s="418"/>
      <c r="EYU280" s="417"/>
      <c r="EYV280" s="417"/>
      <c r="EYW280" s="418"/>
      <c r="EYX280" s="418"/>
      <c r="EYY280" s="417"/>
      <c r="EYZ280" s="417"/>
      <c r="EZA280" s="417"/>
      <c r="EZB280" s="417"/>
      <c r="EZC280" s="417"/>
      <c r="EZD280" s="417"/>
      <c r="EZE280" s="417"/>
      <c r="EZF280" s="418"/>
      <c r="EZG280" s="418"/>
      <c r="EZH280" s="417"/>
      <c r="EZI280" s="417"/>
      <c r="EZJ280" s="418"/>
      <c r="EZK280" s="418"/>
      <c r="EZL280" s="417"/>
      <c r="EZM280" s="417"/>
      <c r="EZN280" s="417"/>
      <c r="EZO280" s="417"/>
      <c r="EZP280" s="417"/>
      <c r="EZQ280" s="411"/>
      <c r="EZR280" s="443"/>
      <c r="EZS280" s="417"/>
      <c r="EZT280" s="417"/>
      <c r="EZU280" s="417"/>
      <c r="EZV280" s="417"/>
      <c r="EZW280" s="417"/>
      <c r="EZX280" s="417"/>
      <c r="EZY280" s="417"/>
      <c r="EZZ280" s="416"/>
      <c r="FAA280" s="416"/>
      <c r="FAB280" s="416"/>
      <c r="FAC280" s="416"/>
      <c r="FAD280" s="416"/>
      <c r="FAE280" s="416"/>
      <c r="FAF280" s="416"/>
      <c r="FAG280" s="416"/>
      <c r="FAH280" s="416"/>
      <c r="FAI280" s="416"/>
      <c r="FAJ280" s="416"/>
      <c r="FAK280" s="416"/>
      <c r="FAL280" s="416"/>
      <c r="FAM280" s="416"/>
      <c r="FAN280" s="416"/>
      <c r="FAO280" s="416"/>
      <c r="FAP280" s="416"/>
      <c r="FAQ280" s="416"/>
      <c r="FAR280" s="416"/>
      <c r="FAS280" s="416"/>
      <c r="FAT280" s="416"/>
      <c r="FAU280" s="416"/>
      <c r="FAV280" s="416"/>
      <c r="FAW280" s="416"/>
      <c r="FAX280" s="416"/>
      <c r="FAY280" s="416"/>
      <c r="FAZ280" s="416"/>
      <c r="FBA280" s="416"/>
      <c r="FBB280" s="416"/>
      <c r="FBC280" s="416"/>
      <c r="FBD280" s="416"/>
      <c r="FBE280" s="416"/>
      <c r="FBF280" s="416"/>
      <c r="FBG280" s="416"/>
      <c r="FBH280" s="416"/>
      <c r="FBI280" s="416"/>
      <c r="FBJ280" s="416"/>
      <c r="FBK280" s="416"/>
      <c r="FBL280" s="416"/>
      <c r="FBM280" s="416"/>
      <c r="FBN280" s="416"/>
      <c r="FBO280" s="416"/>
      <c r="FBP280" s="416"/>
      <c r="FBQ280" s="416"/>
      <c r="FBR280" s="417"/>
      <c r="FBS280" s="417"/>
      <c r="FBT280" s="417"/>
      <c r="FBU280" s="417"/>
      <c r="FBV280" s="417"/>
      <c r="FBW280" s="417"/>
      <c r="FBX280" s="417"/>
      <c r="FBY280" s="417"/>
      <c r="FBZ280" s="417"/>
      <c r="FCA280" s="417"/>
      <c r="FCB280" s="417"/>
      <c r="FCC280" s="417"/>
      <c r="FCD280" s="417"/>
      <c r="FCE280" s="417"/>
      <c r="FCF280" s="417"/>
      <c r="FCG280" s="417"/>
      <c r="FCH280" s="417"/>
      <c r="FCI280" s="417"/>
      <c r="FCJ280" s="417"/>
      <c r="FCK280" s="417"/>
      <c r="FCL280" s="417"/>
      <c r="FCM280" s="417"/>
      <c r="FCN280" s="417"/>
      <c r="FCO280" s="417"/>
      <c r="FCP280" s="418"/>
      <c r="FCQ280" s="418"/>
      <c r="FCR280" s="418"/>
      <c r="FCS280" s="418"/>
      <c r="FCT280" s="418"/>
      <c r="FCU280" s="417"/>
      <c r="FCV280" s="417"/>
      <c r="FCW280" s="418"/>
      <c r="FCX280" s="418"/>
      <c r="FCY280" s="417"/>
      <c r="FCZ280" s="417"/>
      <c r="FDA280" s="418"/>
      <c r="FDB280" s="418"/>
      <c r="FDC280" s="417"/>
      <c r="FDD280" s="417"/>
      <c r="FDE280" s="417"/>
      <c r="FDF280" s="417"/>
      <c r="FDG280" s="417"/>
      <c r="FDH280" s="417"/>
      <c r="FDI280" s="417"/>
      <c r="FDJ280" s="418"/>
      <c r="FDK280" s="418"/>
      <c r="FDL280" s="417"/>
      <c r="FDM280" s="417"/>
      <c r="FDN280" s="418"/>
      <c r="FDO280" s="418"/>
      <c r="FDP280" s="417"/>
      <c r="FDQ280" s="417"/>
      <c r="FDR280" s="417"/>
      <c r="FDS280" s="417"/>
      <c r="FDT280" s="417"/>
      <c r="FDU280" s="411"/>
      <c r="FDV280" s="443"/>
      <c r="FDW280" s="417"/>
      <c r="FDX280" s="417"/>
      <c r="FDY280" s="417"/>
      <c r="FDZ280" s="417"/>
      <c r="FEA280" s="417"/>
      <c r="FEB280" s="417"/>
      <c r="FEC280" s="417"/>
      <c r="FED280" s="416"/>
      <c r="FEE280" s="416"/>
      <c r="FEF280" s="416"/>
      <c r="FEG280" s="416"/>
      <c r="FEH280" s="416"/>
      <c r="FEI280" s="416"/>
      <c r="FEJ280" s="416"/>
      <c r="FEK280" s="416"/>
      <c r="FEL280" s="416"/>
      <c r="FEM280" s="416"/>
      <c r="FEN280" s="416"/>
      <c r="FEO280" s="416"/>
      <c r="FEP280" s="416"/>
      <c r="FEQ280" s="416"/>
      <c r="FER280" s="416"/>
      <c r="FES280" s="416"/>
      <c r="FET280" s="416"/>
      <c r="FEU280" s="416"/>
      <c r="FEV280" s="416"/>
      <c r="FEW280" s="416"/>
      <c r="FEX280" s="416"/>
      <c r="FEY280" s="416"/>
      <c r="FEZ280" s="416"/>
      <c r="FFA280" s="416"/>
      <c r="FFB280" s="416"/>
      <c r="FFC280" s="416"/>
      <c r="FFD280" s="416"/>
      <c r="FFE280" s="416"/>
      <c r="FFF280" s="416"/>
      <c r="FFG280" s="416"/>
      <c r="FFH280" s="416"/>
      <c r="FFI280" s="416"/>
      <c r="FFJ280" s="416"/>
      <c r="FFK280" s="416"/>
      <c r="FFL280" s="416"/>
      <c r="FFM280" s="416"/>
      <c r="FFN280" s="416"/>
      <c r="FFO280" s="416"/>
      <c r="FFP280" s="416"/>
      <c r="FFQ280" s="416"/>
      <c r="FFR280" s="416"/>
      <c r="FFS280" s="416"/>
      <c r="FFT280" s="416"/>
      <c r="FFU280" s="416"/>
      <c r="FFV280" s="417"/>
      <c r="FFW280" s="417"/>
      <c r="FFX280" s="417"/>
      <c r="FFY280" s="417"/>
      <c r="FFZ280" s="417"/>
      <c r="FGA280" s="417"/>
      <c r="FGB280" s="417"/>
      <c r="FGC280" s="417"/>
      <c r="FGD280" s="417"/>
      <c r="FGE280" s="417"/>
      <c r="FGF280" s="417"/>
      <c r="FGG280" s="417"/>
      <c r="FGH280" s="417"/>
      <c r="FGI280" s="417"/>
      <c r="FGJ280" s="417"/>
      <c r="FGK280" s="417"/>
      <c r="FGL280" s="417"/>
      <c r="FGM280" s="417"/>
      <c r="FGN280" s="417"/>
      <c r="FGO280" s="417"/>
      <c r="FGP280" s="417"/>
      <c r="FGQ280" s="417"/>
      <c r="FGR280" s="417"/>
      <c r="FGS280" s="417"/>
      <c r="FGT280" s="418"/>
      <c r="FGU280" s="418"/>
      <c r="FGV280" s="418"/>
      <c r="FGW280" s="418"/>
      <c r="FGX280" s="418"/>
      <c r="FGY280" s="417"/>
      <c r="FGZ280" s="417"/>
      <c r="FHA280" s="418"/>
      <c r="FHB280" s="418"/>
      <c r="FHC280" s="417"/>
      <c r="FHD280" s="417"/>
      <c r="FHE280" s="418"/>
      <c r="FHF280" s="418"/>
      <c r="FHG280" s="417"/>
      <c r="FHH280" s="417"/>
      <c r="FHI280" s="417"/>
      <c r="FHJ280" s="417"/>
      <c r="FHK280" s="417"/>
      <c r="FHL280" s="417"/>
      <c r="FHM280" s="417"/>
      <c r="FHN280" s="418"/>
      <c r="FHO280" s="418"/>
      <c r="FHP280" s="417"/>
      <c r="FHQ280" s="417"/>
      <c r="FHR280" s="418"/>
      <c r="FHS280" s="418"/>
      <c r="FHT280" s="417"/>
      <c r="FHU280" s="417"/>
      <c r="FHV280" s="417"/>
      <c r="FHW280" s="417"/>
      <c r="FHX280" s="417"/>
      <c r="FHY280" s="411"/>
      <c r="FHZ280" s="443"/>
      <c r="FIA280" s="417"/>
      <c r="FIB280" s="417"/>
      <c r="FIC280" s="417"/>
      <c r="FID280" s="417"/>
      <c r="FIE280" s="417"/>
      <c r="FIF280" s="417"/>
      <c r="FIG280" s="417"/>
      <c r="FIH280" s="416"/>
      <c r="FII280" s="416"/>
      <c r="FIJ280" s="416"/>
      <c r="FIK280" s="416"/>
      <c r="FIL280" s="416"/>
      <c r="FIM280" s="416"/>
      <c r="FIN280" s="416"/>
      <c r="FIO280" s="416"/>
      <c r="FIP280" s="416"/>
      <c r="FIQ280" s="416"/>
      <c r="FIR280" s="416"/>
      <c r="FIS280" s="416"/>
      <c r="FIT280" s="416"/>
      <c r="FIU280" s="416"/>
      <c r="FIV280" s="416"/>
      <c r="FIW280" s="416"/>
      <c r="FIX280" s="416"/>
      <c r="FIY280" s="416"/>
      <c r="FIZ280" s="416"/>
      <c r="FJA280" s="416"/>
      <c r="FJB280" s="416"/>
      <c r="FJC280" s="416"/>
      <c r="FJD280" s="416"/>
      <c r="FJE280" s="416"/>
      <c r="FJF280" s="416"/>
      <c r="FJG280" s="416"/>
      <c r="FJH280" s="416"/>
      <c r="FJI280" s="416"/>
      <c r="FJJ280" s="416"/>
      <c r="FJK280" s="416"/>
      <c r="FJL280" s="416"/>
      <c r="FJM280" s="416"/>
      <c r="FJN280" s="416"/>
      <c r="FJO280" s="416"/>
      <c r="FJP280" s="416"/>
      <c r="FJQ280" s="416"/>
      <c r="FJR280" s="416"/>
      <c r="FJS280" s="416"/>
      <c r="FJT280" s="416"/>
      <c r="FJU280" s="416"/>
      <c r="FJV280" s="416"/>
      <c r="FJW280" s="416"/>
      <c r="FJX280" s="416"/>
      <c r="FJY280" s="416"/>
      <c r="FJZ280" s="417"/>
      <c r="FKA280" s="417"/>
      <c r="FKB280" s="417"/>
      <c r="FKC280" s="417"/>
      <c r="FKD280" s="417"/>
      <c r="FKE280" s="417"/>
      <c r="FKF280" s="417"/>
      <c r="FKG280" s="417"/>
      <c r="FKH280" s="417"/>
      <c r="FKI280" s="417"/>
      <c r="FKJ280" s="417"/>
      <c r="FKK280" s="417"/>
      <c r="FKL280" s="417"/>
      <c r="FKM280" s="417"/>
      <c r="FKN280" s="417"/>
      <c r="FKO280" s="417"/>
      <c r="FKP280" s="417"/>
      <c r="FKQ280" s="417"/>
      <c r="FKR280" s="417"/>
      <c r="FKS280" s="417"/>
      <c r="FKT280" s="417"/>
      <c r="FKU280" s="417"/>
      <c r="FKV280" s="417"/>
      <c r="FKW280" s="417"/>
      <c r="FKX280" s="418"/>
      <c r="FKY280" s="418"/>
      <c r="FKZ280" s="418"/>
      <c r="FLA280" s="418"/>
      <c r="FLB280" s="418"/>
      <c r="FLC280" s="417"/>
      <c r="FLD280" s="417"/>
      <c r="FLE280" s="418"/>
      <c r="FLF280" s="418"/>
      <c r="FLG280" s="417"/>
      <c r="FLH280" s="417"/>
      <c r="FLI280" s="418"/>
      <c r="FLJ280" s="418"/>
      <c r="FLK280" s="417"/>
      <c r="FLL280" s="417"/>
      <c r="FLM280" s="417"/>
      <c r="FLN280" s="417"/>
      <c r="FLO280" s="417"/>
      <c r="FLP280" s="417"/>
      <c r="FLQ280" s="417"/>
      <c r="FLR280" s="418"/>
      <c r="FLS280" s="418"/>
      <c r="FLT280" s="417"/>
      <c r="FLU280" s="417"/>
      <c r="FLV280" s="418"/>
      <c r="FLW280" s="418"/>
      <c r="FLX280" s="417"/>
      <c r="FLY280" s="417"/>
      <c r="FLZ280" s="417"/>
      <c r="FMA280" s="417"/>
      <c r="FMB280" s="417"/>
      <c r="FMC280" s="411"/>
      <c r="FMD280" s="443"/>
      <c r="FME280" s="417"/>
      <c r="FMF280" s="417"/>
      <c r="FMG280" s="417"/>
      <c r="FMH280" s="417"/>
      <c r="FMI280" s="417"/>
      <c r="FMJ280" s="417"/>
      <c r="FMK280" s="417"/>
      <c r="FML280" s="416"/>
      <c r="FMM280" s="416"/>
      <c r="FMN280" s="416"/>
      <c r="FMO280" s="416"/>
      <c r="FMP280" s="416"/>
      <c r="FMQ280" s="416"/>
      <c r="FMR280" s="416"/>
      <c r="FMS280" s="416"/>
      <c r="FMT280" s="416"/>
      <c r="FMU280" s="416"/>
      <c r="FMV280" s="416"/>
      <c r="FMW280" s="416"/>
      <c r="FMX280" s="416"/>
      <c r="FMY280" s="416"/>
      <c r="FMZ280" s="416"/>
      <c r="FNA280" s="416"/>
      <c r="FNB280" s="416"/>
      <c r="FNC280" s="416"/>
      <c r="FND280" s="416"/>
      <c r="FNE280" s="416"/>
      <c r="FNF280" s="416"/>
      <c r="FNG280" s="416"/>
      <c r="FNH280" s="416"/>
      <c r="FNI280" s="416"/>
      <c r="FNJ280" s="416"/>
      <c r="FNK280" s="416"/>
      <c r="FNL280" s="416"/>
      <c r="FNM280" s="416"/>
      <c r="FNN280" s="416"/>
      <c r="FNO280" s="416"/>
      <c r="FNP280" s="416"/>
      <c r="FNQ280" s="416"/>
      <c r="FNR280" s="416"/>
      <c r="FNS280" s="416"/>
      <c r="FNT280" s="416"/>
      <c r="FNU280" s="416"/>
      <c r="FNV280" s="416"/>
      <c r="FNW280" s="416"/>
      <c r="FNX280" s="416"/>
      <c r="FNY280" s="416"/>
      <c r="FNZ280" s="416"/>
      <c r="FOA280" s="416"/>
      <c r="FOB280" s="416"/>
      <c r="FOC280" s="416"/>
      <c r="FOD280" s="417"/>
      <c r="FOE280" s="417"/>
      <c r="FOF280" s="417"/>
      <c r="FOG280" s="417"/>
      <c r="FOH280" s="417"/>
      <c r="FOI280" s="417"/>
      <c r="FOJ280" s="417"/>
      <c r="FOK280" s="417"/>
      <c r="FOL280" s="417"/>
      <c r="FOM280" s="417"/>
      <c r="FON280" s="417"/>
      <c r="FOO280" s="417"/>
      <c r="FOP280" s="417"/>
      <c r="FOQ280" s="417"/>
      <c r="FOR280" s="417"/>
      <c r="FOS280" s="417"/>
      <c r="FOT280" s="417"/>
      <c r="FOU280" s="417"/>
      <c r="FOV280" s="417"/>
      <c r="FOW280" s="417"/>
      <c r="FOX280" s="417"/>
      <c r="FOY280" s="417"/>
      <c r="FOZ280" s="417"/>
      <c r="FPA280" s="417"/>
      <c r="FPB280" s="418"/>
      <c r="FPC280" s="418"/>
      <c r="FPD280" s="418"/>
      <c r="FPE280" s="418"/>
      <c r="FPF280" s="418"/>
      <c r="FPG280" s="417"/>
      <c r="FPH280" s="417"/>
      <c r="FPI280" s="418"/>
      <c r="FPJ280" s="418"/>
      <c r="FPK280" s="417"/>
      <c r="FPL280" s="417"/>
      <c r="FPM280" s="418"/>
      <c r="FPN280" s="418"/>
      <c r="FPO280" s="417"/>
      <c r="FPP280" s="417"/>
      <c r="FPQ280" s="417"/>
      <c r="FPR280" s="417"/>
      <c r="FPS280" s="417"/>
      <c r="FPT280" s="417"/>
      <c r="FPU280" s="417"/>
      <c r="FPV280" s="418"/>
      <c r="FPW280" s="418"/>
      <c r="FPX280" s="417"/>
      <c r="FPY280" s="417"/>
      <c r="FPZ280" s="418"/>
      <c r="FQA280" s="418"/>
      <c r="FQB280" s="417"/>
      <c r="FQC280" s="417"/>
      <c r="FQD280" s="417"/>
      <c r="FQE280" s="417"/>
      <c r="FQF280" s="417"/>
      <c r="FQG280" s="411"/>
      <c r="FQH280" s="443"/>
      <c r="FQI280" s="417"/>
      <c r="FQJ280" s="417"/>
      <c r="FQK280" s="417"/>
      <c r="FQL280" s="417"/>
      <c r="FQM280" s="417"/>
      <c r="FQN280" s="417"/>
      <c r="FQO280" s="417"/>
      <c r="FQP280" s="416"/>
      <c r="FQQ280" s="416"/>
      <c r="FQR280" s="416"/>
      <c r="FQS280" s="416"/>
      <c r="FQT280" s="416"/>
      <c r="FQU280" s="416"/>
      <c r="FQV280" s="416"/>
      <c r="FQW280" s="416"/>
      <c r="FQX280" s="416"/>
      <c r="FQY280" s="416"/>
      <c r="FQZ280" s="416"/>
      <c r="FRA280" s="416"/>
      <c r="FRB280" s="416"/>
      <c r="FRC280" s="416"/>
      <c r="FRD280" s="416"/>
      <c r="FRE280" s="416"/>
      <c r="FRF280" s="416"/>
      <c r="FRG280" s="416"/>
      <c r="FRH280" s="416"/>
      <c r="FRI280" s="416"/>
      <c r="FRJ280" s="416"/>
      <c r="FRK280" s="416"/>
      <c r="FRL280" s="416"/>
      <c r="FRM280" s="416"/>
      <c r="FRN280" s="416"/>
      <c r="FRO280" s="416"/>
      <c r="FRP280" s="416"/>
      <c r="FRQ280" s="416"/>
      <c r="FRR280" s="416"/>
      <c r="FRS280" s="416"/>
      <c r="FRT280" s="416"/>
      <c r="FRU280" s="416"/>
      <c r="FRV280" s="416"/>
      <c r="FRW280" s="416"/>
      <c r="FRX280" s="416"/>
      <c r="FRY280" s="416"/>
      <c r="FRZ280" s="416"/>
      <c r="FSA280" s="416"/>
      <c r="FSB280" s="416"/>
      <c r="FSC280" s="416"/>
      <c r="FSD280" s="416"/>
      <c r="FSE280" s="416"/>
      <c r="FSF280" s="416"/>
      <c r="FSG280" s="416"/>
      <c r="FSH280" s="417"/>
      <c r="FSI280" s="417"/>
      <c r="FSJ280" s="417"/>
      <c r="FSK280" s="417"/>
      <c r="FSL280" s="417"/>
      <c r="FSM280" s="417"/>
      <c r="FSN280" s="417"/>
      <c r="FSO280" s="417"/>
      <c r="FSP280" s="417"/>
      <c r="FSQ280" s="417"/>
      <c r="FSR280" s="417"/>
      <c r="FSS280" s="417"/>
      <c r="FST280" s="417"/>
      <c r="FSU280" s="417"/>
      <c r="FSV280" s="417"/>
      <c r="FSW280" s="417"/>
      <c r="FSX280" s="417"/>
      <c r="FSY280" s="417"/>
      <c r="FSZ280" s="417"/>
      <c r="FTA280" s="417"/>
      <c r="FTB280" s="417"/>
      <c r="FTC280" s="417"/>
      <c r="FTD280" s="417"/>
      <c r="FTE280" s="417"/>
      <c r="FTF280" s="418"/>
      <c r="FTG280" s="418"/>
      <c r="FTH280" s="418"/>
      <c r="FTI280" s="418"/>
      <c r="FTJ280" s="418"/>
      <c r="FTK280" s="417"/>
      <c r="FTL280" s="417"/>
      <c r="FTM280" s="418"/>
      <c r="FTN280" s="418"/>
      <c r="FTO280" s="417"/>
      <c r="FTP280" s="417"/>
      <c r="FTQ280" s="418"/>
      <c r="FTR280" s="418"/>
      <c r="FTS280" s="417"/>
      <c r="FTT280" s="417"/>
      <c r="FTU280" s="417"/>
      <c r="FTV280" s="417"/>
      <c r="FTW280" s="417"/>
      <c r="FTX280" s="417"/>
      <c r="FTY280" s="417"/>
      <c r="FTZ280" s="418"/>
      <c r="FUA280" s="418"/>
      <c r="FUB280" s="417"/>
      <c r="FUC280" s="417"/>
      <c r="FUD280" s="418"/>
      <c r="FUE280" s="418"/>
      <c r="FUF280" s="417"/>
      <c r="FUG280" s="417"/>
      <c r="FUH280" s="417"/>
      <c r="FUI280" s="417"/>
      <c r="FUJ280" s="417"/>
      <c r="FUK280" s="411"/>
      <c r="FUL280" s="443"/>
      <c r="FUM280" s="417"/>
      <c r="FUN280" s="417"/>
      <c r="FUO280" s="417"/>
      <c r="FUP280" s="417"/>
      <c r="FUQ280" s="417"/>
      <c r="FUR280" s="417"/>
      <c r="FUS280" s="417"/>
      <c r="FUT280" s="416"/>
      <c r="FUU280" s="416"/>
      <c r="FUV280" s="416"/>
      <c r="FUW280" s="416"/>
      <c r="FUX280" s="416"/>
      <c r="FUY280" s="416"/>
      <c r="FUZ280" s="416"/>
      <c r="FVA280" s="416"/>
      <c r="FVB280" s="416"/>
      <c r="FVC280" s="416"/>
      <c r="FVD280" s="416"/>
      <c r="FVE280" s="416"/>
      <c r="FVF280" s="416"/>
      <c r="FVG280" s="416"/>
      <c r="FVH280" s="416"/>
      <c r="FVI280" s="416"/>
      <c r="FVJ280" s="416"/>
      <c r="FVK280" s="416"/>
      <c r="FVL280" s="416"/>
      <c r="FVM280" s="416"/>
      <c r="FVN280" s="416"/>
      <c r="FVO280" s="416"/>
      <c r="FVP280" s="416"/>
      <c r="FVQ280" s="416"/>
      <c r="FVR280" s="416"/>
      <c r="FVS280" s="416"/>
      <c r="FVT280" s="416"/>
      <c r="FVU280" s="416"/>
      <c r="FVV280" s="416"/>
      <c r="FVW280" s="416"/>
      <c r="FVX280" s="416"/>
      <c r="FVY280" s="416"/>
      <c r="FVZ280" s="416"/>
      <c r="FWA280" s="416"/>
      <c r="FWB280" s="416"/>
      <c r="FWC280" s="416"/>
      <c r="FWD280" s="416"/>
      <c r="FWE280" s="416"/>
      <c r="FWF280" s="416"/>
      <c r="FWG280" s="416"/>
      <c r="FWH280" s="416"/>
      <c r="FWI280" s="416"/>
      <c r="FWJ280" s="416"/>
      <c r="FWK280" s="416"/>
      <c r="FWL280" s="417"/>
      <c r="FWM280" s="417"/>
      <c r="FWN280" s="417"/>
      <c r="FWO280" s="417"/>
      <c r="FWP280" s="417"/>
      <c r="FWQ280" s="417"/>
      <c r="FWR280" s="417"/>
      <c r="FWS280" s="417"/>
      <c r="FWT280" s="417"/>
      <c r="FWU280" s="417"/>
      <c r="FWV280" s="417"/>
      <c r="FWW280" s="417"/>
      <c r="FWX280" s="417"/>
      <c r="FWY280" s="417"/>
      <c r="FWZ280" s="417"/>
      <c r="FXA280" s="417"/>
      <c r="FXB280" s="417"/>
      <c r="FXC280" s="417"/>
      <c r="FXD280" s="417"/>
      <c r="FXE280" s="417"/>
      <c r="FXF280" s="417"/>
      <c r="FXG280" s="417"/>
      <c r="FXH280" s="417"/>
      <c r="FXI280" s="417"/>
      <c r="FXJ280" s="418"/>
      <c r="FXK280" s="418"/>
      <c r="FXL280" s="418"/>
      <c r="FXM280" s="418"/>
      <c r="FXN280" s="418"/>
      <c r="FXO280" s="417"/>
      <c r="FXP280" s="417"/>
      <c r="FXQ280" s="418"/>
      <c r="FXR280" s="418"/>
      <c r="FXS280" s="417"/>
      <c r="FXT280" s="417"/>
      <c r="FXU280" s="418"/>
      <c r="FXV280" s="418"/>
      <c r="FXW280" s="417"/>
      <c r="FXX280" s="417"/>
      <c r="FXY280" s="417"/>
      <c r="FXZ280" s="417"/>
      <c r="FYA280" s="417"/>
      <c r="FYB280" s="417"/>
      <c r="FYC280" s="417"/>
      <c r="FYD280" s="418"/>
      <c r="FYE280" s="418"/>
      <c r="FYF280" s="417"/>
      <c r="FYG280" s="417"/>
      <c r="FYH280" s="418"/>
      <c r="FYI280" s="418"/>
      <c r="FYJ280" s="417"/>
      <c r="FYK280" s="417"/>
      <c r="FYL280" s="417"/>
      <c r="FYM280" s="417"/>
      <c r="FYN280" s="417"/>
      <c r="FYO280" s="411"/>
      <c r="FYP280" s="443"/>
      <c r="FYQ280" s="417"/>
      <c r="FYR280" s="417"/>
      <c r="FYS280" s="417"/>
      <c r="FYT280" s="417"/>
      <c r="FYU280" s="417"/>
      <c r="FYV280" s="417"/>
      <c r="FYW280" s="417"/>
      <c r="FYX280" s="416"/>
      <c r="FYY280" s="416"/>
      <c r="FYZ280" s="416"/>
      <c r="FZA280" s="416"/>
      <c r="FZB280" s="416"/>
      <c r="FZC280" s="416"/>
      <c r="FZD280" s="416"/>
      <c r="FZE280" s="416"/>
      <c r="FZF280" s="416"/>
      <c r="FZG280" s="416"/>
      <c r="FZH280" s="416"/>
      <c r="FZI280" s="416"/>
      <c r="FZJ280" s="416"/>
      <c r="FZK280" s="416"/>
      <c r="FZL280" s="416"/>
      <c r="FZM280" s="416"/>
      <c r="FZN280" s="416"/>
      <c r="FZO280" s="416"/>
      <c r="FZP280" s="416"/>
      <c r="FZQ280" s="416"/>
      <c r="FZR280" s="416"/>
      <c r="FZS280" s="416"/>
      <c r="FZT280" s="416"/>
      <c r="FZU280" s="416"/>
      <c r="FZV280" s="416"/>
      <c r="FZW280" s="416"/>
      <c r="FZX280" s="416"/>
      <c r="FZY280" s="416"/>
      <c r="FZZ280" s="416"/>
      <c r="GAA280" s="416"/>
      <c r="GAB280" s="416"/>
      <c r="GAC280" s="416"/>
      <c r="GAD280" s="416"/>
      <c r="GAE280" s="416"/>
      <c r="GAF280" s="416"/>
      <c r="GAG280" s="416"/>
      <c r="GAH280" s="416"/>
      <c r="GAI280" s="416"/>
      <c r="GAJ280" s="416"/>
      <c r="GAK280" s="416"/>
      <c r="GAL280" s="416"/>
      <c r="GAM280" s="416"/>
      <c r="GAN280" s="416"/>
      <c r="GAO280" s="416"/>
      <c r="GAP280" s="417"/>
      <c r="GAQ280" s="417"/>
      <c r="GAR280" s="417"/>
      <c r="GAS280" s="417"/>
      <c r="GAT280" s="417"/>
      <c r="GAU280" s="417"/>
      <c r="GAV280" s="417"/>
      <c r="GAW280" s="417"/>
      <c r="GAX280" s="417"/>
      <c r="GAY280" s="417"/>
      <c r="GAZ280" s="417"/>
      <c r="GBA280" s="417"/>
      <c r="GBB280" s="417"/>
      <c r="GBC280" s="417"/>
      <c r="GBD280" s="417"/>
      <c r="GBE280" s="417"/>
      <c r="GBF280" s="417"/>
      <c r="GBG280" s="417"/>
      <c r="GBH280" s="417"/>
      <c r="GBI280" s="417"/>
      <c r="GBJ280" s="417"/>
      <c r="GBK280" s="417"/>
      <c r="GBL280" s="417"/>
      <c r="GBM280" s="417"/>
      <c r="GBN280" s="418"/>
      <c r="GBO280" s="418"/>
      <c r="GBP280" s="418"/>
      <c r="GBQ280" s="418"/>
      <c r="GBR280" s="418"/>
      <c r="GBS280" s="417"/>
      <c r="GBT280" s="417"/>
      <c r="GBU280" s="418"/>
      <c r="GBV280" s="418"/>
      <c r="GBW280" s="417"/>
      <c r="GBX280" s="417"/>
      <c r="GBY280" s="418"/>
      <c r="GBZ280" s="418"/>
      <c r="GCA280" s="417"/>
      <c r="GCB280" s="417"/>
      <c r="GCC280" s="417"/>
      <c r="GCD280" s="417"/>
      <c r="GCE280" s="417"/>
      <c r="GCF280" s="417"/>
      <c r="GCG280" s="417"/>
      <c r="GCH280" s="418"/>
      <c r="GCI280" s="418"/>
      <c r="GCJ280" s="417"/>
      <c r="GCK280" s="417"/>
      <c r="GCL280" s="418"/>
      <c r="GCM280" s="418"/>
      <c r="GCN280" s="417"/>
      <c r="GCO280" s="417"/>
      <c r="GCP280" s="417"/>
      <c r="GCQ280" s="417"/>
      <c r="GCR280" s="417"/>
      <c r="GCS280" s="411"/>
      <c r="GCT280" s="443"/>
      <c r="GCU280" s="417"/>
      <c r="GCV280" s="417"/>
      <c r="GCW280" s="417"/>
      <c r="GCX280" s="417"/>
      <c r="GCY280" s="417"/>
      <c r="GCZ280" s="417"/>
      <c r="GDA280" s="417"/>
      <c r="GDB280" s="416"/>
      <c r="GDC280" s="416"/>
      <c r="GDD280" s="416"/>
      <c r="GDE280" s="416"/>
      <c r="GDF280" s="416"/>
      <c r="GDG280" s="416"/>
      <c r="GDH280" s="416"/>
      <c r="GDI280" s="416"/>
      <c r="GDJ280" s="416"/>
      <c r="GDK280" s="416"/>
      <c r="GDL280" s="416"/>
      <c r="GDM280" s="416"/>
      <c r="GDN280" s="416"/>
      <c r="GDO280" s="416"/>
      <c r="GDP280" s="416"/>
      <c r="GDQ280" s="416"/>
      <c r="GDR280" s="416"/>
      <c r="GDS280" s="416"/>
      <c r="GDT280" s="416"/>
      <c r="GDU280" s="416"/>
      <c r="GDV280" s="416"/>
      <c r="GDW280" s="416"/>
      <c r="GDX280" s="416"/>
      <c r="GDY280" s="416"/>
      <c r="GDZ280" s="416"/>
      <c r="GEA280" s="416"/>
      <c r="GEB280" s="416"/>
      <c r="GEC280" s="416"/>
      <c r="GED280" s="416"/>
      <c r="GEE280" s="416"/>
      <c r="GEF280" s="416"/>
      <c r="GEG280" s="416"/>
      <c r="GEH280" s="416"/>
      <c r="GEI280" s="416"/>
      <c r="GEJ280" s="416"/>
      <c r="GEK280" s="416"/>
      <c r="GEL280" s="416"/>
      <c r="GEM280" s="416"/>
      <c r="GEN280" s="416"/>
      <c r="GEO280" s="416"/>
      <c r="GEP280" s="416"/>
      <c r="GEQ280" s="416"/>
      <c r="GER280" s="416"/>
      <c r="GES280" s="416"/>
      <c r="GET280" s="417"/>
      <c r="GEU280" s="417"/>
      <c r="GEV280" s="417"/>
      <c r="GEW280" s="417"/>
      <c r="GEX280" s="417"/>
      <c r="GEY280" s="417"/>
      <c r="GEZ280" s="417"/>
      <c r="GFA280" s="417"/>
      <c r="GFB280" s="417"/>
      <c r="GFC280" s="417"/>
      <c r="GFD280" s="417"/>
      <c r="GFE280" s="417"/>
      <c r="GFF280" s="417"/>
      <c r="GFG280" s="417"/>
      <c r="GFH280" s="417"/>
      <c r="GFI280" s="417"/>
      <c r="GFJ280" s="417"/>
      <c r="GFK280" s="417"/>
      <c r="GFL280" s="417"/>
      <c r="GFM280" s="417"/>
      <c r="GFN280" s="417"/>
      <c r="GFO280" s="417"/>
      <c r="GFP280" s="417"/>
      <c r="GFQ280" s="417"/>
      <c r="GFR280" s="418"/>
      <c r="GFS280" s="418"/>
      <c r="GFT280" s="418"/>
      <c r="GFU280" s="418"/>
      <c r="GFV280" s="418"/>
      <c r="GFW280" s="417"/>
      <c r="GFX280" s="417"/>
      <c r="GFY280" s="418"/>
      <c r="GFZ280" s="418"/>
      <c r="GGA280" s="417"/>
      <c r="GGB280" s="417"/>
      <c r="GGC280" s="418"/>
      <c r="GGD280" s="418"/>
      <c r="GGE280" s="417"/>
      <c r="GGF280" s="417"/>
      <c r="GGG280" s="417"/>
      <c r="GGH280" s="417"/>
      <c r="GGI280" s="417"/>
      <c r="GGJ280" s="417"/>
      <c r="GGK280" s="417"/>
      <c r="GGL280" s="418"/>
      <c r="GGM280" s="418"/>
      <c r="GGN280" s="417"/>
      <c r="GGO280" s="417"/>
      <c r="GGP280" s="418"/>
      <c r="GGQ280" s="418"/>
      <c r="GGR280" s="417"/>
      <c r="GGS280" s="417"/>
      <c r="GGT280" s="417"/>
      <c r="GGU280" s="417"/>
      <c r="GGV280" s="417"/>
      <c r="GGW280" s="411"/>
      <c r="GGX280" s="443"/>
      <c r="GGY280" s="417"/>
      <c r="GGZ280" s="417"/>
      <c r="GHA280" s="417"/>
      <c r="GHB280" s="417"/>
      <c r="GHC280" s="417"/>
      <c r="GHD280" s="417"/>
      <c r="GHE280" s="417"/>
      <c r="GHF280" s="416"/>
      <c r="GHG280" s="416"/>
      <c r="GHH280" s="416"/>
      <c r="GHI280" s="416"/>
      <c r="GHJ280" s="416"/>
      <c r="GHK280" s="416"/>
      <c r="GHL280" s="416"/>
      <c r="GHM280" s="416"/>
      <c r="GHN280" s="416"/>
      <c r="GHO280" s="416"/>
      <c r="GHP280" s="416"/>
      <c r="GHQ280" s="416"/>
      <c r="GHR280" s="416"/>
      <c r="GHS280" s="416"/>
      <c r="GHT280" s="416"/>
      <c r="GHU280" s="416"/>
      <c r="GHV280" s="416"/>
      <c r="GHW280" s="416"/>
      <c r="GHX280" s="416"/>
      <c r="GHY280" s="416"/>
      <c r="GHZ280" s="416"/>
      <c r="GIA280" s="416"/>
      <c r="GIB280" s="416"/>
      <c r="GIC280" s="416"/>
      <c r="GID280" s="416"/>
      <c r="GIE280" s="416"/>
      <c r="GIF280" s="416"/>
      <c r="GIG280" s="416"/>
      <c r="GIH280" s="416"/>
      <c r="GII280" s="416"/>
      <c r="GIJ280" s="416"/>
      <c r="GIK280" s="416"/>
      <c r="GIL280" s="416"/>
      <c r="GIM280" s="416"/>
      <c r="GIN280" s="416"/>
      <c r="GIO280" s="416"/>
      <c r="GIP280" s="416"/>
      <c r="GIQ280" s="416"/>
      <c r="GIR280" s="416"/>
      <c r="GIS280" s="416"/>
      <c r="GIT280" s="416"/>
      <c r="GIU280" s="416"/>
      <c r="GIV280" s="416"/>
      <c r="GIW280" s="416"/>
      <c r="GIX280" s="417"/>
      <c r="GIY280" s="417"/>
      <c r="GIZ280" s="417"/>
      <c r="GJA280" s="417"/>
      <c r="GJB280" s="417"/>
      <c r="GJC280" s="417"/>
      <c r="GJD280" s="417"/>
      <c r="GJE280" s="417"/>
      <c r="GJF280" s="417"/>
      <c r="GJG280" s="417"/>
      <c r="GJH280" s="417"/>
      <c r="GJI280" s="417"/>
      <c r="GJJ280" s="417"/>
      <c r="GJK280" s="417"/>
      <c r="GJL280" s="417"/>
      <c r="GJM280" s="417"/>
      <c r="GJN280" s="417"/>
      <c r="GJO280" s="417"/>
      <c r="GJP280" s="417"/>
      <c r="GJQ280" s="417"/>
      <c r="GJR280" s="417"/>
      <c r="GJS280" s="417"/>
      <c r="GJT280" s="417"/>
      <c r="GJU280" s="417"/>
      <c r="GJV280" s="418"/>
      <c r="GJW280" s="418"/>
      <c r="GJX280" s="418"/>
      <c r="GJY280" s="418"/>
      <c r="GJZ280" s="418"/>
      <c r="GKA280" s="417"/>
      <c r="GKB280" s="417"/>
      <c r="GKC280" s="418"/>
      <c r="GKD280" s="418"/>
      <c r="GKE280" s="417"/>
      <c r="GKF280" s="417"/>
      <c r="GKG280" s="418"/>
      <c r="GKH280" s="418"/>
      <c r="GKI280" s="417"/>
      <c r="GKJ280" s="417"/>
      <c r="GKK280" s="417"/>
      <c r="GKL280" s="417"/>
      <c r="GKM280" s="417"/>
      <c r="GKN280" s="417"/>
      <c r="GKO280" s="417"/>
      <c r="GKP280" s="418"/>
      <c r="GKQ280" s="418"/>
      <c r="GKR280" s="417"/>
      <c r="GKS280" s="417"/>
      <c r="GKT280" s="418"/>
      <c r="GKU280" s="418"/>
      <c r="GKV280" s="417"/>
      <c r="GKW280" s="417"/>
      <c r="GKX280" s="417"/>
      <c r="GKY280" s="417"/>
      <c r="GKZ280" s="417"/>
      <c r="GLA280" s="411"/>
      <c r="GLB280" s="443"/>
      <c r="GLC280" s="417"/>
      <c r="GLD280" s="417"/>
      <c r="GLE280" s="417"/>
      <c r="GLF280" s="417"/>
      <c r="GLG280" s="417"/>
      <c r="GLH280" s="417"/>
      <c r="GLI280" s="417"/>
      <c r="GLJ280" s="416"/>
      <c r="GLK280" s="416"/>
      <c r="GLL280" s="416"/>
      <c r="GLM280" s="416"/>
      <c r="GLN280" s="416"/>
      <c r="GLO280" s="416"/>
      <c r="GLP280" s="416"/>
      <c r="GLQ280" s="416"/>
      <c r="GLR280" s="416"/>
      <c r="GLS280" s="416"/>
      <c r="GLT280" s="416"/>
      <c r="GLU280" s="416"/>
      <c r="GLV280" s="416"/>
      <c r="GLW280" s="416"/>
      <c r="GLX280" s="416"/>
      <c r="GLY280" s="416"/>
      <c r="GLZ280" s="416"/>
      <c r="GMA280" s="416"/>
      <c r="GMB280" s="416"/>
      <c r="GMC280" s="416"/>
      <c r="GMD280" s="416"/>
      <c r="GME280" s="416"/>
      <c r="GMF280" s="416"/>
      <c r="GMG280" s="416"/>
      <c r="GMH280" s="416"/>
      <c r="GMI280" s="416"/>
      <c r="GMJ280" s="416"/>
      <c r="GMK280" s="416"/>
      <c r="GML280" s="416"/>
      <c r="GMM280" s="416"/>
      <c r="GMN280" s="416"/>
      <c r="GMO280" s="416"/>
      <c r="GMP280" s="416"/>
      <c r="GMQ280" s="416"/>
      <c r="GMR280" s="416"/>
      <c r="GMS280" s="416"/>
      <c r="GMT280" s="416"/>
      <c r="GMU280" s="416"/>
      <c r="GMV280" s="416"/>
      <c r="GMW280" s="416"/>
      <c r="GMX280" s="416"/>
      <c r="GMY280" s="416"/>
      <c r="GMZ280" s="416"/>
      <c r="GNA280" s="416"/>
      <c r="GNB280" s="417"/>
      <c r="GNC280" s="417"/>
      <c r="GND280" s="417"/>
      <c r="GNE280" s="417"/>
      <c r="GNF280" s="417"/>
      <c r="GNG280" s="417"/>
      <c r="GNH280" s="417"/>
      <c r="GNI280" s="417"/>
      <c r="GNJ280" s="417"/>
      <c r="GNK280" s="417"/>
      <c r="GNL280" s="417"/>
      <c r="GNM280" s="417"/>
      <c r="GNN280" s="417"/>
      <c r="GNO280" s="417"/>
      <c r="GNP280" s="417"/>
      <c r="GNQ280" s="417"/>
      <c r="GNR280" s="417"/>
      <c r="GNS280" s="417"/>
      <c r="GNT280" s="417"/>
      <c r="GNU280" s="417"/>
      <c r="GNV280" s="417"/>
      <c r="GNW280" s="417"/>
      <c r="GNX280" s="417"/>
      <c r="GNY280" s="417"/>
      <c r="GNZ280" s="418"/>
      <c r="GOA280" s="418"/>
      <c r="GOB280" s="418"/>
      <c r="GOC280" s="418"/>
      <c r="GOD280" s="418"/>
      <c r="GOE280" s="417"/>
      <c r="GOF280" s="417"/>
      <c r="GOG280" s="418"/>
      <c r="GOH280" s="418"/>
      <c r="GOI280" s="417"/>
      <c r="GOJ280" s="417"/>
      <c r="GOK280" s="418"/>
      <c r="GOL280" s="418"/>
      <c r="GOM280" s="417"/>
      <c r="GON280" s="417"/>
      <c r="GOO280" s="417"/>
      <c r="GOP280" s="417"/>
      <c r="GOQ280" s="417"/>
      <c r="GOR280" s="417"/>
      <c r="GOS280" s="417"/>
      <c r="GOT280" s="418"/>
      <c r="GOU280" s="418"/>
      <c r="GOV280" s="417"/>
      <c r="GOW280" s="417"/>
      <c r="GOX280" s="418"/>
      <c r="GOY280" s="418"/>
      <c r="GOZ280" s="417"/>
      <c r="GPA280" s="417"/>
      <c r="GPB280" s="417"/>
      <c r="GPC280" s="417"/>
      <c r="GPD280" s="417"/>
      <c r="GPE280" s="411"/>
      <c r="GPF280" s="443"/>
      <c r="GPG280" s="417"/>
      <c r="GPH280" s="417"/>
      <c r="GPI280" s="417"/>
      <c r="GPJ280" s="417"/>
      <c r="GPK280" s="417"/>
      <c r="GPL280" s="417"/>
      <c r="GPM280" s="417"/>
      <c r="GPN280" s="416"/>
      <c r="GPO280" s="416"/>
      <c r="GPP280" s="416"/>
      <c r="GPQ280" s="416"/>
      <c r="GPR280" s="416"/>
      <c r="GPS280" s="416"/>
      <c r="GPT280" s="416"/>
      <c r="GPU280" s="416"/>
      <c r="GPV280" s="416"/>
      <c r="GPW280" s="416"/>
      <c r="GPX280" s="416"/>
      <c r="GPY280" s="416"/>
      <c r="GPZ280" s="416"/>
      <c r="GQA280" s="416"/>
      <c r="GQB280" s="416"/>
      <c r="GQC280" s="416"/>
      <c r="GQD280" s="416"/>
      <c r="GQE280" s="416"/>
      <c r="GQF280" s="416"/>
      <c r="GQG280" s="416"/>
      <c r="GQH280" s="416"/>
      <c r="GQI280" s="416"/>
      <c r="GQJ280" s="416"/>
      <c r="GQK280" s="416"/>
      <c r="GQL280" s="416"/>
      <c r="GQM280" s="416"/>
      <c r="GQN280" s="416"/>
      <c r="GQO280" s="416"/>
      <c r="GQP280" s="416"/>
      <c r="GQQ280" s="416"/>
      <c r="GQR280" s="416"/>
      <c r="GQS280" s="416"/>
      <c r="GQT280" s="416"/>
      <c r="GQU280" s="416"/>
      <c r="GQV280" s="416"/>
      <c r="GQW280" s="416"/>
      <c r="GQX280" s="416"/>
      <c r="GQY280" s="416"/>
      <c r="GQZ280" s="416"/>
      <c r="GRA280" s="416"/>
      <c r="GRB280" s="416"/>
      <c r="GRC280" s="416"/>
      <c r="GRD280" s="416"/>
      <c r="GRE280" s="416"/>
      <c r="GRF280" s="417"/>
      <c r="GRG280" s="417"/>
      <c r="GRH280" s="417"/>
      <c r="GRI280" s="417"/>
      <c r="GRJ280" s="417"/>
      <c r="GRK280" s="417"/>
      <c r="GRL280" s="417"/>
      <c r="GRM280" s="417"/>
      <c r="GRN280" s="417"/>
      <c r="GRO280" s="417"/>
      <c r="GRP280" s="417"/>
      <c r="GRQ280" s="417"/>
      <c r="GRR280" s="417"/>
      <c r="GRS280" s="417"/>
      <c r="GRT280" s="417"/>
      <c r="GRU280" s="417"/>
      <c r="GRV280" s="417"/>
      <c r="GRW280" s="417"/>
      <c r="GRX280" s="417"/>
      <c r="GRY280" s="417"/>
      <c r="GRZ280" s="417"/>
      <c r="GSA280" s="417"/>
      <c r="GSB280" s="417"/>
      <c r="GSC280" s="417"/>
      <c r="GSD280" s="418"/>
      <c r="GSE280" s="418"/>
      <c r="GSF280" s="418"/>
      <c r="GSG280" s="418"/>
      <c r="GSH280" s="418"/>
      <c r="GSI280" s="417"/>
      <c r="GSJ280" s="417"/>
      <c r="GSK280" s="418"/>
      <c r="GSL280" s="418"/>
      <c r="GSM280" s="417"/>
      <c r="GSN280" s="417"/>
      <c r="GSO280" s="418"/>
      <c r="GSP280" s="418"/>
      <c r="GSQ280" s="417"/>
      <c r="GSR280" s="417"/>
      <c r="GSS280" s="417"/>
      <c r="GST280" s="417"/>
      <c r="GSU280" s="417"/>
      <c r="GSV280" s="417"/>
      <c r="GSW280" s="417"/>
      <c r="GSX280" s="418"/>
      <c r="GSY280" s="418"/>
      <c r="GSZ280" s="417"/>
      <c r="GTA280" s="417"/>
      <c r="GTB280" s="418"/>
      <c r="GTC280" s="418"/>
      <c r="GTD280" s="417"/>
      <c r="GTE280" s="417"/>
      <c r="GTF280" s="417"/>
      <c r="GTG280" s="417"/>
      <c r="GTH280" s="417"/>
      <c r="GTI280" s="411"/>
      <c r="GTJ280" s="443"/>
      <c r="GTK280" s="417"/>
      <c r="GTL280" s="417"/>
      <c r="GTM280" s="417"/>
      <c r="GTN280" s="417"/>
      <c r="GTO280" s="417"/>
      <c r="GTP280" s="417"/>
      <c r="GTQ280" s="417"/>
      <c r="GTR280" s="416"/>
      <c r="GTS280" s="416"/>
      <c r="GTT280" s="416"/>
      <c r="GTU280" s="416"/>
      <c r="GTV280" s="416"/>
      <c r="GTW280" s="416"/>
      <c r="GTX280" s="416"/>
      <c r="GTY280" s="416"/>
      <c r="GTZ280" s="416"/>
      <c r="GUA280" s="416"/>
      <c r="GUB280" s="416"/>
      <c r="GUC280" s="416"/>
      <c r="GUD280" s="416"/>
      <c r="GUE280" s="416"/>
      <c r="GUF280" s="416"/>
      <c r="GUG280" s="416"/>
      <c r="GUH280" s="416"/>
      <c r="GUI280" s="416"/>
      <c r="GUJ280" s="416"/>
      <c r="GUK280" s="416"/>
      <c r="GUL280" s="416"/>
      <c r="GUM280" s="416"/>
      <c r="GUN280" s="416"/>
      <c r="GUO280" s="416"/>
      <c r="GUP280" s="416"/>
      <c r="GUQ280" s="416"/>
      <c r="GUR280" s="416"/>
      <c r="GUS280" s="416"/>
      <c r="GUT280" s="416"/>
      <c r="GUU280" s="416"/>
      <c r="GUV280" s="416"/>
      <c r="GUW280" s="416"/>
      <c r="GUX280" s="416"/>
      <c r="GUY280" s="416"/>
      <c r="GUZ280" s="416"/>
      <c r="GVA280" s="416"/>
      <c r="GVB280" s="416"/>
      <c r="GVC280" s="416"/>
      <c r="GVD280" s="416"/>
      <c r="GVE280" s="416"/>
      <c r="GVF280" s="416"/>
      <c r="GVG280" s="416"/>
      <c r="GVH280" s="416"/>
      <c r="GVI280" s="416"/>
      <c r="GVJ280" s="417"/>
      <c r="GVK280" s="417"/>
      <c r="GVL280" s="417"/>
      <c r="GVM280" s="417"/>
      <c r="GVN280" s="417"/>
      <c r="GVO280" s="417"/>
      <c r="GVP280" s="417"/>
      <c r="GVQ280" s="417"/>
      <c r="GVR280" s="417"/>
      <c r="GVS280" s="417"/>
      <c r="GVT280" s="417"/>
      <c r="GVU280" s="417"/>
      <c r="GVV280" s="417"/>
      <c r="GVW280" s="417"/>
      <c r="GVX280" s="417"/>
      <c r="GVY280" s="417"/>
      <c r="GVZ280" s="417"/>
      <c r="GWA280" s="417"/>
      <c r="GWB280" s="417"/>
      <c r="GWC280" s="417"/>
      <c r="GWD280" s="417"/>
      <c r="GWE280" s="417"/>
      <c r="GWF280" s="417"/>
      <c r="GWG280" s="417"/>
      <c r="GWH280" s="418"/>
      <c r="GWI280" s="418"/>
      <c r="GWJ280" s="418"/>
      <c r="GWK280" s="418"/>
      <c r="GWL280" s="418"/>
      <c r="GWM280" s="417"/>
      <c r="GWN280" s="417"/>
      <c r="GWO280" s="418"/>
      <c r="GWP280" s="418"/>
      <c r="GWQ280" s="417"/>
      <c r="GWR280" s="417"/>
      <c r="GWS280" s="418"/>
      <c r="GWT280" s="418"/>
      <c r="GWU280" s="417"/>
      <c r="GWV280" s="417"/>
      <c r="GWW280" s="417"/>
      <c r="GWX280" s="417"/>
      <c r="GWY280" s="417"/>
      <c r="GWZ280" s="417"/>
      <c r="GXA280" s="417"/>
      <c r="GXB280" s="418"/>
      <c r="GXC280" s="418"/>
      <c r="GXD280" s="417"/>
      <c r="GXE280" s="417"/>
      <c r="GXF280" s="418"/>
      <c r="GXG280" s="418"/>
      <c r="GXH280" s="417"/>
      <c r="GXI280" s="417"/>
      <c r="GXJ280" s="417"/>
      <c r="GXK280" s="417"/>
      <c r="GXL280" s="417"/>
      <c r="GXM280" s="411"/>
      <c r="GXN280" s="443"/>
      <c r="GXO280" s="417"/>
      <c r="GXP280" s="417"/>
      <c r="GXQ280" s="417"/>
      <c r="GXR280" s="417"/>
      <c r="GXS280" s="417"/>
      <c r="GXT280" s="417"/>
      <c r="GXU280" s="417"/>
      <c r="GXV280" s="416"/>
      <c r="GXW280" s="416"/>
      <c r="GXX280" s="416"/>
      <c r="GXY280" s="416"/>
      <c r="GXZ280" s="416"/>
      <c r="GYA280" s="416"/>
      <c r="GYB280" s="416"/>
      <c r="GYC280" s="416"/>
      <c r="GYD280" s="416"/>
      <c r="GYE280" s="416"/>
      <c r="GYF280" s="416"/>
      <c r="GYG280" s="416"/>
      <c r="GYH280" s="416"/>
      <c r="GYI280" s="416"/>
      <c r="GYJ280" s="416"/>
      <c r="GYK280" s="416"/>
      <c r="GYL280" s="416"/>
      <c r="GYM280" s="416"/>
      <c r="GYN280" s="416"/>
      <c r="GYO280" s="416"/>
      <c r="GYP280" s="416"/>
      <c r="GYQ280" s="416"/>
      <c r="GYR280" s="416"/>
      <c r="GYS280" s="416"/>
      <c r="GYT280" s="416"/>
      <c r="GYU280" s="416"/>
      <c r="GYV280" s="416"/>
      <c r="GYW280" s="416"/>
      <c r="GYX280" s="416"/>
      <c r="GYY280" s="416"/>
      <c r="GYZ280" s="416"/>
      <c r="GZA280" s="416"/>
      <c r="GZB280" s="416"/>
      <c r="GZC280" s="416"/>
      <c r="GZD280" s="416"/>
      <c r="GZE280" s="416"/>
      <c r="GZF280" s="416"/>
      <c r="GZG280" s="416"/>
      <c r="GZH280" s="416"/>
      <c r="GZI280" s="416"/>
      <c r="GZJ280" s="416"/>
      <c r="GZK280" s="416"/>
      <c r="GZL280" s="416"/>
      <c r="GZM280" s="416"/>
      <c r="GZN280" s="417"/>
      <c r="GZO280" s="417"/>
      <c r="GZP280" s="417"/>
      <c r="GZQ280" s="417"/>
      <c r="GZR280" s="417"/>
      <c r="GZS280" s="417"/>
      <c r="GZT280" s="417"/>
      <c r="GZU280" s="417"/>
      <c r="GZV280" s="417"/>
      <c r="GZW280" s="417"/>
      <c r="GZX280" s="417"/>
      <c r="GZY280" s="417"/>
      <c r="GZZ280" s="417"/>
      <c r="HAA280" s="417"/>
      <c r="HAB280" s="417"/>
      <c r="HAC280" s="417"/>
      <c r="HAD280" s="417"/>
      <c r="HAE280" s="417"/>
      <c r="HAF280" s="417"/>
      <c r="HAG280" s="417"/>
      <c r="HAH280" s="417"/>
      <c r="HAI280" s="417"/>
      <c r="HAJ280" s="417"/>
      <c r="HAK280" s="417"/>
      <c r="HAL280" s="418"/>
      <c r="HAM280" s="418"/>
      <c r="HAN280" s="418"/>
      <c r="HAO280" s="418"/>
      <c r="HAP280" s="418"/>
      <c r="HAQ280" s="417"/>
      <c r="HAR280" s="417"/>
      <c r="HAS280" s="418"/>
      <c r="HAT280" s="418"/>
      <c r="HAU280" s="417"/>
      <c r="HAV280" s="417"/>
      <c r="HAW280" s="418"/>
      <c r="HAX280" s="418"/>
      <c r="HAY280" s="417"/>
      <c r="HAZ280" s="417"/>
      <c r="HBA280" s="417"/>
      <c r="HBB280" s="417"/>
      <c r="HBC280" s="417"/>
      <c r="HBD280" s="417"/>
      <c r="HBE280" s="417"/>
      <c r="HBF280" s="418"/>
      <c r="HBG280" s="418"/>
      <c r="HBH280" s="417"/>
      <c r="HBI280" s="417"/>
      <c r="HBJ280" s="418"/>
      <c r="HBK280" s="418"/>
      <c r="HBL280" s="417"/>
      <c r="HBM280" s="417"/>
      <c r="HBN280" s="417"/>
      <c r="HBO280" s="417"/>
      <c r="HBP280" s="417"/>
      <c r="HBQ280" s="411"/>
      <c r="HBR280" s="443"/>
      <c r="HBS280" s="417"/>
      <c r="HBT280" s="417"/>
      <c r="HBU280" s="417"/>
      <c r="HBV280" s="417"/>
      <c r="HBW280" s="417"/>
      <c r="HBX280" s="417"/>
      <c r="HBY280" s="417"/>
      <c r="HBZ280" s="416"/>
      <c r="HCA280" s="416"/>
      <c r="HCB280" s="416"/>
      <c r="HCC280" s="416"/>
      <c r="HCD280" s="416"/>
      <c r="HCE280" s="416"/>
      <c r="HCF280" s="416"/>
      <c r="HCG280" s="416"/>
      <c r="HCH280" s="416"/>
      <c r="HCI280" s="416"/>
      <c r="HCJ280" s="416"/>
      <c r="HCK280" s="416"/>
      <c r="HCL280" s="416"/>
      <c r="HCM280" s="416"/>
      <c r="HCN280" s="416"/>
      <c r="HCO280" s="416"/>
      <c r="HCP280" s="416"/>
      <c r="HCQ280" s="416"/>
      <c r="HCR280" s="416"/>
      <c r="HCS280" s="416"/>
      <c r="HCT280" s="416"/>
      <c r="HCU280" s="416"/>
      <c r="HCV280" s="416"/>
      <c r="HCW280" s="416"/>
      <c r="HCX280" s="416"/>
      <c r="HCY280" s="416"/>
      <c r="HCZ280" s="416"/>
      <c r="HDA280" s="416"/>
      <c r="HDB280" s="416"/>
      <c r="HDC280" s="416"/>
      <c r="HDD280" s="416"/>
      <c r="HDE280" s="416"/>
      <c r="HDF280" s="416"/>
      <c r="HDG280" s="416"/>
      <c r="HDH280" s="416"/>
      <c r="HDI280" s="416"/>
      <c r="HDJ280" s="416"/>
      <c r="HDK280" s="416"/>
      <c r="HDL280" s="416"/>
      <c r="HDM280" s="416"/>
      <c r="HDN280" s="416"/>
      <c r="HDO280" s="416"/>
      <c r="HDP280" s="416"/>
      <c r="HDQ280" s="416"/>
      <c r="HDR280" s="417"/>
      <c r="HDS280" s="417"/>
      <c r="HDT280" s="417"/>
      <c r="HDU280" s="417"/>
      <c r="HDV280" s="417"/>
      <c r="HDW280" s="417"/>
      <c r="HDX280" s="417"/>
      <c r="HDY280" s="417"/>
      <c r="HDZ280" s="417"/>
      <c r="HEA280" s="417"/>
      <c r="HEB280" s="417"/>
      <c r="HEC280" s="417"/>
      <c r="HED280" s="417"/>
      <c r="HEE280" s="417"/>
      <c r="HEF280" s="417"/>
      <c r="HEG280" s="417"/>
      <c r="HEH280" s="417"/>
      <c r="HEI280" s="417"/>
      <c r="HEJ280" s="417"/>
      <c r="HEK280" s="417"/>
      <c r="HEL280" s="417"/>
      <c r="HEM280" s="417"/>
      <c r="HEN280" s="417"/>
      <c r="HEO280" s="417"/>
      <c r="HEP280" s="418"/>
      <c r="HEQ280" s="418"/>
      <c r="HER280" s="418"/>
      <c r="HES280" s="418"/>
      <c r="HET280" s="418"/>
      <c r="HEU280" s="417"/>
      <c r="HEV280" s="417"/>
      <c r="HEW280" s="418"/>
      <c r="HEX280" s="418"/>
      <c r="HEY280" s="417"/>
      <c r="HEZ280" s="417"/>
      <c r="HFA280" s="418"/>
      <c r="HFB280" s="418"/>
      <c r="HFC280" s="417"/>
      <c r="HFD280" s="417"/>
      <c r="HFE280" s="417"/>
      <c r="HFF280" s="417"/>
      <c r="HFG280" s="417"/>
      <c r="HFH280" s="417"/>
      <c r="HFI280" s="417"/>
      <c r="HFJ280" s="418"/>
      <c r="HFK280" s="418"/>
      <c r="HFL280" s="417"/>
      <c r="HFM280" s="417"/>
      <c r="HFN280" s="418"/>
      <c r="HFO280" s="418"/>
      <c r="HFP280" s="417"/>
      <c r="HFQ280" s="417"/>
      <c r="HFR280" s="417"/>
      <c r="HFS280" s="417"/>
      <c r="HFT280" s="417"/>
      <c r="HFU280" s="411"/>
      <c r="HFV280" s="443"/>
      <c r="HFW280" s="417"/>
      <c r="HFX280" s="417"/>
      <c r="HFY280" s="417"/>
      <c r="HFZ280" s="417"/>
      <c r="HGA280" s="417"/>
      <c r="HGB280" s="417"/>
      <c r="HGC280" s="417"/>
      <c r="HGD280" s="416"/>
      <c r="HGE280" s="416"/>
      <c r="HGF280" s="416"/>
      <c r="HGG280" s="416"/>
      <c r="HGH280" s="416"/>
      <c r="HGI280" s="416"/>
      <c r="HGJ280" s="416"/>
      <c r="HGK280" s="416"/>
      <c r="HGL280" s="416"/>
      <c r="HGM280" s="416"/>
      <c r="HGN280" s="416"/>
      <c r="HGO280" s="416"/>
      <c r="HGP280" s="416"/>
      <c r="HGQ280" s="416"/>
      <c r="HGR280" s="416"/>
      <c r="HGS280" s="416"/>
      <c r="HGT280" s="416"/>
      <c r="HGU280" s="416"/>
      <c r="HGV280" s="416"/>
      <c r="HGW280" s="416"/>
      <c r="HGX280" s="416"/>
      <c r="HGY280" s="416"/>
      <c r="HGZ280" s="416"/>
      <c r="HHA280" s="416"/>
      <c r="HHB280" s="416"/>
      <c r="HHC280" s="416"/>
      <c r="HHD280" s="416"/>
      <c r="HHE280" s="416"/>
      <c r="HHF280" s="416"/>
      <c r="HHG280" s="416"/>
      <c r="HHH280" s="416"/>
      <c r="HHI280" s="416"/>
      <c r="HHJ280" s="416"/>
      <c r="HHK280" s="416"/>
      <c r="HHL280" s="416"/>
      <c r="HHM280" s="416"/>
      <c r="HHN280" s="416"/>
      <c r="HHO280" s="416"/>
      <c r="HHP280" s="416"/>
      <c r="HHQ280" s="416"/>
      <c r="HHR280" s="416"/>
      <c r="HHS280" s="416"/>
      <c r="HHT280" s="416"/>
      <c r="HHU280" s="416"/>
      <c r="HHV280" s="417"/>
      <c r="HHW280" s="417"/>
      <c r="HHX280" s="417"/>
      <c r="HHY280" s="417"/>
      <c r="HHZ280" s="417"/>
      <c r="HIA280" s="417"/>
      <c r="HIB280" s="417"/>
      <c r="HIC280" s="417"/>
      <c r="HID280" s="417"/>
      <c r="HIE280" s="417"/>
      <c r="HIF280" s="417"/>
      <c r="HIG280" s="417"/>
      <c r="HIH280" s="417"/>
      <c r="HII280" s="417"/>
      <c r="HIJ280" s="417"/>
      <c r="HIK280" s="417"/>
      <c r="HIL280" s="417"/>
      <c r="HIM280" s="417"/>
      <c r="HIN280" s="417"/>
      <c r="HIO280" s="417"/>
      <c r="HIP280" s="417"/>
      <c r="HIQ280" s="417"/>
      <c r="HIR280" s="417"/>
      <c r="HIS280" s="417"/>
      <c r="HIT280" s="418"/>
      <c r="HIU280" s="418"/>
      <c r="HIV280" s="418"/>
      <c r="HIW280" s="418"/>
      <c r="HIX280" s="418"/>
      <c r="HIY280" s="417"/>
      <c r="HIZ280" s="417"/>
      <c r="HJA280" s="418"/>
      <c r="HJB280" s="418"/>
      <c r="HJC280" s="417"/>
      <c r="HJD280" s="417"/>
      <c r="HJE280" s="418"/>
      <c r="HJF280" s="418"/>
      <c r="HJG280" s="417"/>
      <c r="HJH280" s="417"/>
      <c r="HJI280" s="417"/>
      <c r="HJJ280" s="417"/>
      <c r="HJK280" s="417"/>
      <c r="HJL280" s="417"/>
      <c r="HJM280" s="417"/>
      <c r="HJN280" s="418"/>
      <c r="HJO280" s="418"/>
      <c r="HJP280" s="417"/>
      <c r="HJQ280" s="417"/>
      <c r="HJR280" s="418"/>
      <c r="HJS280" s="418"/>
      <c r="HJT280" s="417"/>
      <c r="HJU280" s="417"/>
      <c r="HJV280" s="417"/>
      <c r="HJW280" s="417"/>
      <c r="HJX280" s="417"/>
      <c r="HJY280" s="411"/>
      <c r="HJZ280" s="443"/>
      <c r="HKA280" s="417"/>
      <c r="HKB280" s="417"/>
      <c r="HKC280" s="417"/>
      <c r="HKD280" s="417"/>
      <c r="HKE280" s="417"/>
      <c r="HKF280" s="417"/>
      <c r="HKG280" s="417"/>
      <c r="HKH280" s="416"/>
      <c r="HKI280" s="416"/>
      <c r="HKJ280" s="416"/>
      <c r="HKK280" s="416"/>
      <c r="HKL280" s="416"/>
      <c r="HKM280" s="416"/>
      <c r="HKN280" s="416"/>
      <c r="HKO280" s="416"/>
      <c r="HKP280" s="416"/>
      <c r="HKQ280" s="416"/>
      <c r="HKR280" s="416"/>
      <c r="HKS280" s="416"/>
      <c r="HKT280" s="416"/>
      <c r="HKU280" s="416"/>
      <c r="HKV280" s="416"/>
      <c r="HKW280" s="416"/>
      <c r="HKX280" s="416"/>
      <c r="HKY280" s="416"/>
      <c r="HKZ280" s="416"/>
      <c r="HLA280" s="416"/>
      <c r="HLB280" s="416"/>
      <c r="HLC280" s="416"/>
      <c r="HLD280" s="416"/>
      <c r="HLE280" s="416"/>
      <c r="HLF280" s="416"/>
      <c r="HLG280" s="416"/>
      <c r="HLH280" s="416"/>
      <c r="HLI280" s="416"/>
      <c r="HLJ280" s="416"/>
      <c r="HLK280" s="416"/>
      <c r="HLL280" s="416"/>
      <c r="HLM280" s="416"/>
      <c r="HLN280" s="416"/>
      <c r="HLO280" s="416"/>
      <c r="HLP280" s="416"/>
      <c r="HLQ280" s="416"/>
      <c r="HLR280" s="416"/>
      <c r="HLS280" s="416"/>
      <c r="HLT280" s="416"/>
      <c r="HLU280" s="416"/>
      <c r="HLV280" s="416"/>
      <c r="HLW280" s="416"/>
      <c r="HLX280" s="416"/>
      <c r="HLY280" s="416"/>
      <c r="HLZ280" s="417"/>
      <c r="HMA280" s="417"/>
      <c r="HMB280" s="417"/>
      <c r="HMC280" s="417"/>
      <c r="HMD280" s="417"/>
      <c r="HME280" s="417"/>
      <c r="HMF280" s="417"/>
      <c r="HMG280" s="417"/>
      <c r="HMH280" s="417"/>
      <c r="HMI280" s="417"/>
      <c r="HMJ280" s="417"/>
      <c r="HMK280" s="417"/>
      <c r="HML280" s="417"/>
      <c r="HMM280" s="417"/>
      <c r="HMN280" s="417"/>
      <c r="HMO280" s="417"/>
      <c r="HMP280" s="417"/>
      <c r="HMQ280" s="417"/>
      <c r="HMR280" s="417"/>
      <c r="HMS280" s="417"/>
      <c r="HMT280" s="417"/>
      <c r="HMU280" s="417"/>
      <c r="HMV280" s="417"/>
      <c r="HMW280" s="417"/>
      <c r="HMX280" s="418"/>
      <c r="HMY280" s="418"/>
      <c r="HMZ280" s="418"/>
      <c r="HNA280" s="418"/>
      <c r="HNB280" s="418"/>
      <c r="HNC280" s="417"/>
      <c r="HND280" s="417"/>
      <c r="HNE280" s="418"/>
      <c r="HNF280" s="418"/>
      <c r="HNG280" s="417"/>
      <c r="HNH280" s="417"/>
      <c r="HNI280" s="418"/>
      <c r="HNJ280" s="418"/>
      <c r="HNK280" s="417"/>
      <c r="HNL280" s="417"/>
      <c r="HNM280" s="417"/>
      <c r="HNN280" s="417"/>
      <c r="HNO280" s="417"/>
      <c r="HNP280" s="417"/>
      <c r="HNQ280" s="417"/>
      <c r="HNR280" s="418"/>
      <c r="HNS280" s="418"/>
      <c r="HNT280" s="417"/>
      <c r="HNU280" s="417"/>
      <c r="HNV280" s="418"/>
      <c r="HNW280" s="418"/>
      <c r="HNX280" s="417"/>
      <c r="HNY280" s="417"/>
      <c r="HNZ280" s="417"/>
      <c r="HOA280" s="417"/>
      <c r="HOB280" s="417"/>
      <c r="HOC280" s="411"/>
      <c r="HOD280" s="443"/>
      <c r="HOE280" s="417"/>
      <c r="HOF280" s="417"/>
      <c r="HOG280" s="417"/>
      <c r="HOH280" s="417"/>
      <c r="HOI280" s="417"/>
      <c r="HOJ280" s="417"/>
      <c r="HOK280" s="417"/>
      <c r="HOL280" s="416"/>
      <c r="HOM280" s="416"/>
      <c r="HON280" s="416"/>
      <c r="HOO280" s="416"/>
      <c r="HOP280" s="416"/>
      <c r="HOQ280" s="416"/>
      <c r="HOR280" s="416"/>
      <c r="HOS280" s="416"/>
      <c r="HOT280" s="416"/>
      <c r="HOU280" s="416"/>
      <c r="HOV280" s="416"/>
      <c r="HOW280" s="416"/>
      <c r="HOX280" s="416"/>
      <c r="HOY280" s="416"/>
      <c r="HOZ280" s="416"/>
      <c r="HPA280" s="416"/>
      <c r="HPB280" s="416"/>
      <c r="HPC280" s="416"/>
      <c r="HPD280" s="416"/>
      <c r="HPE280" s="416"/>
      <c r="HPF280" s="416"/>
      <c r="HPG280" s="416"/>
      <c r="HPH280" s="416"/>
      <c r="HPI280" s="416"/>
      <c r="HPJ280" s="416"/>
      <c r="HPK280" s="416"/>
      <c r="HPL280" s="416"/>
      <c r="HPM280" s="416"/>
      <c r="HPN280" s="416"/>
      <c r="HPO280" s="416"/>
      <c r="HPP280" s="416"/>
      <c r="HPQ280" s="416"/>
      <c r="HPR280" s="416"/>
      <c r="HPS280" s="416"/>
      <c r="HPT280" s="416"/>
      <c r="HPU280" s="416"/>
      <c r="HPV280" s="416"/>
      <c r="HPW280" s="416"/>
      <c r="HPX280" s="416"/>
      <c r="HPY280" s="416"/>
      <c r="HPZ280" s="416"/>
      <c r="HQA280" s="416"/>
      <c r="HQB280" s="416"/>
      <c r="HQC280" s="416"/>
      <c r="HQD280" s="417"/>
      <c r="HQE280" s="417"/>
      <c r="HQF280" s="417"/>
      <c r="HQG280" s="417"/>
      <c r="HQH280" s="417"/>
      <c r="HQI280" s="417"/>
      <c r="HQJ280" s="417"/>
      <c r="HQK280" s="417"/>
      <c r="HQL280" s="417"/>
      <c r="HQM280" s="417"/>
      <c r="HQN280" s="417"/>
      <c r="HQO280" s="417"/>
      <c r="HQP280" s="417"/>
      <c r="HQQ280" s="417"/>
      <c r="HQR280" s="417"/>
      <c r="HQS280" s="417"/>
      <c r="HQT280" s="417"/>
      <c r="HQU280" s="417"/>
      <c r="HQV280" s="417"/>
      <c r="HQW280" s="417"/>
      <c r="HQX280" s="417"/>
      <c r="HQY280" s="417"/>
      <c r="HQZ280" s="417"/>
      <c r="HRA280" s="417"/>
      <c r="HRB280" s="418"/>
      <c r="HRC280" s="418"/>
      <c r="HRD280" s="418"/>
      <c r="HRE280" s="418"/>
      <c r="HRF280" s="418"/>
      <c r="HRG280" s="417"/>
      <c r="HRH280" s="417"/>
      <c r="HRI280" s="418"/>
      <c r="HRJ280" s="418"/>
      <c r="HRK280" s="417"/>
      <c r="HRL280" s="417"/>
      <c r="HRM280" s="418"/>
      <c r="HRN280" s="418"/>
      <c r="HRO280" s="417"/>
      <c r="HRP280" s="417"/>
      <c r="HRQ280" s="417"/>
      <c r="HRR280" s="417"/>
      <c r="HRS280" s="417"/>
      <c r="HRT280" s="417"/>
      <c r="HRU280" s="417"/>
      <c r="HRV280" s="418"/>
      <c r="HRW280" s="418"/>
      <c r="HRX280" s="417"/>
      <c r="HRY280" s="417"/>
      <c r="HRZ280" s="418"/>
      <c r="HSA280" s="418"/>
      <c r="HSB280" s="417"/>
      <c r="HSC280" s="417"/>
      <c r="HSD280" s="417"/>
      <c r="HSE280" s="417"/>
      <c r="HSF280" s="417"/>
      <c r="HSG280" s="411"/>
      <c r="HSH280" s="443"/>
      <c r="HSI280" s="417"/>
      <c r="HSJ280" s="417"/>
      <c r="HSK280" s="417"/>
      <c r="HSL280" s="417"/>
      <c r="HSM280" s="417"/>
      <c r="HSN280" s="417"/>
      <c r="HSO280" s="417"/>
      <c r="HSP280" s="416"/>
      <c r="HSQ280" s="416"/>
      <c r="HSR280" s="416"/>
      <c r="HSS280" s="416"/>
      <c r="HST280" s="416"/>
      <c r="HSU280" s="416"/>
      <c r="HSV280" s="416"/>
      <c r="HSW280" s="416"/>
      <c r="HSX280" s="416"/>
      <c r="HSY280" s="416"/>
      <c r="HSZ280" s="416"/>
      <c r="HTA280" s="416"/>
      <c r="HTB280" s="416"/>
      <c r="HTC280" s="416"/>
      <c r="HTD280" s="416"/>
      <c r="HTE280" s="416"/>
      <c r="HTF280" s="416"/>
      <c r="HTG280" s="416"/>
      <c r="HTH280" s="416"/>
      <c r="HTI280" s="416"/>
      <c r="HTJ280" s="416"/>
      <c r="HTK280" s="416"/>
      <c r="HTL280" s="416"/>
      <c r="HTM280" s="416"/>
      <c r="HTN280" s="416"/>
      <c r="HTO280" s="416"/>
      <c r="HTP280" s="416"/>
      <c r="HTQ280" s="416"/>
      <c r="HTR280" s="416"/>
      <c r="HTS280" s="416"/>
      <c r="HTT280" s="416"/>
      <c r="HTU280" s="416"/>
      <c r="HTV280" s="416"/>
      <c r="HTW280" s="416"/>
      <c r="HTX280" s="416"/>
      <c r="HTY280" s="416"/>
      <c r="HTZ280" s="416"/>
      <c r="HUA280" s="416"/>
      <c r="HUB280" s="416"/>
      <c r="HUC280" s="416"/>
      <c r="HUD280" s="416"/>
      <c r="HUE280" s="416"/>
      <c r="HUF280" s="416"/>
      <c r="HUG280" s="416"/>
      <c r="HUH280" s="417"/>
      <c r="HUI280" s="417"/>
      <c r="HUJ280" s="417"/>
      <c r="HUK280" s="417"/>
      <c r="HUL280" s="417"/>
      <c r="HUM280" s="417"/>
      <c r="HUN280" s="417"/>
      <c r="HUO280" s="417"/>
      <c r="HUP280" s="417"/>
      <c r="HUQ280" s="417"/>
      <c r="HUR280" s="417"/>
      <c r="HUS280" s="417"/>
      <c r="HUT280" s="417"/>
      <c r="HUU280" s="417"/>
      <c r="HUV280" s="417"/>
      <c r="HUW280" s="417"/>
      <c r="HUX280" s="417"/>
      <c r="HUY280" s="417"/>
      <c r="HUZ280" s="417"/>
      <c r="HVA280" s="417"/>
      <c r="HVB280" s="417"/>
      <c r="HVC280" s="417"/>
      <c r="HVD280" s="417"/>
      <c r="HVE280" s="417"/>
      <c r="HVF280" s="418"/>
      <c r="HVG280" s="418"/>
      <c r="HVH280" s="418"/>
      <c r="HVI280" s="418"/>
      <c r="HVJ280" s="418"/>
      <c r="HVK280" s="417"/>
      <c r="HVL280" s="417"/>
      <c r="HVM280" s="418"/>
      <c r="HVN280" s="418"/>
      <c r="HVO280" s="417"/>
      <c r="HVP280" s="417"/>
      <c r="HVQ280" s="418"/>
      <c r="HVR280" s="418"/>
      <c r="HVS280" s="417"/>
      <c r="HVT280" s="417"/>
      <c r="HVU280" s="417"/>
      <c r="HVV280" s="417"/>
      <c r="HVW280" s="417"/>
      <c r="HVX280" s="417"/>
      <c r="HVY280" s="417"/>
      <c r="HVZ280" s="418"/>
      <c r="HWA280" s="418"/>
      <c r="HWB280" s="417"/>
      <c r="HWC280" s="417"/>
      <c r="HWD280" s="418"/>
      <c r="HWE280" s="418"/>
      <c r="HWF280" s="417"/>
      <c r="HWG280" s="417"/>
      <c r="HWH280" s="417"/>
      <c r="HWI280" s="417"/>
      <c r="HWJ280" s="417"/>
      <c r="HWK280" s="411"/>
      <c r="HWL280" s="443"/>
      <c r="HWM280" s="417"/>
      <c r="HWN280" s="417"/>
      <c r="HWO280" s="417"/>
      <c r="HWP280" s="417"/>
      <c r="HWQ280" s="417"/>
      <c r="HWR280" s="417"/>
      <c r="HWS280" s="417"/>
      <c r="HWT280" s="416"/>
      <c r="HWU280" s="416"/>
      <c r="HWV280" s="416"/>
      <c r="HWW280" s="416"/>
      <c r="HWX280" s="416"/>
      <c r="HWY280" s="416"/>
      <c r="HWZ280" s="416"/>
      <c r="HXA280" s="416"/>
      <c r="HXB280" s="416"/>
      <c r="HXC280" s="416"/>
      <c r="HXD280" s="416"/>
      <c r="HXE280" s="416"/>
      <c r="HXF280" s="416"/>
      <c r="HXG280" s="416"/>
      <c r="HXH280" s="416"/>
      <c r="HXI280" s="416"/>
      <c r="HXJ280" s="416"/>
      <c r="HXK280" s="416"/>
      <c r="HXL280" s="416"/>
      <c r="HXM280" s="416"/>
      <c r="HXN280" s="416"/>
      <c r="HXO280" s="416"/>
      <c r="HXP280" s="416"/>
      <c r="HXQ280" s="416"/>
      <c r="HXR280" s="416"/>
      <c r="HXS280" s="416"/>
      <c r="HXT280" s="416"/>
      <c r="HXU280" s="416"/>
      <c r="HXV280" s="416"/>
      <c r="HXW280" s="416"/>
      <c r="HXX280" s="416"/>
      <c r="HXY280" s="416"/>
      <c r="HXZ280" s="416"/>
      <c r="HYA280" s="416"/>
      <c r="HYB280" s="416"/>
      <c r="HYC280" s="416"/>
      <c r="HYD280" s="416"/>
      <c r="HYE280" s="416"/>
      <c r="HYF280" s="416"/>
      <c r="HYG280" s="416"/>
      <c r="HYH280" s="416"/>
      <c r="HYI280" s="416"/>
      <c r="HYJ280" s="416"/>
      <c r="HYK280" s="416"/>
      <c r="HYL280" s="417"/>
      <c r="HYM280" s="417"/>
      <c r="HYN280" s="417"/>
      <c r="HYO280" s="417"/>
      <c r="HYP280" s="417"/>
      <c r="HYQ280" s="417"/>
      <c r="HYR280" s="417"/>
      <c r="HYS280" s="417"/>
      <c r="HYT280" s="417"/>
      <c r="HYU280" s="417"/>
      <c r="HYV280" s="417"/>
      <c r="HYW280" s="417"/>
      <c r="HYX280" s="417"/>
      <c r="HYY280" s="417"/>
      <c r="HYZ280" s="417"/>
      <c r="HZA280" s="417"/>
      <c r="HZB280" s="417"/>
      <c r="HZC280" s="417"/>
      <c r="HZD280" s="417"/>
      <c r="HZE280" s="417"/>
      <c r="HZF280" s="417"/>
      <c r="HZG280" s="417"/>
      <c r="HZH280" s="417"/>
      <c r="HZI280" s="417"/>
      <c r="HZJ280" s="418"/>
      <c r="HZK280" s="418"/>
      <c r="HZL280" s="418"/>
      <c r="HZM280" s="418"/>
      <c r="HZN280" s="418"/>
      <c r="HZO280" s="417"/>
      <c r="HZP280" s="417"/>
      <c r="HZQ280" s="418"/>
      <c r="HZR280" s="418"/>
      <c r="HZS280" s="417"/>
      <c r="HZT280" s="417"/>
      <c r="HZU280" s="418"/>
      <c r="HZV280" s="418"/>
      <c r="HZW280" s="417"/>
      <c r="HZX280" s="417"/>
      <c r="HZY280" s="417"/>
      <c r="HZZ280" s="417"/>
      <c r="IAA280" s="417"/>
      <c r="IAB280" s="417"/>
      <c r="IAC280" s="417"/>
      <c r="IAD280" s="418"/>
      <c r="IAE280" s="418"/>
      <c r="IAF280" s="417"/>
      <c r="IAG280" s="417"/>
      <c r="IAH280" s="418"/>
      <c r="IAI280" s="418"/>
      <c r="IAJ280" s="417"/>
      <c r="IAK280" s="417"/>
      <c r="IAL280" s="417"/>
      <c r="IAM280" s="417"/>
      <c r="IAN280" s="417"/>
      <c r="IAO280" s="411"/>
      <c r="IAP280" s="443"/>
      <c r="IAQ280" s="417"/>
      <c r="IAR280" s="417"/>
      <c r="IAS280" s="417"/>
      <c r="IAT280" s="417"/>
      <c r="IAU280" s="417"/>
      <c r="IAV280" s="417"/>
      <c r="IAW280" s="417"/>
      <c r="IAX280" s="416"/>
      <c r="IAY280" s="416"/>
      <c r="IAZ280" s="416"/>
      <c r="IBA280" s="416"/>
      <c r="IBB280" s="416"/>
      <c r="IBC280" s="416"/>
      <c r="IBD280" s="416"/>
      <c r="IBE280" s="416"/>
      <c r="IBF280" s="416"/>
      <c r="IBG280" s="416"/>
      <c r="IBH280" s="416"/>
      <c r="IBI280" s="416"/>
      <c r="IBJ280" s="416"/>
      <c r="IBK280" s="416"/>
      <c r="IBL280" s="416"/>
      <c r="IBM280" s="416"/>
      <c r="IBN280" s="416"/>
      <c r="IBO280" s="416"/>
      <c r="IBP280" s="416"/>
      <c r="IBQ280" s="416"/>
      <c r="IBR280" s="416"/>
      <c r="IBS280" s="416"/>
      <c r="IBT280" s="416"/>
      <c r="IBU280" s="416"/>
      <c r="IBV280" s="416"/>
      <c r="IBW280" s="416"/>
      <c r="IBX280" s="416"/>
      <c r="IBY280" s="416"/>
      <c r="IBZ280" s="416"/>
      <c r="ICA280" s="416"/>
      <c r="ICB280" s="416"/>
      <c r="ICC280" s="416"/>
      <c r="ICD280" s="416"/>
      <c r="ICE280" s="416"/>
      <c r="ICF280" s="416"/>
      <c r="ICG280" s="416"/>
      <c r="ICH280" s="416"/>
      <c r="ICI280" s="416"/>
      <c r="ICJ280" s="416"/>
      <c r="ICK280" s="416"/>
      <c r="ICL280" s="416"/>
      <c r="ICM280" s="416"/>
      <c r="ICN280" s="416"/>
      <c r="ICO280" s="416"/>
      <c r="ICP280" s="417"/>
      <c r="ICQ280" s="417"/>
      <c r="ICR280" s="417"/>
      <c r="ICS280" s="417"/>
      <c r="ICT280" s="417"/>
      <c r="ICU280" s="417"/>
      <c r="ICV280" s="417"/>
      <c r="ICW280" s="417"/>
      <c r="ICX280" s="417"/>
      <c r="ICY280" s="417"/>
      <c r="ICZ280" s="417"/>
      <c r="IDA280" s="417"/>
      <c r="IDB280" s="417"/>
      <c r="IDC280" s="417"/>
      <c r="IDD280" s="417"/>
      <c r="IDE280" s="417"/>
      <c r="IDF280" s="417"/>
      <c r="IDG280" s="417"/>
      <c r="IDH280" s="417"/>
      <c r="IDI280" s="417"/>
      <c r="IDJ280" s="417"/>
      <c r="IDK280" s="417"/>
      <c r="IDL280" s="417"/>
      <c r="IDM280" s="417"/>
      <c r="IDN280" s="418"/>
      <c r="IDO280" s="418"/>
      <c r="IDP280" s="418"/>
      <c r="IDQ280" s="418"/>
      <c r="IDR280" s="418"/>
      <c r="IDS280" s="417"/>
      <c r="IDT280" s="417"/>
      <c r="IDU280" s="418"/>
      <c r="IDV280" s="418"/>
      <c r="IDW280" s="417"/>
      <c r="IDX280" s="417"/>
      <c r="IDY280" s="418"/>
      <c r="IDZ280" s="418"/>
      <c r="IEA280" s="417"/>
      <c r="IEB280" s="417"/>
      <c r="IEC280" s="417"/>
      <c r="IED280" s="417"/>
      <c r="IEE280" s="417"/>
      <c r="IEF280" s="417"/>
      <c r="IEG280" s="417"/>
      <c r="IEH280" s="418"/>
      <c r="IEI280" s="418"/>
      <c r="IEJ280" s="417"/>
      <c r="IEK280" s="417"/>
      <c r="IEL280" s="418"/>
      <c r="IEM280" s="418"/>
      <c r="IEN280" s="417"/>
      <c r="IEO280" s="417"/>
      <c r="IEP280" s="417"/>
      <c r="IEQ280" s="417"/>
      <c r="IER280" s="417"/>
      <c r="IES280" s="411"/>
      <c r="IET280" s="443"/>
      <c r="IEU280" s="417"/>
      <c r="IEV280" s="417"/>
      <c r="IEW280" s="417"/>
      <c r="IEX280" s="417"/>
      <c r="IEY280" s="417"/>
      <c r="IEZ280" s="417"/>
      <c r="IFA280" s="417"/>
      <c r="IFB280" s="416"/>
      <c r="IFC280" s="416"/>
      <c r="IFD280" s="416"/>
      <c r="IFE280" s="416"/>
      <c r="IFF280" s="416"/>
      <c r="IFG280" s="416"/>
      <c r="IFH280" s="416"/>
      <c r="IFI280" s="416"/>
      <c r="IFJ280" s="416"/>
      <c r="IFK280" s="416"/>
      <c r="IFL280" s="416"/>
      <c r="IFM280" s="416"/>
      <c r="IFN280" s="416"/>
      <c r="IFO280" s="416"/>
      <c r="IFP280" s="416"/>
      <c r="IFQ280" s="416"/>
      <c r="IFR280" s="416"/>
      <c r="IFS280" s="416"/>
      <c r="IFT280" s="416"/>
      <c r="IFU280" s="416"/>
      <c r="IFV280" s="416"/>
      <c r="IFW280" s="416"/>
      <c r="IFX280" s="416"/>
      <c r="IFY280" s="416"/>
      <c r="IFZ280" s="416"/>
      <c r="IGA280" s="416"/>
      <c r="IGB280" s="416"/>
      <c r="IGC280" s="416"/>
      <c r="IGD280" s="416"/>
      <c r="IGE280" s="416"/>
      <c r="IGF280" s="416"/>
      <c r="IGG280" s="416"/>
      <c r="IGH280" s="416"/>
      <c r="IGI280" s="416"/>
      <c r="IGJ280" s="416"/>
      <c r="IGK280" s="416"/>
      <c r="IGL280" s="416"/>
      <c r="IGM280" s="416"/>
      <c r="IGN280" s="416"/>
      <c r="IGO280" s="416"/>
      <c r="IGP280" s="416"/>
      <c r="IGQ280" s="416"/>
      <c r="IGR280" s="416"/>
      <c r="IGS280" s="416"/>
      <c r="IGT280" s="417"/>
      <c r="IGU280" s="417"/>
      <c r="IGV280" s="417"/>
      <c r="IGW280" s="417"/>
      <c r="IGX280" s="417"/>
      <c r="IGY280" s="417"/>
      <c r="IGZ280" s="417"/>
      <c r="IHA280" s="417"/>
      <c r="IHB280" s="417"/>
      <c r="IHC280" s="417"/>
      <c r="IHD280" s="417"/>
      <c r="IHE280" s="417"/>
      <c r="IHF280" s="417"/>
      <c r="IHG280" s="417"/>
      <c r="IHH280" s="417"/>
      <c r="IHI280" s="417"/>
      <c r="IHJ280" s="417"/>
      <c r="IHK280" s="417"/>
      <c r="IHL280" s="417"/>
      <c r="IHM280" s="417"/>
      <c r="IHN280" s="417"/>
      <c r="IHO280" s="417"/>
      <c r="IHP280" s="417"/>
      <c r="IHQ280" s="417"/>
      <c r="IHR280" s="418"/>
      <c r="IHS280" s="418"/>
      <c r="IHT280" s="418"/>
      <c r="IHU280" s="418"/>
      <c r="IHV280" s="418"/>
      <c r="IHW280" s="417"/>
      <c r="IHX280" s="417"/>
      <c r="IHY280" s="418"/>
      <c r="IHZ280" s="418"/>
      <c r="IIA280" s="417"/>
      <c r="IIB280" s="417"/>
      <c r="IIC280" s="418"/>
      <c r="IID280" s="418"/>
      <c r="IIE280" s="417"/>
      <c r="IIF280" s="417"/>
      <c r="IIG280" s="417"/>
      <c r="IIH280" s="417"/>
      <c r="III280" s="417"/>
      <c r="IIJ280" s="417"/>
      <c r="IIK280" s="417"/>
      <c r="IIL280" s="418"/>
      <c r="IIM280" s="418"/>
      <c r="IIN280" s="417"/>
      <c r="IIO280" s="417"/>
      <c r="IIP280" s="418"/>
      <c r="IIQ280" s="418"/>
      <c r="IIR280" s="417"/>
      <c r="IIS280" s="417"/>
      <c r="IIT280" s="417"/>
      <c r="IIU280" s="417"/>
      <c r="IIV280" s="417"/>
      <c r="IIW280" s="411"/>
      <c r="IIX280" s="443"/>
      <c r="IIY280" s="417"/>
      <c r="IIZ280" s="417"/>
      <c r="IJA280" s="417"/>
      <c r="IJB280" s="417"/>
      <c r="IJC280" s="417"/>
      <c r="IJD280" s="417"/>
      <c r="IJE280" s="417"/>
      <c r="IJF280" s="416"/>
      <c r="IJG280" s="416"/>
      <c r="IJH280" s="416"/>
      <c r="IJI280" s="416"/>
      <c r="IJJ280" s="416"/>
      <c r="IJK280" s="416"/>
      <c r="IJL280" s="416"/>
      <c r="IJM280" s="416"/>
      <c r="IJN280" s="416"/>
      <c r="IJO280" s="416"/>
      <c r="IJP280" s="416"/>
      <c r="IJQ280" s="416"/>
      <c r="IJR280" s="416"/>
      <c r="IJS280" s="416"/>
      <c r="IJT280" s="416"/>
      <c r="IJU280" s="416"/>
      <c r="IJV280" s="416"/>
      <c r="IJW280" s="416"/>
      <c r="IJX280" s="416"/>
      <c r="IJY280" s="416"/>
      <c r="IJZ280" s="416"/>
      <c r="IKA280" s="416"/>
      <c r="IKB280" s="416"/>
      <c r="IKC280" s="416"/>
      <c r="IKD280" s="416"/>
      <c r="IKE280" s="416"/>
      <c r="IKF280" s="416"/>
      <c r="IKG280" s="416"/>
      <c r="IKH280" s="416"/>
      <c r="IKI280" s="416"/>
      <c r="IKJ280" s="416"/>
      <c r="IKK280" s="416"/>
      <c r="IKL280" s="416"/>
      <c r="IKM280" s="416"/>
      <c r="IKN280" s="416"/>
      <c r="IKO280" s="416"/>
      <c r="IKP280" s="416"/>
      <c r="IKQ280" s="416"/>
      <c r="IKR280" s="416"/>
      <c r="IKS280" s="416"/>
      <c r="IKT280" s="416"/>
      <c r="IKU280" s="416"/>
      <c r="IKV280" s="416"/>
      <c r="IKW280" s="416"/>
      <c r="IKX280" s="417"/>
      <c r="IKY280" s="417"/>
      <c r="IKZ280" s="417"/>
      <c r="ILA280" s="417"/>
      <c r="ILB280" s="417"/>
      <c r="ILC280" s="417"/>
      <c r="ILD280" s="417"/>
      <c r="ILE280" s="417"/>
      <c r="ILF280" s="417"/>
      <c r="ILG280" s="417"/>
      <c r="ILH280" s="417"/>
      <c r="ILI280" s="417"/>
      <c r="ILJ280" s="417"/>
      <c r="ILK280" s="417"/>
      <c r="ILL280" s="417"/>
      <c r="ILM280" s="417"/>
      <c r="ILN280" s="417"/>
      <c r="ILO280" s="417"/>
      <c r="ILP280" s="417"/>
      <c r="ILQ280" s="417"/>
      <c r="ILR280" s="417"/>
      <c r="ILS280" s="417"/>
      <c r="ILT280" s="417"/>
      <c r="ILU280" s="417"/>
      <c r="ILV280" s="418"/>
      <c r="ILW280" s="418"/>
      <c r="ILX280" s="418"/>
      <c r="ILY280" s="418"/>
      <c r="ILZ280" s="418"/>
      <c r="IMA280" s="417"/>
      <c r="IMB280" s="417"/>
      <c r="IMC280" s="418"/>
      <c r="IMD280" s="418"/>
      <c r="IME280" s="417"/>
      <c r="IMF280" s="417"/>
      <c r="IMG280" s="418"/>
      <c r="IMH280" s="418"/>
      <c r="IMI280" s="417"/>
      <c r="IMJ280" s="417"/>
      <c r="IMK280" s="417"/>
      <c r="IML280" s="417"/>
      <c r="IMM280" s="417"/>
      <c r="IMN280" s="417"/>
      <c r="IMO280" s="417"/>
      <c r="IMP280" s="418"/>
      <c r="IMQ280" s="418"/>
      <c r="IMR280" s="417"/>
      <c r="IMS280" s="417"/>
      <c r="IMT280" s="418"/>
      <c r="IMU280" s="418"/>
      <c r="IMV280" s="417"/>
      <c r="IMW280" s="417"/>
      <c r="IMX280" s="417"/>
      <c r="IMY280" s="417"/>
      <c r="IMZ280" s="417"/>
      <c r="INA280" s="411"/>
      <c r="INB280" s="443"/>
      <c r="INC280" s="417"/>
      <c r="IND280" s="417"/>
      <c r="INE280" s="417"/>
      <c r="INF280" s="417"/>
      <c r="ING280" s="417"/>
      <c r="INH280" s="417"/>
      <c r="INI280" s="417"/>
      <c r="INJ280" s="416"/>
      <c r="INK280" s="416"/>
      <c r="INL280" s="416"/>
      <c r="INM280" s="416"/>
      <c r="INN280" s="416"/>
      <c r="INO280" s="416"/>
      <c r="INP280" s="416"/>
      <c r="INQ280" s="416"/>
      <c r="INR280" s="416"/>
      <c r="INS280" s="416"/>
      <c r="INT280" s="416"/>
      <c r="INU280" s="416"/>
      <c r="INV280" s="416"/>
      <c r="INW280" s="416"/>
      <c r="INX280" s="416"/>
      <c r="INY280" s="416"/>
      <c r="INZ280" s="416"/>
      <c r="IOA280" s="416"/>
      <c r="IOB280" s="416"/>
      <c r="IOC280" s="416"/>
      <c r="IOD280" s="416"/>
      <c r="IOE280" s="416"/>
      <c r="IOF280" s="416"/>
      <c r="IOG280" s="416"/>
      <c r="IOH280" s="416"/>
      <c r="IOI280" s="416"/>
      <c r="IOJ280" s="416"/>
      <c r="IOK280" s="416"/>
      <c r="IOL280" s="416"/>
      <c r="IOM280" s="416"/>
      <c r="ION280" s="416"/>
      <c r="IOO280" s="416"/>
      <c r="IOP280" s="416"/>
      <c r="IOQ280" s="416"/>
      <c r="IOR280" s="416"/>
      <c r="IOS280" s="416"/>
      <c r="IOT280" s="416"/>
      <c r="IOU280" s="416"/>
      <c r="IOV280" s="416"/>
      <c r="IOW280" s="416"/>
      <c r="IOX280" s="416"/>
      <c r="IOY280" s="416"/>
      <c r="IOZ280" s="416"/>
      <c r="IPA280" s="416"/>
      <c r="IPB280" s="417"/>
      <c r="IPC280" s="417"/>
      <c r="IPD280" s="417"/>
      <c r="IPE280" s="417"/>
      <c r="IPF280" s="417"/>
      <c r="IPG280" s="417"/>
      <c r="IPH280" s="417"/>
      <c r="IPI280" s="417"/>
      <c r="IPJ280" s="417"/>
      <c r="IPK280" s="417"/>
      <c r="IPL280" s="417"/>
      <c r="IPM280" s="417"/>
      <c r="IPN280" s="417"/>
      <c r="IPO280" s="417"/>
      <c r="IPP280" s="417"/>
      <c r="IPQ280" s="417"/>
      <c r="IPR280" s="417"/>
      <c r="IPS280" s="417"/>
      <c r="IPT280" s="417"/>
      <c r="IPU280" s="417"/>
      <c r="IPV280" s="417"/>
      <c r="IPW280" s="417"/>
      <c r="IPX280" s="417"/>
      <c r="IPY280" s="417"/>
      <c r="IPZ280" s="418"/>
      <c r="IQA280" s="418"/>
      <c r="IQB280" s="418"/>
      <c r="IQC280" s="418"/>
      <c r="IQD280" s="418"/>
      <c r="IQE280" s="417"/>
      <c r="IQF280" s="417"/>
      <c r="IQG280" s="418"/>
      <c r="IQH280" s="418"/>
      <c r="IQI280" s="417"/>
      <c r="IQJ280" s="417"/>
      <c r="IQK280" s="418"/>
      <c r="IQL280" s="418"/>
      <c r="IQM280" s="417"/>
      <c r="IQN280" s="417"/>
      <c r="IQO280" s="417"/>
      <c r="IQP280" s="417"/>
      <c r="IQQ280" s="417"/>
      <c r="IQR280" s="417"/>
      <c r="IQS280" s="417"/>
      <c r="IQT280" s="418"/>
      <c r="IQU280" s="418"/>
      <c r="IQV280" s="417"/>
      <c r="IQW280" s="417"/>
      <c r="IQX280" s="418"/>
      <c r="IQY280" s="418"/>
      <c r="IQZ280" s="417"/>
      <c r="IRA280" s="417"/>
      <c r="IRB280" s="417"/>
      <c r="IRC280" s="417"/>
      <c r="IRD280" s="417"/>
      <c r="IRE280" s="411"/>
      <c r="IRF280" s="443"/>
      <c r="IRG280" s="417"/>
      <c r="IRH280" s="417"/>
      <c r="IRI280" s="417"/>
      <c r="IRJ280" s="417"/>
      <c r="IRK280" s="417"/>
      <c r="IRL280" s="417"/>
      <c r="IRM280" s="417"/>
      <c r="IRN280" s="416"/>
      <c r="IRO280" s="416"/>
      <c r="IRP280" s="416"/>
      <c r="IRQ280" s="416"/>
      <c r="IRR280" s="416"/>
      <c r="IRS280" s="416"/>
      <c r="IRT280" s="416"/>
      <c r="IRU280" s="416"/>
      <c r="IRV280" s="416"/>
      <c r="IRW280" s="416"/>
      <c r="IRX280" s="416"/>
      <c r="IRY280" s="416"/>
      <c r="IRZ280" s="416"/>
      <c r="ISA280" s="416"/>
      <c r="ISB280" s="416"/>
      <c r="ISC280" s="416"/>
      <c r="ISD280" s="416"/>
      <c r="ISE280" s="416"/>
      <c r="ISF280" s="416"/>
      <c r="ISG280" s="416"/>
      <c r="ISH280" s="416"/>
      <c r="ISI280" s="416"/>
      <c r="ISJ280" s="416"/>
      <c r="ISK280" s="416"/>
      <c r="ISL280" s="416"/>
      <c r="ISM280" s="416"/>
      <c r="ISN280" s="416"/>
      <c r="ISO280" s="416"/>
      <c r="ISP280" s="416"/>
      <c r="ISQ280" s="416"/>
      <c r="ISR280" s="416"/>
      <c r="ISS280" s="416"/>
      <c r="IST280" s="416"/>
      <c r="ISU280" s="416"/>
      <c r="ISV280" s="416"/>
      <c r="ISW280" s="416"/>
      <c r="ISX280" s="416"/>
      <c r="ISY280" s="416"/>
      <c r="ISZ280" s="416"/>
      <c r="ITA280" s="416"/>
      <c r="ITB280" s="416"/>
      <c r="ITC280" s="416"/>
      <c r="ITD280" s="416"/>
      <c r="ITE280" s="416"/>
      <c r="ITF280" s="417"/>
      <c r="ITG280" s="417"/>
      <c r="ITH280" s="417"/>
      <c r="ITI280" s="417"/>
      <c r="ITJ280" s="417"/>
      <c r="ITK280" s="417"/>
      <c r="ITL280" s="417"/>
      <c r="ITM280" s="417"/>
      <c r="ITN280" s="417"/>
      <c r="ITO280" s="417"/>
      <c r="ITP280" s="417"/>
      <c r="ITQ280" s="417"/>
      <c r="ITR280" s="417"/>
      <c r="ITS280" s="417"/>
      <c r="ITT280" s="417"/>
      <c r="ITU280" s="417"/>
      <c r="ITV280" s="417"/>
      <c r="ITW280" s="417"/>
      <c r="ITX280" s="417"/>
      <c r="ITY280" s="417"/>
      <c r="ITZ280" s="417"/>
      <c r="IUA280" s="417"/>
      <c r="IUB280" s="417"/>
      <c r="IUC280" s="417"/>
      <c r="IUD280" s="418"/>
      <c r="IUE280" s="418"/>
      <c r="IUF280" s="418"/>
      <c r="IUG280" s="418"/>
      <c r="IUH280" s="418"/>
      <c r="IUI280" s="417"/>
      <c r="IUJ280" s="417"/>
      <c r="IUK280" s="418"/>
      <c r="IUL280" s="418"/>
      <c r="IUM280" s="417"/>
      <c r="IUN280" s="417"/>
      <c r="IUO280" s="418"/>
      <c r="IUP280" s="418"/>
      <c r="IUQ280" s="417"/>
      <c r="IUR280" s="417"/>
      <c r="IUS280" s="417"/>
      <c r="IUT280" s="417"/>
      <c r="IUU280" s="417"/>
      <c r="IUV280" s="417"/>
      <c r="IUW280" s="417"/>
      <c r="IUX280" s="418"/>
      <c r="IUY280" s="418"/>
      <c r="IUZ280" s="417"/>
      <c r="IVA280" s="417"/>
      <c r="IVB280" s="418"/>
      <c r="IVC280" s="418"/>
      <c r="IVD280" s="417"/>
      <c r="IVE280" s="417"/>
      <c r="IVF280" s="417"/>
      <c r="IVG280" s="417"/>
      <c r="IVH280" s="417"/>
      <c r="IVI280" s="411"/>
      <c r="IVJ280" s="443"/>
      <c r="IVK280" s="417"/>
      <c r="IVL280" s="417"/>
      <c r="IVM280" s="417"/>
      <c r="IVN280" s="417"/>
      <c r="IVO280" s="417"/>
      <c r="IVP280" s="417"/>
      <c r="IVQ280" s="417"/>
      <c r="IVR280" s="416"/>
      <c r="IVS280" s="416"/>
      <c r="IVT280" s="416"/>
      <c r="IVU280" s="416"/>
      <c r="IVV280" s="416"/>
      <c r="IVW280" s="416"/>
      <c r="IVX280" s="416"/>
      <c r="IVY280" s="416"/>
      <c r="IVZ280" s="416"/>
      <c r="IWA280" s="416"/>
      <c r="IWB280" s="416"/>
      <c r="IWC280" s="416"/>
      <c r="IWD280" s="416"/>
      <c r="IWE280" s="416"/>
      <c r="IWF280" s="416"/>
      <c r="IWG280" s="416"/>
      <c r="IWH280" s="416"/>
      <c r="IWI280" s="416"/>
      <c r="IWJ280" s="416"/>
      <c r="IWK280" s="416"/>
      <c r="IWL280" s="416"/>
      <c r="IWM280" s="416"/>
      <c r="IWN280" s="416"/>
      <c r="IWO280" s="416"/>
      <c r="IWP280" s="416"/>
      <c r="IWQ280" s="416"/>
      <c r="IWR280" s="416"/>
      <c r="IWS280" s="416"/>
      <c r="IWT280" s="416"/>
      <c r="IWU280" s="416"/>
      <c r="IWV280" s="416"/>
      <c r="IWW280" s="416"/>
      <c r="IWX280" s="416"/>
      <c r="IWY280" s="416"/>
      <c r="IWZ280" s="416"/>
      <c r="IXA280" s="416"/>
      <c r="IXB280" s="416"/>
      <c r="IXC280" s="416"/>
      <c r="IXD280" s="416"/>
      <c r="IXE280" s="416"/>
      <c r="IXF280" s="416"/>
      <c r="IXG280" s="416"/>
      <c r="IXH280" s="416"/>
      <c r="IXI280" s="416"/>
      <c r="IXJ280" s="417"/>
      <c r="IXK280" s="417"/>
      <c r="IXL280" s="417"/>
      <c r="IXM280" s="417"/>
      <c r="IXN280" s="417"/>
      <c r="IXO280" s="417"/>
      <c r="IXP280" s="417"/>
      <c r="IXQ280" s="417"/>
      <c r="IXR280" s="417"/>
      <c r="IXS280" s="417"/>
      <c r="IXT280" s="417"/>
      <c r="IXU280" s="417"/>
      <c r="IXV280" s="417"/>
      <c r="IXW280" s="417"/>
      <c r="IXX280" s="417"/>
      <c r="IXY280" s="417"/>
      <c r="IXZ280" s="417"/>
      <c r="IYA280" s="417"/>
      <c r="IYB280" s="417"/>
      <c r="IYC280" s="417"/>
      <c r="IYD280" s="417"/>
      <c r="IYE280" s="417"/>
      <c r="IYF280" s="417"/>
      <c r="IYG280" s="417"/>
      <c r="IYH280" s="418"/>
      <c r="IYI280" s="418"/>
      <c r="IYJ280" s="418"/>
      <c r="IYK280" s="418"/>
      <c r="IYL280" s="418"/>
      <c r="IYM280" s="417"/>
      <c r="IYN280" s="417"/>
      <c r="IYO280" s="418"/>
      <c r="IYP280" s="418"/>
      <c r="IYQ280" s="417"/>
      <c r="IYR280" s="417"/>
      <c r="IYS280" s="418"/>
      <c r="IYT280" s="418"/>
      <c r="IYU280" s="417"/>
      <c r="IYV280" s="417"/>
      <c r="IYW280" s="417"/>
      <c r="IYX280" s="417"/>
      <c r="IYY280" s="417"/>
      <c r="IYZ280" s="417"/>
      <c r="IZA280" s="417"/>
      <c r="IZB280" s="418"/>
      <c r="IZC280" s="418"/>
      <c r="IZD280" s="417"/>
      <c r="IZE280" s="417"/>
      <c r="IZF280" s="418"/>
      <c r="IZG280" s="418"/>
      <c r="IZH280" s="417"/>
      <c r="IZI280" s="417"/>
      <c r="IZJ280" s="417"/>
      <c r="IZK280" s="417"/>
      <c r="IZL280" s="417"/>
      <c r="IZM280" s="411"/>
      <c r="IZN280" s="443"/>
      <c r="IZO280" s="417"/>
      <c r="IZP280" s="417"/>
      <c r="IZQ280" s="417"/>
      <c r="IZR280" s="417"/>
      <c r="IZS280" s="417"/>
      <c r="IZT280" s="417"/>
      <c r="IZU280" s="417"/>
      <c r="IZV280" s="416"/>
      <c r="IZW280" s="416"/>
      <c r="IZX280" s="416"/>
      <c r="IZY280" s="416"/>
      <c r="IZZ280" s="416"/>
      <c r="JAA280" s="416"/>
      <c r="JAB280" s="416"/>
      <c r="JAC280" s="416"/>
      <c r="JAD280" s="416"/>
      <c r="JAE280" s="416"/>
      <c r="JAF280" s="416"/>
      <c r="JAG280" s="416"/>
      <c r="JAH280" s="416"/>
      <c r="JAI280" s="416"/>
      <c r="JAJ280" s="416"/>
      <c r="JAK280" s="416"/>
      <c r="JAL280" s="416"/>
      <c r="JAM280" s="416"/>
      <c r="JAN280" s="416"/>
      <c r="JAO280" s="416"/>
      <c r="JAP280" s="416"/>
      <c r="JAQ280" s="416"/>
      <c r="JAR280" s="416"/>
      <c r="JAS280" s="416"/>
      <c r="JAT280" s="416"/>
      <c r="JAU280" s="416"/>
      <c r="JAV280" s="416"/>
      <c r="JAW280" s="416"/>
      <c r="JAX280" s="416"/>
      <c r="JAY280" s="416"/>
      <c r="JAZ280" s="416"/>
      <c r="JBA280" s="416"/>
      <c r="JBB280" s="416"/>
      <c r="JBC280" s="416"/>
      <c r="JBD280" s="416"/>
      <c r="JBE280" s="416"/>
      <c r="JBF280" s="416"/>
      <c r="JBG280" s="416"/>
      <c r="JBH280" s="416"/>
      <c r="JBI280" s="416"/>
      <c r="JBJ280" s="416"/>
      <c r="JBK280" s="416"/>
      <c r="JBL280" s="416"/>
      <c r="JBM280" s="416"/>
      <c r="JBN280" s="417"/>
      <c r="JBO280" s="417"/>
      <c r="JBP280" s="417"/>
      <c r="JBQ280" s="417"/>
      <c r="JBR280" s="417"/>
      <c r="JBS280" s="417"/>
      <c r="JBT280" s="417"/>
      <c r="JBU280" s="417"/>
      <c r="JBV280" s="417"/>
      <c r="JBW280" s="417"/>
      <c r="JBX280" s="417"/>
      <c r="JBY280" s="417"/>
      <c r="JBZ280" s="417"/>
      <c r="JCA280" s="417"/>
      <c r="JCB280" s="417"/>
      <c r="JCC280" s="417"/>
      <c r="JCD280" s="417"/>
      <c r="JCE280" s="417"/>
      <c r="JCF280" s="417"/>
      <c r="JCG280" s="417"/>
      <c r="JCH280" s="417"/>
      <c r="JCI280" s="417"/>
      <c r="JCJ280" s="417"/>
      <c r="JCK280" s="417"/>
      <c r="JCL280" s="418"/>
      <c r="JCM280" s="418"/>
      <c r="JCN280" s="418"/>
      <c r="JCO280" s="418"/>
      <c r="JCP280" s="418"/>
      <c r="JCQ280" s="417"/>
      <c r="JCR280" s="417"/>
      <c r="JCS280" s="418"/>
      <c r="JCT280" s="418"/>
      <c r="JCU280" s="417"/>
      <c r="JCV280" s="417"/>
      <c r="JCW280" s="418"/>
      <c r="JCX280" s="418"/>
      <c r="JCY280" s="417"/>
      <c r="JCZ280" s="417"/>
      <c r="JDA280" s="417"/>
      <c r="JDB280" s="417"/>
      <c r="JDC280" s="417"/>
      <c r="JDD280" s="417"/>
      <c r="JDE280" s="417"/>
      <c r="JDF280" s="418"/>
      <c r="JDG280" s="418"/>
      <c r="JDH280" s="417"/>
      <c r="JDI280" s="417"/>
      <c r="JDJ280" s="418"/>
      <c r="JDK280" s="418"/>
      <c r="JDL280" s="417"/>
      <c r="JDM280" s="417"/>
      <c r="JDN280" s="417"/>
      <c r="JDO280" s="417"/>
      <c r="JDP280" s="417"/>
      <c r="JDQ280" s="411"/>
      <c r="JDR280" s="443"/>
      <c r="JDS280" s="417"/>
      <c r="JDT280" s="417"/>
      <c r="JDU280" s="417"/>
      <c r="JDV280" s="417"/>
      <c r="JDW280" s="417"/>
      <c r="JDX280" s="417"/>
      <c r="JDY280" s="417"/>
      <c r="JDZ280" s="416"/>
      <c r="JEA280" s="416"/>
      <c r="JEB280" s="416"/>
      <c r="JEC280" s="416"/>
      <c r="JED280" s="416"/>
      <c r="JEE280" s="416"/>
      <c r="JEF280" s="416"/>
      <c r="JEG280" s="416"/>
      <c r="JEH280" s="416"/>
      <c r="JEI280" s="416"/>
      <c r="JEJ280" s="416"/>
      <c r="JEK280" s="416"/>
      <c r="JEL280" s="416"/>
      <c r="JEM280" s="416"/>
      <c r="JEN280" s="416"/>
      <c r="JEO280" s="416"/>
      <c r="JEP280" s="416"/>
      <c r="JEQ280" s="416"/>
      <c r="JER280" s="416"/>
      <c r="JES280" s="416"/>
      <c r="JET280" s="416"/>
      <c r="JEU280" s="416"/>
      <c r="JEV280" s="416"/>
      <c r="JEW280" s="416"/>
      <c r="JEX280" s="416"/>
      <c r="JEY280" s="416"/>
      <c r="JEZ280" s="416"/>
      <c r="JFA280" s="416"/>
      <c r="JFB280" s="416"/>
      <c r="JFC280" s="416"/>
      <c r="JFD280" s="416"/>
      <c r="JFE280" s="416"/>
      <c r="JFF280" s="416"/>
      <c r="JFG280" s="416"/>
      <c r="JFH280" s="416"/>
      <c r="JFI280" s="416"/>
      <c r="JFJ280" s="416"/>
      <c r="JFK280" s="416"/>
      <c r="JFL280" s="416"/>
      <c r="JFM280" s="416"/>
      <c r="JFN280" s="416"/>
      <c r="JFO280" s="416"/>
      <c r="JFP280" s="416"/>
      <c r="JFQ280" s="416"/>
      <c r="JFR280" s="417"/>
      <c r="JFS280" s="417"/>
      <c r="JFT280" s="417"/>
      <c r="JFU280" s="417"/>
      <c r="JFV280" s="417"/>
      <c r="JFW280" s="417"/>
      <c r="JFX280" s="417"/>
      <c r="JFY280" s="417"/>
      <c r="JFZ280" s="417"/>
      <c r="JGA280" s="417"/>
      <c r="JGB280" s="417"/>
      <c r="JGC280" s="417"/>
      <c r="JGD280" s="417"/>
      <c r="JGE280" s="417"/>
      <c r="JGF280" s="417"/>
      <c r="JGG280" s="417"/>
      <c r="JGH280" s="417"/>
      <c r="JGI280" s="417"/>
      <c r="JGJ280" s="417"/>
      <c r="JGK280" s="417"/>
      <c r="JGL280" s="417"/>
      <c r="JGM280" s="417"/>
      <c r="JGN280" s="417"/>
      <c r="JGO280" s="417"/>
      <c r="JGP280" s="418"/>
      <c r="JGQ280" s="418"/>
      <c r="JGR280" s="418"/>
      <c r="JGS280" s="418"/>
      <c r="JGT280" s="418"/>
      <c r="JGU280" s="417"/>
      <c r="JGV280" s="417"/>
      <c r="JGW280" s="418"/>
      <c r="JGX280" s="418"/>
      <c r="JGY280" s="417"/>
      <c r="JGZ280" s="417"/>
      <c r="JHA280" s="418"/>
      <c r="JHB280" s="418"/>
      <c r="JHC280" s="417"/>
      <c r="JHD280" s="417"/>
      <c r="JHE280" s="417"/>
      <c r="JHF280" s="417"/>
      <c r="JHG280" s="417"/>
      <c r="JHH280" s="417"/>
      <c r="JHI280" s="417"/>
      <c r="JHJ280" s="418"/>
      <c r="JHK280" s="418"/>
      <c r="JHL280" s="417"/>
      <c r="JHM280" s="417"/>
      <c r="JHN280" s="418"/>
      <c r="JHO280" s="418"/>
      <c r="JHP280" s="417"/>
      <c r="JHQ280" s="417"/>
      <c r="JHR280" s="417"/>
      <c r="JHS280" s="417"/>
      <c r="JHT280" s="417"/>
      <c r="JHU280" s="411"/>
      <c r="JHV280" s="443"/>
      <c r="JHW280" s="417"/>
      <c r="JHX280" s="417"/>
      <c r="JHY280" s="417"/>
      <c r="JHZ280" s="417"/>
      <c r="JIA280" s="417"/>
      <c r="JIB280" s="417"/>
      <c r="JIC280" s="417"/>
      <c r="JID280" s="416"/>
      <c r="JIE280" s="416"/>
      <c r="JIF280" s="416"/>
      <c r="JIG280" s="416"/>
      <c r="JIH280" s="416"/>
      <c r="JII280" s="416"/>
      <c r="JIJ280" s="416"/>
      <c r="JIK280" s="416"/>
      <c r="JIL280" s="416"/>
      <c r="JIM280" s="416"/>
      <c r="JIN280" s="416"/>
      <c r="JIO280" s="416"/>
      <c r="JIP280" s="416"/>
      <c r="JIQ280" s="416"/>
      <c r="JIR280" s="416"/>
      <c r="JIS280" s="416"/>
      <c r="JIT280" s="416"/>
      <c r="JIU280" s="416"/>
      <c r="JIV280" s="416"/>
      <c r="JIW280" s="416"/>
      <c r="JIX280" s="416"/>
      <c r="JIY280" s="416"/>
      <c r="JIZ280" s="416"/>
      <c r="JJA280" s="416"/>
      <c r="JJB280" s="416"/>
      <c r="JJC280" s="416"/>
      <c r="JJD280" s="416"/>
      <c r="JJE280" s="416"/>
      <c r="JJF280" s="416"/>
      <c r="JJG280" s="416"/>
      <c r="JJH280" s="416"/>
      <c r="JJI280" s="416"/>
      <c r="JJJ280" s="416"/>
      <c r="JJK280" s="416"/>
      <c r="JJL280" s="416"/>
      <c r="JJM280" s="416"/>
      <c r="JJN280" s="416"/>
      <c r="JJO280" s="416"/>
      <c r="JJP280" s="416"/>
      <c r="JJQ280" s="416"/>
      <c r="JJR280" s="416"/>
      <c r="JJS280" s="416"/>
      <c r="JJT280" s="416"/>
      <c r="JJU280" s="416"/>
      <c r="JJV280" s="417"/>
      <c r="JJW280" s="417"/>
      <c r="JJX280" s="417"/>
      <c r="JJY280" s="417"/>
      <c r="JJZ280" s="417"/>
      <c r="JKA280" s="417"/>
      <c r="JKB280" s="417"/>
      <c r="JKC280" s="417"/>
      <c r="JKD280" s="417"/>
      <c r="JKE280" s="417"/>
      <c r="JKF280" s="417"/>
      <c r="JKG280" s="417"/>
      <c r="JKH280" s="417"/>
      <c r="JKI280" s="417"/>
      <c r="JKJ280" s="417"/>
      <c r="JKK280" s="417"/>
      <c r="JKL280" s="417"/>
      <c r="JKM280" s="417"/>
      <c r="JKN280" s="417"/>
      <c r="JKO280" s="417"/>
      <c r="JKP280" s="417"/>
      <c r="JKQ280" s="417"/>
      <c r="JKR280" s="417"/>
      <c r="JKS280" s="417"/>
      <c r="JKT280" s="418"/>
      <c r="JKU280" s="418"/>
      <c r="JKV280" s="418"/>
      <c r="JKW280" s="418"/>
      <c r="JKX280" s="418"/>
      <c r="JKY280" s="417"/>
      <c r="JKZ280" s="417"/>
      <c r="JLA280" s="418"/>
      <c r="JLB280" s="418"/>
      <c r="JLC280" s="417"/>
      <c r="JLD280" s="417"/>
      <c r="JLE280" s="418"/>
      <c r="JLF280" s="418"/>
      <c r="JLG280" s="417"/>
      <c r="JLH280" s="417"/>
      <c r="JLI280" s="417"/>
      <c r="JLJ280" s="417"/>
      <c r="JLK280" s="417"/>
      <c r="JLL280" s="417"/>
      <c r="JLM280" s="417"/>
      <c r="JLN280" s="418"/>
      <c r="JLO280" s="418"/>
      <c r="JLP280" s="417"/>
      <c r="JLQ280" s="417"/>
      <c r="JLR280" s="418"/>
      <c r="JLS280" s="418"/>
      <c r="JLT280" s="417"/>
      <c r="JLU280" s="417"/>
      <c r="JLV280" s="417"/>
      <c r="JLW280" s="417"/>
      <c r="JLX280" s="417"/>
      <c r="JLY280" s="411"/>
      <c r="JLZ280" s="443"/>
      <c r="JMA280" s="417"/>
      <c r="JMB280" s="417"/>
      <c r="JMC280" s="417"/>
      <c r="JMD280" s="417"/>
      <c r="JME280" s="417"/>
      <c r="JMF280" s="417"/>
      <c r="JMG280" s="417"/>
      <c r="JMH280" s="416"/>
      <c r="JMI280" s="416"/>
      <c r="JMJ280" s="416"/>
      <c r="JMK280" s="416"/>
      <c r="JML280" s="416"/>
      <c r="JMM280" s="416"/>
      <c r="JMN280" s="416"/>
      <c r="JMO280" s="416"/>
      <c r="JMP280" s="416"/>
      <c r="JMQ280" s="416"/>
      <c r="JMR280" s="416"/>
      <c r="JMS280" s="416"/>
      <c r="JMT280" s="416"/>
      <c r="JMU280" s="416"/>
      <c r="JMV280" s="416"/>
      <c r="JMW280" s="416"/>
      <c r="JMX280" s="416"/>
      <c r="JMY280" s="416"/>
      <c r="JMZ280" s="416"/>
      <c r="JNA280" s="416"/>
      <c r="JNB280" s="416"/>
      <c r="JNC280" s="416"/>
      <c r="JND280" s="416"/>
      <c r="JNE280" s="416"/>
      <c r="JNF280" s="416"/>
      <c r="JNG280" s="416"/>
      <c r="JNH280" s="416"/>
      <c r="JNI280" s="416"/>
      <c r="JNJ280" s="416"/>
      <c r="JNK280" s="416"/>
      <c r="JNL280" s="416"/>
      <c r="JNM280" s="416"/>
      <c r="JNN280" s="416"/>
      <c r="JNO280" s="416"/>
      <c r="JNP280" s="416"/>
      <c r="JNQ280" s="416"/>
      <c r="JNR280" s="416"/>
      <c r="JNS280" s="416"/>
      <c r="JNT280" s="416"/>
      <c r="JNU280" s="416"/>
      <c r="JNV280" s="416"/>
      <c r="JNW280" s="416"/>
      <c r="JNX280" s="416"/>
      <c r="JNY280" s="416"/>
      <c r="JNZ280" s="417"/>
      <c r="JOA280" s="417"/>
      <c r="JOB280" s="417"/>
      <c r="JOC280" s="417"/>
      <c r="JOD280" s="417"/>
      <c r="JOE280" s="417"/>
      <c r="JOF280" s="417"/>
      <c r="JOG280" s="417"/>
      <c r="JOH280" s="417"/>
      <c r="JOI280" s="417"/>
      <c r="JOJ280" s="417"/>
      <c r="JOK280" s="417"/>
      <c r="JOL280" s="417"/>
      <c r="JOM280" s="417"/>
      <c r="JON280" s="417"/>
      <c r="JOO280" s="417"/>
      <c r="JOP280" s="417"/>
      <c r="JOQ280" s="417"/>
      <c r="JOR280" s="417"/>
      <c r="JOS280" s="417"/>
      <c r="JOT280" s="417"/>
      <c r="JOU280" s="417"/>
      <c r="JOV280" s="417"/>
      <c r="JOW280" s="417"/>
      <c r="JOX280" s="418"/>
      <c r="JOY280" s="418"/>
      <c r="JOZ280" s="418"/>
      <c r="JPA280" s="418"/>
      <c r="JPB280" s="418"/>
      <c r="JPC280" s="417"/>
      <c r="JPD280" s="417"/>
      <c r="JPE280" s="418"/>
      <c r="JPF280" s="418"/>
      <c r="JPG280" s="417"/>
      <c r="JPH280" s="417"/>
      <c r="JPI280" s="418"/>
      <c r="JPJ280" s="418"/>
      <c r="JPK280" s="417"/>
      <c r="JPL280" s="417"/>
      <c r="JPM280" s="417"/>
      <c r="JPN280" s="417"/>
      <c r="JPO280" s="417"/>
      <c r="JPP280" s="417"/>
      <c r="JPQ280" s="417"/>
      <c r="JPR280" s="418"/>
      <c r="JPS280" s="418"/>
      <c r="JPT280" s="417"/>
      <c r="JPU280" s="417"/>
      <c r="JPV280" s="418"/>
      <c r="JPW280" s="418"/>
      <c r="JPX280" s="417"/>
      <c r="JPY280" s="417"/>
      <c r="JPZ280" s="417"/>
      <c r="JQA280" s="417"/>
      <c r="JQB280" s="417"/>
      <c r="JQC280" s="411"/>
      <c r="JQD280" s="443"/>
      <c r="JQE280" s="417"/>
      <c r="JQF280" s="417"/>
      <c r="JQG280" s="417"/>
      <c r="JQH280" s="417"/>
      <c r="JQI280" s="417"/>
      <c r="JQJ280" s="417"/>
      <c r="JQK280" s="417"/>
      <c r="JQL280" s="416"/>
      <c r="JQM280" s="416"/>
      <c r="JQN280" s="416"/>
      <c r="JQO280" s="416"/>
      <c r="JQP280" s="416"/>
      <c r="JQQ280" s="416"/>
      <c r="JQR280" s="416"/>
      <c r="JQS280" s="416"/>
      <c r="JQT280" s="416"/>
      <c r="JQU280" s="416"/>
      <c r="JQV280" s="416"/>
      <c r="JQW280" s="416"/>
      <c r="JQX280" s="416"/>
      <c r="JQY280" s="416"/>
      <c r="JQZ280" s="416"/>
      <c r="JRA280" s="416"/>
      <c r="JRB280" s="416"/>
      <c r="JRC280" s="416"/>
      <c r="JRD280" s="416"/>
      <c r="JRE280" s="416"/>
      <c r="JRF280" s="416"/>
      <c r="JRG280" s="416"/>
      <c r="JRH280" s="416"/>
      <c r="JRI280" s="416"/>
      <c r="JRJ280" s="416"/>
      <c r="JRK280" s="416"/>
      <c r="JRL280" s="416"/>
      <c r="JRM280" s="416"/>
      <c r="JRN280" s="416"/>
      <c r="JRO280" s="416"/>
      <c r="JRP280" s="416"/>
      <c r="JRQ280" s="416"/>
      <c r="JRR280" s="416"/>
      <c r="JRS280" s="416"/>
      <c r="JRT280" s="416"/>
      <c r="JRU280" s="416"/>
      <c r="JRV280" s="416"/>
      <c r="JRW280" s="416"/>
      <c r="JRX280" s="416"/>
      <c r="JRY280" s="416"/>
      <c r="JRZ280" s="416"/>
      <c r="JSA280" s="416"/>
      <c r="JSB280" s="416"/>
      <c r="JSC280" s="416"/>
      <c r="JSD280" s="417"/>
      <c r="JSE280" s="417"/>
      <c r="JSF280" s="417"/>
      <c r="JSG280" s="417"/>
      <c r="JSH280" s="417"/>
      <c r="JSI280" s="417"/>
      <c r="JSJ280" s="417"/>
      <c r="JSK280" s="417"/>
      <c r="JSL280" s="417"/>
      <c r="JSM280" s="417"/>
      <c r="JSN280" s="417"/>
      <c r="JSO280" s="417"/>
      <c r="JSP280" s="417"/>
      <c r="JSQ280" s="417"/>
      <c r="JSR280" s="417"/>
      <c r="JSS280" s="417"/>
      <c r="JST280" s="417"/>
      <c r="JSU280" s="417"/>
      <c r="JSV280" s="417"/>
      <c r="JSW280" s="417"/>
      <c r="JSX280" s="417"/>
      <c r="JSY280" s="417"/>
      <c r="JSZ280" s="417"/>
      <c r="JTA280" s="417"/>
      <c r="JTB280" s="418"/>
      <c r="JTC280" s="418"/>
      <c r="JTD280" s="418"/>
      <c r="JTE280" s="418"/>
      <c r="JTF280" s="418"/>
      <c r="JTG280" s="417"/>
      <c r="JTH280" s="417"/>
      <c r="JTI280" s="418"/>
      <c r="JTJ280" s="418"/>
      <c r="JTK280" s="417"/>
      <c r="JTL280" s="417"/>
      <c r="JTM280" s="418"/>
      <c r="JTN280" s="418"/>
      <c r="JTO280" s="417"/>
      <c r="JTP280" s="417"/>
      <c r="JTQ280" s="417"/>
      <c r="JTR280" s="417"/>
      <c r="JTS280" s="417"/>
      <c r="JTT280" s="417"/>
      <c r="JTU280" s="417"/>
      <c r="JTV280" s="418"/>
      <c r="JTW280" s="418"/>
      <c r="JTX280" s="417"/>
      <c r="JTY280" s="417"/>
      <c r="JTZ280" s="418"/>
      <c r="JUA280" s="418"/>
      <c r="JUB280" s="417"/>
      <c r="JUC280" s="417"/>
      <c r="JUD280" s="417"/>
      <c r="JUE280" s="417"/>
      <c r="JUF280" s="417"/>
      <c r="JUG280" s="411"/>
      <c r="JUH280" s="443"/>
      <c r="JUI280" s="417"/>
      <c r="JUJ280" s="417"/>
      <c r="JUK280" s="417"/>
      <c r="JUL280" s="417"/>
      <c r="JUM280" s="417"/>
      <c r="JUN280" s="417"/>
      <c r="JUO280" s="417"/>
      <c r="JUP280" s="416"/>
      <c r="JUQ280" s="416"/>
      <c r="JUR280" s="416"/>
      <c r="JUS280" s="416"/>
      <c r="JUT280" s="416"/>
      <c r="JUU280" s="416"/>
      <c r="JUV280" s="416"/>
      <c r="JUW280" s="416"/>
      <c r="JUX280" s="416"/>
      <c r="JUY280" s="416"/>
      <c r="JUZ280" s="416"/>
      <c r="JVA280" s="416"/>
      <c r="JVB280" s="416"/>
      <c r="JVC280" s="416"/>
      <c r="JVD280" s="416"/>
      <c r="JVE280" s="416"/>
      <c r="JVF280" s="416"/>
      <c r="JVG280" s="416"/>
      <c r="JVH280" s="416"/>
      <c r="JVI280" s="416"/>
      <c r="JVJ280" s="416"/>
      <c r="JVK280" s="416"/>
      <c r="JVL280" s="416"/>
      <c r="JVM280" s="416"/>
      <c r="JVN280" s="416"/>
      <c r="JVO280" s="416"/>
      <c r="JVP280" s="416"/>
      <c r="JVQ280" s="416"/>
      <c r="JVR280" s="416"/>
      <c r="JVS280" s="416"/>
      <c r="JVT280" s="416"/>
      <c r="JVU280" s="416"/>
      <c r="JVV280" s="416"/>
      <c r="JVW280" s="416"/>
      <c r="JVX280" s="416"/>
      <c r="JVY280" s="416"/>
      <c r="JVZ280" s="416"/>
      <c r="JWA280" s="416"/>
      <c r="JWB280" s="416"/>
      <c r="JWC280" s="416"/>
      <c r="JWD280" s="416"/>
      <c r="JWE280" s="416"/>
      <c r="JWF280" s="416"/>
      <c r="JWG280" s="416"/>
      <c r="JWH280" s="417"/>
      <c r="JWI280" s="417"/>
      <c r="JWJ280" s="417"/>
      <c r="JWK280" s="417"/>
      <c r="JWL280" s="417"/>
      <c r="JWM280" s="417"/>
      <c r="JWN280" s="417"/>
      <c r="JWO280" s="417"/>
      <c r="JWP280" s="417"/>
      <c r="JWQ280" s="417"/>
      <c r="JWR280" s="417"/>
      <c r="JWS280" s="417"/>
      <c r="JWT280" s="417"/>
      <c r="JWU280" s="417"/>
      <c r="JWV280" s="417"/>
      <c r="JWW280" s="417"/>
      <c r="JWX280" s="417"/>
      <c r="JWY280" s="417"/>
      <c r="JWZ280" s="417"/>
      <c r="JXA280" s="417"/>
      <c r="JXB280" s="417"/>
      <c r="JXC280" s="417"/>
      <c r="JXD280" s="417"/>
      <c r="JXE280" s="417"/>
      <c r="JXF280" s="418"/>
      <c r="JXG280" s="418"/>
      <c r="JXH280" s="418"/>
      <c r="JXI280" s="418"/>
      <c r="JXJ280" s="418"/>
      <c r="JXK280" s="417"/>
      <c r="JXL280" s="417"/>
      <c r="JXM280" s="418"/>
      <c r="JXN280" s="418"/>
      <c r="JXO280" s="417"/>
      <c r="JXP280" s="417"/>
      <c r="JXQ280" s="418"/>
      <c r="JXR280" s="418"/>
      <c r="JXS280" s="417"/>
      <c r="JXT280" s="417"/>
      <c r="JXU280" s="417"/>
      <c r="JXV280" s="417"/>
      <c r="JXW280" s="417"/>
      <c r="JXX280" s="417"/>
      <c r="JXY280" s="417"/>
      <c r="JXZ280" s="418"/>
      <c r="JYA280" s="418"/>
      <c r="JYB280" s="417"/>
      <c r="JYC280" s="417"/>
      <c r="JYD280" s="418"/>
      <c r="JYE280" s="418"/>
      <c r="JYF280" s="417"/>
      <c r="JYG280" s="417"/>
      <c r="JYH280" s="417"/>
      <c r="JYI280" s="417"/>
      <c r="JYJ280" s="417"/>
      <c r="JYK280" s="411"/>
      <c r="JYL280" s="443"/>
      <c r="JYM280" s="417"/>
      <c r="JYN280" s="417"/>
      <c r="JYO280" s="417"/>
      <c r="JYP280" s="417"/>
      <c r="JYQ280" s="417"/>
      <c r="JYR280" s="417"/>
      <c r="JYS280" s="417"/>
      <c r="JYT280" s="416"/>
      <c r="JYU280" s="416"/>
      <c r="JYV280" s="416"/>
      <c r="JYW280" s="416"/>
      <c r="JYX280" s="416"/>
      <c r="JYY280" s="416"/>
      <c r="JYZ280" s="416"/>
      <c r="JZA280" s="416"/>
      <c r="JZB280" s="416"/>
      <c r="JZC280" s="416"/>
      <c r="JZD280" s="416"/>
      <c r="JZE280" s="416"/>
      <c r="JZF280" s="416"/>
      <c r="JZG280" s="416"/>
      <c r="JZH280" s="416"/>
      <c r="JZI280" s="416"/>
      <c r="JZJ280" s="416"/>
      <c r="JZK280" s="416"/>
      <c r="JZL280" s="416"/>
      <c r="JZM280" s="416"/>
      <c r="JZN280" s="416"/>
      <c r="JZO280" s="416"/>
      <c r="JZP280" s="416"/>
      <c r="JZQ280" s="416"/>
      <c r="JZR280" s="416"/>
      <c r="JZS280" s="416"/>
      <c r="JZT280" s="416"/>
      <c r="JZU280" s="416"/>
      <c r="JZV280" s="416"/>
      <c r="JZW280" s="416"/>
      <c r="JZX280" s="416"/>
      <c r="JZY280" s="416"/>
      <c r="JZZ280" s="416"/>
      <c r="KAA280" s="416"/>
      <c r="KAB280" s="416"/>
      <c r="KAC280" s="416"/>
      <c r="KAD280" s="416"/>
      <c r="KAE280" s="416"/>
      <c r="KAF280" s="416"/>
      <c r="KAG280" s="416"/>
      <c r="KAH280" s="416"/>
      <c r="KAI280" s="416"/>
      <c r="KAJ280" s="416"/>
      <c r="KAK280" s="416"/>
      <c r="KAL280" s="417"/>
      <c r="KAM280" s="417"/>
      <c r="KAN280" s="417"/>
      <c r="KAO280" s="417"/>
      <c r="KAP280" s="417"/>
      <c r="KAQ280" s="417"/>
      <c r="KAR280" s="417"/>
      <c r="KAS280" s="417"/>
      <c r="KAT280" s="417"/>
      <c r="KAU280" s="417"/>
      <c r="KAV280" s="417"/>
      <c r="KAW280" s="417"/>
      <c r="KAX280" s="417"/>
      <c r="KAY280" s="417"/>
      <c r="KAZ280" s="417"/>
      <c r="KBA280" s="417"/>
      <c r="KBB280" s="417"/>
      <c r="KBC280" s="417"/>
      <c r="KBD280" s="417"/>
      <c r="KBE280" s="417"/>
      <c r="KBF280" s="417"/>
      <c r="KBG280" s="417"/>
      <c r="KBH280" s="417"/>
      <c r="KBI280" s="417"/>
      <c r="KBJ280" s="418"/>
      <c r="KBK280" s="418"/>
      <c r="KBL280" s="418"/>
      <c r="KBM280" s="418"/>
      <c r="KBN280" s="418"/>
      <c r="KBO280" s="417"/>
      <c r="KBP280" s="417"/>
      <c r="KBQ280" s="418"/>
      <c r="KBR280" s="418"/>
      <c r="KBS280" s="417"/>
      <c r="KBT280" s="417"/>
      <c r="KBU280" s="418"/>
      <c r="KBV280" s="418"/>
      <c r="KBW280" s="417"/>
      <c r="KBX280" s="417"/>
      <c r="KBY280" s="417"/>
      <c r="KBZ280" s="417"/>
      <c r="KCA280" s="417"/>
      <c r="KCB280" s="417"/>
      <c r="KCC280" s="417"/>
      <c r="KCD280" s="418"/>
      <c r="KCE280" s="418"/>
      <c r="KCF280" s="417"/>
      <c r="KCG280" s="417"/>
      <c r="KCH280" s="418"/>
      <c r="KCI280" s="418"/>
      <c r="KCJ280" s="417"/>
      <c r="KCK280" s="417"/>
      <c r="KCL280" s="417"/>
      <c r="KCM280" s="417"/>
      <c r="KCN280" s="417"/>
      <c r="KCO280" s="411"/>
      <c r="KCP280" s="443"/>
      <c r="KCQ280" s="417"/>
      <c r="KCR280" s="417"/>
      <c r="KCS280" s="417"/>
      <c r="KCT280" s="417"/>
      <c r="KCU280" s="417"/>
      <c r="KCV280" s="417"/>
      <c r="KCW280" s="417"/>
      <c r="KCX280" s="416"/>
      <c r="KCY280" s="416"/>
      <c r="KCZ280" s="416"/>
      <c r="KDA280" s="416"/>
      <c r="KDB280" s="416"/>
      <c r="KDC280" s="416"/>
      <c r="KDD280" s="416"/>
      <c r="KDE280" s="416"/>
      <c r="KDF280" s="416"/>
      <c r="KDG280" s="416"/>
      <c r="KDH280" s="416"/>
      <c r="KDI280" s="416"/>
      <c r="KDJ280" s="416"/>
      <c r="KDK280" s="416"/>
      <c r="KDL280" s="416"/>
      <c r="KDM280" s="416"/>
      <c r="KDN280" s="416"/>
      <c r="KDO280" s="416"/>
      <c r="KDP280" s="416"/>
      <c r="KDQ280" s="416"/>
      <c r="KDR280" s="416"/>
      <c r="KDS280" s="416"/>
      <c r="KDT280" s="416"/>
      <c r="KDU280" s="416"/>
      <c r="KDV280" s="416"/>
      <c r="KDW280" s="416"/>
      <c r="KDX280" s="416"/>
      <c r="KDY280" s="416"/>
      <c r="KDZ280" s="416"/>
      <c r="KEA280" s="416"/>
      <c r="KEB280" s="416"/>
      <c r="KEC280" s="416"/>
      <c r="KED280" s="416"/>
      <c r="KEE280" s="416"/>
      <c r="KEF280" s="416"/>
      <c r="KEG280" s="416"/>
      <c r="KEH280" s="416"/>
      <c r="KEI280" s="416"/>
      <c r="KEJ280" s="416"/>
      <c r="KEK280" s="416"/>
      <c r="KEL280" s="416"/>
      <c r="KEM280" s="416"/>
      <c r="KEN280" s="416"/>
      <c r="KEO280" s="416"/>
      <c r="KEP280" s="417"/>
      <c r="KEQ280" s="417"/>
      <c r="KER280" s="417"/>
      <c r="KES280" s="417"/>
      <c r="KET280" s="417"/>
      <c r="KEU280" s="417"/>
      <c r="KEV280" s="417"/>
      <c r="KEW280" s="417"/>
      <c r="KEX280" s="417"/>
      <c r="KEY280" s="417"/>
      <c r="KEZ280" s="417"/>
      <c r="KFA280" s="417"/>
      <c r="KFB280" s="417"/>
      <c r="KFC280" s="417"/>
      <c r="KFD280" s="417"/>
      <c r="KFE280" s="417"/>
      <c r="KFF280" s="417"/>
      <c r="KFG280" s="417"/>
      <c r="KFH280" s="417"/>
      <c r="KFI280" s="417"/>
      <c r="KFJ280" s="417"/>
      <c r="KFK280" s="417"/>
      <c r="KFL280" s="417"/>
      <c r="KFM280" s="417"/>
      <c r="KFN280" s="418"/>
      <c r="KFO280" s="418"/>
      <c r="KFP280" s="418"/>
      <c r="KFQ280" s="418"/>
      <c r="KFR280" s="418"/>
      <c r="KFS280" s="417"/>
      <c r="KFT280" s="417"/>
      <c r="KFU280" s="418"/>
      <c r="KFV280" s="418"/>
      <c r="KFW280" s="417"/>
      <c r="KFX280" s="417"/>
      <c r="KFY280" s="418"/>
      <c r="KFZ280" s="418"/>
      <c r="KGA280" s="417"/>
      <c r="KGB280" s="417"/>
      <c r="KGC280" s="417"/>
      <c r="KGD280" s="417"/>
      <c r="KGE280" s="417"/>
      <c r="KGF280" s="417"/>
      <c r="KGG280" s="417"/>
      <c r="KGH280" s="418"/>
      <c r="KGI280" s="418"/>
      <c r="KGJ280" s="417"/>
      <c r="KGK280" s="417"/>
      <c r="KGL280" s="418"/>
      <c r="KGM280" s="418"/>
      <c r="KGN280" s="417"/>
      <c r="KGO280" s="417"/>
      <c r="KGP280" s="417"/>
      <c r="KGQ280" s="417"/>
      <c r="KGR280" s="417"/>
      <c r="KGS280" s="411"/>
      <c r="KGT280" s="443"/>
      <c r="KGU280" s="417"/>
      <c r="KGV280" s="417"/>
      <c r="KGW280" s="417"/>
      <c r="KGX280" s="417"/>
      <c r="KGY280" s="417"/>
      <c r="KGZ280" s="417"/>
      <c r="KHA280" s="417"/>
      <c r="KHB280" s="416"/>
      <c r="KHC280" s="416"/>
      <c r="KHD280" s="416"/>
      <c r="KHE280" s="416"/>
      <c r="KHF280" s="416"/>
      <c r="KHG280" s="416"/>
      <c r="KHH280" s="416"/>
      <c r="KHI280" s="416"/>
      <c r="KHJ280" s="416"/>
      <c r="KHK280" s="416"/>
      <c r="KHL280" s="416"/>
      <c r="KHM280" s="416"/>
      <c r="KHN280" s="416"/>
      <c r="KHO280" s="416"/>
      <c r="KHP280" s="416"/>
      <c r="KHQ280" s="416"/>
      <c r="KHR280" s="416"/>
      <c r="KHS280" s="416"/>
      <c r="KHT280" s="416"/>
      <c r="KHU280" s="416"/>
      <c r="KHV280" s="416"/>
      <c r="KHW280" s="416"/>
      <c r="KHX280" s="416"/>
      <c r="KHY280" s="416"/>
      <c r="KHZ280" s="416"/>
      <c r="KIA280" s="416"/>
      <c r="KIB280" s="416"/>
      <c r="KIC280" s="416"/>
      <c r="KID280" s="416"/>
      <c r="KIE280" s="416"/>
      <c r="KIF280" s="416"/>
      <c r="KIG280" s="416"/>
      <c r="KIH280" s="416"/>
      <c r="KII280" s="416"/>
      <c r="KIJ280" s="416"/>
      <c r="KIK280" s="416"/>
      <c r="KIL280" s="416"/>
      <c r="KIM280" s="416"/>
      <c r="KIN280" s="416"/>
      <c r="KIO280" s="416"/>
      <c r="KIP280" s="416"/>
      <c r="KIQ280" s="416"/>
      <c r="KIR280" s="416"/>
      <c r="KIS280" s="416"/>
      <c r="KIT280" s="417"/>
      <c r="KIU280" s="417"/>
      <c r="KIV280" s="417"/>
      <c r="KIW280" s="417"/>
      <c r="KIX280" s="417"/>
      <c r="KIY280" s="417"/>
      <c r="KIZ280" s="417"/>
      <c r="KJA280" s="417"/>
      <c r="KJB280" s="417"/>
      <c r="KJC280" s="417"/>
      <c r="KJD280" s="417"/>
      <c r="KJE280" s="417"/>
      <c r="KJF280" s="417"/>
      <c r="KJG280" s="417"/>
      <c r="KJH280" s="417"/>
      <c r="KJI280" s="417"/>
      <c r="KJJ280" s="417"/>
      <c r="KJK280" s="417"/>
      <c r="KJL280" s="417"/>
      <c r="KJM280" s="417"/>
      <c r="KJN280" s="417"/>
      <c r="KJO280" s="417"/>
      <c r="KJP280" s="417"/>
      <c r="KJQ280" s="417"/>
      <c r="KJR280" s="418"/>
      <c r="KJS280" s="418"/>
      <c r="KJT280" s="418"/>
      <c r="KJU280" s="418"/>
      <c r="KJV280" s="418"/>
      <c r="KJW280" s="417"/>
      <c r="KJX280" s="417"/>
      <c r="KJY280" s="418"/>
      <c r="KJZ280" s="418"/>
      <c r="KKA280" s="417"/>
      <c r="KKB280" s="417"/>
      <c r="KKC280" s="418"/>
      <c r="KKD280" s="418"/>
      <c r="KKE280" s="417"/>
      <c r="KKF280" s="417"/>
      <c r="KKG280" s="417"/>
      <c r="KKH280" s="417"/>
      <c r="KKI280" s="417"/>
      <c r="KKJ280" s="417"/>
      <c r="KKK280" s="417"/>
      <c r="KKL280" s="418"/>
      <c r="KKM280" s="418"/>
      <c r="KKN280" s="417"/>
      <c r="KKO280" s="417"/>
      <c r="KKP280" s="418"/>
      <c r="KKQ280" s="418"/>
      <c r="KKR280" s="417"/>
      <c r="KKS280" s="417"/>
      <c r="KKT280" s="417"/>
      <c r="KKU280" s="417"/>
      <c r="KKV280" s="417"/>
      <c r="KKW280" s="411"/>
      <c r="KKX280" s="443"/>
      <c r="KKY280" s="417"/>
      <c r="KKZ280" s="417"/>
      <c r="KLA280" s="417"/>
      <c r="KLB280" s="417"/>
      <c r="KLC280" s="417"/>
      <c r="KLD280" s="417"/>
      <c r="KLE280" s="417"/>
      <c r="KLF280" s="416"/>
      <c r="KLG280" s="416"/>
      <c r="KLH280" s="416"/>
      <c r="KLI280" s="416"/>
      <c r="KLJ280" s="416"/>
      <c r="KLK280" s="416"/>
      <c r="KLL280" s="416"/>
      <c r="KLM280" s="416"/>
      <c r="KLN280" s="416"/>
      <c r="KLO280" s="416"/>
      <c r="KLP280" s="416"/>
      <c r="KLQ280" s="416"/>
      <c r="KLR280" s="416"/>
      <c r="KLS280" s="416"/>
      <c r="KLT280" s="416"/>
      <c r="KLU280" s="416"/>
      <c r="KLV280" s="416"/>
      <c r="KLW280" s="416"/>
      <c r="KLX280" s="416"/>
      <c r="KLY280" s="416"/>
      <c r="KLZ280" s="416"/>
      <c r="KMA280" s="416"/>
      <c r="KMB280" s="416"/>
      <c r="KMC280" s="416"/>
      <c r="KMD280" s="416"/>
      <c r="KME280" s="416"/>
      <c r="KMF280" s="416"/>
      <c r="KMG280" s="416"/>
      <c r="KMH280" s="416"/>
      <c r="KMI280" s="416"/>
      <c r="KMJ280" s="416"/>
      <c r="KMK280" s="416"/>
      <c r="KML280" s="416"/>
      <c r="KMM280" s="416"/>
      <c r="KMN280" s="416"/>
      <c r="KMO280" s="416"/>
      <c r="KMP280" s="416"/>
      <c r="KMQ280" s="416"/>
      <c r="KMR280" s="416"/>
      <c r="KMS280" s="416"/>
      <c r="KMT280" s="416"/>
      <c r="KMU280" s="416"/>
      <c r="KMV280" s="416"/>
      <c r="KMW280" s="416"/>
      <c r="KMX280" s="417"/>
      <c r="KMY280" s="417"/>
      <c r="KMZ280" s="417"/>
      <c r="KNA280" s="417"/>
      <c r="KNB280" s="417"/>
      <c r="KNC280" s="417"/>
      <c r="KND280" s="417"/>
      <c r="KNE280" s="417"/>
      <c r="KNF280" s="417"/>
      <c r="KNG280" s="417"/>
      <c r="KNH280" s="417"/>
      <c r="KNI280" s="417"/>
      <c r="KNJ280" s="417"/>
      <c r="KNK280" s="417"/>
      <c r="KNL280" s="417"/>
      <c r="KNM280" s="417"/>
      <c r="KNN280" s="417"/>
      <c r="KNO280" s="417"/>
      <c r="KNP280" s="417"/>
      <c r="KNQ280" s="417"/>
      <c r="KNR280" s="417"/>
      <c r="KNS280" s="417"/>
      <c r="KNT280" s="417"/>
      <c r="KNU280" s="417"/>
      <c r="KNV280" s="418"/>
      <c r="KNW280" s="418"/>
      <c r="KNX280" s="418"/>
      <c r="KNY280" s="418"/>
      <c r="KNZ280" s="418"/>
      <c r="KOA280" s="417"/>
      <c r="KOB280" s="417"/>
      <c r="KOC280" s="418"/>
      <c r="KOD280" s="418"/>
      <c r="KOE280" s="417"/>
      <c r="KOF280" s="417"/>
      <c r="KOG280" s="418"/>
      <c r="KOH280" s="418"/>
      <c r="KOI280" s="417"/>
      <c r="KOJ280" s="417"/>
      <c r="KOK280" s="417"/>
      <c r="KOL280" s="417"/>
      <c r="KOM280" s="417"/>
      <c r="KON280" s="417"/>
      <c r="KOO280" s="417"/>
      <c r="KOP280" s="418"/>
      <c r="KOQ280" s="418"/>
      <c r="KOR280" s="417"/>
      <c r="KOS280" s="417"/>
      <c r="KOT280" s="418"/>
      <c r="KOU280" s="418"/>
      <c r="KOV280" s="417"/>
      <c r="KOW280" s="417"/>
      <c r="KOX280" s="417"/>
      <c r="KOY280" s="417"/>
      <c r="KOZ280" s="417"/>
      <c r="KPA280" s="411"/>
      <c r="KPB280" s="443"/>
      <c r="KPC280" s="417"/>
      <c r="KPD280" s="417"/>
      <c r="KPE280" s="417"/>
      <c r="KPF280" s="417"/>
      <c r="KPG280" s="417"/>
      <c r="KPH280" s="417"/>
      <c r="KPI280" s="417"/>
      <c r="KPJ280" s="416"/>
      <c r="KPK280" s="416"/>
      <c r="KPL280" s="416"/>
      <c r="KPM280" s="416"/>
      <c r="KPN280" s="416"/>
      <c r="KPO280" s="416"/>
      <c r="KPP280" s="416"/>
      <c r="KPQ280" s="416"/>
      <c r="KPR280" s="416"/>
      <c r="KPS280" s="416"/>
      <c r="KPT280" s="416"/>
      <c r="KPU280" s="416"/>
      <c r="KPV280" s="416"/>
      <c r="KPW280" s="416"/>
      <c r="KPX280" s="416"/>
      <c r="KPY280" s="416"/>
      <c r="KPZ280" s="416"/>
      <c r="KQA280" s="416"/>
      <c r="KQB280" s="416"/>
      <c r="KQC280" s="416"/>
      <c r="KQD280" s="416"/>
      <c r="KQE280" s="416"/>
      <c r="KQF280" s="416"/>
      <c r="KQG280" s="416"/>
      <c r="KQH280" s="416"/>
      <c r="KQI280" s="416"/>
      <c r="KQJ280" s="416"/>
      <c r="KQK280" s="416"/>
      <c r="KQL280" s="416"/>
      <c r="KQM280" s="416"/>
      <c r="KQN280" s="416"/>
      <c r="KQO280" s="416"/>
      <c r="KQP280" s="416"/>
      <c r="KQQ280" s="416"/>
      <c r="KQR280" s="416"/>
      <c r="KQS280" s="416"/>
      <c r="KQT280" s="416"/>
      <c r="KQU280" s="416"/>
      <c r="KQV280" s="416"/>
      <c r="KQW280" s="416"/>
      <c r="KQX280" s="416"/>
      <c r="KQY280" s="416"/>
      <c r="KQZ280" s="416"/>
      <c r="KRA280" s="416"/>
      <c r="KRB280" s="417"/>
      <c r="KRC280" s="417"/>
      <c r="KRD280" s="417"/>
      <c r="KRE280" s="417"/>
      <c r="KRF280" s="417"/>
      <c r="KRG280" s="417"/>
      <c r="KRH280" s="417"/>
      <c r="KRI280" s="417"/>
      <c r="KRJ280" s="417"/>
      <c r="KRK280" s="417"/>
      <c r="KRL280" s="417"/>
      <c r="KRM280" s="417"/>
      <c r="KRN280" s="417"/>
      <c r="KRO280" s="417"/>
      <c r="KRP280" s="417"/>
      <c r="KRQ280" s="417"/>
      <c r="KRR280" s="417"/>
      <c r="KRS280" s="417"/>
      <c r="KRT280" s="417"/>
      <c r="KRU280" s="417"/>
      <c r="KRV280" s="417"/>
      <c r="KRW280" s="417"/>
      <c r="KRX280" s="417"/>
      <c r="KRY280" s="417"/>
      <c r="KRZ280" s="418"/>
      <c r="KSA280" s="418"/>
      <c r="KSB280" s="418"/>
      <c r="KSC280" s="418"/>
      <c r="KSD280" s="418"/>
      <c r="KSE280" s="417"/>
      <c r="KSF280" s="417"/>
      <c r="KSG280" s="418"/>
      <c r="KSH280" s="418"/>
      <c r="KSI280" s="417"/>
      <c r="KSJ280" s="417"/>
      <c r="KSK280" s="418"/>
      <c r="KSL280" s="418"/>
      <c r="KSM280" s="417"/>
      <c r="KSN280" s="417"/>
      <c r="KSO280" s="417"/>
      <c r="KSP280" s="417"/>
      <c r="KSQ280" s="417"/>
      <c r="KSR280" s="417"/>
      <c r="KSS280" s="417"/>
      <c r="KST280" s="418"/>
      <c r="KSU280" s="418"/>
      <c r="KSV280" s="417"/>
      <c r="KSW280" s="417"/>
      <c r="KSX280" s="418"/>
      <c r="KSY280" s="418"/>
      <c r="KSZ280" s="417"/>
      <c r="KTA280" s="417"/>
      <c r="KTB280" s="417"/>
      <c r="KTC280" s="417"/>
      <c r="KTD280" s="417"/>
      <c r="KTE280" s="411"/>
      <c r="KTF280" s="443"/>
      <c r="KTG280" s="417"/>
      <c r="KTH280" s="417"/>
      <c r="KTI280" s="417"/>
      <c r="KTJ280" s="417"/>
      <c r="KTK280" s="417"/>
      <c r="KTL280" s="417"/>
      <c r="KTM280" s="417"/>
      <c r="KTN280" s="416"/>
      <c r="KTO280" s="416"/>
      <c r="KTP280" s="416"/>
      <c r="KTQ280" s="416"/>
      <c r="KTR280" s="416"/>
      <c r="KTS280" s="416"/>
      <c r="KTT280" s="416"/>
      <c r="KTU280" s="416"/>
      <c r="KTV280" s="416"/>
      <c r="KTW280" s="416"/>
      <c r="KTX280" s="416"/>
      <c r="KTY280" s="416"/>
      <c r="KTZ280" s="416"/>
      <c r="KUA280" s="416"/>
      <c r="KUB280" s="416"/>
      <c r="KUC280" s="416"/>
      <c r="KUD280" s="416"/>
      <c r="KUE280" s="416"/>
      <c r="KUF280" s="416"/>
      <c r="KUG280" s="416"/>
      <c r="KUH280" s="416"/>
      <c r="KUI280" s="416"/>
      <c r="KUJ280" s="416"/>
      <c r="KUK280" s="416"/>
      <c r="KUL280" s="416"/>
      <c r="KUM280" s="416"/>
      <c r="KUN280" s="416"/>
      <c r="KUO280" s="416"/>
      <c r="KUP280" s="416"/>
      <c r="KUQ280" s="416"/>
      <c r="KUR280" s="416"/>
      <c r="KUS280" s="416"/>
      <c r="KUT280" s="416"/>
      <c r="KUU280" s="416"/>
      <c r="KUV280" s="416"/>
      <c r="KUW280" s="416"/>
      <c r="KUX280" s="416"/>
      <c r="KUY280" s="416"/>
      <c r="KUZ280" s="416"/>
      <c r="KVA280" s="416"/>
      <c r="KVB280" s="416"/>
      <c r="KVC280" s="416"/>
      <c r="KVD280" s="416"/>
      <c r="KVE280" s="416"/>
      <c r="KVF280" s="417"/>
      <c r="KVG280" s="417"/>
      <c r="KVH280" s="417"/>
      <c r="KVI280" s="417"/>
      <c r="KVJ280" s="417"/>
      <c r="KVK280" s="417"/>
      <c r="KVL280" s="417"/>
      <c r="KVM280" s="417"/>
      <c r="KVN280" s="417"/>
      <c r="KVO280" s="417"/>
      <c r="KVP280" s="417"/>
      <c r="KVQ280" s="417"/>
      <c r="KVR280" s="417"/>
      <c r="KVS280" s="417"/>
      <c r="KVT280" s="417"/>
      <c r="KVU280" s="417"/>
      <c r="KVV280" s="417"/>
      <c r="KVW280" s="417"/>
      <c r="KVX280" s="417"/>
      <c r="KVY280" s="417"/>
      <c r="KVZ280" s="417"/>
      <c r="KWA280" s="417"/>
      <c r="KWB280" s="417"/>
      <c r="KWC280" s="417"/>
      <c r="KWD280" s="418"/>
      <c r="KWE280" s="418"/>
      <c r="KWF280" s="418"/>
      <c r="KWG280" s="418"/>
      <c r="KWH280" s="418"/>
      <c r="KWI280" s="417"/>
      <c r="KWJ280" s="417"/>
      <c r="KWK280" s="418"/>
      <c r="KWL280" s="418"/>
      <c r="KWM280" s="417"/>
      <c r="KWN280" s="417"/>
      <c r="KWO280" s="418"/>
      <c r="KWP280" s="418"/>
      <c r="KWQ280" s="417"/>
      <c r="KWR280" s="417"/>
      <c r="KWS280" s="417"/>
      <c r="KWT280" s="417"/>
      <c r="KWU280" s="417"/>
      <c r="KWV280" s="417"/>
      <c r="KWW280" s="417"/>
      <c r="KWX280" s="418"/>
      <c r="KWY280" s="418"/>
      <c r="KWZ280" s="417"/>
      <c r="KXA280" s="417"/>
      <c r="KXB280" s="418"/>
      <c r="KXC280" s="418"/>
      <c r="KXD280" s="417"/>
      <c r="KXE280" s="417"/>
      <c r="KXF280" s="417"/>
      <c r="KXG280" s="417"/>
      <c r="KXH280" s="417"/>
      <c r="KXI280" s="411"/>
      <c r="KXJ280" s="443"/>
      <c r="KXK280" s="417"/>
      <c r="KXL280" s="417"/>
      <c r="KXM280" s="417"/>
      <c r="KXN280" s="417"/>
      <c r="KXO280" s="417"/>
      <c r="KXP280" s="417"/>
      <c r="KXQ280" s="417"/>
      <c r="KXR280" s="416"/>
      <c r="KXS280" s="416"/>
      <c r="KXT280" s="416"/>
      <c r="KXU280" s="416"/>
      <c r="KXV280" s="416"/>
      <c r="KXW280" s="416"/>
      <c r="KXX280" s="416"/>
      <c r="KXY280" s="416"/>
      <c r="KXZ280" s="416"/>
      <c r="KYA280" s="416"/>
      <c r="KYB280" s="416"/>
      <c r="KYC280" s="416"/>
      <c r="KYD280" s="416"/>
      <c r="KYE280" s="416"/>
      <c r="KYF280" s="416"/>
      <c r="KYG280" s="416"/>
      <c r="KYH280" s="416"/>
      <c r="KYI280" s="416"/>
      <c r="KYJ280" s="416"/>
      <c r="KYK280" s="416"/>
      <c r="KYL280" s="416"/>
      <c r="KYM280" s="416"/>
      <c r="KYN280" s="416"/>
      <c r="KYO280" s="416"/>
      <c r="KYP280" s="416"/>
      <c r="KYQ280" s="416"/>
      <c r="KYR280" s="416"/>
      <c r="KYS280" s="416"/>
      <c r="KYT280" s="416"/>
      <c r="KYU280" s="416"/>
      <c r="KYV280" s="416"/>
      <c r="KYW280" s="416"/>
      <c r="KYX280" s="416"/>
      <c r="KYY280" s="416"/>
      <c r="KYZ280" s="416"/>
      <c r="KZA280" s="416"/>
      <c r="KZB280" s="416"/>
      <c r="KZC280" s="416"/>
      <c r="KZD280" s="416"/>
      <c r="KZE280" s="416"/>
      <c r="KZF280" s="416"/>
      <c r="KZG280" s="416"/>
      <c r="KZH280" s="416"/>
      <c r="KZI280" s="416"/>
      <c r="KZJ280" s="417"/>
      <c r="KZK280" s="417"/>
      <c r="KZL280" s="417"/>
      <c r="KZM280" s="417"/>
      <c r="KZN280" s="417"/>
      <c r="KZO280" s="417"/>
      <c r="KZP280" s="417"/>
      <c r="KZQ280" s="417"/>
      <c r="KZR280" s="417"/>
      <c r="KZS280" s="417"/>
      <c r="KZT280" s="417"/>
      <c r="KZU280" s="417"/>
      <c r="KZV280" s="417"/>
      <c r="KZW280" s="417"/>
      <c r="KZX280" s="417"/>
      <c r="KZY280" s="417"/>
      <c r="KZZ280" s="417"/>
      <c r="LAA280" s="417"/>
      <c r="LAB280" s="417"/>
      <c r="LAC280" s="417"/>
      <c r="LAD280" s="417"/>
      <c r="LAE280" s="417"/>
      <c r="LAF280" s="417"/>
      <c r="LAG280" s="417"/>
      <c r="LAH280" s="418"/>
      <c r="LAI280" s="418"/>
      <c r="LAJ280" s="418"/>
      <c r="LAK280" s="418"/>
      <c r="LAL280" s="418"/>
      <c r="LAM280" s="417"/>
      <c r="LAN280" s="417"/>
      <c r="LAO280" s="418"/>
      <c r="LAP280" s="418"/>
      <c r="LAQ280" s="417"/>
      <c r="LAR280" s="417"/>
      <c r="LAS280" s="418"/>
      <c r="LAT280" s="418"/>
      <c r="LAU280" s="417"/>
      <c r="LAV280" s="417"/>
      <c r="LAW280" s="417"/>
      <c r="LAX280" s="417"/>
      <c r="LAY280" s="417"/>
      <c r="LAZ280" s="417"/>
      <c r="LBA280" s="417"/>
      <c r="LBB280" s="418"/>
      <c r="LBC280" s="418"/>
      <c r="LBD280" s="417"/>
      <c r="LBE280" s="417"/>
      <c r="LBF280" s="418"/>
      <c r="LBG280" s="418"/>
      <c r="LBH280" s="417"/>
      <c r="LBI280" s="417"/>
      <c r="LBJ280" s="417"/>
      <c r="LBK280" s="417"/>
      <c r="LBL280" s="417"/>
      <c r="LBM280" s="411"/>
      <c r="LBN280" s="443"/>
      <c r="LBO280" s="417"/>
      <c r="LBP280" s="417"/>
      <c r="LBQ280" s="417"/>
      <c r="LBR280" s="417"/>
      <c r="LBS280" s="417"/>
      <c r="LBT280" s="417"/>
      <c r="LBU280" s="417"/>
      <c r="LBV280" s="416"/>
      <c r="LBW280" s="416"/>
      <c r="LBX280" s="416"/>
      <c r="LBY280" s="416"/>
      <c r="LBZ280" s="416"/>
      <c r="LCA280" s="416"/>
      <c r="LCB280" s="416"/>
      <c r="LCC280" s="416"/>
      <c r="LCD280" s="416"/>
      <c r="LCE280" s="416"/>
      <c r="LCF280" s="416"/>
      <c r="LCG280" s="416"/>
      <c r="LCH280" s="416"/>
      <c r="LCI280" s="416"/>
      <c r="LCJ280" s="416"/>
      <c r="LCK280" s="416"/>
      <c r="LCL280" s="416"/>
      <c r="LCM280" s="416"/>
      <c r="LCN280" s="416"/>
      <c r="LCO280" s="416"/>
      <c r="LCP280" s="416"/>
      <c r="LCQ280" s="416"/>
      <c r="LCR280" s="416"/>
      <c r="LCS280" s="416"/>
      <c r="LCT280" s="416"/>
      <c r="LCU280" s="416"/>
      <c r="LCV280" s="416"/>
      <c r="LCW280" s="416"/>
      <c r="LCX280" s="416"/>
      <c r="LCY280" s="416"/>
      <c r="LCZ280" s="416"/>
      <c r="LDA280" s="416"/>
      <c r="LDB280" s="416"/>
      <c r="LDC280" s="416"/>
      <c r="LDD280" s="416"/>
      <c r="LDE280" s="416"/>
      <c r="LDF280" s="416"/>
      <c r="LDG280" s="416"/>
      <c r="LDH280" s="416"/>
      <c r="LDI280" s="416"/>
      <c r="LDJ280" s="416"/>
      <c r="LDK280" s="416"/>
      <c r="LDL280" s="416"/>
      <c r="LDM280" s="416"/>
      <c r="LDN280" s="417"/>
      <c r="LDO280" s="417"/>
      <c r="LDP280" s="417"/>
      <c r="LDQ280" s="417"/>
      <c r="LDR280" s="417"/>
      <c r="LDS280" s="417"/>
      <c r="LDT280" s="417"/>
      <c r="LDU280" s="417"/>
      <c r="LDV280" s="417"/>
      <c r="LDW280" s="417"/>
      <c r="LDX280" s="417"/>
      <c r="LDY280" s="417"/>
      <c r="LDZ280" s="417"/>
      <c r="LEA280" s="417"/>
      <c r="LEB280" s="417"/>
      <c r="LEC280" s="417"/>
      <c r="LED280" s="417"/>
      <c r="LEE280" s="417"/>
      <c r="LEF280" s="417"/>
      <c r="LEG280" s="417"/>
      <c r="LEH280" s="417"/>
      <c r="LEI280" s="417"/>
      <c r="LEJ280" s="417"/>
      <c r="LEK280" s="417"/>
      <c r="LEL280" s="418"/>
      <c r="LEM280" s="418"/>
      <c r="LEN280" s="418"/>
      <c r="LEO280" s="418"/>
      <c r="LEP280" s="418"/>
      <c r="LEQ280" s="417"/>
      <c r="LER280" s="417"/>
      <c r="LES280" s="418"/>
      <c r="LET280" s="418"/>
      <c r="LEU280" s="417"/>
      <c r="LEV280" s="417"/>
      <c r="LEW280" s="418"/>
      <c r="LEX280" s="418"/>
      <c r="LEY280" s="417"/>
      <c r="LEZ280" s="417"/>
      <c r="LFA280" s="417"/>
      <c r="LFB280" s="417"/>
      <c r="LFC280" s="417"/>
      <c r="LFD280" s="417"/>
      <c r="LFE280" s="417"/>
      <c r="LFF280" s="418"/>
      <c r="LFG280" s="418"/>
      <c r="LFH280" s="417"/>
      <c r="LFI280" s="417"/>
      <c r="LFJ280" s="418"/>
      <c r="LFK280" s="418"/>
      <c r="LFL280" s="417"/>
      <c r="LFM280" s="417"/>
      <c r="LFN280" s="417"/>
      <c r="LFO280" s="417"/>
      <c r="LFP280" s="417"/>
      <c r="LFQ280" s="411"/>
      <c r="LFR280" s="443"/>
      <c r="LFS280" s="417"/>
      <c r="LFT280" s="417"/>
      <c r="LFU280" s="417"/>
      <c r="LFV280" s="417"/>
      <c r="LFW280" s="417"/>
      <c r="LFX280" s="417"/>
      <c r="LFY280" s="417"/>
      <c r="LFZ280" s="416"/>
      <c r="LGA280" s="416"/>
      <c r="LGB280" s="416"/>
      <c r="LGC280" s="416"/>
      <c r="LGD280" s="416"/>
      <c r="LGE280" s="416"/>
      <c r="LGF280" s="416"/>
      <c r="LGG280" s="416"/>
      <c r="LGH280" s="416"/>
      <c r="LGI280" s="416"/>
      <c r="LGJ280" s="416"/>
      <c r="LGK280" s="416"/>
      <c r="LGL280" s="416"/>
      <c r="LGM280" s="416"/>
      <c r="LGN280" s="416"/>
      <c r="LGO280" s="416"/>
      <c r="LGP280" s="416"/>
      <c r="LGQ280" s="416"/>
      <c r="LGR280" s="416"/>
      <c r="LGS280" s="416"/>
      <c r="LGT280" s="416"/>
      <c r="LGU280" s="416"/>
      <c r="LGV280" s="416"/>
      <c r="LGW280" s="416"/>
      <c r="LGX280" s="416"/>
      <c r="LGY280" s="416"/>
      <c r="LGZ280" s="416"/>
      <c r="LHA280" s="416"/>
      <c r="LHB280" s="416"/>
      <c r="LHC280" s="416"/>
      <c r="LHD280" s="416"/>
      <c r="LHE280" s="416"/>
      <c r="LHF280" s="416"/>
      <c r="LHG280" s="416"/>
      <c r="LHH280" s="416"/>
      <c r="LHI280" s="416"/>
      <c r="LHJ280" s="416"/>
      <c r="LHK280" s="416"/>
      <c r="LHL280" s="416"/>
      <c r="LHM280" s="416"/>
      <c r="LHN280" s="416"/>
      <c r="LHO280" s="416"/>
      <c r="LHP280" s="416"/>
      <c r="LHQ280" s="416"/>
      <c r="LHR280" s="417"/>
      <c r="LHS280" s="417"/>
      <c r="LHT280" s="417"/>
      <c r="LHU280" s="417"/>
      <c r="LHV280" s="417"/>
      <c r="LHW280" s="417"/>
      <c r="LHX280" s="417"/>
      <c r="LHY280" s="417"/>
      <c r="LHZ280" s="417"/>
      <c r="LIA280" s="417"/>
      <c r="LIB280" s="417"/>
      <c r="LIC280" s="417"/>
      <c r="LID280" s="417"/>
      <c r="LIE280" s="417"/>
      <c r="LIF280" s="417"/>
      <c r="LIG280" s="417"/>
      <c r="LIH280" s="417"/>
      <c r="LII280" s="417"/>
      <c r="LIJ280" s="417"/>
      <c r="LIK280" s="417"/>
      <c r="LIL280" s="417"/>
      <c r="LIM280" s="417"/>
      <c r="LIN280" s="417"/>
      <c r="LIO280" s="417"/>
      <c r="LIP280" s="418"/>
      <c r="LIQ280" s="418"/>
      <c r="LIR280" s="418"/>
      <c r="LIS280" s="418"/>
      <c r="LIT280" s="418"/>
      <c r="LIU280" s="417"/>
      <c r="LIV280" s="417"/>
      <c r="LIW280" s="418"/>
      <c r="LIX280" s="418"/>
      <c r="LIY280" s="417"/>
      <c r="LIZ280" s="417"/>
      <c r="LJA280" s="418"/>
      <c r="LJB280" s="418"/>
      <c r="LJC280" s="417"/>
      <c r="LJD280" s="417"/>
      <c r="LJE280" s="417"/>
      <c r="LJF280" s="417"/>
      <c r="LJG280" s="417"/>
      <c r="LJH280" s="417"/>
      <c r="LJI280" s="417"/>
      <c r="LJJ280" s="418"/>
      <c r="LJK280" s="418"/>
      <c r="LJL280" s="417"/>
      <c r="LJM280" s="417"/>
      <c r="LJN280" s="418"/>
      <c r="LJO280" s="418"/>
      <c r="LJP280" s="417"/>
      <c r="LJQ280" s="417"/>
      <c r="LJR280" s="417"/>
      <c r="LJS280" s="417"/>
      <c r="LJT280" s="417"/>
      <c r="LJU280" s="411"/>
      <c r="LJV280" s="443"/>
      <c r="LJW280" s="417"/>
      <c r="LJX280" s="417"/>
      <c r="LJY280" s="417"/>
      <c r="LJZ280" s="417"/>
      <c r="LKA280" s="417"/>
      <c r="LKB280" s="417"/>
      <c r="LKC280" s="417"/>
      <c r="LKD280" s="416"/>
      <c r="LKE280" s="416"/>
      <c r="LKF280" s="416"/>
      <c r="LKG280" s="416"/>
      <c r="LKH280" s="416"/>
      <c r="LKI280" s="416"/>
      <c r="LKJ280" s="416"/>
      <c r="LKK280" s="416"/>
      <c r="LKL280" s="416"/>
      <c r="LKM280" s="416"/>
      <c r="LKN280" s="416"/>
      <c r="LKO280" s="416"/>
      <c r="LKP280" s="416"/>
      <c r="LKQ280" s="416"/>
      <c r="LKR280" s="416"/>
      <c r="LKS280" s="416"/>
      <c r="LKT280" s="416"/>
      <c r="LKU280" s="416"/>
      <c r="LKV280" s="416"/>
      <c r="LKW280" s="416"/>
      <c r="LKX280" s="416"/>
      <c r="LKY280" s="416"/>
      <c r="LKZ280" s="416"/>
      <c r="LLA280" s="416"/>
      <c r="LLB280" s="416"/>
      <c r="LLC280" s="416"/>
      <c r="LLD280" s="416"/>
      <c r="LLE280" s="416"/>
      <c r="LLF280" s="416"/>
      <c r="LLG280" s="416"/>
      <c r="LLH280" s="416"/>
      <c r="LLI280" s="416"/>
      <c r="LLJ280" s="416"/>
      <c r="LLK280" s="416"/>
      <c r="LLL280" s="416"/>
      <c r="LLM280" s="416"/>
      <c r="LLN280" s="416"/>
      <c r="LLO280" s="416"/>
      <c r="LLP280" s="416"/>
      <c r="LLQ280" s="416"/>
      <c r="LLR280" s="416"/>
      <c r="LLS280" s="416"/>
      <c r="LLT280" s="416"/>
      <c r="LLU280" s="416"/>
      <c r="LLV280" s="417"/>
      <c r="LLW280" s="417"/>
      <c r="LLX280" s="417"/>
      <c r="LLY280" s="417"/>
      <c r="LLZ280" s="417"/>
      <c r="LMA280" s="417"/>
      <c r="LMB280" s="417"/>
      <c r="LMC280" s="417"/>
      <c r="LMD280" s="417"/>
      <c r="LME280" s="417"/>
      <c r="LMF280" s="417"/>
      <c r="LMG280" s="417"/>
      <c r="LMH280" s="417"/>
      <c r="LMI280" s="417"/>
      <c r="LMJ280" s="417"/>
      <c r="LMK280" s="417"/>
      <c r="LML280" s="417"/>
      <c r="LMM280" s="417"/>
      <c r="LMN280" s="417"/>
      <c r="LMO280" s="417"/>
      <c r="LMP280" s="417"/>
      <c r="LMQ280" s="417"/>
      <c r="LMR280" s="417"/>
      <c r="LMS280" s="417"/>
      <c r="LMT280" s="418"/>
      <c r="LMU280" s="418"/>
      <c r="LMV280" s="418"/>
      <c r="LMW280" s="418"/>
      <c r="LMX280" s="418"/>
      <c r="LMY280" s="417"/>
      <c r="LMZ280" s="417"/>
      <c r="LNA280" s="418"/>
      <c r="LNB280" s="418"/>
      <c r="LNC280" s="417"/>
      <c r="LND280" s="417"/>
      <c r="LNE280" s="418"/>
      <c r="LNF280" s="418"/>
      <c r="LNG280" s="417"/>
      <c r="LNH280" s="417"/>
      <c r="LNI280" s="417"/>
      <c r="LNJ280" s="417"/>
      <c r="LNK280" s="417"/>
      <c r="LNL280" s="417"/>
      <c r="LNM280" s="417"/>
      <c r="LNN280" s="418"/>
      <c r="LNO280" s="418"/>
      <c r="LNP280" s="417"/>
      <c r="LNQ280" s="417"/>
      <c r="LNR280" s="418"/>
      <c r="LNS280" s="418"/>
      <c r="LNT280" s="417"/>
      <c r="LNU280" s="417"/>
      <c r="LNV280" s="417"/>
      <c r="LNW280" s="417"/>
      <c r="LNX280" s="417"/>
      <c r="LNY280" s="411"/>
      <c r="LNZ280" s="443"/>
      <c r="LOA280" s="417"/>
      <c r="LOB280" s="417"/>
      <c r="LOC280" s="417"/>
      <c r="LOD280" s="417"/>
      <c r="LOE280" s="417"/>
      <c r="LOF280" s="417"/>
      <c r="LOG280" s="417"/>
      <c r="LOH280" s="416"/>
      <c r="LOI280" s="416"/>
      <c r="LOJ280" s="416"/>
      <c r="LOK280" s="416"/>
      <c r="LOL280" s="416"/>
      <c r="LOM280" s="416"/>
      <c r="LON280" s="416"/>
      <c r="LOO280" s="416"/>
      <c r="LOP280" s="416"/>
      <c r="LOQ280" s="416"/>
      <c r="LOR280" s="416"/>
      <c r="LOS280" s="416"/>
      <c r="LOT280" s="416"/>
      <c r="LOU280" s="416"/>
      <c r="LOV280" s="416"/>
      <c r="LOW280" s="416"/>
      <c r="LOX280" s="416"/>
      <c r="LOY280" s="416"/>
      <c r="LOZ280" s="416"/>
      <c r="LPA280" s="416"/>
      <c r="LPB280" s="416"/>
      <c r="LPC280" s="416"/>
      <c r="LPD280" s="416"/>
      <c r="LPE280" s="416"/>
      <c r="LPF280" s="416"/>
      <c r="LPG280" s="416"/>
      <c r="LPH280" s="416"/>
      <c r="LPI280" s="416"/>
      <c r="LPJ280" s="416"/>
      <c r="LPK280" s="416"/>
      <c r="LPL280" s="416"/>
      <c r="LPM280" s="416"/>
      <c r="LPN280" s="416"/>
      <c r="LPO280" s="416"/>
      <c r="LPP280" s="416"/>
      <c r="LPQ280" s="416"/>
      <c r="LPR280" s="416"/>
      <c r="LPS280" s="416"/>
      <c r="LPT280" s="416"/>
      <c r="LPU280" s="416"/>
      <c r="LPV280" s="416"/>
      <c r="LPW280" s="416"/>
      <c r="LPX280" s="416"/>
      <c r="LPY280" s="416"/>
      <c r="LPZ280" s="417"/>
      <c r="LQA280" s="417"/>
      <c r="LQB280" s="417"/>
      <c r="LQC280" s="417"/>
      <c r="LQD280" s="417"/>
      <c r="LQE280" s="417"/>
      <c r="LQF280" s="417"/>
      <c r="LQG280" s="417"/>
      <c r="LQH280" s="417"/>
      <c r="LQI280" s="417"/>
      <c r="LQJ280" s="417"/>
      <c r="LQK280" s="417"/>
      <c r="LQL280" s="417"/>
      <c r="LQM280" s="417"/>
      <c r="LQN280" s="417"/>
      <c r="LQO280" s="417"/>
      <c r="LQP280" s="417"/>
      <c r="LQQ280" s="417"/>
      <c r="LQR280" s="417"/>
      <c r="LQS280" s="417"/>
      <c r="LQT280" s="417"/>
      <c r="LQU280" s="417"/>
      <c r="LQV280" s="417"/>
      <c r="LQW280" s="417"/>
      <c r="LQX280" s="418"/>
      <c r="LQY280" s="418"/>
      <c r="LQZ280" s="418"/>
      <c r="LRA280" s="418"/>
      <c r="LRB280" s="418"/>
      <c r="LRC280" s="417"/>
      <c r="LRD280" s="417"/>
      <c r="LRE280" s="418"/>
      <c r="LRF280" s="418"/>
      <c r="LRG280" s="417"/>
      <c r="LRH280" s="417"/>
      <c r="LRI280" s="418"/>
      <c r="LRJ280" s="418"/>
      <c r="LRK280" s="417"/>
      <c r="LRL280" s="417"/>
      <c r="LRM280" s="417"/>
      <c r="LRN280" s="417"/>
      <c r="LRO280" s="417"/>
      <c r="LRP280" s="417"/>
      <c r="LRQ280" s="417"/>
      <c r="LRR280" s="418"/>
      <c r="LRS280" s="418"/>
      <c r="LRT280" s="417"/>
      <c r="LRU280" s="417"/>
      <c r="LRV280" s="418"/>
      <c r="LRW280" s="418"/>
      <c r="LRX280" s="417"/>
      <c r="LRY280" s="417"/>
      <c r="LRZ280" s="417"/>
      <c r="LSA280" s="417"/>
      <c r="LSB280" s="417"/>
      <c r="LSC280" s="411"/>
      <c r="LSD280" s="443"/>
      <c r="LSE280" s="417"/>
      <c r="LSF280" s="417"/>
      <c r="LSG280" s="417"/>
      <c r="LSH280" s="417"/>
      <c r="LSI280" s="417"/>
      <c r="LSJ280" s="417"/>
      <c r="LSK280" s="417"/>
      <c r="LSL280" s="416"/>
      <c r="LSM280" s="416"/>
      <c r="LSN280" s="416"/>
      <c r="LSO280" s="416"/>
      <c r="LSP280" s="416"/>
      <c r="LSQ280" s="416"/>
      <c r="LSR280" s="416"/>
      <c r="LSS280" s="416"/>
      <c r="LST280" s="416"/>
      <c r="LSU280" s="416"/>
      <c r="LSV280" s="416"/>
      <c r="LSW280" s="416"/>
      <c r="LSX280" s="416"/>
      <c r="LSY280" s="416"/>
      <c r="LSZ280" s="416"/>
      <c r="LTA280" s="416"/>
      <c r="LTB280" s="416"/>
      <c r="LTC280" s="416"/>
      <c r="LTD280" s="416"/>
      <c r="LTE280" s="416"/>
      <c r="LTF280" s="416"/>
      <c r="LTG280" s="416"/>
      <c r="LTH280" s="416"/>
      <c r="LTI280" s="416"/>
      <c r="LTJ280" s="416"/>
      <c r="LTK280" s="416"/>
      <c r="LTL280" s="416"/>
      <c r="LTM280" s="416"/>
      <c r="LTN280" s="416"/>
      <c r="LTO280" s="416"/>
      <c r="LTP280" s="416"/>
      <c r="LTQ280" s="416"/>
      <c r="LTR280" s="416"/>
      <c r="LTS280" s="416"/>
      <c r="LTT280" s="416"/>
      <c r="LTU280" s="416"/>
      <c r="LTV280" s="416"/>
      <c r="LTW280" s="416"/>
      <c r="LTX280" s="416"/>
      <c r="LTY280" s="416"/>
      <c r="LTZ280" s="416"/>
      <c r="LUA280" s="416"/>
      <c r="LUB280" s="416"/>
      <c r="LUC280" s="416"/>
      <c r="LUD280" s="417"/>
      <c r="LUE280" s="417"/>
      <c r="LUF280" s="417"/>
      <c r="LUG280" s="417"/>
      <c r="LUH280" s="417"/>
      <c r="LUI280" s="417"/>
      <c r="LUJ280" s="417"/>
      <c r="LUK280" s="417"/>
      <c r="LUL280" s="417"/>
      <c r="LUM280" s="417"/>
      <c r="LUN280" s="417"/>
      <c r="LUO280" s="417"/>
      <c r="LUP280" s="417"/>
      <c r="LUQ280" s="417"/>
      <c r="LUR280" s="417"/>
      <c r="LUS280" s="417"/>
      <c r="LUT280" s="417"/>
      <c r="LUU280" s="417"/>
      <c r="LUV280" s="417"/>
      <c r="LUW280" s="417"/>
      <c r="LUX280" s="417"/>
      <c r="LUY280" s="417"/>
      <c r="LUZ280" s="417"/>
      <c r="LVA280" s="417"/>
      <c r="LVB280" s="418"/>
      <c r="LVC280" s="418"/>
      <c r="LVD280" s="418"/>
      <c r="LVE280" s="418"/>
      <c r="LVF280" s="418"/>
      <c r="LVG280" s="417"/>
      <c r="LVH280" s="417"/>
      <c r="LVI280" s="418"/>
      <c r="LVJ280" s="418"/>
      <c r="LVK280" s="417"/>
      <c r="LVL280" s="417"/>
      <c r="LVM280" s="418"/>
      <c r="LVN280" s="418"/>
      <c r="LVO280" s="417"/>
      <c r="LVP280" s="417"/>
      <c r="LVQ280" s="417"/>
      <c r="LVR280" s="417"/>
      <c r="LVS280" s="417"/>
      <c r="LVT280" s="417"/>
      <c r="LVU280" s="417"/>
      <c r="LVV280" s="418"/>
      <c r="LVW280" s="418"/>
      <c r="LVX280" s="417"/>
      <c r="LVY280" s="417"/>
      <c r="LVZ280" s="418"/>
      <c r="LWA280" s="418"/>
      <c r="LWB280" s="417"/>
      <c r="LWC280" s="417"/>
      <c r="LWD280" s="417"/>
      <c r="LWE280" s="417"/>
      <c r="LWF280" s="417"/>
      <c r="LWG280" s="411"/>
      <c r="LWH280" s="443"/>
      <c r="LWI280" s="417"/>
      <c r="LWJ280" s="417"/>
      <c r="LWK280" s="417"/>
      <c r="LWL280" s="417"/>
      <c r="LWM280" s="417"/>
      <c r="LWN280" s="417"/>
      <c r="LWO280" s="417"/>
      <c r="LWP280" s="416"/>
      <c r="LWQ280" s="416"/>
      <c r="LWR280" s="416"/>
      <c r="LWS280" s="416"/>
      <c r="LWT280" s="416"/>
      <c r="LWU280" s="416"/>
      <c r="LWV280" s="416"/>
      <c r="LWW280" s="416"/>
      <c r="LWX280" s="416"/>
      <c r="LWY280" s="416"/>
      <c r="LWZ280" s="416"/>
      <c r="LXA280" s="416"/>
      <c r="LXB280" s="416"/>
      <c r="LXC280" s="416"/>
      <c r="LXD280" s="416"/>
      <c r="LXE280" s="416"/>
      <c r="LXF280" s="416"/>
      <c r="LXG280" s="416"/>
      <c r="LXH280" s="416"/>
      <c r="LXI280" s="416"/>
      <c r="LXJ280" s="416"/>
      <c r="LXK280" s="416"/>
      <c r="LXL280" s="416"/>
      <c r="LXM280" s="416"/>
      <c r="LXN280" s="416"/>
      <c r="LXO280" s="416"/>
      <c r="LXP280" s="416"/>
      <c r="LXQ280" s="416"/>
      <c r="LXR280" s="416"/>
      <c r="LXS280" s="416"/>
      <c r="LXT280" s="416"/>
      <c r="LXU280" s="416"/>
      <c r="LXV280" s="416"/>
      <c r="LXW280" s="416"/>
      <c r="LXX280" s="416"/>
      <c r="LXY280" s="416"/>
      <c r="LXZ280" s="416"/>
      <c r="LYA280" s="416"/>
      <c r="LYB280" s="416"/>
      <c r="LYC280" s="416"/>
      <c r="LYD280" s="416"/>
      <c r="LYE280" s="416"/>
      <c r="LYF280" s="416"/>
      <c r="LYG280" s="416"/>
      <c r="LYH280" s="417"/>
      <c r="LYI280" s="417"/>
      <c r="LYJ280" s="417"/>
      <c r="LYK280" s="417"/>
      <c r="LYL280" s="417"/>
      <c r="LYM280" s="417"/>
      <c r="LYN280" s="417"/>
      <c r="LYO280" s="417"/>
      <c r="LYP280" s="417"/>
      <c r="LYQ280" s="417"/>
      <c r="LYR280" s="417"/>
      <c r="LYS280" s="417"/>
      <c r="LYT280" s="417"/>
      <c r="LYU280" s="417"/>
      <c r="LYV280" s="417"/>
      <c r="LYW280" s="417"/>
      <c r="LYX280" s="417"/>
      <c r="LYY280" s="417"/>
      <c r="LYZ280" s="417"/>
      <c r="LZA280" s="417"/>
      <c r="LZB280" s="417"/>
      <c r="LZC280" s="417"/>
      <c r="LZD280" s="417"/>
      <c r="LZE280" s="417"/>
      <c r="LZF280" s="418"/>
      <c r="LZG280" s="418"/>
      <c r="LZH280" s="418"/>
      <c r="LZI280" s="418"/>
      <c r="LZJ280" s="418"/>
      <c r="LZK280" s="417"/>
      <c r="LZL280" s="417"/>
      <c r="LZM280" s="418"/>
      <c r="LZN280" s="418"/>
      <c r="LZO280" s="417"/>
      <c r="LZP280" s="417"/>
      <c r="LZQ280" s="418"/>
      <c r="LZR280" s="418"/>
      <c r="LZS280" s="417"/>
      <c r="LZT280" s="417"/>
      <c r="LZU280" s="417"/>
      <c r="LZV280" s="417"/>
      <c r="LZW280" s="417"/>
      <c r="LZX280" s="417"/>
      <c r="LZY280" s="417"/>
      <c r="LZZ280" s="418"/>
      <c r="MAA280" s="418"/>
      <c r="MAB280" s="417"/>
      <c r="MAC280" s="417"/>
      <c r="MAD280" s="418"/>
      <c r="MAE280" s="418"/>
      <c r="MAF280" s="417"/>
      <c r="MAG280" s="417"/>
      <c r="MAH280" s="417"/>
      <c r="MAI280" s="417"/>
      <c r="MAJ280" s="417"/>
      <c r="MAK280" s="411"/>
      <c r="MAL280" s="443"/>
      <c r="MAM280" s="417"/>
      <c r="MAN280" s="417"/>
      <c r="MAO280" s="417"/>
      <c r="MAP280" s="417"/>
      <c r="MAQ280" s="417"/>
      <c r="MAR280" s="417"/>
      <c r="MAS280" s="417"/>
      <c r="MAT280" s="416"/>
      <c r="MAU280" s="416"/>
      <c r="MAV280" s="416"/>
      <c r="MAW280" s="416"/>
      <c r="MAX280" s="416"/>
      <c r="MAY280" s="416"/>
      <c r="MAZ280" s="416"/>
      <c r="MBA280" s="416"/>
      <c r="MBB280" s="416"/>
      <c r="MBC280" s="416"/>
      <c r="MBD280" s="416"/>
      <c r="MBE280" s="416"/>
      <c r="MBF280" s="416"/>
      <c r="MBG280" s="416"/>
      <c r="MBH280" s="416"/>
      <c r="MBI280" s="416"/>
      <c r="MBJ280" s="416"/>
      <c r="MBK280" s="416"/>
      <c r="MBL280" s="416"/>
      <c r="MBM280" s="416"/>
      <c r="MBN280" s="416"/>
      <c r="MBO280" s="416"/>
      <c r="MBP280" s="416"/>
      <c r="MBQ280" s="416"/>
      <c r="MBR280" s="416"/>
      <c r="MBS280" s="416"/>
      <c r="MBT280" s="416"/>
      <c r="MBU280" s="416"/>
      <c r="MBV280" s="416"/>
      <c r="MBW280" s="416"/>
      <c r="MBX280" s="416"/>
      <c r="MBY280" s="416"/>
      <c r="MBZ280" s="416"/>
      <c r="MCA280" s="416"/>
      <c r="MCB280" s="416"/>
      <c r="MCC280" s="416"/>
      <c r="MCD280" s="416"/>
      <c r="MCE280" s="416"/>
      <c r="MCF280" s="416"/>
      <c r="MCG280" s="416"/>
      <c r="MCH280" s="416"/>
      <c r="MCI280" s="416"/>
      <c r="MCJ280" s="416"/>
      <c r="MCK280" s="416"/>
      <c r="MCL280" s="417"/>
      <c r="MCM280" s="417"/>
      <c r="MCN280" s="417"/>
      <c r="MCO280" s="417"/>
      <c r="MCP280" s="417"/>
      <c r="MCQ280" s="417"/>
      <c r="MCR280" s="417"/>
      <c r="MCS280" s="417"/>
      <c r="MCT280" s="417"/>
      <c r="MCU280" s="417"/>
      <c r="MCV280" s="417"/>
      <c r="MCW280" s="417"/>
      <c r="MCX280" s="417"/>
      <c r="MCY280" s="417"/>
      <c r="MCZ280" s="417"/>
      <c r="MDA280" s="417"/>
      <c r="MDB280" s="417"/>
      <c r="MDC280" s="417"/>
      <c r="MDD280" s="417"/>
      <c r="MDE280" s="417"/>
      <c r="MDF280" s="417"/>
      <c r="MDG280" s="417"/>
      <c r="MDH280" s="417"/>
      <c r="MDI280" s="417"/>
      <c r="MDJ280" s="418"/>
      <c r="MDK280" s="418"/>
      <c r="MDL280" s="418"/>
      <c r="MDM280" s="418"/>
      <c r="MDN280" s="418"/>
      <c r="MDO280" s="417"/>
      <c r="MDP280" s="417"/>
      <c r="MDQ280" s="418"/>
      <c r="MDR280" s="418"/>
      <c r="MDS280" s="417"/>
      <c r="MDT280" s="417"/>
      <c r="MDU280" s="418"/>
      <c r="MDV280" s="418"/>
      <c r="MDW280" s="417"/>
      <c r="MDX280" s="417"/>
      <c r="MDY280" s="417"/>
      <c r="MDZ280" s="417"/>
      <c r="MEA280" s="417"/>
      <c r="MEB280" s="417"/>
      <c r="MEC280" s="417"/>
      <c r="MED280" s="418"/>
      <c r="MEE280" s="418"/>
      <c r="MEF280" s="417"/>
      <c r="MEG280" s="417"/>
      <c r="MEH280" s="418"/>
      <c r="MEI280" s="418"/>
      <c r="MEJ280" s="417"/>
      <c r="MEK280" s="417"/>
      <c r="MEL280" s="417"/>
      <c r="MEM280" s="417"/>
      <c r="MEN280" s="417"/>
      <c r="MEO280" s="411"/>
      <c r="MEP280" s="443"/>
      <c r="MEQ280" s="417"/>
      <c r="MER280" s="417"/>
      <c r="MES280" s="417"/>
      <c r="MET280" s="417"/>
      <c r="MEU280" s="417"/>
      <c r="MEV280" s="417"/>
      <c r="MEW280" s="417"/>
      <c r="MEX280" s="416"/>
      <c r="MEY280" s="416"/>
      <c r="MEZ280" s="416"/>
      <c r="MFA280" s="416"/>
      <c r="MFB280" s="416"/>
      <c r="MFC280" s="416"/>
      <c r="MFD280" s="416"/>
      <c r="MFE280" s="416"/>
      <c r="MFF280" s="416"/>
      <c r="MFG280" s="416"/>
      <c r="MFH280" s="416"/>
      <c r="MFI280" s="416"/>
      <c r="MFJ280" s="416"/>
      <c r="MFK280" s="416"/>
      <c r="MFL280" s="416"/>
      <c r="MFM280" s="416"/>
      <c r="MFN280" s="416"/>
      <c r="MFO280" s="416"/>
      <c r="MFP280" s="416"/>
      <c r="MFQ280" s="416"/>
      <c r="MFR280" s="416"/>
      <c r="MFS280" s="416"/>
      <c r="MFT280" s="416"/>
      <c r="MFU280" s="416"/>
      <c r="MFV280" s="416"/>
      <c r="MFW280" s="416"/>
      <c r="MFX280" s="416"/>
      <c r="MFY280" s="416"/>
      <c r="MFZ280" s="416"/>
      <c r="MGA280" s="416"/>
      <c r="MGB280" s="416"/>
      <c r="MGC280" s="416"/>
      <c r="MGD280" s="416"/>
      <c r="MGE280" s="416"/>
      <c r="MGF280" s="416"/>
      <c r="MGG280" s="416"/>
      <c r="MGH280" s="416"/>
      <c r="MGI280" s="416"/>
      <c r="MGJ280" s="416"/>
      <c r="MGK280" s="416"/>
      <c r="MGL280" s="416"/>
      <c r="MGM280" s="416"/>
      <c r="MGN280" s="416"/>
      <c r="MGO280" s="416"/>
      <c r="MGP280" s="417"/>
      <c r="MGQ280" s="417"/>
      <c r="MGR280" s="417"/>
      <c r="MGS280" s="417"/>
      <c r="MGT280" s="417"/>
      <c r="MGU280" s="417"/>
      <c r="MGV280" s="417"/>
      <c r="MGW280" s="417"/>
      <c r="MGX280" s="417"/>
      <c r="MGY280" s="417"/>
      <c r="MGZ280" s="417"/>
      <c r="MHA280" s="417"/>
      <c r="MHB280" s="417"/>
      <c r="MHC280" s="417"/>
      <c r="MHD280" s="417"/>
      <c r="MHE280" s="417"/>
      <c r="MHF280" s="417"/>
      <c r="MHG280" s="417"/>
      <c r="MHH280" s="417"/>
      <c r="MHI280" s="417"/>
      <c r="MHJ280" s="417"/>
      <c r="MHK280" s="417"/>
      <c r="MHL280" s="417"/>
      <c r="MHM280" s="417"/>
      <c r="MHN280" s="418"/>
      <c r="MHO280" s="418"/>
      <c r="MHP280" s="418"/>
      <c r="MHQ280" s="418"/>
      <c r="MHR280" s="418"/>
      <c r="MHS280" s="417"/>
      <c r="MHT280" s="417"/>
      <c r="MHU280" s="418"/>
      <c r="MHV280" s="418"/>
      <c r="MHW280" s="417"/>
      <c r="MHX280" s="417"/>
      <c r="MHY280" s="418"/>
      <c r="MHZ280" s="418"/>
      <c r="MIA280" s="417"/>
      <c r="MIB280" s="417"/>
      <c r="MIC280" s="417"/>
      <c r="MID280" s="417"/>
      <c r="MIE280" s="417"/>
      <c r="MIF280" s="417"/>
      <c r="MIG280" s="417"/>
      <c r="MIH280" s="418"/>
      <c r="MII280" s="418"/>
      <c r="MIJ280" s="417"/>
      <c r="MIK280" s="417"/>
      <c r="MIL280" s="418"/>
      <c r="MIM280" s="418"/>
      <c r="MIN280" s="417"/>
      <c r="MIO280" s="417"/>
      <c r="MIP280" s="417"/>
      <c r="MIQ280" s="417"/>
      <c r="MIR280" s="417"/>
      <c r="MIS280" s="411"/>
      <c r="MIT280" s="443"/>
      <c r="MIU280" s="417"/>
      <c r="MIV280" s="417"/>
      <c r="MIW280" s="417"/>
      <c r="MIX280" s="417"/>
      <c r="MIY280" s="417"/>
      <c r="MIZ280" s="417"/>
      <c r="MJA280" s="417"/>
      <c r="MJB280" s="416"/>
      <c r="MJC280" s="416"/>
      <c r="MJD280" s="416"/>
      <c r="MJE280" s="416"/>
      <c r="MJF280" s="416"/>
      <c r="MJG280" s="416"/>
      <c r="MJH280" s="416"/>
      <c r="MJI280" s="416"/>
      <c r="MJJ280" s="416"/>
      <c r="MJK280" s="416"/>
      <c r="MJL280" s="416"/>
      <c r="MJM280" s="416"/>
      <c r="MJN280" s="416"/>
      <c r="MJO280" s="416"/>
      <c r="MJP280" s="416"/>
      <c r="MJQ280" s="416"/>
      <c r="MJR280" s="416"/>
      <c r="MJS280" s="416"/>
      <c r="MJT280" s="416"/>
      <c r="MJU280" s="416"/>
      <c r="MJV280" s="416"/>
      <c r="MJW280" s="416"/>
      <c r="MJX280" s="416"/>
      <c r="MJY280" s="416"/>
      <c r="MJZ280" s="416"/>
      <c r="MKA280" s="416"/>
      <c r="MKB280" s="416"/>
      <c r="MKC280" s="416"/>
      <c r="MKD280" s="416"/>
      <c r="MKE280" s="416"/>
      <c r="MKF280" s="416"/>
      <c r="MKG280" s="416"/>
      <c r="MKH280" s="416"/>
      <c r="MKI280" s="416"/>
      <c r="MKJ280" s="416"/>
      <c r="MKK280" s="416"/>
      <c r="MKL280" s="416"/>
      <c r="MKM280" s="416"/>
      <c r="MKN280" s="416"/>
      <c r="MKO280" s="416"/>
      <c r="MKP280" s="416"/>
      <c r="MKQ280" s="416"/>
      <c r="MKR280" s="416"/>
      <c r="MKS280" s="416"/>
      <c r="MKT280" s="417"/>
      <c r="MKU280" s="417"/>
      <c r="MKV280" s="417"/>
      <c r="MKW280" s="417"/>
      <c r="MKX280" s="417"/>
      <c r="MKY280" s="417"/>
      <c r="MKZ280" s="417"/>
      <c r="MLA280" s="417"/>
      <c r="MLB280" s="417"/>
      <c r="MLC280" s="417"/>
      <c r="MLD280" s="417"/>
      <c r="MLE280" s="417"/>
      <c r="MLF280" s="417"/>
      <c r="MLG280" s="417"/>
      <c r="MLH280" s="417"/>
      <c r="MLI280" s="417"/>
      <c r="MLJ280" s="417"/>
      <c r="MLK280" s="417"/>
      <c r="MLL280" s="417"/>
      <c r="MLM280" s="417"/>
      <c r="MLN280" s="417"/>
      <c r="MLO280" s="417"/>
      <c r="MLP280" s="417"/>
      <c r="MLQ280" s="417"/>
      <c r="MLR280" s="418"/>
      <c r="MLS280" s="418"/>
      <c r="MLT280" s="418"/>
      <c r="MLU280" s="418"/>
      <c r="MLV280" s="418"/>
      <c r="MLW280" s="417"/>
      <c r="MLX280" s="417"/>
      <c r="MLY280" s="418"/>
      <c r="MLZ280" s="418"/>
      <c r="MMA280" s="417"/>
      <c r="MMB280" s="417"/>
      <c r="MMC280" s="418"/>
      <c r="MMD280" s="418"/>
      <c r="MME280" s="417"/>
      <c r="MMF280" s="417"/>
      <c r="MMG280" s="417"/>
      <c r="MMH280" s="417"/>
      <c r="MMI280" s="417"/>
      <c r="MMJ280" s="417"/>
      <c r="MMK280" s="417"/>
      <c r="MML280" s="418"/>
      <c r="MMM280" s="418"/>
      <c r="MMN280" s="417"/>
      <c r="MMO280" s="417"/>
      <c r="MMP280" s="418"/>
      <c r="MMQ280" s="418"/>
      <c r="MMR280" s="417"/>
      <c r="MMS280" s="417"/>
      <c r="MMT280" s="417"/>
      <c r="MMU280" s="417"/>
      <c r="MMV280" s="417"/>
      <c r="MMW280" s="411"/>
      <c r="MMX280" s="443"/>
      <c r="MMY280" s="417"/>
      <c r="MMZ280" s="417"/>
      <c r="MNA280" s="417"/>
      <c r="MNB280" s="417"/>
      <c r="MNC280" s="417"/>
      <c r="MND280" s="417"/>
      <c r="MNE280" s="417"/>
      <c r="MNF280" s="416"/>
      <c r="MNG280" s="416"/>
      <c r="MNH280" s="416"/>
      <c r="MNI280" s="416"/>
      <c r="MNJ280" s="416"/>
      <c r="MNK280" s="416"/>
      <c r="MNL280" s="416"/>
      <c r="MNM280" s="416"/>
      <c r="MNN280" s="416"/>
      <c r="MNO280" s="416"/>
      <c r="MNP280" s="416"/>
      <c r="MNQ280" s="416"/>
      <c r="MNR280" s="416"/>
      <c r="MNS280" s="416"/>
      <c r="MNT280" s="416"/>
      <c r="MNU280" s="416"/>
      <c r="MNV280" s="416"/>
      <c r="MNW280" s="416"/>
      <c r="MNX280" s="416"/>
      <c r="MNY280" s="416"/>
      <c r="MNZ280" s="416"/>
      <c r="MOA280" s="416"/>
      <c r="MOB280" s="416"/>
      <c r="MOC280" s="416"/>
      <c r="MOD280" s="416"/>
      <c r="MOE280" s="416"/>
      <c r="MOF280" s="416"/>
      <c r="MOG280" s="416"/>
      <c r="MOH280" s="416"/>
      <c r="MOI280" s="416"/>
      <c r="MOJ280" s="416"/>
      <c r="MOK280" s="416"/>
      <c r="MOL280" s="416"/>
      <c r="MOM280" s="416"/>
      <c r="MON280" s="416"/>
      <c r="MOO280" s="416"/>
      <c r="MOP280" s="416"/>
      <c r="MOQ280" s="416"/>
      <c r="MOR280" s="416"/>
      <c r="MOS280" s="416"/>
      <c r="MOT280" s="416"/>
      <c r="MOU280" s="416"/>
      <c r="MOV280" s="416"/>
      <c r="MOW280" s="416"/>
      <c r="MOX280" s="417"/>
      <c r="MOY280" s="417"/>
      <c r="MOZ280" s="417"/>
      <c r="MPA280" s="417"/>
      <c r="MPB280" s="417"/>
      <c r="MPC280" s="417"/>
      <c r="MPD280" s="417"/>
      <c r="MPE280" s="417"/>
      <c r="MPF280" s="417"/>
      <c r="MPG280" s="417"/>
      <c r="MPH280" s="417"/>
      <c r="MPI280" s="417"/>
      <c r="MPJ280" s="417"/>
      <c r="MPK280" s="417"/>
      <c r="MPL280" s="417"/>
      <c r="MPM280" s="417"/>
      <c r="MPN280" s="417"/>
      <c r="MPO280" s="417"/>
      <c r="MPP280" s="417"/>
      <c r="MPQ280" s="417"/>
      <c r="MPR280" s="417"/>
      <c r="MPS280" s="417"/>
      <c r="MPT280" s="417"/>
      <c r="MPU280" s="417"/>
      <c r="MPV280" s="418"/>
      <c r="MPW280" s="418"/>
      <c r="MPX280" s="418"/>
      <c r="MPY280" s="418"/>
      <c r="MPZ280" s="418"/>
      <c r="MQA280" s="417"/>
      <c r="MQB280" s="417"/>
      <c r="MQC280" s="418"/>
      <c r="MQD280" s="418"/>
      <c r="MQE280" s="417"/>
      <c r="MQF280" s="417"/>
      <c r="MQG280" s="418"/>
      <c r="MQH280" s="418"/>
      <c r="MQI280" s="417"/>
      <c r="MQJ280" s="417"/>
      <c r="MQK280" s="417"/>
      <c r="MQL280" s="417"/>
      <c r="MQM280" s="417"/>
      <c r="MQN280" s="417"/>
      <c r="MQO280" s="417"/>
      <c r="MQP280" s="418"/>
      <c r="MQQ280" s="418"/>
      <c r="MQR280" s="417"/>
      <c r="MQS280" s="417"/>
      <c r="MQT280" s="418"/>
      <c r="MQU280" s="418"/>
      <c r="MQV280" s="417"/>
      <c r="MQW280" s="417"/>
      <c r="MQX280" s="417"/>
      <c r="MQY280" s="417"/>
      <c r="MQZ280" s="417"/>
      <c r="MRA280" s="411"/>
      <c r="MRB280" s="443"/>
      <c r="MRC280" s="417"/>
      <c r="MRD280" s="417"/>
      <c r="MRE280" s="417"/>
      <c r="MRF280" s="417"/>
      <c r="MRG280" s="417"/>
      <c r="MRH280" s="417"/>
      <c r="MRI280" s="417"/>
      <c r="MRJ280" s="416"/>
      <c r="MRK280" s="416"/>
      <c r="MRL280" s="416"/>
      <c r="MRM280" s="416"/>
      <c r="MRN280" s="416"/>
      <c r="MRO280" s="416"/>
      <c r="MRP280" s="416"/>
      <c r="MRQ280" s="416"/>
      <c r="MRR280" s="416"/>
      <c r="MRS280" s="416"/>
      <c r="MRT280" s="416"/>
      <c r="MRU280" s="416"/>
      <c r="MRV280" s="416"/>
      <c r="MRW280" s="416"/>
      <c r="MRX280" s="416"/>
      <c r="MRY280" s="416"/>
      <c r="MRZ280" s="416"/>
      <c r="MSA280" s="416"/>
      <c r="MSB280" s="416"/>
      <c r="MSC280" s="416"/>
      <c r="MSD280" s="416"/>
      <c r="MSE280" s="416"/>
      <c r="MSF280" s="416"/>
      <c r="MSG280" s="416"/>
      <c r="MSH280" s="416"/>
      <c r="MSI280" s="416"/>
      <c r="MSJ280" s="416"/>
      <c r="MSK280" s="416"/>
      <c r="MSL280" s="416"/>
      <c r="MSM280" s="416"/>
      <c r="MSN280" s="416"/>
      <c r="MSO280" s="416"/>
      <c r="MSP280" s="416"/>
      <c r="MSQ280" s="416"/>
      <c r="MSR280" s="416"/>
      <c r="MSS280" s="416"/>
      <c r="MST280" s="416"/>
      <c r="MSU280" s="416"/>
      <c r="MSV280" s="416"/>
      <c r="MSW280" s="416"/>
      <c r="MSX280" s="416"/>
      <c r="MSY280" s="416"/>
      <c r="MSZ280" s="416"/>
      <c r="MTA280" s="416"/>
      <c r="MTB280" s="417"/>
      <c r="MTC280" s="417"/>
      <c r="MTD280" s="417"/>
      <c r="MTE280" s="417"/>
      <c r="MTF280" s="417"/>
      <c r="MTG280" s="417"/>
      <c r="MTH280" s="417"/>
      <c r="MTI280" s="417"/>
      <c r="MTJ280" s="417"/>
      <c r="MTK280" s="417"/>
      <c r="MTL280" s="417"/>
      <c r="MTM280" s="417"/>
      <c r="MTN280" s="417"/>
      <c r="MTO280" s="417"/>
      <c r="MTP280" s="417"/>
      <c r="MTQ280" s="417"/>
      <c r="MTR280" s="417"/>
      <c r="MTS280" s="417"/>
      <c r="MTT280" s="417"/>
      <c r="MTU280" s="417"/>
      <c r="MTV280" s="417"/>
      <c r="MTW280" s="417"/>
      <c r="MTX280" s="417"/>
      <c r="MTY280" s="417"/>
      <c r="MTZ280" s="418"/>
      <c r="MUA280" s="418"/>
      <c r="MUB280" s="418"/>
      <c r="MUC280" s="418"/>
      <c r="MUD280" s="418"/>
      <c r="MUE280" s="417"/>
      <c r="MUF280" s="417"/>
      <c r="MUG280" s="418"/>
      <c r="MUH280" s="418"/>
      <c r="MUI280" s="417"/>
      <c r="MUJ280" s="417"/>
      <c r="MUK280" s="418"/>
      <c r="MUL280" s="418"/>
      <c r="MUM280" s="417"/>
      <c r="MUN280" s="417"/>
      <c r="MUO280" s="417"/>
      <c r="MUP280" s="417"/>
      <c r="MUQ280" s="417"/>
      <c r="MUR280" s="417"/>
      <c r="MUS280" s="417"/>
      <c r="MUT280" s="418"/>
      <c r="MUU280" s="418"/>
      <c r="MUV280" s="417"/>
      <c r="MUW280" s="417"/>
      <c r="MUX280" s="418"/>
      <c r="MUY280" s="418"/>
      <c r="MUZ280" s="417"/>
      <c r="MVA280" s="417"/>
      <c r="MVB280" s="417"/>
      <c r="MVC280" s="417"/>
      <c r="MVD280" s="417"/>
      <c r="MVE280" s="411"/>
      <c r="MVF280" s="443"/>
      <c r="MVG280" s="417"/>
      <c r="MVH280" s="417"/>
      <c r="MVI280" s="417"/>
      <c r="MVJ280" s="417"/>
      <c r="MVK280" s="417"/>
      <c r="MVL280" s="417"/>
      <c r="MVM280" s="417"/>
      <c r="MVN280" s="416"/>
      <c r="MVO280" s="416"/>
      <c r="MVP280" s="416"/>
      <c r="MVQ280" s="416"/>
      <c r="MVR280" s="416"/>
      <c r="MVS280" s="416"/>
      <c r="MVT280" s="416"/>
      <c r="MVU280" s="416"/>
      <c r="MVV280" s="416"/>
      <c r="MVW280" s="416"/>
      <c r="MVX280" s="416"/>
      <c r="MVY280" s="416"/>
      <c r="MVZ280" s="416"/>
      <c r="MWA280" s="416"/>
      <c r="MWB280" s="416"/>
      <c r="MWC280" s="416"/>
      <c r="MWD280" s="416"/>
      <c r="MWE280" s="416"/>
      <c r="MWF280" s="416"/>
      <c r="MWG280" s="416"/>
      <c r="MWH280" s="416"/>
      <c r="MWI280" s="416"/>
      <c r="MWJ280" s="416"/>
      <c r="MWK280" s="416"/>
      <c r="MWL280" s="416"/>
      <c r="MWM280" s="416"/>
      <c r="MWN280" s="416"/>
      <c r="MWO280" s="416"/>
      <c r="MWP280" s="416"/>
      <c r="MWQ280" s="416"/>
      <c r="MWR280" s="416"/>
      <c r="MWS280" s="416"/>
      <c r="MWT280" s="416"/>
      <c r="MWU280" s="416"/>
      <c r="MWV280" s="416"/>
      <c r="MWW280" s="416"/>
      <c r="MWX280" s="416"/>
      <c r="MWY280" s="416"/>
      <c r="MWZ280" s="416"/>
      <c r="MXA280" s="416"/>
      <c r="MXB280" s="416"/>
      <c r="MXC280" s="416"/>
      <c r="MXD280" s="416"/>
      <c r="MXE280" s="416"/>
      <c r="MXF280" s="417"/>
      <c r="MXG280" s="417"/>
      <c r="MXH280" s="417"/>
      <c r="MXI280" s="417"/>
      <c r="MXJ280" s="417"/>
      <c r="MXK280" s="417"/>
      <c r="MXL280" s="417"/>
      <c r="MXM280" s="417"/>
      <c r="MXN280" s="417"/>
      <c r="MXO280" s="417"/>
      <c r="MXP280" s="417"/>
      <c r="MXQ280" s="417"/>
      <c r="MXR280" s="417"/>
      <c r="MXS280" s="417"/>
      <c r="MXT280" s="417"/>
      <c r="MXU280" s="417"/>
      <c r="MXV280" s="417"/>
      <c r="MXW280" s="417"/>
      <c r="MXX280" s="417"/>
      <c r="MXY280" s="417"/>
      <c r="MXZ280" s="417"/>
      <c r="MYA280" s="417"/>
      <c r="MYB280" s="417"/>
      <c r="MYC280" s="417"/>
      <c r="MYD280" s="418"/>
      <c r="MYE280" s="418"/>
      <c r="MYF280" s="418"/>
      <c r="MYG280" s="418"/>
      <c r="MYH280" s="418"/>
      <c r="MYI280" s="417"/>
      <c r="MYJ280" s="417"/>
      <c r="MYK280" s="418"/>
      <c r="MYL280" s="418"/>
      <c r="MYM280" s="417"/>
      <c r="MYN280" s="417"/>
      <c r="MYO280" s="418"/>
      <c r="MYP280" s="418"/>
      <c r="MYQ280" s="417"/>
      <c r="MYR280" s="417"/>
      <c r="MYS280" s="417"/>
      <c r="MYT280" s="417"/>
      <c r="MYU280" s="417"/>
      <c r="MYV280" s="417"/>
      <c r="MYW280" s="417"/>
      <c r="MYX280" s="418"/>
      <c r="MYY280" s="418"/>
      <c r="MYZ280" s="417"/>
      <c r="MZA280" s="417"/>
      <c r="MZB280" s="418"/>
      <c r="MZC280" s="418"/>
      <c r="MZD280" s="417"/>
      <c r="MZE280" s="417"/>
      <c r="MZF280" s="417"/>
      <c r="MZG280" s="417"/>
      <c r="MZH280" s="417"/>
      <c r="MZI280" s="411"/>
      <c r="MZJ280" s="443"/>
      <c r="MZK280" s="417"/>
      <c r="MZL280" s="417"/>
      <c r="MZM280" s="417"/>
      <c r="MZN280" s="417"/>
      <c r="MZO280" s="417"/>
      <c r="MZP280" s="417"/>
      <c r="MZQ280" s="417"/>
      <c r="MZR280" s="416"/>
      <c r="MZS280" s="416"/>
      <c r="MZT280" s="416"/>
      <c r="MZU280" s="416"/>
      <c r="MZV280" s="416"/>
      <c r="MZW280" s="416"/>
      <c r="MZX280" s="416"/>
      <c r="MZY280" s="416"/>
      <c r="MZZ280" s="416"/>
      <c r="NAA280" s="416"/>
      <c r="NAB280" s="416"/>
      <c r="NAC280" s="416"/>
      <c r="NAD280" s="416"/>
      <c r="NAE280" s="416"/>
      <c r="NAF280" s="416"/>
      <c r="NAG280" s="416"/>
      <c r="NAH280" s="416"/>
      <c r="NAI280" s="416"/>
      <c r="NAJ280" s="416"/>
      <c r="NAK280" s="416"/>
      <c r="NAL280" s="416"/>
      <c r="NAM280" s="416"/>
      <c r="NAN280" s="416"/>
      <c r="NAO280" s="416"/>
      <c r="NAP280" s="416"/>
      <c r="NAQ280" s="416"/>
      <c r="NAR280" s="416"/>
      <c r="NAS280" s="416"/>
      <c r="NAT280" s="416"/>
      <c r="NAU280" s="416"/>
      <c r="NAV280" s="416"/>
      <c r="NAW280" s="416"/>
      <c r="NAX280" s="416"/>
      <c r="NAY280" s="416"/>
      <c r="NAZ280" s="416"/>
      <c r="NBA280" s="416"/>
      <c r="NBB280" s="416"/>
      <c r="NBC280" s="416"/>
      <c r="NBD280" s="416"/>
      <c r="NBE280" s="416"/>
      <c r="NBF280" s="416"/>
      <c r="NBG280" s="416"/>
      <c r="NBH280" s="416"/>
      <c r="NBI280" s="416"/>
      <c r="NBJ280" s="417"/>
      <c r="NBK280" s="417"/>
      <c r="NBL280" s="417"/>
      <c r="NBM280" s="417"/>
      <c r="NBN280" s="417"/>
      <c r="NBO280" s="417"/>
      <c r="NBP280" s="417"/>
      <c r="NBQ280" s="417"/>
      <c r="NBR280" s="417"/>
      <c r="NBS280" s="417"/>
      <c r="NBT280" s="417"/>
      <c r="NBU280" s="417"/>
      <c r="NBV280" s="417"/>
      <c r="NBW280" s="417"/>
      <c r="NBX280" s="417"/>
      <c r="NBY280" s="417"/>
      <c r="NBZ280" s="417"/>
      <c r="NCA280" s="417"/>
      <c r="NCB280" s="417"/>
      <c r="NCC280" s="417"/>
      <c r="NCD280" s="417"/>
      <c r="NCE280" s="417"/>
      <c r="NCF280" s="417"/>
      <c r="NCG280" s="417"/>
      <c r="NCH280" s="418"/>
      <c r="NCI280" s="418"/>
      <c r="NCJ280" s="418"/>
      <c r="NCK280" s="418"/>
      <c r="NCL280" s="418"/>
      <c r="NCM280" s="417"/>
      <c r="NCN280" s="417"/>
      <c r="NCO280" s="418"/>
      <c r="NCP280" s="418"/>
      <c r="NCQ280" s="417"/>
      <c r="NCR280" s="417"/>
      <c r="NCS280" s="418"/>
      <c r="NCT280" s="418"/>
      <c r="NCU280" s="417"/>
      <c r="NCV280" s="417"/>
      <c r="NCW280" s="417"/>
      <c r="NCX280" s="417"/>
      <c r="NCY280" s="417"/>
      <c r="NCZ280" s="417"/>
      <c r="NDA280" s="417"/>
      <c r="NDB280" s="418"/>
      <c r="NDC280" s="418"/>
      <c r="NDD280" s="417"/>
      <c r="NDE280" s="417"/>
      <c r="NDF280" s="418"/>
      <c r="NDG280" s="418"/>
      <c r="NDH280" s="417"/>
      <c r="NDI280" s="417"/>
      <c r="NDJ280" s="417"/>
      <c r="NDK280" s="417"/>
      <c r="NDL280" s="417"/>
      <c r="NDM280" s="411"/>
      <c r="NDN280" s="443"/>
      <c r="NDO280" s="417"/>
      <c r="NDP280" s="417"/>
      <c r="NDQ280" s="417"/>
      <c r="NDR280" s="417"/>
      <c r="NDS280" s="417"/>
      <c r="NDT280" s="417"/>
      <c r="NDU280" s="417"/>
      <c r="NDV280" s="416"/>
      <c r="NDW280" s="416"/>
      <c r="NDX280" s="416"/>
      <c r="NDY280" s="416"/>
      <c r="NDZ280" s="416"/>
      <c r="NEA280" s="416"/>
      <c r="NEB280" s="416"/>
      <c r="NEC280" s="416"/>
      <c r="NED280" s="416"/>
      <c r="NEE280" s="416"/>
      <c r="NEF280" s="416"/>
      <c r="NEG280" s="416"/>
      <c r="NEH280" s="416"/>
      <c r="NEI280" s="416"/>
      <c r="NEJ280" s="416"/>
      <c r="NEK280" s="416"/>
      <c r="NEL280" s="416"/>
      <c r="NEM280" s="416"/>
      <c r="NEN280" s="416"/>
      <c r="NEO280" s="416"/>
      <c r="NEP280" s="416"/>
      <c r="NEQ280" s="416"/>
      <c r="NER280" s="416"/>
      <c r="NES280" s="416"/>
      <c r="NET280" s="416"/>
      <c r="NEU280" s="416"/>
      <c r="NEV280" s="416"/>
      <c r="NEW280" s="416"/>
      <c r="NEX280" s="416"/>
      <c r="NEY280" s="416"/>
      <c r="NEZ280" s="416"/>
      <c r="NFA280" s="416"/>
      <c r="NFB280" s="416"/>
      <c r="NFC280" s="416"/>
      <c r="NFD280" s="416"/>
      <c r="NFE280" s="416"/>
      <c r="NFF280" s="416"/>
      <c r="NFG280" s="416"/>
      <c r="NFH280" s="416"/>
      <c r="NFI280" s="416"/>
      <c r="NFJ280" s="416"/>
      <c r="NFK280" s="416"/>
      <c r="NFL280" s="416"/>
      <c r="NFM280" s="416"/>
      <c r="NFN280" s="417"/>
      <c r="NFO280" s="417"/>
      <c r="NFP280" s="417"/>
      <c r="NFQ280" s="417"/>
      <c r="NFR280" s="417"/>
      <c r="NFS280" s="417"/>
      <c r="NFT280" s="417"/>
      <c r="NFU280" s="417"/>
      <c r="NFV280" s="417"/>
      <c r="NFW280" s="417"/>
      <c r="NFX280" s="417"/>
      <c r="NFY280" s="417"/>
      <c r="NFZ280" s="417"/>
      <c r="NGA280" s="417"/>
      <c r="NGB280" s="417"/>
      <c r="NGC280" s="417"/>
      <c r="NGD280" s="417"/>
      <c r="NGE280" s="417"/>
      <c r="NGF280" s="417"/>
      <c r="NGG280" s="417"/>
      <c r="NGH280" s="417"/>
      <c r="NGI280" s="417"/>
      <c r="NGJ280" s="417"/>
      <c r="NGK280" s="417"/>
      <c r="NGL280" s="418"/>
      <c r="NGM280" s="418"/>
      <c r="NGN280" s="418"/>
      <c r="NGO280" s="418"/>
      <c r="NGP280" s="418"/>
      <c r="NGQ280" s="417"/>
      <c r="NGR280" s="417"/>
      <c r="NGS280" s="418"/>
      <c r="NGT280" s="418"/>
      <c r="NGU280" s="417"/>
      <c r="NGV280" s="417"/>
      <c r="NGW280" s="418"/>
      <c r="NGX280" s="418"/>
      <c r="NGY280" s="417"/>
      <c r="NGZ280" s="417"/>
      <c r="NHA280" s="417"/>
      <c r="NHB280" s="417"/>
      <c r="NHC280" s="417"/>
      <c r="NHD280" s="417"/>
      <c r="NHE280" s="417"/>
      <c r="NHF280" s="418"/>
      <c r="NHG280" s="418"/>
      <c r="NHH280" s="417"/>
      <c r="NHI280" s="417"/>
      <c r="NHJ280" s="418"/>
      <c r="NHK280" s="418"/>
      <c r="NHL280" s="417"/>
      <c r="NHM280" s="417"/>
      <c r="NHN280" s="417"/>
      <c r="NHO280" s="417"/>
      <c r="NHP280" s="417"/>
      <c r="NHQ280" s="411"/>
      <c r="NHR280" s="443"/>
      <c r="NHS280" s="417"/>
      <c r="NHT280" s="417"/>
      <c r="NHU280" s="417"/>
      <c r="NHV280" s="417"/>
      <c r="NHW280" s="417"/>
      <c r="NHX280" s="417"/>
      <c r="NHY280" s="417"/>
      <c r="NHZ280" s="416"/>
      <c r="NIA280" s="416"/>
      <c r="NIB280" s="416"/>
      <c r="NIC280" s="416"/>
      <c r="NID280" s="416"/>
      <c r="NIE280" s="416"/>
      <c r="NIF280" s="416"/>
      <c r="NIG280" s="416"/>
      <c r="NIH280" s="416"/>
      <c r="NII280" s="416"/>
      <c r="NIJ280" s="416"/>
      <c r="NIK280" s="416"/>
      <c r="NIL280" s="416"/>
      <c r="NIM280" s="416"/>
      <c r="NIN280" s="416"/>
      <c r="NIO280" s="416"/>
      <c r="NIP280" s="416"/>
      <c r="NIQ280" s="416"/>
      <c r="NIR280" s="416"/>
      <c r="NIS280" s="416"/>
      <c r="NIT280" s="416"/>
      <c r="NIU280" s="416"/>
      <c r="NIV280" s="416"/>
      <c r="NIW280" s="416"/>
      <c r="NIX280" s="416"/>
      <c r="NIY280" s="416"/>
      <c r="NIZ280" s="416"/>
      <c r="NJA280" s="416"/>
      <c r="NJB280" s="416"/>
      <c r="NJC280" s="416"/>
      <c r="NJD280" s="416"/>
      <c r="NJE280" s="416"/>
      <c r="NJF280" s="416"/>
      <c r="NJG280" s="416"/>
      <c r="NJH280" s="416"/>
      <c r="NJI280" s="416"/>
      <c r="NJJ280" s="416"/>
      <c r="NJK280" s="416"/>
      <c r="NJL280" s="416"/>
      <c r="NJM280" s="416"/>
      <c r="NJN280" s="416"/>
      <c r="NJO280" s="416"/>
      <c r="NJP280" s="416"/>
      <c r="NJQ280" s="416"/>
      <c r="NJR280" s="417"/>
      <c r="NJS280" s="417"/>
      <c r="NJT280" s="417"/>
      <c r="NJU280" s="417"/>
      <c r="NJV280" s="417"/>
      <c r="NJW280" s="417"/>
      <c r="NJX280" s="417"/>
      <c r="NJY280" s="417"/>
      <c r="NJZ280" s="417"/>
      <c r="NKA280" s="417"/>
      <c r="NKB280" s="417"/>
      <c r="NKC280" s="417"/>
      <c r="NKD280" s="417"/>
      <c r="NKE280" s="417"/>
      <c r="NKF280" s="417"/>
      <c r="NKG280" s="417"/>
      <c r="NKH280" s="417"/>
      <c r="NKI280" s="417"/>
      <c r="NKJ280" s="417"/>
      <c r="NKK280" s="417"/>
      <c r="NKL280" s="417"/>
      <c r="NKM280" s="417"/>
      <c r="NKN280" s="417"/>
      <c r="NKO280" s="417"/>
      <c r="NKP280" s="418"/>
      <c r="NKQ280" s="418"/>
      <c r="NKR280" s="418"/>
      <c r="NKS280" s="418"/>
      <c r="NKT280" s="418"/>
      <c r="NKU280" s="417"/>
      <c r="NKV280" s="417"/>
      <c r="NKW280" s="418"/>
      <c r="NKX280" s="418"/>
      <c r="NKY280" s="417"/>
      <c r="NKZ280" s="417"/>
      <c r="NLA280" s="418"/>
      <c r="NLB280" s="418"/>
      <c r="NLC280" s="417"/>
      <c r="NLD280" s="417"/>
      <c r="NLE280" s="417"/>
      <c r="NLF280" s="417"/>
      <c r="NLG280" s="417"/>
      <c r="NLH280" s="417"/>
      <c r="NLI280" s="417"/>
      <c r="NLJ280" s="418"/>
      <c r="NLK280" s="418"/>
      <c r="NLL280" s="417"/>
      <c r="NLM280" s="417"/>
      <c r="NLN280" s="418"/>
      <c r="NLO280" s="418"/>
      <c r="NLP280" s="417"/>
      <c r="NLQ280" s="417"/>
      <c r="NLR280" s="417"/>
      <c r="NLS280" s="417"/>
      <c r="NLT280" s="417"/>
      <c r="NLU280" s="411"/>
      <c r="NLV280" s="443"/>
      <c r="NLW280" s="417"/>
      <c r="NLX280" s="417"/>
      <c r="NLY280" s="417"/>
      <c r="NLZ280" s="417"/>
      <c r="NMA280" s="417"/>
      <c r="NMB280" s="417"/>
      <c r="NMC280" s="417"/>
      <c r="NMD280" s="416"/>
      <c r="NME280" s="416"/>
      <c r="NMF280" s="416"/>
      <c r="NMG280" s="416"/>
      <c r="NMH280" s="416"/>
      <c r="NMI280" s="416"/>
      <c r="NMJ280" s="416"/>
      <c r="NMK280" s="416"/>
      <c r="NML280" s="416"/>
      <c r="NMM280" s="416"/>
      <c r="NMN280" s="416"/>
      <c r="NMO280" s="416"/>
      <c r="NMP280" s="416"/>
      <c r="NMQ280" s="416"/>
      <c r="NMR280" s="416"/>
      <c r="NMS280" s="416"/>
      <c r="NMT280" s="416"/>
      <c r="NMU280" s="416"/>
      <c r="NMV280" s="416"/>
      <c r="NMW280" s="416"/>
      <c r="NMX280" s="416"/>
      <c r="NMY280" s="416"/>
      <c r="NMZ280" s="416"/>
      <c r="NNA280" s="416"/>
      <c r="NNB280" s="416"/>
      <c r="NNC280" s="416"/>
      <c r="NND280" s="416"/>
      <c r="NNE280" s="416"/>
      <c r="NNF280" s="416"/>
      <c r="NNG280" s="416"/>
      <c r="NNH280" s="416"/>
      <c r="NNI280" s="416"/>
      <c r="NNJ280" s="416"/>
      <c r="NNK280" s="416"/>
      <c r="NNL280" s="416"/>
      <c r="NNM280" s="416"/>
      <c r="NNN280" s="416"/>
      <c r="NNO280" s="416"/>
      <c r="NNP280" s="416"/>
      <c r="NNQ280" s="416"/>
      <c r="NNR280" s="416"/>
      <c r="NNS280" s="416"/>
      <c r="NNT280" s="416"/>
      <c r="NNU280" s="416"/>
      <c r="NNV280" s="417"/>
      <c r="NNW280" s="417"/>
      <c r="NNX280" s="417"/>
      <c r="NNY280" s="417"/>
      <c r="NNZ280" s="417"/>
      <c r="NOA280" s="417"/>
      <c r="NOB280" s="417"/>
      <c r="NOC280" s="417"/>
      <c r="NOD280" s="417"/>
      <c r="NOE280" s="417"/>
      <c r="NOF280" s="417"/>
      <c r="NOG280" s="417"/>
      <c r="NOH280" s="417"/>
      <c r="NOI280" s="417"/>
      <c r="NOJ280" s="417"/>
      <c r="NOK280" s="417"/>
      <c r="NOL280" s="417"/>
      <c r="NOM280" s="417"/>
      <c r="NON280" s="417"/>
      <c r="NOO280" s="417"/>
      <c r="NOP280" s="417"/>
      <c r="NOQ280" s="417"/>
      <c r="NOR280" s="417"/>
      <c r="NOS280" s="417"/>
      <c r="NOT280" s="418"/>
      <c r="NOU280" s="418"/>
      <c r="NOV280" s="418"/>
      <c r="NOW280" s="418"/>
      <c r="NOX280" s="418"/>
      <c r="NOY280" s="417"/>
      <c r="NOZ280" s="417"/>
      <c r="NPA280" s="418"/>
      <c r="NPB280" s="418"/>
      <c r="NPC280" s="417"/>
      <c r="NPD280" s="417"/>
      <c r="NPE280" s="418"/>
      <c r="NPF280" s="418"/>
      <c r="NPG280" s="417"/>
      <c r="NPH280" s="417"/>
      <c r="NPI280" s="417"/>
      <c r="NPJ280" s="417"/>
      <c r="NPK280" s="417"/>
      <c r="NPL280" s="417"/>
      <c r="NPM280" s="417"/>
      <c r="NPN280" s="418"/>
      <c r="NPO280" s="418"/>
      <c r="NPP280" s="417"/>
      <c r="NPQ280" s="417"/>
      <c r="NPR280" s="418"/>
      <c r="NPS280" s="418"/>
      <c r="NPT280" s="417"/>
      <c r="NPU280" s="417"/>
      <c r="NPV280" s="417"/>
      <c r="NPW280" s="417"/>
      <c r="NPX280" s="417"/>
      <c r="NPY280" s="411"/>
      <c r="NPZ280" s="443"/>
      <c r="NQA280" s="417"/>
      <c r="NQB280" s="417"/>
      <c r="NQC280" s="417"/>
      <c r="NQD280" s="417"/>
      <c r="NQE280" s="417"/>
      <c r="NQF280" s="417"/>
      <c r="NQG280" s="417"/>
      <c r="NQH280" s="416"/>
      <c r="NQI280" s="416"/>
      <c r="NQJ280" s="416"/>
      <c r="NQK280" s="416"/>
      <c r="NQL280" s="416"/>
      <c r="NQM280" s="416"/>
      <c r="NQN280" s="416"/>
      <c r="NQO280" s="416"/>
      <c r="NQP280" s="416"/>
      <c r="NQQ280" s="416"/>
      <c r="NQR280" s="416"/>
      <c r="NQS280" s="416"/>
      <c r="NQT280" s="416"/>
      <c r="NQU280" s="416"/>
      <c r="NQV280" s="416"/>
      <c r="NQW280" s="416"/>
      <c r="NQX280" s="416"/>
      <c r="NQY280" s="416"/>
      <c r="NQZ280" s="416"/>
      <c r="NRA280" s="416"/>
      <c r="NRB280" s="416"/>
      <c r="NRC280" s="416"/>
      <c r="NRD280" s="416"/>
      <c r="NRE280" s="416"/>
      <c r="NRF280" s="416"/>
      <c r="NRG280" s="416"/>
      <c r="NRH280" s="416"/>
      <c r="NRI280" s="416"/>
      <c r="NRJ280" s="416"/>
      <c r="NRK280" s="416"/>
      <c r="NRL280" s="416"/>
      <c r="NRM280" s="416"/>
      <c r="NRN280" s="416"/>
      <c r="NRO280" s="416"/>
      <c r="NRP280" s="416"/>
      <c r="NRQ280" s="416"/>
      <c r="NRR280" s="416"/>
      <c r="NRS280" s="416"/>
      <c r="NRT280" s="416"/>
      <c r="NRU280" s="416"/>
      <c r="NRV280" s="416"/>
      <c r="NRW280" s="416"/>
      <c r="NRX280" s="416"/>
      <c r="NRY280" s="416"/>
      <c r="NRZ280" s="417"/>
      <c r="NSA280" s="417"/>
      <c r="NSB280" s="417"/>
      <c r="NSC280" s="417"/>
      <c r="NSD280" s="417"/>
      <c r="NSE280" s="417"/>
      <c r="NSF280" s="417"/>
      <c r="NSG280" s="417"/>
      <c r="NSH280" s="417"/>
      <c r="NSI280" s="417"/>
      <c r="NSJ280" s="417"/>
      <c r="NSK280" s="417"/>
      <c r="NSL280" s="417"/>
      <c r="NSM280" s="417"/>
      <c r="NSN280" s="417"/>
      <c r="NSO280" s="417"/>
      <c r="NSP280" s="417"/>
      <c r="NSQ280" s="417"/>
      <c r="NSR280" s="417"/>
      <c r="NSS280" s="417"/>
      <c r="NST280" s="417"/>
      <c r="NSU280" s="417"/>
      <c r="NSV280" s="417"/>
      <c r="NSW280" s="417"/>
      <c r="NSX280" s="418"/>
      <c r="NSY280" s="418"/>
      <c r="NSZ280" s="418"/>
      <c r="NTA280" s="418"/>
      <c r="NTB280" s="418"/>
      <c r="NTC280" s="417"/>
      <c r="NTD280" s="417"/>
      <c r="NTE280" s="418"/>
      <c r="NTF280" s="418"/>
      <c r="NTG280" s="417"/>
      <c r="NTH280" s="417"/>
      <c r="NTI280" s="418"/>
      <c r="NTJ280" s="418"/>
      <c r="NTK280" s="417"/>
      <c r="NTL280" s="417"/>
      <c r="NTM280" s="417"/>
      <c r="NTN280" s="417"/>
      <c r="NTO280" s="417"/>
      <c r="NTP280" s="417"/>
      <c r="NTQ280" s="417"/>
      <c r="NTR280" s="418"/>
      <c r="NTS280" s="418"/>
      <c r="NTT280" s="417"/>
      <c r="NTU280" s="417"/>
      <c r="NTV280" s="418"/>
      <c r="NTW280" s="418"/>
      <c r="NTX280" s="417"/>
      <c r="NTY280" s="417"/>
      <c r="NTZ280" s="417"/>
      <c r="NUA280" s="417"/>
      <c r="NUB280" s="417"/>
      <c r="NUC280" s="411"/>
      <c r="NUD280" s="443"/>
      <c r="NUE280" s="417"/>
      <c r="NUF280" s="417"/>
      <c r="NUG280" s="417"/>
      <c r="NUH280" s="417"/>
      <c r="NUI280" s="417"/>
      <c r="NUJ280" s="417"/>
      <c r="NUK280" s="417"/>
      <c r="NUL280" s="416"/>
      <c r="NUM280" s="416"/>
      <c r="NUN280" s="416"/>
      <c r="NUO280" s="416"/>
      <c r="NUP280" s="416"/>
      <c r="NUQ280" s="416"/>
      <c r="NUR280" s="416"/>
      <c r="NUS280" s="416"/>
      <c r="NUT280" s="416"/>
      <c r="NUU280" s="416"/>
      <c r="NUV280" s="416"/>
      <c r="NUW280" s="416"/>
      <c r="NUX280" s="416"/>
      <c r="NUY280" s="416"/>
      <c r="NUZ280" s="416"/>
      <c r="NVA280" s="416"/>
      <c r="NVB280" s="416"/>
      <c r="NVC280" s="416"/>
      <c r="NVD280" s="416"/>
      <c r="NVE280" s="416"/>
      <c r="NVF280" s="416"/>
      <c r="NVG280" s="416"/>
      <c r="NVH280" s="416"/>
      <c r="NVI280" s="416"/>
      <c r="NVJ280" s="416"/>
      <c r="NVK280" s="416"/>
      <c r="NVL280" s="416"/>
      <c r="NVM280" s="416"/>
      <c r="NVN280" s="416"/>
      <c r="NVO280" s="416"/>
      <c r="NVP280" s="416"/>
      <c r="NVQ280" s="416"/>
      <c r="NVR280" s="416"/>
      <c r="NVS280" s="416"/>
      <c r="NVT280" s="416"/>
      <c r="NVU280" s="416"/>
      <c r="NVV280" s="416"/>
      <c r="NVW280" s="416"/>
      <c r="NVX280" s="416"/>
      <c r="NVY280" s="416"/>
      <c r="NVZ280" s="416"/>
      <c r="NWA280" s="416"/>
      <c r="NWB280" s="416"/>
      <c r="NWC280" s="416"/>
      <c r="NWD280" s="417"/>
      <c r="NWE280" s="417"/>
      <c r="NWF280" s="417"/>
      <c r="NWG280" s="417"/>
      <c r="NWH280" s="417"/>
      <c r="NWI280" s="417"/>
      <c r="NWJ280" s="417"/>
      <c r="NWK280" s="417"/>
      <c r="NWL280" s="417"/>
      <c r="NWM280" s="417"/>
      <c r="NWN280" s="417"/>
      <c r="NWO280" s="417"/>
      <c r="NWP280" s="417"/>
      <c r="NWQ280" s="417"/>
      <c r="NWR280" s="417"/>
      <c r="NWS280" s="417"/>
      <c r="NWT280" s="417"/>
      <c r="NWU280" s="417"/>
      <c r="NWV280" s="417"/>
      <c r="NWW280" s="417"/>
      <c r="NWX280" s="417"/>
      <c r="NWY280" s="417"/>
      <c r="NWZ280" s="417"/>
      <c r="NXA280" s="417"/>
      <c r="NXB280" s="418"/>
      <c r="NXC280" s="418"/>
      <c r="NXD280" s="418"/>
      <c r="NXE280" s="418"/>
      <c r="NXF280" s="418"/>
      <c r="NXG280" s="417"/>
      <c r="NXH280" s="417"/>
      <c r="NXI280" s="418"/>
      <c r="NXJ280" s="418"/>
      <c r="NXK280" s="417"/>
      <c r="NXL280" s="417"/>
      <c r="NXM280" s="418"/>
      <c r="NXN280" s="418"/>
      <c r="NXO280" s="417"/>
      <c r="NXP280" s="417"/>
      <c r="NXQ280" s="417"/>
      <c r="NXR280" s="417"/>
      <c r="NXS280" s="417"/>
      <c r="NXT280" s="417"/>
      <c r="NXU280" s="417"/>
      <c r="NXV280" s="418"/>
      <c r="NXW280" s="418"/>
      <c r="NXX280" s="417"/>
      <c r="NXY280" s="417"/>
      <c r="NXZ280" s="418"/>
      <c r="NYA280" s="418"/>
      <c r="NYB280" s="417"/>
      <c r="NYC280" s="417"/>
      <c r="NYD280" s="417"/>
      <c r="NYE280" s="417"/>
      <c r="NYF280" s="417"/>
      <c r="NYG280" s="411"/>
      <c r="NYH280" s="443"/>
      <c r="NYI280" s="417"/>
      <c r="NYJ280" s="417"/>
      <c r="NYK280" s="417"/>
      <c r="NYL280" s="417"/>
      <c r="NYM280" s="417"/>
      <c r="NYN280" s="417"/>
      <c r="NYO280" s="417"/>
      <c r="NYP280" s="416"/>
      <c r="NYQ280" s="416"/>
      <c r="NYR280" s="416"/>
      <c r="NYS280" s="416"/>
      <c r="NYT280" s="416"/>
      <c r="NYU280" s="416"/>
      <c r="NYV280" s="416"/>
      <c r="NYW280" s="416"/>
      <c r="NYX280" s="416"/>
      <c r="NYY280" s="416"/>
      <c r="NYZ280" s="416"/>
      <c r="NZA280" s="416"/>
      <c r="NZB280" s="416"/>
      <c r="NZC280" s="416"/>
      <c r="NZD280" s="416"/>
      <c r="NZE280" s="416"/>
      <c r="NZF280" s="416"/>
      <c r="NZG280" s="416"/>
      <c r="NZH280" s="416"/>
      <c r="NZI280" s="416"/>
      <c r="NZJ280" s="416"/>
      <c r="NZK280" s="416"/>
      <c r="NZL280" s="416"/>
      <c r="NZM280" s="416"/>
      <c r="NZN280" s="416"/>
      <c r="NZO280" s="416"/>
      <c r="NZP280" s="416"/>
      <c r="NZQ280" s="416"/>
      <c r="NZR280" s="416"/>
      <c r="NZS280" s="416"/>
      <c r="NZT280" s="416"/>
      <c r="NZU280" s="416"/>
      <c r="NZV280" s="416"/>
      <c r="NZW280" s="416"/>
      <c r="NZX280" s="416"/>
      <c r="NZY280" s="416"/>
      <c r="NZZ280" s="416"/>
      <c r="OAA280" s="416"/>
      <c r="OAB280" s="416"/>
      <c r="OAC280" s="416"/>
      <c r="OAD280" s="416"/>
      <c r="OAE280" s="416"/>
      <c r="OAF280" s="416"/>
      <c r="OAG280" s="416"/>
      <c r="OAH280" s="417"/>
      <c r="OAI280" s="417"/>
      <c r="OAJ280" s="417"/>
      <c r="OAK280" s="417"/>
      <c r="OAL280" s="417"/>
      <c r="OAM280" s="417"/>
      <c r="OAN280" s="417"/>
      <c r="OAO280" s="417"/>
      <c r="OAP280" s="417"/>
      <c r="OAQ280" s="417"/>
      <c r="OAR280" s="417"/>
      <c r="OAS280" s="417"/>
      <c r="OAT280" s="417"/>
      <c r="OAU280" s="417"/>
      <c r="OAV280" s="417"/>
      <c r="OAW280" s="417"/>
      <c r="OAX280" s="417"/>
      <c r="OAY280" s="417"/>
      <c r="OAZ280" s="417"/>
      <c r="OBA280" s="417"/>
      <c r="OBB280" s="417"/>
      <c r="OBC280" s="417"/>
      <c r="OBD280" s="417"/>
      <c r="OBE280" s="417"/>
      <c r="OBF280" s="418"/>
      <c r="OBG280" s="418"/>
      <c r="OBH280" s="418"/>
      <c r="OBI280" s="418"/>
      <c r="OBJ280" s="418"/>
      <c r="OBK280" s="417"/>
      <c r="OBL280" s="417"/>
      <c r="OBM280" s="418"/>
      <c r="OBN280" s="418"/>
      <c r="OBO280" s="417"/>
      <c r="OBP280" s="417"/>
      <c r="OBQ280" s="418"/>
      <c r="OBR280" s="418"/>
      <c r="OBS280" s="417"/>
      <c r="OBT280" s="417"/>
      <c r="OBU280" s="417"/>
      <c r="OBV280" s="417"/>
      <c r="OBW280" s="417"/>
      <c r="OBX280" s="417"/>
      <c r="OBY280" s="417"/>
      <c r="OBZ280" s="418"/>
      <c r="OCA280" s="418"/>
      <c r="OCB280" s="417"/>
      <c r="OCC280" s="417"/>
      <c r="OCD280" s="418"/>
      <c r="OCE280" s="418"/>
      <c r="OCF280" s="417"/>
      <c r="OCG280" s="417"/>
      <c r="OCH280" s="417"/>
      <c r="OCI280" s="417"/>
      <c r="OCJ280" s="417"/>
      <c r="OCK280" s="411"/>
      <c r="OCL280" s="443"/>
      <c r="OCM280" s="417"/>
      <c r="OCN280" s="417"/>
      <c r="OCO280" s="417"/>
      <c r="OCP280" s="417"/>
      <c r="OCQ280" s="417"/>
      <c r="OCR280" s="417"/>
      <c r="OCS280" s="417"/>
      <c r="OCT280" s="416"/>
      <c r="OCU280" s="416"/>
      <c r="OCV280" s="416"/>
      <c r="OCW280" s="416"/>
      <c r="OCX280" s="416"/>
      <c r="OCY280" s="416"/>
      <c r="OCZ280" s="416"/>
      <c r="ODA280" s="416"/>
      <c r="ODB280" s="416"/>
      <c r="ODC280" s="416"/>
      <c r="ODD280" s="416"/>
      <c r="ODE280" s="416"/>
      <c r="ODF280" s="416"/>
      <c r="ODG280" s="416"/>
      <c r="ODH280" s="416"/>
      <c r="ODI280" s="416"/>
      <c r="ODJ280" s="416"/>
      <c r="ODK280" s="416"/>
      <c r="ODL280" s="416"/>
      <c r="ODM280" s="416"/>
      <c r="ODN280" s="416"/>
      <c r="ODO280" s="416"/>
      <c r="ODP280" s="416"/>
      <c r="ODQ280" s="416"/>
      <c r="ODR280" s="416"/>
      <c r="ODS280" s="416"/>
      <c r="ODT280" s="416"/>
      <c r="ODU280" s="416"/>
      <c r="ODV280" s="416"/>
      <c r="ODW280" s="416"/>
      <c r="ODX280" s="416"/>
      <c r="ODY280" s="416"/>
      <c r="ODZ280" s="416"/>
      <c r="OEA280" s="416"/>
      <c r="OEB280" s="416"/>
      <c r="OEC280" s="416"/>
      <c r="OED280" s="416"/>
      <c r="OEE280" s="416"/>
      <c r="OEF280" s="416"/>
      <c r="OEG280" s="416"/>
      <c r="OEH280" s="416"/>
      <c r="OEI280" s="416"/>
      <c r="OEJ280" s="416"/>
      <c r="OEK280" s="416"/>
      <c r="OEL280" s="417"/>
      <c r="OEM280" s="417"/>
      <c r="OEN280" s="417"/>
      <c r="OEO280" s="417"/>
      <c r="OEP280" s="417"/>
      <c r="OEQ280" s="417"/>
      <c r="OER280" s="417"/>
      <c r="OES280" s="417"/>
      <c r="OET280" s="417"/>
      <c r="OEU280" s="417"/>
      <c r="OEV280" s="417"/>
      <c r="OEW280" s="417"/>
      <c r="OEX280" s="417"/>
      <c r="OEY280" s="417"/>
      <c r="OEZ280" s="417"/>
      <c r="OFA280" s="417"/>
      <c r="OFB280" s="417"/>
      <c r="OFC280" s="417"/>
      <c r="OFD280" s="417"/>
      <c r="OFE280" s="417"/>
      <c r="OFF280" s="417"/>
      <c r="OFG280" s="417"/>
      <c r="OFH280" s="417"/>
      <c r="OFI280" s="417"/>
      <c r="OFJ280" s="418"/>
      <c r="OFK280" s="418"/>
      <c r="OFL280" s="418"/>
      <c r="OFM280" s="418"/>
      <c r="OFN280" s="418"/>
      <c r="OFO280" s="417"/>
      <c r="OFP280" s="417"/>
      <c r="OFQ280" s="418"/>
      <c r="OFR280" s="418"/>
      <c r="OFS280" s="417"/>
      <c r="OFT280" s="417"/>
      <c r="OFU280" s="418"/>
      <c r="OFV280" s="418"/>
      <c r="OFW280" s="417"/>
      <c r="OFX280" s="417"/>
      <c r="OFY280" s="417"/>
      <c r="OFZ280" s="417"/>
      <c r="OGA280" s="417"/>
      <c r="OGB280" s="417"/>
      <c r="OGC280" s="417"/>
      <c r="OGD280" s="418"/>
      <c r="OGE280" s="418"/>
      <c r="OGF280" s="417"/>
      <c r="OGG280" s="417"/>
      <c r="OGH280" s="418"/>
      <c r="OGI280" s="418"/>
      <c r="OGJ280" s="417"/>
      <c r="OGK280" s="417"/>
      <c r="OGL280" s="417"/>
      <c r="OGM280" s="417"/>
      <c r="OGN280" s="417"/>
      <c r="OGO280" s="411"/>
      <c r="OGP280" s="443"/>
      <c r="OGQ280" s="417"/>
      <c r="OGR280" s="417"/>
      <c r="OGS280" s="417"/>
      <c r="OGT280" s="417"/>
      <c r="OGU280" s="417"/>
      <c r="OGV280" s="417"/>
      <c r="OGW280" s="417"/>
      <c r="OGX280" s="416"/>
      <c r="OGY280" s="416"/>
      <c r="OGZ280" s="416"/>
      <c r="OHA280" s="416"/>
      <c r="OHB280" s="416"/>
      <c r="OHC280" s="416"/>
      <c r="OHD280" s="416"/>
      <c r="OHE280" s="416"/>
      <c r="OHF280" s="416"/>
      <c r="OHG280" s="416"/>
      <c r="OHH280" s="416"/>
      <c r="OHI280" s="416"/>
      <c r="OHJ280" s="416"/>
      <c r="OHK280" s="416"/>
      <c r="OHL280" s="416"/>
      <c r="OHM280" s="416"/>
      <c r="OHN280" s="416"/>
      <c r="OHO280" s="416"/>
      <c r="OHP280" s="416"/>
      <c r="OHQ280" s="416"/>
      <c r="OHR280" s="416"/>
      <c r="OHS280" s="416"/>
      <c r="OHT280" s="416"/>
      <c r="OHU280" s="416"/>
      <c r="OHV280" s="416"/>
      <c r="OHW280" s="416"/>
      <c r="OHX280" s="416"/>
      <c r="OHY280" s="416"/>
      <c r="OHZ280" s="416"/>
      <c r="OIA280" s="416"/>
      <c r="OIB280" s="416"/>
      <c r="OIC280" s="416"/>
      <c r="OID280" s="416"/>
      <c r="OIE280" s="416"/>
      <c r="OIF280" s="416"/>
      <c r="OIG280" s="416"/>
      <c r="OIH280" s="416"/>
      <c r="OII280" s="416"/>
      <c r="OIJ280" s="416"/>
      <c r="OIK280" s="416"/>
      <c r="OIL280" s="416"/>
      <c r="OIM280" s="416"/>
      <c r="OIN280" s="416"/>
      <c r="OIO280" s="416"/>
      <c r="OIP280" s="417"/>
      <c r="OIQ280" s="417"/>
      <c r="OIR280" s="417"/>
      <c r="OIS280" s="417"/>
      <c r="OIT280" s="417"/>
      <c r="OIU280" s="417"/>
      <c r="OIV280" s="417"/>
      <c r="OIW280" s="417"/>
      <c r="OIX280" s="417"/>
      <c r="OIY280" s="417"/>
      <c r="OIZ280" s="417"/>
      <c r="OJA280" s="417"/>
      <c r="OJB280" s="417"/>
      <c r="OJC280" s="417"/>
      <c r="OJD280" s="417"/>
      <c r="OJE280" s="417"/>
      <c r="OJF280" s="417"/>
      <c r="OJG280" s="417"/>
      <c r="OJH280" s="417"/>
      <c r="OJI280" s="417"/>
      <c r="OJJ280" s="417"/>
      <c r="OJK280" s="417"/>
      <c r="OJL280" s="417"/>
      <c r="OJM280" s="417"/>
      <c r="OJN280" s="418"/>
      <c r="OJO280" s="418"/>
      <c r="OJP280" s="418"/>
      <c r="OJQ280" s="418"/>
      <c r="OJR280" s="418"/>
      <c r="OJS280" s="417"/>
      <c r="OJT280" s="417"/>
      <c r="OJU280" s="418"/>
      <c r="OJV280" s="418"/>
      <c r="OJW280" s="417"/>
      <c r="OJX280" s="417"/>
      <c r="OJY280" s="418"/>
      <c r="OJZ280" s="418"/>
      <c r="OKA280" s="417"/>
      <c r="OKB280" s="417"/>
      <c r="OKC280" s="417"/>
      <c r="OKD280" s="417"/>
      <c r="OKE280" s="417"/>
      <c r="OKF280" s="417"/>
      <c r="OKG280" s="417"/>
      <c r="OKH280" s="418"/>
      <c r="OKI280" s="418"/>
      <c r="OKJ280" s="417"/>
      <c r="OKK280" s="417"/>
      <c r="OKL280" s="418"/>
      <c r="OKM280" s="418"/>
      <c r="OKN280" s="417"/>
      <c r="OKO280" s="417"/>
      <c r="OKP280" s="417"/>
      <c r="OKQ280" s="417"/>
      <c r="OKR280" s="417"/>
      <c r="OKS280" s="411"/>
      <c r="OKT280" s="443"/>
      <c r="OKU280" s="417"/>
      <c r="OKV280" s="417"/>
      <c r="OKW280" s="417"/>
      <c r="OKX280" s="417"/>
      <c r="OKY280" s="417"/>
      <c r="OKZ280" s="417"/>
      <c r="OLA280" s="417"/>
      <c r="OLB280" s="416"/>
      <c r="OLC280" s="416"/>
      <c r="OLD280" s="416"/>
      <c r="OLE280" s="416"/>
      <c r="OLF280" s="416"/>
      <c r="OLG280" s="416"/>
      <c r="OLH280" s="416"/>
      <c r="OLI280" s="416"/>
      <c r="OLJ280" s="416"/>
      <c r="OLK280" s="416"/>
      <c r="OLL280" s="416"/>
      <c r="OLM280" s="416"/>
      <c r="OLN280" s="416"/>
      <c r="OLO280" s="416"/>
      <c r="OLP280" s="416"/>
      <c r="OLQ280" s="416"/>
      <c r="OLR280" s="416"/>
      <c r="OLS280" s="416"/>
      <c r="OLT280" s="416"/>
      <c r="OLU280" s="416"/>
      <c r="OLV280" s="416"/>
      <c r="OLW280" s="416"/>
      <c r="OLX280" s="416"/>
      <c r="OLY280" s="416"/>
      <c r="OLZ280" s="416"/>
      <c r="OMA280" s="416"/>
      <c r="OMB280" s="416"/>
      <c r="OMC280" s="416"/>
      <c r="OMD280" s="416"/>
      <c r="OME280" s="416"/>
      <c r="OMF280" s="416"/>
      <c r="OMG280" s="416"/>
      <c r="OMH280" s="416"/>
      <c r="OMI280" s="416"/>
      <c r="OMJ280" s="416"/>
      <c r="OMK280" s="416"/>
      <c r="OML280" s="416"/>
      <c r="OMM280" s="416"/>
      <c r="OMN280" s="416"/>
      <c r="OMO280" s="416"/>
      <c r="OMP280" s="416"/>
      <c r="OMQ280" s="416"/>
      <c r="OMR280" s="416"/>
      <c r="OMS280" s="416"/>
      <c r="OMT280" s="417"/>
      <c r="OMU280" s="417"/>
      <c r="OMV280" s="417"/>
      <c r="OMW280" s="417"/>
      <c r="OMX280" s="417"/>
      <c r="OMY280" s="417"/>
      <c r="OMZ280" s="417"/>
      <c r="ONA280" s="417"/>
      <c r="ONB280" s="417"/>
      <c r="ONC280" s="417"/>
      <c r="OND280" s="417"/>
      <c r="ONE280" s="417"/>
      <c r="ONF280" s="417"/>
      <c r="ONG280" s="417"/>
      <c r="ONH280" s="417"/>
      <c r="ONI280" s="417"/>
      <c r="ONJ280" s="417"/>
      <c r="ONK280" s="417"/>
      <c r="ONL280" s="417"/>
      <c r="ONM280" s="417"/>
      <c r="ONN280" s="417"/>
      <c r="ONO280" s="417"/>
      <c r="ONP280" s="417"/>
      <c r="ONQ280" s="417"/>
      <c r="ONR280" s="418"/>
      <c r="ONS280" s="418"/>
      <c r="ONT280" s="418"/>
      <c r="ONU280" s="418"/>
      <c r="ONV280" s="418"/>
      <c r="ONW280" s="417"/>
      <c r="ONX280" s="417"/>
      <c r="ONY280" s="418"/>
      <c r="ONZ280" s="418"/>
      <c r="OOA280" s="417"/>
      <c r="OOB280" s="417"/>
      <c r="OOC280" s="418"/>
      <c r="OOD280" s="418"/>
      <c r="OOE280" s="417"/>
      <c r="OOF280" s="417"/>
      <c r="OOG280" s="417"/>
      <c r="OOH280" s="417"/>
      <c r="OOI280" s="417"/>
      <c r="OOJ280" s="417"/>
      <c r="OOK280" s="417"/>
      <c r="OOL280" s="418"/>
      <c r="OOM280" s="418"/>
      <c r="OON280" s="417"/>
      <c r="OOO280" s="417"/>
      <c r="OOP280" s="418"/>
      <c r="OOQ280" s="418"/>
      <c r="OOR280" s="417"/>
      <c r="OOS280" s="417"/>
      <c r="OOT280" s="417"/>
      <c r="OOU280" s="417"/>
      <c r="OOV280" s="417"/>
      <c r="OOW280" s="411"/>
      <c r="OOX280" s="443"/>
      <c r="OOY280" s="417"/>
      <c r="OOZ280" s="417"/>
      <c r="OPA280" s="417"/>
      <c r="OPB280" s="417"/>
      <c r="OPC280" s="417"/>
      <c r="OPD280" s="417"/>
      <c r="OPE280" s="417"/>
      <c r="OPF280" s="416"/>
      <c r="OPG280" s="416"/>
      <c r="OPH280" s="416"/>
      <c r="OPI280" s="416"/>
      <c r="OPJ280" s="416"/>
      <c r="OPK280" s="416"/>
      <c r="OPL280" s="416"/>
      <c r="OPM280" s="416"/>
      <c r="OPN280" s="416"/>
      <c r="OPO280" s="416"/>
      <c r="OPP280" s="416"/>
      <c r="OPQ280" s="416"/>
      <c r="OPR280" s="416"/>
      <c r="OPS280" s="416"/>
      <c r="OPT280" s="416"/>
      <c r="OPU280" s="416"/>
      <c r="OPV280" s="416"/>
      <c r="OPW280" s="416"/>
      <c r="OPX280" s="416"/>
      <c r="OPY280" s="416"/>
      <c r="OPZ280" s="416"/>
      <c r="OQA280" s="416"/>
      <c r="OQB280" s="416"/>
      <c r="OQC280" s="416"/>
      <c r="OQD280" s="416"/>
      <c r="OQE280" s="416"/>
      <c r="OQF280" s="416"/>
      <c r="OQG280" s="416"/>
      <c r="OQH280" s="416"/>
      <c r="OQI280" s="416"/>
      <c r="OQJ280" s="416"/>
      <c r="OQK280" s="416"/>
      <c r="OQL280" s="416"/>
      <c r="OQM280" s="416"/>
      <c r="OQN280" s="416"/>
      <c r="OQO280" s="416"/>
      <c r="OQP280" s="416"/>
      <c r="OQQ280" s="416"/>
      <c r="OQR280" s="416"/>
      <c r="OQS280" s="416"/>
      <c r="OQT280" s="416"/>
      <c r="OQU280" s="416"/>
      <c r="OQV280" s="416"/>
      <c r="OQW280" s="416"/>
      <c r="OQX280" s="417"/>
      <c r="OQY280" s="417"/>
      <c r="OQZ280" s="417"/>
      <c r="ORA280" s="417"/>
      <c r="ORB280" s="417"/>
      <c r="ORC280" s="417"/>
      <c r="ORD280" s="417"/>
      <c r="ORE280" s="417"/>
      <c r="ORF280" s="417"/>
      <c r="ORG280" s="417"/>
      <c r="ORH280" s="417"/>
      <c r="ORI280" s="417"/>
      <c r="ORJ280" s="417"/>
      <c r="ORK280" s="417"/>
      <c r="ORL280" s="417"/>
      <c r="ORM280" s="417"/>
      <c r="ORN280" s="417"/>
      <c r="ORO280" s="417"/>
      <c r="ORP280" s="417"/>
      <c r="ORQ280" s="417"/>
      <c r="ORR280" s="417"/>
      <c r="ORS280" s="417"/>
      <c r="ORT280" s="417"/>
      <c r="ORU280" s="417"/>
      <c r="ORV280" s="418"/>
      <c r="ORW280" s="418"/>
      <c r="ORX280" s="418"/>
      <c r="ORY280" s="418"/>
      <c r="ORZ280" s="418"/>
      <c r="OSA280" s="417"/>
      <c r="OSB280" s="417"/>
      <c r="OSC280" s="418"/>
      <c r="OSD280" s="418"/>
      <c r="OSE280" s="417"/>
      <c r="OSF280" s="417"/>
      <c r="OSG280" s="418"/>
      <c r="OSH280" s="418"/>
      <c r="OSI280" s="417"/>
      <c r="OSJ280" s="417"/>
      <c r="OSK280" s="417"/>
      <c r="OSL280" s="417"/>
      <c r="OSM280" s="417"/>
      <c r="OSN280" s="417"/>
      <c r="OSO280" s="417"/>
      <c r="OSP280" s="418"/>
      <c r="OSQ280" s="418"/>
      <c r="OSR280" s="417"/>
      <c r="OSS280" s="417"/>
      <c r="OST280" s="418"/>
      <c r="OSU280" s="418"/>
      <c r="OSV280" s="417"/>
      <c r="OSW280" s="417"/>
      <c r="OSX280" s="417"/>
      <c r="OSY280" s="417"/>
      <c r="OSZ280" s="417"/>
      <c r="OTA280" s="411"/>
      <c r="OTB280" s="443"/>
      <c r="OTC280" s="417"/>
      <c r="OTD280" s="417"/>
      <c r="OTE280" s="417"/>
      <c r="OTF280" s="417"/>
      <c r="OTG280" s="417"/>
      <c r="OTH280" s="417"/>
      <c r="OTI280" s="417"/>
      <c r="OTJ280" s="416"/>
      <c r="OTK280" s="416"/>
      <c r="OTL280" s="416"/>
      <c r="OTM280" s="416"/>
      <c r="OTN280" s="416"/>
      <c r="OTO280" s="416"/>
      <c r="OTP280" s="416"/>
      <c r="OTQ280" s="416"/>
      <c r="OTR280" s="416"/>
      <c r="OTS280" s="416"/>
      <c r="OTT280" s="416"/>
      <c r="OTU280" s="416"/>
      <c r="OTV280" s="416"/>
      <c r="OTW280" s="416"/>
      <c r="OTX280" s="416"/>
      <c r="OTY280" s="416"/>
      <c r="OTZ280" s="416"/>
      <c r="OUA280" s="416"/>
      <c r="OUB280" s="416"/>
      <c r="OUC280" s="416"/>
      <c r="OUD280" s="416"/>
      <c r="OUE280" s="416"/>
      <c r="OUF280" s="416"/>
      <c r="OUG280" s="416"/>
      <c r="OUH280" s="416"/>
      <c r="OUI280" s="416"/>
      <c r="OUJ280" s="416"/>
      <c r="OUK280" s="416"/>
      <c r="OUL280" s="416"/>
      <c r="OUM280" s="416"/>
      <c r="OUN280" s="416"/>
      <c r="OUO280" s="416"/>
      <c r="OUP280" s="416"/>
      <c r="OUQ280" s="416"/>
      <c r="OUR280" s="416"/>
      <c r="OUS280" s="416"/>
      <c r="OUT280" s="416"/>
      <c r="OUU280" s="416"/>
      <c r="OUV280" s="416"/>
      <c r="OUW280" s="416"/>
      <c r="OUX280" s="416"/>
      <c r="OUY280" s="416"/>
      <c r="OUZ280" s="416"/>
      <c r="OVA280" s="416"/>
      <c r="OVB280" s="417"/>
      <c r="OVC280" s="417"/>
      <c r="OVD280" s="417"/>
      <c r="OVE280" s="417"/>
      <c r="OVF280" s="417"/>
      <c r="OVG280" s="417"/>
      <c r="OVH280" s="417"/>
      <c r="OVI280" s="417"/>
      <c r="OVJ280" s="417"/>
      <c r="OVK280" s="417"/>
      <c r="OVL280" s="417"/>
      <c r="OVM280" s="417"/>
      <c r="OVN280" s="417"/>
      <c r="OVO280" s="417"/>
      <c r="OVP280" s="417"/>
      <c r="OVQ280" s="417"/>
      <c r="OVR280" s="417"/>
      <c r="OVS280" s="417"/>
      <c r="OVT280" s="417"/>
      <c r="OVU280" s="417"/>
      <c r="OVV280" s="417"/>
      <c r="OVW280" s="417"/>
      <c r="OVX280" s="417"/>
      <c r="OVY280" s="417"/>
      <c r="OVZ280" s="418"/>
      <c r="OWA280" s="418"/>
      <c r="OWB280" s="418"/>
      <c r="OWC280" s="418"/>
      <c r="OWD280" s="418"/>
      <c r="OWE280" s="417"/>
      <c r="OWF280" s="417"/>
      <c r="OWG280" s="418"/>
      <c r="OWH280" s="418"/>
      <c r="OWI280" s="417"/>
      <c r="OWJ280" s="417"/>
      <c r="OWK280" s="418"/>
      <c r="OWL280" s="418"/>
      <c r="OWM280" s="417"/>
      <c r="OWN280" s="417"/>
      <c r="OWO280" s="417"/>
      <c r="OWP280" s="417"/>
      <c r="OWQ280" s="417"/>
      <c r="OWR280" s="417"/>
      <c r="OWS280" s="417"/>
      <c r="OWT280" s="418"/>
      <c r="OWU280" s="418"/>
      <c r="OWV280" s="417"/>
      <c r="OWW280" s="417"/>
      <c r="OWX280" s="418"/>
      <c r="OWY280" s="418"/>
      <c r="OWZ280" s="417"/>
      <c r="OXA280" s="417"/>
      <c r="OXB280" s="417"/>
      <c r="OXC280" s="417"/>
      <c r="OXD280" s="417"/>
      <c r="OXE280" s="411"/>
      <c r="OXF280" s="443"/>
      <c r="OXG280" s="417"/>
      <c r="OXH280" s="417"/>
      <c r="OXI280" s="417"/>
      <c r="OXJ280" s="417"/>
      <c r="OXK280" s="417"/>
      <c r="OXL280" s="417"/>
      <c r="OXM280" s="417"/>
      <c r="OXN280" s="416"/>
      <c r="OXO280" s="416"/>
      <c r="OXP280" s="416"/>
      <c r="OXQ280" s="416"/>
      <c r="OXR280" s="416"/>
      <c r="OXS280" s="416"/>
      <c r="OXT280" s="416"/>
      <c r="OXU280" s="416"/>
      <c r="OXV280" s="416"/>
      <c r="OXW280" s="416"/>
      <c r="OXX280" s="416"/>
      <c r="OXY280" s="416"/>
      <c r="OXZ280" s="416"/>
      <c r="OYA280" s="416"/>
      <c r="OYB280" s="416"/>
      <c r="OYC280" s="416"/>
      <c r="OYD280" s="416"/>
      <c r="OYE280" s="416"/>
      <c r="OYF280" s="416"/>
      <c r="OYG280" s="416"/>
      <c r="OYH280" s="416"/>
      <c r="OYI280" s="416"/>
      <c r="OYJ280" s="416"/>
      <c r="OYK280" s="416"/>
      <c r="OYL280" s="416"/>
      <c r="OYM280" s="416"/>
      <c r="OYN280" s="416"/>
      <c r="OYO280" s="416"/>
      <c r="OYP280" s="416"/>
      <c r="OYQ280" s="416"/>
      <c r="OYR280" s="416"/>
      <c r="OYS280" s="416"/>
      <c r="OYT280" s="416"/>
      <c r="OYU280" s="416"/>
      <c r="OYV280" s="416"/>
      <c r="OYW280" s="416"/>
      <c r="OYX280" s="416"/>
      <c r="OYY280" s="416"/>
      <c r="OYZ280" s="416"/>
      <c r="OZA280" s="416"/>
      <c r="OZB280" s="416"/>
      <c r="OZC280" s="416"/>
      <c r="OZD280" s="416"/>
      <c r="OZE280" s="416"/>
      <c r="OZF280" s="417"/>
      <c r="OZG280" s="417"/>
      <c r="OZH280" s="417"/>
      <c r="OZI280" s="417"/>
      <c r="OZJ280" s="417"/>
      <c r="OZK280" s="417"/>
      <c r="OZL280" s="417"/>
      <c r="OZM280" s="417"/>
      <c r="OZN280" s="417"/>
      <c r="OZO280" s="417"/>
      <c r="OZP280" s="417"/>
      <c r="OZQ280" s="417"/>
      <c r="OZR280" s="417"/>
      <c r="OZS280" s="417"/>
      <c r="OZT280" s="417"/>
      <c r="OZU280" s="417"/>
      <c r="OZV280" s="417"/>
      <c r="OZW280" s="417"/>
      <c r="OZX280" s="417"/>
      <c r="OZY280" s="417"/>
      <c r="OZZ280" s="417"/>
      <c r="PAA280" s="417"/>
      <c r="PAB280" s="417"/>
      <c r="PAC280" s="417"/>
      <c r="PAD280" s="418"/>
      <c r="PAE280" s="418"/>
      <c r="PAF280" s="418"/>
      <c r="PAG280" s="418"/>
      <c r="PAH280" s="418"/>
      <c r="PAI280" s="417"/>
      <c r="PAJ280" s="417"/>
      <c r="PAK280" s="418"/>
      <c r="PAL280" s="418"/>
      <c r="PAM280" s="417"/>
      <c r="PAN280" s="417"/>
      <c r="PAO280" s="418"/>
      <c r="PAP280" s="418"/>
      <c r="PAQ280" s="417"/>
      <c r="PAR280" s="417"/>
      <c r="PAS280" s="417"/>
      <c r="PAT280" s="417"/>
      <c r="PAU280" s="417"/>
      <c r="PAV280" s="417"/>
      <c r="PAW280" s="417"/>
      <c r="PAX280" s="418"/>
      <c r="PAY280" s="418"/>
      <c r="PAZ280" s="417"/>
      <c r="PBA280" s="417"/>
      <c r="PBB280" s="418"/>
      <c r="PBC280" s="418"/>
      <c r="PBD280" s="417"/>
      <c r="PBE280" s="417"/>
      <c r="PBF280" s="417"/>
      <c r="PBG280" s="417"/>
      <c r="PBH280" s="417"/>
      <c r="PBI280" s="411"/>
      <c r="PBJ280" s="443"/>
      <c r="PBK280" s="417"/>
      <c r="PBL280" s="417"/>
      <c r="PBM280" s="417"/>
      <c r="PBN280" s="417"/>
      <c r="PBO280" s="417"/>
      <c r="PBP280" s="417"/>
      <c r="PBQ280" s="417"/>
      <c r="PBR280" s="416"/>
      <c r="PBS280" s="416"/>
      <c r="PBT280" s="416"/>
      <c r="PBU280" s="416"/>
      <c r="PBV280" s="416"/>
      <c r="PBW280" s="416"/>
      <c r="PBX280" s="416"/>
      <c r="PBY280" s="416"/>
      <c r="PBZ280" s="416"/>
      <c r="PCA280" s="416"/>
      <c r="PCB280" s="416"/>
      <c r="PCC280" s="416"/>
      <c r="PCD280" s="416"/>
      <c r="PCE280" s="416"/>
      <c r="PCF280" s="416"/>
      <c r="PCG280" s="416"/>
      <c r="PCH280" s="416"/>
      <c r="PCI280" s="416"/>
      <c r="PCJ280" s="416"/>
      <c r="PCK280" s="416"/>
      <c r="PCL280" s="416"/>
      <c r="PCM280" s="416"/>
      <c r="PCN280" s="416"/>
      <c r="PCO280" s="416"/>
      <c r="PCP280" s="416"/>
      <c r="PCQ280" s="416"/>
      <c r="PCR280" s="416"/>
      <c r="PCS280" s="416"/>
      <c r="PCT280" s="416"/>
      <c r="PCU280" s="416"/>
      <c r="PCV280" s="416"/>
      <c r="PCW280" s="416"/>
      <c r="PCX280" s="416"/>
      <c r="PCY280" s="416"/>
      <c r="PCZ280" s="416"/>
      <c r="PDA280" s="416"/>
      <c r="PDB280" s="416"/>
      <c r="PDC280" s="416"/>
      <c r="PDD280" s="416"/>
      <c r="PDE280" s="416"/>
      <c r="PDF280" s="416"/>
      <c r="PDG280" s="416"/>
      <c r="PDH280" s="416"/>
      <c r="PDI280" s="416"/>
      <c r="PDJ280" s="417"/>
      <c r="PDK280" s="417"/>
      <c r="PDL280" s="417"/>
      <c r="PDM280" s="417"/>
      <c r="PDN280" s="417"/>
      <c r="PDO280" s="417"/>
      <c r="PDP280" s="417"/>
      <c r="PDQ280" s="417"/>
      <c r="PDR280" s="417"/>
      <c r="PDS280" s="417"/>
      <c r="PDT280" s="417"/>
      <c r="PDU280" s="417"/>
      <c r="PDV280" s="417"/>
      <c r="PDW280" s="417"/>
      <c r="PDX280" s="417"/>
      <c r="PDY280" s="417"/>
      <c r="PDZ280" s="417"/>
      <c r="PEA280" s="417"/>
      <c r="PEB280" s="417"/>
      <c r="PEC280" s="417"/>
      <c r="PED280" s="417"/>
      <c r="PEE280" s="417"/>
      <c r="PEF280" s="417"/>
      <c r="PEG280" s="417"/>
      <c r="PEH280" s="418"/>
      <c r="PEI280" s="418"/>
      <c r="PEJ280" s="418"/>
      <c r="PEK280" s="418"/>
      <c r="PEL280" s="418"/>
      <c r="PEM280" s="417"/>
      <c r="PEN280" s="417"/>
      <c r="PEO280" s="418"/>
      <c r="PEP280" s="418"/>
      <c r="PEQ280" s="417"/>
      <c r="PER280" s="417"/>
      <c r="PES280" s="418"/>
      <c r="PET280" s="418"/>
      <c r="PEU280" s="417"/>
      <c r="PEV280" s="417"/>
      <c r="PEW280" s="417"/>
      <c r="PEX280" s="417"/>
      <c r="PEY280" s="417"/>
      <c r="PEZ280" s="417"/>
      <c r="PFA280" s="417"/>
      <c r="PFB280" s="418"/>
      <c r="PFC280" s="418"/>
      <c r="PFD280" s="417"/>
      <c r="PFE280" s="417"/>
      <c r="PFF280" s="418"/>
      <c r="PFG280" s="418"/>
      <c r="PFH280" s="417"/>
      <c r="PFI280" s="417"/>
      <c r="PFJ280" s="417"/>
      <c r="PFK280" s="417"/>
      <c r="PFL280" s="417"/>
      <c r="PFM280" s="411"/>
      <c r="PFN280" s="443"/>
      <c r="PFO280" s="417"/>
      <c r="PFP280" s="417"/>
      <c r="PFQ280" s="417"/>
      <c r="PFR280" s="417"/>
      <c r="PFS280" s="417"/>
      <c r="PFT280" s="417"/>
      <c r="PFU280" s="417"/>
      <c r="PFV280" s="416"/>
      <c r="PFW280" s="416"/>
      <c r="PFX280" s="416"/>
      <c r="PFY280" s="416"/>
      <c r="PFZ280" s="416"/>
      <c r="PGA280" s="416"/>
      <c r="PGB280" s="416"/>
      <c r="PGC280" s="416"/>
      <c r="PGD280" s="416"/>
      <c r="PGE280" s="416"/>
      <c r="PGF280" s="416"/>
      <c r="PGG280" s="416"/>
      <c r="PGH280" s="416"/>
      <c r="PGI280" s="416"/>
      <c r="PGJ280" s="416"/>
      <c r="PGK280" s="416"/>
      <c r="PGL280" s="416"/>
      <c r="PGM280" s="416"/>
      <c r="PGN280" s="416"/>
      <c r="PGO280" s="416"/>
      <c r="PGP280" s="416"/>
      <c r="PGQ280" s="416"/>
      <c r="PGR280" s="416"/>
      <c r="PGS280" s="416"/>
      <c r="PGT280" s="416"/>
      <c r="PGU280" s="416"/>
      <c r="PGV280" s="416"/>
      <c r="PGW280" s="416"/>
      <c r="PGX280" s="416"/>
      <c r="PGY280" s="416"/>
      <c r="PGZ280" s="416"/>
      <c r="PHA280" s="416"/>
      <c r="PHB280" s="416"/>
      <c r="PHC280" s="416"/>
      <c r="PHD280" s="416"/>
      <c r="PHE280" s="416"/>
      <c r="PHF280" s="416"/>
      <c r="PHG280" s="416"/>
      <c r="PHH280" s="416"/>
      <c r="PHI280" s="416"/>
      <c r="PHJ280" s="416"/>
      <c r="PHK280" s="416"/>
      <c r="PHL280" s="416"/>
      <c r="PHM280" s="416"/>
      <c r="PHN280" s="417"/>
      <c r="PHO280" s="417"/>
      <c r="PHP280" s="417"/>
      <c r="PHQ280" s="417"/>
      <c r="PHR280" s="417"/>
      <c r="PHS280" s="417"/>
      <c r="PHT280" s="417"/>
      <c r="PHU280" s="417"/>
      <c r="PHV280" s="417"/>
      <c r="PHW280" s="417"/>
      <c r="PHX280" s="417"/>
      <c r="PHY280" s="417"/>
      <c r="PHZ280" s="417"/>
      <c r="PIA280" s="417"/>
      <c r="PIB280" s="417"/>
      <c r="PIC280" s="417"/>
      <c r="PID280" s="417"/>
      <c r="PIE280" s="417"/>
      <c r="PIF280" s="417"/>
      <c r="PIG280" s="417"/>
      <c r="PIH280" s="417"/>
      <c r="PII280" s="417"/>
      <c r="PIJ280" s="417"/>
      <c r="PIK280" s="417"/>
      <c r="PIL280" s="418"/>
      <c r="PIM280" s="418"/>
      <c r="PIN280" s="418"/>
      <c r="PIO280" s="418"/>
      <c r="PIP280" s="418"/>
      <c r="PIQ280" s="417"/>
      <c r="PIR280" s="417"/>
      <c r="PIS280" s="418"/>
      <c r="PIT280" s="418"/>
      <c r="PIU280" s="417"/>
      <c r="PIV280" s="417"/>
      <c r="PIW280" s="418"/>
      <c r="PIX280" s="418"/>
      <c r="PIY280" s="417"/>
      <c r="PIZ280" s="417"/>
      <c r="PJA280" s="417"/>
      <c r="PJB280" s="417"/>
      <c r="PJC280" s="417"/>
      <c r="PJD280" s="417"/>
      <c r="PJE280" s="417"/>
      <c r="PJF280" s="418"/>
      <c r="PJG280" s="418"/>
      <c r="PJH280" s="417"/>
      <c r="PJI280" s="417"/>
      <c r="PJJ280" s="418"/>
      <c r="PJK280" s="418"/>
      <c r="PJL280" s="417"/>
      <c r="PJM280" s="417"/>
      <c r="PJN280" s="417"/>
      <c r="PJO280" s="417"/>
      <c r="PJP280" s="417"/>
      <c r="PJQ280" s="411"/>
      <c r="PJR280" s="443"/>
      <c r="PJS280" s="417"/>
      <c r="PJT280" s="417"/>
      <c r="PJU280" s="417"/>
      <c r="PJV280" s="417"/>
      <c r="PJW280" s="417"/>
      <c r="PJX280" s="417"/>
      <c r="PJY280" s="417"/>
      <c r="PJZ280" s="416"/>
      <c r="PKA280" s="416"/>
      <c r="PKB280" s="416"/>
      <c r="PKC280" s="416"/>
      <c r="PKD280" s="416"/>
      <c r="PKE280" s="416"/>
      <c r="PKF280" s="416"/>
      <c r="PKG280" s="416"/>
      <c r="PKH280" s="416"/>
      <c r="PKI280" s="416"/>
      <c r="PKJ280" s="416"/>
      <c r="PKK280" s="416"/>
      <c r="PKL280" s="416"/>
      <c r="PKM280" s="416"/>
      <c r="PKN280" s="416"/>
      <c r="PKO280" s="416"/>
      <c r="PKP280" s="416"/>
      <c r="PKQ280" s="416"/>
      <c r="PKR280" s="416"/>
      <c r="PKS280" s="416"/>
      <c r="PKT280" s="416"/>
      <c r="PKU280" s="416"/>
      <c r="PKV280" s="416"/>
      <c r="PKW280" s="416"/>
      <c r="PKX280" s="416"/>
      <c r="PKY280" s="416"/>
      <c r="PKZ280" s="416"/>
      <c r="PLA280" s="416"/>
      <c r="PLB280" s="416"/>
      <c r="PLC280" s="416"/>
      <c r="PLD280" s="416"/>
      <c r="PLE280" s="416"/>
      <c r="PLF280" s="416"/>
      <c r="PLG280" s="416"/>
      <c r="PLH280" s="416"/>
      <c r="PLI280" s="416"/>
      <c r="PLJ280" s="416"/>
      <c r="PLK280" s="416"/>
      <c r="PLL280" s="416"/>
      <c r="PLM280" s="416"/>
      <c r="PLN280" s="416"/>
      <c r="PLO280" s="416"/>
      <c r="PLP280" s="416"/>
      <c r="PLQ280" s="416"/>
      <c r="PLR280" s="417"/>
      <c r="PLS280" s="417"/>
      <c r="PLT280" s="417"/>
      <c r="PLU280" s="417"/>
      <c r="PLV280" s="417"/>
      <c r="PLW280" s="417"/>
      <c r="PLX280" s="417"/>
      <c r="PLY280" s="417"/>
      <c r="PLZ280" s="417"/>
      <c r="PMA280" s="417"/>
      <c r="PMB280" s="417"/>
      <c r="PMC280" s="417"/>
      <c r="PMD280" s="417"/>
      <c r="PME280" s="417"/>
      <c r="PMF280" s="417"/>
      <c r="PMG280" s="417"/>
      <c r="PMH280" s="417"/>
      <c r="PMI280" s="417"/>
      <c r="PMJ280" s="417"/>
      <c r="PMK280" s="417"/>
      <c r="PML280" s="417"/>
      <c r="PMM280" s="417"/>
      <c r="PMN280" s="417"/>
      <c r="PMO280" s="417"/>
      <c r="PMP280" s="418"/>
      <c r="PMQ280" s="418"/>
      <c r="PMR280" s="418"/>
      <c r="PMS280" s="418"/>
      <c r="PMT280" s="418"/>
      <c r="PMU280" s="417"/>
      <c r="PMV280" s="417"/>
      <c r="PMW280" s="418"/>
      <c r="PMX280" s="418"/>
      <c r="PMY280" s="417"/>
      <c r="PMZ280" s="417"/>
      <c r="PNA280" s="418"/>
      <c r="PNB280" s="418"/>
      <c r="PNC280" s="417"/>
      <c r="PND280" s="417"/>
      <c r="PNE280" s="417"/>
      <c r="PNF280" s="417"/>
      <c r="PNG280" s="417"/>
      <c r="PNH280" s="417"/>
      <c r="PNI280" s="417"/>
      <c r="PNJ280" s="418"/>
      <c r="PNK280" s="418"/>
      <c r="PNL280" s="417"/>
      <c r="PNM280" s="417"/>
      <c r="PNN280" s="418"/>
      <c r="PNO280" s="418"/>
      <c r="PNP280" s="417"/>
      <c r="PNQ280" s="417"/>
      <c r="PNR280" s="417"/>
      <c r="PNS280" s="417"/>
      <c r="PNT280" s="417"/>
      <c r="PNU280" s="411"/>
      <c r="PNV280" s="443"/>
      <c r="PNW280" s="417"/>
      <c r="PNX280" s="417"/>
      <c r="PNY280" s="417"/>
      <c r="PNZ280" s="417"/>
      <c r="POA280" s="417"/>
      <c r="POB280" s="417"/>
      <c r="POC280" s="417"/>
      <c r="POD280" s="416"/>
      <c r="POE280" s="416"/>
      <c r="POF280" s="416"/>
      <c r="POG280" s="416"/>
      <c r="POH280" s="416"/>
      <c r="POI280" s="416"/>
      <c r="POJ280" s="416"/>
      <c r="POK280" s="416"/>
      <c r="POL280" s="416"/>
      <c r="POM280" s="416"/>
      <c r="PON280" s="416"/>
      <c r="POO280" s="416"/>
      <c r="POP280" s="416"/>
      <c r="POQ280" s="416"/>
      <c r="POR280" s="416"/>
      <c r="POS280" s="416"/>
      <c r="POT280" s="416"/>
      <c r="POU280" s="416"/>
      <c r="POV280" s="416"/>
      <c r="POW280" s="416"/>
      <c r="POX280" s="416"/>
      <c r="POY280" s="416"/>
      <c r="POZ280" s="416"/>
      <c r="PPA280" s="416"/>
      <c r="PPB280" s="416"/>
      <c r="PPC280" s="416"/>
      <c r="PPD280" s="416"/>
      <c r="PPE280" s="416"/>
      <c r="PPF280" s="416"/>
      <c r="PPG280" s="416"/>
      <c r="PPH280" s="416"/>
      <c r="PPI280" s="416"/>
      <c r="PPJ280" s="416"/>
      <c r="PPK280" s="416"/>
      <c r="PPL280" s="416"/>
      <c r="PPM280" s="416"/>
      <c r="PPN280" s="416"/>
      <c r="PPO280" s="416"/>
      <c r="PPP280" s="416"/>
      <c r="PPQ280" s="416"/>
      <c r="PPR280" s="416"/>
      <c r="PPS280" s="416"/>
      <c r="PPT280" s="416"/>
      <c r="PPU280" s="416"/>
      <c r="PPV280" s="417"/>
      <c r="PPW280" s="417"/>
      <c r="PPX280" s="417"/>
      <c r="PPY280" s="417"/>
      <c r="PPZ280" s="417"/>
      <c r="PQA280" s="417"/>
      <c r="PQB280" s="417"/>
      <c r="PQC280" s="417"/>
      <c r="PQD280" s="417"/>
      <c r="PQE280" s="417"/>
      <c r="PQF280" s="417"/>
      <c r="PQG280" s="417"/>
      <c r="PQH280" s="417"/>
      <c r="PQI280" s="417"/>
      <c r="PQJ280" s="417"/>
      <c r="PQK280" s="417"/>
      <c r="PQL280" s="417"/>
      <c r="PQM280" s="417"/>
      <c r="PQN280" s="417"/>
      <c r="PQO280" s="417"/>
      <c r="PQP280" s="417"/>
      <c r="PQQ280" s="417"/>
      <c r="PQR280" s="417"/>
      <c r="PQS280" s="417"/>
      <c r="PQT280" s="418"/>
      <c r="PQU280" s="418"/>
      <c r="PQV280" s="418"/>
      <c r="PQW280" s="418"/>
      <c r="PQX280" s="418"/>
      <c r="PQY280" s="417"/>
      <c r="PQZ280" s="417"/>
      <c r="PRA280" s="418"/>
      <c r="PRB280" s="418"/>
      <c r="PRC280" s="417"/>
      <c r="PRD280" s="417"/>
      <c r="PRE280" s="418"/>
      <c r="PRF280" s="418"/>
      <c r="PRG280" s="417"/>
      <c r="PRH280" s="417"/>
      <c r="PRI280" s="417"/>
      <c r="PRJ280" s="417"/>
      <c r="PRK280" s="417"/>
      <c r="PRL280" s="417"/>
      <c r="PRM280" s="417"/>
      <c r="PRN280" s="418"/>
      <c r="PRO280" s="418"/>
      <c r="PRP280" s="417"/>
      <c r="PRQ280" s="417"/>
      <c r="PRR280" s="418"/>
      <c r="PRS280" s="418"/>
      <c r="PRT280" s="417"/>
      <c r="PRU280" s="417"/>
      <c r="PRV280" s="417"/>
      <c r="PRW280" s="417"/>
      <c r="PRX280" s="417"/>
      <c r="PRY280" s="411"/>
      <c r="PRZ280" s="443"/>
      <c r="PSA280" s="417"/>
      <c r="PSB280" s="417"/>
      <c r="PSC280" s="417"/>
      <c r="PSD280" s="417"/>
      <c r="PSE280" s="417"/>
      <c r="PSF280" s="417"/>
      <c r="PSG280" s="417"/>
      <c r="PSH280" s="416"/>
      <c r="PSI280" s="416"/>
      <c r="PSJ280" s="416"/>
      <c r="PSK280" s="416"/>
      <c r="PSL280" s="416"/>
      <c r="PSM280" s="416"/>
      <c r="PSN280" s="416"/>
      <c r="PSO280" s="416"/>
      <c r="PSP280" s="416"/>
      <c r="PSQ280" s="416"/>
      <c r="PSR280" s="416"/>
      <c r="PSS280" s="416"/>
      <c r="PST280" s="416"/>
      <c r="PSU280" s="416"/>
      <c r="PSV280" s="416"/>
      <c r="PSW280" s="416"/>
      <c r="PSX280" s="416"/>
      <c r="PSY280" s="416"/>
      <c r="PSZ280" s="416"/>
      <c r="PTA280" s="416"/>
      <c r="PTB280" s="416"/>
      <c r="PTC280" s="416"/>
      <c r="PTD280" s="416"/>
      <c r="PTE280" s="416"/>
      <c r="PTF280" s="416"/>
      <c r="PTG280" s="416"/>
      <c r="PTH280" s="416"/>
      <c r="PTI280" s="416"/>
      <c r="PTJ280" s="416"/>
      <c r="PTK280" s="416"/>
      <c r="PTL280" s="416"/>
      <c r="PTM280" s="416"/>
      <c r="PTN280" s="416"/>
      <c r="PTO280" s="416"/>
      <c r="PTP280" s="416"/>
      <c r="PTQ280" s="416"/>
      <c r="PTR280" s="416"/>
      <c r="PTS280" s="416"/>
      <c r="PTT280" s="416"/>
      <c r="PTU280" s="416"/>
      <c r="PTV280" s="416"/>
      <c r="PTW280" s="416"/>
      <c r="PTX280" s="416"/>
      <c r="PTY280" s="416"/>
      <c r="PTZ280" s="417"/>
      <c r="PUA280" s="417"/>
      <c r="PUB280" s="417"/>
      <c r="PUC280" s="417"/>
      <c r="PUD280" s="417"/>
      <c r="PUE280" s="417"/>
      <c r="PUF280" s="417"/>
      <c r="PUG280" s="417"/>
      <c r="PUH280" s="417"/>
      <c r="PUI280" s="417"/>
      <c r="PUJ280" s="417"/>
      <c r="PUK280" s="417"/>
      <c r="PUL280" s="417"/>
      <c r="PUM280" s="417"/>
      <c r="PUN280" s="417"/>
      <c r="PUO280" s="417"/>
      <c r="PUP280" s="417"/>
      <c r="PUQ280" s="417"/>
      <c r="PUR280" s="417"/>
      <c r="PUS280" s="417"/>
      <c r="PUT280" s="417"/>
      <c r="PUU280" s="417"/>
      <c r="PUV280" s="417"/>
      <c r="PUW280" s="417"/>
      <c r="PUX280" s="418"/>
      <c r="PUY280" s="418"/>
      <c r="PUZ280" s="418"/>
      <c r="PVA280" s="418"/>
      <c r="PVB280" s="418"/>
      <c r="PVC280" s="417"/>
      <c r="PVD280" s="417"/>
      <c r="PVE280" s="418"/>
      <c r="PVF280" s="418"/>
      <c r="PVG280" s="417"/>
      <c r="PVH280" s="417"/>
      <c r="PVI280" s="418"/>
      <c r="PVJ280" s="418"/>
      <c r="PVK280" s="417"/>
      <c r="PVL280" s="417"/>
      <c r="PVM280" s="417"/>
      <c r="PVN280" s="417"/>
      <c r="PVO280" s="417"/>
      <c r="PVP280" s="417"/>
      <c r="PVQ280" s="417"/>
      <c r="PVR280" s="418"/>
      <c r="PVS280" s="418"/>
      <c r="PVT280" s="417"/>
      <c r="PVU280" s="417"/>
      <c r="PVV280" s="418"/>
      <c r="PVW280" s="418"/>
      <c r="PVX280" s="417"/>
      <c r="PVY280" s="417"/>
      <c r="PVZ280" s="417"/>
      <c r="PWA280" s="417"/>
      <c r="PWB280" s="417"/>
      <c r="PWC280" s="411"/>
      <c r="PWD280" s="443"/>
      <c r="PWE280" s="417"/>
      <c r="PWF280" s="417"/>
      <c r="PWG280" s="417"/>
      <c r="PWH280" s="417"/>
      <c r="PWI280" s="417"/>
      <c r="PWJ280" s="417"/>
      <c r="PWK280" s="417"/>
      <c r="PWL280" s="416"/>
      <c r="PWM280" s="416"/>
      <c r="PWN280" s="416"/>
      <c r="PWO280" s="416"/>
      <c r="PWP280" s="416"/>
      <c r="PWQ280" s="416"/>
      <c r="PWR280" s="416"/>
      <c r="PWS280" s="416"/>
      <c r="PWT280" s="416"/>
      <c r="PWU280" s="416"/>
      <c r="PWV280" s="416"/>
      <c r="PWW280" s="416"/>
      <c r="PWX280" s="416"/>
      <c r="PWY280" s="416"/>
      <c r="PWZ280" s="416"/>
      <c r="PXA280" s="416"/>
      <c r="PXB280" s="416"/>
      <c r="PXC280" s="416"/>
      <c r="PXD280" s="416"/>
      <c r="PXE280" s="416"/>
      <c r="PXF280" s="416"/>
      <c r="PXG280" s="416"/>
      <c r="PXH280" s="416"/>
      <c r="PXI280" s="416"/>
      <c r="PXJ280" s="416"/>
      <c r="PXK280" s="416"/>
      <c r="PXL280" s="416"/>
      <c r="PXM280" s="416"/>
      <c r="PXN280" s="416"/>
      <c r="PXO280" s="416"/>
      <c r="PXP280" s="416"/>
      <c r="PXQ280" s="416"/>
      <c r="PXR280" s="416"/>
      <c r="PXS280" s="416"/>
      <c r="PXT280" s="416"/>
      <c r="PXU280" s="416"/>
      <c r="PXV280" s="416"/>
      <c r="PXW280" s="416"/>
      <c r="PXX280" s="416"/>
      <c r="PXY280" s="416"/>
      <c r="PXZ280" s="416"/>
      <c r="PYA280" s="416"/>
      <c r="PYB280" s="416"/>
      <c r="PYC280" s="416"/>
      <c r="PYD280" s="417"/>
      <c r="PYE280" s="417"/>
      <c r="PYF280" s="417"/>
      <c r="PYG280" s="417"/>
      <c r="PYH280" s="417"/>
      <c r="PYI280" s="417"/>
      <c r="PYJ280" s="417"/>
      <c r="PYK280" s="417"/>
      <c r="PYL280" s="417"/>
      <c r="PYM280" s="417"/>
      <c r="PYN280" s="417"/>
      <c r="PYO280" s="417"/>
      <c r="PYP280" s="417"/>
      <c r="PYQ280" s="417"/>
      <c r="PYR280" s="417"/>
      <c r="PYS280" s="417"/>
      <c r="PYT280" s="417"/>
      <c r="PYU280" s="417"/>
      <c r="PYV280" s="417"/>
      <c r="PYW280" s="417"/>
      <c r="PYX280" s="417"/>
      <c r="PYY280" s="417"/>
      <c r="PYZ280" s="417"/>
      <c r="PZA280" s="417"/>
      <c r="PZB280" s="418"/>
      <c r="PZC280" s="418"/>
      <c r="PZD280" s="418"/>
      <c r="PZE280" s="418"/>
      <c r="PZF280" s="418"/>
      <c r="PZG280" s="417"/>
      <c r="PZH280" s="417"/>
      <c r="PZI280" s="418"/>
      <c r="PZJ280" s="418"/>
      <c r="PZK280" s="417"/>
      <c r="PZL280" s="417"/>
      <c r="PZM280" s="418"/>
      <c r="PZN280" s="418"/>
      <c r="PZO280" s="417"/>
      <c r="PZP280" s="417"/>
      <c r="PZQ280" s="417"/>
      <c r="PZR280" s="417"/>
      <c r="PZS280" s="417"/>
      <c r="PZT280" s="417"/>
      <c r="PZU280" s="417"/>
      <c r="PZV280" s="418"/>
      <c r="PZW280" s="418"/>
      <c r="PZX280" s="417"/>
      <c r="PZY280" s="417"/>
      <c r="PZZ280" s="418"/>
      <c r="QAA280" s="418"/>
      <c r="QAB280" s="417"/>
      <c r="QAC280" s="417"/>
      <c r="QAD280" s="417"/>
      <c r="QAE280" s="417"/>
      <c r="QAF280" s="417"/>
      <c r="QAG280" s="411"/>
      <c r="QAH280" s="443"/>
      <c r="QAI280" s="417"/>
      <c r="QAJ280" s="417"/>
      <c r="QAK280" s="417"/>
      <c r="QAL280" s="417"/>
      <c r="QAM280" s="417"/>
      <c r="QAN280" s="417"/>
      <c r="QAO280" s="417"/>
      <c r="QAP280" s="416"/>
      <c r="QAQ280" s="416"/>
      <c r="QAR280" s="416"/>
      <c r="QAS280" s="416"/>
      <c r="QAT280" s="416"/>
      <c r="QAU280" s="416"/>
      <c r="QAV280" s="416"/>
      <c r="QAW280" s="416"/>
      <c r="QAX280" s="416"/>
      <c r="QAY280" s="416"/>
      <c r="QAZ280" s="416"/>
      <c r="QBA280" s="416"/>
      <c r="QBB280" s="416"/>
      <c r="QBC280" s="416"/>
      <c r="QBD280" s="416"/>
      <c r="QBE280" s="416"/>
      <c r="QBF280" s="416"/>
      <c r="QBG280" s="416"/>
      <c r="QBH280" s="416"/>
      <c r="QBI280" s="416"/>
      <c r="QBJ280" s="416"/>
      <c r="QBK280" s="416"/>
      <c r="QBL280" s="416"/>
      <c r="QBM280" s="416"/>
      <c r="QBN280" s="416"/>
      <c r="QBO280" s="416"/>
      <c r="QBP280" s="416"/>
      <c r="QBQ280" s="416"/>
      <c r="QBR280" s="416"/>
      <c r="QBS280" s="416"/>
      <c r="QBT280" s="416"/>
      <c r="QBU280" s="416"/>
      <c r="QBV280" s="416"/>
      <c r="QBW280" s="416"/>
      <c r="QBX280" s="416"/>
      <c r="QBY280" s="416"/>
      <c r="QBZ280" s="416"/>
      <c r="QCA280" s="416"/>
      <c r="QCB280" s="416"/>
      <c r="QCC280" s="416"/>
      <c r="QCD280" s="416"/>
      <c r="QCE280" s="416"/>
      <c r="QCF280" s="416"/>
      <c r="QCG280" s="416"/>
      <c r="QCH280" s="417"/>
      <c r="QCI280" s="417"/>
      <c r="QCJ280" s="417"/>
      <c r="QCK280" s="417"/>
      <c r="QCL280" s="417"/>
      <c r="QCM280" s="417"/>
      <c r="QCN280" s="417"/>
      <c r="QCO280" s="417"/>
      <c r="QCP280" s="417"/>
      <c r="QCQ280" s="417"/>
      <c r="QCR280" s="417"/>
      <c r="QCS280" s="417"/>
      <c r="QCT280" s="417"/>
      <c r="QCU280" s="417"/>
      <c r="QCV280" s="417"/>
      <c r="QCW280" s="417"/>
      <c r="QCX280" s="417"/>
      <c r="QCY280" s="417"/>
      <c r="QCZ280" s="417"/>
      <c r="QDA280" s="417"/>
      <c r="QDB280" s="417"/>
      <c r="QDC280" s="417"/>
      <c r="QDD280" s="417"/>
      <c r="QDE280" s="417"/>
      <c r="QDF280" s="418"/>
      <c r="QDG280" s="418"/>
      <c r="QDH280" s="418"/>
      <c r="QDI280" s="418"/>
      <c r="QDJ280" s="418"/>
      <c r="QDK280" s="417"/>
      <c r="QDL280" s="417"/>
      <c r="QDM280" s="418"/>
      <c r="QDN280" s="418"/>
      <c r="QDO280" s="417"/>
      <c r="QDP280" s="417"/>
      <c r="QDQ280" s="418"/>
      <c r="QDR280" s="418"/>
      <c r="QDS280" s="417"/>
      <c r="QDT280" s="417"/>
      <c r="QDU280" s="417"/>
      <c r="QDV280" s="417"/>
      <c r="QDW280" s="417"/>
      <c r="QDX280" s="417"/>
      <c r="QDY280" s="417"/>
      <c r="QDZ280" s="418"/>
      <c r="QEA280" s="418"/>
      <c r="QEB280" s="417"/>
      <c r="QEC280" s="417"/>
      <c r="QED280" s="418"/>
      <c r="QEE280" s="418"/>
      <c r="QEF280" s="417"/>
      <c r="QEG280" s="417"/>
      <c r="QEH280" s="417"/>
      <c r="QEI280" s="417"/>
      <c r="QEJ280" s="417"/>
      <c r="QEK280" s="411"/>
      <c r="QEL280" s="443"/>
      <c r="QEM280" s="417"/>
      <c r="QEN280" s="417"/>
      <c r="QEO280" s="417"/>
      <c r="QEP280" s="417"/>
      <c r="QEQ280" s="417"/>
      <c r="QER280" s="417"/>
      <c r="QES280" s="417"/>
      <c r="QET280" s="416"/>
      <c r="QEU280" s="416"/>
      <c r="QEV280" s="416"/>
      <c r="QEW280" s="416"/>
      <c r="QEX280" s="416"/>
      <c r="QEY280" s="416"/>
      <c r="QEZ280" s="416"/>
      <c r="QFA280" s="416"/>
      <c r="QFB280" s="416"/>
      <c r="QFC280" s="416"/>
      <c r="QFD280" s="416"/>
      <c r="QFE280" s="416"/>
      <c r="QFF280" s="416"/>
      <c r="QFG280" s="416"/>
      <c r="QFH280" s="416"/>
      <c r="QFI280" s="416"/>
      <c r="QFJ280" s="416"/>
      <c r="QFK280" s="416"/>
      <c r="QFL280" s="416"/>
      <c r="QFM280" s="416"/>
      <c r="QFN280" s="416"/>
      <c r="QFO280" s="416"/>
      <c r="QFP280" s="416"/>
      <c r="QFQ280" s="416"/>
      <c r="QFR280" s="416"/>
      <c r="QFS280" s="416"/>
      <c r="QFT280" s="416"/>
      <c r="QFU280" s="416"/>
      <c r="QFV280" s="416"/>
      <c r="QFW280" s="416"/>
      <c r="QFX280" s="416"/>
      <c r="QFY280" s="416"/>
      <c r="QFZ280" s="416"/>
      <c r="QGA280" s="416"/>
      <c r="QGB280" s="416"/>
      <c r="QGC280" s="416"/>
      <c r="QGD280" s="416"/>
      <c r="QGE280" s="416"/>
      <c r="QGF280" s="416"/>
      <c r="QGG280" s="416"/>
      <c r="QGH280" s="416"/>
      <c r="QGI280" s="416"/>
      <c r="QGJ280" s="416"/>
      <c r="QGK280" s="416"/>
      <c r="QGL280" s="417"/>
      <c r="QGM280" s="417"/>
      <c r="QGN280" s="417"/>
      <c r="QGO280" s="417"/>
      <c r="QGP280" s="417"/>
      <c r="QGQ280" s="417"/>
      <c r="QGR280" s="417"/>
      <c r="QGS280" s="417"/>
      <c r="QGT280" s="417"/>
      <c r="QGU280" s="417"/>
      <c r="QGV280" s="417"/>
      <c r="QGW280" s="417"/>
      <c r="QGX280" s="417"/>
      <c r="QGY280" s="417"/>
      <c r="QGZ280" s="417"/>
      <c r="QHA280" s="417"/>
      <c r="QHB280" s="417"/>
      <c r="QHC280" s="417"/>
      <c r="QHD280" s="417"/>
      <c r="QHE280" s="417"/>
      <c r="QHF280" s="417"/>
      <c r="QHG280" s="417"/>
      <c r="QHH280" s="417"/>
      <c r="QHI280" s="417"/>
      <c r="QHJ280" s="418"/>
      <c r="QHK280" s="418"/>
      <c r="QHL280" s="418"/>
      <c r="QHM280" s="418"/>
      <c r="QHN280" s="418"/>
      <c r="QHO280" s="417"/>
      <c r="QHP280" s="417"/>
      <c r="QHQ280" s="418"/>
      <c r="QHR280" s="418"/>
      <c r="QHS280" s="417"/>
      <c r="QHT280" s="417"/>
      <c r="QHU280" s="418"/>
      <c r="QHV280" s="418"/>
      <c r="QHW280" s="417"/>
      <c r="QHX280" s="417"/>
      <c r="QHY280" s="417"/>
      <c r="QHZ280" s="417"/>
      <c r="QIA280" s="417"/>
      <c r="QIB280" s="417"/>
      <c r="QIC280" s="417"/>
      <c r="QID280" s="418"/>
      <c r="QIE280" s="418"/>
      <c r="QIF280" s="417"/>
      <c r="QIG280" s="417"/>
      <c r="QIH280" s="418"/>
      <c r="QII280" s="418"/>
      <c r="QIJ280" s="417"/>
      <c r="QIK280" s="417"/>
      <c r="QIL280" s="417"/>
      <c r="QIM280" s="417"/>
      <c r="QIN280" s="417"/>
      <c r="QIO280" s="411"/>
      <c r="QIP280" s="443"/>
      <c r="QIQ280" s="417"/>
      <c r="QIR280" s="417"/>
      <c r="QIS280" s="417"/>
      <c r="QIT280" s="417"/>
      <c r="QIU280" s="417"/>
      <c r="QIV280" s="417"/>
      <c r="QIW280" s="417"/>
      <c r="QIX280" s="416"/>
      <c r="QIY280" s="416"/>
      <c r="QIZ280" s="416"/>
      <c r="QJA280" s="416"/>
      <c r="QJB280" s="416"/>
      <c r="QJC280" s="416"/>
      <c r="QJD280" s="416"/>
      <c r="QJE280" s="416"/>
      <c r="QJF280" s="416"/>
      <c r="QJG280" s="416"/>
      <c r="QJH280" s="416"/>
      <c r="QJI280" s="416"/>
      <c r="QJJ280" s="416"/>
      <c r="QJK280" s="416"/>
      <c r="QJL280" s="416"/>
      <c r="QJM280" s="416"/>
      <c r="QJN280" s="416"/>
      <c r="QJO280" s="416"/>
      <c r="QJP280" s="416"/>
      <c r="QJQ280" s="416"/>
      <c r="QJR280" s="416"/>
      <c r="QJS280" s="416"/>
      <c r="QJT280" s="416"/>
      <c r="QJU280" s="416"/>
      <c r="QJV280" s="416"/>
      <c r="QJW280" s="416"/>
      <c r="QJX280" s="416"/>
      <c r="QJY280" s="416"/>
      <c r="QJZ280" s="416"/>
      <c r="QKA280" s="416"/>
      <c r="QKB280" s="416"/>
      <c r="QKC280" s="416"/>
      <c r="QKD280" s="416"/>
      <c r="QKE280" s="416"/>
      <c r="QKF280" s="416"/>
      <c r="QKG280" s="416"/>
      <c r="QKH280" s="416"/>
      <c r="QKI280" s="416"/>
      <c r="QKJ280" s="416"/>
      <c r="QKK280" s="416"/>
      <c r="QKL280" s="416"/>
      <c r="QKM280" s="416"/>
      <c r="QKN280" s="416"/>
      <c r="QKO280" s="416"/>
      <c r="QKP280" s="417"/>
      <c r="QKQ280" s="417"/>
      <c r="QKR280" s="417"/>
      <c r="QKS280" s="417"/>
      <c r="QKT280" s="417"/>
      <c r="QKU280" s="417"/>
      <c r="QKV280" s="417"/>
      <c r="QKW280" s="417"/>
      <c r="QKX280" s="417"/>
      <c r="QKY280" s="417"/>
      <c r="QKZ280" s="417"/>
      <c r="QLA280" s="417"/>
      <c r="QLB280" s="417"/>
      <c r="QLC280" s="417"/>
      <c r="QLD280" s="417"/>
      <c r="QLE280" s="417"/>
      <c r="QLF280" s="417"/>
      <c r="QLG280" s="417"/>
      <c r="QLH280" s="417"/>
      <c r="QLI280" s="417"/>
      <c r="QLJ280" s="417"/>
      <c r="QLK280" s="417"/>
      <c r="QLL280" s="417"/>
      <c r="QLM280" s="417"/>
      <c r="QLN280" s="418"/>
      <c r="QLO280" s="418"/>
      <c r="QLP280" s="418"/>
      <c r="QLQ280" s="418"/>
      <c r="QLR280" s="418"/>
      <c r="QLS280" s="417"/>
      <c r="QLT280" s="417"/>
      <c r="QLU280" s="418"/>
      <c r="QLV280" s="418"/>
      <c r="QLW280" s="417"/>
      <c r="QLX280" s="417"/>
      <c r="QLY280" s="418"/>
      <c r="QLZ280" s="418"/>
      <c r="QMA280" s="417"/>
      <c r="QMB280" s="417"/>
      <c r="QMC280" s="417"/>
      <c r="QMD280" s="417"/>
      <c r="QME280" s="417"/>
      <c r="QMF280" s="417"/>
      <c r="QMG280" s="417"/>
      <c r="QMH280" s="418"/>
      <c r="QMI280" s="418"/>
      <c r="QMJ280" s="417"/>
      <c r="QMK280" s="417"/>
      <c r="QML280" s="418"/>
      <c r="QMM280" s="418"/>
      <c r="QMN280" s="417"/>
      <c r="QMO280" s="417"/>
      <c r="QMP280" s="417"/>
      <c r="QMQ280" s="417"/>
      <c r="QMR280" s="417"/>
      <c r="QMS280" s="411"/>
      <c r="QMT280" s="443"/>
      <c r="QMU280" s="417"/>
      <c r="QMV280" s="417"/>
      <c r="QMW280" s="417"/>
      <c r="QMX280" s="417"/>
      <c r="QMY280" s="417"/>
      <c r="QMZ280" s="417"/>
      <c r="QNA280" s="417"/>
      <c r="QNB280" s="416"/>
      <c r="QNC280" s="416"/>
      <c r="QND280" s="416"/>
      <c r="QNE280" s="416"/>
      <c r="QNF280" s="416"/>
      <c r="QNG280" s="416"/>
      <c r="QNH280" s="416"/>
      <c r="QNI280" s="416"/>
      <c r="QNJ280" s="416"/>
      <c r="QNK280" s="416"/>
      <c r="QNL280" s="416"/>
      <c r="QNM280" s="416"/>
      <c r="QNN280" s="416"/>
      <c r="QNO280" s="416"/>
      <c r="QNP280" s="416"/>
      <c r="QNQ280" s="416"/>
      <c r="QNR280" s="416"/>
      <c r="QNS280" s="416"/>
      <c r="QNT280" s="416"/>
      <c r="QNU280" s="416"/>
      <c r="QNV280" s="416"/>
      <c r="QNW280" s="416"/>
      <c r="QNX280" s="416"/>
      <c r="QNY280" s="416"/>
      <c r="QNZ280" s="416"/>
      <c r="QOA280" s="416"/>
      <c r="QOB280" s="416"/>
      <c r="QOC280" s="416"/>
      <c r="QOD280" s="416"/>
      <c r="QOE280" s="416"/>
      <c r="QOF280" s="416"/>
      <c r="QOG280" s="416"/>
      <c r="QOH280" s="416"/>
      <c r="QOI280" s="416"/>
      <c r="QOJ280" s="416"/>
      <c r="QOK280" s="416"/>
      <c r="QOL280" s="416"/>
      <c r="QOM280" s="416"/>
      <c r="QON280" s="416"/>
      <c r="QOO280" s="416"/>
      <c r="QOP280" s="416"/>
      <c r="QOQ280" s="416"/>
      <c r="QOR280" s="416"/>
      <c r="QOS280" s="416"/>
      <c r="QOT280" s="417"/>
      <c r="QOU280" s="417"/>
      <c r="QOV280" s="417"/>
      <c r="QOW280" s="417"/>
      <c r="QOX280" s="417"/>
      <c r="QOY280" s="417"/>
      <c r="QOZ280" s="417"/>
      <c r="QPA280" s="417"/>
      <c r="QPB280" s="417"/>
      <c r="QPC280" s="417"/>
      <c r="QPD280" s="417"/>
      <c r="QPE280" s="417"/>
      <c r="QPF280" s="417"/>
      <c r="QPG280" s="417"/>
      <c r="QPH280" s="417"/>
      <c r="QPI280" s="417"/>
      <c r="QPJ280" s="417"/>
      <c r="QPK280" s="417"/>
      <c r="QPL280" s="417"/>
      <c r="QPM280" s="417"/>
      <c r="QPN280" s="417"/>
      <c r="QPO280" s="417"/>
      <c r="QPP280" s="417"/>
      <c r="QPQ280" s="417"/>
      <c r="QPR280" s="418"/>
      <c r="QPS280" s="418"/>
      <c r="QPT280" s="418"/>
      <c r="QPU280" s="418"/>
      <c r="QPV280" s="418"/>
      <c r="QPW280" s="417"/>
      <c r="QPX280" s="417"/>
      <c r="QPY280" s="418"/>
      <c r="QPZ280" s="418"/>
      <c r="QQA280" s="417"/>
      <c r="QQB280" s="417"/>
      <c r="QQC280" s="418"/>
      <c r="QQD280" s="418"/>
      <c r="QQE280" s="417"/>
      <c r="QQF280" s="417"/>
      <c r="QQG280" s="417"/>
      <c r="QQH280" s="417"/>
      <c r="QQI280" s="417"/>
      <c r="QQJ280" s="417"/>
      <c r="QQK280" s="417"/>
      <c r="QQL280" s="418"/>
      <c r="QQM280" s="418"/>
      <c r="QQN280" s="417"/>
      <c r="QQO280" s="417"/>
      <c r="QQP280" s="418"/>
      <c r="QQQ280" s="418"/>
      <c r="QQR280" s="417"/>
      <c r="QQS280" s="417"/>
      <c r="QQT280" s="417"/>
      <c r="QQU280" s="417"/>
      <c r="QQV280" s="417"/>
      <c r="QQW280" s="411"/>
      <c r="QQX280" s="443"/>
      <c r="QQY280" s="417"/>
      <c r="QQZ280" s="417"/>
      <c r="QRA280" s="417"/>
      <c r="QRB280" s="417"/>
      <c r="QRC280" s="417"/>
      <c r="QRD280" s="417"/>
      <c r="QRE280" s="417"/>
      <c r="QRF280" s="416"/>
      <c r="QRG280" s="416"/>
      <c r="QRH280" s="416"/>
      <c r="QRI280" s="416"/>
      <c r="QRJ280" s="416"/>
      <c r="QRK280" s="416"/>
      <c r="QRL280" s="416"/>
      <c r="QRM280" s="416"/>
      <c r="QRN280" s="416"/>
      <c r="QRO280" s="416"/>
      <c r="QRP280" s="416"/>
      <c r="QRQ280" s="416"/>
      <c r="QRR280" s="416"/>
      <c r="QRS280" s="416"/>
      <c r="QRT280" s="416"/>
      <c r="QRU280" s="416"/>
      <c r="QRV280" s="416"/>
      <c r="QRW280" s="416"/>
      <c r="QRX280" s="416"/>
      <c r="QRY280" s="416"/>
      <c r="QRZ280" s="416"/>
      <c r="QSA280" s="416"/>
      <c r="QSB280" s="416"/>
      <c r="QSC280" s="416"/>
      <c r="QSD280" s="416"/>
      <c r="QSE280" s="416"/>
      <c r="QSF280" s="416"/>
      <c r="QSG280" s="416"/>
      <c r="QSH280" s="416"/>
      <c r="QSI280" s="416"/>
      <c r="QSJ280" s="416"/>
      <c r="QSK280" s="416"/>
      <c r="QSL280" s="416"/>
      <c r="QSM280" s="416"/>
      <c r="QSN280" s="416"/>
      <c r="QSO280" s="416"/>
      <c r="QSP280" s="416"/>
      <c r="QSQ280" s="416"/>
      <c r="QSR280" s="416"/>
      <c r="QSS280" s="416"/>
      <c r="QST280" s="416"/>
      <c r="QSU280" s="416"/>
      <c r="QSV280" s="416"/>
      <c r="QSW280" s="416"/>
      <c r="QSX280" s="417"/>
      <c r="QSY280" s="417"/>
      <c r="QSZ280" s="417"/>
      <c r="QTA280" s="417"/>
      <c r="QTB280" s="417"/>
      <c r="QTC280" s="417"/>
      <c r="QTD280" s="417"/>
      <c r="QTE280" s="417"/>
      <c r="QTF280" s="417"/>
      <c r="QTG280" s="417"/>
      <c r="QTH280" s="417"/>
      <c r="QTI280" s="417"/>
      <c r="QTJ280" s="417"/>
      <c r="QTK280" s="417"/>
      <c r="QTL280" s="417"/>
      <c r="QTM280" s="417"/>
      <c r="QTN280" s="417"/>
      <c r="QTO280" s="417"/>
      <c r="QTP280" s="417"/>
      <c r="QTQ280" s="417"/>
      <c r="QTR280" s="417"/>
      <c r="QTS280" s="417"/>
      <c r="QTT280" s="417"/>
      <c r="QTU280" s="417"/>
      <c r="QTV280" s="418"/>
      <c r="QTW280" s="418"/>
      <c r="QTX280" s="418"/>
      <c r="QTY280" s="418"/>
      <c r="QTZ280" s="418"/>
      <c r="QUA280" s="417"/>
      <c r="QUB280" s="417"/>
      <c r="QUC280" s="418"/>
      <c r="QUD280" s="418"/>
      <c r="QUE280" s="417"/>
      <c r="QUF280" s="417"/>
      <c r="QUG280" s="418"/>
      <c r="QUH280" s="418"/>
      <c r="QUI280" s="417"/>
      <c r="QUJ280" s="417"/>
      <c r="QUK280" s="417"/>
      <c r="QUL280" s="417"/>
      <c r="QUM280" s="417"/>
      <c r="QUN280" s="417"/>
      <c r="QUO280" s="417"/>
      <c r="QUP280" s="418"/>
      <c r="QUQ280" s="418"/>
      <c r="QUR280" s="417"/>
      <c r="QUS280" s="417"/>
      <c r="QUT280" s="418"/>
      <c r="QUU280" s="418"/>
      <c r="QUV280" s="417"/>
      <c r="QUW280" s="417"/>
      <c r="QUX280" s="417"/>
      <c r="QUY280" s="417"/>
      <c r="QUZ280" s="417"/>
      <c r="QVA280" s="411"/>
      <c r="QVB280" s="443"/>
      <c r="QVC280" s="417"/>
      <c r="QVD280" s="417"/>
      <c r="QVE280" s="417"/>
      <c r="QVF280" s="417"/>
      <c r="QVG280" s="417"/>
      <c r="QVH280" s="417"/>
      <c r="QVI280" s="417"/>
      <c r="QVJ280" s="416"/>
      <c r="QVK280" s="416"/>
      <c r="QVL280" s="416"/>
      <c r="QVM280" s="416"/>
      <c r="QVN280" s="416"/>
      <c r="QVO280" s="416"/>
      <c r="QVP280" s="416"/>
      <c r="QVQ280" s="416"/>
      <c r="QVR280" s="416"/>
      <c r="QVS280" s="416"/>
      <c r="QVT280" s="416"/>
      <c r="QVU280" s="416"/>
      <c r="QVV280" s="416"/>
      <c r="QVW280" s="416"/>
      <c r="QVX280" s="416"/>
      <c r="QVY280" s="416"/>
      <c r="QVZ280" s="416"/>
      <c r="QWA280" s="416"/>
      <c r="QWB280" s="416"/>
      <c r="QWC280" s="416"/>
      <c r="QWD280" s="416"/>
      <c r="QWE280" s="416"/>
      <c r="QWF280" s="416"/>
      <c r="QWG280" s="416"/>
      <c r="QWH280" s="416"/>
      <c r="QWI280" s="416"/>
      <c r="QWJ280" s="416"/>
      <c r="QWK280" s="416"/>
      <c r="QWL280" s="416"/>
      <c r="QWM280" s="416"/>
      <c r="QWN280" s="416"/>
      <c r="QWO280" s="416"/>
      <c r="QWP280" s="416"/>
      <c r="QWQ280" s="416"/>
      <c r="QWR280" s="416"/>
      <c r="QWS280" s="416"/>
      <c r="QWT280" s="416"/>
      <c r="QWU280" s="416"/>
      <c r="QWV280" s="416"/>
      <c r="QWW280" s="416"/>
      <c r="QWX280" s="416"/>
      <c r="QWY280" s="416"/>
      <c r="QWZ280" s="416"/>
      <c r="QXA280" s="416"/>
      <c r="QXB280" s="417"/>
      <c r="QXC280" s="417"/>
      <c r="QXD280" s="417"/>
      <c r="QXE280" s="417"/>
      <c r="QXF280" s="417"/>
      <c r="QXG280" s="417"/>
      <c r="QXH280" s="417"/>
      <c r="QXI280" s="417"/>
      <c r="QXJ280" s="417"/>
      <c r="QXK280" s="417"/>
      <c r="QXL280" s="417"/>
      <c r="QXM280" s="417"/>
      <c r="QXN280" s="417"/>
      <c r="QXO280" s="417"/>
      <c r="QXP280" s="417"/>
      <c r="QXQ280" s="417"/>
      <c r="QXR280" s="417"/>
      <c r="QXS280" s="417"/>
      <c r="QXT280" s="417"/>
      <c r="QXU280" s="417"/>
      <c r="QXV280" s="417"/>
      <c r="QXW280" s="417"/>
      <c r="QXX280" s="417"/>
      <c r="QXY280" s="417"/>
      <c r="QXZ280" s="418"/>
      <c r="QYA280" s="418"/>
      <c r="QYB280" s="418"/>
      <c r="QYC280" s="418"/>
      <c r="QYD280" s="418"/>
      <c r="QYE280" s="417"/>
      <c r="QYF280" s="417"/>
      <c r="QYG280" s="418"/>
      <c r="QYH280" s="418"/>
      <c r="QYI280" s="417"/>
      <c r="QYJ280" s="417"/>
      <c r="QYK280" s="418"/>
      <c r="QYL280" s="418"/>
      <c r="QYM280" s="417"/>
      <c r="QYN280" s="417"/>
      <c r="QYO280" s="417"/>
      <c r="QYP280" s="417"/>
      <c r="QYQ280" s="417"/>
      <c r="QYR280" s="417"/>
      <c r="QYS280" s="417"/>
      <c r="QYT280" s="418"/>
      <c r="QYU280" s="418"/>
      <c r="QYV280" s="417"/>
      <c r="QYW280" s="417"/>
      <c r="QYX280" s="418"/>
      <c r="QYY280" s="418"/>
      <c r="QYZ280" s="417"/>
      <c r="QZA280" s="417"/>
      <c r="QZB280" s="417"/>
      <c r="QZC280" s="417"/>
      <c r="QZD280" s="417"/>
      <c r="QZE280" s="411"/>
      <c r="QZF280" s="443"/>
      <c r="QZG280" s="417"/>
      <c r="QZH280" s="417"/>
      <c r="QZI280" s="417"/>
      <c r="QZJ280" s="417"/>
      <c r="QZK280" s="417"/>
      <c r="QZL280" s="417"/>
      <c r="QZM280" s="417"/>
      <c r="QZN280" s="416"/>
      <c r="QZO280" s="416"/>
      <c r="QZP280" s="416"/>
      <c r="QZQ280" s="416"/>
      <c r="QZR280" s="416"/>
      <c r="QZS280" s="416"/>
      <c r="QZT280" s="416"/>
      <c r="QZU280" s="416"/>
      <c r="QZV280" s="416"/>
      <c r="QZW280" s="416"/>
      <c r="QZX280" s="416"/>
      <c r="QZY280" s="416"/>
      <c r="QZZ280" s="416"/>
      <c r="RAA280" s="416"/>
      <c r="RAB280" s="416"/>
      <c r="RAC280" s="416"/>
      <c r="RAD280" s="416"/>
      <c r="RAE280" s="416"/>
      <c r="RAF280" s="416"/>
      <c r="RAG280" s="416"/>
      <c r="RAH280" s="416"/>
      <c r="RAI280" s="416"/>
      <c r="RAJ280" s="416"/>
      <c r="RAK280" s="416"/>
      <c r="RAL280" s="416"/>
      <c r="RAM280" s="416"/>
      <c r="RAN280" s="416"/>
      <c r="RAO280" s="416"/>
      <c r="RAP280" s="416"/>
      <c r="RAQ280" s="416"/>
      <c r="RAR280" s="416"/>
      <c r="RAS280" s="416"/>
      <c r="RAT280" s="416"/>
      <c r="RAU280" s="416"/>
      <c r="RAV280" s="416"/>
      <c r="RAW280" s="416"/>
      <c r="RAX280" s="416"/>
      <c r="RAY280" s="416"/>
      <c r="RAZ280" s="416"/>
      <c r="RBA280" s="416"/>
      <c r="RBB280" s="416"/>
      <c r="RBC280" s="416"/>
      <c r="RBD280" s="416"/>
      <c r="RBE280" s="416"/>
      <c r="RBF280" s="417"/>
      <c r="RBG280" s="417"/>
      <c r="RBH280" s="417"/>
      <c r="RBI280" s="417"/>
      <c r="RBJ280" s="417"/>
      <c r="RBK280" s="417"/>
      <c r="RBL280" s="417"/>
      <c r="RBM280" s="417"/>
      <c r="RBN280" s="417"/>
      <c r="RBO280" s="417"/>
      <c r="RBP280" s="417"/>
      <c r="RBQ280" s="417"/>
      <c r="RBR280" s="417"/>
      <c r="RBS280" s="417"/>
      <c r="RBT280" s="417"/>
      <c r="RBU280" s="417"/>
      <c r="RBV280" s="417"/>
      <c r="RBW280" s="417"/>
      <c r="RBX280" s="417"/>
      <c r="RBY280" s="417"/>
      <c r="RBZ280" s="417"/>
      <c r="RCA280" s="417"/>
      <c r="RCB280" s="417"/>
    </row>
    <row r="281" spans="1:12248" s="71" customFormat="1" ht="36.75" hidden="1" customHeight="1" x14ac:dyDescent="0.3">
      <c r="B281" s="216"/>
      <c r="C281" s="129" t="s">
        <v>108</v>
      </c>
      <c r="D281" s="188">
        <f t="shared" ref="D281:D298" si="1035">E281</f>
        <v>317321.8</v>
      </c>
      <c r="E281" s="188">
        <v>317321.8</v>
      </c>
      <c r="F281" s="188"/>
      <c r="G281" s="189"/>
      <c r="H281" s="279"/>
      <c r="I281" s="279"/>
      <c r="J281" s="572">
        <f t="shared" si="1005"/>
        <v>0</v>
      </c>
      <c r="K281" s="188">
        <v>317321.8</v>
      </c>
      <c r="L281" s="43"/>
      <c r="M281" s="130"/>
      <c r="N281" s="43"/>
      <c r="O281" s="37"/>
      <c r="P281" s="43"/>
      <c r="Q281" s="43"/>
      <c r="R281" s="43"/>
      <c r="S281" s="128">
        <f t="shared" si="1011"/>
        <v>0</v>
      </c>
      <c r="T281" s="43"/>
      <c r="U281" s="43"/>
      <c r="V281" s="634">
        <f t="shared" si="1014"/>
        <v>0</v>
      </c>
      <c r="W281" s="130"/>
      <c r="X281" s="43"/>
      <c r="Y281" s="37"/>
      <c r="Z281" s="634" t="e">
        <f t="shared" si="1015"/>
        <v>#DIV/0!</v>
      </c>
      <c r="AA281" s="43"/>
      <c r="AB281" s="43"/>
      <c r="AC281" s="462">
        <f t="shared" si="1009"/>
        <v>0</v>
      </c>
      <c r="AD281" s="627">
        <f t="shared" si="1007"/>
        <v>0</v>
      </c>
      <c r="AE281" s="43"/>
      <c r="AF281" s="43"/>
      <c r="AG281" s="130"/>
      <c r="AH281" s="627" t="e">
        <f t="shared" si="1008"/>
        <v>#DIV/0!</v>
      </c>
      <c r="AI281" s="37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130"/>
      <c r="AV281" s="130">
        <f t="shared" ref="AV281:AV298" si="1036">AW281</f>
        <v>317321.8</v>
      </c>
      <c r="AW281" s="130">
        <v>317321.8</v>
      </c>
      <c r="AX281" s="130"/>
      <c r="AY281" s="37"/>
      <c r="AZ281" s="43"/>
      <c r="BA281" s="310">
        <f t="shared" si="602"/>
        <v>0</v>
      </c>
      <c r="BB281" s="43"/>
      <c r="BC281" s="43"/>
      <c r="BD281" s="43"/>
      <c r="BE281" s="130">
        <f t="shared" si="600"/>
        <v>317321.8</v>
      </c>
      <c r="BF281" s="130">
        <f t="shared" si="1033"/>
        <v>317321.8</v>
      </c>
      <c r="BG281" s="37">
        <f t="shared" si="1034"/>
        <v>0</v>
      </c>
      <c r="BH281" s="43"/>
      <c r="BI281" s="130">
        <f t="shared" ref="BI281:BI298" si="1037">BJ281</f>
        <v>0</v>
      </c>
      <c r="BJ281" s="130">
        <v>0</v>
      </c>
      <c r="BK281" s="130"/>
      <c r="BL281" s="37"/>
      <c r="BM281" s="43"/>
      <c r="BN281" s="130"/>
      <c r="BO281" s="130">
        <f t="shared" ref="BO281:BO298" si="1038">BP281</f>
        <v>0</v>
      </c>
      <c r="BP281" s="130">
        <v>0</v>
      </c>
      <c r="BQ281" s="130"/>
      <c r="BR281" s="37"/>
      <c r="BS281" s="43"/>
      <c r="BT281" s="37"/>
      <c r="BU281" s="43"/>
      <c r="BV281" s="130">
        <f t="shared" ref="BV281:BV298" si="1039">BW281</f>
        <v>0</v>
      </c>
      <c r="BW281" s="130">
        <v>0</v>
      </c>
      <c r="BX281" s="130"/>
      <c r="BY281" s="37"/>
      <c r="BZ281" s="43"/>
      <c r="CA281" s="130">
        <f t="shared" si="1017"/>
        <v>0</v>
      </c>
      <c r="CB281" s="188"/>
      <c r="CC281" s="189"/>
      <c r="CD281" s="279"/>
      <c r="CE281" s="130">
        <f t="shared" si="1018"/>
        <v>0</v>
      </c>
      <c r="CF281" s="188"/>
      <c r="CG281" s="188"/>
      <c r="CH281" s="189"/>
      <c r="CI281" s="279"/>
      <c r="CJ281" s="130"/>
      <c r="CK281" s="130">
        <f t="shared" ref="CK281:CK298" si="1040">CL281</f>
        <v>0</v>
      </c>
      <c r="CL281" s="130">
        <v>0</v>
      </c>
      <c r="CM281" s="130"/>
      <c r="CN281" s="37"/>
      <c r="CO281" s="43"/>
    </row>
    <row r="282" spans="1:12248" s="71" customFormat="1" ht="36.75" hidden="1" customHeight="1" x14ac:dyDescent="0.3">
      <c r="B282" s="216"/>
      <c r="C282" s="129" t="s">
        <v>108</v>
      </c>
      <c r="D282" s="188">
        <f t="shared" si="1035"/>
        <v>0</v>
      </c>
      <c r="E282" s="188"/>
      <c r="F282" s="188"/>
      <c r="G282" s="189"/>
      <c r="H282" s="279"/>
      <c r="I282" s="279"/>
      <c r="J282" s="572" t="e">
        <f t="shared" si="1005"/>
        <v>#DIV/0!</v>
      </c>
      <c r="K282" s="188"/>
      <c r="L282" s="43"/>
      <c r="M282" s="130"/>
      <c r="N282" s="43"/>
      <c r="O282" s="37"/>
      <c r="P282" s="43"/>
      <c r="Q282" s="43"/>
      <c r="R282" s="43"/>
      <c r="S282" s="128">
        <f t="shared" si="1011"/>
        <v>0</v>
      </c>
      <c r="T282" s="43"/>
      <c r="U282" s="43"/>
      <c r="V282" s="634" t="e">
        <f t="shared" si="1014"/>
        <v>#DIV/0!</v>
      </c>
      <c r="W282" s="130"/>
      <c r="X282" s="43"/>
      <c r="Y282" s="37"/>
      <c r="Z282" s="634" t="e">
        <f t="shared" si="1015"/>
        <v>#DIV/0!</v>
      </c>
      <c r="AA282" s="43"/>
      <c r="AB282" s="43"/>
      <c r="AC282" s="462">
        <f t="shared" si="1009"/>
        <v>0</v>
      </c>
      <c r="AD282" s="627" t="e">
        <f t="shared" si="1007"/>
        <v>#DIV/0!</v>
      </c>
      <c r="AE282" s="43"/>
      <c r="AF282" s="43"/>
      <c r="AG282" s="130"/>
      <c r="AH282" s="627" t="e">
        <f t="shared" si="1008"/>
        <v>#DIV/0!</v>
      </c>
      <c r="AI282" s="37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130"/>
      <c r="AV282" s="130">
        <f t="shared" si="1036"/>
        <v>0</v>
      </c>
      <c r="AW282" s="130"/>
      <c r="AX282" s="130"/>
      <c r="AY282" s="37"/>
      <c r="AZ282" s="43"/>
      <c r="BA282" s="310">
        <f t="shared" si="602"/>
        <v>0</v>
      </c>
      <c r="BB282" s="43"/>
      <c r="BC282" s="43"/>
      <c r="BD282" s="43"/>
      <c r="BE282" s="130">
        <f t="shared" si="600"/>
        <v>0</v>
      </c>
      <c r="BF282" s="130">
        <f t="shared" si="1033"/>
        <v>0</v>
      </c>
      <c r="BG282" s="37">
        <f t="shared" si="1034"/>
        <v>0</v>
      </c>
      <c r="BH282" s="43"/>
      <c r="BI282" s="130">
        <f t="shared" si="1037"/>
        <v>0</v>
      </c>
      <c r="BJ282" s="130"/>
      <c r="BK282" s="130"/>
      <c r="BL282" s="37"/>
      <c r="BM282" s="43"/>
      <c r="BN282" s="130"/>
      <c r="BO282" s="130">
        <f t="shared" si="1038"/>
        <v>0</v>
      </c>
      <c r="BP282" s="130"/>
      <c r="BQ282" s="130"/>
      <c r="BR282" s="37"/>
      <c r="BS282" s="43"/>
      <c r="BT282" s="37"/>
      <c r="BU282" s="43"/>
      <c r="BV282" s="130">
        <f t="shared" si="1039"/>
        <v>0</v>
      </c>
      <c r="BW282" s="130"/>
      <c r="BX282" s="130"/>
      <c r="BY282" s="37"/>
      <c r="BZ282" s="43"/>
      <c r="CA282" s="130">
        <f t="shared" si="1017"/>
        <v>0</v>
      </c>
      <c r="CB282" s="188"/>
      <c r="CC282" s="189"/>
      <c r="CD282" s="279"/>
      <c r="CE282" s="130">
        <f t="shared" si="1018"/>
        <v>0</v>
      </c>
      <c r="CF282" s="188"/>
      <c r="CG282" s="188"/>
      <c r="CH282" s="189"/>
      <c r="CI282" s="279"/>
      <c r="CJ282" s="130"/>
      <c r="CK282" s="130">
        <f t="shared" si="1040"/>
        <v>0</v>
      </c>
      <c r="CL282" s="130"/>
      <c r="CM282" s="130"/>
      <c r="CN282" s="37"/>
      <c r="CO282" s="43"/>
    </row>
    <row r="283" spans="1:12248" s="71" customFormat="1" ht="91.5" hidden="1" customHeight="1" x14ac:dyDescent="0.3">
      <c r="B283" s="217" t="s">
        <v>12</v>
      </c>
      <c r="C283" s="129" t="s">
        <v>108</v>
      </c>
      <c r="D283" s="188">
        <f t="shared" si="1035"/>
        <v>0</v>
      </c>
      <c r="E283" s="188"/>
      <c r="F283" s="188"/>
      <c r="G283" s="189"/>
      <c r="H283" s="279"/>
      <c r="I283" s="279"/>
      <c r="J283" s="572" t="e">
        <f t="shared" si="1005"/>
        <v>#DIV/0!</v>
      </c>
      <c r="K283" s="188"/>
      <c r="L283" s="43"/>
      <c r="M283" s="130"/>
      <c r="N283" s="43"/>
      <c r="O283" s="37"/>
      <c r="P283" s="43"/>
      <c r="Q283" s="43"/>
      <c r="R283" s="43"/>
      <c r="S283" s="128">
        <f t="shared" si="1011"/>
        <v>0</v>
      </c>
      <c r="T283" s="43"/>
      <c r="U283" s="43"/>
      <c r="V283" s="634" t="e">
        <f t="shared" si="1014"/>
        <v>#DIV/0!</v>
      </c>
      <c r="W283" s="130"/>
      <c r="X283" s="43"/>
      <c r="Y283" s="37"/>
      <c r="Z283" s="634" t="e">
        <f t="shared" si="1015"/>
        <v>#DIV/0!</v>
      </c>
      <c r="AA283" s="43"/>
      <c r="AB283" s="43"/>
      <c r="AC283" s="462">
        <f t="shared" si="1009"/>
        <v>0</v>
      </c>
      <c r="AD283" s="627" t="e">
        <f t="shared" si="1007"/>
        <v>#DIV/0!</v>
      </c>
      <c r="AE283" s="43"/>
      <c r="AF283" s="43"/>
      <c r="AG283" s="130"/>
      <c r="AH283" s="627" t="e">
        <f t="shared" si="1008"/>
        <v>#DIV/0!</v>
      </c>
      <c r="AI283" s="37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130"/>
      <c r="AV283" s="130">
        <f t="shared" si="1036"/>
        <v>0</v>
      </c>
      <c r="AW283" s="130"/>
      <c r="AX283" s="130"/>
      <c r="AY283" s="37"/>
      <c r="AZ283" s="43"/>
      <c r="BA283" s="310">
        <f t="shared" si="602"/>
        <v>0</v>
      </c>
      <c r="BB283" s="43"/>
      <c r="BC283" s="43"/>
      <c r="BD283" s="43"/>
      <c r="BE283" s="130">
        <f t="shared" si="600"/>
        <v>0</v>
      </c>
      <c r="BF283" s="130">
        <f t="shared" si="1033"/>
        <v>0</v>
      </c>
      <c r="BG283" s="37">
        <f t="shared" si="1034"/>
        <v>0</v>
      </c>
      <c r="BH283" s="43"/>
      <c r="BI283" s="130">
        <f t="shared" si="1037"/>
        <v>0</v>
      </c>
      <c r="BJ283" s="130"/>
      <c r="BK283" s="130"/>
      <c r="BL283" s="37"/>
      <c r="BM283" s="43"/>
      <c r="BN283" s="130"/>
      <c r="BO283" s="130">
        <f t="shared" si="1038"/>
        <v>0</v>
      </c>
      <c r="BP283" s="130"/>
      <c r="BQ283" s="130"/>
      <c r="BR283" s="37"/>
      <c r="BS283" s="43"/>
      <c r="BT283" s="37"/>
      <c r="BU283" s="43"/>
      <c r="BV283" s="130">
        <f t="shared" si="1039"/>
        <v>0</v>
      </c>
      <c r="BW283" s="130"/>
      <c r="BX283" s="130"/>
      <c r="BY283" s="37"/>
      <c r="BZ283" s="43"/>
      <c r="CA283" s="130">
        <f t="shared" si="1017"/>
        <v>0</v>
      </c>
      <c r="CB283" s="188"/>
      <c r="CC283" s="189"/>
      <c r="CD283" s="279"/>
      <c r="CE283" s="130">
        <f t="shared" si="1018"/>
        <v>0</v>
      </c>
      <c r="CF283" s="188"/>
      <c r="CG283" s="188"/>
      <c r="CH283" s="189"/>
      <c r="CI283" s="279"/>
      <c r="CJ283" s="130"/>
      <c r="CK283" s="130">
        <f t="shared" si="1040"/>
        <v>0</v>
      </c>
      <c r="CL283" s="130"/>
      <c r="CM283" s="130"/>
      <c r="CN283" s="37"/>
      <c r="CO283" s="43"/>
    </row>
    <row r="284" spans="1:12248" s="71" customFormat="1" ht="55.5" hidden="1" customHeight="1" x14ac:dyDescent="0.3">
      <c r="B284" s="152" t="s">
        <v>34</v>
      </c>
      <c r="C284" s="129" t="s">
        <v>108</v>
      </c>
      <c r="D284" s="188">
        <f t="shared" si="1035"/>
        <v>0</v>
      </c>
      <c r="E284" s="188"/>
      <c r="F284" s="188"/>
      <c r="G284" s="189"/>
      <c r="H284" s="279"/>
      <c r="I284" s="279"/>
      <c r="J284" s="572" t="e">
        <f t="shared" si="1005"/>
        <v>#DIV/0!</v>
      </c>
      <c r="K284" s="188"/>
      <c r="L284" s="43"/>
      <c r="M284" s="130"/>
      <c r="N284" s="43"/>
      <c r="O284" s="37"/>
      <c r="P284" s="43"/>
      <c r="Q284" s="43"/>
      <c r="R284" s="43"/>
      <c r="S284" s="128">
        <f t="shared" si="1011"/>
        <v>0</v>
      </c>
      <c r="T284" s="43"/>
      <c r="U284" s="43"/>
      <c r="V284" s="634" t="e">
        <f t="shared" si="1014"/>
        <v>#DIV/0!</v>
      </c>
      <c r="W284" s="130"/>
      <c r="X284" s="43"/>
      <c r="Y284" s="37"/>
      <c r="Z284" s="634" t="e">
        <f t="shared" si="1015"/>
        <v>#DIV/0!</v>
      </c>
      <c r="AA284" s="43"/>
      <c r="AB284" s="43"/>
      <c r="AC284" s="462">
        <f t="shared" si="1009"/>
        <v>0</v>
      </c>
      <c r="AD284" s="627" t="e">
        <f t="shared" si="1007"/>
        <v>#DIV/0!</v>
      </c>
      <c r="AE284" s="43"/>
      <c r="AF284" s="43"/>
      <c r="AG284" s="130"/>
      <c r="AH284" s="627" t="e">
        <f t="shared" si="1008"/>
        <v>#DIV/0!</v>
      </c>
      <c r="AI284" s="37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130"/>
      <c r="AV284" s="130">
        <f t="shared" si="1036"/>
        <v>0</v>
      </c>
      <c r="AW284" s="130"/>
      <c r="AX284" s="130"/>
      <c r="AY284" s="37"/>
      <c r="AZ284" s="43"/>
      <c r="BA284" s="310">
        <f t="shared" si="602"/>
        <v>0</v>
      </c>
      <c r="BB284" s="43"/>
      <c r="BC284" s="43"/>
      <c r="BD284" s="43"/>
      <c r="BE284" s="130">
        <f t="shared" si="600"/>
        <v>0</v>
      </c>
      <c r="BF284" s="130">
        <f t="shared" si="1033"/>
        <v>0</v>
      </c>
      <c r="BG284" s="37">
        <f t="shared" si="1034"/>
        <v>0</v>
      </c>
      <c r="BH284" s="43"/>
      <c r="BI284" s="130">
        <f t="shared" si="1037"/>
        <v>0</v>
      </c>
      <c r="BJ284" s="130"/>
      <c r="BK284" s="130"/>
      <c r="BL284" s="37"/>
      <c r="BM284" s="43"/>
      <c r="BN284" s="130"/>
      <c r="BO284" s="130">
        <f t="shared" si="1038"/>
        <v>0</v>
      </c>
      <c r="BP284" s="130"/>
      <c r="BQ284" s="130"/>
      <c r="BR284" s="37"/>
      <c r="BS284" s="43"/>
      <c r="BT284" s="37"/>
      <c r="BU284" s="43"/>
      <c r="BV284" s="130">
        <f t="shared" si="1039"/>
        <v>0</v>
      </c>
      <c r="BW284" s="130"/>
      <c r="BX284" s="130"/>
      <c r="BY284" s="37"/>
      <c r="BZ284" s="43"/>
      <c r="CA284" s="130">
        <f t="shared" si="1017"/>
        <v>0</v>
      </c>
      <c r="CB284" s="188"/>
      <c r="CC284" s="189"/>
      <c r="CD284" s="279"/>
      <c r="CE284" s="130">
        <f t="shared" si="1018"/>
        <v>0</v>
      </c>
      <c r="CF284" s="188"/>
      <c r="CG284" s="188"/>
      <c r="CH284" s="189"/>
      <c r="CI284" s="279"/>
      <c r="CJ284" s="130"/>
      <c r="CK284" s="130">
        <f t="shared" si="1040"/>
        <v>0</v>
      </c>
      <c r="CL284" s="130"/>
      <c r="CM284" s="130"/>
      <c r="CN284" s="37"/>
      <c r="CO284" s="43"/>
    </row>
    <row r="285" spans="1:12248" s="71" customFormat="1" ht="36.75" hidden="1" customHeight="1" x14ac:dyDescent="0.3">
      <c r="B285" s="216"/>
      <c r="C285" s="129" t="s">
        <v>108</v>
      </c>
      <c r="D285" s="188">
        <f t="shared" si="1035"/>
        <v>0</v>
      </c>
      <c r="E285" s="188"/>
      <c r="F285" s="188"/>
      <c r="G285" s="189"/>
      <c r="H285" s="279"/>
      <c r="I285" s="279"/>
      <c r="J285" s="572" t="e">
        <f t="shared" si="1005"/>
        <v>#DIV/0!</v>
      </c>
      <c r="K285" s="188"/>
      <c r="L285" s="43"/>
      <c r="M285" s="130"/>
      <c r="N285" s="43"/>
      <c r="O285" s="37"/>
      <c r="P285" s="43"/>
      <c r="Q285" s="43"/>
      <c r="R285" s="43"/>
      <c r="S285" s="128">
        <f t="shared" si="1011"/>
        <v>0</v>
      </c>
      <c r="T285" s="43"/>
      <c r="U285" s="43"/>
      <c r="V285" s="634" t="e">
        <f t="shared" si="1014"/>
        <v>#DIV/0!</v>
      </c>
      <c r="W285" s="130"/>
      <c r="X285" s="43"/>
      <c r="Y285" s="37"/>
      <c r="Z285" s="634" t="e">
        <f t="shared" si="1015"/>
        <v>#DIV/0!</v>
      </c>
      <c r="AA285" s="43"/>
      <c r="AB285" s="43"/>
      <c r="AC285" s="462">
        <f t="shared" si="1009"/>
        <v>0</v>
      </c>
      <c r="AD285" s="627" t="e">
        <f t="shared" si="1007"/>
        <v>#DIV/0!</v>
      </c>
      <c r="AE285" s="43"/>
      <c r="AF285" s="43"/>
      <c r="AG285" s="130"/>
      <c r="AH285" s="627" t="e">
        <f t="shared" si="1008"/>
        <v>#DIV/0!</v>
      </c>
      <c r="AI285" s="37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130"/>
      <c r="AV285" s="130">
        <f t="shared" si="1036"/>
        <v>0</v>
      </c>
      <c r="AW285" s="130"/>
      <c r="AX285" s="130"/>
      <c r="AY285" s="37"/>
      <c r="AZ285" s="43"/>
      <c r="BA285" s="310">
        <f t="shared" si="602"/>
        <v>0</v>
      </c>
      <c r="BB285" s="43"/>
      <c r="BC285" s="43"/>
      <c r="BD285" s="43"/>
      <c r="BE285" s="130">
        <f t="shared" si="600"/>
        <v>0</v>
      </c>
      <c r="BF285" s="130">
        <f t="shared" si="1033"/>
        <v>0</v>
      </c>
      <c r="BG285" s="37">
        <f t="shared" si="1034"/>
        <v>0</v>
      </c>
      <c r="BH285" s="43"/>
      <c r="BI285" s="130">
        <f t="shared" si="1037"/>
        <v>0</v>
      </c>
      <c r="BJ285" s="130"/>
      <c r="BK285" s="130"/>
      <c r="BL285" s="37"/>
      <c r="BM285" s="43"/>
      <c r="BN285" s="130"/>
      <c r="BO285" s="130">
        <f t="shared" si="1038"/>
        <v>0</v>
      </c>
      <c r="BP285" s="130"/>
      <c r="BQ285" s="130"/>
      <c r="BR285" s="37"/>
      <c r="BS285" s="43"/>
      <c r="BT285" s="37"/>
      <c r="BU285" s="43"/>
      <c r="BV285" s="130">
        <f t="shared" si="1039"/>
        <v>0</v>
      </c>
      <c r="BW285" s="130"/>
      <c r="BX285" s="130"/>
      <c r="BY285" s="37"/>
      <c r="BZ285" s="43"/>
      <c r="CA285" s="130">
        <f t="shared" si="1017"/>
        <v>0</v>
      </c>
      <c r="CB285" s="188"/>
      <c r="CC285" s="189"/>
      <c r="CD285" s="279"/>
      <c r="CE285" s="130">
        <f t="shared" si="1018"/>
        <v>0</v>
      </c>
      <c r="CF285" s="188"/>
      <c r="CG285" s="188"/>
      <c r="CH285" s="189"/>
      <c r="CI285" s="279"/>
      <c r="CJ285" s="130"/>
      <c r="CK285" s="130">
        <f t="shared" si="1040"/>
        <v>0</v>
      </c>
      <c r="CL285" s="130"/>
      <c r="CM285" s="130"/>
      <c r="CN285" s="37"/>
      <c r="CO285" s="43"/>
    </row>
    <row r="286" spans="1:12248" s="71" customFormat="1" ht="36.75" hidden="1" customHeight="1" x14ac:dyDescent="0.3">
      <c r="B286" s="216"/>
      <c r="C286" s="129" t="s">
        <v>108</v>
      </c>
      <c r="D286" s="188">
        <f t="shared" si="1035"/>
        <v>0</v>
      </c>
      <c r="E286" s="188"/>
      <c r="F286" s="188"/>
      <c r="G286" s="189"/>
      <c r="H286" s="279"/>
      <c r="I286" s="279"/>
      <c r="J286" s="572" t="e">
        <f t="shared" si="1005"/>
        <v>#DIV/0!</v>
      </c>
      <c r="K286" s="188"/>
      <c r="L286" s="43"/>
      <c r="M286" s="130"/>
      <c r="N286" s="43"/>
      <c r="O286" s="37"/>
      <c r="P286" s="43"/>
      <c r="Q286" s="43"/>
      <c r="R286" s="43"/>
      <c r="S286" s="128">
        <f t="shared" si="1011"/>
        <v>0</v>
      </c>
      <c r="T286" s="43"/>
      <c r="U286" s="43"/>
      <c r="V286" s="634" t="e">
        <f t="shared" si="1014"/>
        <v>#DIV/0!</v>
      </c>
      <c r="W286" s="130"/>
      <c r="X286" s="43"/>
      <c r="Y286" s="37"/>
      <c r="Z286" s="634" t="e">
        <f t="shared" si="1015"/>
        <v>#DIV/0!</v>
      </c>
      <c r="AA286" s="43"/>
      <c r="AB286" s="43"/>
      <c r="AC286" s="462">
        <f t="shared" si="1009"/>
        <v>0</v>
      </c>
      <c r="AD286" s="627" t="e">
        <f t="shared" si="1007"/>
        <v>#DIV/0!</v>
      </c>
      <c r="AE286" s="43"/>
      <c r="AF286" s="43"/>
      <c r="AG286" s="130"/>
      <c r="AH286" s="627" t="e">
        <f t="shared" si="1008"/>
        <v>#DIV/0!</v>
      </c>
      <c r="AI286" s="37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130"/>
      <c r="AV286" s="130">
        <f t="shared" si="1036"/>
        <v>0</v>
      </c>
      <c r="AW286" s="130"/>
      <c r="AX286" s="130"/>
      <c r="AY286" s="37"/>
      <c r="AZ286" s="43"/>
      <c r="BA286" s="310">
        <f t="shared" si="602"/>
        <v>0</v>
      </c>
      <c r="BB286" s="43"/>
      <c r="BC286" s="43"/>
      <c r="BD286" s="43"/>
      <c r="BE286" s="130">
        <f t="shared" ref="BE286:BE305" si="1041">BF286+BG286+BH286</f>
        <v>0</v>
      </c>
      <c r="BF286" s="130">
        <f t="shared" si="1033"/>
        <v>0</v>
      </c>
      <c r="BG286" s="37">
        <f t="shared" si="1034"/>
        <v>0</v>
      </c>
      <c r="BH286" s="43"/>
      <c r="BI286" s="130">
        <f t="shared" si="1037"/>
        <v>0</v>
      </c>
      <c r="BJ286" s="130"/>
      <c r="BK286" s="130"/>
      <c r="BL286" s="37"/>
      <c r="BM286" s="43"/>
      <c r="BN286" s="130"/>
      <c r="BO286" s="130">
        <f t="shared" si="1038"/>
        <v>0</v>
      </c>
      <c r="BP286" s="130"/>
      <c r="BQ286" s="130"/>
      <c r="BR286" s="37"/>
      <c r="BS286" s="43"/>
      <c r="BT286" s="37"/>
      <c r="BU286" s="43"/>
      <c r="BV286" s="130">
        <f t="shared" si="1039"/>
        <v>0</v>
      </c>
      <c r="BW286" s="130"/>
      <c r="BX286" s="130"/>
      <c r="BY286" s="37"/>
      <c r="BZ286" s="43"/>
      <c r="CA286" s="130">
        <f t="shared" si="1017"/>
        <v>0</v>
      </c>
      <c r="CB286" s="188"/>
      <c r="CC286" s="189"/>
      <c r="CD286" s="279"/>
      <c r="CE286" s="130">
        <f t="shared" si="1018"/>
        <v>0</v>
      </c>
      <c r="CF286" s="188"/>
      <c r="CG286" s="188"/>
      <c r="CH286" s="189"/>
      <c r="CI286" s="279"/>
      <c r="CJ286" s="130"/>
      <c r="CK286" s="130">
        <f t="shared" si="1040"/>
        <v>0</v>
      </c>
      <c r="CL286" s="130"/>
      <c r="CM286" s="130"/>
      <c r="CN286" s="37"/>
      <c r="CO286" s="43"/>
    </row>
    <row r="287" spans="1:12248" s="72" customFormat="1" ht="86.25" hidden="1" customHeight="1" x14ac:dyDescent="0.25">
      <c r="B287" s="218"/>
      <c r="C287" s="129" t="s">
        <v>108</v>
      </c>
      <c r="D287" s="188">
        <f t="shared" si="1035"/>
        <v>0</v>
      </c>
      <c r="E287" s="252"/>
      <c r="F287" s="252"/>
      <c r="G287" s="254"/>
      <c r="H287" s="254"/>
      <c r="I287" s="254"/>
      <c r="J287" s="572" t="e">
        <f t="shared" si="1005"/>
        <v>#DIV/0!</v>
      </c>
      <c r="K287" s="252"/>
      <c r="L287" s="30"/>
      <c r="M287" s="119"/>
      <c r="N287" s="30"/>
      <c r="O287" s="30"/>
      <c r="P287" s="30"/>
      <c r="Q287" s="30"/>
      <c r="R287" s="30"/>
      <c r="S287" s="128">
        <f t="shared" si="1011"/>
        <v>0</v>
      </c>
      <c r="T287" s="30"/>
      <c r="U287" s="30"/>
      <c r="V287" s="634" t="e">
        <f t="shared" si="1014"/>
        <v>#DIV/0!</v>
      </c>
      <c r="W287" s="119"/>
      <c r="X287" s="30"/>
      <c r="Y287" s="30"/>
      <c r="Z287" s="634" t="e">
        <f t="shared" si="1015"/>
        <v>#DIV/0!</v>
      </c>
      <c r="AA287" s="30"/>
      <c r="AB287" s="30"/>
      <c r="AC287" s="462">
        <f t="shared" si="1009"/>
        <v>0</v>
      </c>
      <c r="AD287" s="627" t="e">
        <f t="shared" si="1007"/>
        <v>#DIV/0!</v>
      </c>
      <c r="AE287" s="30"/>
      <c r="AF287" s="30"/>
      <c r="AG287" s="119"/>
      <c r="AH287" s="627" t="e">
        <f t="shared" si="1008"/>
        <v>#DIV/0!</v>
      </c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119"/>
      <c r="AV287" s="130">
        <f t="shared" si="1036"/>
        <v>0</v>
      </c>
      <c r="AW287" s="119"/>
      <c r="AX287" s="119"/>
      <c r="AY287" s="30"/>
      <c r="AZ287" s="30"/>
      <c r="BA287" s="310">
        <f t="shared" ref="BA287:BA306" si="1042">BB287+BC287+BD287</f>
        <v>0</v>
      </c>
      <c r="BB287" s="30"/>
      <c r="BC287" s="30"/>
      <c r="BD287" s="30"/>
      <c r="BE287" s="130">
        <f t="shared" si="1041"/>
        <v>0</v>
      </c>
      <c r="BF287" s="119">
        <f t="shared" si="1033"/>
        <v>0</v>
      </c>
      <c r="BG287" s="30">
        <f t="shared" si="1034"/>
        <v>0</v>
      </c>
      <c r="BH287" s="30"/>
      <c r="BI287" s="130">
        <f t="shared" si="1037"/>
        <v>0</v>
      </c>
      <c r="BJ287" s="119"/>
      <c r="BK287" s="119"/>
      <c r="BL287" s="30"/>
      <c r="BM287" s="30"/>
      <c r="BN287" s="130"/>
      <c r="BO287" s="130">
        <f t="shared" si="1038"/>
        <v>0</v>
      </c>
      <c r="BP287" s="119"/>
      <c r="BQ287" s="119"/>
      <c r="BR287" s="30"/>
      <c r="BS287" s="30"/>
      <c r="BT287" s="30"/>
      <c r="BU287" s="30"/>
      <c r="BV287" s="130">
        <f t="shared" si="1039"/>
        <v>0</v>
      </c>
      <c r="BW287" s="119"/>
      <c r="BX287" s="119"/>
      <c r="BY287" s="30"/>
      <c r="BZ287" s="30"/>
      <c r="CA287" s="130">
        <f t="shared" si="1017"/>
        <v>0</v>
      </c>
      <c r="CB287" s="252"/>
      <c r="CC287" s="254"/>
      <c r="CD287" s="254"/>
      <c r="CE287" s="130">
        <f t="shared" si="1018"/>
        <v>0</v>
      </c>
      <c r="CF287" s="252"/>
      <c r="CG287" s="252"/>
      <c r="CH287" s="254"/>
      <c r="CI287" s="254"/>
      <c r="CJ287" s="130"/>
      <c r="CK287" s="130">
        <f t="shared" si="1040"/>
        <v>0</v>
      </c>
      <c r="CL287" s="119"/>
      <c r="CM287" s="119"/>
      <c r="CN287" s="30"/>
      <c r="CO287" s="30"/>
    </row>
    <row r="288" spans="1:12248" s="73" customFormat="1" ht="72" hidden="1" customHeight="1" x14ac:dyDescent="0.3">
      <c r="B288" s="219"/>
      <c r="C288" s="129" t="s">
        <v>108</v>
      </c>
      <c r="D288" s="188">
        <f t="shared" si="1035"/>
        <v>0</v>
      </c>
      <c r="E288" s="256"/>
      <c r="F288" s="256"/>
      <c r="G288" s="257"/>
      <c r="H288" s="257"/>
      <c r="I288" s="257"/>
      <c r="J288" s="572" t="e">
        <f t="shared" si="1005"/>
        <v>#DIV/0!</v>
      </c>
      <c r="K288" s="256"/>
      <c r="L288" s="45"/>
      <c r="M288" s="125"/>
      <c r="N288" s="45"/>
      <c r="O288" s="45"/>
      <c r="P288" s="45"/>
      <c r="Q288" s="45"/>
      <c r="R288" s="45"/>
      <c r="S288" s="128">
        <f t="shared" si="1011"/>
        <v>0</v>
      </c>
      <c r="T288" s="45"/>
      <c r="U288" s="45"/>
      <c r="V288" s="634" t="e">
        <f t="shared" si="1014"/>
        <v>#DIV/0!</v>
      </c>
      <c r="W288" s="125"/>
      <c r="X288" s="45"/>
      <c r="Y288" s="45"/>
      <c r="Z288" s="634" t="e">
        <f t="shared" si="1015"/>
        <v>#DIV/0!</v>
      </c>
      <c r="AA288" s="45"/>
      <c r="AB288" s="45"/>
      <c r="AC288" s="462">
        <f t="shared" si="1009"/>
        <v>0</v>
      </c>
      <c r="AD288" s="627" t="e">
        <f t="shared" si="1007"/>
        <v>#DIV/0!</v>
      </c>
      <c r="AE288" s="45"/>
      <c r="AF288" s="45"/>
      <c r="AG288" s="125"/>
      <c r="AH288" s="627" t="e">
        <f t="shared" si="1008"/>
        <v>#DIV/0!</v>
      </c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125"/>
      <c r="AV288" s="130">
        <f t="shared" si="1036"/>
        <v>0</v>
      </c>
      <c r="AW288" s="125"/>
      <c r="AX288" s="125"/>
      <c r="AY288" s="45"/>
      <c r="AZ288" s="45"/>
      <c r="BA288" s="310">
        <f t="shared" si="1042"/>
        <v>0</v>
      </c>
      <c r="BB288" s="45"/>
      <c r="BC288" s="45"/>
      <c r="BD288" s="45"/>
      <c r="BE288" s="130">
        <f t="shared" si="1041"/>
        <v>0</v>
      </c>
      <c r="BF288" s="125">
        <f t="shared" si="1033"/>
        <v>0</v>
      </c>
      <c r="BG288" s="45">
        <f t="shared" si="1034"/>
        <v>0</v>
      </c>
      <c r="BH288" s="45"/>
      <c r="BI288" s="130">
        <f t="shared" si="1037"/>
        <v>0</v>
      </c>
      <c r="BJ288" s="125"/>
      <c r="BK288" s="125"/>
      <c r="BL288" s="45"/>
      <c r="BM288" s="45"/>
      <c r="BN288" s="130"/>
      <c r="BO288" s="130">
        <f t="shared" si="1038"/>
        <v>0</v>
      </c>
      <c r="BP288" s="125"/>
      <c r="BQ288" s="125"/>
      <c r="BR288" s="45"/>
      <c r="BS288" s="45"/>
      <c r="BT288" s="45"/>
      <c r="BU288" s="45"/>
      <c r="BV288" s="130">
        <f t="shared" si="1039"/>
        <v>0</v>
      </c>
      <c r="BW288" s="125"/>
      <c r="BX288" s="125"/>
      <c r="BY288" s="45"/>
      <c r="BZ288" s="45"/>
      <c r="CA288" s="130">
        <f t="shared" si="1017"/>
        <v>0</v>
      </c>
      <c r="CB288" s="256"/>
      <c r="CC288" s="257"/>
      <c r="CD288" s="257"/>
      <c r="CE288" s="130">
        <f t="shared" si="1018"/>
        <v>0</v>
      </c>
      <c r="CF288" s="256"/>
      <c r="CG288" s="256"/>
      <c r="CH288" s="257"/>
      <c r="CI288" s="257"/>
      <c r="CJ288" s="130"/>
      <c r="CK288" s="130">
        <f t="shared" si="1040"/>
        <v>0</v>
      </c>
      <c r="CL288" s="125"/>
      <c r="CM288" s="125"/>
      <c r="CN288" s="45"/>
      <c r="CO288" s="45"/>
    </row>
    <row r="289" spans="1:93" s="74" customFormat="1" ht="25.5" hidden="1" customHeight="1" x14ac:dyDescent="0.3">
      <c r="B289" s="219"/>
      <c r="C289" s="129" t="s">
        <v>108</v>
      </c>
      <c r="D289" s="188">
        <f t="shared" si="1035"/>
        <v>0</v>
      </c>
      <c r="E289" s="666"/>
      <c r="F289" s="666"/>
      <c r="G289" s="279"/>
      <c r="H289" s="279"/>
      <c r="I289" s="279"/>
      <c r="J289" s="572" t="e">
        <f t="shared" si="1005"/>
        <v>#DIV/0!</v>
      </c>
      <c r="K289" s="666"/>
      <c r="L289" s="43"/>
      <c r="M289" s="128"/>
      <c r="N289" s="43"/>
      <c r="O289" s="43"/>
      <c r="P289" s="43"/>
      <c r="Q289" s="43"/>
      <c r="R289" s="43"/>
      <c r="S289" s="128">
        <f t="shared" si="1011"/>
        <v>0</v>
      </c>
      <c r="T289" s="43"/>
      <c r="U289" s="43"/>
      <c r="V289" s="634" t="e">
        <f t="shared" si="1014"/>
        <v>#DIV/0!</v>
      </c>
      <c r="W289" s="128"/>
      <c r="X289" s="43"/>
      <c r="Y289" s="43"/>
      <c r="Z289" s="634" t="e">
        <f t="shared" si="1015"/>
        <v>#DIV/0!</v>
      </c>
      <c r="AA289" s="43"/>
      <c r="AB289" s="43"/>
      <c r="AC289" s="462">
        <f t="shared" si="1009"/>
        <v>0</v>
      </c>
      <c r="AD289" s="627" t="e">
        <f t="shared" si="1007"/>
        <v>#DIV/0!</v>
      </c>
      <c r="AE289" s="43"/>
      <c r="AF289" s="43"/>
      <c r="AG289" s="128"/>
      <c r="AH289" s="627" t="e">
        <f t="shared" si="1008"/>
        <v>#DIV/0!</v>
      </c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128"/>
      <c r="AV289" s="130">
        <f t="shared" si="1036"/>
        <v>0</v>
      </c>
      <c r="AW289" s="128"/>
      <c r="AX289" s="128"/>
      <c r="AY289" s="43"/>
      <c r="AZ289" s="43"/>
      <c r="BA289" s="310">
        <f t="shared" si="1042"/>
        <v>0</v>
      </c>
      <c r="BB289" s="43"/>
      <c r="BC289" s="43"/>
      <c r="BD289" s="43"/>
      <c r="BE289" s="130">
        <f t="shared" si="1041"/>
        <v>0</v>
      </c>
      <c r="BF289" s="128">
        <f t="shared" si="1033"/>
        <v>0</v>
      </c>
      <c r="BG289" s="43">
        <f t="shared" si="1034"/>
        <v>0</v>
      </c>
      <c r="BH289" s="43"/>
      <c r="BI289" s="130">
        <f t="shared" si="1037"/>
        <v>0</v>
      </c>
      <c r="BJ289" s="128"/>
      <c r="BK289" s="128"/>
      <c r="BL289" s="43"/>
      <c r="BM289" s="43"/>
      <c r="BN289" s="130"/>
      <c r="BO289" s="130">
        <f t="shared" si="1038"/>
        <v>0</v>
      </c>
      <c r="BP289" s="128"/>
      <c r="BQ289" s="128"/>
      <c r="BR289" s="43"/>
      <c r="BS289" s="43"/>
      <c r="BT289" s="43"/>
      <c r="BU289" s="43"/>
      <c r="BV289" s="130">
        <f t="shared" si="1039"/>
        <v>0</v>
      </c>
      <c r="BW289" s="128"/>
      <c r="BX289" s="128"/>
      <c r="BY289" s="43"/>
      <c r="BZ289" s="43"/>
      <c r="CA289" s="130">
        <f t="shared" si="1017"/>
        <v>0</v>
      </c>
      <c r="CB289" s="341"/>
      <c r="CC289" s="279"/>
      <c r="CD289" s="279"/>
      <c r="CE289" s="130">
        <f t="shared" si="1018"/>
        <v>0</v>
      </c>
      <c r="CF289" s="341"/>
      <c r="CG289" s="528"/>
      <c r="CH289" s="279"/>
      <c r="CI289" s="279"/>
      <c r="CJ289" s="130"/>
      <c r="CK289" s="130">
        <f t="shared" si="1040"/>
        <v>0</v>
      </c>
      <c r="CL289" s="128"/>
      <c r="CM289" s="128"/>
      <c r="CN289" s="43"/>
      <c r="CO289" s="43"/>
    </row>
    <row r="290" spans="1:93" s="73" customFormat="1" ht="22.5" hidden="1" customHeight="1" x14ac:dyDescent="0.3">
      <c r="B290" s="219"/>
      <c r="C290" s="129" t="s">
        <v>108</v>
      </c>
      <c r="D290" s="188">
        <f t="shared" si="1035"/>
        <v>0</v>
      </c>
      <c r="E290" s="666"/>
      <c r="F290" s="666"/>
      <c r="G290" s="279"/>
      <c r="H290" s="279"/>
      <c r="I290" s="279"/>
      <c r="J290" s="572" t="e">
        <f t="shared" si="1005"/>
        <v>#DIV/0!</v>
      </c>
      <c r="K290" s="666"/>
      <c r="L290" s="43"/>
      <c r="M290" s="128"/>
      <c r="N290" s="43"/>
      <c r="O290" s="43"/>
      <c r="P290" s="43"/>
      <c r="Q290" s="43"/>
      <c r="R290" s="43"/>
      <c r="S290" s="128">
        <f t="shared" si="1011"/>
        <v>0</v>
      </c>
      <c r="T290" s="43"/>
      <c r="U290" s="43"/>
      <c r="V290" s="634" t="e">
        <f t="shared" si="1014"/>
        <v>#DIV/0!</v>
      </c>
      <c r="W290" s="128"/>
      <c r="X290" s="43"/>
      <c r="Y290" s="43"/>
      <c r="Z290" s="634" t="e">
        <f t="shared" si="1015"/>
        <v>#DIV/0!</v>
      </c>
      <c r="AA290" s="43"/>
      <c r="AB290" s="43"/>
      <c r="AC290" s="462">
        <f t="shared" si="1009"/>
        <v>0</v>
      </c>
      <c r="AD290" s="627" t="e">
        <f t="shared" si="1007"/>
        <v>#DIV/0!</v>
      </c>
      <c r="AE290" s="43"/>
      <c r="AF290" s="43"/>
      <c r="AG290" s="128"/>
      <c r="AH290" s="627" t="e">
        <f t="shared" si="1008"/>
        <v>#DIV/0!</v>
      </c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128"/>
      <c r="AV290" s="130">
        <f t="shared" si="1036"/>
        <v>0</v>
      </c>
      <c r="AW290" s="128"/>
      <c r="AX290" s="128"/>
      <c r="AY290" s="43"/>
      <c r="AZ290" s="43"/>
      <c r="BA290" s="310">
        <f t="shared" si="1042"/>
        <v>0</v>
      </c>
      <c r="BB290" s="43"/>
      <c r="BC290" s="43"/>
      <c r="BD290" s="43"/>
      <c r="BE290" s="130">
        <f t="shared" si="1041"/>
        <v>0</v>
      </c>
      <c r="BF290" s="128">
        <f t="shared" si="1033"/>
        <v>0</v>
      </c>
      <c r="BG290" s="43">
        <f t="shared" si="1034"/>
        <v>0</v>
      </c>
      <c r="BH290" s="43"/>
      <c r="BI290" s="130">
        <f t="shared" si="1037"/>
        <v>0</v>
      </c>
      <c r="BJ290" s="128"/>
      <c r="BK290" s="128"/>
      <c r="BL290" s="43"/>
      <c r="BM290" s="43"/>
      <c r="BN290" s="130"/>
      <c r="BO290" s="130">
        <f t="shared" si="1038"/>
        <v>0</v>
      </c>
      <c r="BP290" s="128"/>
      <c r="BQ290" s="128"/>
      <c r="BR290" s="43"/>
      <c r="BS290" s="43"/>
      <c r="BT290" s="43"/>
      <c r="BU290" s="43"/>
      <c r="BV290" s="130">
        <f t="shared" si="1039"/>
        <v>0</v>
      </c>
      <c r="BW290" s="128"/>
      <c r="BX290" s="128"/>
      <c r="BY290" s="43"/>
      <c r="BZ290" s="43"/>
      <c r="CA290" s="130">
        <f t="shared" si="1017"/>
        <v>0</v>
      </c>
      <c r="CB290" s="341"/>
      <c r="CC290" s="279"/>
      <c r="CD290" s="279"/>
      <c r="CE290" s="130">
        <f t="shared" si="1018"/>
        <v>0</v>
      </c>
      <c r="CF290" s="341"/>
      <c r="CG290" s="528"/>
      <c r="CH290" s="279"/>
      <c r="CI290" s="279"/>
      <c r="CJ290" s="130"/>
      <c r="CK290" s="130">
        <f t="shared" si="1040"/>
        <v>0</v>
      </c>
      <c r="CL290" s="128"/>
      <c r="CM290" s="128"/>
      <c r="CN290" s="43"/>
      <c r="CO290" s="43"/>
    </row>
    <row r="291" spans="1:93" s="73" customFormat="1" ht="195" hidden="1" customHeight="1" x14ac:dyDescent="0.3">
      <c r="B291" s="213"/>
      <c r="C291" s="129" t="s">
        <v>108</v>
      </c>
      <c r="D291" s="188">
        <f t="shared" si="1035"/>
        <v>0</v>
      </c>
      <c r="E291" s="256"/>
      <c r="F291" s="256"/>
      <c r="G291" s="257"/>
      <c r="H291" s="257"/>
      <c r="I291" s="257"/>
      <c r="J291" s="572" t="e">
        <f t="shared" si="1005"/>
        <v>#DIV/0!</v>
      </c>
      <c r="K291" s="256"/>
      <c r="L291" s="45"/>
      <c r="M291" s="125"/>
      <c r="N291" s="45"/>
      <c r="O291" s="45"/>
      <c r="P291" s="45"/>
      <c r="Q291" s="45"/>
      <c r="R291" s="45"/>
      <c r="S291" s="128">
        <f t="shared" si="1011"/>
        <v>0</v>
      </c>
      <c r="T291" s="45"/>
      <c r="U291" s="45"/>
      <c r="V291" s="634" t="e">
        <f t="shared" si="1014"/>
        <v>#DIV/0!</v>
      </c>
      <c r="W291" s="125"/>
      <c r="X291" s="45"/>
      <c r="Y291" s="45"/>
      <c r="Z291" s="634" t="e">
        <f t="shared" si="1015"/>
        <v>#DIV/0!</v>
      </c>
      <c r="AA291" s="45"/>
      <c r="AB291" s="45"/>
      <c r="AC291" s="462">
        <f t="shared" si="1009"/>
        <v>0</v>
      </c>
      <c r="AD291" s="627" t="e">
        <f t="shared" si="1007"/>
        <v>#DIV/0!</v>
      </c>
      <c r="AE291" s="45"/>
      <c r="AF291" s="45"/>
      <c r="AG291" s="125"/>
      <c r="AH291" s="627" t="e">
        <f t="shared" si="1008"/>
        <v>#DIV/0!</v>
      </c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125"/>
      <c r="AV291" s="130">
        <f t="shared" si="1036"/>
        <v>0</v>
      </c>
      <c r="AW291" s="125"/>
      <c r="AX291" s="125"/>
      <c r="AY291" s="45"/>
      <c r="AZ291" s="45"/>
      <c r="BA291" s="310">
        <f t="shared" si="1042"/>
        <v>0</v>
      </c>
      <c r="BB291" s="45"/>
      <c r="BC291" s="45"/>
      <c r="BD291" s="45"/>
      <c r="BE291" s="130">
        <f t="shared" si="1041"/>
        <v>0</v>
      </c>
      <c r="BF291" s="125">
        <f t="shared" si="1033"/>
        <v>0</v>
      </c>
      <c r="BG291" s="45">
        <f t="shared" si="1034"/>
        <v>0</v>
      </c>
      <c r="BH291" s="45"/>
      <c r="BI291" s="130">
        <f t="shared" si="1037"/>
        <v>0</v>
      </c>
      <c r="BJ291" s="125"/>
      <c r="BK291" s="125"/>
      <c r="BL291" s="45"/>
      <c r="BM291" s="45"/>
      <c r="BN291" s="130"/>
      <c r="BO291" s="130">
        <f t="shared" si="1038"/>
        <v>0</v>
      </c>
      <c r="BP291" s="125"/>
      <c r="BQ291" s="125"/>
      <c r="BR291" s="45"/>
      <c r="BS291" s="45"/>
      <c r="BT291" s="45"/>
      <c r="BU291" s="45"/>
      <c r="BV291" s="130">
        <f t="shared" si="1039"/>
        <v>0</v>
      </c>
      <c r="BW291" s="125"/>
      <c r="BX291" s="125"/>
      <c r="BY291" s="45"/>
      <c r="BZ291" s="45"/>
      <c r="CA291" s="130">
        <f t="shared" si="1017"/>
        <v>0</v>
      </c>
      <c r="CB291" s="256"/>
      <c r="CC291" s="257"/>
      <c r="CD291" s="257"/>
      <c r="CE291" s="130">
        <f t="shared" si="1018"/>
        <v>0</v>
      </c>
      <c r="CF291" s="256"/>
      <c r="CG291" s="256"/>
      <c r="CH291" s="257"/>
      <c r="CI291" s="257"/>
      <c r="CJ291" s="130"/>
      <c r="CK291" s="130">
        <f t="shared" si="1040"/>
        <v>0</v>
      </c>
      <c r="CL291" s="125"/>
      <c r="CM291" s="125"/>
      <c r="CN291" s="45"/>
      <c r="CO291" s="45"/>
    </row>
    <row r="292" spans="1:93" s="28" customFormat="1" ht="33" hidden="1" customHeight="1" x14ac:dyDescent="0.25">
      <c r="B292" s="220"/>
      <c r="C292" s="129" t="s">
        <v>108</v>
      </c>
      <c r="D292" s="188">
        <f t="shared" si="1035"/>
        <v>0</v>
      </c>
      <c r="E292" s="188"/>
      <c r="F292" s="188"/>
      <c r="G292" s="189"/>
      <c r="H292" s="189"/>
      <c r="I292" s="189"/>
      <c r="J292" s="572" t="e">
        <f t="shared" si="1005"/>
        <v>#DIV/0!</v>
      </c>
      <c r="K292" s="188"/>
      <c r="L292" s="37"/>
      <c r="M292" s="130"/>
      <c r="N292" s="37"/>
      <c r="O292" s="37"/>
      <c r="P292" s="37"/>
      <c r="Q292" s="37"/>
      <c r="R292" s="37"/>
      <c r="S292" s="128">
        <f t="shared" si="1011"/>
        <v>0</v>
      </c>
      <c r="T292" s="37"/>
      <c r="U292" s="37"/>
      <c r="V292" s="634" t="e">
        <f t="shared" si="1014"/>
        <v>#DIV/0!</v>
      </c>
      <c r="W292" s="130"/>
      <c r="X292" s="37"/>
      <c r="Y292" s="37"/>
      <c r="Z292" s="634" t="e">
        <f t="shared" si="1015"/>
        <v>#DIV/0!</v>
      </c>
      <c r="AA292" s="37"/>
      <c r="AB292" s="37"/>
      <c r="AC292" s="462">
        <f t="shared" si="1009"/>
        <v>0</v>
      </c>
      <c r="AD292" s="627" t="e">
        <f t="shared" si="1007"/>
        <v>#DIV/0!</v>
      </c>
      <c r="AE292" s="37"/>
      <c r="AF292" s="37"/>
      <c r="AG292" s="130"/>
      <c r="AH292" s="627" t="e">
        <f t="shared" si="1008"/>
        <v>#DIV/0!</v>
      </c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130"/>
      <c r="AV292" s="130">
        <f t="shared" si="1036"/>
        <v>0</v>
      </c>
      <c r="AW292" s="130"/>
      <c r="AX292" s="130"/>
      <c r="AY292" s="37"/>
      <c r="AZ292" s="37"/>
      <c r="BA292" s="310">
        <f t="shared" si="1042"/>
        <v>0</v>
      </c>
      <c r="BB292" s="37"/>
      <c r="BC292" s="37"/>
      <c r="BD292" s="37"/>
      <c r="BE292" s="130">
        <f t="shared" si="1041"/>
        <v>0</v>
      </c>
      <c r="BF292" s="130">
        <f t="shared" si="1033"/>
        <v>0</v>
      </c>
      <c r="BG292" s="37">
        <f t="shared" si="1034"/>
        <v>0</v>
      </c>
      <c r="BH292" s="37"/>
      <c r="BI292" s="130">
        <f t="shared" si="1037"/>
        <v>0</v>
      </c>
      <c r="BJ292" s="130"/>
      <c r="BK292" s="130"/>
      <c r="BL292" s="37"/>
      <c r="BM292" s="37"/>
      <c r="BN292" s="130"/>
      <c r="BO292" s="130">
        <f t="shared" si="1038"/>
        <v>0</v>
      </c>
      <c r="BP292" s="130"/>
      <c r="BQ292" s="130"/>
      <c r="BR292" s="37"/>
      <c r="BS292" s="37"/>
      <c r="BT292" s="37"/>
      <c r="BU292" s="37"/>
      <c r="BV292" s="130">
        <f t="shared" si="1039"/>
        <v>0</v>
      </c>
      <c r="BW292" s="130"/>
      <c r="BX292" s="130"/>
      <c r="BY292" s="37"/>
      <c r="BZ292" s="37"/>
      <c r="CA292" s="130">
        <f t="shared" si="1017"/>
        <v>0</v>
      </c>
      <c r="CB292" s="188"/>
      <c r="CC292" s="189"/>
      <c r="CD292" s="189"/>
      <c r="CE292" s="130">
        <f t="shared" si="1018"/>
        <v>0</v>
      </c>
      <c r="CF292" s="188"/>
      <c r="CG292" s="188"/>
      <c r="CH292" s="189"/>
      <c r="CI292" s="189"/>
      <c r="CJ292" s="130"/>
      <c r="CK292" s="130">
        <f t="shared" si="1040"/>
        <v>0</v>
      </c>
      <c r="CL292" s="130"/>
      <c r="CM292" s="130"/>
      <c r="CN292" s="37"/>
      <c r="CO292" s="37"/>
    </row>
    <row r="293" spans="1:93" s="75" customFormat="1" ht="133.5" hidden="1" customHeight="1" x14ac:dyDescent="0.25">
      <c r="B293" s="218"/>
      <c r="C293" s="129" t="s">
        <v>108</v>
      </c>
      <c r="D293" s="188">
        <f t="shared" si="1035"/>
        <v>0</v>
      </c>
      <c r="E293" s="252"/>
      <c r="F293" s="252"/>
      <c r="G293" s="254"/>
      <c r="H293" s="254"/>
      <c r="I293" s="254"/>
      <c r="J293" s="572" t="e">
        <f t="shared" si="1005"/>
        <v>#DIV/0!</v>
      </c>
      <c r="K293" s="252"/>
      <c r="L293" s="30"/>
      <c r="M293" s="119"/>
      <c r="N293" s="30"/>
      <c r="O293" s="30"/>
      <c r="P293" s="30"/>
      <c r="Q293" s="30"/>
      <c r="R293" s="30"/>
      <c r="S293" s="128">
        <f t="shared" si="1011"/>
        <v>0</v>
      </c>
      <c r="T293" s="30"/>
      <c r="U293" s="30"/>
      <c r="V293" s="634" t="e">
        <f t="shared" si="1014"/>
        <v>#DIV/0!</v>
      </c>
      <c r="W293" s="119"/>
      <c r="X293" s="30"/>
      <c r="Y293" s="30"/>
      <c r="Z293" s="634" t="e">
        <f t="shared" si="1015"/>
        <v>#DIV/0!</v>
      </c>
      <c r="AA293" s="30"/>
      <c r="AB293" s="30"/>
      <c r="AC293" s="462">
        <f t="shared" si="1009"/>
        <v>0</v>
      </c>
      <c r="AD293" s="627" t="e">
        <f t="shared" si="1007"/>
        <v>#DIV/0!</v>
      </c>
      <c r="AE293" s="30"/>
      <c r="AF293" s="30"/>
      <c r="AG293" s="119"/>
      <c r="AH293" s="627" t="e">
        <f t="shared" si="1008"/>
        <v>#DIV/0!</v>
      </c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119"/>
      <c r="AV293" s="130">
        <f t="shared" si="1036"/>
        <v>0</v>
      </c>
      <c r="AW293" s="119"/>
      <c r="AX293" s="119"/>
      <c r="AY293" s="30"/>
      <c r="AZ293" s="30"/>
      <c r="BA293" s="310">
        <f t="shared" si="1042"/>
        <v>0</v>
      </c>
      <c r="BB293" s="30"/>
      <c r="BC293" s="30"/>
      <c r="BD293" s="30"/>
      <c r="BE293" s="130">
        <f t="shared" si="1041"/>
        <v>0</v>
      </c>
      <c r="BF293" s="119">
        <f t="shared" si="1033"/>
        <v>0</v>
      </c>
      <c r="BG293" s="30">
        <f t="shared" si="1034"/>
        <v>0</v>
      </c>
      <c r="BH293" s="30"/>
      <c r="BI293" s="130">
        <f t="shared" si="1037"/>
        <v>0</v>
      </c>
      <c r="BJ293" s="119"/>
      <c r="BK293" s="119"/>
      <c r="BL293" s="30"/>
      <c r="BM293" s="30"/>
      <c r="BN293" s="130"/>
      <c r="BO293" s="130">
        <f t="shared" si="1038"/>
        <v>0</v>
      </c>
      <c r="BP293" s="119"/>
      <c r="BQ293" s="119"/>
      <c r="BR293" s="30"/>
      <c r="BS293" s="30"/>
      <c r="BT293" s="30"/>
      <c r="BU293" s="30"/>
      <c r="BV293" s="130">
        <f t="shared" si="1039"/>
        <v>0</v>
      </c>
      <c r="BW293" s="119"/>
      <c r="BX293" s="119"/>
      <c r="BY293" s="30"/>
      <c r="BZ293" s="30"/>
      <c r="CA293" s="130">
        <f t="shared" si="1017"/>
        <v>0</v>
      </c>
      <c r="CB293" s="252"/>
      <c r="CC293" s="254"/>
      <c r="CD293" s="254"/>
      <c r="CE293" s="130">
        <f t="shared" si="1018"/>
        <v>0</v>
      </c>
      <c r="CF293" s="252"/>
      <c r="CG293" s="252"/>
      <c r="CH293" s="254"/>
      <c r="CI293" s="254"/>
      <c r="CJ293" s="130"/>
      <c r="CK293" s="130">
        <f t="shared" si="1040"/>
        <v>0</v>
      </c>
      <c r="CL293" s="119"/>
      <c r="CM293" s="119"/>
      <c r="CN293" s="30"/>
      <c r="CO293" s="30"/>
    </row>
    <row r="294" spans="1:93" s="77" customFormat="1" ht="190.5" hidden="1" customHeight="1" x14ac:dyDescent="0.3">
      <c r="B294" s="299" t="s">
        <v>200</v>
      </c>
      <c r="C294" s="129" t="s">
        <v>108</v>
      </c>
      <c r="D294" s="188">
        <f t="shared" si="1035"/>
        <v>0</v>
      </c>
      <c r="E294" s="666"/>
      <c r="F294" s="666"/>
      <c r="G294" s="250"/>
      <c r="H294" s="250"/>
      <c r="I294" s="250"/>
      <c r="J294" s="572" t="e">
        <f t="shared" si="1005"/>
        <v>#DIV/0!</v>
      </c>
      <c r="K294" s="666"/>
      <c r="L294" s="21"/>
      <c r="M294" s="128"/>
      <c r="N294" s="21"/>
      <c r="O294" s="21"/>
      <c r="P294" s="21"/>
      <c r="Q294" s="21"/>
      <c r="R294" s="21"/>
      <c r="S294" s="128">
        <f t="shared" si="1011"/>
        <v>0</v>
      </c>
      <c r="T294" s="21"/>
      <c r="U294" s="21"/>
      <c r="V294" s="634" t="e">
        <f t="shared" si="1014"/>
        <v>#DIV/0!</v>
      </c>
      <c r="W294" s="128"/>
      <c r="X294" s="21"/>
      <c r="Y294" s="21"/>
      <c r="Z294" s="634" t="e">
        <f t="shared" si="1015"/>
        <v>#DIV/0!</v>
      </c>
      <c r="AA294" s="21"/>
      <c r="AB294" s="21"/>
      <c r="AC294" s="462">
        <f t="shared" si="1009"/>
        <v>0</v>
      </c>
      <c r="AD294" s="627" t="e">
        <f t="shared" si="1007"/>
        <v>#DIV/0!</v>
      </c>
      <c r="AE294" s="21"/>
      <c r="AF294" s="21"/>
      <c r="AG294" s="128"/>
      <c r="AH294" s="627" t="e">
        <f t="shared" si="1008"/>
        <v>#DIV/0!</v>
      </c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564"/>
      <c r="AV294" s="130">
        <f t="shared" si="1036"/>
        <v>0</v>
      </c>
      <c r="AW294" s="128"/>
      <c r="AX294" s="128"/>
      <c r="AY294" s="21"/>
      <c r="AZ294" s="21"/>
      <c r="BA294" s="310">
        <f t="shared" si="1042"/>
        <v>0</v>
      </c>
      <c r="BB294" s="21"/>
      <c r="BC294" s="21"/>
      <c r="BD294" s="21"/>
      <c r="BE294" s="130">
        <f t="shared" si="1041"/>
        <v>0</v>
      </c>
      <c r="BF294" s="128">
        <f t="shared" si="1033"/>
        <v>0</v>
      </c>
      <c r="BG294" s="21">
        <f t="shared" si="1034"/>
        <v>0</v>
      </c>
      <c r="BH294" s="21"/>
      <c r="BI294" s="130">
        <f t="shared" si="1037"/>
        <v>0</v>
      </c>
      <c r="BJ294" s="128"/>
      <c r="BK294" s="128"/>
      <c r="BL294" s="21"/>
      <c r="BM294" s="21"/>
      <c r="BN294" s="130"/>
      <c r="BO294" s="130">
        <f t="shared" si="1038"/>
        <v>0</v>
      </c>
      <c r="BP294" s="128"/>
      <c r="BQ294" s="128"/>
      <c r="BR294" s="21"/>
      <c r="BS294" s="21"/>
      <c r="BT294" s="21"/>
      <c r="BU294" s="21"/>
      <c r="BV294" s="130">
        <f t="shared" si="1039"/>
        <v>0</v>
      </c>
      <c r="BW294" s="128"/>
      <c r="BX294" s="128"/>
      <c r="BY294" s="21"/>
      <c r="BZ294" s="21"/>
      <c r="CA294" s="130">
        <f t="shared" si="1017"/>
        <v>0</v>
      </c>
      <c r="CB294" s="341"/>
      <c r="CC294" s="250"/>
      <c r="CD294" s="250"/>
      <c r="CE294" s="130">
        <f t="shared" si="1018"/>
        <v>0</v>
      </c>
      <c r="CF294" s="341"/>
      <c r="CG294" s="528"/>
      <c r="CH294" s="250"/>
      <c r="CI294" s="250"/>
      <c r="CJ294" s="130"/>
      <c r="CK294" s="130">
        <f t="shared" si="1040"/>
        <v>0</v>
      </c>
      <c r="CL294" s="128"/>
      <c r="CM294" s="128"/>
      <c r="CN294" s="21"/>
      <c r="CO294" s="21"/>
    </row>
    <row r="295" spans="1:93" s="80" customFormat="1" ht="55.5" hidden="1" customHeight="1" x14ac:dyDescent="0.3">
      <c r="B295" s="221"/>
      <c r="C295" s="129" t="s">
        <v>108</v>
      </c>
      <c r="D295" s="188">
        <f t="shared" si="1035"/>
        <v>0</v>
      </c>
      <c r="E295" s="123"/>
      <c r="F295" s="123"/>
      <c r="G295" s="249"/>
      <c r="H295" s="249"/>
      <c r="I295" s="249"/>
      <c r="J295" s="572" t="e">
        <f t="shared" si="1005"/>
        <v>#DIV/0!</v>
      </c>
      <c r="K295" s="123"/>
      <c r="L295" s="33"/>
      <c r="M295" s="120"/>
      <c r="N295" s="33"/>
      <c r="O295" s="33"/>
      <c r="P295" s="33"/>
      <c r="Q295" s="33"/>
      <c r="R295" s="33"/>
      <c r="S295" s="128">
        <f t="shared" si="1011"/>
        <v>0</v>
      </c>
      <c r="T295" s="33"/>
      <c r="U295" s="33"/>
      <c r="V295" s="634" t="e">
        <f t="shared" si="1014"/>
        <v>#DIV/0!</v>
      </c>
      <c r="W295" s="120"/>
      <c r="X295" s="33"/>
      <c r="Y295" s="33"/>
      <c r="Z295" s="634" t="e">
        <f t="shared" si="1015"/>
        <v>#DIV/0!</v>
      </c>
      <c r="AA295" s="33"/>
      <c r="AB295" s="33"/>
      <c r="AC295" s="462">
        <f t="shared" si="1009"/>
        <v>0</v>
      </c>
      <c r="AD295" s="627" t="e">
        <f t="shared" si="1007"/>
        <v>#DIV/0!</v>
      </c>
      <c r="AE295" s="33"/>
      <c r="AF295" s="33"/>
      <c r="AG295" s="120"/>
      <c r="AH295" s="627" t="e">
        <f t="shared" si="1008"/>
        <v>#DIV/0!</v>
      </c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120"/>
      <c r="AV295" s="130">
        <f t="shared" si="1036"/>
        <v>0</v>
      </c>
      <c r="AW295" s="120"/>
      <c r="AX295" s="120"/>
      <c r="AY295" s="33"/>
      <c r="AZ295" s="33"/>
      <c r="BA295" s="310">
        <f t="shared" si="1042"/>
        <v>0</v>
      </c>
      <c r="BB295" s="33"/>
      <c r="BC295" s="33"/>
      <c r="BD295" s="33"/>
      <c r="BE295" s="130">
        <f t="shared" si="1041"/>
        <v>0</v>
      </c>
      <c r="BF295" s="120">
        <f t="shared" si="1033"/>
        <v>0</v>
      </c>
      <c r="BG295" s="33">
        <f t="shared" si="1034"/>
        <v>0</v>
      </c>
      <c r="BH295" s="33"/>
      <c r="BI295" s="130">
        <f t="shared" si="1037"/>
        <v>0</v>
      </c>
      <c r="BJ295" s="120"/>
      <c r="BK295" s="120"/>
      <c r="BL295" s="33"/>
      <c r="BM295" s="33"/>
      <c r="BN295" s="130"/>
      <c r="BO295" s="130">
        <f t="shared" si="1038"/>
        <v>0</v>
      </c>
      <c r="BP295" s="120"/>
      <c r="BQ295" s="120"/>
      <c r="BR295" s="33"/>
      <c r="BS295" s="33"/>
      <c r="BT295" s="33"/>
      <c r="BU295" s="33"/>
      <c r="BV295" s="130">
        <f t="shared" si="1039"/>
        <v>0</v>
      </c>
      <c r="BW295" s="120"/>
      <c r="BX295" s="120"/>
      <c r="BY295" s="33"/>
      <c r="BZ295" s="33"/>
      <c r="CA295" s="130">
        <f t="shared" si="1017"/>
        <v>0</v>
      </c>
      <c r="CB295" s="123"/>
      <c r="CC295" s="249"/>
      <c r="CD295" s="249"/>
      <c r="CE295" s="130">
        <f t="shared" si="1018"/>
        <v>0</v>
      </c>
      <c r="CF295" s="123"/>
      <c r="CG295" s="123"/>
      <c r="CH295" s="249"/>
      <c r="CI295" s="249"/>
      <c r="CJ295" s="130"/>
      <c r="CK295" s="130">
        <f t="shared" si="1040"/>
        <v>0</v>
      </c>
      <c r="CL295" s="120"/>
      <c r="CM295" s="120"/>
      <c r="CN295" s="33"/>
      <c r="CO295" s="33"/>
    </row>
    <row r="296" spans="1:93" s="80" customFormat="1" ht="54" hidden="1" customHeight="1" x14ac:dyDescent="0.3">
      <c r="B296" s="221"/>
      <c r="C296" s="129" t="s">
        <v>108</v>
      </c>
      <c r="D296" s="188">
        <f t="shared" si="1035"/>
        <v>0</v>
      </c>
      <c r="E296" s="123"/>
      <c r="F296" s="123"/>
      <c r="G296" s="249"/>
      <c r="H296" s="249"/>
      <c r="I296" s="249"/>
      <c r="J296" s="572" t="e">
        <f t="shared" si="1005"/>
        <v>#DIV/0!</v>
      </c>
      <c r="K296" s="123"/>
      <c r="L296" s="33"/>
      <c r="M296" s="120"/>
      <c r="N296" s="33"/>
      <c r="O296" s="33"/>
      <c r="P296" s="33"/>
      <c r="Q296" s="33"/>
      <c r="R296" s="33"/>
      <c r="S296" s="128">
        <f t="shared" si="1011"/>
        <v>0</v>
      </c>
      <c r="T296" s="33"/>
      <c r="U296" s="33"/>
      <c r="V296" s="634" t="e">
        <f t="shared" si="1014"/>
        <v>#DIV/0!</v>
      </c>
      <c r="W296" s="120"/>
      <c r="X296" s="33"/>
      <c r="Y296" s="33"/>
      <c r="Z296" s="634" t="e">
        <f t="shared" si="1015"/>
        <v>#DIV/0!</v>
      </c>
      <c r="AA296" s="33"/>
      <c r="AB296" s="33"/>
      <c r="AC296" s="462">
        <f t="shared" si="1009"/>
        <v>0</v>
      </c>
      <c r="AD296" s="627" t="e">
        <f t="shared" si="1007"/>
        <v>#DIV/0!</v>
      </c>
      <c r="AE296" s="33"/>
      <c r="AF296" s="33"/>
      <c r="AG296" s="120"/>
      <c r="AH296" s="627" t="e">
        <f t="shared" si="1008"/>
        <v>#DIV/0!</v>
      </c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120"/>
      <c r="AV296" s="130">
        <f t="shared" si="1036"/>
        <v>0</v>
      </c>
      <c r="AW296" s="120"/>
      <c r="AX296" s="120"/>
      <c r="AY296" s="33"/>
      <c r="AZ296" s="33"/>
      <c r="BA296" s="310">
        <f t="shared" si="1042"/>
        <v>0</v>
      </c>
      <c r="BB296" s="33"/>
      <c r="BC296" s="33"/>
      <c r="BD296" s="33"/>
      <c r="BE296" s="130">
        <f t="shared" si="1041"/>
        <v>0</v>
      </c>
      <c r="BF296" s="120">
        <f t="shared" si="1033"/>
        <v>0</v>
      </c>
      <c r="BG296" s="33">
        <f t="shared" si="1034"/>
        <v>0</v>
      </c>
      <c r="BH296" s="33"/>
      <c r="BI296" s="130">
        <f t="shared" si="1037"/>
        <v>0</v>
      </c>
      <c r="BJ296" s="120"/>
      <c r="BK296" s="120"/>
      <c r="BL296" s="33"/>
      <c r="BM296" s="33"/>
      <c r="BN296" s="130"/>
      <c r="BO296" s="130">
        <f t="shared" si="1038"/>
        <v>0</v>
      </c>
      <c r="BP296" s="120"/>
      <c r="BQ296" s="120"/>
      <c r="BR296" s="33"/>
      <c r="BS296" s="33"/>
      <c r="BT296" s="33"/>
      <c r="BU296" s="33"/>
      <c r="BV296" s="130">
        <f t="shared" si="1039"/>
        <v>0</v>
      </c>
      <c r="BW296" s="120"/>
      <c r="BX296" s="120"/>
      <c r="BY296" s="33"/>
      <c r="BZ296" s="33"/>
      <c r="CA296" s="130">
        <f t="shared" si="1017"/>
        <v>0</v>
      </c>
      <c r="CB296" s="123"/>
      <c r="CC296" s="249"/>
      <c r="CD296" s="249"/>
      <c r="CE296" s="130">
        <f t="shared" si="1018"/>
        <v>0</v>
      </c>
      <c r="CF296" s="123"/>
      <c r="CG296" s="123"/>
      <c r="CH296" s="249"/>
      <c r="CI296" s="249"/>
      <c r="CJ296" s="130"/>
      <c r="CK296" s="130">
        <f t="shared" si="1040"/>
        <v>0</v>
      </c>
      <c r="CL296" s="120"/>
      <c r="CM296" s="120"/>
      <c r="CN296" s="33"/>
      <c r="CO296" s="33"/>
    </row>
    <row r="297" spans="1:93" s="80" customFormat="1" ht="54" hidden="1" customHeight="1" x14ac:dyDescent="0.3">
      <c r="B297" s="221"/>
      <c r="C297" s="129" t="s">
        <v>108</v>
      </c>
      <c r="D297" s="188">
        <f t="shared" si="1035"/>
        <v>20000</v>
      </c>
      <c r="E297" s="123">
        <v>20000</v>
      </c>
      <c r="F297" s="123"/>
      <c r="G297" s="249"/>
      <c r="H297" s="249"/>
      <c r="I297" s="249"/>
      <c r="J297" s="572">
        <f t="shared" si="1005"/>
        <v>0</v>
      </c>
      <c r="K297" s="123">
        <v>20000</v>
      </c>
      <c r="L297" s="33"/>
      <c r="M297" s="120"/>
      <c r="N297" s="33"/>
      <c r="O297" s="33"/>
      <c r="P297" s="33"/>
      <c r="Q297" s="33"/>
      <c r="R297" s="33"/>
      <c r="S297" s="128">
        <f t="shared" si="1011"/>
        <v>0</v>
      </c>
      <c r="T297" s="33"/>
      <c r="U297" s="33"/>
      <c r="V297" s="634">
        <f t="shared" si="1014"/>
        <v>0</v>
      </c>
      <c r="W297" s="120"/>
      <c r="X297" s="33"/>
      <c r="Y297" s="33"/>
      <c r="Z297" s="634" t="e">
        <f t="shared" si="1015"/>
        <v>#DIV/0!</v>
      </c>
      <c r="AA297" s="33"/>
      <c r="AB297" s="33"/>
      <c r="AC297" s="462">
        <f t="shared" si="1009"/>
        <v>0</v>
      </c>
      <c r="AD297" s="627">
        <f t="shared" si="1007"/>
        <v>0</v>
      </c>
      <c r="AE297" s="33"/>
      <c r="AF297" s="33"/>
      <c r="AG297" s="120"/>
      <c r="AH297" s="627" t="e">
        <f t="shared" si="1008"/>
        <v>#DIV/0!</v>
      </c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120"/>
      <c r="AV297" s="130">
        <f t="shared" si="1036"/>
        <v>20000</v>
      </c>
      <c r="AW297" s="120">
        <v>20000</v>
      </c>
      <c r="AX297" s="120"/>
      <c r="AY297" s="33"/>
      <c r="AZ297" s="33"/>
      <c r="BA297" s="310">
        <f t="shared" si="1042"/>
        <v>0</v>
      </c>
      <c r="BB297" s="33"/>
      <c r="BC297" s="33"/>
      <c r="BD297" s="33"/>
      <c r="BE297" s="130">
        <f t="shared" si="1041"/>
        <v>20000</v>
      </c>
      <c r="BF297" s="120">
        <f t="shared" si="1033"/>
        <v>20000</v>
      </c>
      <c r="BG297" s="33">
        <f t="shared" si="1034"/>
        <v>0</v>
      </c>
      <c r="BH297" s="33"/>
      <c r="BI297" s="130">
        <f t="shared" si="1037"/>
        <v>0</v>
      </c>
      <c r="BJ297" s="120">
        <v>0</v>
      </c>
      <c r="BK297" s="120"/>
      <c r="BL297" s="33"/>
      <c r="BM297" s="33"/>
      <c r="BN297" s="130"/>
      <c r="BO297" s="130">
        <f t="shared" si="1038"/>
        <v>0</v>
      </c>
      <c r="BP297" s="120">
        <v>0</v>
      </c>
      <c r="BQ297" s="120"/>
      <c r="BR297" s="33"/>
      <c r="BS297" s="33"/>
      <c r="BT297" s="33"/>
      <c r="BU297" s="33"/>
      <c r="BV297" s="130">
        <f t="shared" si="1039"/>
        <v>0</v>
      </c>
      <c r="BW297" s="120">
        <v>0</v>
      </c>
      <c r="BX297" s="120"/>
      <c r="BY297" s="33"/>
      <c r="BZ297" s="33"/>
      <c r="CA297" s="130">
        <f t="shared" si="1017"/>
        <v>0</v>
      </c>
      <c r="CB297" s="123"/>
      <c r="CC297" s="249"/>
      <c r="CD297" s="249"/>
      <c r="CE297" s="130">
        <f t="shared" si="1018"/>
        <v>0</v>
      </c>
      <c r="CF297" s="123"/>
      <c r="CG297" s="123"/>
      <c r="CH297" s="249"/>
      <c r="CI297" s="249"/>
      <c r="CJ297" s="130"/>
      <c r="CK297" s="130">
        <f t="shared" si="1040"/>
        <v>0</v>
      </c>
      <c r="CL297" s="120">
        <v>0</v>
      </c>
      <c r="CM297" s="120"/>
      <c r="CN297" s="33"/>
      <c r="CO297" s="33"/>
    </row>
    <row r="298" spans="1:93" s="80" customFormat="1" ht="54" hidden="1" customHeight="1" x14ac:dyDescent="0.3">
      <c r="B298" s="221"/>
      <c r="C298" s="129" t="s">
        <v>111</v>
      </c>
      <c r="D298" s="188">
        <f t="shared" si="1035"/>
        <v>0</v>
      </c>
      <c r="E298" s="123">
        <v>0</v>
      </c>
      <c r="F298" s="123"/>
      <c r="G298" s="249"/>
      <c r="H298" s="249"/>
      <c r="I298" s="249"/>
      <c r="J298" s="572" t="e">
        <f t="shared" si="1005"/>
        <v>#DIV/0!</v>
      </c>
      <c r="K298" s="123">
        <v>0</v>
      </c>
      <c r="L298" s="33"/>
      <c r="M298" s="120"/>
      <c r="N298" s="33"/>
      <c r="O298" s="33"/>
      <c r="P298" s="33"/>
      <c r="Q298" s="33"/>
      <c r="R298" s="33"/>
      <c r="S298" s="128">
        <f t="shared" si="1011"/>
        <v>0</v>
      </c>
      <c r="T298" s="33"/>
      <c r="U298" s="33"/>
      <c r="V298" s="634" t="e">
        <f t="shared" si="1014"/>
        <v>#DIV/0!</v>
      </c>
      <c r="W298" s="120"/>
      <c r="X298" s="33"/>
      <c r="Y298" s="33"/>
      <c r="Z298" s="634" t="e">
        <f t="shared" si="1015"/>
        <v>#DIV/0!</v>
      </c>
      <c r="AA298" s="33"/>
      <c r="AB298" s="33"/>
      <c r="AC298" s="462">
        <f t="shared" si="1009"/>
        <v>0</v>
      </c>
      <c r="AD298" s="627" t="e">
        <f t="shared" si="1007"/>
        <v>#DIV/0!</v>
      </c>
      <c r="AE298" s="33"/>
      <c r="AF298" s="33"/>
      <c r="AG298" s="120"/>
      <c r="AH298" s="627" t="e">
        <f t="shared" si="1008"/>
        <v>#DIV/0!</v>
      </c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120"/>
      <c r="AV298" s="130">
        <f t="shared" si="1036"/>
        <v>0</v>
      </c>
      <c r="AW298" s="120">
        <v>0</v>
      </c>
      <c r="AX298" s="120"/>
      <c r="AY298" s="33"/>
      <c r="AZ298" s="33"/>
      <c r="BA298" s="310">
        <f t="shared" si="1042"/>
        <v>0</v>
      </c>
      <c r="BB298" s="33"/>
      <c r="BC298" s="33"/>
      <c r="BD298" s="33"/>
      <c r="BE298" s="130">
        <f t="shared" si="1041"/>
        <v>0</v>
      </c>
      <c r="BF298" s="120">
        <f t="shared" si="1033"/>
        <v>0</v>
      </c>
      <c r="BG298" s="33">
        <f t="shared" si="1034"/>
        <v>0</v>
      </c>
      <c r="BH298" s="33"/>
      <c r="BI298" s="130">
        <f t="shared" si="1037"/>
        <v>0</v>
      </c>
      <c r="BJ298" s="120">
        <v>0</v>
      </c>
      <c r="BK298" s="120"/>
      <c r="BL298" s="33"/>
      <c r="BM298" s="33"/>
      <c r="BN298" s="130"/>
      <c r="BO298" s="130">
        <f t="shared" si="1038"/>
        <v>0</v>
      </c>
      <c r="BP298" s="120">
        <v>0</v>
      </c>
      <c r="BQ298" s="120"/>
      <c r="BR298" s="33"/>
      <c r="BS298" s="33"/>
      <c r="BT298" s="33"/>
      <c r="BU298" s="33"/>
      <c r="BV298" s="130">
        <f t="shared" si="1039"/>
        <v>0</v>
      </c>
      <c r="BW298" s="120">
        <v>0</v>
      </c>
      <c r="BX298" s="120"/>
      <c r="BY298" s="33"/>
      <c r="BZ298" s="33"/>
      <c r="CA298" s="130">
        <f t="shared" si="1017"/>
        <v>0</v>
      </c>
      <c r="CB298" s="123"/>
      <c r="CC298" s="249"/>
      <c r="CD298" s="249"/>
      <c r="CE298" s="130">
        <f t="shared" si="1018"/>
        <v>0</v>
      </c>
      <c r="CF298" s="123"/>
      <c r="CG298" s="123"/>
      <c r="CH298" s="249"/>
      <c r="CI298" s="249"/>
      <c r="CJ298" s="130"/>
      <c r="CK298" s="130">
        <f t="shared" si="1040"/>
        <v>0</v>
      </c>
      <c r="CL298" s="120">
        <v>0</v>
      </c>
      <c r="CM298" s="120"/>
      <c r="CN298" s="33"/>
      <c r="CO298" s="33"/>
    </row>
    <row r="299" spans="1:93" s="105" customFormat="1" ht="46.5" hidden="1" customHeight="1" x14ac:dyDescent="0.25">
      <c r="A299" s="205"/>
      <c r="B299" s="103"/>
      <c r="C299" s="103"/>
      <c r="D299" s="103"/>
      <c r="E299" s="103"/>
      <c r="F299" s="103"/>
      <c r="G299" s="103"/>
      <c r="H299" s="103"/>
      <c r="I299" s="103"/>
      <c r="J299" s="572" t="e">
        <f t="shared" si="1005"/>
        <v>#DIV/0!</v>
      </c>
      <c r="K299" s="103"/>
      <c r="L299" s="316"/>
      <c r="M299" s="316"/>
      <c r="N299" s="316"/>
      <c r="O299" s="316"/>
      <c r="P299" s="316"/>
      <c r="Q299" s="316"/>
      <c r="R299" s="316"/>
      <c r="S299" s="128">
        <f t="shared" si="1011"/>
        <v>0</v>
      </c>
      <c r="T299" s="316"/>
      <c r="U299" s="316"/>
      <c r="V299" s="634" t="e">
        <f t="shared" si="1014"/>
        <v>#DIV/0!</v>
      </c>
      <c r="W299" s="316"/>
      <c r="X299" s="316"/>
      <c r="Y299" s="316"/>
      <c r="Z299" s="634" t="e">
        <f t="shared" si="1015"/>
        <v>#DIV/0!</v>
      </c>
      <c r="AA299" s="316"/>
      <c r="AB299" s="316"/>
      <c r="AC299" s="462">
        <f t="shared" si="1009"/>
        <v>0</v>
      </c>
      <c r="AD299" s="627" t="e">
        <f t="shared" si="1007"/>
        <v>#DIV/0!</v>
      </c>
      <c r="AE299" s="316"/>
      <c r="AF299" s="316"/>
      <c r="AG299" s="316"/>
      <c r="AH299" s="627" t="e">
        <f t="shared" si="1008"/>
        <v>#DIV/0!</v>
      </c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512"/>
      <c r="AW299" s="316"/>
      <c r="AX299" s="316"/>
      <c r="AY299" s="316"/>
      <c r="AZ299" s="316"/>
      <c r="BA299" s="310">
        <f t="shared" si="1042"/>
        <v>0</v>
      </c>
      <c r="BB299" s="316"/>
      <c r="BC299" s="316"/>
      <c r="BD299" s="316"/>
      <c r="BE299" s="316">
        <f t="shared" si="1041"/>
        <v>0</v>
      </c>
      <c r="BF299" s="316">
        <f t="shared" si="1033"/>
        <v>0</v>
      </c>
      <c r="BG299" s="316">
        <f t="shared" si="1034"/>
        <v>0</v>
      </c>
      <c r="BH299" s="316"/>
      <c r="BI299" s="316"/>
      <c r="BJ299" s="316"/>
      <c r="BK299" s="316"/>
      <c r="BL299" s="316"/>
      <c r="BM299" s="316"/>
      <c r="BN299" s="316"/>
      <c r="BO299" s="316"/>
      <c r="BP299" s="316"/>
      <c r="BQ299" s="316"/>
      <c r="BR299" s="316"/>
      <c r="BS299" s="316"/>
      <c r="BT299" s="316"/>
      <c r="BU299" s="316"/>
      <c r="BV299" s="316"/>
      <c r="BW299" s="316"/>
      <c r="BX299" s="316"/>
      <c r="BY299" s="316"/>
      <c r="BZ299" s="316"/>
      <c r="CA299" s="316">
        <f t="shared" si="1017"/>
        <v>0</v>
      </c>
      <c r="CB299" s="103"/>
      <c r="CC299" s="103"/>
      <c r="CD299" s="103"/>
      <c r="CE299" s="316">
        <f t="shared" si="1018"/>
        <v>0</v>
      </c>
      <c r="CF299" s="103"/>
      <c r="CG299" s="103"/>
      <c r="CH299" s="103"/>
      <c r="CI299" s="103"/>
      <c r="CJ299" s="316"/>
      <c r="CK299" s="316"/>
      <c r="CL299" s="316"/>
      <c r="CM299" s="316"/>
      <c r="CN299" s="316"/>
      <c r="CO299" s="316"/>
    </row>
    <row r="300" spans="1:93" s="105" customFormat="1" ht="46.5" hidden="1" customHeight="1" x14ac:dyDescent="0.25">
      <c r="A300" s="205"/>
      <c r="B300" s="103"/>
      <c r="C300" s="103"/>
      <c r="D300" s="103"/>
      <c r="E300" s="103"/>
      <c r="F300" s="103"/>
      <c r="G300" s="103"/>
      <c r="H300" s="103"/>
      <c r="I300" s="103"/>
      <c r="J300" s="572" t="e">
        <f t="shared" si="1005"/>
        <v>#DIV/0!</v>
      </c>
      <c r="K300" s="103"/>
      <c r="L300" s="316"/>
      <c r="M300" s="316"/>
      <c r="N300" s="316"/>
      <c r="O300" s="316"/>
      <c r="P300" s="316"/>
      <c r="Q300" s="316"/>
      <c r="R300" s="316"/>
      <c r="S300" s="128">
        <f t="shared" si="1011"/>
        <v>0</v>
      </c>
      <c r="T300" s="316"/>
      <c r="U300" s="316"/>
      <c r="V300" s="634" t="e">
        <f t="shared" si="1014"/>
        <v>#DIV/0!</v>
      </c>
      <c r="W300" s="316"/>
      <c r="X300" s="316"/>
      <c r="Y300" s="316"/>
      <c r="Z300" s="634" t="e">
        <f t="shared" si="1015"/>
        <v>#DIV/0!</v>
      </c>
      <c r="AA300" s="316"/>
      <c r="AB300" s="316"/>
      <c r="AC300" s="462">
        <f t="shared" si="1009"/>
        <v>0</v>
      </c>
      <c r="AD300" s="627" t="e">
        <f t="shared" si="1007"/>
        <v>#DIV/0!</v>
      </c>
      <c r="AE300" s="316"/>
      <c r="AF300" s="316"/>
      <c r="AG300" s="316"/>
      <c r="AH300" s="627" t="e">
        <f t="shared" si="1008"/>
        <v>#DIV/0!</v>
      </c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512"/>
      <c r="AW300" s="316"/>
      <c r="AX300" s="316"/>
      <c r="AY300" s="316"/>
      <c r="AZ300" s="316"/>
      <c r="BA300" s="310">
        <f t="shared" si="1042"/>
        <v>0</v>
      </c>
      <c r="BB300" s="316"/>
      <c r="BC300" s="316"/>
      <c r="BD300" s="316"/>
      <c r="BE300" s="316">
        <f t="shared" si="1041"/>
        <v>0</v>
      </c>
      <c r="BF300" s="316">
        <f t="shared" si="1033"/>
        <v>0</v>
      </c>
      <c r="BG300" s="316">
        <f t="shared" si="1034"/>
        <v>0</v>
      </c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>
        <f t="shared" si="1017"/>
        <v>0</v>
      </c>
      <c r="CB300" s="103"/>
      <c r="CC300" s="103"/>
      <c r="CD300" s="103"/>
      <c r="CE300" s="316">
        <f t="shared" si="1018"/>
        <v>0</v>
      </c>
      <c r="CF300" s="103"/>
      <c r="CG300" s="103"/>
      <c r="CH300" s="103"/>
      <c r="CI300" s="103"/>
      <c r="CJ300" s="316"/>
      <c r="CK300" s="316"/>
      <c r="CL300" s="316"/>
      <c r="CM300" s="316"/>
      <c r="CN300" s="316"/>
      <c r="CO300" s="316"/>
    </row>
    <row r="301" spans="1:93" s="105" customFormat="1" ht="46.5" hidden="1" customHeight="1" x14ac:dyDescent="0.25">
      <c r="A301" s="205"/>
      <c r="B301" s="103"/>
      <c r="C301" s="103"/>
      <c r="D301" s="103"/>
      <c r="E301" s="103"/>
      <c r="F301" s="103"/>
      <c r="G301" s="103"/>
      <c r="H301" s="103"/>
      <c r="I301" s="103"/>
      <c r="J301" s="572" t="e">
        <f t="shared" si="1005"/>
        <v>#DIV/0!</v>
      </c>
      <c r="K301" s="103"/>
      <c r="L301" s="316"/>
      <c r="M301" s="316"/>
      <c r="N301" s="316"/>
      <c r="O301" s="316"/>
      <c r="P301" s="316"/>
      <c r="Q301" s="316"/>
      <c r="R301" s="316"/>
      <c r="S301" s="128">
        <f t="shared" si="1011"/>
        <v>0</v>
      </c>
      <c r="T301" s="316"/>
      <c r="U301" s="316"/>
      <c r="V301" s="634" t="e">
        <f t="shared" si="1014"/>
        <v>#DIV/0!</v>
      </c>
      <c r="W301" s="316"/>
      <c r="X301" s="316"/>
      <c r="Y301" s="316"/>
      <c r="Z301" s="634" t="e">
        <f t="shared" si="1015"/>
        <v>#DIV/0!</v>
      </c>
      <c r="AA301" s="316"/>
      <c r="AB301" s="316"/>
      <c r="AC301" s="462">
        <f t="shared" si="1009"/>
        <v>0</v>
      </c>
      <c r="AD301" s="627" t="e">
        <f t="shared" si="1007"/>
        <v>#DIV/0!</v>
      </c>
      <c r="AE301" s="316"/>
      <c r="AF301" s="316"/>
      <c r="AG301" s="316"/>
      <c r="AH301" s="627" t="e">
        <f t="shared" si="1008"/>
        <v>#DIV/0!</v>
      </c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512"/>
      <c r="AW301" s="316"/>
      <c r="AX301" s="316"/>
      <c r="AY301" s="316"/>
      <c r="AZ301" s="316"/>
      <c r="BA301" s="310">
        <f t="shared" si="1042"/>
        <v>0</v>
      </c>
      <c r="BB301" s="316"/>
      <c r="BC301" s="316"/>
      <c r="BD301" s="316"/>
      <c r="BE301" s="316">
        <f t="shared" si="1041"/>
        <v>0</v>
      </c>
      <c r="BF301" s="316">
        <f t="shared" si="1033"/>
        <v>0</v>
      </c>
      <c r="BG301" s="316">
        <f t="shared" si="1034"/>
        <v>0</v>
      </c>
      <c r="BH301" s="316"/>
      <c r="BI301" s="316"/>
      <c r="BJ301" s="316"/>
      <c r="BK301" s="316"/>
      <c r="BL301" s="316"/>
      <c r="BM301" s="316"/>
      <c r="BN301" s="316"/>
      <c r="BO301" s="316"/>
      <c r="BP301" s="316"/>
      <c r="BQ301" s="316"/>
      <c r="BR301" s="316"/>
      <c r="BS301" s="316"/>
      <c r="BT301" s="316"/>
      <c r="BU301" s="316"/>
      <c r="BV301" s="316"/>
      <c r="BW301" s="316"/>
      <c r="BX301" s="316"/>
      <c r="BY301" s="316"/>
      <c r="BZ301" s="316"/>
      <c r="CA301" s="316">
        <f t="shared" si="1017"/>
        <v>0</v>
      </c>
      <c r="CB301" s="103"/>
      <c r="CC301" s="103"/>
      <c r="CD301" s="103"/>
      <c r="CE301" s="316">
        <f t="shared" si="1018"/>
        <v>0</v>
      </c>
      <c r="CF301" s="103"/>
      <c r="CG301" s="103"/>
      <c r="CH301" s="103"/>
      <c r="CI301" s="103"/>
      <c r="CJ301" s="316"/>
      <c r="CK301" s="316"/>
      <c r="CL301" s="316"/>
      <c r="CM301" s="316"/>
      <c r="CN301" s="316"/>
      <c r="CO301" s="316"/>
    </row>
    <row r="302" spans="1:93" s="105" customFormat="1" ht="46.5" hidden="1" customHeight="1" x14ac:dyDescent="0.25">
      <c r="A302" s="205"/>
      <c r="B302" s="103"/>
      <c r="C302" s="103"/>
      <c r="D302" s="103"/>
      <c r="E302" s="103"/>
      <c r="F302" s="103"/>
      <c r="G302" s="103"/>
      <c r="H302" s="103"/>
      <c r="I302" s="103"/>
      <c r="J302" s="572" t="e">
        <f t="shared" si="1005"/>
        <v>#DIV/0!</v>
      </c>
      <c r="K302" s="103"/>
      <c r="L302" s="316"/>
      <c r="M302" s="316"/>
      <c r="N302" s="316"/>
      <c r="O302" s="316"/>
      <c r="P302" s="316"/>
      <c r="Q302" s="316"/>
      <c r="R302" s="316"/>
      <c r="S302" s="128">
        <f t="shared" si="1011"/>
        <v>0</v>
      </c>
      <c r="T302" s="316"/>
      <c r="U302" s="316"/>
      <c r="V302" s="634" t="e">
        <f t="shared" si="1014"/>
        <v>#DIV/0!</v>
      </c>
      <c r="W302" s="316"/>
      <c r="X302" s="316"/>
      <c r="Y302" s="316"/>
      <c r="Z302" s="634" t="e">
        <f t="shared" si="1015"/>
        <v>#DIV/0!</v>
      </c>
      <c r="AA302" s="316"/>
      <c r="AB302" s="316"/>
      <c r="AC302" s="462">
        <f t="shared" si="1009"/>
        <v>0</v>
      </c>
      <c r="AD302" s="627" t="e">
        <f t="shared" si="1007"/>
        <v>#DIV/0!</v>
      </c>
      <c r="AE302" s="316"/>
      <c r="AF302" s="316"/>
      <c r="AG302" s="316"/>
      <c r="AH302" s="627" t="e">
        <f t="shared" si="1008"/>
        <v>#DIV/0!</v>
      </c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512"/>
      <c r="AW302" s="316"/>
      <c r="AX302" s="316"/>
      <c r="AY302" s="316"/>
      <c r="AZ302" s="316"/>
      <c r="BA302" s="310">
        <f t="shared" si="1042"/>
        <v>0</v>
      </c>
      <c r="BB302" s="316"/>
      <c r="BC302" s="316"/>
      <c r="BD302" s="316"/>
      <c r="BE302" s="316">
        <f t="shared" si="1041"/>
        <v>0</v>
      </c>
      <c r="BF302" s="316">
        <f t="shared" si="1033"/>
        <v>0</v>
      </c>
      <c r="BG302" s="316">
        <f t="shared" si="1034"/>
        <v>0</v>
      </c>
      <c r="BH302" s="316"/>
      <c r="BI302" s="316"/>
      <c r="BJ302" s="316"/>
      <c r="BK302" s="316"/>
      <c r="BL302" s="316"/>
      <c r="BM302" s="316"/>
      <c r="BN302" s="316"/>
      <c r="BO302" s="316"/>
      <c r="BP302" s="316"/>
      <c r="BQ302" s="316"/>
      <c r="BR302" s="316"/>
      <c r="BS302" s="316"/>
      <c r="BT302" s="316"/>
      <c r="BU302" s="316"/>
      <c r="BV302" s="316"/>
      <c r="BW302" s="316"/>
      <c r="BX302" s="316"/>
      <c r="BY302" s="316"/>
      <c r="BZ302" s="316"/>
      <c r="CA302" s="316">
        <f t="shared" si="1017"/>
        <v>0</v>
      </c>
      <c r="CB302" s="103"/>
      <c r="CC302" s="103"/>
      <c r="CD302" s="103"/>
      <c r="CE302" s="316">
        <f t="shared" si="1018"/>
        <v>0</v>
      </c>
      <c r="CF302" s="103"/>
      <c r="CG302" s="103"/>
      <c r="CH302" s="103"/>
      <c r="CI302" s="103"/>
      <c r="CJ302" s="316"/>
      <c r="CK302" s="316"/>
      <c r="CL302" s="316"/>
      <c r="CM302" s="316"/>
      <c r="CN302" s="316"/>
      <c r="CO302" s="316"/>
    </row>
    <row r="303" spans="1:93" s="105" customFormat="1" ht="46.5" hidden="1" customHeight="1" x14ac:dyDescent="0.25">
      <c r="A303" s="205"/>
      <c r="B303" s="103"/>
      <c r="C303" s="103"/>
      <c r="D303" s="103"/>
      <c r="E303" s="103"/>
      <c r="F303" s="103"/>
      <c r="G303" s="103"/>
      <c r="H303" s="103"/>
      <c r="I303" s="103"/>
      <c r="J303" s="572" t="e">
        <f t="shared" si="1005"/>
        <v>#DIV/0!</v>
      </c>
      <c r="K303" s="103"/>
      <c r="L303" s="316"/>
      <c r="M303" s="316"/>
      <c r="N303" s="316"/>
      <c r="O303" s="316"/>
      <c r="P303" s="316"/>
      <c r="Q303" s="316"/>
      <c r="R303" s="316"/>
      <c r="S303" s="128">
        <f t="shared" si="1011"/>
        <v>0</v>
      </c>
      <c r="T303" s="316"/>
      <c r="U303" s="316"/>
      <c r="V303" s="634" t="e">
        <f t="shared" si="1014"/>
        <v>#DIV/0!</v>
      </c>
      <c r="W303" s="316"/>
      <c r="X303" s="316"/>
      <c r="Y303" s="316"/>
      <c r="Z303" s="634" t="e">
        <f t="shared" si="1015"/>
        <v>#DIV/0!</v>
      </c>
      <c r="AA303" s="316"/>
      <c r="AB303" s="316"/>
      <c r="AC303" s="462">
        <f t="shared" si="1009"/>
        <v>0</v>
      </c>
      <c r="AD303" s="627" t="e">
        <f t="shared" si="1007"/>
        <v>#DIV/0!</v>
      </c>
      <c r="AE303" s="316"/>
      <c r="AF303" s="316"/>
      <c r="AG303" s="316"/>
      <c r="AH303" s="627" t="e">
        <f t="shared" si="1008"/>
        <v>#DIV/0!</v>
      </c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512"/>
      <c r="AW303" s="316"/>
      <c r="AX303" s="316"/>
      <c r="AY303" s="316"/>
      <c r="AZ303" s="316"/>
      <c r="BA303" s="310">
        <f t="shared" si="1042"/>
        <v>0</v>
      </c>
      <c r="BB303" s="316"/>
      <c r="BC303" s="316"/>
      <c r="BD303" s="316"/>
      <c r="BE303" s="316">
        <f t="shared" si="1041"/>
        <v>0</v>
      </c>
      <c r="BF303" s="316">
        <f t="shared" si="1033"/>
        <v>0</v>
      </c>
      <c r="BG303" s="316">
        <f t="shared" si="1034"/>
        <v>0</v>
      </c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>
        <f t="shared" si="1017"/>
        <v>0</v>
      </c>
      <c r="CB303" s="103"/>
      <c r="CC303" s="103"/>
      <c r="CD303" s="103"/>
      <c r="CE303" s="316">
        <f t="shared" si="1018"/>
        <v>0</v>
      </c>
      <c r="CF303" s="103"/>
      <c r="CG303" s="103"/>
      <c r="CH303" s="103"/>
      <c r="CI303" s="103"/>
      <c r="CJ303" s="316"/>
      <c r="CK303" s="316"/>
      <c r="CL303" s="316"/>
      <c r="CM303" s="316"/>
      <c r="CN303" s="316"/>
      <c r="CO303" s="316"/>
    </row>
    <row r="304" spans="1:93" s="19" customFormat="1" ht="46.5" hidden="1" customHeight="1" x14ac:dyDescent="0.25">
      <c r="B304" s="103"/>
      <c r="C304" s="103"/>
      <c r="D304" s="103"/>
      <c r="E304" s="103"/>
      <c r="F304" s="103"/>
      <c r="G304" s="103"/>
      <c r="H304" s="103"/>
      <c r="I304" s="103"/>
      <c r="J304" s="572" t="e">
        <f t="shared" si="1005"/>
        <v>#DIV/0!</v>
      </c>
      <c r="K304" s="103"/>
      <c r="L304" s="316"/>
      <c r="M304" s="316"/>
      <c r="N304" s="316"/>
      <c r="O304" s="316"/>
      <c r="P304" s="316"/>
      <c r="Q304" s="316"/>
      <c r="R304" s="316"/>
      <c r="S304" s="128">
        <f t="shared" si="1011"/>
        <v>0</v>
      </c>
      <c r="T304" s="316"/>
      <c r="U304" s="316"/>
      <c r="V304" s="634" t="e">
        <f t="shared" si="1014"/>
        <v>#DIV/0!</v>
      </c>
      <c r="W304" s="316"/>
      <c r="X304" s="316"/>
      <c r="Y304" s="316"/>
      <c r="Z304" s="634" t="e">
        <f t="shared" si="1015"/>
        <v>#DIV/0!</v>
      </c>
      <c r="AA304" s="316"/>
      <c r="AB304" s="316"/>
      <c r="AC304" s="462">
        <f t="shared" si="1009"/>
        <v>0</v>
      </c>
      <c r="AD304" s="627" t="e">
        <f t="shared" si="1007"/>
        <v>#DIV/0!</v>
      </c>
      <c r="AE304" s="316"/>
      <c r="AF304" s="316"/>
      <c r="AG304" s="316"/>
      <c r="AH304" s="627" t="e">
        <f t="shared" si="1008"/>
        <v>#DIV/0!</v>
      </c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512"/>
      <c r="AW304" s="316"/>
      <c r="AX304" s="316"/>
      <c r="AY304" s="316"/>
      <c r="AZ304" s="316"/>
      <c r="BA304" s="310">
        <f t="shared" si="1042"/>
        <v>0</v>
      </c>
      <c r="BB304" s="316"/>
      <c r="BC304" s="316"/>
      <c r="BD304" s="316"/>
      <c r="BE304" s="316">
        <f t="shared" si="1041"/>
        <v>0</v>
      </c>
      <c r="BF304" s="316">
        <f t="shared" si="1033"/>
        <v>0</v>
      </c>
      <c r="BG304" s="316">
        <f t="shared" si="1034"/>
        <v>0</v>
      </c>
      <c r="BH304" s="316"/>
      <c r="BI304" s="316"/>
      <c r="BJ304" s="316"/>
      <c r="BK304" s="316"/>
      <c r="BL304" s="316"/>
      <c r="BM304" s="316"/>
      <c r="BN304" s="316"/>
      <c r="BO304" s="316"/>
      <c r="BP304" s="316"/>
      <c r="BQ304" s="316"/>
      <c r="BR304" s="316"/>
      <c r="BS304" s="316"/>
      <c r="BT304" s="316"/>
      <c r="BU304" s="316"/>
      <c r="BV304" s="316"/>
      <c r="BW304" s="316"/>
      <c r="BX304" s="316"/>
      <c r="BY304" s="316"/>
      <c r="BZ304" s="316"/>
      <c r="CA304" s="316">
        <f t="shared" si="1017"/>
        <v>0</v>
      </c>
      <c r="CB304" s="103"/>
      <c r="CC304" s="103"/>
      <c r="CD304" s="103"/>
      <c r="CE304" s="316">
        <f t="shared" si="1018"/>
        <v>0</v>
      </c>
      <c r="CF304" s="103"/>
      <c r="CG304" s="103"/>
      <c r="CH304" s="103"/>
      <c r="CI304" s="103"/>
      <c r="CJ304" s="316"/>
      <c r="CK304" s="316"/>
      <c r="CL304" s="316"/>
      <c r="CM304" s="316"/>
      <c r="CN304" s="316"/>
      <c r="CO304" s="316"/>
    </row>
    <row r="305" spans="1:93" s="19" customFormat="1" ht="46.5" hidden="1" customHeight="1" x14ac:dyDescent="0.25">
      <c r="B305" s="103"/>
      <c r="C305" s="103"/>
      <c r="D305" s="103"/>
      <c r="E305" s="103"/>
      <c r="F305" s="103"/>
      <c r="G305" s="103"/>
      <c r="H305" s="103"/>
      <c r="I305" s="103"/>
      <c r="J305" s="572" t="e">
        <f t="shared" si="1005"/>
        <v>#DIV/0!</v>
      </c>
      <c r="K305" s="103"/>
      <c r="L305" s="316"/>
      <c r="M305" s="316"/>
      <c r="N305" s="316"/>
      <c r="O305" s="316"/>
      <c r="P305" s="316"/>
      <c r="Q305" s="316"/>
      <c r="R305" s="316"/>
      <c r="S305" s="128">
        <f t="shared" si="1011"/>
        <v>0</v>
      </c>
      <c r="T305" s="316"/>
      <c r="U305" s="316"/>
      <c r="V305" s="634" t="e">
        <f t="shared" si="1014"/>
        <v>#DIV/0!</v>
      </c>
      <c r="W305" s="316"/>
      <c r="X305" s="316"/>
      <c r="Y305" s="316"/>
      <c r="Z305" s="634" t="e">
        <f t="shared" si="1015"/>
        <v>#DIV/0!</v>
      </c>
      <c r="AA305" s="316"/>
      <c r="AB305" s="316"/>
      <c r="AC305" s="462">
        <f t="shared" si="1009"/>
        <v>0</v>
      </c>
      <c r="AD305" s="627" t="e">
        <f t="shared" si="1007"/>
        <v>#DIV/0!</v>
      </c>
      <c r="AE305" s="316"/>
      <c r="AF305" s="316"/>
      <c r="AG305" s="316"/>
      <c r="AH305" s="627" t="e">
        <f t="shared" si="1008"/>
        <v>#DIV/0!</v>
      </c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512"/>
      <c r="AW305" s="316"/>
      <c r="AX305" s="316"/>
      <c r="AY305" s="316"/>
      <c r="AZ305" s="316"/>
      <c r="BA305" s="310">
        <f t="shared" si="1042"/>
        <v>0</v>
      </c>
      <c r="BB305" s="316"/>
      <c r="BC305" s="316"/>
      <c r="BD305" s="316"/>
      <c r="BE305" s="316">
        <f t="shared" si="1041"/>
        <v>0</v>
      </c>
      <c r="BF305" s="316">
        <f t="shared" si="1033"/>
        <v>0</v>
      </c>
      <c r="BG305" s="316">
        <f t="shared" si="1034"/>
        <v>0</v>
      </c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>
        <f t="shared" si="1017"/>
        <v>0</v>
      </c>
      <c r="CB305" s="103"/>
      <c r="CC305" s="103"/>
      <c r="CD305" s="103"/>
      <c r="CE305" s="316">
        <f t="shared" si="1018"/>
        <v>0</v>
      </c>
      <c r="CF305" s="103"/>
      <c r="CG305" s="103"/>
      <c r="CH305" s="103"/>
      <c r="CI305" s="103"/>
      <c r="CJ305" s="316"/>
      <c r="CK305" s="316"/>
      <c r="CL305" s="316"/>
      <c r="CM305" s="316"/>
      <c r="CN305" s="316"/>
      <c r="CO305" s="316"/>
    </row>
    <row r="306" spans="1:93" s="774" customFormat="1" ht="71.25" customHeight="1" x14ac:dyDescent="0.3">
      <c r="B306" s="881" t="s">
        <v>349</v>
      </c>
      <c r="C306" s="881"/>
      <c r="D306" s="775">
        <f>E306+G306+H306+F306</f>
        <v>3535169.2102699997</v>
      </c>
      <c r="E306" s="775">
        <f>E307+E309+E320</f>
        <v>814697.68946000002</v>
      </c>
      <c r="F306" s="775">
        <f>F307+F309+F320</f>
        <v>2720471.5208099997</v>
      </c>
      <c r="G306" s="775">
        <f t="shared" ref="G306:H306" si="1043">G307+G309</f>
        <v>0</v>
      </c>
      <c r="H306" s="775">
        <f t="shared" si="1043"/>
        <v>0</v>
      </c>
      <c r="I306" s="775">
        <f>K306+M306</f>
        <v>43024.279260000003</v>
      </c>
      <c r="J306" s="776">
        <f t="shared" si="1005"/>
        <v>1.217035923910245E-2</v>
      </c>
      <c r="K306" s="775">
        <f>K307+K309+K320</f>
        <v>7420.5563400000001</v>
      </c>
      <c r="L306" s="776">
        <f>K306/E306</f>
        <v>9.1083556956182265E-3</v>
      </c>
      <c r="M306" s="775">
        <f>M307+M309+M320</f>
        <v>35603.72292</v>
      </c>
      <c r="N306" s="777"/>
      <c r="O306" s="777">
        <f t="shared" ref="O306" si="1044">O307+O309</f>
        <v>0</v>
      </c>
      <c r="P306" s="777"/>
      <c r="Q306" s="777">
        <f t="shared" ref="Q306" si="1045">Q307+Q309</f>
        <v>0</v>
      </c>
      <c r="R306" s="777"/>
      <c r="S306" s="785">
        <f>U306+W306+Y306+AA306</f>
        <v>46820.010090000003</v>
      </c>
      <c r="T306" s="777"/>
      <c r="U306" s="777">
        <f>U307+U309+U320</f>
        <v>10600.79477</v>
      </c>
      <c r="V306" s="778">
        <f t="shared" si="1014"/>
        <v>1.3011936706272539E-2</v>
      </c>
      <c r="W306" s="785">
        <f>W307+W308+W309+W320</f>
        <v>36219.215320000003</v>
      </c>
      <c r="X306" s="778">
        <f t="shared" ref="X306:X309" si="1046">W306/F306</f>
        <v>1.3313580033073093E-2</v>
      </c>
      <c r="Y306" s="777">
        <f t="shared" ref="Y306" si="1047">Y307+Y309</f>
        <v>0</v>
      </c>
      <c r="Z306" s="778">
        <v>0</v>
      </c>
      <c r="AA306" s="777">
        <f t="shared" ref="AA306" si="1048">AA307+AA309</f>
        <v>0</v>
      </c>
      <c r="AB306" s="777"/>
      <c r="AC306" s="785">
        <f t="shared" si="1009"/>
        <v>3132294.9650699999</v>
      </c>
      <c r="AD306" s="779">
        <f t="shared" si="1007"/>
        <v>0.88603820036969883</v>
      </c>
      <c r="AE306" s="785">
        <f>AE307+AE309+AE320</f>
        <v>564800.48531999998</v>
      </c>
      <c r="AF306" s="779">
        <f t="shared" ref="AF306:AF309" si="1049">AE306/E306</f>
        <v>0.69326388502999492</v>
      </c>
      <c r="AG306" s="785">
        <f>AG307+AG309+AG320</f>
        <v>2567494.4797499999</v>
      </c>
      <c r="AH306" s="779">
        <f t="shared" si="1008"/>
        <v>0.94376818875337753</v>
      </c>
      <c r="AI306" s="777">
        <f t="shared" ref="AI306" si="1050">AI307+AI309</f>
        <v>0</v>
      </c>
      <c r="AJ306" s="777"/>
      <c r="AK306" s="777">
        <f t="shared" ref="AK306" si="1051">AK307+AK309</f>
        <v>0</v>
      </c>
      <c r="AL306" s="777"/>
      <c r="AM306" s="777"/>
      <c r="AN306" s="777"/>
      <c r="AO306" s="777"/>
      <c r="AP306" s="777"/>
      <c r="AQ306" s="777"/>
      <c r="AR306" s="777"/>
      <c r="AS306" s="777"/>
      <c r="AT306" s="777"/>
      <c r="AU306" s="777">
        <f>AU307+AU309+AU320</f>
        <v>-252908.35868999999</v>
      </c>
      <c r="AV306" s="777">
        <f>AW306+AY306+AZ306+AX306</f>
        <v>3282260.8515799996</v>
      </c>
      <c r="AW306" s="777">
        <f>AW307+AW309+AW320</f>
        <v>754333.94571999996</v>
      </c>
      <c r="AX306" s="777">
        <f>AX307+AX309+AX320</f>
        <v>2527926.9058599998</v>
      </c>
      <c r="AY306" s="777">
        <f t="shared" ref="AY306:AZ306" si="1052">AY307+AY309+AY320</f>
        <v>0</v>
      </c>
      <c r="AZ306" s="777">
        <f t="shared" si="1052"/>
        <v>0</v>
      </c>
      <c r="BA306" s="777">
        <f t="shared" si="1042"/>
        <v>3776254.7761300001</v>
      </c>
      <c r="BB306" s="777">
        <f>BB307+BB309</f>
        <v>3776254.7761300001</v>
      </c>
      <c r="BC306" s="780"/>
      <c r="BD306" s="780"/>
      <c r="BE306" s="777" t="e">
        <f>BF306+BG306</f>
        <v>#REF!</v>
      </c>
      <c r="BF306" s="777" t="e">
        <f>BF307+BF309</f>
        <v>#REF!</v>
      </c>
      <c r="BG306" s="777">
        <f t="shared" si="1034"/>
        <v>0</v>
      </c>
      <c r="BH306" s="777"/>
      <c r="BI306" s="777">
        <f>BJ306+BL306+BM306+BK306</f>
        <v>7361044.2000099998</v>
      </c>
      <c r="BJ306" s="777">
        <f>BJ307+BJ309+BJ320</f>
        <v>3122450.0272499998</v>
      </c>
      <c r="BK306" s="777">
        <f>BK307+BK309+BK320</f>
        <v>4238594.1727600005</v>
      </c>
      <c r="BL306" s="777">
        <f t="shared" ref="BL306" si="1053">BL307+BL309</f>
        <v>0</v>
      </c>
      <c r="BM306" s="777">
        <f t="shared" ref="BM306" si="1054">BM307+BM309</f>
        <v>0</v>
      </c>
      <c r="BN306" s="777">
        <f>BN307+BN309+BN320</f>
        <v>0</v>
      </c>
      <c r="BO306" s="777">
        <f>BP306+BR306+BS306+BQ306</f>
        <v>7361044.2000099998</v>
      </c>
      <c r="BP306" s="777">
        <f>BP307+BP309+BP320</f>
        <v>3122450.0272499998</v>
      </c>
      <c r="BQ306" s="777">
        <f>BQ307+BQ309+BQ320</f>
        <v>4238594.1727600005</v>
      </c>
      <c r="BR306" s="777">
        <f t="shared" ref="BR306:BS306" si="1055">BR307+BR309</f>
        <v>0</v>
      </c>
      <c r="BS306" s="777">
        <f t="shared" si="1055"/>
        <v>0</v>
      </c>
      <c r="BT306" s="777"/>
      <c r="BU306" s="780"/>
      <c r="BV306" s="777">
        <f>BW306+BY306+BZ306+BX306</f>
        <v>0</v>
      </c>
      <c r="BW306" s="777">
        <f>BW307+BW309</f>
        <v>0</v>
      </c>
      <c r="BX306" s="777">
        <f t="shared" ref="BX306:BZ306" si="1056">BX307+BX309</f>
        <v>0</v>
      </c>
      <c r="BY306" s="777">
        <f t="shared" si="1056"/>
        <v>0</v>
      </c>
      <c r="BZ306" s="777">
        <f t="shared" si="1056"/>
        <v>0</v>
      </c>
      <c r="CA306" s="777">
        <f>CA307+CA309+CA320</f>
        <v>11606166.34240138</v>
      </c>
      <c r="CB306" s="777">
        <f>CC306+CE306+CF306+CD306</f>
        <v>18082483.01000138</v>
      </c>
      <c r="CC306" s="777">
        <f>CC307+CC309+CC320</f>
        <v>0</v>
      </c>
      <c r="CD306" s="777">
        <f>CD307+CD309+CD320</f>
        <v>0</v>
      </c>
      <c r="CE306" s="777">
        <f>CE307+CE309+CE320</f>
        <v>16363077.300001379</v>
      </c>
      <c r="CF306" s="775">
        <f>CF307+CF309</f>
        <v>1719405.71</v>
      </c>
      <c r="CG306" s="777">
        <f>CG307+CG309+CG320</f>
        <v>12364459.34760138</v>
      </c>
      <c r="CH306" s="775"/>
      <c r="CJ306" s="777">
        <v>0</v>
      </c>
      <c r="CK306" s="777">
        <f>CK307+CK309+CK320</f>
        <v>16363077.300001379</v>
      </c>
      <c r="CL306" s="777">
        <f>CL307+CL309+CL320</f>
        <v>3998617.9523999998</v>
      </c>
      <c r="CM306" s="777">
        <f>CM307+CM309+CM320</f>
        <v>12364459.34760138</v>
      </c>
      <c r="CN306" s="777">
        <f t="shared" ref="CN306:CO306" si="1057">CN307+CN309</f>
        <v>0</v>
      </c>
      <c r="CO306" s="777">
        <f t="shared" si="1057"/>
        <v>0</v>
      </c>
    </row>
    <row r="307" spans="1:93" s="522" customFormat="1" ht="39" customHeight="1" x14ac:dyDescent="0.25">
      <c r="B307" s="207"/>
      <c r="C307" s="115" t="s">
        <v>32</v>
      </c>
      <c r="D307" s="192">
        <f t="shared" ref="D307:D309" si="1058">E307+G307+H307+F307</f>
        <v>1847940.5</v>
      </c>
      <c r="E307" s="192">
        <f>E67</f>
        <v>331770.44519</v>
      </c>
      <c r="F307" s="192">
        <f>F67</f>
        <v>1516170.0548099999</v>
      </c>
      <c r="G307" s="192">
        <f>G67</f>
        <v>0</v>
      </c>
      <c r="H307" s="192">
        <f>H67</f>
        <v>0</v>
      </c>
      <c r="I307" s="192">
        <f>K307+M307</f>
        <v>28826.265649999998</v>
      </c>
      <c r="J307" s="596">
        <f t="shared" si="1005"/>
        <v>1.5599130843227905E-2</v>
      </c>
      <c r="K307" s="192">
        <f>K67</f>
        <v>4971.7725</v>
      </c>
      <c r="L307" s="596">
        <f t="shared" ref="L307:L309" si="1059">K307/E307</f>
        <v>1.4985579855230143E-2</v>
      </c>
      <c r="M307" s="192">
        <f>M67</f>
        <v>23854.493149999998</v>
      </c>
      <c r="N307" s="670"/>
      <c r="O307" s="670">
        <f>O67</f>
        <v>0</v>
      </c>
      <c r="P307" s="670"/>
      <c r="Q307" s="670">
        <f>Q67</f>
        <v>0</v>
      </c>
      <c r="R307" s="670"/>
      <c r="S307" s="183">
        <f t="shared" si="1011"/>
        <v>7102.5321400000003</v>
      </c>
      <c r="T307" s="670"/>
      <c r="U307" s="670">
        <f>U67</f>
        <v>7102.5321400000003</v>
      </c>
      <c r="V307" s="602">
        <f t="shared" si="1014"/>
        <v>2.1407971213145541E-2</v>
      </c>
      <c r="W307" s="183">
        <f>W67</f>
        <v>0</v>
      </c>
      <c r="X307" s="602">
        <f t="shared" si="1046"/>
        <v>0</v>
      </c>
      <c r="Y307" s="670">
        <f>Y67</f>
        <v>0</v>
      </c>
      <c r="Z307" s="602"/>
      <c r="AA307" s="670">
        <f>AA67</f>
        <v>0</v>
      </c>
      <c r="AB307" s="670"/>
      <c r="AC307" s="183">
        <f t="shared" si="1009"/>
        <v>1847940.44784</v>
      </c>
      <c r="AD307" s="638">
        <f t="shared" si="1007"/>
        <v>0.99999997177398303</v>
      </c>
      <c r="AE307" s="183">
        <f>AE67</f>
        <v>331770.39303000004</v>
      </c>
      <c r="AF307" s="638">
        <f t="shared" si="1049"/>
        <v>0.99999984278286169</v>
      </c>
      <c r="AG307" s="183">
        <f>AG67</f>
        <v>1516170.0548099999</v>
      </c>
      <c r="AH307" s="638">
        <f t="shared" si="1008"/>
        <v>1</v>
      </c>
      <c r="AI307" s="670">
        <f>AI67</f>
        <v>0</v>
      </c>
      <c r="AJ307" s="670"/>
      <c r="AK307" s="670">
        <f>AK67</f>
        <v>0</v>
      </c>
      <c r="AL307" s="670"/>
      <c r="AM307" s="670"/>
      <c r="AN307" s="670"/>
      <c r="AO307" s="670"/>
      <c r="AP307" s="670"/>
      <c r="AQ307" s="670"/>
      <c r="AR307" s="670"/>
      <c r="AS307" s="670"/>
      <c r="AT307" s="670"/>
      <c r="AU307" s="670">
        <f>AU67</f>
        <v>0</v>
      </c>
      <c r="AV307" s="670">
        <f t="shared" ref="AV307:AV309" si="1060">AW307+AY307+AZ307+AX307</f>
        <v>1847940.5</v>
      </c>
      <c r="AW307" s="670">
        <f t="shared" ref="AW307:BH307" si="1061">AW67</f>
        <v>331770.44519</v>
      </c>
      <c r="AX307" s="670">
        <f>AX67</f>
        <v>1516170.0548099999</v>
      </c>
      <c r="AY307" s="670">
        <f t="shared" si="1061"/>
        <v>0</v>
      </c>
      <c r="AZ307" s="670">
        <f t="shared" si="1061"/>
        <v>0</v>
      </c>
      <c r="BA307" s="670">
        <f t="shared" si="1061"/>
        <v>2530090.7000000002</v>
      </c>
      <c r="BB307" s="670">
        <f t="shared" si="1061"/>
        <v>2530090.7000000002</v>
      </c>
      <c r="BC307" s="670">
        <f t="shared" si="1061"/>
        <v>0</v>
      </c>
      <c r="BD307" s="670">
        <f t="shared" si="1061"/>
        <v>0</v>
      </c>
      <c r="BE307" s="670" t="e">
        <f t="shared" si="1061"/>
        <v>#REF!</v>
      </c>
      <c r="BF307" s="670" t="e">
        <f t="shared" si="1061"/>
        <v>#REF!</v>
      </c>
      <c r="BG307" s="670">
        <f t="shared" si="1061"/>
        <v>0</v>
      </c>
      <c r="BH307" s="670">
        <f t="shared" si="1061"/>
        <v>0</v>
      </c>
      <c r="BI307" s="670">
        <f t="shared" ref="BI307" si="1062">BJ307+BL307+BM307+BK307</f>
        <v>4931899.5999999996</v>
      </c>
      <c r="BJ307" s="670">
        <f>BJ67</f>
        <v>2092041.51232</v>
      </c>
      <c r="BK307" s="670">
        <f>BK67</f>
        <v>2839858.0876799999</v>
      </c>
      <c r="BL307" s="670">
        <f>BL67</f>
        <v>0</v>
      </c>
      <c r="BM307" s="670">
        <f>BM67</f>
        <v>0</v>
      </c>
      <c r="BN307" s="670">
        <f>BN67</f>
        <v>0</v>
      </c>
      <c r="BO307" s="670">
        <f t="shared" ref="BO307:BO309" si="1063">BP307+BR307+BS307+BQ307</f>
        <v>4931899.5999999996</v>
      </c>
      <c r="BP307" s="670">
        <f>BP67</f>
        <v>2092041.51232</v>
      </c>
      <c r="BQ307" s="670">
        <f>BQ67</f>
        <v>2839858.0876799999</v>
      </c>
      <c r="BR307" s="670">
        <f>BR67</f>
        <v>0</v>
      </c>
      <c r="BS307" s="670">
        <f>BS67</f>
        <v>0</v>
      </c>
      <c r="BT307" s="670"/>
      <c r="BU307" s="670"/>
      <c r="BV307" s="670">
        <f t="shared" ref="BV307:BV309" si="1064">BW307+BY307+BZ307+BX307</f>
        <v>0</v>
      </c>
      <c r="BW307" s="670">
        <f>BW67</f>
        <v>0</v>
      </c>
      <c r="BX307" s="670">
        <f>BX67</f>
        <v>0</v>
      </c>
      <c r="BY307" s="670">
        <f>BY67</f>
        <v>0</v>
      </c>
      <c r="BZ307" s="670">
        <f>BZ67</f>
        <v>0</v>
      </c>
      <c r="CA307" s="670">
        <f t="shared" si="1017"/>
        <v>0</v>
      </c>
      <c r="CB307" s="670">
        <f>CB67+CB228</f>
        <v>0</v>
      </c>
      <c r="CC307" s="192"/>
      <c r="CD307" s="192"/>
      <c r="CE307" s="670">
        <f>CF307+CG307</f>
        <v>7036123.2000000002</v>
      </c>
      <c r="CF307" s="670">
        <f>CF67</f>
        <v>1719405.71</v>
      </c>
      <c r="CG307" s="670">
        <f>CG67</f>
        <v>5316717.49</v>
      </c>
      <c r="CH307" s="192"/>
      <c r="CI307" s="192"/>
      <c r="CJ307" s="670">
        <f>CJ67</f>
        <v>0</v>
      </c>
      <c r="CK307" s="670">
        <f t="shared" ref="CK307:CK309" si="1065">CL307+CN307+CO307+CM307</f>
        <v>7036123.2000000002</v>
      </c>
      <c r="CL307" s="670">
        <f>CL67</f>
        <v>1719405.71</v>
      </c>
      <c r="CM307" s="670">
        <f>CM67</f>
        <v>5316717.49</v>
      </c>
      <c r="CN307" s="670">
        <f>CN67</f>
        <v>0</v>
      </c>
      <c r="CO307" s="670">
        <f>CO67</f>
        <v>0</v>
      </c>
    </row>
    <row r="308" spans="1:93" s="522" customFormat="1" ht="39" customHeight="1" x14ac:dyDescent="0.25">
      <c r="B308" s="207"/>
      <c r="C308" s="115" t="s">
        <v>479</v>
      </c>
      <c r="D308" s="192"/>
      <c r="E308" s="192"/>
      <c r="F308" s="192"/>
      <c r="G308" s="192"/>
      <c r="H308" s="192"/>
      <c r="I308" s="192"/>
      <c r="J308" s="596"/>
      <c r="K308" s="670"/>
      <c r="L308" s="596"/>
      <c r="M308" s="670"/>
      <c r="N308" s="670"/>
      <c r="O308" s="670"/>
      <c r="P308" s="670"/>
      <c r="Q308" s="670"/>
      <c r="R308" s="670"/>
      <c r="S308" s="183">
        <f>W308</f>
        <v>36219.215320000003</v>
      </c>
      <c r="T308" s="599">
        <v>0</v>
      </c>
      <c r="U308" s="670"/>
      <c r="V308" s="602"/>
      <c r="W308" s="183">
        <f>W276</f>
        <v>36219.215320000003</v>
      </c>
      <c r="X308" s="602">
        <v>0</v>
      </c>
      <c r="Y308" s="670"/>
      <c r="Z308" s="602"/>
      <c r="AA308" s="670"/>
      <c r="AB308" s="670"/>
      <c r="AC308" s="183"/>
      <c r="AD308" s="638"/>
      <c r="AE308" s="183"/>
      <c r="AF308" s="638"/>
      <c r="AG308" s="670"/>
      <c r="AH308" s="638"/>
      <c r="AI308" s="670"/>
      <c r="AJ308" s="670"/>
      <c r="AK308" s="670"/>
      <c r="AL308" s="670"/>
      <c r="AM308" s="670"/>
      <c r="AN308" s="670"/>
      <c r="AO308" s="670"/>
      <c r="AP308" s="670"/>
      <c r="AQ308" s="670"/>
      <c r="AR308" s="670"/>
      <c r="AS308" s="670"/>
      <c r="AT308" s="670"/>
      <c r="AU308" s="670"/>
      <c r="AV308" s="670"/>
      <c r="AW308" s="670"/>
      <c r="AX308" s="670"/>
      <c r="AY308" s="670"/>
      <c r="AZ308" s="670"/>
      <c r="BA308" s="670"/>
      <c r="BB308" s="670"/>
      <c r="BC308" s="670"/>
      <c r="BD308" s="670"/>
      <c r="BE308" s="670"/>
      <c r="BF308" s="670"/>
      <c r="BG308" s="670"/>
      <c r="BH308" s="670"/>
      <c r="BI308" s="670"/>
      <c r="BJ308" s="670"/>
      <c r="BK308" s="670"/>
      <c r="BL308" s="670"/>
      <c r="BM308" s="670"/>
      <c r="BN308" s="670"/>
      <c r="BO308" s="670"/>
      <c r="BP308" s="670"/>
      <c r="BQ308" s="670"/>
      <c r="BR308" s="670"/>
      <c r="BS308" s="670"/>
      <c r="BT308" s="670"/>
      <c r="BU308" s="670"/>
      <c r="BV308" s="670"/>
      <c r="BW308" s="670"/>
      <c r="BX308" s="670"/>
      <c r="BY308" s="670"/>
      <c r="BZ308" s="670"/>
      <c r="CA308" s="670"/>
      <c r="CB308" s="670"/>
      <c r="CC308" s="192"/>
      <c r="CD308" s="192"/>
      <c r="CE308" s="670"/>
      <c r="CF308" s="670"/>
      <c r="CG308" s="670"/>
      <c r="CH308" s="192"/>
      <c r="CI308" s="192"/>
      <c r="CJ308" s="670"/>
      <c r="CK308" s="670"/>
      <c r="CL308" s="670"/>
      <c r="CM308" s="670"/>
      <c r="CN308" s="670"/>
      <c r="CO308" s="670"/>
    </row>
    <row r="309" spans="1:93" s="52" customFormat="1" ht="54" customHeight="1" x14ac:dyDescent="0.25">
      <c r="B309" s="206"/>
      <c r="C309" s="111" t="s">
        <v>31</v>
      </c>
      <c r="D309" s="182">
        <f t="shared" si="1058"/>
        <v>777048.98415000003</v>
      </c>
      <c r="E309" s="182">
        <f>E66+E278</f>
        <v>319517.88584</v>
      </c>
      <c r="F309" s="182">
        <f>F66+F229+F278</f>
        <v>457531.09831000003</v>
      </c>
      <c r="G309" s="669">
        <f>G66+G229+G278</f>
        <v>0</v>
      </c>
      <c r="H309" s="669">
        <f>H66+H229+H278</f>
        <v>0</v>
      </c>
      <c r="I309" s="669">
        <f>K309+M309</f>
        <v>0</v>
      </c>
      <c r="J309" s="608">
        <f t="shared" si="1005"/>
        <v>0</v>
      </c>
      <c r="K309" s="669">
        <f>K66+K278</f>
        <v>0</v>
      </c>
      <c r="L309" s="608">
        <f t="shared" si="1059"/>
        <v>0</v>
      </c>
      <c r="M309" s="669">
        <f>M66+M229+M278</f>
        <v>0</v>
      </c>
      <c r="N309" s="669"/>
      <c r="O309" s="669">
        <f>O66+O229+O278</f>
        <v>0</v>
      </c>
      <c r="P309" s="669"/>
      <c r="Q309" s="669">
        <f>Q66+Q229+Q278</f>
        <v>0</v>
      </c>
      <c r="R309" s="669"/>
      <c r="S309" s="128">
        <f t="shared" si="1011"/>
        <v>0</v>
      </c>
      <c r="T309" s="669"/>
      <c r="U309" s="669">
        <f>U66+U278</f>
        <v>0</v>
      </c>
      <c r="V309" s="626">
        <f t="shared" si="1014"/>
        <v>0</v>
      </c>
      <c r="W309" s="669">
        <f>W66+W229+W278</f>
        <v>0</v>
      </c>
      <c r="X309" s="626">
        <f t="shared" si="1046"/>
        <v>0</v>
      </c>
      <c r="Y309" s="669">
        <f>Y66+Y229+Y278</f>
        <v>0</v>
      </c>
      <c r="Z309" s="626"/>
      <c r="AA309" s="669">
        <f>AA66+AA229+AA278</f>
        <v>0</v>
      </c>
      <c r="AB309" s="669"/>
      <c r="AC309" s="128">
        <f t="shared" si="1009"/>
        <v>374174.83682000003</v>
      </c>
      <c r="AD309" s="646">
        <f t="shared" si="1007"/>
        <v>0.48153313941887871</v>
      </c>
      <c r="AE309" s="669">
        <f>AE66+AE278</f>
        <v>69620.779540000003</v>
      </c>
      <c r="AF309" s="646">
        <f t="shared" si="1049"/>
        <v>0.21789321545167872</v>
      </c>
      <c r="AG309" s="669">
        <f>AG66+AG229+AG278</f>
        <v>304554.05728000001</v>
      </c>
      <c r="AH309" s="646">
        <f t="shared" si="1008"/>
        <v>0.66564668151507711</v>
      </c>
      <c r="AI309" s="669">
        <f>AI66+AI229+AI278</f>
        <v>0</v>
      </c>
      <c r="AJ309" s="669"/>
      <c r="AK309" s="669">
        <f>AK66+AK229+AK278</f>
        <v>0</v>
      </c>
      <c r="AL309" s="669"/>
      <c r="AM309" s="669"/>
      <c r="AN309" s="669"/>
      <c r="AO309" s="669"/>
      <c r="AP309" s="669"/>
      <c r="AQ309" s="669"/>
      <c r="AR309" s="669"/>
      <c r="AS309" s="669"/>
      <c r="AT309" s="669"/>
      <c r="AU309" s="669">
        <f>AU66</f>
        <v>-252908.38415000003</v>
      </c>
      <c r="AV309" s="669">
        <f t="shared" si="1060"/>
        <v>524140.6</v>
      </c>
      <c r="AW309" s="669">
        <f>AW66+AW278</f>
        <v>259154.11661999999</v>
      </c>
      <c r="AX309" s="669">
        <f>AX66+AX229+AX278</f>
        <v>264986.48337999999</v>
      </c>
      <c r="AY309" s="669">
        <f t="shared" ref="AY309:BH309" si="1066">AY66+AY278</f>
        <v>0</v>
      </c>
      <c r="AZ309" s="669">
        <f t="shared" si="1066"/>
        <v>0</v>
      </c>
      <c r="BA309" s="669">
        <f t="shared" si="1066"/>
        <v>1246164.0761299999</v>
      </c>
      <c r="BB309" s="669">
        <f t="shared" si="1066"/>
        <v>1246164.0761299999</v>
      </c>
      <c r="BC309" s="669">
        <f t="shared" si="1066"/>
        <v>0</v>
      </c>
      <c r="BD309" s="669">
        <f t="shared" si="1066"/>
        <v>0</v>
      </c>
      <c r="BE309" s="669" t="e">
        <f t="shared" si="1066"/>
        <v>#REF!</v>
      </c>
      <c r="BF309" s="669" t="e">
        <f t="shared" si="1066"/>
        <v>#REF!</v>
      </c>
      <c r="BG309" s="669">
        <f t="shared" si="1066"/>
        <v>0</v>
      </c>
      <c r="BH309" s="669">
        <f t="shared" si="1066"/>
        <v>0</v>
      </c>
      <c r="BI309" s="669">
        <f t="shared" ref="BI309" si="1067">BJ309+BL309+BM309+BK309</f>
        <v>0</v>
      </c>
      <c r="BJ309" s="669">
        <f>BJ66+BJ278</f>
        <v>0</v>
      </c>
      <c r="BK309" s="669">
        <f>BK66+BK229+BK278</f>
        <v>0</v>
      </c>
      <c r="BL309" s="669">
        <f>BL66+BL229+BL278</f>
        <v>0</v>
      </c>
      <c r="BM309" s="669">
        <f>BM66+BM229+BM278</f>
        <v>0</v>
      </c>
      <c r="BN309" s="669">
        <f>BN66</f>
        <v>0</v>
      </c>
      <c r="BO309" s="669">
        <f t="shared" si="1063"/>
        <v>0</v>
      </c>
      <c r="BP309" s="669">
        <f>BP66+BP278</f>
        <v>0</v>
      </c>
      <c r="BQ309" s="669">
        <f t="shared" ref="BQ309" si="1068">BQ66+BQ278</f>
        <v>0</v>
      </c>
      <c r="BR309" s="669">
        <f>BR66+BR229+BR278</f>
        <v>0</v>
      </c>
      <c r="BS309" s="669">
        <f>BS66+BS229+BS278</f>
        <v>0</v>
      </c>
      <c r="BT309" s="669"/>
      <c r="BU309" s="669"/>
      <c r="BV309" s="669">
        <f t="shared" si="1064"/>
        <v>0</v>
      </c>
      <c r="BW309" s="669">
        <f>BW66+BW229+BW278</f>
        <v>0</v>
      </c>
      <c r="BX309" s="669">
        <f>BX66+BX229+BX278</f>
        <v>0</v>
      </c>
      <c r="BY309" s="669">
        <f>BY66+BY229+BY278</f>
        <v>0</v>
      </c>
      <c r="BZ309" s="669">
        <f>BZ66+BZ229+BZ278</f>
        <v>0</v>
      </c>
      <c r="CA309" s="669">
        <f t="shared" si="1017"/>
        <v>0</v>
      </c>
      <c r="CB309" s="669">
        <f>CB66+CB229+CB280</f>
        <v>0</v>
      </c>
      <c r="CC309" s="182"/>
      <c r="CD309" s="182"/>
      <c r="CE309" s="669">
        <f t="shared" si="1018"/>
        <v>0</v>
      </c>
      <c r="CF309" s="669">
        <f>CF212+CF278</f>
        <v>0</v>
      </c>
      <c r="CG309" s="669"/>
      <c r="CH309" s="182"/>
      <c r="CI309" s="182"/>
      <c r="CJ309" s="669">
        <f>CJ66</f>
        <v>0</v>
      </c>
      <c r="CK309" s="669">
        <f t="shared" si="1065"/>
        <v>0</v>
      </c>
      <c r="CL309" s="669">
        <f>CL66+CL229+CL278</f>
        <v>0</v>
      </c>
      <c r="CM309" s="669">
        <f>CM66+CM229+CM278</f>
        <v>0</v>
      </c>
      <c r="CN309" s="669">
        <f>CN66+CN229+CN278</f>
        <v>0</v>
      </c>
      <c r="CO309" s="669">
        <f>CO66+CO229+CO278</f>
        <v>0</v>
      </c>
    </row>
    <row r="310" spans="1:93" s="52" customFormat="1" ht="54" hidden="1" customHeight="1" x14ac:dyDescent="0.25">
      <c r="B310" s="833" t="s">
        <v>187</v>
      </c>
      <c r="C310" s="833"/>
      <c r="D310" s="833"/>
      <c r="E310" s="833"/>
      <c r="F310" s="833"/>
      <c r="G310" s="833"/>
      <c r="H310" s="833"/>
      <c r="I310" s="833"/>
      <c r="J310" s="833"/>
      <c r="K310" s="833"/>
      <c r="L310" s="833"/>
      <c r="M310" s="833"/>
      <c r="N310" s="833"/>
      <c r="O310" s="833"/>
      <c r="P310" s="833"/>
      <c r="Q310" s="833"/>
      <c r="R310" s="833"/>
      <c r="S310" s="833"/>
      <c r="T310" s="833"/>
      <c r="U310" s="833"/>
      <c r="V310" s="833"/>
      <c r="W310" s="833"/>
      <c r="X310" s="833"/>
      <c r="Y310" s="833"/>
      <c r="Z310" s="833"/>
      <c r="AA310" s="833"/>
      <c r="AB310" s="833"/>
      <c r="AC310" s="833"/>
      <c r="AD310" s="833"/>
      <c r="AE310" s="833"/>
      <c r="AF310" s="833"/>
      <c r="AG310" s="833"/>
      <c r="AH310" s="833"/>
      <c r="AI310" s="833"/>
      <c r="AJ310" s="833"/>
      <c r="AK310" s="833"/>
      <c r="AL310" s="833"/>
      <c r="AM310" s="833"/>
      <c r="AN310" s="833"/>
      <c r="AO310" s="833"/>
      <c r="AP310" s="833"/>
      <c r="AQ310" s="833"/>
      <c r="AR310" s="833"/>
      <c r="AS310" s="833"/>
      <c r="AT310" s="833"/>
      <c r="AU310" s="833"/>
      <c r="AV310" s="833"/>
      <c r="AW310" s="833"/>
      <c r="AX310" s="833"/>
      <c r="AY310" s="833"/>
      <c r="AZ310" s="833"/>
      <c r="BA310" s="833"/>
      <c r="BB310" s="833"/>
      <c r="BC310" s="833"/>
      <c r="BD310" s="833"/>
      <c r="BE310" s="833"/>
      <c r="BF310" s="833"/>
      <c r="BG310" s="833"/>
      <c r="BH310" s="833"/>
      <c r="BI310" s="833"/>
      <c r="BJ310" s="833"/>
      <c r="BK310" s="833"/>
      <c r="BL310" s="833"/>
      <c r="BM310" s="833"/>
      <c r="BN310" s="833"/>
      <c r="BO310" s="833"/>
      <c r="BP310" s="833"/>
      <c r="BQ310" s="833"/>
      <c r="BR310" s="833"/>
      <c r="BS310" s="833"/>
      <c r="BT310" s="833"/>
      <c r="BU310" s="833"/>
      <c r="BV310" s="833"/>
      <c r="BW310" s="833"/>
      <c r="BX310" s="833"/>
      <c r="BY310" s="833"/>
      <c r="BZ310" s="833"/>
      <c r="CA310" s="833"/>
      <c r="CB310" s="833"/>
      <c r="CC310" s="833"/>
      <c r="CD310" s="833"/>
      <c r="CE310" s="833"/>
      <c r="CF310" s="833"/>
      <c r="CG310" s="833"/>
      <c r="CH310" s="833"/>
      <c r="CI310" s="833"/>
      <c r="CJ310" s="31"/>
      <c r="CK310" s="31"/>
      <c r="CL310" s="47"/>
      <c r="CM310" s="47"/>
      <c r="CN310" s="47"/>
      <c r="CO310" s="47"/>
    </row>
    <row r="311" spans="1:93" s="77" customFormat="1" ht="153" hidden="1" customHeight="1" x14ac:dyDescent="0.3">
      <c r="B311" s="206" t="s">
        <v>34</v>
      </c>
      <c r="C311" s="114" t="s">
        <v>219</v>
      </c>
      <c r="D311" s="669">
        <f>E311</f>
        <v>0</v>
      </c>
      <c r="E311" s="669">
        <f>E313+E314</f>
        <v>0</v>
      </c>
      <c r="F311" s="669"/>
      <c r="G311" s="669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669">
        <f>AV311</f>
        <v>0</v>
      </c>
      <c r="AV311" s="669">
        <f>AW311</f>
        <v>0</v>
      </c>
      <c r="AW311" s="669">
        <f>AW313+AW314</f>
        <v>0</v>
      </c>
      <c r="AX311" s="669"/>
      <c r="AY311" s="669"/>
      <c r="AZ311" s="21"/>
      <c r="BA311" s="21">
        <f>BB311+BC311+BD311</f>
        <v>0</v>
      </c>
      <c r="BB311" s="21"/>
      <c r="BC311" s="21"/>
      <c r="BD311" s="21"/>
      <c r="BE311" s="21">
        <f>BF311+BG311+BH311</f>
        <v>0</v>
      </c>
      <c r="BF311" s="21">
        <f>E311</f>
        <v>0</v>
      </c>
      <c r="BG311" s="21">
        <f t="shared" ref="BG311:BH315" si="1069">G311</f>
        <v>0</v>
      </c>
      <c r="BH311" s="21">
        <f t="shared" si="1069"/>
        <v>0</v>
      </c>
      <c r="BI311" s="669">
        <f>BJ311</f>
        <v>0</v>
      </c>
      <c r="BJ311" s="182">
        <f>BJ313+BJ314</f>
        <v>0</v>
      </c>
      <c r="BK311" s="182"/>
      <c r="BL311" s="182"/>
      <c r="BM311" s="250"/>
      <c r="BN311" s="669">
        <f>BO311+BP311+BQ311</f>
        <v>0</v>
      </c>
      <c r="BO311" s="669">
        <f>BP311</f>
        <v>0</v>
      </c>
      <c r="BP311" s="182">
        <f>BP313+BP314</f>
        <v>0</v>
      </c>
      <c r="BQ311" s="182"/>
      <c r="BR311" s="182"/>
      <c r="BS311" s="250"/>
      <c r="BT311" s="182">
        <f t="shared" ref="BT311:BU311" si="1070">BL311</f>
        <v>0</v>
      </c>
      <c r="BU311" s="250">
        <f t="shared" si="1070"/>
        <v>0</v>
      </c>
      <c r="BV311" s="669">
        <f>BW311</f>
        <v>0</v>
      </c>
      <c r="BW311" s="182">
        <f>BW313+BW314</f>
        <v>0</v>
      </c>
      <c r="BX311" s="182"/>
      <c r="BY311" s="182"/>
      <c r="BZ311" s="250"/>
      <c r="CA311" s="669">
        <f>CB311+CC311+CD311</f>
        <v>0</v>
      </c>
      <c r="CB311" s="182"/>
      <c r="CC311" s="182"/>
      <c r="CD311" s="250"/>
      <c r="CE311" s="669">
        <f t="shared" ref="CE311:CE315" si="1071">CF311+CH311+CI311</f>
        <v>0</v>
      </c>
      <c r="CF311" s="182">
        <f>BW311</f>
        <v>0</v>
      </c>
      <c r="CG311" s="182"/>
      <c r="CH311" s="182">
        <f t="shared" ref="CH311:CH315" si="1072">BY311</f>
        <v>0</v>
      </c>
      <c r="CI311" s="250">
        <f t="shared" ref="CI311:CI315" si="1073">BZ311</f>
        <v>0</v>
      </c>
      <c r="CJ311" s="669"/>
      <c r="CK311" s="669">
        <f>CL311</f>
        <v>0</v>
      </c>
      <c r="CL311" s="182">
        <f>CL313+CL314</f>
        <v>0</v>
      </c>
      <c r="CM311" s="182"/>
      <c r="CN311" s="182"/>
      <c r="CO311" s="250"/>
    </row>
    <row r="312" spans="1:93" s="77" customFormat="1" ht="126" hidden="1" customHeight="1" x14ac:dyDescent="0.3">
      <c r="B312" s="668"/>
      <c r="C312" s="148" t="s">
        <v>218</v>
      </c>
      <c r="D312" s="669"/>
      <c r="E312" s="669"/>
      <c r="F312" s="669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669"/>
      <c r="AV312" s="669"/>
      <c r="AW312" s="669"/>
      <c r="AX312" s="669"/>
      <c r="AY312" s="21"/>
      <c r="AZ312" s="21"/>
      <c r="BA312" s="21">
        <f t="shared" ref="BA312:BA315" si="1074">BB312+BC312+BD312</f>
        <v>0</v>
      </c>
      <c r="BB312" s="21"/>
      <c r="BC312" s="21"/>
      <c r="BD312" s="21"/>
      <c r="BE312" s="21">
        <f t="shared" ref="BE312:BE315" si="1075">BF312+BG312+BH312</f>
        <v>0</v>
      </c>
      <c r="BF312" s="21">
        <f>E312</f>
        <v>0</v>
      </c>
      <c r="BG312" s="21">
        <f t="shared" si="1069"/>
        <v>0</v>
      </c>
      <c r="BH312" s="21">
        <f t="shared" si="1069"/>
        <v>0</v>
      </c>
      <c r="BI312" s="669"/>
      <c r="BJ312" s="182"/>
      <c r="BK312" s="182"/>
      <c r="BL312" s="250"/>
      <c r="BM312" s="250"/>
      <c r="BN312" s="669">
        <f t="shared" ref="BN312:BN318" si="1076">BO312+BP312+BQ312</f>
        <v>0</v>
      </c>
      <c r="BO312" s="669"/>
      <c r="BP312" s="182"/>
      <c r="BQ312" s="182"/>
      <c r="BR312" s="250"/>
      <c r="BS312" s="250"/>
      <c r="BT312" s="250">
        <f t="shared" ref="BT312:BT315" si="1077">BL312</f>
        <v>0</v>
      </c>
      <c r="BU312" s="250">
        <f t="shared" ref="BU312:BU315" si="1078">BM312</f>
        <v>0</v>
      </c>
      <c r="BV312" s="669"/>
      <c r="BW312" s="182"/>
      <c r="BX312" s="182"/>
      <c r="BY312" s="250"/>
      <c r="BZ312" s="250"/>
      <c r="CA312" s="669">
        <f t="shared" ref="CA312:CA318" si="1079">CB312+CC312+CD312</f>
        <v>0</v>
      </c>
      <c r="CB312" s="182"/>
      <c r="CC312" s="250"/>
      <c r="CD312" s="250"/>
      <c r="CE312" s="669">
        <f t="shared" si="1071"/>
        <v>0</v>
      </c>
      <c r="CF312" s="182">
        <f t="shared" ref="CF312:CF315" si="1080">BW312</f>
        <v>0</v>
      </c>
      <c r="CG312" s="182"/>
      <c r="CH312" s="250">
        <f t="shared" si="1072"/>
        <v>0</v>
      </c>
      <c r="CI312" s="250">
        <f t="shared" si="1073"/>
        <v>0</v>
      </c>
      <c r="CJ312" s="669"/>
      <c r="CK312" s="669"/>
      <c r="CL312" s="182"/>
      <c r="CM312" s="182"/>
      <c r="CN312" s="250"/>
      <c r="CO312" s="250"/>
    </row>
    <row r="313" spans="1:93" s="52" customFormat="1" ht="131.25" hidden="1" customHeight="1" x14ac:dyDescent="0.25">
      <c r="B313" s="781">
        <v>1</v>
      </c>
      <c r="C313" s="114" t="s">
        <v>171</v>
      </c>
      <c r="D313" s="782"/>
      <c r="E313" s="782"/>
      <c r="F313" s="782"/>
      <c r="G313" s="782"/>
      <c r="H313" s="782"/>
      <c r="I313" s="782"/>
      <c r="J313" s="782"/>
      <c r="K313" s="782"/>
      <c r="L313" s="782"/>
      <c r="M313" s="782"/>
      <c r="N313" s="782"/>
      <c r="O313" s="782"/>
      <c r="P313" s="782"/>
      <c r="Q313" s="782"/>
      <c r="R313" s="782"/>
      <c r="S313" s="782"/>
      <c r="T313" s="782"/>
      <c r="U313" s="782"/>
      <c r="V313" s="782"/>
      <c r="W313" s="782"/>
      <c r="X313" s="782"/>
      <c r="Y313" s="782"/>
      <c r="Z313" s="782"/>
      <c r="AA313" s="782"/>
      <c r="AB313" s="782"/>
      <c r="AC313" s="513"/>
      <c r="AD313" s="782"/>
      <c r="AE313" s="782"/>
      <c r="AF313" s="782"/>
      <c r="AG313" s="782"/>
      <c r="AH313" s="782"/>
      <c r="AI313" s="782"/>
      <c r="AJ313" s="782"/>
      <c r="AK313" s="782"/>
      <c r="AL313" s="513"/>
      <c r="AM313" s="782"/>
      <c r="AN313" s="782"/>
      <c r="AO313" s="782"/>
      <c r="AP313" s="782"/>
      <c r="AQ313" s="782"/>
      <c r="AR313" s="782"/>
      <c r="AS313" s="782"/>
      <c r="AT313" s="782"/>
      <c r="AU313" s="782"/>
      <c r="AV313" s="513"/>
      <c r="AW313" s="782"/>
      <c r="AX313" s="782"/>
      <c r="AY313" s="782"/>
      <c r="AZ313" s="782"/>
      <c r="BA313" s="21">
        <f t="shared" si="1074"/>
        <v>0</v>
      </c>
      <c r="BB313" s="782"/>
      <c r="BC313" s="782"/>
      <c r="BD313" s="782"/>
      <c r="BE313" s="21">
        <f t="shared" si="1075"/>
        <v>0</v>
      </c>
      <c r="BF313" s="21">
        <f>E313</f>
        <v>0</v>
      </c>
      <c r="BG313" s="21">
        <f t="shared" si="1069"/>
        <v>0</v>
      </c>
      <c r="BH313" s="21">
        <f t="shared" si="1069"/>
        <v>0</v>
      </c>
      <c r="BI313" s="513"/>
      <c r="BJ313" s="783"/>
      <c r="BK313" s="783"/>
      <c r="BL313" s="783"/>
      <c r="BM313" s="783"/>
      <c r="BN313" s="782">
        <f t="shared" si="1076"/>
        <v>0</v>
      </c>
      <c r="BO313" s="513"/>
      <c r="BP313" s="673"/>
      <c r="BQ313" s="783"/>
      <c r="BR313" s="783"/>
      <c r="BS313" s="783"/>
      <c r="BT313" s="783">
        <f t="shared" si="1077"/>
        <v>0</v>
      </c>
      <c r="BU313" s="783">
        <f t="shared" si="1078"/>
        <v>0</v>
      </c>
      <c r="BV313" s="513"/>
      <c r="BW313" s="783"/>
      <c r="BX313" s="783"/>
      <c r="BY313" s="783"/>
      <c r="BZ313" s="783"/>
      <c r="CA313" s="782">
        <f t="shared" si="1079"/>
        <v>0</v>
      </c>
      <c r="CB313" s="783"/>
      <c r="CC313" s="783"/>
      <c r="CD313" s="783"/>
      <c r="CE313" s="782">
        <f t="shared" si="1071"/>
        <v>0</v>
      </c>
      <c r="CF313" s="783">
        <f t="shared" si="1080"/>
        <v>0</v>
      </c>
      <c r="CG313" s="783"/>
      <c r="CH313" s="783">
        <f t="shared" si="1072"/>
        <v>0</v>
      </c>
      <c r="CI313" s="783">
        <f t="shared" si="1073"/>
        <v>0</v>
      </c>
      <c r="CJ313" s="782"/>
      <c r="CK313" s="513"/>
      <c r="CL313" s="783"/>
      <c r="CM313" s="783"/>
      <c r="CN313" s="783"/>
      <c r="CO313" s="783"/>
    </row>
    <row r="314" spans="1:93" s="52" customFormat="1" ht="143.25" hidden="1" customHeight="1" x14ac:dyDescent="0.25">
      <c r="B314" s="781">
        <v>2</v>
      </c>
      <c r="C314" s="114" t="s">
        <v>217</v>
      </c>
      <c r="D314" s="782"/>
      <c r="E314" s="782"/>
      <c r="F314" s="782"/>
      <c r="G314" s="782"/>
      <c r="H314" s="782"/>
      <c r="I314" s="782"/>
      <c r="J314" s="782"/>
      <c r="K314" s="782"/>
      <c r="L314" s="782"/>
      <c r="M314" s="782"/>
      <c r="N314" s="782"/>
      <c r="O314" s="782"/>
      <c r="P314" s="782"/>
      <c r="Q314" s="782"/>
      <c r="R314" s="782"/>
      <c r="S314" s="782"/>
      <c r="T314" s="782"/>
      <c r="U314" s="782"/>
      <c r="V314" s="782"/>
      <c r="W314" s="782"/>
      <c r="X314" s="782"/>
      <c r="Y314" s="782"/>
      <c r="Z314" s="782"/>
      <c r="AA314" s="782"/>
      <c r="AB314" s="782"/>
      <c r="AC314" s="513"/>
      <c r="AD314" s="782"/>
      <c r="AE314" s="782"/>
      <c r="AF314" s="782"/>
      <c r="AG314" s="782"/>
      <c r="AH314" s="782"/>
      <c r="AI314" s="782"/>
      <c r="AJ314" s="782"/>
      <c r="AK314" s="782"/>
      <c r="AL314" s="513"/>
      <c r="AM314" s="782"/>
      <c r="AN314" s="782"/>
      <c r="AO314" s="782"/>
      <c r="AP314" s="782"/>
      <c r="AQ314" s="782"/>
      <c r="AR314" s="782"/>
      <c r="AS314" s="782"/>
      <c r="AT314" s="782"/>
      <c r="AU314" s="782"/>
      <c r="AV314" s="513"/>
      <c r="AW314" s="782"/>
      <c r="AX314" s="782"/>
      <c r="AY314" s="782"/>
      <c r="AZ314" s="782"/>
      <c r="BA314" s="21">
        <f t="shared" si="1074"/>
        <v>0</v>
      </c>
      <c r="BB314" s="782"/>
      <c r="BC314" s="782"/>
      <c r="BD314" s="782"/>
      <c r="BE314" s="21">
        <f t="shared" si="1075"/>
        <v>0</v>
      </c>
      <c r="BF314" s="21">
        <f>E314</f>
        <v>0</v>
      </c>
      <c r="BG314" s="21">
        <f t="shared" si="1069"/>
        <v>0</v>
      </c>
      <c r="BH314" s="21">
        <f t="shared" si="1069"/>
        <v>0</v>
      </c>
      <c r="BI314" s="513"/>
      <c r="BJ314" s="783"/>
      <c r="BK314" s="783"/>
      <c r="BL314" s="783"/>
      <c r="BM314" s="783"/>
      <c r="BN314" s="782">
        <f t="shared" si="1076"/>
        <v>0</v>
      </c>
      <c r="BO314" s="513"/>
      <c r="BP314" s="673"/>
      <c r="BQ314" s="783"/>
      <c r="BR314" s="783"/>
      <c r="BS314" s="783"/>
      <c r="BT314" s="783">
        <f t="shared" si="1077"/>
        <v>0</v>
      </c>
      <c r="BU314" s="783">
        <f t="shared" si="1078"/>
        <v>0</v>
      </c>
      <c r="BV314" s="513"/>
      <c r="BW314" s="783"/>
      <c r="BX314" s="783"/>
      <c r="BY314" s="783"/>
      <c r="BZ314" s="783"/>
      <c r="CA314" s="782">
        <f t="shared" si="1079"/>
        <v>0</v>
      </c>
      <c r="CB314" s="783"/>
      <c r="CC314" s="783"/>
      <c r="CD314" s="783"/>
      <c r="CE314" s="782">
        <f t="shared" si="1071"/>
        <v>0</v>
      </c>
      <c r="CF314" s="783">
        <f t="shared" si="1080"/>
        <v>0</v>
      </c>
      <c r="CG314" s="783"/>
      <c r="CH314" s="783">
        <f t="shared" si="1072"/>
        <v>0</v>
      </c>
      <c r="CI314" s="783">
        <f t="shared" si="1073"/>
        <v>0</v>
      </c>
      <c r="CJ314" s="782"/>
      <c r="CK314" s="513"/>
      <c r="CL314" s="783"/>
      <c r="CM314" s="783"/>
      <c r="CN314" s="783"/>
      <c r="CO314" s="783"/>
    </row>
    <row r="315" spans="1:93" s="242" customFormat="1" ht="132.75" hidden="1" customHeight="1" x14ac:dyDescent="0.2">
      <c r="B315" s="300" t="s">
        <v>179</v>
      </c>
      <c r="C315" s="244" t="s">
        <v>45</v>
      </c>
      <c r="D315" s="317"/>
      <c r="E315" s="317"/>
      <c r="F315" s="317"/>
      <c r="G315" s="317"/>
      <c r="H315" s="317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  <c r="AA315" s="317"/>
      <c r="AB315" s="317"/>
      <c r="AC315" s="514"/>
      <c r="AD315" s="317"/>
      <c r="AE315" s="317"/>
      <c r="AF315" s="317"/>
      <c r="AG315" s="317"/>
      <c r="AH315" s="317"/>
      <c r="AI315" s="317"/>
      <c r="AJ315" s="317"/>
      <c r="AK315" s="317"/>
      <c r="AL315" s="514"/>
      <c r="AM315" s="317"/>
      <c r="AN315" s="317"/>
      <c r="AO315" s="317"/>
      <c r="AP315" s="317"/>
      <c r="AQ315" s="317"/>
      <c r="AR315" s="317"/>
      <c r="AS315" s="317"/>
      <c r="AT315" s="317"/>
      <c r="AU315" s="317"/>
      <c r="AV315" s="514"/>
      <c r="AW315" s="317"/>
      <c r="AX315" s="317"/>
      <c r="AY315" s="317"/>
      <c r="AZ315" s="317"/>
      <c r="BA315" s="21">
        <f t="shared" si="1074"/>
        <v>0</v>
      </c>
      <c r="BB315" s="317"/>
      <c r="BC315" s="317"/>
      <c r="BD315" s="317"/>
      <c r="BE315" s="21">
        <f t="shared" si="1075"/>
        <v>0</v>
      </c>
      <c r="BF315" s="21">
        <f>E315</f>
        <v>0</v>
      </c>
      <c r="BG315" s="21">
        <f t="shared" si="1069"/>
        <v>0</v>
      </c>
      <c r="BH315" s="21">
        <f t="shared" si="1069"/>
        <v>0</v>
      </c>
      <c r="BI315" s="514"/>
      <c r="BJ315" s="259"/>
      <c r="BK315" s="259"/>
      <c r="BL315" s="259"/>
      <c r="BM315" s="259"/>
      <c r="BN315" s="317">
        <f t="shared" si="1076"/>
        <v>0</v>
      </c>
      <c r="BO315" s="514"/>
      <c r="BP315" s="501"/>
      <c r="BQ315" s="259"/>
      <c r="BR315" s="259"/>
      <c r="BS315" s="259"/>
      <c r="BT315" s="259">
        <f t="shared" si="1077"/>
        <v>0</v>
      </c>
      <c r="BU315" s="259">
        <f t="shared" si="1078"/>
        <v>0</v>
      </c>
      <c r="BV315" s="514"/>
      <c r="BW315" s="259"/>
      <c r="BX315" s="259"/>
      <c r="BY315" s="259"/>
      <c r="BZ315" s="259"/>
      <c r="CA315" s="317">
        <f t="shared" si="1079"/>
        <v>0</v>
      </c>
      <c r="CB315" s="259"/>
      <c r="CC315" s="259"/>
      <c r="CD315" s="259"/>
      <c r="CE315" s="317">
        <f t="shared" si="1071"/>
        <v>0</v>
      </c>
      <c r="CF315" s="259">
        <f t="shared" si="1080"/>
        <v>0</v>
      </c>
      <c r="CG315" s="259"/>
      <c r="CH315" s="259">
        <f t="shared" si="1072"/>
        <v>0</v>
      </c>
      <c r="CI315" s="259">
        <f t="shared" si="1073"/>
        <v>0</v>
      </c>
      <c r="CJ315" s="317"/>
      <c r="CK315" s="514"/>
      <c r="CL315" s="259"/>
      <c r="CM315" s="259"/>
      <c r="CN315" s="259"/>
      <c r="CO315" s="259"/>
    </row>
    <row r="316" spans="1:93" s="242" customFormat="1" ht="76.5" hidden="1" customHeight="1" x14ac:dyDescent="0.2">
      <c r="B316" s="243"/>
      <c r="C316" s="135" t="s">
        <v>221</v>
      </c>
      <c r="D316" s="259"/>
      <c r="E316" s="259"/>
      <c r="F316" s="259"/>
      <c r="G316" s="259"/>
      <c r="H316" s="259"/>
      <c r="I316" s="259"/>
      <c r="J316" s="259"/>
      <c r="K316" s="259"/>
      <c r="L316" s="259"/>
      <c r="M316" s="259"/>
      <c r="N316" s="259"/>
      <c r="O316" s="259"/>
      <c r="P316" s="259"/>
      <c r="Q316" s="259"/>
      <c r="R316" s="259"/>
      <c r="S316" s="259"/>
      <c r="T316" s="259"/>
      <c r="U316" s="259"/>
      <c r="V316" s="259"/>
      <c r="W316" s="259"/>
      <c r="X316" s="259"/>
      <c r="Y316" s="259"/>
      <c r="Z316" s="259"/>
      <c r="AA316" s="259"/>
      <c r="AB316" s="259"/>
      <c r="AC316" s="501"/>
      <c r="AD316" s="259"/>
      <c r="AE316" s="259"/>
      <c r="AF316" s="259"/>
      <c r="AG316" s="259"/>
      <c r="AH316" s="259"/>
      <c r="AI316" s="259"/>
      <c r="AJ316" s="259"/>
      <c r="AK316" s="259"/>
      <c r="AL316" s="501"/>
      <c r="AM316" s="259"/>
      <c r="AN316" s="259"/>
      <c r="AO316" s="259"/>
      <c r="AP316" s="259"/>
      <c r="AQ316" s="259"/>
      <c r="AR316" s="259"/>
      <c r="AS316" s="259"/>
      <c r="AT316" s="259"/>
      <c r="AU316" s="259"/>
      <c r="AV316" s="501"/>
      <c r="AW316" s="259"/>
      <c r="AX316" s="259"/>
      <c r="AY316" s="259"/>
      <c r="AZ316" s="259"/>
      <c r="BA316" s="259"/>
      <c r="BB316" s="259"/>
      <c r="BC316" s="259"/>
      <c r="BD316" s="259"/>
      <c r="BE316" s="259"/>
      <c r="BF316" s="259"/>
      <c r="BG316" s="259"/>
      <c r="BH316" s="259"/>
      <c r="BI316" s="501"/>
      <c r="BJ316" s="259"/>
      <c r="BK316" s="259"/>
      <c r="BL316" s="259"/>
      <c r="BM316" s="259"/>
      <c r="BN316" s="21">
        <f t="shared" si="1076"/>
        <v>0</v>
      </c>
      <c r="BO316" s="501"/>
      <c r="BP316" s="501"/>
      <c r="BQ316" s="259"/>
      <c r="BR316" s="259"/>
      <c r="BS316" s="259"/>
      <c r="BT316" s="259"/>
      <c r="BU316" s="259"/>
      <c r="BV316" s="501"/>
      <c r="BW316" s="259"/>
      <c r="BX316" s="259"/>
      <c r="BY316" s="259"/>
      <c r="BZ316" s="259"/>
      <c r="CA316" s="21">
        <f t="shared" si="1079"/>
        <v>0</v>
      </c>
      <c r="CB316" s="259"/>
      <c r="CC316" s="259"/>
      <c r="CD316" s="259"/>
      <c r="CE316" s="259"/>
      <c r="CF316" s="259"/>
      <c r="CG316" s="259"/>
      <c r="CH316" s="259"/>
      <c r="CI316" s="259"/>
      <c r="CJ316" s="21"/>
      <c r="CK316" s="501"/>
      <c r="CL316" s="259"/>
      <c r="CM316" s="259"/>
      <c r="CN316" s="259"/>
      <c r="CO316" s="259"/>
    </row>
    <row r="317" spans="1:93" s="242" customFormat="1" ht="54" hidden="1" customHeight="1" x14ac:dyDescent="0.2">
      <c r="B317" s="243"/>
      <c r="C317" s="137" t="s">
        <v>41</v>
      </c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  <c r="X317" s="259"/>
      <c r="Y317" s="259"/>
      <c r="Z317" s="259"/>
      <c r="AA317" s="259"/>
      <c r="AB317" s="259"/>
      <c r="AC317" s="501"/>
      <c r="AD317" s="259"/>
      <c r="AE317" s="259"/>
      <c r="AF317" s="259"/>
      <c r="AG317" s="259"/>
      <c r="AH317" s="259"/>
      <c r="AI317" s="259"/>
      <c r="AJ317" s="259"/>
      <c r="AK317" s="259"/>
      <c r="AL317" s="501"/>
      <c r="AM317" s="259"/>
      <c r="AN317" s="259"/>
      <c r="AO317" s="259"/>
      <c r="AP317" s="259"/>
      <c r="AQ317" s="259"/>
      <c r="AR317" s="259"/>
      <c r="AS317" s="259"/>
      <c r="AT317" s="259"/>
      <c r="AU317" s="259"/>
      <c r="AV317" s="501"/>
      <c r="AW317" s="259"/>
      <c r="AX317" s="259"/>
      <c r="AY317" s="259"/>
      <c r="AZ317" s="259"/>
      <c r="BA317" s="259"/>
      <c r="BB317" s="259"/>
      <c r="BC317" s="259"/>
      <c r="BD317" s="259"/>
      <c r="BE317" s="259"/>
      <c r="BF317" s="259"/>
      <c r="BG317" s="259"/>
      <c r="BH317" s="259"/>
      <c r="BI317" s="501"/>
      <c r="BJ317" s="259"/>
      <c r="BK317" s="259"/>
      <c r="BL317" s="259"/>
      <c r="BM317" s="259"/>
      <c r="BN317" s="21">
        <f t="shared" si="1076"/>
        <v>0</v>
      </c>
      <c r="BO317" s="501"/>
      <c r="BP317" s="501"/>
      <c r="BQ317" s="259"/>
      <c r="BR317" s="259"/>
      <c r="BS317" s="259"/>
      <c r="BT317" s="259"/>
      <c r="BU317" s="259"/>
      <c r="BV317" s="501"/>
      <c r="BW317" s="259"/>
      <c r="BX317" s="259"/>
      <c r="BY317" s="259"/>
      <c r="BZ317" s="259"/>
      <c r="CA317" s="21">
        <f t="shared" si="1079"/>
        <v>0</v>
      </c>
      <c r="CB317" s="259"/>
      <c r="CC317" s="259"/>
      <c r="CD317" s="259"/>
      <c r="CE317" s="259"/>
      <c r="CF317" s="259"/>
      <c r="CG317" s="259"/>
      <c r="CH317" s="259"/>
      <c r="CI317" s="259"/>
      <c r="CJ317" s="21"/>
      <c r="CK317" s="501"/>
      <c r="CL317" s="259"/>
      <c r="CM317" s="259"/>
      <c r="CN317" s="259"/>
      <c r="CO317" s="259"/>
    </row>
    <row r="318" spans="1:93" s="52" customFormat="1" ht="54" hidden="1" customHeight="1" x14ac:dyDescent="0.25">
      <c r="B318" s="781"/>
      <c r="C318" s="781"/>
      <c r="D318" s="781"/>
      <c r="E318" s="781"/>
      <c r="F318" s="781"/>
      <c r="G318" s="781"/>
      <c r="H318" s="781"/>
      <c r="I318" s="781"/>
      <c r="J318" s="781"/>
      <c r="K318" s="781"/>
      <c r="L318" s="781"/>
      <c r="M318" s="781"/>
      <c r="N318" s="781"/>
      <c r="O318" s="781"/>
      <c r="P318" s="781"/>
      <c r="Q318" s="781"/>
      <c r="R318" s="781"/>
      <c r="S318" s="781"/>
      <c r="T318" s="781"/>
      <c r="U318" s="781"/>
      <c r="V318" s="781"/>
      <c r="W318" s="781"/>
      <c r="X318" s="781"/>
      <c r="Y318" s="781"/>
      <c r="Z318" s="781"/>
      <c r="AA318" s="781"/>
      <c r="AB318" s="781"/>
      <c r="AC318" s="515"/>
      <c r="AD318" s="781"/>
      <c r="AE318" s="781"/>
      <c r="AF318" s="781"/>
      <c r="AG318" s="781"/>
      <c r="AH318" s="781"/>
      <c r="AI318" s="781"/>
      <c r="AJ318" s="781"/>
      <c r="AK318" s="781"/>
      <c r="AL318" s="515"/>
      <c r="AM318" s="781"/>
      <c r="AN318" s="781"/>
      <c r="AO318" s="781"/>
      <c r="AP318" s="781"/>
      <c r="AQ318" s="781"/>
      <c r="AR318" s="781"/>
      <c r="AS318" s="781"/>
      <c r="AT318" s="781"/>
      <c r="AU318" s="781"/>
      <c r="AV318" s="515"/>
      <c r="AW318" s="781"/>
      <c r="AX318" s="781"/>
      <c r="AY318" s="781"/>
      <c r="AZ318" s="781"/>
      <c r="BA318" s="781"/>
      <c r="BB318" s="781"/>
      <c r="BC318" s="781"/>
      <c r="BD318" s="781"/>
      <c r="BE318" s="781"/>
      <c r="BF318" s="781"/>
      <c r="BG318" s="781"/>
      <c r="BH318" s="781"/>
      <c r="BI318" s="515"/>
      <c r="BJ318" s="781"/>
      <c r="BK318" s="781"/>
      <c r="BL318" s="781"/>
      <c r="BM318" s="781"/>
      <c r="BN318" s="21">
        <f t="shared" si="1076"/>
        <v>0</v>
      </c>
      <c r="BO318" s="515"/>
      <c r="BP318" s="515"/>
      <c r="BQ318" s="781"/>
      <c r="BR318" s="781"/>
      <c r="BS318" s="781"/>
      <c r="BT318" s="781"/>
      <c r="BU318" s="781"/>
      <c r="BV318" s="515"/>
      <c r="BW318" s="781"/>
      <c r="BX318" s="781"/>
      <c r="BY318" s="781"/>
      <c r="BZ318" s="781"/>
      <c r="CA318" s="21">
        <f t="shared" si="1079"/>
        <v>0</v>
      </c>
      <c r="CB318" s="781"/>
      <c r="CC318" s="781"/>
      <c r="CD318" s="781"/>
      <c r="CE318" s="781"/>
      <c r="CF318" s="781"/>
      <c r="CG318" s="781"/>
      <c r="CH318" s="781"/>
      <c r="CI318" s="781"/>
      <c r="CJ318" s="21"/>
      <c r="CK318" s="515"/>
      <c r="CL318" s="781"/>
      <c r="CM318" s="781"/>
      <c r="CN318" s="781"/>
      <c r="CO318" s="781"/>
    </row>
    <row r="319" spans="1:93" s="442" customFormat="1" ht="55.5" hidden="1" customHeight="1" x14ac:dyDescent="0.25">
      <c r="A319" s="442" t="s">
        <v>177</v>
      </c>
      <c r="B319" s="833" t="s">
        <v>279</v>
      </c>
      <c r="C319" s="833"/>
      <c r="D319" s="833"/>
      <c r="E319" s="833"/>
      <c r="F319" s="833"/>
      <c r="G319" s="833"/>
      <c r="H319" s="833"/>
      <c r="I319" s="833"/>
      <c r="J319" s="833"/>
      <c r="K319" s="833"/>
      <c r="L319" s="833"/>
      <c r="M319" s="833"/>
      <c r="N319" s="833"/>
      <c r="O319" s="833"/>
      <c r="P319" s="833"/>
      <c r="Q319" s="833"/>
      <c r="R319" s="833"/>
      <c r="S319" s="833"/>
      <c r="T319" s="833"/>
      <c r="U319" s="833"/>
      <c r="V319" s="833"/>
      <c r="W319" s="833"/>
      <c r="X319" s="833"/>
      <c r="Y319" s="833"/>
      <c r="Z319" s="833"/>
      <c r="AA319" s="833"/>
      <c r="AB319" s="833"/>
      <c r="AC319" s="833"/>
      <c r="AD319" s="833"/>
      <c r="AE319" s="833"/>
      <c r="AF319" s="833"/>
      <c r="AG319" s="833"/>
      <c r="AH319" s="833"/>
      <c r="AI319" s="833"/>
      <c r="AJ319" s="833"/>
      <c r="AK319" s="833"/>
      <c r="AL319" s="833"/>
      <c r="AM319" s="833"/>
      <c r="AN319" s="833"/>
      <c r="AO319" s="833"/>
      <c r="AP319" s="833"/>
      <c r="AQ319" s="833"/>
      <c r="AR319" s="833"/>
      <c r="AS319" s="833"/>
      <c r="AT319" s="833"/>
      <c r="AU319" s="833"/>
      <c r="AV319" s="833"/>
      <c r="AW319" s="833"/>
      <c r="AX319" s="833"/>
      <c r="AY319" s="833"/>
      <c r="AZ319" s="833"/>
      <c r="BA319" s="833"/>
      <c r="BB319" s="833"/>
      <c r="BC319" s="833"/>
      <c r="BD319" s="833"/>
      <c r="BE319" s="833"/>
      <c r="BF319" s="833"/>
      <c r="BG319" s="833"/>
      <c r="BH319" s="833"/>
      <c r="BI319" s="833"/>
      <c r="BJ319" s="833"/>
      <c r="BK319" s="833"/>
      <c r="BL319" s="833"/>
      <c r="BM319" s="833"/>
      <c r="BN319" s="833"/>
      <c r="BO319" s="833"/>
      <c r="BP319" s="833"/>
      <c r="BQ319" s="833"/>
      <c r="BR319" s="833"/>
      <c r="BS319" s="833"/>
      <c r="BT319" s="833"/>
      <c r="BU319" s="833"/>
      <c r="BV319" s="833"/>
      <c r="BW319" s="833"/>
      <c r="BX319" s="833"/>
      <c r="BY319" s="833"/>
      <c r="BZ319" s="833"/>
      <c r="CA319" s="833"/>
      <c r="CB319" s="833"/>
      <c r="CC319" s="833"/>
      <c r="CD319" s="833"/>
      <c r="CE319" s="833"/>
      <c r="CF319" s="833"/>
      <c r="CG319" s="833"/>
      <c r="CH319" s="833"/>
      <c r="CI319" s="833"/>
      <c r="CJ319" s="26"/>
      <c r="CK319" s="26"/>
      <c r="CL319" s="39"/>
      <c r="CM319" s="39"/>
      <c r="CN319" s="39"/>
      <c r="CO319" s="39"/>
    </row>
    <row r="320" spans="1:93" s="442" customFormat="1" ht="55.5" customHeight="1" x14ac:dyDescent="0.25">
      <c r="B320" s="781"/>
      <c r="C320" s="111" t="s">
        <v>419</v>
      </c>
      <c r="D320" s="182">
        <f t="shared" ref="D320" si="1081">E320+G320+H320+F320</f>
        <v>910179.72612000001</v>
      </c>
      <c r="E320" s="182">
        <f>E124</f>
        <v>163409.35842999999</v>
      </c>
      <c r="F320" s="182">
        <f t="shared" ref="F320" si="1082">F124</f>
        <v>746770.36768999998</v>
      </c>
      <c r="G320" s="781"/>
      <c r="H320" s="781"/>
      <c r="I320" s="182">
        <f>K320+M320</f>
        <v>14198.01361</v>
      </c>
      <c r="J320" s="608">
        <f>I320/D320</f>
        <v>1.5599131910490505E-2</v>
      </c>
      <c r="K320" s="182">
        <f>K124</f>
        <v>2448.7838400000001</v>
      </c>
      <c r="L320" s="608">
        <f t="shared" ref="L320" si="1083">K320/E320</f>
        <v>1.4985578938240497E-2</v>
      </c>
      <c r="M320" s="182">
        <f t="shared" ref="M320" si="1084">M124</f>
        <v>11749.22977</v>
      </c>
      <c r="N320" s="781"/>
      <c r="O320" s="781"/>
      <c r="P320" s="781"/>
      <c r="Q320" s="781"/>
      <c r="R320" s="781"/>
      <c r="S320" s="128">
        <f t="shared" ref="S320" si="1085">U320+W320+Y320+AA320</f>
        <v>3498.2626300000002</v>
      </c>
      <c r="T320" s="781"/>
      <c r="U320" s="669">
        <f>U124</f>
        <v>3498.2626300000002</v>
      </c>
      <c r="V320" s="626">
        <f t="shared" ref="V320:V329" si="1086">U320/E320</f>
        <v>2.1407969920514424E-2</v>
      </c>
      <c r="W320" s="781"/>
      <c r="X320" s="626">
        <f t="shared" ref="X320:X351" si="1087">W320/F320</f>
        <v>0</v>
      </c>
      <c r="Y320" s="781"/>
      <c r="Z320" s="626"/>
      <c r="AA320" s="781"/>
      <c r="AB320" s="781"/>
      <c r="AC320" s="128">
        <f t="shared" ref="AC320" si="1088">AE320+AG320+AI320+AK320</f>
        <v>910179.68041000003</v>
      </c>
      <c r="AD320" s="646">
        <f t="shared" ref="AD320" si="1089">AC320/D320</f>
        <v>0.99999994977914952</v>
      </c>
      <c r="AE320" s="669">
        <f>AE124</f>
        <v>163409.31274999998</v>
      </c>
      <c r="AF320" s="646">
        <f t="shared" ref="AF320:AF329" si="1090">AE320/E320</f>
        <v>0.99999972045664676</v>
      </c>
      <c r="AG320" s="669">
        <f t="shared" ref="AG320" si="1091">AG124</f>
        <v>746770.36765999999</v>
      </c>
      <c r="AH320" s="646">
        <f t="shared" ref="AH320:AH383" si="1092">AG320/F320</f>
        <v>0.99999999995982702</v>
      </c>
      <c r="AI320" s="781"/>
      <c r="AJ320" s="781"/>
      <c r="AK320" s="781"/>
      <c r="AL320" s="515"/>
      <c r="AM320" s="781"/>
      <c r="AN320" s="781"/>
      <c r="AO320" s="781"/>
      <c r="AP320" s="781"/>
      <c r="AQ320" s="781"/>
      <c r="AR320" s="781"/>
      <c r="AS320" s="781"/>
      <c r="AT320" s="781"/>
      <c r="AU320" s="669">
        <f>AV320-D320</f>
        <v>2.546000003349036E-2</v>
      </c>
      <c r="AV320" s="669">
        <f t="shared" ref="AV320" si="1093">AW320+AY320+AZ320+AX320</f>
        <v>910179.75158000004</v>
      </c>
      <c r="AW320" s="669">
        <f>AW124</f>
        <v>163409.38390999998</v>
      </c>
      <c r="AX320" s="669">
        <f t="shared" ref="AX320:AZ320" si="1094">AX124</f>
        <v>746770.36767000007</v>
      </c>
      <c r="AY320" s="669">
        <f t="shared" si="1094"/>
        <v>0</v>
      </c>
      <c r="AZ320" s="669">
        <f t="shared" si="1094"/>
        <v>0</v>
      </c>
      <c r="BA320" s="781"/>
      <c r="BB320" s="781"/>
      <c r="BC320" s="781"/>
      <c r="BD320" s="781"/>
      <c r="BE320" s="781"/>
      <c r="BF320" s="781"/>
      <c r="BG320" s="781"/>
      <c r="BH320" s="781"/>
      <c r="BI320" s="669">
        <f t="shared" ref="BI320" si="1095">BJ320+BL320+BM320+BK320</f>
        <v>2429144.6000100002</v>
      </c>
      <c r="BJ320" s="669">
        <f>BJ124</f>
        <v>1030408.5149299999</v>
      </c>
      <c r="BK320" s="669">
        <f>BK124</f>
        <v>1398736.0850800001</v>
      </c>
      <c r="BL320" s="781"/>
      <c r="BM320" s="781"/>
      <c r="BN320" s="669">
        <f>BO320-BI320</f>
        <v>0</v>
      </c>
      <c r="BO320" s="669">
        <f>BP320+BQ320+BR320+BS320</f>
        <v>2429144.6000100002</v>
      </c>
      <c r="BP320" s="669">
        <f>BP124</f>
        <v>1030408.5149299999</v>
      </c>
      <c r="BQ320" s="669">
        <f t="shared" ref="BQ320" si="1096">BQ124</f>
        <v>1398736.0850800001</v>
      </c>
      <c r="BR320" s="781"/>
      <c r="BS320" s="781"/>
      <c r="BT320" s="781"/>
      <c r="BU320" s="781"/>
      <c r="BV320" s="669">
        <f t="shared" ref="BV320" si="1097">BW320+BY320+BZ320+BX320</f>
        <v>0</v>
      </c>
      <c r="BW320" s="781"/>
      <c r="BX320" s="781"/>
      <c r="BY320" s="781"/>
      <c r="BZ320" s="781"/>
      <c r="CA320" s="669">
        <f>CB320-BV320</f>
        <v>11606166.34240138</v>
      </c>
      <c r="CB320" s="669">
        <f>CC320+CD320+CE320+CF320</f>
        <v>11606166.34240138</v>
      </c>
      <c r="CC320" s="669">
        <f>CC124</f>
        <v>0</v>
      </c>
      <c r="CD320" s="669">
        <f t="shared" ref="CD320" si="1098">CD124</f>
        <v>0</v>
      </c>
      <c r="CE320" s="669">
        <f>CF320+CG320</f>
        <v>9326954.1000013798</v>
      </c>
      <c r="CF320" s="782">
        <f>CF124</f>
        <v>2279212.2423999999</v>
      </c>
      <c r="CG320" s="669">
        <f t="shared" ref="CG320" si="1099">CG124</f>
        <v>7047741.8576013809</v>
      </c>
      <c r="CH320" s="781"/>
      <c r="CI320" s="781"/>
      <c r="CJ320" s="669">
        <v>0</v>
      </c>
      <c r="CK320" s="669">
        <f>CL320+CM320+CN320+CO320</f>
        <v>9326954.1000013798</v>
      </c>
      <c r="CL320" s="669">
        <f>CL124</f>
        <v>2279212.2423999999</v>
      </c>
      <c r="CM320" s="669">
        <f t="shared" ref="CM320" si="1100">CM124</f>
        <v>7047741.8576013809</v>
      </c>
      <c r="CN320" s="39"/>
      <c r="CO320" s="39"/>
    </row>
    <row r="321" spans="1:12248" s="384" customFormat="1" ht="107.25" customHeight="1" x14ac:dyDescent="0.25">
      <c r="B321" s="374" t="s">
        <v>339</v>
      </c>
      <c r="C321" s="371" t="s">
        <v>376</v>
      </c>
      <c r="D321" s="786">
        <f>E321+F321+G321+H321-0.1</f>
        <v>10680394.964919999</v>
      </c>
      <c r="E321" s="786">
        <f>E322+E323+E324+E325</f>
        <v>2137250.8819399998</v>
      </c>
      <c r="F321" s="786">
        <f t="shared" ref="F321" si="1101">F322+F323+F324+F325</f>
        <v>7309245.6170499995</v>
      </c>
      <c r="G321" s="786">
        <f t="shared" ref="G321:H321" si="1102">G322+G323+G324+G325</f>
        <v>0</v>
      </c>
      <c r="H321" s="786">
        <f t="shared" si="1102"/>
        <v>1233898.5659299998</v>
      </c>
      <c r="I321" s="786">
        <f>K321+M321+O321+Q321</f>
        <v>64996.84298999999</v>
      </c>
      <c r="J321" s="573">
        <f>I321/D321</f>
        <v>6.085621665067968E-3</v>
      </c>
      <c r="K321" s="383">
        <f>K322+K323+K324+K325</f>
        <v>18151.728419999999</v>
      </c>
      <c r="L321" s="383"/>
      <c r="M321" s="383">
        <f t="shared" ref="M321" si="1103">M322+M323+M324+M325</f>
        <v>29837.302579999996</v>
      </c>
      <c r="N321" s="383"/>
      <c r="O321" s="383"/>
      <c r="P321" s="383"/>
      <c r="Q321" s="383">
        <f t="shared" ref="Q321" si="1104">Q322+Q323+Q324+Q325</f>
        <v>17007.811989999998</v>
      </c>
      <c r="R321" s="383"/>
      <c r="S321" s="786">
        <f>U321+W321+Y321+AA321</f>
        <v>870136.78700999997</v>
      </c>
      <c r="T321" s="573">
        <f>S321/D321</f>
        <v>8.1470469010554769E-2</v>
      </c>
      <c r="U321" s="786">
        <f>U322+U323+U324+U325</f>
        <v>26943.921060000001</v>
      </c>
      <c r="V321" s="573">
        <f t="shared" si="1086"/>
        <v>1.2606812465339954E-2</v>
      </c>
      <c r="W321" s="786">
        <f t="shared" ref="W321" si="1105">W322+W323+W324+W325</f>
        <v>826185.05396000005</v>
      </c>
      <c r="X321" s="573">
        <f t="shared" si="1087"/>
        <v>0.11303287606491011</v>
      </c>
      <c r="Y321" s="786">
        <f t="shared" ref="Y321" si="1106">Y322+Y323+Y324+Y325</f>
        <v>0</v>
      </c>
      <c r="Z321" s="579">
        <v>0</v>
      </c>
      <c r="AA321" s="786">
        <f t="shared" ref="AA321" si="1107">AA322+AA323+AA324+AA325</f>
        <v>17007.811989999998</v>
      </c>
      <c r="AB321" s="573">
        <f>AA321/H321</f>
        <v>1.3783800759328273E-2</v>
      </c>
      <c r="AC321" s="786">
        <f>AE321+AG321+AI321+AK321</f>
        <v>5014164.7108899998</v>
      </c>
      <c r="AD321" s="619">
        <f>AC321/D321</f>
        <v>0.46947371584657105</v>
      </c>
      <c r="AE321" s="786">
        <f>AE322+AE323+AE324+AE325</f>
        <v>1233923.6125699999</v>
      </c>
      <c r="AF321" s="653">
        <f t="shared" si="1090"/>
        <v>0.57734149181866634</v>
      </c>
      <c r="AG321" s="786">
        <f t="shared" ref="AG321" si="1108">AG322+AG323+AG324+AG325</f>
        <v>2558824.04715</v>
      </c>
      <c r="AH321" s="653">
        <f t="shared" si="1092"/>
        <v>0.35008045716525499</v>
      </c>
      <c r="AI321" s="383"/>
      <c r="AJ321" s="383"/>
      <c r="AK321" s="786">
        <f t="shared" ref="AK321" si="1109">AK322+AK323+AK324+AK325</f>
        <v>1221417.0511699996</v>
      </c>
      <c r="AL321" s="653">
        <f>AK321/H321</f>
        <v>0.98988448880269775</v>
      </c>
      <c r="AM321" s="383"/>
      <c r="AN321" s="383"/>
      <c r="AO321" s="383"/>
      <c r="AP321" s="383"/>
      <c r="AQ321" s="383"/>
      <c r="AR321" s="383"/>
      <c r="AS321" s="383"/>
      <c r="AT321" s="383"/>
      <c r="AU321" s="383">
        <f>AU323+AU324</f>
        <v>701154.38822999969</v>
      </c>
      <c r="AV321" s="383">
        <f>AW321+AX321+AY321+AZ321-0.1</f>
        <v>11381549.353150001</v>
      </c>
      <c r="AW321" s="383">
        <f>AW322+AW323+AW324+AW325</f>
        <v>2682595.0364099997</v>
      </c>
      <c r="AX321" s="383">
        <f t="shared" ref="AX321:AZ321" si="1110">AX322+AX323+AX324+AX325</f>
        <v>7082060.4857400004</v>
      </c>
      <c r="AY321" s="383">
        <f t="shared" si="1110"/>
        <v>0</v>
      </c>
      <c r="AZ321" s="383">
        <f t="shared" si="1110"/>
        <v>1616893.9309999999</v>
      </c>
      <c r="BA321" s="383"/>
      <c r="BB321" s="383"/>
      <c r="BC321" s="383"/>
      <c r="BD321" s="383"/>
      <c r="BE321" s="383"/>
      <c r="BF321" s="383"/>
      <c r="BG321" s="383"/>
      <c r="BH321" s="383"/>
      <c r="BI321" s="383">
        <f>BJ321+BK321+BL321+BM321</f>
        <v>6404467.21435</v>
      </c>
      <c r="BJ321" s="383">
        <f>BJ322+BJ323+BJ324+BJ325</f>
        <v>1573807.2326</v>
      </c>
      <c r="BK321" s="383">
        <f t="shared" ref="BK321" si="1111">BK322+BK323+BK324+BK325</f>
        <v>3777548.2691199998</v>
      </c>
      <c r="BL321" s="383">
        <f t="shared" ref="BL321" si="1112">BL322+BL323+BL324+BL325</f>
        <v>0</v>
      </c>
      <c r="BM321" s="383">
        <f t="shared" ref="BM321" si="1113">BM322+BM323+BM324+BM325</f>
        <v>1053111.71263</v>
      </c>
      <c r="BN321" s="383">
        <f>BN323+BN324</f>
        <v>59318.450710000005</v>
      </c>
      <c r="BO321" s="383">
        <f>BP321+BQ321+BR321+BS321</f>
        <v>6463785.6650599996</v>
      </c>
      <c r="BP321" s="383">
        <f>BP322+BP323+BP324+BP325</f>
        <v>1573807.2326</v>
      </c>
      <c r="BQ321" s="383">
        <f t="shared" ref="BQ321:BS321" si="1114">BQ322+BQ323+BQ324+BQ325</f>
        <v>3836866.7198299998</v>
      </c>
      <c r="BR321" s="383">
        <f t="shared" si="1114"/>
        <v>0</v>
      </c>
      <c r="BS321" s="383">
        <f t="shared" si="1114"/>
        <v>1053111.71263</v>
      </c>
      <c r="BT321" s="383"/>
      <c r="BU321" s="383"/>
      <c r="BV321" s="383" t="e">
        <f>BW321+BX321+BY321+BZ321</f>
        <v>#REF!</v>
      </c>
      <c r="BW321" s="383">
        <f>BW322+BW323+BW324+BW325</f>
        <v>1634943.4886</v>
      </c>
      <c r="BX321" s="383">
        <f t="shared" ref="BX321" si="1115">BX322+BX323+BX324+BX325</f>
        <v>6109365.2821499994</v>
      </c>
      <c r="BY321" s="383">
        <f t="shared" ref="BY321" si="1116">BY322+BY323+BY324+BY325</f>
        <v>0</v>
      </c>
      <c r="BZ321" s="383" t="e">
        <f t="shared" ref="BZ321" si="1117">BZ322+BZ323+BZ324+BZ325</f>
        <v>#REF!</v>
      </c>
      <c r="CA321" s="383"/>
      <c r="CB321" s="383"/>
      <c r="CC321" s="383"/>
      <c r="CD321" s="383"/>
      <c r="CE321" s="383">
        <f>CF321+CG321+CH321+CI321</f>
        <v>3647551.9060199996</v>
      </c>
      <c r="CF321" s="383">
        <f>CF322+CF323+CF324+CF325</f>
        <v>534943.48860000004</v>
      </c>
      <c r="CG321" s="383">
        <f t="shared" ref="CG321:CI321" si="1118">CG322+CG323+CG324+CG325</f>
        <v>2022608.4174199998</v>
      </c>
      <c r="CH321" s="383">
        <f t="shared" si="1118"/>
        <v>0</v>
      </c>
      <c r="CI321" s="383">
        <f t="shared" si="1118"/>
        <v>1090000</v>
      </c>
      <c r="CJ321" s="383">
        <f>CJ323+CJ324</f>
        <v>0</v>
      </c>
      <c r="CK321" s="383">
        <f>CL321+CM321+CN321+CO321</f>
        <v>3647551.9060199996</v>
      </c>
      <c r="CL321" s="383">
        <f>CL322+CL323+CL324+CL325</f>
        <v>534943.48860000004</v>
      </c>
      <c r="CM321" s="383">
        <f t="shared" ref="CM321:CO321" si="1119">CM322+CM323+CM324+CM325</f>
        <v>2022608.4174199998</v>
      </c>
      <c r="CN321" s="383">
        <f t="shared" si="1119"/>
        <v>0</v>
      </c>
      <c r="CO321" s="383">
        <f t="shared" si="1119"/>
        <v>1090000</v>
      </c>
    </row>
    <row r="322" spans="1:12248" s="65" customFormat="1" ht="39" hidden="1" customHeight="1" x14ac:dyDescent="0.25">
      <c r="B322" s="213"/>
      <c r="C322" s="115" t="s">
        <v>32</v>
      </c>
      <c r="D322" s="192">
        <f>E322+G322+H322</f>
        <v>0</v>
      </c>
      <c r="E322" s="192">
        <f>E80</f>
        <v>0</v>
      </c>
      <c r="F322" s="192"/>
      <c r="G322" s="192">
        <f>G80</f>
        <v>0</v>
      </c>
      <c r="H322" s="192">
        <f>H80</f>
        <v>0</v>
      </c>
      <c r="I322" s="192"/>
      <c r="J322" s="563"/>
      <c r="K322" s="563"/>
      <c r="L322" s="563"/>
      <c r="M322" s="563"/>
      <c r="N322" s="563"/>
      <c r="O322" s="563"/>
      <c r="P322" s="563"/>
      <c r="Q322" s="563"/>
      <c r="R322" s="563"/>
      <c r="S322" s="192"/>
      <c r="T322" s="573" t="e">
        <f t="shared" ref="T322:T325" si="1120">S322/D322</f>
        <v>#DIV/0!</v>
      </c>
      <c r="U322" s="192">
        <f>U80</f>
        <v>0</v>
      </c>
      <c r="V322" s="690" t="e">
        <f t="shared" si="1086"/>
        <v>#DIV/0!</v>
      </c>
      <c r="W322" s="192"/>
      <c r="X322" s="690" t="e">
        <f t="shared" si="1087"/>
        <v>#DIV/0!</v>
      </c>
      <c r="Y322" s="192">
        <f>Y80</f>
        <v>0</v>
      </c>
      <c r="Z322" s="634"/>
      <c r="AA322" s="192">
        <f>AA80</f>
        <v>0</v>
      </c>
      <c r="AB322" s="573" t="e">
        <f t="shared" ref="AB322:AB329" si="1121">AA322/H322</f>
        <v>#DIV/0!</v>
      </c>
      <c r="AC322" s="192"/>
      <c r="AD322" s="619" t="e">
        <f t="shared" ref="AD322:AD325" si="1122">AC322/D322</f>
        <v>#DIV/0!</v>
      </c>
      <c r="AE322" s="192">
        <f>AE80</f>
        <v>0</v>
      </c>
      <c r="AF322" s="627" t="e">
        <f t="shared" si="1090"/>
        <v>#DIV/0!</v>
      </c>
      <c r="AG322" s="192"/>
      <c r="AH322" s="627" t="e">
        <f t="shared" si="1092"/>
        <v>#DIV/0!</v>
      </c>
      <c r="AI322" s="563"/>
      <c r="AJ322" s="563"/>
      <c r="AK322" s="192">
        <f>AK80</f>
        <v>0</v>
      </c>
      <c r="AL322" s="599"/>
      <c r="AM322" s="563"/>
      <c r="AN322" s="563"/>
      <c r="AO322" s="563"/>
      <c r="AP322" s="563"/>
      <c r="AQ322" s="563"/>
      <c r="AR322" s="563"/>
      <c r="AS322" s="563"/>
      <c r="AT322" s="563"/>
      <c r="AU322" s="563"/>
      <c r="AV322" s="564">
        <f>AW322+AY322+AZ322</f>
        <v>0</v>
      </c>
      <c r="AW322" s="487">
        <f>AW80</f>
        <v>0</v>
      </c>
      <c r="AX322" s="487"/>
      <c r="AY322" s="487">
        <f>AY80</f>
        <v>0</v>
      </c>
      <c r="AZ322" s="487">
        <f>AZ80</f>
        <v>0</v>
      </c>
      <c r="BA322" s="347">
        <f t="shared" ref="BA322:BA323" si="1123">BB322+BC322+BD322</f>
        <v>0</v>
      </c>
      <c r="BB322" s="529">
        <f>BB80+BB280</f>
        <v>0</v>
      </c>
      <c r="BC322" s="529"/>
      <c r="BD322" s="529"/>
      <c r="BE322" s="529">
        <f t="shared" ref="BE322:BE323" si="1124">BF322+BG322</f>
        <v>72335.316619999998</v>
      </c>
      <c r="BF322" s="347">
        <f>BF80+BF280</f>
        <v>72335.316619999998</v>
      </c>
      <c r="BG322" s="347">
        <f>G322</f>
        <v>0</v>
      </c>
      <c r="BH322" s="347"/>
      <c r="BI322" s="494">
        <f>BJ322+BL322+BM322</f>
        <v>0</v>
      </c>
      <c r="BJ322" s="487">
        <f>BJ80</f>
        <v>0</v>
      </c>
      <c r="BK322" s="487"/>
      <c r="BL322" s="487">
        <f>BL80</f>
        <v>0</v>
      </c>
      <c r="BM322" s="487">
        <f>BM80</f>
        <v>0</v>
      </c>
      <c r="BN322" s="487"/>
      <c r="BO322" s="494">
        <f>BP322+BR322+BS322</f>
        <v>0</v>
      </c>
      <c r="BP322" s="487">
        <f>BP80</f>
        <v>0</v>
      </c>
      <c r="BQ322" s="487"/>
      <c r="BR322" s="487">
        <f>BR80</f>
        <v>0</v>
      </c>
      <c r="BS322" s="487">
        <f>BS80</f>
        <v>0</v>
      </c>
      <c r="BT322" s="192"/>
      <c r="BU322" s="192"/>
      <c r="BV322" s="494">
        <f>BW322+BY322+BZ322</f>
        <v>0</v>
      </c>
      <c r="BW322" s="364">
        <f>BW80</f>
        <v>0</v>
      </c>
      <c r="BX322" s="364"/>
      <c r="BY322" s="364">
        <f>BY80</f>
        <v>0</v>
      </c>
      <c r="BZ322" s="364">
        <f>BZ80</f>
        <v>0</v>
      </c>
      <c r="CA322" s="347">
        <f t="shared" ref="CA322:CA323" si="1125">CB322+CC322+CD322</f>
        <v>0</v>
      </c>
      <c r="CB322" s="347">
        <f>CB80+CB280</f>
        <v>0</v>
      </c>
      <c r="CC322" s="192"/>
      <c r="CD322" s="192"/>
      <c r="CE322" s="544">
        <f>CF322+CH322+CI322</f>
        <v>0</v>
      </c>
      <c r="CF322" s="544">
        <f>CF80</f>
        <v>0</v>
      </c>
      <c r="CG322" s="544"/>
      <c r="CH322" s="544">
        <f>CH80</f>
        <v>0</v>
      </c>
      <c r="CI322" s="544">
        <f>CI80</f>
        <v>0</v>
      </c>
      <c r="CJ322" s="487"/>
      <c r="CK322" s="494">
        <f>CL322+CN322+CO322</f>
        <v>0</v>
      </c>
      <c r="CL322" s="487">
        <f>CL80</f>
        <v>0</v>
      </c>
      <c r="CM322" s="487"/>
      <c r="CN322" s="487">
        <f>CN80</f>
        <v>0</v>
      </c>
      <c r="CO322" s="487">
        <f>CO80</f>
        <v>0</v>
      </c>
    </row>
    <row r="323" spans="1:12248" s="52" customFormat="1" ht="54" customHeight="1" x14ac:dyDescent="0.25">
      <c r="B323" s="206"/>
      <c r="C323" s="111" t="s">
        <v>31</v>
      </c>
      <c r="D323" s="182">
        <f>E323+F323+G323+H323</f>
        <v>5482301.0796099994</v>
      </c>
      <c r="E323" s="182">
        <f>E330+E516+E563+E665+E680+E686+E687+E692+E704</f>
        <v>1791133.2819399999</v>
      </c>
      <c r="F323" s="182">
        <f>F330+F516+F563+F665+F680+F686+F687+F692+F704</f>
        <v>2457269.2317400002</v>
      </c>
      <c r="G323" s="182">
        <f>G330+G516+G563+G665+G680+G686+G687+G692+G704</f>
        <v>0</v>
      </c>
      <c r="H323" s="182">
        <f>H330+H516+H563+H665+H680+H686+H687+H692+H704+H655</f>
        <v>1233898.5659299998</v>
      </c>
      <c r="I323" s="182">
        <f>K323+M323+O323+Q323</f>
        <v>64996.84298999999</v>
      </c>
      <c r="J323" s="574">
        <f>I323/D323</f>
        <v>1.1855759478759555E-2</v>
      </c>
      <c r="K323" s="564">
        <f>K330+K516+K563+K665+K680+K686+K687+K692+K704</f>
        <v>18151.728419999999</v>
      </c>
      <c r="L323" s="564"/>
      <c r="M323" s="564">
        <f>M330+M516+M563+M665+M680+M686+M687+M692+M704</f>
        <v>29837.302579999996</v>
      </c>
      <c r="N323" s="564"/>
      <c r="O323" s="564"/>
      <c r="P323" s="564"/>
      <c r="Q323" s="564">
        <f>Q330+Q516+Q563+Q665+Q680+Q686+Q687+Q692+Q704+Q655</f>
        <v>17007.811989999998</v>
      </c>
      <c r="R323" s="564"/>
      <c r="S323" s="182">
        <f>U323+W323+Y323+AA323</f>
        <v>57075.420870000002</v>
      </c>
      <c r="T323" s="574">
        <f t="shared" si="1120"/>
        <v>1.0410851217616863E-2</v>
      </c>
      <c r="U323" s="182">
        <f>U330+U516+U563+U665+U680+U686+U687+U692+U704</f>
        <v>26943.921060000001</v>
      </c>
      <c r="V323" s="574">
        <f t="shared" si="1086"/>
        <v>1.5042945900048649E-2</v>
      </c>
      <c r="W323" s="182">
        <f>W330+W516+W563+W665+W680+W686+W687+W692+W704</f>
        <v>13123.687819999999</v>
      </c>
      <c r="X323" s="574">
        <f t="shared" si="1087"/>
        <v>5.3407610572273655E-3</v>
      </c>
      <c r="Y323" s="182">
        <f>Y330+Y516+Y563+Y665+Y680+Y686+Y687+Y692+Y704</f>
        <v>0</v>
      </c>
      <c r="Z323" s="634"/>
      <c r="AA323" s="182">
        <f>AA330+AA516+AA563+AA665+AA680+AA686+AA687+AA692+AA704+AA655</f>
        <v>17007.811989999998</v>
      </c>
      <c r="AB323" s="574">
        <f t="shared" si="1121"/>
        <v>1.3783800759328273E-2</v>
      </c>
      <c r="AC323" s="182">
        <f>AE323+AG323+AI323+AK323</f>
        <v>3392843.2138899993</v>
      </c>
      <c r="AD323" s="574">
        <f t="shared" si="1122"/>
        <v>0.61887210582228003</v>
      </c>
      <c r="AE323" s="182">
        <f>AE330+AE516+AE563+AE665+AE680+AE686+AE687+AE692+AE704</f>
        <v>1139832.1725699999</v>
      </c>
      <c r="AF323" s="627">
        <f t="shared" si="1090"/>
        <v>0.63637484941122457</v>
      </c>
      <c r="AG323" s="182">
        <f>AG330+AG516+AG563+AG665+AG680+AG686+AG687+AG692+AG704</f>
        <v>1031593.99015</v>
      </c>
      <c r="AH323" s="627">
        <f t="shared" si="1092"/>
        <v>0.41981317180271899</v>
      </c>
      <c r="AI323" s="564"/>
      <c r="AJ323" s="564"/>
      <c r="AK323" s="182">
        <f>AK330+AK516+AK563+AK665+AK680+AK686+AK687+AK692+AK704+AK655</f>
        <v>1221417.0511699996</v>
      </c>
      <c r="AL323" s="574">
        <f>AK323/H323</f>
        <v>0.98988448880269775</v>
      </c>
      <c r="AM323" s="564"/>
      <c r="AN323" s="564"/>
      <c r="AO323" s="564"/>
      <c r="AP323" s="564"/>
      <c r="AQ323" s="564"/>
      <c r="AR323" s="564"/>
      <c r="AS323" s="564"/>
      <c r="AT323" s="564"/>
      <c r="AU323" s="564">
        <f>AV323-D323</f>
        <v>701154.37353999913</v>
      </c>
      <c r="AV323" s="564">
        <f>AW323+AX323+AY323+AZ323</f>
        <v>6183455.4531499986</v>
      </c>
      <c r="AW323" s="545">
        <f>AW330+AW516+AW563+AW665+AW680+AW686+AW687+AW692+AW704</f>
        <v>2536783.4002099996</v>
      </c>
      <c r="AX323" s="545">
        <f>AX330+AX516+AX563+AX665+AX680+AX686+AX687+AX692+AX704</f>
        <v>2230084.0857399995</v>
      </c>
      <c r="AY323" s="545">
        <f>AY330+AY516+AY563+AY665+AY680+AY686+AY687+AY692+AY704</f>
        <v>0</v>
      </c>
      <c r="AZ323" s="545">
        <f>AZ330+AZ516+AZ563+AZ665+AZ680+AZ686+AZ687+AZ692+AZ704+AZ655</f>
        <v>1416587.9671999998</v>
      </c>
      <c r="BA323" s="346">
        <f t="shared" si="1123"/>
        <v>0</v>
      </c>
      <c r="BB323" s="530">
        <f>BB79+BB281+BB293</f>
        <v>0</v>
      </c>
      <c r="BC323" s="530"/>
      <c r="BD323" s="530"/>
      <c r="BE323" s="530" t="e">
        <f t="shared" si="1124"/>
        <v>#REF!</v>
      </c>
      <c r="BF323" s="346" t="e">
        <f>BF79+BF281+BF293</f>
        <v>#REF!</v>
      </c>
      <c r="BG323" s="346">
        <f>G323</f>
        <v>0</v>
      </c>
      <c r="BH323" s="346"/>
      <c r="BI323" s="495">
        <f>BJ323+BK323+BL323+BM323</f>
        <v>4887861.21435</v>
      </c>
      <c r="BJ323" s="545">
        <f>BJ330+BJ516+BJ563+BJ665+BJ680+BJ686+BJ687+BJ692+BJ704</f>
        <v>1273807.2326</v>
      </c>
      <c r="BK323" s="545">
        <f>BK330+BK516+BK563+BK665+BK680+BK686+BK687+BK692+BK704</f>
        <v>2560942.2691199998</v>
      </c>
      <c r="BL323" s="545">
        <f>BL330+BL516+BL563+BL665+BL680+BL686+BL687+BL692+BL704</f>
        <v>0</v>
      </c>
      <c r="BM323" s="545">
        <f>BM330+BM516+BM563+BM665+BM680+BM686+BM687+BM692+BM704</f>
        <v>1053111.71263</v>
      </c>
      <c r="BN323" s="486">
        <f>BN331+BN516+BN565+BN665+BN680+BN686+BN687+BN692+BN703</f>
        <v>59318.450710000005</v>
      </c>
      <c r="BO323" s="495">
        <f>BP323+BQ323+BR323+BS323</f>
        <v>4947179.6650599996</v>
      </c>
      <c r="BP323" s="545">
        <f>BP330+BP516+BP563+BP665+BP680+BP686+BP687+BP692+BP704</f>
        <v>1273807.2326</v>
      </c>
      <c r="BQ323" s="545">
        <f>BQ330+BQ516+BQ563+BQ665+BQ680+BQ686+BQ687+BQ692+BQ704</f>
        <v>2620260.7198299998</v>
      </c>
      <c r="BR323" s="545">
        <f>BR330+BR516+BR563+BR665+BR680+BR686+BR687+BR692+BR704</f>
        <v>0</v>
      </c>
      <c r="BS323" s="545">
        <f>BS330+BS516+BS563+BS665+BS680+BS686+BS687+BS692+BS704</f>
        <v>1053111.71263</v>
      </c>
      <c r="BT323" s="182"/>
      <c r="BU323" s="182"/>
      <c r="BV323" s="495" t="e">
        <f>BW323+BX323+BY323+BZ323</f>
        <v>#REF!</v>
      </c>
      <c r="BW323" s="433">
        <f>BW328+BW559+BW654+BW679+BW685+BW691+BW701</f>
        <v>1634943.4886</v>
      </c>
      <c r="BX323" s="433">
        <f>BX328+BX559+BX654+BX679+BX685+BX691+BX701</f>
        <v>6109365.2821499994</v>
      </c>
      <c r="BY323" s="433">
        <f>BY328+BY559+BY654+BY679+BY685+BY691+BY701</f>
        <v>0</v>
      </c>
      <c r="BZ323" s="433" t="e">
        <f>BZ328+BZ559+BZ654+BZ679+BZ685+BZ691+BZ701</f>
        <v>#REF!</v>
      </c>
      <c r="CA323" s="346">
        <f t="shared" si="1125"/>
        <v>0</v>
      </c>
      <c r="CB323" s="346">
        <f>CB79+CB281+CB293</f>
        <v>0</v>
      </c>
      <c r="CC323" s="182"/>
      <c r="CD323" s="182"/>
      <c r="CE323" s="545">
        <f>CF323+CG323+CH323+CI323</f>
        <v>3647551.9060199996</v>
      </c>
      <c r="CF323" s="545">
        <f>CF330+CF515+CF563+CF665+CF680+CF686+CF687+CF692+CF703</f>
        <v>534943.48860000004</v>
      </c>
      <c r="CG323" s="545">
        <f>CG330+CG515+CG563+CG665+CG680+CG686+CG687+CG692+CG703</f>
        <v>2022608.4174199998</v>
      </c>
      <c r="CH323" s="545">
        <f>CH330+CH515+CH563+CH665+CH680+CH686+CH687+CH692+CH703</f>
        <v>0</v>
      </c>
      <c r="CI323" s="545">
        <f>CI330+CI515+CI563+CI665+CI680+CI686+CI687+CI692+CI703</f>
        <v>1090000</v>
      </c>
      <c r="CJ323" s="486">
        <f>CJ331+CJ516+CJ565+CJ665+CJ680+CJ686+CJ687+CJ692+CJ703</f>
        <v>0</v>
      </c>
      <c r="CK323" s="495">
        <f>CL323+CM323+CN323+CO323</f>
        <v>3647551.9060199996</v>
      </c>
      <c r="CL323" s="486">
        <f>CL328+CL559+CL654+CL679+CL685+CL691+CL701</f>
        <v>534943.48860000004</v>
      </c>
      <c r="CM323" s="486">
        <f>CM328+CM559+CM654+CM679+CM685+CM691+CM701</f>
        <v>2022608.4174199998</v>
      </c>
      <c r="CN323" s="486">
        <f>CN328+CN559+CN654+CN679+CN685+CN691+CN701</f>
        <v>0</v>
      </c>
      <c r="CO323" s="486">
        <f>CO328+CO559+CO654+CO679+CO685+CO691+CO701+CO686</f>
        <v>1090000</v>
      </c>
    </row>
    <row r="324" spans="1:12248" s="477" customFormat="1" ht="39" customHeight="1" x14ac:dyDescent="0.25">
      <c r="B324" s="478"/>
      <c r="C324" s="479" t="s">
        <v>241</v>
      </c>
      <c r="D324" s="480">
        <f t="shared" ref="D324:D325" si="1126">E324+F324+G324+H324</f>
        <v>4851976.3853099998</v>
      </c>
      <c r="E324" s="480">
        <f>E329</f>
        <v>0</v>
      </c>
      <c r="F324" s="480">
        <f t="shared" ref="F324:H324" si="1127">F329</f>
        <v>4851976.3853099998</v>
      </c>
      <c r="G324" s="480">
        <f t="shared" si="1127"/>
        <v>0</v>
      </c>
      <c r="H324" s="480">
        <f t="shared" si="1127"/>
        <v>0</v>
      </c>
      <c r="I324" s="480">
        <f>K324+M324+O324+Q324</f>
        <v>0</v>
      </c>
      <c r="J324" s="576">
        <f t="shared" ref="J324:J325" si="1128">I324/D324</f>
        <v>0</v>
      </c>
      <c r="K324" s="671">
        <f>K329</f>
        <v>0</v>
      </c>
      <c r="L324" s="671"/>
      <c r="M324" s="671">
        <f t="shared" ref="M324" si="1129">M329</f>
        <v>0</v>
      </c>
      <c r="N324" s="671"/>
      <c r="O324" s="671"/>
      <c r="P324" s="671"/>
      <c r="Q324" s="671">
        <f t="shared" ref="Q324" si="1130">Q329</f>
        <v>0</v>
      </c>
      <c r="R324" s="671"/>
      <c r="S324" s="480">
        <f t="shared" ref="S324:S325" si="1131">U324+W324+Y324+AA324</f>
        <v>813061.36614000006</v>
      </c>
      <c r="T324" s="576">
        <f t="shared" si="1120"/>
        <v>0.16757323234335</v>
      </c>
      <c r="U324" s="480">
        <f>U329</f>
        <v>0</v>
      </c>
      <c r="V324" s="576">
        <v>0</v>
      </c>
      <c r="W324" s="480">
        <f t="shared" ref="W324" si="1132">W329</f>
        <v>813061.36614000006</v>
      </c>
      <c r="X324" s="576">
        <f t="shared" si="1087"/>
        <v>0.16757323234335</v>
      </c>
      <c r="Y324" s="480"/>
      <c r="Z324" s="621"/>
      <c r="AA324" s="480"/>
      <c r="AB324" s="576"/>
      <c r="AC324" s="480">
        <f t="shared" ref="AC324:AC325" si="1133">AE324+AG324+AI324+AK324</f>
        <v>1527230.0569999998</v>
      </c>
      <c r="AD324" s="576">
        <f t="shared" si="1122"/>
        <v>0.31476452804343624</v>
      </c>
      <c r="AE324" s="480">
        <f>AE329</f>
        <v>0</v>
      </c>
      <c r="AF324" s="644">
        <v>0</v>
      </c>
      <c r="AG324" s="480">
        <f t="shared" ref="AG324" si="1134">AG329</f>
        <v>1527230.0569999998</v>
      </c>
      <c r="AH324" s="644">
        <f t="shared" si="1092"/>
        <v>0.31476452804343624</v>
      </c>
      <c r="AI324" s="671"/>
      <c r="AJ324" s="671"/>
      <c r="AK324" s="480">
        <f t="shared" ref="AK324" si="1135">AK329</f>
        <v>0</v>
      </c>
      <c r="AL324" s="576"/>
      <c r="AM324" s="671"/>
      <c r="AN324" s="671"/>
      <c r="AO324" s="671"/>
      <c r="AP324" s="671"/>
      <c r="AQ324" s="671"/>
      <c r="AR324" s="671"/>
      <c r="AS324" s="671"/>
      <c r="AT324" s="671"/>
      <c r="AU324" s="671">
        <f>AU517</f>
        <v>1.469000056385994E-2</v>
      </c>
      <c r="AV324" s="671">
        <f t="shared" ref="AV324:AV325" si="1136">AW324+AX324+AY324+AZ324</f>
        <v>4851976.4000000004</v>
      </c>
      <c r="AW324" s="671">
        <f>AW329</f>
        <v>0</v>
      </c>
      <c r="AX324" s="671">
        <f t="shared" ref="AX324:AZ324" si="1137">AX329</f>
        <v>4851976.4000000004</v>
      </c>
      <c r="AY324" s="671">
        <f t="shared" si="1137"/>
        <v>0</v>
      </c>
      <c r="AZ324" s="671">
        <f t="shared" si="1137"/>
        <v>0</v>
      </c>
      <c r="BA324" s="671"/>
      <c r="BB324" s="671"/>
      <c r="BC324" s="671"/>
      <c r="BD324" s="671"/>
      <c r="BE324" s="671"/>
      <c r="BF324" s="671"/>
      <c r="BG324" s="671"/>
      <c r="BH324" s="671"/>
      <c r="BI324" s="671">
        <f t="shared" ref="BI324:BI325" si="1138">BJ324+BK324+BL324+BM324</f>
        <v>1216606</v>
      </c>
      <c r="BJ324" s="671">
        <f>BJ329</f>
        <v>0</v>
      </c>
      <c r="BK324" s="671">
        <f t="shared" ref="BK324:BM324" si="1139">BK329</f>
        <v>1216606</v>
      </c>
      <c r="BL324" s="671">
        <f t="shared" si="1139"/>
        <v>0</v>
      </c>
      <c r="BM324" s="671">
        <f t="shared" si="1139"/>
        <v>0</v>
      </c>
      <c r="BN324" s="671">
        <f>BO324-BI324</f>
        <v>0</v>
      </c>
      <c r="BO324" s="671">
        <f t="shared" ref="BO324:BO325" si="1140">BP324+BQ324+BR324+BS324</f>
        <v>1216605.9999999998</v>
      </c>
      <c r="BP324" s="671">
        <f>BP329</f>
        <v>0</v>
      </c>
      <c r="BQ324" s="671">
        <f t="shared" ref="BQ324:BS324" si="1141">BQ329</f>
        <v>1216605.9999999998</v>
      </c>
      <c r="BR324" s="671">
        <f t="shared" si="1141"/>
        <v>0</v>
      </c>
      <c r="BS324" s="671">
        <f t="shared" si="1141"/>
        <v>0</v>
      </c>
      <c r="BT324" s="480"/>
      <c r="BU324" s="480"/>
      <c r="BV324" s="671">
        <f t="shared" ref="BV324:BV325" si="1142">BW324+BX324+BY324+BZ324</f>
        <v>0</v>
      </c>
      <c r="BW324" s="671">
        <f>BW329</f>
        <v>0</v>
      </c>
      <c r="BX324" s="671">
        <f t="shared" ref="BX324:BZ324" si="1143">BX329</f>
        <v>0</v>
      </c>
      <c r="BY324" s="671">
        <f t="shared" si="1143"/>
        <v>0</v>
      </c>
      <c r="BZ324" s="671">
        <f t="shared" si="1143"/>
        <v>0</v>
      </c>
      <c r="CA324" s="671"/>
      <c r="CB324" s="671"/>
      <c r="CC324" s="480"/>
      <c r="CD324" s="480"/>
      <c r="CE324" s="671"/>
      <c r="CF324" s="671">
        <f>CF329</f>
        <v>0</v>
      </c>
      <c r="CG324" s="671">
        <f t="shared" ref="CG324:CI324" si="1144">CG329</f>
        <v>0</v>
      </c>
      <c r="CH324" s="671">
        <f t="shared" si="1144"/>
        <v>0</v>
      </c>
      <c r="CI324" s="671">
        <f t="shared" si="1144"/>
        <v>0</v>
      </c>
      <c r="CJ324" s="671">
        <v>0</v>
      </c>
      <c r="CK324" s="671">
        <f t="shared" ref="CK324:CK325" si="1145">CL324+CM324+CN324+CO324</f>
        <v>0</v>
      </c>
      <c r="CL324" s="671">
        <f>CL329</f>
        <v>0</v>
      </c>
      <c r="CM324" s="671">
        <f t="shared" ref="CM324:CO324" si="1146">CM329</f>
        <v>0</v>
      </c>
      <c r="CN324" s="671">
        <f t="shared" si="1146"/>
        <v>0</v>
      </c>
      <c r="CO324" s="671">
        <f t="shared" si="1146"/>
        <v>0</v>
      </c>
    </row>
    <row r="325" spans="1:12248" s="614" customFormat="1" ht="45.75" customHeight="1" x14ac:dyDescent="0.25">
      <c r="B325" s="691"/>
      <c r="C325" s="667" t="s">
        <v>284</v>
      </c>
      <c r="D325" s="695">
        <f t="shared" si="1126"/>
        <v>346117.6</v>
      </c>
      <c r="E325" s="695">
        <f>E702</f>
        <v>346117.6</v>
      </c>
      <c r="F325" s="695"/>
      <c r="G325" s="695"/>
      <c r="H325" s="695"/>
      <c r="I325" s="695">
        <f>K325+M325+O325+Q325</f>
        <v>0</v>
      </c>
      <c r="J325" s="694">
        <f t="shared" si="1128"/>
        <v>0</v>
      </c>
      <c r="K325" s="611">
        <f>K702</f>
        <v>0</v>
      </c>
      <c r="L325" s="611"/>
      <c r="M325" s="611"/>
      <c r="N325" s="611"/>
      <c r="O325" s="611"/>
      <c r="P325" s="611"/>
      <c r="Q325" s="611"/>
      <c r="R325" s="611"/>
      <c r="S325" s="695">
        <f t="shared" si="1131"/>
        <v>0</v>
      </c>
      <c r="T325" s="694">
        <f t="shared" si="1120"/>
        <v>0</v>
      </c>
      <c r="U325" s="695">
        <f>U702</f>
        <v>0</v>
      </c>
      <c r="V325" s="694">
        <f t="shared" si="1086"/>
        <v>0</v>
      </c>
      <c r="W325" s="695"/>
      <c r="X325" s="694">
        <v>0</v>
      </c>
      <c r="Y325" s="695"/>
      <c r="Z325" s="784"/>
      <c r="AA325" s="695"/>
      <c r="AB325" s="694"/>
      <c r="AC325" s="695">
        <f t="shared" si="1133"/>
        <v>94091.44</v>
      </c>
      <c r="AD325" s="694">
        <f t="shared" si="1122"/>
        <v>0.27184818108065006</v>
      </c>
      <c r="AE325" s="695">
        <f>AE702</f>
        <v>94091.44</v>
      </c>
      <c r="AF325" s="645">
        <f t="shared" si="1090"/>
        <v>0.27184818108065006</v>
      </c>
      <c r="AG325" s="695"/>
      <c r="AH325" s="645">
        <v>0</v>
      </c>
      <c r="AI325" s="611"/>
      <c r="AJ325" s="611"/>
      <c r="AK325" s="695"/>
      <c r="AL325" s="694"/>
      <c r="AM325" s="611"/>
      <c r="AN325" s="611"/>
      <c r="AO325" s="611"/>
      <c r="AP325" s="611"/>
      <c r="AQ325" s="611"/>
      <c r="AR325" s="611"/>
      <c r="AS325" s="611"/>
      <c r="AT325" s="611"/>
      <c r="AU325" s="611">
        <f>AV325-D325</f>
        <v>0</v>
      </c>
      <c r="AV325" s="611">
        <f t="shared" si="1136"/>
        <v>346117.6</v>
      </c>
      <c r="AW325" s="611">
        <f>AW702</f>
        <v>145811.63620000001</v>
      </c>
      <c r="AX325" s="611"/>
      <c r="AY325" s="611"/>
      <c r="AZ325" s="611">
        <f>AZ705</f>
        <v>200305.96379999997</v>
      </c>
      <c r="BA325" s="611"/>
      <c r="BB325" s="611"/>
      <c r="BC325" s="611"/>
      <c r="BD325" s="611"/>
      <c r="BE325" s="611"/>
      <c r="BF325" s="611"/>
      <c r="BG325" s="611"/>
      <c r="BH325" s="611"/>
      <c r="BI325" s="611">
        <f t="shared" si="1138"/>
        <v>300000</v>
      </c>
      <c r="BJ325" s="611">
        <f>BJ702</f>
        <v>300000</v>
      </c>
      <c r="BK325" s="611"/>
      <c r="BL325" s="611"/>
      <c r="BM325" s="611"/>
      <c r="BN325" s="611">
        <v>0</v>
      </c>
      <c r="BO325" s="611">
        <f t="shared" si="1140"/>
        <v>300000</v>
      </c>
      <c r="BP325" s="611">
        <f>BP702</f>
        <v>300000</v>
      </c>
      <c r="BQ325" s="611"/>
      <c r="BR325" s="611"/>
      <c r="BS325" s="611"/>
      <c r="BT325" s="611"/>
      <c r="BU325" s="611"/>
      <c r="BV325" s="611">
        <f t="shared" si="1142"/>
        <v>0</v>
      </c>
      <c r="BW325" s="611">
        <f>BW702</f>
        <v>0</v>
      </c>
      <c r="BX325" s="611"/>
      <c r="BY325" s="611"/>
      <c r="BZ325" s="611"/>
      <c r="CA325" s="611"/>
      <c r="CB325" s="611"/>
      <c r="CC325" s="611"/>
      <c r="CD325" s="611"/>
      <c r="CE325" s="611"/>
      <c r="CF325" s="611">
        <f>CF702</f>
        <v>0</v>
      </c>
      <c r="CG325" s="611"/>
      <c r="CH325" s="611"/>
      <c r="CI325" s="611"/>
      <c r="CJ325" s="611">
        <v>0</v>
      </c>
      <c r="CK325" s="611">
        <f t="shared" si="1145"/>
        <v>0</v>
      </c>
      <c r="CL325" s="611">
        <f>CL702</f>
        <v>0</v>
      </c>
      <c r="CM325" s="611"/>
      <c r="CN325" s="611"/>
      <c r="CO325" s="611"/>
    </row>
    <row r="326" spans="1:12248" s="385" customFormat="1" ht="122.25" hidden="1" customHeight="1" x14ac:dyDescent="0.25">
      <c r="B326" s="376" t="s">
        <v>34</v>
      </c>
      <c r="C326" s="377" t="s">
        <v>358</v>
      </c>
      <c r="D326" s="379">
        <f>E326+F326+G326+H326</f>
        <v>6773122.1948199999</v>
      </c>
      <c r="E326" s="379">
        <f>E327+E328+E329</f>
        <v>0</v>
      </c>
      <c r="F326" s="379">
        <f t="shared" ref="F326:BH326" si="1147">F327+F328+F329</f>
        <v>6773122.1948199999</v>
      </c>
      <c r="G326" s="379">
        <f t="shared" si="1147"/>
        <v>0</v>
      </c>
      <c r="H326" s="379">
        <f t="shared" si="1147"/>
        <v>0</v>
      </c>
      <c r="I326" s="379"/>
      <c r="J326" s="378"/>
      <c r="K326" s="378">
        <f>K327+K328+K329</f>
        <v>0</v>
      </c>
      <c r="L326" s="378"/>
      <c r="M326" s="378">
        <f t="shared" ref="M326" si="1148">M327+M328+M329</f>
        <v>29586.485709999997</v>
      </c>
      <c r="N326" s="378"/>
      <c r="O326" s="378"/>
      <c r="P326" s="378"/>
      <c r="Q326" s="378">
        <f t="shared" ref="Q326" si="1149">Q327+Q328+Q329</f>
        <v>0</v>
      </c>
      <c r="R326" s="378"/>
      <c r="S326" s="378"/>
      <c r="T326" s="378"/>
      <c r="U326" s="379">
        <f>U327+U328+U329</f>
        <v>0</v>
      </c>
      <c r="V326" s="634" t="e">
        <f t="shared" si="1086"/>
        <v>#DIV/0!</v>
      </c>
      <c r="W326" s="378">
        <f t="shared" ref="W326" si="1150">W327+W328+W329</f>
        <v>825934.23709000007</v>
      </c>
      <c r="X326" s="634">
        <f t="shared" si="1087"/>
        <v>0.12194291101401719</v>
      </c>
      <c r="Y326" s="378"/>
      <c r="Z326" s="634"/>
      <c r="AA326" s="378"/>
      <c r="AB326" s="573" t="e">
        <f t="shared" si="1121"/>
        <v>#DIV/0!</v>
      </c>
      <c r="AC326" s="583"/>
      <c r="AD326" s="378"/>
      <c r="AE326" s="378">
        <f>AE327+AE328+AE329</f>
        <v>0</v>
      </c>
      <c r="AF326" s="627" t="e">
        <f t="shared" si="1090"/>
        <v>#DIV/0!</v>
      </c>
      <c r="AG326" s="378">
        <f t="shared" ref="AG326" si="1151">AG327+AG328+AG329</f>
        <v>2075217.3101799998</v>
      </c>
      <c r="AH326" s="627">
        <f t="shared" si="1092"/>
        <v>0.30639005919118073</v>
      </c>
      <c r="AI326" s="378"/>
      <c r="AJ326" s="378"/>
      <c r="AK326" s="378">
        <f t="shared" ref="AK326" si="1152">AK327+AK328+AK329</f>
        <v>0</v>
      </c>
      <c r="AL326" s="583"/>
      <c r="AM326" s="378"/>
      <c r="AN326" s="378"/>
      <c r="AO326" s="378"/>
      <c r="AP326" s="378"/>
      <c r="AQ326" s="378"/>
      <c r="AR326" s="378"/>
      <c r="AS326" s="378"/>
      <c r="AT326" s="378"/>
      <c r="AU326" s="378"/>
      <c r="AV326" s="564">
        <f>AW326+AX326+AY326+AZ326</f>
        <v>6167422.4156599995</v>
      </c>
      <c r="AW326" s="378">
        <f>AW327+AW328+AW329</f>
        <v>0</v>
      </c>
      <c r="AX326" s="378">
        <f t="shared" ref="AX326:AZ326" si="1153">AX327+AX328+AX329</f>
        <v>6167422.4156599995</v>
      </c>
      <c r="AY326" s="378">
        <f t="shared" si="1153"/>
        <v>0</v>
      </c>
      <c r="AZ326" s="378">
        <f t="shared" si="1153"/>
        <v>0</v>
      </c>
      <c r="BA326" s="378">
        <f t="shared" si="1147"/>
        <v>0</v>
      </c>
      <c r="BB326" s="378">
        <f t="shared" si="1147"/>
        <v>0</v>
      </c>
      <c r="BC326" s="378">
        <f t="shared" si="1147"/>
        <v>0</v>
      </c>
      <c r="BD326" s="378">
        <f t="shared" si="1147"/>
        <v>0</v>
      </c>
      <c r="BE326" s="378" t="e">
        <f t="shared" si="1147"/>
        <v>#REF!</v>
      </c>
      <c r="BF326" s="378" t="e">
        <f t="shared" si="1147"/>
        <v>#REF!</v>
      </c>
      <c r="BG326" s="378">
        <f t="shared" si="1147"/>
        <v>0</v>
      </c>
      <c r="BH326" s="378">
        <f t="shared" si="1147"/>
        <v>0</v>
      </c>
      <c r="BI326" s="497">
        <f>BJ326+BK326+BL326+BM326</f>
        <v>3327548.2691199998</v>
      </c>
      <c r="BJ326" s="378">
        <f>BJ327+BJ328+BJ329</f>
        <v>0</v>
      </c>
      <c r="BK326" s="378">
        <f t="shared" ref="BK326" si="1154">BK327+BK328+BK329</f>
        <v>3327548.2691199998</v>
      </c>
      <c r="BL326" s="378">
        <f t="shared" ref="BL326" si="1155">BL327+BL328+BL329</f>
        <v>0</v>
      </c>
      <c r="BM326" s="378">
        <f t="shared" ref="BM326" si="1156">BM327+BM328+BM329</f>
        <v>0</v>
      </c>
      <c r="BN326" s="378"/>
      <c r="BO326" s="497">
        <f>BP326+BQ326+BR326+BS326</f>
        <v>3497572.1880599996</v>
      </c>
      <c r="BP326" s="488">
        <f>BP327+BP328+BP329</f>
        <v>0</v>
      </c>
      <c r="BQ326" s="378">
        <f t="shared" ref="BQ326:BS326" si="1157">BQ327+BQ328+BQ329</f>
        <v>3497572.1880599996</v>
      </c>
      <c r="BR326" s="378">
        <f t="shared" si="1157"/>
        <v>0</v>
      </c>
      <c r="BS326" s="378">
        <f t="shared" si="1157"/>
        <v>0</v>
      </c>
      <c r="BT326" s="379"/>
      <c r="BU326" s="379"/>
      <c r="BV326" s="497">
        <f>BW326+BX326+BY326+BZ326</f>
        <v>5268724.3330499995</v>
      </c>
      <c r="BW326" s="378">
        <f>BW327+BW328+BW329</f>
        <v>0</v>
      </c>
      <c r="BX326" s="378">
        <f t="shared" ref="BX326" si="1158">BX327+BX328+BX329</f>
        <v>5268724.3330499995</v>
      </c>
      <c r="BY326" s="378">
        <f t="shared" ref="BY326" si="1159">BY327+BY328+BY329</f>
        <v>0</v>
      </c>
      <c r="BZ326" s="378">
        <f t="shared" ref="BZ326" si="1160">BZ327+BZ328+BZ329</f>
        <v>0</v>
      </c>
      <c r="CA326" s="378"/>
      <c r="CB326" s="378"/>
      <c r="CC326" s="379"/>
      <c r="CD326" s="379"/>
      <c r="CE326" s="378"/>
      <c r="CF326" s="378"/>
      <c r="CG326" s="378"/>
      <c r="CH326" s="379"/>
      <c r="CI326" s="379"/>
      <c r="CJ326" s="378"/>
      <c r="CK326" s="497">
        <f>CL326+CM326+CN326+CO326</f>
        <v>1977608.4174199998</v>
      </c>
      <c r="CL326" s="378">
        <f>CL327+CL328+CL329</f>
        <v>0</v>
      </c>
      <c r="CM326" s="378">
        <f t="shared" ref="CM326:CO326" si="1161">CM327+CM328+CM329</f>
        <v>1977608.4174199998</v>
      </c>
      <c r="CN326" s="378">
        <f t="shared" si="1161"/>
        <v>0</v>
      </c>
      <c r="CO326" s="378">
        <f t="shared" si="1161"/>
        <v>0</v>
      </c>
    </row>
    <row r="327" spans="1:12248" s="65" customFormat="1" ht="39" hidden="1" customHeight="1" x14ac:dyDescent="0.25">
      <c r="B327" s="213"/>
      <c r="C327" s="115" t="s">
        <v>32</v>
      </c>
      <c r="D327" s="192">
        <f>E327+G327+H327</f>
        <v>0</v>
      </c>
      <c r="E327" s="192">
        <f>E332</f>
        <v>0</v>
      </c>
      <c r="F327" s="192">
        <f>F83</f>
        <v>0</v>
      </c>
      <c r="G327" s="192">
        <f>G83</f>
        <v>0</v>
      </c>
      <c r="H327" s="192">
        <f>H83</f>
        <v>0</v>
      </c>
      <c r="I327" s="192"/>
      <c r="J327" s="563"/>
      <c r="K327" s="563">
        <f>K332</f>
        <v>0</v>
      </c>
      <c r="L327" s="563"/>
      <c r="M327" s="664">
        <f>M83</f>
        <v>0</v>
      </c>
      <c r="N327" s="563"/>
      <c r="O327" s="563"/>
      <c r="P327" s="563"/>
      <c r="Q327" s="563">
        <f>Q83</f>
        <v>0</v>
      </c>
      <c r="R327" s="563"/>
      <c r="S327" s="563"/>
      <c r="T327" s="563"/>
      <c r="U327" s="192">
        <f>U332</f>
        <v>0</v>
      </c>
      <c r="V327" s="634" t="e">
        <f t="shared" si="1086"/>
        <v>#DIV/0!</v>
      </c>
      <c r="W327" s="664">
        <f>W83</f>
        <v>0</v>
      </c>
      <c r="X327" s="634" t="e">
        <f t="shared" si="1087"/>
        <v>#DIV/0!</v>
      </c>
      <c r="Y327" s="563"/>
      <c r="Z327" s="634"/>
      <c r="AA327" s="563"/>
      <c r="AB327" s="573" t="e">
        <f t="shared" si="1121"/>
        <v>#DIV/0!</v>
      </c>
      <c r="AC327" s="585"/>
      <c r="AD327" s="563"/>
      <c r="AE327" s="585">
        <f>AE332</f>
        <v>0</v>
      </c>
      <c r="AF327" s="627" t="e">
        <f t="shared" si="1090"/>
        <v>#DIV/0!</v>
      </c>
      <c r="AG327" s="664">
        <f>AG83</f>
        <v>0</v>
      </c>
      <c r="AH327" s="627" t="e">
        <f t="shared" si="1092"/>
        <v>#DIV/0!</v>
      </c>
      <c r="AI327" s="563"/>
      <c r="AJ327" s="563"/>
      <c r="AK327" s="570">
        <f>AK83</f>
        <v>0</v>
      </c>
      <c r="AL327" s="585"/>
      <c r="AM327" s="563"/>
      <c r="AN327" s="563"/>
      <c r="AO327" s="563"/>
      <c r="AP327" s="563"/>
      <c r="AQ327" s="563"/>
      <c r="AR327" s="563"/>
      <c r="AS327" s="563"/>
      <c r="AT327" s="563"/>
      <c r="AU327" s="563"/>
      <c r="AV327" s="564">
        <f>AW327+AY327+AZ327</f>
        <v>0</v>
      </c>
      <c r="AW327" s="487">
        <f>AW332</f>
        <v>0</v>
      </c>
      <c r="AX327" s="487">
        <f>AX83</f>
        <v>0</v>
      </c>
      <c r="AY327" s="487">
        <f>AY83</f>
        <v>0</v>
      </c>
      <c r="AZ327" s="487">
        <f>AZ83</f>
        <v>0</v>
      </c>
      <c r="BA327" s="347">
        <f t="shared" ref="BA327:BA328" si="1162">BB327+BC327+BD327</f>
        <v>0</v>
      </c>
      <c r="BB327" s="529">
        <f>BB83+BB283</f>
        <v>0</v>
      </c>
      <c r="BC327" s="529"/>
      <c r="BD327" s="529"/>
      <c r="BE327" s="529" t="e">
        <f t="shared" ref="BE327:BE328" si="1163">BF327+BG327</f>
        <v>#REF!</v>
      </c>
      <c r="BF327" s="347" t="e">
        <f>BF83+BF283</f>
        <v>#REF!</v>
      </c>
      <c r="BG327" s="347">
        <f>G327</f>
        <v>0</v>
      </c>
      <c r="BH327" s="347"/>
      <c r="BI327" s="494">
        <f>BJ327+BL327+BM327</f>
        <v>0</v>
      </c>
      <c r="BJ327" s="487">
        <f>BJ332</f>
        <v>0</v>
      </c>
      <c r="BK327" s="487">
        <f>BK83</f>
        <v>0</v>
      </c>
      <c r="BL327" s="487">
        <f>BL83</f>
        <v>0</v>
      </c>
      <c r="BM327" s="487">
        <f>BM83</f>
        <v>0</v>
      </c>
      <c r="BN327" s="347"/>
      <c r="BO327" s="494">
        <f>BP327+BR327+BS327</f>
        <v>0</v>
      </c>
      <c r="BP327" s="487">
        <f>BP332</f>
        <v>0</v>
      </c>
      <c r="BQ327" s="487">
        <f>BQ83</f>
        <v>0</v>
      </c>
      <c r="BR327" s="487">
        <f>BR83</f>
        <v>0</v>
      </c>
      <c r="BS327" s="487">
        <f>BS83</f>
        <v>0</v>
      </c>
      <c r="BT327" s="192"/>
      <c r="BU327" s="192"/>
      <c r="BV327" s="494">
        <f>BW327+BY327+BZ327</f>
        <v>0</v>
      </c>
      <c r="BW327" s="364">
        <f>BW332</f>
        <v>0</v>
      </c>
      <c r="BX327" s="364">
        <f>BX83</f>
        <v>0</v>
      </c>
      <c r="BY327" s="364">
        <f>BY83</f>
        <v>0</v>
      </c>
      <c r="BZ327" s="364">
        <f>BZ83</f>
        <v>0</v>
      </c>
      <c r="CA327" s="347">
        <f t="shared" ref="CA327:CA328" si="1164">CB327+CC327+CD327</f>
        <v>0</v>
      </c>
      <c r="CB327" s="347">
        <f>CB83+CB283</f>
        <v>0</v>
      </c>
      <c r="CC327" s="192"/>
      <c r="CD327" s="192"/>
      <c r="CE327" s="347">
        <f t="shared" ref="CE327:CE328" si="1165">CF327+CH327+CI327</f>
        <v>0</v>
      </c>
      <c r="CF327" s="347"/>
      <c r="CG327" s="529"/>
      <c r="CH327" s="192"/>
      <c r="CI327" s="192"/>
      <c r="CJ327" s="487"/>
      <c r="CK327" s="494">
        <f>CL327+CN327+CO327</f>
        <v>0</v>
      </c>
      <c r="CL327" s="487">
        <f>CL332</f>
        <v>0</v>
      </c>
      <c r="CM327" s="487">
        <f>CM83</f>
        <v>0</v>
      </c>
      <c r="CN327" s="487">
        <f>CN83</f>
        <v>0</v>
      </c>
      <c r="CO327" s="487">
        <f>CO83</f>
        <v>0</v>
      </c>
    </row>
    <row r="328" spans="1:12248" s="52" customFormat="1" ht="54" hidden="1" customHeight="1" x14ac:dyDescent="0.25">
      <c r="B328" s="206"/>
      <c r="C328" s="111" t="s">
        <v>31</v>
      </c>
      <c r="D328" s="182">
        <f>E328+F328+G328+H328</f>
        <v>1921145.8095100001</v>
      </c>
      <c r="E328" s="182">
        <f>E331+E516</f>
        <v>0</v>
      </c>
      <c r="F328" s="182">
        <f>F331+F516</f>
        <v>1921145.8095100001</v>
      </c>
      <c r="G328" s="182">
        <f t="shared" ref="G328:H328" si="1166">G331+G516</f>
        <v>0</v>
      </c>
      <c r="H328" s="182">
        <f t="shared" si="1166"/>
        <v>0</v>
      </c>
      <c r="I328" s="182"/>
      <c r="J328" s="564"/>
      <c r="K328" s="564">
        <f>K331+K516</f>
        <v>0</v>
      </c>
      <c r="L328" s="564"/>
      <c r="M328" s="662">
        <f>M331+M516</f>
        <v>29586.485709999997</v>
      </c>
      <c r="N328" s="564"/>
      <c r="O328" s="564"/>
      <c r="P328" s="564"/>
      <c r="Q328" s="564">
        <f t="shared" ref="Q328" si="1167">Q331+Q516</f>
        <v>0</v>
      </c>
      <c r="R328" s="564"/>
      <c r="S328" s="564"/>
      <c r="T328" s="564"/>
      <c r="U328" s="182">
        <f>U331+U516</f>
        <v>0</v>
      </c>
      <c r="V328" s="634" t="e">
        <f t="shared" si="1086"/>
        <v>#DIV/0!</v>
      </c>
      <c r="W328" s="662">
        <f>W331+W516</f>
        <v>12872.870949999999</v>
      </c>
      <c r="X328" s="634">
        <f t="shared" si="1087"/>
        <v>6.7006215177822983E-3</v>
      </c>
      <c r="Y328" s="564"/>
      <c r="Z328" s="634"/>
      <c r="AA328" s="564"/>
      <c r="AB328" s="573" t="e">
        <f t="shared" si="1121"/>
        <v>#DIV/0!</v>
      </c>
      <c r="AC328" s="586"/>
      <c r="AD328" s="564"/>
      <c r="AE328" s="586">
        <f>AE331+AE516</f>
        <v>0</v>
      </c>
      <c r="AF328" s="627" t="e">
        <f t="shared" si="1090"/>
        <v>#DIV/0!</v>
      </c>
      <c r="AG328" s="662">
        <f>AG331+AG516</f>
        <v>547987.25318</v>
      </c>
      <c r="AH328" s="627">
        <f t="shared" si="1092"/>
        <v>0.28523980348985978</v>
      </c>
      <c r="AI328" s="564"/>
      <c r="AJ328" s="564"/>
      <c r="AK328" s="569">
        <f t="shared" ref="AK328" si="1168">AK331+AK516</f>
        <v>0</v>
      </c>
      <c r="AL328" s="586"/>
      <c r="AM328" s="564"/>
      <c r="AN328" s="564"/>
      <c r="AO328" s="564"/>
      <c r="AP328" s="564"/>
      <c r="AQ328" s="564"/>
      <c r="AR328" s="564"/>
      <c r="AS328" s="564"/>
      <c r="AT328" s="564"/>
      <c r="AU328" s="564"/>
      <c r="AV328" s="564">
        <f>AW328+AX328+AY328+AZ328</f>
        <v>1315446.0156599996</v>
      </c>
      <c r="AW328" s="486">
        <f>AW331+AW516</f>
        <v>0</v>
      </c>
      <c r="AX328" s="486">
        <f>AX331+AX516</f>
        <v>1315446.0156599996</v>
      </c>
      <c r="AY328" s="486">
        <f t="shared" ref="AY328:AZ328" si="1169">AY331+AY516</f>
        <v>0</v>
      </c>
      <c r="AZ328" s="486">
        <f t="shared" si="1169"/>
        <v>0</v>
      </c>
      <c r="BA328" s="346">
        <f t="shared" si="1162"/>
        <v>0</v>
      </c>
      <c r="BB328" s="530">
        <f>BB82+BB284+BB296</f>
        <v>0</v>
      </c>
      <c r="BC328" s="530"/>
      <c r="BD328" s="530"/>
      <c r="BE328" s="530" t="e">
        <f t="shared" si="1163"/>
        <v>#REF!</v>
      </c>
      <c r="BF328" s="346" t="e">
        <f>BF82+BF284+BF296</f>
        <v>#REF!</v>
      </c>
      <c r="BG328" s="346">
        <f>G328</f>
        <v>0</v>
      </c>
      <c r="BH328" s="346"/>
      <c r="BI328" s="495">
        <f>BJ328+BK328+BL328+BM328</f>
        <v>2110942.2691199998</v>
      </c>
      <c r="BJ328" s="486">
        <f>BJ331</f>
        <v>0</v>
      </c>
      <c r="BK328" s="486">
        <f>BK331+BK516</f>
        <v>2110942.2691199998</v>
      </c>
      <c r="BL328" s="486">
        <f t="shared" ref="BL328:BM328" si="1170">BL331</f>
        <v>0</v>
      </c>
      <c r="BM328" s="486">
        <f t="shared" si="1170"/>
        <v>0</v>
      </c>
      <c r="BN328" s="346"/>
      <c r="BO328" s="495">
        <f>BP328+BQ328+BR328+BS328</f>
        <v>2280966.1880600001</v>
      </c>
      <c r="BP328" s="486">
        <f>BP331</f>
        <v>0</v>
      </c>
      <c r="BQ328" s="486">
        <f>BQ331+BQ516</f>
        <v>2280966.1880600001</v>
      </c>
      <c r="BR328" s="486">
        <f t="shared" ref="BR328:BS328" si="1171">BR331</f>
        <v>0</v>
      </c>
      <c r="BS328" s="486">
        <f t="shared" si="1171"/>
        <v>0</v>
      </c>
      <c r="BT328" s="182"/>
      <c r="BU328" s="182"/>
      <c r="BV328" s="495">
        <f>BW328+BX328+BY328+BZ328</f>
        <v>5268724.3330499995</v>
      </c>
      <c r="BW328" s="363">
        <f>BW331</f>
        <v>0</v>
      </c>
      <c r="BX328" s="434">
        <f>BX331+BX516</f>
        <v>5268724.3330499995</v>
      </c>
      <c r="BY328" s="363">
        <f t="shared" ref="BY328:BZ328" si="1172">BY331</f>
        <v>0</v>
      </c>
      <c r="BZ328" s="363">
        <f t="shared" si="1172"/>
        <v>0</v>
      </c>
      <c r="CA328" s="346">
        <f t="shared" si="1164"/>
        <v>0</v>
      </c>
      <c r="CB328" s="346">
        <f>CB82+CB284+CB296</f>
        <v>0</v>
      </c>
      <c r="CC328" s="182"/>
      <c r="CD328" s="182"/>
      <c r="CE328" s="346">
        <f t="shared" si="1165"/>
        <v>0</v>
      </c>
      <c r="CF328" s="346"/>
      <c r="CG328" s="530"/>
      <c r="CH328" s="182"/>
      <c r="CI328" s="182"/>
      <c r="CJ328" s="486"/>
      <c r="CK328" s="495">
        <f>CL328+CM328+CN328+CO328</f>
        <v>1977608.4174199998</v>
      </c>
      <c r="CL328" s="486">
        <f>CL331</f>
        <v>0</v>
      </c>
      <c r="CM328" s="486">
        <f>CM331+CM516</f>
        <v>1977608.4174199998</v>
      </c>
      <c r="CN328" s="486">
        <f t="shared" ref="CN328:CO328" si="1173">CN331</f>
        <v>0</v>
      </c>
      <c r="CO328" s="486">
        <f t="shared" si="1173"/>
        <v>0</v>
      </c>
    </row>
    <row r="329" spans="1:12248" s="351" customFormat="1" ht="54" hidden="1" customHeight="1" x14ac:dyDescent="0.25">
      <c r="B329" s="352"/>
      <c r="C329" s="353" t="s">
        <v>241</v>
      </c>
      <c r="D329" s="355">
        <f>E329+F329+G329+H329</f>
        <v>4851976.3853099998</v>
      </c>
      <c r="E329" s="355">
        <f>E517</f>
        <v>0</v>
      </c>
      <c r="F329" s="355">
        <f t="shared" ref="F329:H329" si="1174">F517</f>
        <v>4851976.3853099998</v>
      </c>
      <c r="G329" s="355">
        <f t="shared" si="1174"/>
        <v>0</v>
      </c>
      <c r="H329" s="355">
        <f t="shared" si="1174"/>
        <v>0</v>
      </c>
      <c r="I329" s="355"/>
      <c r="J329" s="354"/>
      <c r="K329" s="354">
        <f>K517</f>
        <v>0</v>
      </c>
      <c r="L329" s="354"/>
      <c r="M329" s="354">
        <f t="shared" ref="M329" si="1175">M517</f>
        <v>0</v>
      </c>
      <c r="N329" s="354"/>
      <c r="O329" s="354"/>
      <c r="P329" s="354"/>
      <c r="Q329" s="354">
        <f t="shared" ref="Q329" si="1176">Q517</f>
        <v>0</v>
      </c>
      <c r="R329" s="354"/>
      <c r="S329" s="354"/>
      <c r="T329" s="354"/>
      <c r="U329" s="355">
        <f>U517</f>
        <v>0</v>
      </c>
      <c r="V329" s="634" t="e">
        <f t="shared" si="1086"/>
        <v>#DIV/0!</v>
      </c>
      <c r="W329" s="354">
        <f t="shared" ref="W329" si="1177">W517</f>
        <v>813061.36614000006</v>
      </c>
      <c r="X329" s="634">
        <f t="shared" si="1087"/>
        <v>0.16757323234335</v>
      </c>
      <c r="Y329" s="354"/>
      <c r="Z329" s="634"/>
      <c r="AA329" s="354"/>
      <c r="AB329" s="573" t="e">
        <f t="shared" si="1121"/>
        <v>#DIV/0!</v>
      </c>
      <c r="AC329" s="354"/>
      <c r="AD329" s="354"/>
      <c r="AE329" s="354">
        <f>AE517</f>
        <v>0</v>
      </c>
      <c r="AF329" s="627" t="e">
        <f t="shared" si="1090"/>
        <v>#DIV/0!</v>
      </c>
      <c r="AG329" s="354">
        <f t="shared" ref="AG329" si="1178">AG517</f>
        <v>1527230.0569999998</v>
      </c>
      <c r="AH329" s="627">
        <f t="shared" si="1092"/>
        <v>0.31476452804343624</v>
      </c>
      <c r="AI329" s="354"/>
      <c r="AJ329" s="354"/>
      <c r="AK329" s="354">
        <f t="shared" ref="AK329" si="1179">AK517</f>
        <v>0</v>
      </c>
      <c r="AL329" s="354"/>
      <c r="AM329" s="354"/>
      <c r="AN329" s="354"/>
      <c r="AO329" s="354"/>
      <c r="AP329" s="354"/>
      <c r="AQ329" s="354"/>
      <c r="AR329" s="354"/>
      <c r="AS329" s="354"/>
      <c r="AT329" s="354"/>
      <c r="AU329" s="354"/>
      <c r="AV329" s="564">
        <f>AW329+AX329+AY329+AZ329</f>
        <v>4851976.4000000004</v>
      </c>
      <c r="AW329" s="354">
        <f>AW517</f>
        <v>0</v>
      </c>
      <c r="AX329" s="354">
        <f t="shared" ref="AX329:AZ329" si="1180">AX517</f>
        <v>4851976.4000000004</v>
      </c>
      <c r="AY329" s="354">
        <f t="shared" si="1180"/>
        <v>0</v>
      </c>
      <c r="AZ329" s="354">
        <f t="shared" si="1180"/>
        <v>0</v>
      </c>
      <c r="BA329" s="354"/>
      <c r="BB329" s="354"/>
      <c r="BC329" s="354"/>
      <c r="BD329" s="354"/>
      <c r="BE329" s="354"/>
      <c r="BF329" s="354"/>
      <c r="BG329" s="354"/>
      <c r="BH329" s="354"/>
      <c r="BI329" s="354">
        <f>BJ329+BK329+BL329+BM329</f>
        <v>1216606</v>
      </c>
      <c r="BJ329" s="354">
        <f>BJ517</f>
        <v>0</v>
      </c>
      <c r="BK329" s="354">
        <f t="shared" ref="BK329" si="1181">BK517</f>
        <v>1216606</v>
      </c>
      <c r="BL329" s="354">
        <f t="shared" ref="BL329:BM329" si="1182">BL517</f>
        <v>0</v>
      </c>
      <c r="BM329" s="354">
        <f t="shared" si="1182"/>
        <v>0</v>
      </c>
      <c r="BN329" s="354"/>
      <c r="BO329" s="354">
        <f>BP329+BQ329+BR329+BS329</f>
        <v>1216605.9999999998</v>
      </c>
      <c r="BP329" s="354">
        <f>BP517</f>
        <v>0</v>
      </c>
      <c r="BQ329" s="354">
        <f t="shared" ref="BQ329:BS329" si="1183">BQ517</f>
        <v>1216605.9999999998</v>
      </c>
      <c r="BR329" s="354">
        <f t="shared" si="1183"/>
        <v>0</v>
      </c>
      <c r="BS329" s="354">
        <f t="shared" si="1183"/>
        <v>0</v>
      </c>
      <c r="BT329" s="355"/>
      <c r="BU329" s="355"/>
      <c r="BV329" s="354">
        <f>BW329+BX329+BY329+BZ329</f>
        <v>0</v>
      </c>
      <c r="BW329" s="354">
        <f>BW517</f>
        <v>0</v>
      </c>
      <c r="BX329" s="354">
        <f t="shared" ref="BX329" si="1184">BX517</f>
        <v>0</v>
      </c>
      <c r="BY329" s="354">
        <f t="shared" ref="BY329:BZ329" si="1185">BY517</f>
        <v>0</v>
      </c>
      <c r="BZ329" s="354">
        <f t="shared" si="1185"/>
        <v>0</v>
      </c>
      <c r="CA329" s="354"/>
      <c r="CB329" s="354"/>
      <c r="CC329" s="355"/>
      <c r="CD329" s="355"/>
      <c r="CE329" s="354"/>
      <c r="CF329" s="354"/>
      <c r="CG329" s="354"/>
      <c r="CH329" s="355"/>
      <c r="CI329" s="355"/>
      <c r="CJ329" s="354"/>
      <c r="CK329" s="354">
        <f>CL329+CM329+CN329+CO329</f>
        <v>0</v>
      </c>
      <c r="CL329" s="354">
        <f>CL517</f>
        <v>0</v>
      </c>
      <c r="CM329" s="354">
        <f t="shared" ref="CM329:CO329" si="1186">CM517</f>
        <v>0</v>
      </c>
      <c r="CN329" s="354">
        <f t="shared" si="1186"/>
        <v>0</v>
      </c>
      <c r="CO329" s="354">
        <f t="shared" si="1186"/>
        <v>0</v>
      </c>
    </row>
    <row r="330" spans="1:12248" s="650" customFormat="1" ht="109.5" customHeight="1" x14ac:dyDescent="0.3">
      <c r="A330" s="411"/>
      <c r="B330" s="445" t="s">
        <v>34</v>
      </c>
      <c r="C330" s="444" t="s">
        <v>408</v>
      </c>
      <c r="D330" s="416">
        <f>E330+F330+G330+H330</f>
        <v>726080.05691999989</v>
      </c>
      <c r="E330" s="416">
        <f>E331</f>
        <v>0</v>
      </c>
      <c r="F330" s="416">
        <f t="shared" ref="F330:H330" si="1187">F331</f>
        <v>726080.05691999989</v>
      </c>
      <c r="G330" s="416">
        <f t="shared" si="1187"/>
        <v>0</v>
      </c>
      <c r="H330" s="416">
        <f t="shared" si="1187"/>
        <v>0</v>
      </c>
      <c r="I330" s="416">
        <f>K330+M330+O330+Q330</f>
        <v>29586.485709999997</v>
      </c>
      <c r="J330" s="575">
        <f>I330/D330</f>
        <v>4.0748241778605775E-2</v>
      </c>
      <c r="K330" s="417"/>
      <c r="L330" s="417"/>
      <c r="M330" s="416">
        <f t="shared" ref="M330" si="1188">M331</f>
        <v>29586.485709999997</v>
      </c>
      <c r="N330" s="575">
        <f>M330/F330</f>
        <v>4.0748241778605775E-2</v>
      </c>
      <c r="O330" s="417"/>
      <c r="P330" s="417"/>
      <c r="Q330" s="417"/>
      <c r="R330" s="417"/>
      <c r="S330" s="416">
        <f>W330</f>
        <v>12797.929419999999</v>
      </c>
      <c r="T330" s="575">
        <f>S330/F330</f>
        <v>1.762605830862269E-2</v>
      </c>
      <c r="U330" s="416">
        <f>U331</f>
        <v>0</v>
      </c>
      <c r="V330" s="649"/>
      <c r="W330" s="416">
        <f t="shared" ref="W330" si="1189">W331</f>
        <v>12797.929419999999</v>
      </c>
      <c r="X330" s="575">
        <f t="shared" si="1087"/>
        <v>1.762605830862269E-2</v>
      </c>
      <c r="Y330" s="417"/>
      <c r="Z330" s="649"/>
      <c r="AA330" s="417"/>
      <c r="AB330" s="417"/>
      <c r="AC330" s="416">
        <f>AE330+AG330+AI330+AK330</f>
        <v>532669.72944000002</v>
      </c>
      <c r="AD330" s="575">
        <f>AC330/D330</f>
        <v>0.73362396386365702</v>
      </c>
      <c r="AE330" s="417">
        <f>AE331</f>
        <v>0</v>
      </c>
      <c r="AF330" s="633"/>
      <c r="AG330" s="416">
        <f t="shared" ref="AG330" si="1190">AG331</f>
        <v>532669.72944000002</v>
      </c>
      <c r="AH330" s="633">
        <f t="shared" si="1092"/>
        <v>0.73362396386365702</v>
      </c>
      <c r="AI330" s="417"/>
      <c r="AJ330" s="417"/>
      <c r="AK330" s="416">
        <f t="shared" ref="AK330:AL330" si="1191">AK331</f>
        <v>0</v>
      </c>
      <c r="AL330" s="417">
        <f t="shared" si="1191"/>
        <v>0</v>
      </c>
      <c r="AM330" s="417"/>
      <c r="AN330" s="417"/>
      <c r="AO330" s="417"/>
      <c r="AP330" s="417"/>
      <c r="AQ330" s="417"/>
      <c r="AR330" s="417"/>
      <c r="AS330" s="417"/>
      <c r="AT330" s="417"/>
      <c r="AU330" s="417">
        <f>AU331</f>
        <v>575799.98469000007</v>
      </c>
      <c r="AV330" s="417">
        <f>AW330+AX330+AY330+AZ330</f>
        <v>1295904.2631599996</v>
      </c>
      <c r="AW330" s="417">
        <f>AW331</f>
        <v>0</v>
      </c>
      <c r="AX330" s="417">
        <f t="shared" ref="AX330:AZ330" si="1192">AX331</f>
        <v>1295904.2631599996</v>
      </c>
      <c r="AY330" s="417">
        <f t="shared" si="1192"/>
        <v>0</v>
      </c>
      <c r="AZ330" s="417">
        <f t="shared" si="1192"/>
        <v>0</v>
      </c>
      <c r="BA330" s="417">
        <f>BB330</f>
        <v>0</v>
      </c>
      <c r="BB330" s="417">
        <f>BB331+BB332</f>
        <v>0</v>
      </c>
      <c r="BC330" s="417"/>
      <c r="BD330" s="417"/>
      <c r="BE330" s="417" t="e">
        <f>BF330</f>
        <v>#REF!</v>
      </c>
      <c r="BF330" s="417" t="e">
        <f>BF331+BF332</f>
        <v>#REF!</v>
      </c>
      <c r="BG330" s="417"/>
      <c r="BH330" s="417"/>
      <c r="BI330" s="417">
        <f>BJ330+BK330+BL330+BM330</f>
        <v>1452409.1095199999</v>
      </c>
      <c r="BJ330" s="417">
        <f>BJ331</f>
        <v>0</v>
      </c>
      <c r="BK330" s="417">
        <f t="shared" ref="BK330" si="1193">BK331</f>
        <v>1452409.1095199999</v>
      </c>
      <c r="BL330" s="417">
        <f t="shared" ref="BL330" si="1194">BL331</f>
        <v>0</v>
      </c>
      <c r="BM330" s="417">
        <f t="shared" ref="BM330" si="1195">BM331</f>
        <v>0</v>
      </c>
      <c r="BN330" s="417">
        <f>BN331</f>
        <v>170023.91894</v>
      </c>
      <c r="BO330" s="417">
        <f>BP330+BQ330+BR330+BS330</f>
        <v>1622433.0284599999</v>
      </c>
      <c r="BP330" s="417">
        <f>BP331</f>
        <v>0</v>
      </c>
      <c r="BQ330" s="417">
        <f t="shared" ref="BQ330" si="1196">BQ331</f>
        <v>1622433.0284599999</v>
      </c>
      <c r="BR330" s="417">
        <f t="shared" ref="BR330:BS330" si="1197">BR331</f>
        <v>0</v>
      </c>
      <c r="BS330" s="417">
        <f t="shared" si="1197"/>
        <v>0</v>
      </c>
      <c r="BT330" s="417">
        <f t="shared" ref="BT330:BU345" si="1198">BL330</f>
        <v>0</v>
      </c>
      <c r="BU330" s="417">
        <f t="shared" si="1198"/>
        <v>0</v>
      </c>
      <c r="BV330" s="417">
        <f>BW330+BX330+BY330+BZ330</f>
        <v>2432943.6934799999</v>
      </c>
      <c r="BW330" s="417">
        <f>BW331</f>
        <v>0</v>
      </c>
      <c r="BX330" s="417">
        <f t="shared" ref="BX330" si="1199">BX331</f>
        <v>2432943.6934799999</v>
      </c>
      <c r="BY330" s="417">
        <f t="shared" ref="BY330" si="1200">BY331</f>
        <v>0</v>
      </c>
      <c r="BZ330" s="417">
        <f t="shared" ref="BZ330" si="1201">BZ331</f>
        <v>0</v>
      </c>
      <c r="CA330" s="417">
        <f>CB330</f>
        <v>0</v>
      </c>
      <c r="CB330" s="417">
        <f>CB331+CB332</f>
        <v>0</v>
      </c>
      <c r="CC330" s="417"/>
      <c r="CD330" s="417"/>
      <c r="CE330" s="417">
        <f>CG330</f>
        <v>1293063.6934799999</v>
      </c>
      <c r="CF330" s="417">
        <f>CF331</f>
        <v>0</v>
      </c>
      <c r="CG330" s="417">
        <f>CG331</f>
        <v>1293063.6934799999</v>
      </c>
      <c r="CH330" s="417">
        <f t="shared" ref="CH330:CH393" si="1202">BY330</f>
        <v>0</v>
      </c>
      <c r="CI330" s="417">
        <f t="shared" ref="CI330" si="1203">BZ330</f>
        <v>0</v>
      </c>
      <c r="CJ330" s="417">
        <f>CM330-CE330</f>
        <v>0</v>
      </c>
      <c r="CK330" s="417">
        <f>CL330+CM330+CN330+CO330</f>
        <v>1293063.6934799999</v>
      </c>
      <c r="CL330" s="417">
        <f>CL331</f>
        <v>0</v>
      </c>
      <c r="CM330" s="417">
        <f t="shared" ref="CM330:CO330" si="1204">CM331</f>
        <v>1293063.6934799999</v>
      </c>
      <c r="CN330" s="417">
        <f t="shared" si="1204"/>
        <v>0</v>
      </c>
      <c r="CO330" s="411">
        <f t="shared" si="1204"/>
        <v>0</v>
      </c>
      <c r="CP330" s="417"/>
      <c r="CQ330" s="417"/>
      <c r="CR330" s="417"/>
      <c r="CS330" s="417"/>
      <c r="CT330" s="417"/>
      <c r="CU330" s="417"/>
      <c r="CV330" s="417"/>
      <c r="CW330" s="417"/>
      <c r="CX330" s="417"/>
      <c r="CY330" s="417"/>
      <c r="CZ330" s="417"/>
      <c r="DA330" s="417"/>
      <c r="DB330" s="417"/>
      <c r="DC330" s="418"/>
      <c r="DD330" s="418"/>
      <c r="DE330" s="418"/>
      <c r="DF330" s="418"/>
      <c r="DG330" s="416"/>
      <c r="DH330" s="416"/>
      <c r="DI330" s="416"/>
      <c r="DJ330" s="416"/>
      <c r="DK330" s="416"/>
      <c r="DL330" s="416"/>
      <c r="DM330" s="416"/>
      <c r="DN330" s="416"/>
      <c r="DO330" s="416"/>
      <c r="DP330" s="416"/>
      <c r="DQ330" s="416"/>
      <c r="DR330" s="416"/>
      <c r="DS330" s="416"/>
      <c r="DT330" s="416"/>
      <c r="DU330" s="416"/>
      <c r="DV330" s="416"/>
      <c r="DW330" s="416"/>
      <c r="DX330" s="416"/>
      <c r="DY330" s="416"/>
      <c r="DZ330" s="417"/>
      <c r="EA330" s="417"/>
      <c r="EB330" s="417"/>
      <c r="EC330" s="417"/>
      <c r="ED330" s="417"/>
      <c r="EE330" s="417"/>
      <c r="EF330" s="417"/>
      <c r="EG330" s="417"/>
      <c r="EH330" s="417"/>
      <c r="EI330" s="417"/>
      <c r="EJ330" s="417"/>
      <c r="EK330" s="417"/>
      <c r="EL330" s="417"/>
      <c r="EM330" s="417"/>
      <c r="EN330" s="417"/>
      <c r="EO330" s="417"/>
      <c r="EP330" s="417"/>
      <c r="EQ330" s="417"/>
      <c r="ER330" s="417"/>
      <c r="ES330" s="417"/>
      <c r="ET330" s="417"/>
      <c r="EU330" s="417"/>
      <c r="EV330" s="417"/>
      <c r="EW330" s="417"/>
      <c r="EX330" s="418"/>
      <c r="EY330" s="418"/>
      <c r="EZ330" s="418"/>
      <c r="FA330" s="418"/>
      <c r="FB330" s="418"/>
      <c r="FC330" s="417"/>
      <c r="FD330" s="417"/>
      <c r="FE330" s="418"/>
      <c r="FF330" s="418"/>
      <c r="FG330" s="417"/>
      <c r="FH330" s="417"/>
      <c r="FI330" s="418"/>
      <c r="FJ330" s="418"/>
      <c r="FK330" s="417"/>
      <c r="FL330" s="417"/>
      <c r="FM330" s="417"/>
      <c r="FN330" s="417"/>
      <c r="FO330" s="417"/>
      <c r="FP330" s="417"/>
      <c r="FQ330" s="417"/>
      <c r="FR330" s="418"/>
      <c r="FS330" s="418"/>
      <c r="FT330" s="417"/>
      <c r="FU330" s="417"/>
      <c r="FV330" s="418"/>
      <c r="FW330" s="418"/>
      <c r="FX330" s="417"/>
      <c r="FY330" s="417"/>
      <c r="FZ330" s="417"/>
      <c r="GA330" s="417"/>
      <c r="GB330" s="417"/>
      <c r="GC330" s="411"/>
      <c r="GD330" s="443"/>
      <c r="GE330" s="417"/>
      <c r="GF330" s="417"/>
      <c r="GG330" s="417"/>
      <c r="GH330" s="417"/>
      <c r="GI330" s="417"/>
      <c r="GJ330" s="417"/>
      <c r="GK330" s="417"/>
      <c r="GL330" s="416"/>
      <c r="GM330" s="416"/>
      <c r="GN330" s="416"/>
      <c r="GO330" s="416"/>
      <c r="GP330" s="416"/>
      <c r="GQ330" s="416"/>
      <c r="GR330" s="416"/>
      <c r="GS330" s="416"/>
      <c r="GT330" s="416"/>
      <c r="GU330" s="416"/>
      <c r="GV330" s="416"/>
      <c r="GW330" s="416"/>
      <c r="GX330" s="416"/>
      <c r="GY330" s="416"/>
      <c r="GZ330" s="416"/>
      <c r="HA330" s="416"/>
      <c r="HB330" s="416"/>
      <c r="HC330" s="416"/>
      <c r="HD330" s="416"/>
      <c r="HE330" s="416"/>
      <c r="HF330" s="416"/>
      <c r="HG330" s="416"/>
      <c r="HH330" s="416"/>
      <c r="HI330" s="416"/>
      <c r="HJ330" s="416"/>
      <c r="HK330" s="416"/>
      <c r="HL330" s="416"/>
      <c r="HM330" s="416"/>
      <c r="HN330" s="416"/>
      <c r="HO330" s="416"/>
      <c r="HP330" s="416"/>
      <c r="HQ330" s="416"/>
      <c r="HR330" s="416"/>
      <c r="HS330" s="416"/>
      <c r="HT330" s="416"/>
      <c r="HU330" s="416"/>
      <c r="HV330" s="416"/>
      <c r="HW330" s="416"/>
      <c r="HX330" s="416"/>
      <c r="HY330" s="416"/>
      <c r="HZ330" s="416"/>
      <c r="IA330" s="416"/>
      <c r="IB330" s="416"/>
      <c r="IC330" s="416"/>
      <c r="ID330" s="417"/>
      <c r="IE330" s="417"/>
      <c r="IF330" s="417"/>
      <c r="IG330" s="417"/>
      <c r="IH330" s="417"/>
      <c r="II330" s="417"/>
      <c r="IJ330" s="417"/>
      <c r="IK330" s="417"/>
      <c r="IL330" s="417"/>
      <c r="IM330" s="417"/>
      <c r="IN330" s="417"/>
      <c r="IO330" s="417"/>
      <c r="IP330" s="417"/>
      <c r="IQ330" s="417"/>
      <c r="IR330" s="417"/>
      <c r="IS330" s="417"/>
      <c r="IT330" s="417"/>
      <c r="IU330" s="417"/>
      <c r="IV330" s="417"/>
      <c r="IW330" s="417"/>
      <c r="IX330" s="417"/>
      <c r="IY330" s="417"/>
      <c r="IZ330" s="417"/>
      <c r="JA330" s="417"/>
      <c r="JB330" s="418"/>
      <c r="JC330" s="418"/>
      <c r="JD330" s="418"/>
      <c r="JE330" s="418"/>
      <c r="JF330" s="418"/>
      <c r="JG330" s="417"/>
      <c r="JH330" s="417"/>
      <c r="JI330" s="418"/>
      <c r="JJ330" s="418"/>
      <c r="JK330" s="417"/>
      <c r="JL330" s="417"/>
      <c r="JM330" s="418"/>
      <c r="JN330" s="418"/>
      <c r="JO330" s="417"/>
      <c r="JP330" s="417"/>
      <c r="JQ330" s="417"/>
      <c r="JR330" s="417"/>
      <c r="JS330" s="417"/>
      <c r="JT330" s="417"/>
      <c r="JU330" s="417"/>
      <c r="JV330" s="418"/>
      <c r="JW330" s="418"/>
      <c r="JX330" s="417"/>
      <c r="JY330" s="417"/>
      <c r="JZ330" s="418"/>
      <c r="KA330" s="418"/>
      <c r="KB330" s="417"/>
      <c r="KC330" s="417"/>
      <c r="KD330" s="417"/>
      <c r="KE330" s="417"/>
      <c r="KF330" s="417"/>
      <c r="KG330" s="411"/>
      <c r="KH330" s="443"/>
      <c r="KI330" s="417"/>
      <c r="KJ330" s="417"/>
      <c r="KK330" s="417"/>
      <c r="KL330" s="417"/>
      <c r="KM330" s="417"/>
      <c r="KN330" s="417"/>
      <c r="KO330" s="417"/>
      <c r="KP330" s="416"/>
      <c r="KQ330" s="416"/>
      <c r="KR330" s="416"/>
      <c r="KS330" s="416"/>
      <c r="KT330" s="416"/>
      <c r="KU330" s="416"/>
      <c r="KV330" s="416"/>
      <c r="KW330" s="416"/>
      <c r="KX330" s="416"/>
      <c r="KY330" s="416"/>
      <c r="KZ330" s="416"/>
      <c r="LA330" s="416"/>
      <c r="LB330" s="416"/>
      <c r="LC330" s="416"/>
      <c r="LD330" s="416"/>
      <c r="LE330" s="416"/>
      <c r="LF330" s="416"/>
      <c r="LG330" s="416"/>
      <c r="LH330" s="416"/>
      <c r="LI330" s="416"/>
      <c r="LJ330" s="416"/>
      <c r="LK330" s="416"/>
      <c r="LL330" s="416"/>
      <c r="LM330" s="416"/>
      <c r="LN330" s="416"/>
      <c r="LO330" s="416"/>
      <c r="LP330" s="416"/>
      <c r="LQ330" s="416"/>
      <c r="LR330" s="416"/>
      <c r="LS330" s="416"/>
      <c r="LT330" s="416"/>
      <c r="LU330" s="416"/>
      <c r="LV330" s="416"/>
      <c r="LW330" s="416"/>
      <c r="LX330" s="416"/>
      <c r="LY330" s="416"/>
      <c r="LZ330" s="416"/>
      <c r="MA330" s="416"/>
      <c r="MB330" s="416"/>
      <c r="MC330" s="416"/>
      <c r="MD330" s="416"/>
      <c r="ME330" s="416"/>
      <c r="MF330" s="416"/>
      <c r="MG330" s="416"/>
      <c r="MH330" s="417"/>
      <c r="MI330" s="417"/>
      <c r="MJ330" s="417"/>
      <c r="MK330" s="417"/>
      <c r="ML330" s="417"/>
      <c r="MM330" s="417"/>
      <c r="MN330" s="417"/>
      <c r="MO330" s="417"/>
      <c r="MP330" s="417"/>
      <c r="MQ330" s="417"/>
      <c r="MR330" s="417"/>
      <c r="MS330" s="417"/>
      <c r="MT330" s="417"/>
      <c r="MU330" s="417"/>
      <c r="MV330" s="417"/>
      <c r="MW330" s="417"/>
      <c r="MX330" s="417"/>
      <c r="MY330" s="417"/>
      <c r="MZ330" s="417"/>
      <c r="NA330" s="417"/>
      <c r="NB330" s="417"/>
      <c r="NC330" s="417"/>
      <c r="ND330" s="417"/>
      <c r="NE330" s="417"/>
      <c r="NF330" s="418"/>
      <c r="NG330" s="418"/>
      <c r="NH330" s="418"/>
      <c r="NI330" s="418"/>
      <c r="NJ330" s="418"/>
      <c r="NK330" s="417"/>
      <c r="NL330" s="417"/>
      <c r="NM330" s="418"/>
      <c r="NN330" s="418"/>
      <c r="NO330" s="417"/>
      <c r="NP330" s="417"/>
      <c r="NQ330" s="418"/>
      <c r="NR330" s="418"/>
      <c r="NS330" s="417"/>
      <c r="NT330" s="417"/>
      <c r="NU330" s="417"/>
      <c r="NV330" s="417"/>
      <c r="NW330" s="417"/>
      <c r="NX330" s="417"/>
      <c r="NY330" s="417"/>
      <c r="NZ330" s="418"/>
      <c r="OA330" s="418"/>
      <c r="OB330" s="417"/>
      <c r="OC330" s="417"/>
      <c r="OD330" s="418"/>
      <c r="OE330" s="418"/>
      <c r="OF330" s="417"/>
      <c r="OG330" s="417"/>
      <c r="OH330" s="417"/>
      <c r="OI330" s="417"/>
      <c r="OJ330" s="417"/>
      <c r="OK330" s="411"/>
      <c r="OL330" s="443"/>
      <c r="OM330" s="417"/>
      <c r="ON330" s="417"/>
      <c r="OO330" s="417"/>
      <c r="OP330" s="417"/>
      <c r="OQ330" s="417"/>
      <c r="OR330" s="417"/>
      <c r="OS330" s="417"/>
      <c r="OT330" s="416"/>
      <c r="OU330" s="416"/>
      <c r="OV330" s="416"/>
      <c r="OW330" s="416"/>
      <c r="OX330" s="416"/>
      <c r="OY330" s="416"/>
      <c r="OZ330" s="416"/>
      <c r="PA330" s="416"/>
      <c r="PB330" s="416"/>
      <c r="PC330" s="416"/>
      <c r="PD330" s="416"/>
      <c r="PE330" s="416"/>
      <c r="PF330" s="416"/>
      <c r="PG330" s="416"/>
      <c r="PH330" s="416"/>
      <c r="PI330" s="416"/>
      <c r="PJ330" s="416"/>
      <c r="PK330" s="416"/>
      <c r="PL330" s="416"/>
      <c r="PM330" s="416"/>
      <c r="PN330" s="416"/>
      <c r="PO330" s="416"/>
      <c r="PP330" s="416"/>
      <c r="PQ330" s="416"/>
      <c r="PR330" s="416"/>
      <c r="PS330" s="416"/>
      <c r="PT330" s="416"/>
      <c r="PU330" s="416"/>
      <c r="PV330" s="416"/>
      <c r="PW330" s="416"/>
      <c r="PX330" s="416"/>
      <c r="PY330" s="416"/>
      <c r="PZ330" s="416"/>
      <c r="QA330" s="416"/>
      <c r="QB330" s="416"/>
      <c r="QC330" s="416"/>
      <c r="QD330" s="416"/>
      <c r="QE330" s="416"/>
      <c r="QF330" s="416"/>
      <c r="QG330" s="416"/>
      <c r="QH330" s="416"/>
      <c r="QI330" s="416"/>
      <c r="QJ330" s="416"/>
      <c r="QK330" s="416"/>
      <c r="QL330" s="417"/>
      <c r="QM330" s="417"/>
      <c r="QN330" s="417"/>
      <c r="QO330" s="417"/>
      <c r="QP330" s="417"/>
      <c r="QQ330" s="417"/>
      <c r="QR330" s="417"/>
      <c r="QS330" s="417"/>
      <c r="QT330" s="417"/>
      <c r="QU330" s="417"/>
      <c r="QV330" s="417"/>
      <c r="QW330" s="417"/>
      <c r="QX330" s="417"/>
      <c r="QY330" s="417"/>
      <c r="QZ330" s="417"/>
      <c r="RA330" s="417"/>
      <c r="RB330" s="417"/>
      <c r="RC330" s="417"/>
      <c r="RD330" s="417"/>
      <c r="RE330" s="417"/>
      <c r="RF330" s="417"/>
      <c r="RG330" s="417"/>
      <c r="RH330" s="417"/>
      <c r="RI330" s="417"/>
      <c r="RJ330" s="418"/>
      <c r="RK330" s="418"/>
      <c r="RL330" s="418"/>
      <c r="RM330" s="418"/>
      <c r="RN330" s="418"/>
      <c r="RO330" s="417"/>
      <c r="RP330" s="417"/>
      <c r="RQ330" s="418"/>
      <c r="RR330" s="418"/>
      <c r="RS330" s="417"/>
      <c r="RT330" s="417"/>
      <c r="RU330" s="418"/>
      <c r="RV330" s="418"/>
      <c r="RW330" s="417"/>
      <c r="RX330" s="417"/>
      <c r="RY330" s="417"/>
      <c r="RZ330" s="417"/>
      <c r="SA330" s="417"/>
      <c r="SB330" s="417"/>
      <c r="SC330" s="417"/>
      <c r="SD330" s="418"/>
      <c r="SE330" s="418"/>
      <c r="SF330" s="417"/>
      <c r="SG330" s="417"/>
      <c r="SH330" s="418"/>
      <c r="SI330" s="418"/>
      <c r="SJ330" s="417"/>
      <c r="SK330" s="417"/>
      <c r="SL330" s="417"/>
      <c r="SM330" s="417"/>
      <c r="SN330" s="417"/>
      <c r="SO330" s="411"/>
      <c r="SP330" s="443"/>
      <c r="SQ330" s="417"/>
      <c r="SR330" s="417"/>
      <c r="SS330" s="417"/>
      <c r="ST330" s="417"/>
      <c r="SU330" s="417"/>
      <c r="SV330" s="417"/>
      <c r="SW330" s="417"/>
      <c r="SX330" s="416"/>
      <c r="SY330" s="416"/>
      <c r="SZ330" s="416"/>
      <c r="TA330" s="416"/>
      <c r="TB330" s="416"/>
      <c r="TC330" s="416"/>
      <c r="TD330" s="416"/>
      <c r="TE330" s="416"/>
      <c r="TF330" s="416"/>
      <c r="TG330" s="416"/>
      <c r="TH330" s="416"/>
      <c r="TI330" s="416"/>
      <c r="TJ330" s="416"/>
      <c r="TK330" s="416"/>
      <c r="TL330" s="416"/>
      <c r="TM330" s="416"/>
      <c r="TN330" s="416"/>
      <c r="TO330" s="416"/>
      <c r="TP330" s="416"/>
      <c r="TQ330" s="416"/>
      <c r="TR330" s="416"/>
      <c r="TS330" s="416"/>
      <c r="TT330" s="416"/>
      <c r="TU330" s="416"/>
      <c r="TV330" s="416"/>
      <c r="TW330" s="416"/>
      <c r="TX330" s="416"/>
      <c r="TY330" s="416"/>
      <c r="TZ330" s="416"/>
      <c r="UA330" s="416"/>
      <c r="UB330" s="416"/>
      <c r="UC330" s="416"/>
      <c r="UD330" s="416"/>
      <c r="UE330" s="416"/>
      <c r="UF330" s="416"/>
      <c r="UG330" s="416"/>
      <c r="UH330" s="416"/>
      <c r="UI330" s="416"/>
      <c r="UJ330" s="416"/>
      <c r="UK330" s="416"/>
      <c r="UL330" s="416"/>
      <c r="UM330" s="416"/>
      <c r="UN330" s="416"/>
      <c r="UO330" s="416"/>
      <c r="UP330" s="417"/>
      <c r="UQ330" s="417"/>
      <c r="UR330" s="417"/>
      <c r="US330" s="417"/>
      <c r="UT330" s="417"/>
      <c r="UU330" s="417"/>
      <c r="UV330" s="417"/>
      <c r="UW330" s="417"/>
      <c r="UX330" s="417"/>
      <c r="UY330" s="417"/>
      <c r="UZ330" s="417"/>
      <c r="VA330" s="417"/>
      <c r="VB330" s="417"/>
      <c r="VC330" s="417"/>
      <c r="VD330" s="417"/>
      <c r="VE330" s="417"/>
      <c r="VF330" s="417"/>
      <c r="VG330" s="417"/>
      <c r="VH330" s="417"/>
      <c r="VI330" s="417"/>
      <c r="VJ330" s="417"/>
      <c r="VK330" s="417"/>
      <c r="VL330" s="417"/>
      <c r="VM330" s="417"/>
      <c r="VN330" s="418"/>
      <c r="VO330" s="418"/>
      <c r="VP330" s="418"/>
      <c r="VQ330" s="418"/>
      <c r="VR330" s="418"/>
      <c r="VS330" s="417"/>
      <c r="VT330" s="417"/>
      <c r="VU330" s="418"/>
      <c r="VV330" s="418"/>
      <c r="VW330" s="417"/>
      <c r="VX330" s="417"/>
      <c r="VY330" s="418"/>
      <c r="VZ330" s="418"/>
      <c r="WA330" s="417"/>
      <c r="WB330" s="417"/>
      <c r="WC330" s="417"/>
      <c r="WD330" s="417"/>
      <c r="WE330" s="417"/>
      <c r="WF330" s="417"/>
      <c r="WG330" s="417"/>
      <c r="WH330" s="418"/>
      <c r="WI330" s="418"/>
      <c r="WJ330" s="417"/>
      <c r="WK330" s="417"/>
      <c r="WL330" s="418"/>
      <c r="WM330" s="418"/>
      <c r="WN330" s="417"/>
      <c r="WO330" s="417"/>
      <c r="WP330" s="417"/>
      <c r="WQ330" s="417"/>
      <c r="WR330" s="417"/>
      <c r="WS330" s="411"/>
      <c r="WT330" s="443"/>
      <c r="WU330" s="417"/>
      <c r="WV330" s="417"/>
      <c r="WW330" s="417"/>
      <c r="WX330" s="417"/>
      <c r="WY330" s="417"/>
      <c r="WZ330" s="417"/>
      <c r="XA330" s="417"/>
      <c r="XB330" s="416"/>
      <c r="XC330" s="416"/>
      <c r="XD330" s="416"/>
      <c r="XE330" s="416"/>
      <c r="XF330" s="416"/>
      <c r="XG330" s="416"/>
      <c r="XH330" s="416"/>
      <c r="XI330" s="416"/>
      <c r="XJ330" s="416"/>
      <c r="XK330" s="416"/>
      <c r="XL330" s="416"/>
      <c r="XM330" s="416"/>
      <c r="XN330" s="416"/>
      <c r="XO330" s="416"/>
      <c r="XP330" s="416"/>
      <c r="XQ330" s="416"/>
      <c r="XR330" s="416"/>
      <c r="XS330" s="416"/>
      <c r="XT330" s="416"/>
      <c r="XU330" s="416"/>
      <c r="XV330" s="416"/>
      <c r="XW330" s="416"/>
      <c r="XX330" s="416"/>
      <c r="XY330" s="416"/>
      <c r="XZ330" s="416"/>
      <c r="YA330" s="416"/>
      <c r="YB330" s="416"/>
      <c r="YC330" s="416"/>
      <c r="YD330" s="416"/>
      <c r="YE330" s="416"/>
      <c r="YF330" s="416"/>
      <c r="YG330" s="416"/>
      <c r="YH330" s="416"/>
      <c r="YI330" s="416"/>
      <c r="YJ330" s="416"/>
      <c r="YK330" s="416"/>
      <c r="YL330" s="416"/>
      <c r="YM330" s="416"/>
      <c r="YN330" s="416"/>
      <c r="YO330" s="416"/>
      <c r="YP330" s="416"/>
      <c r="YQ330" s="416"/>
      <c r="YR330" s="416"/>
      <c r="YS330" s="416"/>
      <c r="YT330" s="417"/>
      <c r="YU330" s="417"/>
      <c r="YV330" s="417"/>
      <c r="YW330" s="417"/>
      <c r="YX330" s="417"/>
      <c r="YY330" s="417"/>
      <c r="YZ330" s="417"/>
      <c r="ZA330" s="417"/>
      <c r="ZB330" s="417"/>
      <c r="ZC330" s="417"/>
      <c r="ZD330" s="417"/>
      <c r="ZE330" s="417"/>
      <c r="ZF330" s="417"/>
      <c r="ZG330" s="417"/>
      <c r="ZH330" s="417"/>
      <c r="ZI330" s="417"/>
      <c r="ZJ330" s="417"/>
      <c r="ZK330" s="417"/>
      <c r="ZL330" s="417"/>
      <c r="ZM330" s="417"/>
      <c r="ZN330" s="417"/>
      <c r="ZO330" s="417"/>
      <c r="ZP330" s="417"/>
      <c r="ZQ330" s="417"/>
      <c r="ZR330" s="418"/>
      <c r="ZS330" s="418"/>
      <c r="ZT330" s="418"/>
      <c r="ZU330" s="418"/>
      <c r="ZV330" s="418"/>
      <c r="ZW330" s="417"/>
      <c r="ZX330" s="417"/>
      <c r="ZY330" s="418"/>
      <c r="ZZ330" s="418"/>
      <c r="AAA330" s="417"/>
      <c r="AAB330" s="417"/>
      <c r="AAC330" s="418"/>
      <c r="AAD330" s="418"/>
      <c r="AAE330" s="417"/>
      <c r="AAF330" s="417"/>
      <c r="AAG330" s="417"/>
      <c r="AAH330" s="417"/>
      <c r="AAI330" s="417"/>
      <c r="AAJ330" s="417"/>
      <c r="AAK330" s="417"/>
      <c r="AAL330" s="418"/>
      <c r="AAM330" s="418"/>
      <c r="AAN330" s="417"/>
      <c r="AAO330" s="417"/>
      <c r="AAP330" s="418"/>
      <c r="AAQ330" s="418"/>
      <c r="AAR330" s="417"/>
      <c r="AAS330" s="417"/>
      <c r="AAT330" s="417"/>
      <c r="AAU330" s="417"/>
      <c r="AAV330" s="417"/>
      <c r="AAW330" s="411"/>
      <c r="AAX330" s="443"/>
      <c r="AAY330" s="417"/>
      <c r="AAZ330" s="417"/>
      <c r="ABA330" s="417"/>
      <c r="ABB330" s="417"/>
      <c r="ABC330" s="417"/>
      <c r="ABD330" s="417"/>
      <c r="ABE330" s="417"/>
      <c r="ABF330" s="416"/>
      <c r="ABG330" s="416"/>
      <c r="ABH330" s="416"/>
      <c r="ABI330" s="416"/>
      <c r="ABJ330" s="416"/>
      <c r="ABK330" s="416"/>
      <c r="ABL330" s="416"/>
      <c r="ABM330" s="416"/>
      <c r="ABN330" s="416"/>
      <c r="ABO330" s="416"/>
      <c r="ABP330" s="416"/>
      <c r="ABQ330" s="416"/>
      <c r="ABR330" s="416"/>
      <c r="ABS330" s="416"/>
      <c r="ABT330" s="416"/>
      <c r="ABU330" s="416"/>
      <c r="ABV330" s="416"/>
      <c r="ABW330" s="416"/>
      <c r="ABX330" s="416"/>
      <c r="ABY330" s="416"/>
      <c r="ABZ330" s="416"/>
      <c r="ACA330" s="416"/>
      <c r="ACB330" s="416"/>
      <c r="ACC330" s="416"/>
      <c r="ACD330" s="416"/>
      <c r="ACE330" s="416"/>
      <c r="ACF330" s="416"/>
      <c r="ACG330" s="416"/>
      <c r="ACH330" s="416"/>
      <c r="ACI330" s="416"/>
      <c r="ACJ330" s="416"/>
      <c r="ACK330" s="416"/>
      <c r="ACL330" s="416"/>
      <c r="ACM330" s="416"/>
      <c r="ACN330" s="416"/>
      <c r="ACO330" s="416"/>
      <c r="ACP330" s="416"/>
      <c r="ACQ330" s="416"/>
      <c r="ACR330" s="416"/>
      <c r="ACS330" s="416"/>
      <c r="ACT330" s="416"/>
      <c r="ACU330" s="416"/>
      <c r="ACV330" s="416"/>
      <c r="ACW330" s="416"/>
      <c r="ACX330" s="417"/>
      <c r="ACY330" s="417"/>
      <c r="ACZ330" s="417"/>
      <c r="ADA330" s="417"/>
      <c r="ADB330" s="417"/>
      <c r="ADC330" s="417"/>
      <c r="ADD330" s="417"/>
      <c r="ADE330" s="417"/>
      <c r="ADF330" s="417"/>
      <c r="ADG330" s="417"/>
      <c r="ADH330" s="417"/>
      <c r="ADI330" s="417"/>
      <c r="ADJ330" s="417"/>
      <c r="ADK330" s="417"/>
      <c r="ADL330" s="417"/>
      <c r="ADM330" s="417"/>
      <c r="ADN330" s="417"/>
      <c r="ADO330" s="417"/>
      <c r="ADP330" s="417"/>
      <c r="ADQ330" s="417"/>
      <c r="ADR330" s="417"/>
      <c r="ADS330" s="417"/>
      <c r="ADT330" s="417"/>
      <c r="ADU330" s="417"/>
      <c r="ADV330" s="418"/>
      <c r="ADW330" s="418"/>
      <c r="ADX330" s="418"/>
      <c r="ADY330" s="418"/>
      <c r="ADZ330" s="418"/>
      <c r="AEA330" s="417"/>
      <c r="AEB330" s="417"/>
      <c r="AEC330" s="418"/>
      <c r="AED330" s="418"/>
      <c r="AEE330" s="417"/>
      <c r="AEF330" s="417"/>
      <c r="AEG330" s="418"/>
      <c r="AEH330" s="418"/>
      <c r="AEI330" s="417"/>
      <c r="AEJ330" s="417"/>
      <c r="AEK330" s="417"/>
      <c r="AEL330" s="417"/>
      <c r="AEM330" s="417"/>
      <c r="AEN330" s="417"/>
      <c r="AEO330" s="417"/>
      <c r="AEP330" s="418"/>
      <c r="AEQ330" s="418"/>
      <c r="AER330" s="417"/>
      <c r="AES330" s="417"/>
      <c r="AET330" s="418"/>
      <c r="AEU330" s="418"/>
      <c r="AEV330" s="417"/>
      <c r="AEW330" s="417"/>
      <c r="AEX330" s="417"/>
      <c r="AEY330" s="417"/>
      <c r="AEZ330" s="417"/>
      <c r="AFA330" s="411"/>
      <c r="AFB330" s="443"/>
      <c r="AFC330" s="417"/>
      <c r="AFD330" s="417"/>
      <c r="AFE330" s="417"/>
      <c r="AFF330" s="417"/>
      <c r="AFG330" s="417"/>
      <c r="AFH330" s="417"/>
      <c r="AFI330" s="417"/>
      <c r="AFJ330" s="416"/>
      <c r="AFK330" s="416"/>
      <c r="AFL330" s="416"/>
      <c r="AFM330" s="416"/>
      <c r="AFN330" s="416"/>
      <c r="AFO330" s="416"/>
      <c r="AFP330" s="416"/>
      <c r="AFQ330" s="416"/>
      <c r="AFR330" s="416"/>
      <c r="AFS330" s="416"/>
      <c r="AFT330" s="416"/>
      <c r="AFU330" s="416"/>
      <c r="AFV330" s="416"/>
      <c r="AFW330" s="416"/>
      <c r="AFX330" s="416"/>
      <c r="AFY330" s="416"/>
      <c r="AFZ330" s="416"/>
      <c r="AGA330" s="416"/>
      <c r="AGB330" s="416"/>
      <c r="AGC330" s="416"/>
      <c r="AGD330" s="416"/>
      <c r="AGE330" s="416"/>
      <c r="AGF330" s="416"/>
      <c r="AGG330" s="416"/>
      <c r="AGH330" s="416"/>
      <c r="AGI330" s="416"/>
      <c r="AGJ330" s="416"/>
      <c r="AGK330" s="416"/>
      <c r="AGL330" s="416"/>
      <c r="AGM330" s="416"/>
      <c r="AGN330" s="416"/>
      <c r="AGO330" s="416"/>
      <c r="AGP330" s="416"/>
      <c r="AGQ330" s="416"/>
      <c r="AGR330" s="416"/>
      <c r="AGS330" s="416"/>
      <c r="AGT330" s="416"/>
      <c r="AGU330" s="416"/>
      <c r="AGV330" s="416"/>
      <c r="AGW330" s="416"/>
      <c r="AGX330" s="416"/>
      <c r="AGY330" s="416"/>
      <c r="AGZ330" s="416"/>
      <c r="AHA330" s="416"/>
      <c r="AHB330" s="417"/>
      <c r="AHC330" s="417"/>
      <c r="AHD330" s="417"/>
      <c r="AHE330" s="417"/>
      <c r="AHF330" s="417"/>
      <c r="AHG330" s="417"/>
      <c r="AHH330" s="417"/>
      <c r="AHI330" s="417"/>
      <c r="AHJ330" s="417"/>
      <c r="AHK330" s="417"/>
      <c r="AHL330" s="417"/>
      <c r="AHM330" s="417"/>
      <c r="AHN330" s="417"/>
      <c r="AHO330" s="417"/>
      <c r="AHP330" s="417"/>
      <c r="AHQ330" s="417"/>
      <c r="AHR330" s="417"/>
      <c r="AHS330" s="417"/>
      <c r="AHT330" s="417"/>
      <c r="AHU330" s="417"/>
      <c r="AHV330" s="417"/>
      <c r="AHW330" s="417"/>
      <c r="AHX330" s="417"/>
      <c r="AHY330" s="417"/>
      <c r="AHZ330" s="418"/>
      <c r="AIA330" s="418"/>
      <c r="AIB330" s="418"/>
      <c r="AIC330" s="418"/>
      <c r="AID330" s="418"/>
      <c r="AIE330" s="417"/>
      <c r="AIF330" s="417"/>
      <c r="AIG330" s="418"/>
      <c r="AIH330" s="418"/>
      <c r="AII330" s="417"/>
      <c r="AIJ330" s="417"/>
      <c r="AIK330" s="418"/>
      <c r="AIL330" s="418"/>
      <c r="AIM330" s="417"/>
      <c r="AIN330" s="417"/>
      <c r="AIO330" s="417"/>
      <c r="AIP330" s="417"/>
      <c r="AIQ330" s="417"/>
      <c r="AIR330" s="417"/>
      <c r="AIS330" s="417"/>
      <c r="AIT330" s="418"/>
      <c r="AIU330" s="418"/>
      <c r="AIV330" s="417"/>
      <c r="AIW330" s="417"/>
      <c r="AIX330" s="418"/>
      <c r="AIY330" s="418"/>
      <c r="AIZ330" s="417"/>
      <c r="AJA330" s="417"/>
      <c r="AJB330" s="417"/>
      <c r="AJC330" s="417"/>
      <c r="AJD330" s="417"/>
      <c r="AJE330" s="411"/>
      <c r="AJF330" s="443"/>
      <c r="AJG330" s="417"/>
      <c r="AJH330" s="417"/>
      <c r="AJI330" s="417"/>
      <c r="AJJ330" s="417"/>
      <c r="AJK330" s="417"/>
      <c r="AJL330" s="417"/>
      <c r="AJM330" s="417"/>
      <c r="AJN330" s="416"/>
      <c r="AJO330" s="416"/>
      <c r="AJP330" s="416"/>
      <c r="AJQ330" s="416"/>
      <c r="AJR330" s="416"/>
      <c r="AJS330" s="416"/>
      <c r="AJT330" s="416"/>
      <c r="AJU330" s="416"/>
      <c r="AJV330" s="416"/>
      <c r="AJW330" s="416"/>
      <c r="AJX330" s="416"/>
      <c r="AJY330" s="416"/>
      <c r="AJZ330" s="416"/>
      <c r="AKA330" s="416"/>
      <c r="AKB330" s="416"/>
      <c r="AKC330" s="416"/>
      <c r="AKD330" s="416"/>
      <c r="AKE330" s="416"/>
      <c r="AKF330" s="416"/>
      <c r="AKG330" s="416"/>
      <c r="AKH330" s="416"/>
      <c r="AKI330" s="416"/>
      <c r="AKJ330" s="416"/>
      <c r="AKK330" s="416"/>
      <c r="AKL330" s="416"/>
      <c r="AKM330" s="416"/>
      <c r="AKN330" s="416"/>
      <c r="AKO330" s="416"/>
      <c r="AKP330" s="416"/>
      <c r="AKQ330" s="416"/>
      <c r="AKR330" s="416"/>
      <c r="AKS330" s="416"/>
      <c r="AKT330" s="416"/>
      <c r="AKU330" s="416"/>
      <c r="AKV330" s="416"/>
      <c r="AKW330" s="416"/>
      <c r="AKX330" s="416"/>
      <c r="AKY330" s="416"/>
      <c r="AKZ330" s="416"/>
      <c r="ALA330" s="416"/>
      <c r="ALB330" s="416"/>
      <c r="ALC330" s="416"/>
      <c r="ALD330" s="416"/>
      <c r="ALE330" s="416"/>
      <c r="ALF330" s="417"/>
      <c r="ALG330" s="417"/>
      <c r="ALH330" s="417"/>
      <c r="ALI330" s="417"/>
      <c r="ALJ330" s="417"/>
      <c r="ALK330" s="417"/>
      <c r="ALL330" s="417"/>
      <c r="ALM330" s="417"/>
      <c r="ALN330" s="417"/>
      <c r="ALO330" s="417"/>
      <c r="ALP330" s="417"/>
      <c r="ALQ330" s="417"/>
      <c r="ALR330" s="417"/>
      <c r="ALS330" s="417"/>
      <c r="ALT330" s="417"/>
      <c r="ALU330" s="417"/>
      <c r="ALV330" s="417"/>
      <c r="ALW330" s="417"/>
      <c r="ALX330" s="417"/>
      <c r="ALY330" s="417"/>
      <c r="ALZ330" s="417"/>
      <c r="AMA330" s="417"/>
      <c r="AMB330" s="417"/>
      <c r="AMC330" s="417"/>
      <c r="AMD330" s="418"/>
      <c r="AME330" s="418"/>
      <c r="AMF330" s="418"/>
      <c r="AMG330" s="418"/>
      <c r="AMH330" s="418"/>
      <c r="AMI330" s="417"/>
      <c r="AMJ330" s="417"/>
      <c r="AMK330" s="418"/>
      <c r="AML330" s="418"/>
      <c r="AMM330" s="417"/>
      <c r="AMN330" s="417"/>
      <c r="AMO330" s="418"/>
      <c r="AMP330" s="418"/>
      <c r="AMQ330" s="417"/>
      <c r="AMR330" s="417"/>
      <c r="AMS330" s="417"/>
      <c r="AMT330" s="417"/>
      <c r="AMU330" s="417"/>
      <c r="AMV330" s="417"/>
      <c r="AMW330" s="417"/>
      <c r="AMX330" s="418"/>
      <c r="AMY330" s="418"/>
      <c r="AMZ330" s="417"/>
      <c r="ANA330" s="417"/>
      <c r="ANB330" s="418"/>
      <c r="ANC330" s="418"/>
      <c r="AND330" s="417"/>
      <c r="ANE330" s="417"/>
      <c r="ANF330" s="417"/>
      <c r="ANG330" s="417"/>
      <c r="ANH330" s="417"/>
      <c r="ANI330" s="411"/>
      <c r="ANJ330" s="443"/>
      <c r="ANK330" s="417"/>
      <c r="ANL330" s="417"/>
      <c r="ANM330" s="417"/>
      <c r="ANN330" s="417"/>
      <c r="ANO330" s="417"/>
      <c r="ANP330" s="417"/>
      <c r="ANQ330" s="417"/>
      <c r="ANR330" s="416"/>
      <c r="ANS330" s="416"/>
      <c r="ANT330" s="416"/>
      <c r="ANU330" s="416"/>
      <c r="ANV330" s="416"/>
      <c r="ANW330" s="416"/>
      <c r="ANX330" s="416"/>
      <c r="ANY330" s="416"/>
      <c r="ANZ330" s="416"/>
      <c r="AOA330" s="416"/>
      <c r="AOB330" s="416"/>
      <c r="AOC330" s="416"/>
      <c r="AOD330" s="416"/>
      <c r="AOE330" s="416"/>
      <c r="AOF330" s="416"/>
      <c r="AOG330" s="416"/>
      <c r="AOH330" s="416"/>
      <c r="AOI330" s="416"/>
      <c r="AOJ330" s="416"/>
      <c r="AOK330" s="416"/>
      <c r="AOL330" s="416"/>
      <c r="AOM330" s="416"/>
      <c r="AON330" s="416"/>
      <c r="AOO330" s="416"/>
      <c r="AOP330" s="416"/>
      <c r="AOQ330" s="416"/>
      <c r="AOR330" s="416"/>
      <c r="AOS330" s="416"/>
      <c r="AOT330" s="416"/>
      <c r="AOU330" s="416"/>
      <c r="AOV330" s="416"/>
      <c r="AOW330" s="416"/>
      <c r="AOX330" s="416"/>
      <c r="AOY330" s="416"/>
      <c r="AOZ330" s="416"/>
      <c r="APA330" s="416"/>
      <c r="APB330" s="416"/>
      <c r="APC330" s="416"/>
      <c r="APD330" s="416"/>
      <c r="APE330" s="416"/>
      <c r="APF330" s="416"/>
      <c r="APG330" s="416"/>
      <c r="APH330" s="416"/>
      <c r="API330" s="416"/>
      <c r="APJ330" s="417"/>
      <c r="APK330" s="417"/>
      <c r="APL330" s="417"/>
      <c r="APM330" s="417"/>
      <c r="APN330" s="417"/>
      <c r="APO330" s="417"/>
      <c r="APP330" s="417"/>
      <c r="APQ330" s="417"/>
      <c r="APR330" s="417"/>
      <c r="APS330" s="417"/>
      <c r="APT330" s="417"/>
      <c r="APU330" s="417"/>
      <c r="APV330" s="417"/>
      <c r="APW330" s="417"/>
      <c r="APX330" s="417"/>
      <c r="APY330" s="417"/>
      <c r="APZ330" s="417"/>
      <c r="AQA330" s="417"/>
      <c r="AQB330" s="417"/>
      <c r="AQC330" s="417"/>
      <c r="AQD330" s="417"/>
      <c r="AQE330" s="417"/>
      <c r="AQF330" s="417"/>
      <c r="AQG330" s="417"/>
      <c r="AQH330" s="418"/>
      <c r="AQI330" s="418"/>
      <c r="AQJ330" s="418"/>
      <c r="AQK330" s="418"/>
      <c r="AQL330" s="418"/>
      <c r="AQM330" s="417"/>
      <c r="AQN330" s="417"/>
      <c r="AQO330" s="418"/>
      <c r="AQP330" s="418"/>
      <c r="AQQ330" s="417"/>
      <c r="AQR330" s="417"/>
      <c r="AQS330" s="418"/>
      <c r="AQT330" s="418"/>
      <c r="AQU330" s="417"/>
      <c r="AQV330" s="417"/>
      <c r="AQW330" s="417"/>
      <c r="AQX330" s="417"/>
      <c r="AQY330" s="417"/>
      <c r="AQZ330" s="417"/>
      <c r="ARA330" s="417"/>
      <c r="ARB330" s="418"/>
      <c r="ARC330" s="418"/>
      <c r="ARD330" s="417"/>
      <c r="ARE330" s="417"/>
      <c r="ARF330" s="418"/>
      <c r="ARG330" s="418"/>
      <c r="ARH330" s="417"/>
      <c r="ARI330" s="417"/>
      <c r="ARJ330" s="417"/>
      <c r="ARK330" s="417"/>
      <c r="ARL330" s="417"/>
      <c r="ARM330" s="411"/>
      <c r="ARN330" s="443"/>
      <c r="ARO330" s="417"/>
      <c r="ARP330" s="417"/>
      <c r="ARQ330" s="417"/>
      <c r="ARR330" s="417"/>
      <c r="ARS330" s="417"/>
      <c r="ART330" s="417"/>
      <c r="ARU330" s="417"/>
      <c r="ARV330" s="416"/>
      <c r="ARW330" s="416"/>
      <c r="ARX330" s="416"/>
      <c r="ARY330" s="416"/>
      <c r="ARZ330" s="416"/>
      <c r="ASA330" s="416"/>
      <c r="ASB330" s="416"/>
      <c r="ASC330" s="416"/>
      <c r="ASD330" s="416"/>
      <c r="ASE330" s="416"/>
      <c r="ASF330" s="416"/>
      <c r="ASG330" s="416"/>
      <c r="ASH330" s="416"/>
      <c r="ASI330" s="416"/>
      <c r="ASJ330" s="416"/>
      <c r="ASK330" s="416"/>
      <c r="ASL330" s="416"/>
      <c r="ASM330" s="416"/>
      <c r="ASN330" s="416"/>
      <c r="ASO330" s="416"/>
      <c r="ASP330" s="416"/>
      <c r="ASQ330" s="416"/>
      <c r="ASR330" s="416"/>
      <c r="ASS330" s="416"/>
      <c r="AST330" s="416"/>
      <c r="ASU330" s="416"/>
      <c r="ASV330" s="416"/>
      <c r="ASW330" s="416"/>
      <c r="ASX330" s="416"/>
      <c r="ASY330" s="416"/>
      <c r="ASZ330" s="416"/>
      <c r="ATA330" s="416"/>
      <c r="ATB330" s="416"/>
      <c r="ATC330" s="416"/>
      <c r="ATD330" s="416"/>
      <c r="ATE330" s="416"/>
      <c r="ATF330" s="416"/>
      <c r="ATG330" s="416"/>
      <c r="ATH330" s="416"/>
      <c r="ATI330" s="416"/>
      <c r="ATJ330" s="416"/>
      <c r="ATK330" s="416"/>
      <c r="ATL330" s="416"/>
      <c r="ATM330" s="416"/>
      <c r="ATN330" s="417"/>
      <c r="ATO330" s="417"/>
      <c r="ATP330" s="417"/>
      <c r="ATQ330" s="417"/>
      <c r="ATR330" s="417"/>
      <c r="ATS330" s="417"/>
      <c r="ATT330" s="417"/>
      <c r="ATU330" s="417"/>
      <c r="ATV330" s="417"/>
      <c r="ATW330" s="417"/>
      <c r="ATX330" s="417"/>
      <c r="ATY330" s="417"/>
      <c r="ATZ330" s="417"/>
      <c r="AUA330" s="417"/>
      <c r="AUB330" s="417"/>
      <c r="AUC330" s="417"/>
      <c r="AUD330" s="417"/>
      <c r="AUE330" s="417"/>
      <c r="AUF330" s="417"/>
      <c r="AUG330" s="417"/>
      <c r="AUH330" s="417"/>
      <c r="AUI330" s="417"/>
      <c r="AUJ330" s="417"/>
      <c r="AUK330" s="417"/>
      <c r="AUL330" s="418"/>
      <c r="AUM330" s="418"/>
      <c r="AUN330" s="418"/>
      <c r="AUO330" s="418"/>
      <c r="AUP330" s="418"/>
      <c r="AUQ330" s="417"/>
      <c r="AUR330" s="417"/>
      <c r="AUS330" s="418"/>
      <c r="AUT330" s="418"/>
      <c r="AUU330" s="417"/>
      <c r="AUV330" s="417"/>
      <c r="AUW330" s="418"/>
      <c r="AUX330" s="418"/>
      <c r="AUY330" s="417"/>
      <c r="AUZ330" s="417"/>
      <c r="AVA330" s="417"/>
      <c r="AVB330" s="417"/>
      <c r="AVC330" s="417"/>
      <c r="AVD330" s="417"/>
      <c r="AVE330" s="417"/>
      <c r="AVF330" s="418"/>
      <c r="AVG330" s="418"/>
      <c r="AVH330" s="417"/>
      <c r="AVI330" s="417"/>
      <c r="AVJ330" s="418"/>
      <c r="AVK330" s="418"/>
      <c r="AVL330" s="417"/>
      <c r="AVM330" s="417"/>
      <c r="AVN330" s="417"/>
      <c r="AVO330" s="417"/>
      <c r="AVP330" s="417"/>
      <c r="AVQ330" s="411"/>
      <c r="AVR330" s="443"/>
      <c r="AVS330" s="417"/>
      <c r="AVT330" s="417"/>
      <c r="AVU330" s="417"/>
      <c r="AVV330" s="417"/>
      <c r="AVW330" s="417"/>
      <c r="AVX330" s="417"/>
      <c r="AVY330" s="417"/>
      <c r="AVZ330" s="416"/>
      <c r="AWA330" s="416"/>
      <c r="AWB330" s="416"/>
      <c r="AWC330" s="416"/>
      <c r="AWD330" s="416"/>
      <c r="AWE330" s="416"/>
      <c r="AWF330" s="416"/>
      <c r="AWG330" s="416"/>
      <c r="AWH330" s="416"/>
      <c r="AWI330" s="416"/>
      <c r="AWJ330" s="416"/>
      <c r="AWK330" s="416"/>
      <c r="AWL330" s="416"/>
      <c r="AWM330" s="416"/>
      <c r="AWN330" s="416"/>
      <c r="AWO330" s="416"/>
      <c r="AWP330" s="416"/>
      <c r="AWQ330" s="416"/>
      <c r="AWR330" s="416"/>
      <c r="AWS330" s="416"/>
      <c r="AWT330" s="416"/>
      <c r="AWU330" s="416"/>
      <c r="AWV330" s="416"/>
      <c r="AWW330" s="416"/>
      <c r="AWX330" s="416"/>
      <c r="AWY330" s="416"/>
      <c r="AWZ330" s="416"/>
      <c r="AXA330" s="416"/>
      <c r="AXB330" s="416"/>
      <c r="AXC330" s="416"/>
      <c r="AXD330" s="416"/>
      <c r="AXE330" s="416"/>
      <c r="AXF330" s="416"/>
      <c r="AXG330" s="416"/>
      <c r="AXH330" s="416"/>
      <c r="AXI330" s="416"/>
      <c r="AXJ330" s="416"/>
      <c r="AXK330" s="416"/>
      <c r="AXL330" s="416"/>
      <c r="AXM330" s="416"/>
      <c r="AXN330" s="416"/>
      <c r="AXO330" s="416"/>
      <c r="AXP330" s="416"/>
      <c r="AXQ330" s="416"/>
      <c r="AXR330" s="417"/>
      <c r="AXS330" s="417"/>
      <c r="AXT330" s="417"/>
      <c r="AXU330" s="417"/>
      <c r="AXV330" s="417"/>
      <c r="AXW330" s="417"/>
      <c r="AXX330" s="417"/>
      <c r="AXY330" s="417"/>
      <c r="AXZ330" s="417"/>
      <c r="AYA330" s="417"/>
      <c r="AYB330" s="417"/>
      <c r="AYC330" s="417"/>
      <c r="AYD330" s="417"/>
      <c r="AYE330" s="417"/>
      <c r="AYF330" s="417"/>
      <c r="AYG330" s="417"/>
      <c r="AYH330" s="417"/>
      <c r="AYI330" s="417"/>
      <c r="AYJ330" s="417"/>
      <c r="AYK330" s="417"/>
      <c r="AYL330" s="417"/>
      <c r="AYM330" s="417"/>
      <c r="AYN330" s="417"/>
      <c r="AYO330" s="417"/>
      <c r="AYP330" s="418"/>
      <c r="AYQ330" s="418"/>
      <c r="AYR330" s="418"/>
      <c r="AYS330" s="418"/>
      <c r="AYT330" s="418"/>
      <c r="AYU330" s="417"/>
      <c r="AYV330" s="417"/>
      <c r="AYW330" s="418"/>
      <c r="AYX330" s="418"/>
      <c r="AYY330" s="417"/>
      <c r="AYZ330" s="417"/>
      <c r="AZA330" s="418"/>
      <c r="AZB330" s="418"/>
      <c r="AZC330" s="417"/>
      <c r="AZD330" s="417"/>
      <c r="AZE330" s="417"/>
      <c r="AZF330" s="417"/>
      <c r="AZG330" s="417"/>
      <c r="AZH330" s="417"/>
      <c r="AZI330" s="417"/>
      <c r="AZJ330" s="418"/>
      <c r="AZK330" s="418"/>
      <c r="AZL330" s="417"/>
      <c r="AZM330" s="417"/>
      <c r="AZN330" s="418"/>
      <c r="AZO330" s="418"/>
      <c r="AZP330" s="417"/>
      <c r="AZQ330" s="417"/>
      <c r="AZR330" s="417"/>
      <c r="AZS330" s="417"/>
      <c r="AZT330" s="417"/>
      <c r="AZU330" s="411"/>
      <c r="AZV330" s="443"/>
      <c r="AZW330" s="417"/>
      <c r="AZX330" s="417"/>
      <c r="AZY330" s="417"/>
      <c r="AZZ330" s="417"/>
      <c r="BAA330" s="417"/>
      <c r="BAB330" s="417"/>
      <c r="BAC330" s="417"/>
      <c r="BAD330" s="416"/>
      <c r="BAE330" s="416"/>
      <c r="BAF330" s="416"/>
      <c r="BAG330" s="416"/>
      <c r="BAH330" s="416"/>
      <c r="BAI330" s="416"/>
      <c r="BAJ330" s="416"/>
      <c r="BAK330" s="416"/>
      <c r="BAL330" s="416"/>
      <c r="BAM330" s="416"/>
      <c r="BAN330" s="416"/>
      <c r="BAO330" s="416"/>
      <c r="BAP330" s="416"/>
      <c r="BAQ330" s="416"/>
      <c r="BAR330" s="416"/>
      <c r="BAS330" s="416"/>
      <c r="BAT330" s="416"/>
      <c r="BAU330" s="416"/>
      <c r="BAV330" s="416"/>
      <c r="BAW330" s="416"/>
      <c r="BAX330" s="416"/>
      <c r="BAY330" s="416"/>
      <c r="BAZ330" s="416"/>
      <c r="BBA330" s="416"/>
      <c r="BBB330" s="416"/>
      <c r="BBC330" s="416"/>
      <c r="BBD330" s="416"/>
      <c r="BBE330" s="416"/>
      <c r="BBF330" s="416"/>
      <c r="BBG330" s="416"/>
      <c r="BBH330" s="416"/>
      <c r="BBI330" s="416"/>
      <c r="BBJ330" s="416"/>
      <c r="BBK330" s="416"/>
      <c r="BBL330" s="416"/>
      <c r="BBM330" s="416"/>
      <c r="BBN330" s="416"/>
      <c r="BBO330" s="416"/>
      <c r="BBP330" s="416"/>
      <c r="BBQ330" s="416"/>
      <c r="BBR330" s="416"/>
      <c r="BBS330" s="416"/>
      <c r="BBT330" s="416"/>
      <c r="BBU330" s="416"/>
      <c r="BBV330" s="417"/>
      <c r="BBW330" s="417"/>
      <c r="BBX330" s="417"/>
      <c r="BBY330" s="417"/>
      <c r="BBZ330" s="417"/>
      <c r="BCA330" s="417"/>
      <c r="BCB330" s="417"/>
      <c r="BCC330" s="417"/>
      <c r="BCD330" s="417"/>
      <c r="BCE330" s="417"/>
      <c r="BCF330" s="417"/>
      <c r="BCG330" s="417"/>
      <c r="BCH330" s="417"/>
      <c r="BCI330" s="417"/>
      <c r="BCJ330" s="417"/>
      <c r="BCK330" s="417"/>
      <c r="BCL330" s="417"/>
      <c r="BCM330" s="417"/>
      <c r="BCN330" s="417"/>
      <c r="BCO330" s="417"/>
      <c r="BCP330" s="417"/>
      <c r="BCQ330" s="417"/>
      <c r="BCR330" s="417"/>
      <c r="BCS330" s="417"/>
      <c r="BCT330" s="418"/>
      <c r="BCU330" s="418"/>
      <c r="BCV330" s="418"/>
      <c r="BCW330" s="418"/>
      <c r="BCX330" s="418"/>
      <c r="BCY330" s="417"/>
      <c r="BCZ330" s="417"/>
      <c r="BDA330" s="418"/>
      <c r="BDB330" s="418"/>
      <c r="BDC330" s="417"/>
      <c r="BDD330" s="417"/>
      <c r="BDE330" s="418"/>
      <c r="BDF330" s="418"/>
      <c r="BDG330" s="417"/>
      <c r="BDH330" s="417"/>
      <c r="BDI330" s="417"/>
      <c r="BDJ330" s="417"/>
      <c r="BDK330" s="417"/>
      <c r="BDL330" s="417"/>
      <c r="BDM330" s="417"/>
      <c r="BDN330" s="418"/>
      <c r="BDO330" s="418"/>
      <c r="BDP330" s="417"/>
      <c r="BDQ330" s="417"/>
      <c r="BDR330" s="418"/>
      <c r="BDS330" s="418"/>
      <c r="BDT330" s="417"/>
      <c r="BDU330" s="417"/>
      <c r="BDV330" s="417"/>
      <c r="BDW330" s="417"/>
      <c r="BDX330" s="417"/>
      <c r="BDY330" s="411"/>
      <c r="BDZ330" s="443"/>
      <c r="BEA330" s="417"/>
      <c r="BEB330" s="417"/>
      <c r="BEC330" s="417"/>
      <c r="BED330" s="417"/>
      <c r="BEE330" s="417"/>
      <c r="BEF330" s="417"/>
      <c r="BEG330" s="417"/>
      <c r="BEH330" s="416"/>
      <c r="BEI330" s="416"/>
      <c r="BEJ330" s="416"/>
      <c r="BEK330" s="416"/>
      <c r="BEL330" s="416"/>
      <c r="BEM330" s="416"/>
      <c r="BEN330" s="416"/>
      <c r="BEO330" s="416"/>
      <c r="BEP330" s="416"/>
      <c r="BEQ330" s="416"/>
      <c r="BER330" s="416"/>
      <c r="BES330" s="416"/>
      <c r="BET330" s="416"/>
      <c r="BEU330" s="416"/>
      <c r="BEV330" s="416"/>
      <c r="BEW330" s="416"/>
      <c r="BEX330" s="416"/>
      <c r="BEY330" s="416"/>
      <c r="BEZ330" s="416"/>
      <c r="BFA330" s="416"/>
      <c r="BFB330" s="416"/>
      <c r="BFC330" s="416"/>
      <c r="BFD330" s="416"/>
      <c r="BFE330" s="416"/>
      <c r="BFF330" s="416"/>
      <c r="BFG330" s="416"/>
      <c r="BFH330" s="416"/>
      <c r="BFI330" s="416"/>
      <c r="BFJ330" s="416"/>
      <c r="BFK330" s="416"/>
      <c r="BFL330" s="416"/>
      <c r="BFM330" s="416"/>
      <c r="BFN330" s="416"/>
      <c r="BFO330" s="416"/>
      <c r="BFP330" s="416"/>
      <c r="BFQ330" s="416"/>
      <c r="BFR330" s="416"/>
      <c r="BFS330" s="416"/>
      <c r="BFT330" s="416"/>
      <c r="BFU330" s="416"/>
      <c r="BFV330" s="416"/>
      <c r="BFW330" s="416"/>
      <c r="BFX330" s="416"/>
      <c r="BFY330" s="416"/>
      <c r="BFZ330" s="417"/>
      <c r="BGA330" s="417"/>
      <c r="BGB330" s="417"/>
      <c r="BGC330" s="417"/>
      <c r="BGD330" s="417"/>
      <c r="BGE330" s="417"/>
      <c r="BGF330" s="417"/>
      <c r="BGG330" s="417"/>
      <c r="BGH330" s="417"/>
      <c r="BGI330" s="417"/>
      <c r="BGJ330" s="417"/>
      <c r="BGK330" s="417"/>
      <c r="BGL330" s="417"/>
      <c r="BGM330" s="417"/>
      <c r="BGN330" s="417"/>
      <c r="BGO330" s="417"/>
      <c r="BGP330" s="417"/>
      <c r="BGQ330" s="417"/>
      <c r="BGR330" s="417"/>
      <c r="BGS330" s="417"/>
      <c r="BGT330" s="417"/>
      <c r="BGU330" s="417"/>
      <c r="BGV330" s="417"/>
      <c r="BGW330" s="417"/>
      <c r="BGX330" s="418"/>
      <c r="BGY330" s="418"/>
      <c r="BGZ330" s="418"/>
      <c r="BHA330" s="418"/>
      <c r="BHB330" s="418"/>
      <c r="BHC330" s="417"/>
      <c r="BHD330" s="417"/>
      <c r="BHE330" s="418"/>
      <c r="BHF330" s="418"/>
      <c r="BHG330" s="417"/>
      <c r="BHH330" s="417"/>
      <c r="BHI330" s="418"/>
      <c r="BHJ330" s="418"/>
      <c r="BHK330" s="417"/>
      <c r="BHL330" s="417"/>
      <c r="BHM330" s="417"/>
      <c r="BHN330" s="417"/>
      <c r="BHO330" s="417"/>
      <c r="BHP330" s="417"/>
      <c r="BHQ330" s="417"/>
      <c r="BHR330" s="418"/>
      <c r="BHS330" s="418"/>
      <c r="BHT330" s="417"/>
      <c r="BHU330" s="417"/>
      <c r="BHV330" s="418"/>
      <c r="BHW330" s="418"/>
      <c r="BHX330" s="417"/>
      <c r="BHY330" s="417"/>
      <c r="BHZ330" s="417"/>
      <c r="BIA330" s="417"/>
      <c r="BIB330" s="417"/>
      <c r="BIC330" s="411"/>
      <c r="BID330" s="443"/>
      <c r="BIE330" s="417"/>
      <c r="BIF330" s="417"/>
      <c r="BIG330" s="417"/>
      <c r="BIH330" s="417"/>
      <c r="BII330" s="417"/>
      <c r="BIJ330" s="417"/>
      <c r="BIK330" s="417"/>
      <c r="BIL330" s="416"/>
      <c r="BIM330" s="416"/>
      <c r="BIN330" s="416"/>
      <c r="BIO330" s="416"/>
      <c r="BIP330" s="416"/>
      <c r="BIQ330" s="416"/>
      <c r="BIR330" s="416"/>
      <c r="BIS330" s="416"/>
      <c r="BIT330" s="416"/>
      <c r="BIU330" s="416"/>
      <c r="BIV330" s="416"/>
      <c r="BIW330" s="416"/>
      <c r="BIX330" s="416"/>
      <c r="BIY330" s="416"/>
      <c r="BIZ330" s="416"/>
      <c r="BJA330" s="416"/>
      <c r="BJB330" s="416"/>
      <c r="BJC330" s="416"/>
      <c r="BJD330" s="416"/>
      <c r="BJE330" s="416"/>
      <c r="BJF330" s="416"/>
      <c r="BJG330" s="416"/>
      <c r="BJH330" s="416"/>
      <c r="BJI330" s="416"/>
      <c r="BJJ330" s="416"/>
      <c r="BJK330" s="416"/>
      <c r="BJL330" s="416"/>
      <c r="BJM330" s="416"/>
      <c r="BJN330" s="416"/>
      <c r="BJO330" s="416"/>
      <c r="BJP330" s="416"/>
      <c r="BJQ330" s="416"/>
      <c r="BJR330" s="416"/>
      <c r="BJS330" s="416"/>
      <c r="BJT330" s="416"/>
      <c r="BJU330" s="416"/>
      <c r="BJV330" s="416"/>
      <c r="BJW330" s="416"/>
      <c r="BJX330" s="416"/>
      <c r="BJY330" s="416"/>
      <c r="BJZ330" s="416"/>
      <c r="BKA330" s="416"/>
      <c r="BKB330" s="416"/>
      <c r="BKC330" s="416"/>
      <c r="BKD330" s="417"/>
      <c r="BKE330" s="417"/>
      <c r="BKF330" s="417"/>
      <c r="BKG330" s="417"/>
      <c r="BKH330" s="417"/>
      <c r="BKI330" s="417"/>
      <c r="BKJ330" s="417"/>
      <c r="BKK330" s="417"/>
      <c r="BKL330" s="417"/>
      <c r="BKM330" s="417"/>
      <c r="BKN330" s="417"/>
      <c r="BKO330" s="417"/>
      <c r="BKP330" s="417"/>
      <c r="BKQ330" s="417"/>
      <c r="BKR330" s="417"/>
      <c r="BKS330" s="417"/>
      <c r="BKT330" s="417"/>
      <c r="BKU330" s="417"/>
      <c r="BKV330" s="417"/>
      <c r="BKW330" s="417"/>
      <c r="BKX330" s="417"/>
      <c r="BKY330" s="417"/>
      <c r="BKZ330" s="417"/>
      <c r="BLA330" s="417"/>
      <c r="BLB330" s="418"/>
      <c r="BLC330" s="418"/>
      <c r="BLD330" s="418"/>
      <c r="BLE330" s="418"/>
      <c r="BLF330" s="418"/>
      <c r="BLG330" s="417"/>
      <c r="BLH330" s="417"/>
      <c r="BLI330" s="418"/>
      <c r="BLJ330" s="418"/>
      <c r="BLK330" s="417"/>
      <c r="BLL330" s="417"/>
      <c r="BLM330" s="418"/>
      <c r="BLN330" s="418"/>
      <c r="BLO330" s="417"/>
      <c r="BLP330" s="417"/>
      <c r="BLQ330" s="417"/>
      <c r="BLR330" s="417"/>
      <c r="BLS330" s="417"/>
      <c r="BLT330" s="417"/>
      <c r="BLU330" s="417"/>
      <c r="BLV330" s="418"/>
      <c r="BLW330" s="418"/>
      <c r="BLX330" s="417"/>
      <c r="BLY330" s="417"/>
      <c r="BLZ330" s="418"/>
      <c r="BMA330" s="418"/>
      <c r="BMB330" s="417"/>
      <c r="BMC330" s="417"/>
      <c r="BMD330" s="417"/>
      <c r="BME330" s="417"/>
      <c r="BMF330" s="417"/>
      <c r="BMG330" s="411"/>
      <c r="BMH330" s="443"/>
      <c r="BMI330" s="417"/>
      <c r="BMJ330" s="417"/>
      <c r="BMK330" s="417"/>
      <c r="BML330" s="417"/>
      <c r="BMM330" s="417"/>
      <c r="BMN330" s="417"/>
      <c r="BMO330" s="417"/>
      <c r="BMP330" s="416"/>
      <c r="BMQ330" s="416"/>
      <c r="BMR330" s="416"/>
      <c r="BMS330" s="416"/>
      <c r="BMT330" s="416"/>
      <c r="BMU330" s="416"/>
      <c r="BMV330" s="416"/>
      <c r="BMW330" s="416"/>
      <c r="BMX330" s="416"/>
      <c r="BMY330" s="416"/>
      <c r="BMZ330" s="416"/>
      <c r="BNA330" s="416"/>
      <c r="BNB330" s="416"/>
      <c r="BNC330" s="416"/>
      <c r="BND330" s="416"/>
      <c r="BNE330" s="416"/>
      <c r="BNF330" s="416"/>
      <c r="BNG330" s="416"/>
      <c r="BNH330" s="416"/>
      <c r="BNI330" s="416"/>
      <c r="BNJ330" s="416"/>
      <c r="BNK330" s="416"/>
      <c r="BNL330" s="416"/>
      <c r="BNM330" s="416"/>
      <c r="BNN330" s="416"/>
      <c r="BNO330" s="416"/>
      <c r="BNP330" s="416"/>
      <c r="BNQ330" s="416"/>
      <c r="BNR330" s="416"/>
      <c r="BNS330" s="416"/>
      <c r="BNT330" s="416"/>
      <c r="BNU330" s="416"/>
      <c r="BNV330" s="416"/>
      <c r="BNW330" s="416"/>
      <c r="BNX330" s="416"/>
      <c r="BNY330" s="416"/>
      <c r="BNZ330" s="416"/>
      <c r="BOA330" s="416"/>
      <c r="BOB330" s="416"/>
      <c r="BOC330" s="416"/>
      <c r="BOD330" s="416"/>
      <c r="BOE330" s="416"/>
      <c r="BOF330" s="416"/>
      <c r="BOG330" s="416"/>
      <c r="BOH330" s="417"/>
      <c r="BOI330" s="417"/>
      <c r="BOJ330" s="417"/>
      <c r="BOK330" s="417"/>
      <c r="BOL330" s="417"/>
      <c r="BOM330" s="417"/>
      <c r="BON330" s="417"/>
      <c r="BOO330" s="417"/>
      <c r="BOP330" s="417"/>
      <c r="BOQ330" s="417"/>
      <c r="BOR330" s="417"/>
      <c r="BOS330" s="417"/>
      <c r="BOT330" s="417"/>
      <c r="BOU330" s="417"/>
      <c r="BOV330" s="417"/>
      <c r="BOW330" s="417"/>
      <c r="BOX330" s="417"/>
      <c r="BOY330" s="417"/>
      <c r="BOZ330" s="417"/>
      <c r="BPA330" s="417"/>
      <c r="BPB330" s="417"/>
      <c r="BPC330" s="417"/>
      <c r="BPD330" s="417"/>
      <c r="BPE330" s="417"/>
      <c r="BPF330" s="418"/>
      <c r="BPG330" s="418"/>
      <c r="BPH330" s="418"/>
      <c r="BPI330" s="418"/>
      <c r="BPJ330" s="418"/>
      <c r="BPK330" s="417"/>
      <c r="BPL330" s="417"/>
      <c r="BPM330" s="418"/>
      <c r="BPN330" s="418"/>
      <c r="BPO330" s="417"/>
      <c r="BPP330" s="417"/>
      <c r="BPQ330" s="418"/>
      <c r="BPR330" s="418"/>
      <c r="BPS330" s="417"/>
      <c r="BPT330" s="417"/>
      <c r="BPU330" s="417"/>
      <c r="BPV330" s="417"/>
      <c r="BPW330" s="417"/>
      <c r="BPX330" s="417"/>
      <c r="BPY330" s="417"/>
      <c r="BPZ330" s="418"/>
      <c r="BQA330" s="418"/>
      <c r="BQB330" s="417"/>
      <c r="BQC330" s="417"/>
      <c r="BQD330" s="418"/>
      <c r="BQE330" s="418"/>
      <c r="BQF330" s="417"/>
      <c r="BQG330" s="417"/>
      <c r="BQH330" s="417"/>
      <c r="BQI330" s="417"/>
      <c r="BQJ330" s="417"/>
      <c r="BQK330" s="411"/>
      <c r="BQL330" s="443"/>
      <c r="BQM330" s="417"/>
      <c r="BQN330" s="417"/>
      <c r="BQO330" s="417"/>
      <c r="BQP330" s="417"/>
      <c r="BQQ330" s="417"/>
      <c r="BQR330" s="417"/>
      <c r="BQS330" s="417"/>
      <c r="BQT330" s="416"/>
      <c r="BQU330" s="416"/>
      <c r="BQV330" s="416"/>
      <c r="BQW330" s="416"/>
      <c r="BQX330" s="416"/>
      <c r="BQY330" s="416"/>
      <c r="BQZ330" s="416"/>
      <c r="BRA330" s="416"/>
      <c r="BRB330" s="416"/>
      <c r="BRC330" s="416"/>
      <c r="BRD330" s="416"/>
      <c r="BRE330" s="416"/>
      <c r="BRF330" s="416"/>
      <c r="BRG330" s="416"/>
      <c r="BRH330" s="416"/>
      <c r="BRI330" s="416"/>
      <c r="BRJ330" s="416"/>
      <c r="BRK330" s="416"/>
      <c r="BRL330" s="416"/>
      <c r="BRM330" s="416"/>
      <c r="BRN330" s="416"/>
      <c r="BRO330" s="416"/>
      <c r="BRP330" s="416"/>
      <c r="BRQ330" s="416"/>
      <c r="BRR330" s="416"/>
      <c r="BRS330" s="416"/>
      <c r="BRT330" s="416"/>
      <c r="BRU330" s="416"/>
      <c r="BRV330" s="416"/>
      <c r="BRW330" s="416"/>
      <c r="BRX330" s="416"/>
      <c r="BRY330" s="416"/>
      <c r="BRZ330" s="416"/>
      <c r="BSA330" s="416"/>
      <c r="BSB330" s="416"/>
      <c r="BSC330" s="416"/>
      <c r="BSD330" s="416"/>
      <c r="BSE330" s="416"/>
      <c r="BSF330" s="416"/>
      <c r="BSG330" s="416"/>
      <c r="BSH330" s="416"/>
      <c r="BSI330" s="416"/>
      <c r="BSJ330" s="416"/>
      <c r="BSK330" s="416"/>
      <c r="BSL330" s="417"/>
      <c r="BSM330" s="417"/>
      <c r="BSN330" s="417"/>
      <c r="BSO330" s="417"/>
      <c r="BSP330" s="417"/>
      <c r="BSQ330" s="417"/>
      <c r="BSR330" s="417"/>
      <c r="BSS330" s="417"/>
      <c r="BST330" s="417"/>
      <c r="BSU330" s="417"/>
      <c r="BSV330" s="417"/>
      <c r="BSW330" s="417"/>
      <c r="BSX330" s="417"/>
      <c r="BSY330" s="417"/>
      <c r="BSZ330" s="417"/>
      <c r="BTA330" s="417"/>
      <c r="BTB330" s="417"/>
      <c r="BTC330" s="417"/>
      <c r="BTD330" s="417"/>
      <c r="BTE330" s="417"/>
      <c r="BTF330" s="417"/>
      <c r="BTG330" s="417"/>
      <c r="BTH330" s="417"/>
      <c r="BTI330" s="417"/>
      <c r="BTJ330" s="418"/>
      <c r="BTK330" s="418"/>
      <c r="BTL330" s="418"/>
      <c r="BTM330" s="418"/>
      <c r="BTN330" s="418"/>
      <c r="BTO330" s="417"/>
      <c r="BTP330" s="417"/>
      <c r="BTQ330" s="418"/>
      <c r="BTR330" s="418"/>
      <c r="BTS330" s="417"/>
      <c r="BTT330" s="417"/>
      <c r="BTU330" s="418"/>
      <c r="BTV330" s="418"/>
      <c r="BTW330" s="417"/>
      <c r="BTX330" s="417"/>
      <c r="BTY330" s="417"/>
      <c r="BTZ330" s="417"/>
      <c r="BUA330" s="417"/>
      <c r="BUB330" s="417"/>
      <c r="BUC330" s="417"/>
      <c r="BUD330" s="418"/>
      <c r="BUE330" s="418"/>
      <c r="BUF330" s="417"/>
      <c r="BUG330" s="417"/>
      <c r="BUH330" s="418"/>
      <c r="BUI330" s="418"/>
      <c r="BUJ330" s="417"/>
      <c r="BUK330" s="417"/>
      <c r="BUL330" s="417"/>
      <c r="BUM330" s="417"/>
      <c r="BUN330" s="417"/>
      <c r="BUO330" s="411"/>
      <c r="BUP330" s="443"/>
      <c r="BUQ330" s="417"/>
      <c r="BUR330" s="417"/>
      <c r="BUS330" s="417"/>
      <c r="BUT330" s="417"/>
      <c r="BUU330" s="417"/>
      <c r="BUV330" s="417"/>
      <c r="BUW330" s="417"/>
      <c r="BUX330" s="416"/>
      <c r="BUY330" s="416"/>
      <c r="BUZ330" s="416"/>
      <c r="BVA330" s="416"/>
      <c r="BVB330" s="416"/>
      <c r="BVC330" s="416"/>
      <c r="BVD330" s="416"/>
      <c r="BVE330" s="416"/>
      <c r="BVF330" s="416"/>
      <c r="BVG330" s="416"/>
      <c r="BVH330" s="416"/>
      <c r="BVI330" s="416"/>
      <c r="BVJ330" s="416"/>
      <c r="BVK330" s="416"/>
      <c r="BVL330" s="416"/>
      <c r="BVM330" s="416"/>
      <c r="BVN330" s="416"/>
      <c r="BVO330" s="416"/>
      <c r="BVP330" s="416"/>
      <c r="BVQ330" s="416"/>
      <c r="BVR330" s="416"/>
      <c r="BVS330" s="416"/>
      <c r="BVT330" s="416"/>
      <c r="BVU330" s="416"/>
      <c r="BVV330" s="416"/>
      <c r="BVW330" s="416"/>
      <c r="BVX330" s="416"/>
      <c r="BVY330" s="416"/>
      <c r="BVZ330" s="416"/>
      <c r="BWA330" s="416"/>
      <c r="BWB330" s="416"/>
      <c r="BWC330" s="416"/>
      <c r="BWD330" s="416"/>
      <c r="BWE330" s="416"/>
      <c r="BWF330" s="416"/>
      <c r="BWG330" s="416"/>
      <c r="BWH330" s="416"/>
      <c r="BWI330" s="416"/>
      <c r="BWJ330" s="416"/>
      <c r="BWK330" s="416"/>
      <c r="BWL330" s="416"/>
      <c r="BWM330" s="416"/>
      <c r="BWN330" s="416"/>
      <c r="BWO330" s="416"/>
      <c r="BWP330" s="417"/>
      <c r="BWQ330" s="417"/>
      <c r="BWR330" s="417"/>
      <c r="BWS330" s="417"/>
      <c r="BWT330" s="417"/>
      <c r="BWU330" s="417"/>
      <c r="BWV330" s="417"/>
      <c r="BWW330" s="417"/>
      <c r="BWX330" s="417"/>
      <c r="BWY330" s="417"/>
      <c r="BWZ330" s="417"/>
      <c r="BXA330" s="417"/>
      <c r="BXB330" s="417"/>
      <c r="BXC330" s="417"/>
      <c r="BXD330" s="417"/>
      <c r="BXE330" s="417"/>
      <c r="BXF330" s="417"/>
      <c r="BXG330" s="417"/>
      <c r="BXH330" s="417"/>
      <c r="BXI330" s="417"/>
      <c r="BXJ330" s="417"/>
      <c r="BXK330" s="417"/>
      <c r="BXL330" s="417"/>
      <c r="BXM330" s="417"/>
      <c r="BXN330" s="418"/>
      <c r="BXO330" s="418"/>
      <c r="BXP330" s="418"/>
      <c r="BXQ330" s="418"/>
      <c r="BXR330" s="418"/>
      <c r="BXS330" s="417"/>
      <c r="BXT330" s="417"/>
      <c r="BXU330" s="418"/>
      <c r="BXV330" s="418"/>
      <c r="BXW330" s="417"/>
      <c r="BXX330" s="417"/>
      <c r="BXY330" s="418"/>
      <c r="BXZ330" s="418"/>
      <c r="BYA330" s="417"/>
      <c r="BYB330" s="417"/>
      <c r="BYC330" s="417"/>
      <c r="BYD330" s="417"/>
      <c r="BYE330" s="417"/>
      <c r="BYF330" s="417"/>
      <c r="BYG330" s="417"/>
      <c r="BYH330" s="418"/>
      <c r="BYI330" s="418"/>
      <c r="BYJ330" s="417"/>
      <c r="BYK330" s="417"/>
      <c r="BYL330" s="418"/>
      <c r="BYM330" s="418"/>
      <c r="BYN330" s="417"/>
      <c r="BYO330" s="417"/>
      <c r="BYP330" s="417"/>
      <c r="BYQ330" s="417"/>
      <c r="BYR330" s="417"/>
      <c r="BYS330" s="411"/>
      <c r="BYT330" s="443"/>
      <c r="BYU330" s="417"/>
      <c r="BYV330" s="417"/>
      <c r="BYW330" s="417"/>
      <c r="BYX330" s="417"/>
      <c r="BYY330" s="417"/>
      <c r="BYZ330" s="417"/>
      <c r="BZA330" s="417"/>
      <c r="BZB330" s="416"/>
      <c r="BZC330" s="416"/>
      <c r="BZD330" s="416"/>
      <c r="BZE330" s="416"/>
      <c r="BZF330" s="416"/>
      <c r="BZG330" s="416"/>
      <c r="BZH330" s="416"/>
      <c r="BZI330" s="416"/>
      <c r="BZJ330" s="416"/>
      <c r="BZK330" s="416"/>
      <c r="BZL330" s="416"/>
      <c r="BZM330" s="416"/>
      <c r="BZN330" s="416"/>
      <c r="BZO330" s="416"/>
      <c r="BZP330" s="416"/>
      <c r="BZQ330" s="416"/>
      <c r="BZR330" s="416"/>
      <c r="BZS330" s="416"/>
      <c r="BZT330" s="416"/>
      <c r="BZU330" s="416"/>
      <c r="BZV330" s="416"/>
      <c r="BZW330" s="416"/>
      <c r="BZX330" s="416"/>
      <c r="BZY330" s="416"/>
      <c r="BZZ330" s="416"/>
      <c r="CAA330" s="416"/>
      <c r="CAB330" s="416"/>
      <c r="CAC330" s="416"/>
      <c r="CAD330" s="416"/>
      <c r="CAE330" s="416"/>
      <c r="CAF330" s="416"/>
      <c r="CAG330" s="416"/>
      <c r="CAH330" s="416"/>
      <c r="CAI330" s="416"/>
      <c r="CAJ330" s="416"/>
      <c r="CAK330" s="416"/>
      <c r="CAL330" s="416"/>
      <c r="CAM330" s="416"/>
      <c r="CAN330" s="416"/>
      <c r="CAO330" s="416"/>
      <c r="CAP330" s="416"/>
      <c r="CAQ330" s="416"/>
      <c r="CAR330" s="416"/>
      <c r="CAS330" s="416"/>
      <c r="CAT330" s="417"/>
      <c r="CAU330" s="417"/>
      <c r="CAV330" s="417"/>
      <c r="CAW330" s="417"/>
      <c r="CAX330" s="417"/>
      <c r="CAY330" s="417"/>
      <c r="CAZ330" s="417"/>
      <c r="CBA330" s="417"/>
      <c r="CBB330" s="417"/>
      <c r="CBC330" s="417"/>
      <c r="CBD330" s="417"/>
      <c r="CBE330" s="417"/>
      <c r="CBF330" s="417"/>
      <c r="CBG330" s="417"/>
      <c r="CBH330" s="417"/>
      <c r="CBI330" s="417"/>
      <c r="CBJ330" s="417"/>
      <c r="CBK330" s="417"/>
      <c r="CBL330" s="417"/>
      <c r="CBM330" s="417"/>
      <c r="CBN330" s="417"/>
      <c r="CBO330" s="417"/>
      <c r="CBP330" s="417"/>
      <c r="CBQ330" s="417"/>
      <c r="CBR330" s="418"/>
      <c r="CBS330" s="418"/>
      <c r="CBT330" s="418"/>
      <c r="CBU330" s="418"/>
      <c r="CBV330" s="418"/>
      <c r="CBW330" s="417"/>
      <c r="CBX330" s="417"/>
      <c r="CBY330" s="418"/>
      <c r="CBZ330" s="418"/>
      <c r="CCA330" s="417"/>
      <c r="CCB330" s="417"/>
      <c r="CCC330" s="418"/>
      <c r="CCD330" s="418"/>
      <c r="CCE330" s="417"/>
      <c r="CCF330" s="417"/>
      <c r="CCG330" s="417"/>
      <c r="CCH330" s="417"/>
      <c r="CCI330" s="417"/>
      <c r="CCJ330" s="417"/>
      <c r="CCK330" s="417"/>
      <c r="CCL330" s="418"/>
      <c r="CCM330" s="418"/>
      <c r="CCN330" s="417"/>
      <c r="CCO330" s="417"/>
      <c r="CCP330" s="418"/>
      <c r="CCQ330" s="418"/>
      <c r="CCR330" s="417"/>
      <c r="CCS330" s="417"/>
      <c r="CCT330" s="417"/>
      <c r="CCU330" s="417"/>
      <c r="CCV330" s="417"/>
      <c r="CCW330" s="411"/>
      <c r="CCX330" s="443"/>
      <c r="CCY330" s="417"/>
      <c r="CCZ330" s="417"/>
      <c r="CDA330" s="417"/>
      <c r="CDB330" s="417"/>
      <c r="CDC330" s="417"/>
      <c r="CDD330" s="417"/>
      <c r="CDE330" s="417"/>
      <c r="CDF330" s="416"/>
      <c r="CDG330" s="416"/>
      <c r="CDH330" s="416"/>
      <c r="CDI330" s="416"/>
      <c r="CDJ330" s="416"/>
      <c r="CDK330" s="416"/>
      <c r="CDL330" s="416"/>
      <c r="CDM330" s="416"/>
      <c r="CDN330" s="416"/>
      <c r="CDO330" s="416"/>
      <c r="CDP330" s="416"/>
      <c r="CDQ330" s="416"/>
      <c r="CDR330" s="416"/>
      <c r="CDS330" s="416"/>
      <c r="CDT330" s="416"/>
      <c r="CDU330" s="416"/>
      <c r="CDV330" s="416"/>
      <c r="CDW330" s="416"/>
      <c r="CDX330" s="416"/>
      <c r="CDY330" s="416"/>
      <c r="CDZ330" s="416"/>
      <c r="CEA330" s="416"/>
      <c r="CEB330" s="416"/>
      <c r="CEC330" s="416"/>
      <c r="CED330" s="416"/>
      <c r="CEE330" s="416"/>
      <c r="CEF330" s="416"/>
      <c r="CEG330" s="416"/>
      <c r="CEH330" s="416"/>
      <c r="CEI330" s="416"/>
      <c r="CEJ330" s="416"/>
      <c r="CEK330" s="416"/>
      <c r="CEL330" s="416"/>
      <c r="CEM330" s="416"/>
      <c r="CEN330" s="416"/>
      <c r="CEO330" s="416"/>
      <c r="CEP330" s="416"/>
      <c r="CEQ330" s="416"/>
      <c r="CER330" s="416"/>
      <c r="CES330" s="416"/>
      <c r="CET330" s="416"/>
      <c r="CEU330" s="416"/>
      <c r="CEV330" s="416"/>
      <c r="CEW330" s="416"/>
      <c r="CEX330" s="417"/>
      <c r="CEY330" s="417"/>
      <c r="CEZ330" s="417"/>
      <c r="CFA330" s="417"/>
      <c r="CFB330" s="417"/>
      <c r="CFC330" s="417"/>
      <c r="CFD330" s="417"/>
      <c r="CFE330" s="417"/>
      <c r="CFF330" s="417"/>
      <c r="CFG330" s="417"/>
      <c r="CFH330" s="417"/>
      <c r="CFI330" s="417"/>
      <c r="CFJ330" s="417"/>
      <c r="CFK330" s="417"/>
      <c r="CFL330" s="417"/>
      <c r="CFM330" s="417"/>
      <c r="CFN330" s="417"/>
      <c r="CFO330" s="417"/>
      <c r="CFP330" s="417"/>
      <c r="CFQ330" s="417"/>
      <c r="CFR330" s="417"/>
      <c r="CFS330" s="417"/>
      <c r="CFT330" s="417"/>
      <c r="CFU330" s="417"/>
      <c r="CFV330" s="418"/>
      <c r="CFW330" s="418"/>
      <c r="CFX330" s="418"/>
      <c r="CFY330" s="418"/>
      <c r="CFZ330" s="418"/>
      <c r="CGA330" s="417"/>
      <c r="CGB330" s="417"/>
      <c r="CGC330" s="418"/>
      <c r="CGD330" s="418"/>
      <c r="CGE330" s="417"/>
      <c r="CGF330" s="417"/>
      <c r="CGG330" s="418"/>
      <c r="CGH330" s="418"/>
      <c r="CGI330" s="417"/>
      <c r="CGJ330" s="417"/>
      <c r="CGK330" s="417"/>
      <c r="CGL330" s="417"/>
      <c r="CGM330" s="417"/>
      <c r="CGN330" s="417"/>
      <c r="CGO330" s="417"/>
      <c r="CGP330" s="418"/>
      <c r="CGQ330" s="418"/>
      <c r="CGR330" s="417"/>
      <c r="CGS330" s="417"/>
      <c r="CGT330" s="418"/>
      <c r="CGU330" s="418"/>
      <c r="CGV330" s="417"/>
      <c r="CGW330" s="417"/>
      <c r="CGX330" s="417"/>
      <c r="CGY330" s="417"/>
      <c r="CGZ330" s="417"/>
      <c r="CHA330" s="411"/>
      <c r="CHB330" s="443"/>
      <c r="CHC330" s="417"/>
      <c r="CHD330" s="417"/>
      <c r="CHE330" s="417"/>
      <c r="CHF330" s="417"/>
      <c r="CHG330" s="417"/>
      <c r="CHH330" s="417"/>
      <c r="CHI330" s="417"/>
      <c r="CHJ330" s="416"/>
      <c r="CHK330" s="416"/>
      <c r="CHL330" s="416"/>
      <c r="CHM330" s="416"/>
      <c r="CHN330" s="416"/>
      <c r="CHO330" s="416"/>
      <c r="CHP330" s="416"/>
      <c r="CHQ330" s="416"/>
      <c r="CHR330" s="416"/>
      <c r="CHS330" s="416"/>
      <c r="CHT330" s="416"/>
      <c r="CHU330" s="416"/>
      <c r="CHV330" s="416"/>
      <c r="CHW330" s="416"/>
      <c r="CHX330" s="416"/>
      <c r="CHY330" s="416"/>
      <c r="CHZ330" s="416"/>
      <c r="CIA330" s="416"/>
      <c r="CIB330" s="416"/>
      <c r="CIC330" s="416"/>
      <c r="CID330" s="416"/>
      <c r="CIE330" s="416"/>
      <c r="CIF330" s="416"/>
      <c r="CIG330" s="416"/>
      <c r="CIH330" s="416"/>
      <c r="CII330" s="416"/>
      <c r="CIJ330" s="416"/>
      <c r="CIK330" s="416"/>
      <c r="CIL330" s="416"/>
      <c r="CIM330" s="416"/>
      <c r="CIN330" s="416"/>
      <c r="CIO330" s="416"/>
      <c r="CIP330" s="416"/>
      <c r="CIQ330" s="416"/>
      <c r="CIR330" s="416"/>
      <c r="CIS330" s="416"/>
      <c r="CIT330" s="416"/>
      <c r="CIU330" s="416"/>
      <c r="CIV330" s="416"/>
      <c r="CIW330" s="416"/>
      <c r="CIX330" s="416"/>
      <c r="CIY330" s="416"/>
      <c r="CIZ330" s="416"/>
      <c r="CJA330" s="416"/>
      <c r="CJB330" s="417"/>
      <c r="CJC330" s="417"/>
      <c r="CJD330" s="417"/>
      <c r="CJE330" s="417"/>
      <c r="CJF330" s="417"/>
      <c r="CJG330" s="417"/>
      <c r="CJH330" s="417"/>
      <c r="CJI330" s="417"/>
      <c r="CJJ330" s="417"/>
      <c r="CJK330" s="417"/>
      <c r="CJL330" s="417"/>
      <c r="CJM330" s="417"/>
      <c r="CJN330" s="417"/>
      <c r="CJO330" s="417"/>
      <c r="CJP330" s="417"/>
      <c r="CJQ330" s="417"/>
      <c r="CJR330" s="417"/>
      <c r="CJS330" s="417"/>
      <c r="CJT330" s="417"/>
      <c r="CJU330" s="417"/>
      <c r="CJV330" s="417"/>
      <c r="CJW330" s="417"/>
      <c r="CJX330" s="417"/>
      <c r="CJY330" s="417"/>
      <c r="CJZ330" s="418"/>
      <c r="CKA330" s="418"/>
      <c r="CKB330" s="418"/>
      <c r="CKC330" s="418"/>
      <c r="CKD330" s="418"/>
      <c r="CKE330" s="417"/>
      <c r="CKF330" s="417"/>
      <c r="CKG330" s="418"/>
      <c r="CKH330" s="418"/>
      <c r="CKI330" s="417"/>
      <c r="CKJ330" s="417"/>
      <c r="CKK330" s="418"/>
      <c r="CKL330" s="418"/>
      <c r="CKM330" s="417"/>
      <c r="CKN330" s="417"/>
      <c r="CKO330" s="417"/>
      <c r="CKP330" s="417"/>
      <c r="CKQ330" s="417"/>
      <c r="CKR330" s="417"/>
      <c r="CKS330" s="417"/>
      <c r="CKT330" s="418"/>
      <c r="CKU330" s="418"/>
      <c r="CKV330" s="417"/>
      <c r="CKW330" s="417"/>
      <c r="CKX330" s="418"/>
      <c r="CKY330" s="418"/>
      <c r="CKZ330" s="417"/>
      <c r="CLA330" s="417"/>
      <c r="CLB330" s="417"/>
      <c r="CLC330" s="417"/>
      <c r="CLD330" s="417"/>
      <c r="CLE330" s="411"/>
      <c r="CLF330" s="443"/>
      <c r="CLG330" s="417"/>
      <c r="CLH330" s="417"/>
      <c r="CLI330" s="417"/>
      <c r="CLJ330" s="417"/>
      <c r="CLK330" s="417"/>
      <c r="CLL330" s="417"/>
      <c r="CLM330" s="417"/>
      <c r="CLN330" s="416"/>
      <c r="CLO330" s="416"/>
      <c r="CLP330" s="416"/>
      <c r="CLQ330" s="416"/>
      <c r="CLR330" s="416"/>
      <c r="CLS330" s="416"/>
      <c r="CLT330" s="416"/>
      <c r="CLU330" s="416"/>
      <c r="CLV330" s="416"/>
      <c r="CLW330" s="416"/>
      <c r="CLX330" s="416"/>
      <c r="CLY330" s="416"/>
      <c r="CLZ330" s="416"/>
      <c r="CMA330" s="416"/>
      <c r="CMB330" s="416"/>
      <c r="CMC330" s="416"/>
      <c r="CMD330" s="416"/>
      <c r="CME330" s="416"/>
      <c r="CMF330" s="416"/>
      <c r="CMG330" s="416"/>
      <c r="CMH330" s="416"/>
      <c r="CMI330" s="416"/>
      <c r="CMJ330" s="416"/>
      <c r="CMK330" s="416"/>
      <c r="CML330" s="416"/>
      <c r="CMM330" s="416"/>
      <c r="CMN330" s="416"/>
      <c r="CMO330" s="416"/>
      <c r="CMP330" s="416"/>
      <c r="CMQ330" s="416"/>
      <c r="CMR330" s="416"/>
      <c r="CMS330" s="416"/>
      <c r="CMT330" s="416"/>
      <c r="CMU330" s="416"/>
      <c r="CMV330" s="416"/>
      <c r="CMW330" s="416"/>
      <c r="CMX330" s="416"/>
      <c r="CMY330" s="416"/>
      <c r="CMZ330" s="416"/>
      <c r="CNA330" s="416"/>
      <c r="CNB330" s="416"/>
      <c r="CNC330" s="416"/>
      <c r="CND330" s="416"/>
      <c r="CNE330" s="416"/>
      <c r="CNF330" s="417"/>
      <c r="CNG330" s="417"/>
      <c r="CNH330" s="417"/>
      <c r="CNI330" s="417"/>
      <c r="CNJ330" s="417"/>
      <c r="CNK330" s="417"/>
      <c r="CNL330" s="417"/>
      <c r="CNM330" s="417"/>
      <c r="CNN330" s="417"/>
      <c r="CNO330" s="417"/>
      <c r="CNP330" s="417"/>
      <c r="CNQ330" s="417"/>
      <c r="CNR330" s="417"/>
      <c r="CNS330" s="417"/>
      <c r="CNT330" s="417"/>
      <c r="CNU330" s="417"/>
      <c r="CNV330" s="417"/>
      <c r="CNW330" s="417"/>
      <c r="CNX330" s="417"/>
      <c r="CNY330" s="417"/>
      <c r="CNZ330" s="417"/>
      <c r="COA330" s="417"/>
      <c r="COB330" s="417"/>
      <c r="COC330" s="417"/>
      <c r="COD330" s="418"/>
      <c r="COE330" s="418"/>
      <c r="COF330" s="418"/>
      <c r="COG330" s="418"/>
      <c r="COH330" s="418"/>
      <c r="COI330" s="417"/>
      <c r="COJ330" s="417"/>
      <c r="COK330" s="418"/>
      <c r="COL330" s="418"/>
      <c r="COM330" s="417"/>
      <c r="CON330" s="417"/>
      <c r="COO330" s="418"/>
      <c r="COP330" s="418"/>
      <c r="COQ330" s="417"/>
      <c r="COR330" s="417"/>
      <c r="COS330" s="417"/>
      <c r="COT330" s="417"/>
      <c r="COU330" s="417"/>
      <c r="COV330" s="417"/>
      <c r="COW330" s="417"/>
      <c r="COX330" s="418"/>
      <c r="COY330" s="418"/>
      <c r="COZ330" s="417"/>
      <c r="CPA330" s="417"/>
      <c r="CPB330" s="418"/>
      <c r="CPC330" s="418"/>
      <c r="CPD330" s="417"/>
      <c r="CPE330" s="417"/>
      <c r="CPF330" s="417"/>
      <c r="CPG330" s="417"/>
      <c r="CPH330" s="417"/>
      <c r="CPI330" s="411"/>
      <c r="CPJ330" s="443"/>
      <c r="CPK330" s="417"/>
      <c r="CPL330" s="417"/>
      <c r="CPM330" s="417"/>
      <c r="CPN330" s="417"/>
      <c r="CPO330" s="417"/>
      <c r="CPP330" s="417"/>
      <c r="CPQ330" s="417"/>
      <c r="CPR330" s="416"/>
      <c r="CPS330" s="416"/>
      <c r="CPT330" s="416"/>
      <c r="CPU330" s="416"/>
      <c r="CPV330" s="416"/>
      <c r="CPW330" s="416"/>
      <c r="CPX330" s="416"/>
      <c r="CPY330" s="416"/>
      <c r="CPZ330" s="416"/>
      <c r="CQA330" s="416"/>
      <c r="CQB330" s="416"/>
      <c r="CQC330" s="416"/>
      <c r="CQD330" s="416"/>
      <c r="CQE330" s="416"/>
      <c r="CQF330" s="416"/>
      <c r="CQG330" s="416"/>
      <c r="CQH330" s="416"/>
      <c r="CQI330" s="416"/>
      <c r="CQJ330" s="416"/>
      <c r="CQK330" s="416"/>
      <c r="CQL330" s="416"/>
      <c r="CQM330" s="416"/>
      <c r="CQN330" s="416"/>
      <c r="CQO330" s="416"/>
      <c r="CQP330" s="416"/>
      <c r="CQQ330" s="416"/>
      <c r="CQR330" s="416"/>
      <c r="CQS330" s="416"/>
      <c r="CQT330" s="416"/>
      <c r="CQU330" s="416"/>
      <c r="CQV330" s="416"/>
      <c r="CQW330" s="416"/>
      <c r="CQX330" s="416"/>
      <c r="CQY330" s="416"/>
      <c r="CQZ330" s="416"/>
      <c r="CRA330" s="416"/>
      <c r="CRB330" s="416"/>
      <c r="CRC330" s="416"/>
      <c r="CRD330" s="416"/>
      <c r="CRE330" s="416"/>
      <c r="CRF330" s="416"/>
      <c r="CRG330" s="416"/>
      <c r="CRH330" s="416"/>
      <c r="CRI330" s="416"/>
      <c r="CRJ330" s="417"/>
      <c r="CRK330" s="417"/>
      <c r="CRL330" s="417"/>
      <c r="CRM330" s="417"/>
      <c r="CRN330" s="417"/>
      <c r="CRO330" s="417"/>
      <c r="CRP330" s="417"/>
      <c r="CRQ330" s="417"/>
      <c r="CRR330" s="417"/>
      <c r="CRS330" s="417"/>
      <c r="CRT330" s="417"/>
      <c r="CRU330" s="417"/>
      <c r="CRV330" s="417"/>
      <c r="CRW330" s="417"/>
      <c r="CRX330" s="417"/>
      <c r="CRY330" s="417"/>
      <c r="CRZ330" s="417"/>
      <c r="CSA330" s="417"/>
      <c r="CSB330" s="417"/>
      <c r="CSC330" s="417"/>
      <c r="CSD330" s="417"/>
      <c r="CSE330" s="417"/>
      <c r="CSF330" s="417"/>
      <c r="CSG330" s="417"/>
      <c r="CSH330" s="418"/>
      <c r="CSI330" s="418"/>
      <c r="CSJ330" s="418"/>
      <c r="CSK330" s="418"/>
      <c r="CSL330" s="418"/>
      <c r="CSM330" s="417"/>
      <c r="CSN330" s="417"/>
      <c r="CSO330" s="418"/>
      <c r="CSP330" s="418"/>
      <c r="CSQ330" s="417"/>
      <c r="CSR330" s="417"/>
      <c r="CSS330" s="418"/>
      <c r="CST330" s="418"/>
      <c r="CSU330" s="417"/>
      <c r="CSV330" s="417"/>
      <c r="CSW330" s="417"/>
      <c r="CSX330" s="417"/>
      <c r="CSY330" s="417"/>
      <c r="CSZ330" s="417"/>
      <c r="CTA330" s="417"/>
      <c r="CTB330" s="418"/>
      <c r="CTC330" s="418"/>
      <c r="CTD330" s="417"/>
      <c r="CTE330" s="417"/>
      <c r="CTF330" s="418"/>
      <c r="CTG330" s="418"/>
      <c r="CTH330" s="417"/>
      <c r="CTI330" s="417"/>
      <c r="CTJ330" s="417"/>
      <c r="CTK330" s="417"/>
      <c r="CTL330" s="417"/>
      <c r="CTM330" s="411"/>
      <c r="CTN330" s="443"/>
      <c r="CTO330" s="417"/>
      <c r="CTP330" s="417"/>
      <c r="CTQ330" s="417"/>
      <c r="CTR330" s="417"/>
      <c r="CTS330" s="417"/>
      <c r="CTT330" s="417"/>
      <c r="CTU330" s="417"/>
      <c r="CTV330" s="416"/>
      <c r="CTW330" s="416"/>
      <c r="CTX330" s="416"/>
      <c r="CTY330" s="416"/>
      <c r="CTZ330" s="416"/>
      <c r="CUA330" s="416"/>
      <c r="CUB330" s="416"/>
      <c r="CUC330" s="416"/>
      <c r="CUD330" s="416"/>
      <c r="CUE330" s="416"/>
      <c r="CUF330" s="416"/>
      <c r="CUG330" s="416"/>
      <c r="CUH330" s="416"/>
      <c r="CUI330" s="416"/>
      <c r="CUJ330" s="416"/>
      <c r="CUK330" s="416"/>
      <c r="CUL330" s="416"/>
      <c r="CUM330" s="416"/>
      <c r="CUN330" s="416"/>
      <c r="CUO330" s="416"/>
      <c r="CUP330" s="416"/>
      <c r="CUQ330" s="416"/>
      <c r="CUR330" s="416"/>
      <c r="CUS330" s="416"/>
      <c r="CUT330" s="416"/>
      <c r="CUU330" s="416"/>
      <c r="CUV330" s="416"/>
      <c r="CUW330" s="416"/>
      <c r="CUX330" s="416"/>
      <c r="CUY330" s="416"/>
      <c r="CUZ330" s="416"/>
      <c r="CVA330" s="416"/>
      <c r="CVB330" s="416"/>
      <c r="CVC330" s="416"/>
      <c r="CVD330" s="416"/>
      <c r="CVE330" s="416"/>
      <c r="CVF330" s="416"/>
      <c r="CVG330" s="416"/>
      <c r="CVH330" s="416"/>
      <c r="CVI330" s="416"/>
      <c r="CVJ330" s="416"/>
      <c r="CVK330" s="416"/>
      <c r="CVL330" s="416"/>
      <c r="CVM330" s="416"/>
      <c r="CVN330" s="417"/>
      <c r="CVO330" s="417"/>
      <c r="CVP330" s="417"/>
      <c r="CVQ330" s="417"/>
      <c r="CVR330" s="417"/>
      <c r="CVS330" s="417"/>
      <c r="CVT330" s="417"/>
      <c r="CVU330" s="417"/>
      <c r="CVV330" s="417"/>
      <c r="CVW330" s="417"/>
      <c r="CVX330" s="417"/>
      <c r="CVY330" s="417"/>
      <c r="CVZ330" s="417"/>
      <c r="CWA330" s="417"/>
      <c r="CWB330" s="417"/>
      <c r="CWC330" s="417"/>
      <c r="CWD330" s="417"/>
      <c r="CWE330" s="417"/>
      <c r="CWF330" s="417"/>
      <c r="CWG330" s="417"/>
      <c r="CWH330" s="417"/>
      <c r="CWI330" s="417"/>
      <c r="CWJ330" s="417"/>
      <c r="CWK330" s="417"/>
      <c r="CWL330" s="418"/>
      <c r="CWM330" s="418"/>
      <c r="CWN330" s="418"/>
      <c r="CWO330" s="418"/>
      <c r="CWP330" s="418"/>
      <c r="CWQ330" s="417"/>
      <c r="CWR330" s="417"/>
      <c r="CWS330" s="418"/>
      <c r="CWT330" s="418"/>
      <c r="CWU330" s="417"/>
      <c r="CWV330" s="417"/>
      <c r="CWW330" s="418"/>
      <c r="CWX330" s="418"/>
      <c r="CWY330" s="417"/>
      <c r="CWZ330" s="417"/>
      <c r="CXA330" s="417"/>
      <c r="CXB330" s="417"/>
      <c r="CXC330" s="417"/>
      <c r="CXD330" s="417"/>
      <c r="CXE330" s="417"/>
      <c r="CXF330" s="418"/>
      <c r="CXG330" s="418"/>
      <c r="CXH330" s="417"/>
      <c r="CXI330" s="417"/>
      <c r="CXJ330" s="418"/>
      <c r="CXK330" s="418"/>
      <c r="CXL330" s="417"/>
      <c r="CXM330" s="417"/>
      <c r="CXN330" s="417"/>
      <c r="CXO330" s="417"/>
      <c r="CXP330" s="417"/>
      <c r="CXQ330" s="411"/>
      <c r="CXR330" s="443"/>
      <c r="CXS330" s="417"/>
      <c r="CXT330" s="417"/>
      <c r="CXU330" s="417"/>
      <c r="CXV330" s="417"/>
      <c r="CXW330" s="417"/>
      <c r="CXX330" s="417"/>
      <c r="CXY330" s="417"/>
      <c r="CXZ330" s="416"/>
      <c r="CYA330" s="416"/>
      <c r="CYB330" s="416"/>
      <c r="CYC330" s="416"/>
      <c r="CYD330" s="416"/>
      <c r="CYE330" s="416"/>
      <c r="CYF330" s="416"/>
      <c r="CYG330" s="416"/>
      <c r="CYH330" s="416"/>
      <c r="CYI330" s="416"/>
      <c r="CYJ330" s="416"/>
      <c r="CYK330" s="416"/>
      <c r="CYL330" s="416"/>
      <c r="CYM330" s="416"/>
      <c r="CYN330" s="416"/>
      <c r="CYO330" s="416"/>
      <c r="CYP330" s="416"/>
      <c r="CYQ330" s="416"/>
      <c r="CYR330" s="416"/>
      <c r="CYS330" s="416"/>
      <c r="CYT330" s="416"/>
      <c r="CYU330" s="416"/>
      <c r="CYV330" s="416"/>
      <c r="CYW330" s="416"/>
      <c r="CYX330" s="416"/>
      <c r="CYY330" s="416"/>
      <c r="CYZ330" s="416"/>
      <c r="CZA330" s="416"/>
      <c r="CZB330" s="416"/>
      <c r="CZC330" s="416"/>
      <c r="CZD330" s="416"/>
      <c r="CZE330" s="416"/>
      <c r="CZF330" s="416"/>
      <c r="CZG330" s="416"/>
      <c r="CZH330" s="416"/>
      <c r="CZI330" s="416"/>
      <c r="CZJ330" s="416"/>
      <c r="CZK330" s="416"/>
      <c r="CZL330" s="416"/>
      <c r="CZM330" s="416"/>
      <c r="CZN330" s="416"/>
      <c r="CZO330" s="416"/>
      <c r="CZP330" s="416"/>
      <c r="CZQ330" s="416"/>
      <c r="CZR330" s="417"/>
      <c r="CZS330" s="417"/>
      <c r="CZT330" s="417"/>
      <c r="CZU330" s="417"/>
      <c r="CZV330" s="417"/>
      <c r="CZW330" s="417"/>
      <c r="CZX330" s="417"/>
      <c r="CZY330" s="417"/>
      <c r="CZZ330" s="417"/>
      <c r="DAA330" s="417"/>
      <c r="DAB330" s="417"/>
      <c r="DAC330" s="417"/>
      <c r="DAD330" s="417"/>
      <c r="DAE330" s="417"/>
      <c r="DAF330" s="417"/>
      <c r="DAG330" s="417"/>
      <c r="DAH330" s="417"/>
      <c r="DAI330" s="417"/>
      <c r="DAJ330" s="417"/>
      <c r="DAK330" s="417"/>
      <c r="DAL330" s="417"/>
      <c r="DAM330" s="417"/>
      <c r="DAN330" s="417"/>
      <c r="DAO330" s="417"/>
      <c r="DAP330" s="418"/>
      <c r="DAQ330" s="418"/>
      <c r="DAR330" s="418"/>
      <c r="DAS330" s="418"/>
      <c r="DAT330" s="418"/>
      <c r="DAU330" s="417"/>
      <c r="DAV330" s="417"/>
      <c r="DAW330" s="418"/>
      <c r="DAX330" s="418"/>
      <c r="DAY330" s="417"/>
      <c r="DAZ330" s="417"/>
      <c r="DBA330" s="418"/>
      <c r="DBB330" s="418"/>
      <c r="DBC330" s="417"/>
      <c r="DBD330" s="417"/>
      <c r="DBE330" s="417"/>
      <c r="DBF330" s="417"/>
      <c r="DBG330" s="417"/>
      <c r="DBH330" s="417"/>
      <c r="DBI330" s="417"/>
      <c r="DBJ330" s="418"/>
      <c r="DBK330" s="418"/>
      <c r="DBL330" s="417"/>
      <c r="DBM330" s="417"/>
      <c r="DBN330" s="418"/>
      <c r="DBO330" s="418"/>
      <c r="DBP330" s="417"/>
      <c r="DBQ330" s="417"/>
      <c r="DBR330" s="417"/>
      <c r="DBS330" s="417"/>
      <c r="DBT330" s="417"/>
      <c r="DBU330" s="411"/>
      <c r="DBV330" s="443"/>
      <c r="DBW330" s="417"/>
      <c r="DBX330" s="417"/>
      <c r="DBY330" s="417"/>
      <c r="DBZ330" s="417"/>
      <c r="DCA330" s="417"/>
      <c r="DCB330" s="417"/>
      <c r="DCC330" s="417"/>
      <c r="DCD330" s="416"/>
      <c r="DCE330" s="416"/>
      <c r="DCF330" s="416"/>
      <c r="DCG330" s="416"/>
      <c r="DCH330" s="416"/>
      <c r="DCI330" s="416"/>
      <c r="DCJ330" s="416"/>
      <c r="DCK330" s="416"/>
      <c r="DCL330" s="416"/>
      <c r="DCM330" s="416"/>
      <c r="DCN330" s="416"/>
      <c r="DCO330" s="416"/>
      <c r="DCP330" s="416"/>
      <c r="DCQ330" s="416"/>
      <c r="DCR330" s="416"/>
      <c r="DCS330" s="416"/>
      <c r="DCT330" s="416"/>
      <c r="DCU330" s="416"/>
      <c r="DCV330" s="416"/>
      <c r="DCW330" s="416"/>
      <c r="DCX330" s="416"/>
      <c r="DCY330" s="416"/>
      <c r="DCZ330" s="416"/>
      <c r="DDA330" s="416"/>
      <c r="DDB330" s="416"/>
      <c r="DDC330" s="416"/>
      <c r="DDD330" s="416"/>
      <c r="DDE330" s="416"/>
      <c r="DDF330" s="416"/>
      <c r="DDG330" s="416"/>
      <c r="DDH330" s="416"/>
      <c r="DDI330" s="416"/>
      <c r="DDJ330" s="416"/>
      <c r="DDK330" s="416"/>
      <c r="DDL330" s="416"/>
      <c r="DDM330" s="416"/>
      <c r="DDN330" s="416"/>
      <c r="DDO330" s="416"/>
      <c r="DDP330" s="416"/>
      <c r="DDQ330" s="416"/>
      <c r="DDR330" s="416"/>
      <c r="DDS330" s="416"/>
      <c r="DDT330" s="416"/>
      <c r="DDU330" s="416"/>
      <c r="DDV330" s="417"/>
      <c r="DDW330" s="417"/>
      <c r="DDX330" s="417"/>
      <c r="DDY330" s="417"/>
      <c r="DDZ330" s="417"/>
      <c r="DEA330" s="417"/>
      <c r="DEB330" s="417"/>
      <c r="DEC330" s="417"/>
      <c r="DED330" s="417"/>
      <c r="DEE330" s="417"/>
      <c r="DEF330" s="417"/>
      <c r="DEG330" s="417"/>
      <c r="DEH330" s="417"/>
      <c r="DEI330" s="417"/>
      <c r="DEJ330" s="417"/>
      <c r="DEK330" s="417"/>
      <c r="DEL330" s="417"/>
      <c r="DEM330" s="417"/>
      <c r="DEN330" s="417"/>
      <c r="DEO330" s="417"/>
      <c r="DEP330" s="417"/>
      <c r="DEQ330" s="417"/>
      <c r="DER330" s="417"/>
      <c r="DES330" s="417"/>
      <c r="DET330" s="418"/>
      <c r="DEU330" s="418"/>
      <c r="DEV330" s="418"/>
      <c r="DEW330" s="418"/>
      <c r="DEX330" s="418"/>
      <c r="DEY330" s="417"/>
      <c r="DEZ330" s="417"/>
      <c r="DFA330" s="418"/>
      <c r="DFB330" s="418"/>
      <c r="DFC330" s="417"/>
      <c r="DFD330" s="417"/>
      <c r="DFE330" s="418"/>
      <c r="DFF330" s="418"/>
      <c r="DFG330" s="417"/>
      <c r="DFH330" s="417"/>
      <c r="DFI330" s="417"/>
      <c r="DFJ330" s="417"/>
      <c r="DFK330" s="417"/>
      <c r="DFL330" s="417"/>
      <c r="DFM330" s="417"/>
      <c r="DFN330" s="418"/>
      <c r="DFO330" s="418"/>
      <c r="DFP330" s="417"/>
      <c r="DFQ330" s="417"/>
      <c r="DFR330" s="418"/>
      <c r="DFS330" s="418"/>
      <c r="DFT330" s="417"/>
      <c r="DFU330" s="417"/>
      <c r="DFV330" s="417"/>
      <c r="DFW330" s="417"/>
      <c r="DFX330" s="417"/>
      <c r="DFY330" s="411"/>
      <c r="DFZ330" s="443"/>
      <c r="DGA330" s="417"/>
      <c r="DGB330" s="417"/>
      <c r="DGC330" s="417"/>
      <c r="DGD330" s="417"/>
      <c r="DGE330" s="417"/>
      <c r="DGF330" s="417"/>
      <c r="DGG330" s="417"/>
      <c r="DGH330" s="416"/>
      <c r="DGI330" s="416"/>
      <c r="DGJ330" s="416"/>
      <c r="DGK330" s="416"/>
      <c r="DGL330" s="416"/>
      <c r="DGM330" s="416"/>
      <c r="DGN330" s="416"/>
      <c r="DGO330" s="416"/>
      <c r="DGP330" s="416"/>
      <c r="DGQ330" s="416"/>
      <c r="DGR330" s="416"/>
      <c r="DGS330" s="416"/>
      <c r="DGT330" s="416"/>
      <c r="DGU330" s="416"/>
      <c r="DGV330" s="416"/>
      <c r="DGW330" s="416"/>
      <c r="DGX330" s="416"/>
      <c r="DGY330" s="416"/>
      <c r="DGZ330" s="416"/>
      <c r="DHA330" s="416"/>
      <c r="DHB330" s="416"/>
      <c r="DHC330" s="416"/>
      <c r="DHD330" s="416"/>
      <c r="DHE330" s="416"/>
      <c r="DHF330" s="416"/>
      <c r="DHG330" s="416"/>
      <c r="DHH330" s="416"/>
      <c r="DHI330" s="416"/>
      <c r="DHJ330" s="416"/>
      <c r="DHK330" s="416"/>
      <c r="DHL330" s="416"/>
      <c r="DHM330" s="416"/>
      <c r="DHN330" s="416"/>
      <c r="DHO330" s="416"/>
      <c r="DHP330" s="416"/>
      <c r="DHQ330" s="416"/>
      <c r="DHR330" s="416"/>
      <c r="DHS330" s="416"/>
      <c r="DHT330" s="416"/>
      <c r="DHU330" s="416"/>
      <c r="DHV330" s="416"/>
      <c r="DHW330" s="416"/>
      <c r="DHX330" s="416"/>
      <c r="DHY330" s="416"/>
      <c r="DHZ330" s="417"/>
      <c r="DIA330" s="417"/>
      <c r="DIB330" s="417"/>
      <c r="DIC330" s="417"/>
      <c r="DID330" s="417"/>
      <c r="DIE330" s="417"/>
      <c r="DIF330" s="417"/>
      <c r="DIG330" s="417"/>
      <c r="DIH330" s="417"/>
      <c r="DII330" s="417"/>
      <c r="DIJ330" s="417"/>
      <c r="DIK330" s="417"/>
      <c r="DIL330" s="417"/>
      <c r="DIM330" s="417"/>
      <c r="DIN330" s="417"/>
      <c r="DIO330" s="417"/>
      <c r="DIP330" s="417"/>
      <c r="DIQ330" s="417"/>
      <c r="DIR330" s="417"/>
      <c r="DIS330" s="417"/>
      <c r="DIT330" s="417"/>
      <c r="DIU330" s="417"/>
      <c r="DIV330" s="417"/>
      <c r="DIW330" s="417"/>
      <c r="DIX330" s="418"/>
      <c r="DIY330" s="418"/>
      <c r="DIZ330" s="418"/>
      <c r="DJA330" s="418"/>
      <c r="DJB330" s="418"/>
      <c r="DJC330" s="417"/>
      <c r="DJD330" s="417"/>
      <c r="DJE330" s="418"/>
      <c r="DJF330" s="418"/>
      <c r="DJG330" s="417"/>
      <c r="DJH330" s="417"/>
      <c r="DJI330" s="418"/>
      <c r="DJJ330" s="418"/>
      <c r="DJK330" s="417"/>
      <c r="DJL330" s="417"/>
      <c r="DJM330" s="417"/>
      <c r="DJN330" s="417"/>
      <c r="DJO330" s="417"/>
      <c r="DJP330" s="417"/>
      <c r="DJQ330" s="417"/>
      <c r="DJR330" s="418"/>
      <c r="DJS330" s="418"/>
      <c r="DJT330" s="417"/>
      <c r="DJU330" s="417"/>
      <c r="DJV330" s="418"/>
      <c r="DJW330" s="418"/>
      <c r="DJX330" s="417"/>
      <c r="DJY330" s="417"/>
      <c r="DJZ330" s="417"/>
      <c r="DKA330" s="417"/>
      <c r="DKB330" s="417"/>
      <c r="DKC330" s="411"/>
      <c r="DKD330" s="443"/>
      <c r="DKE330" s="417"/>
      <c r="DKF330" s="417"/>
      <c r="DKG330" s="417"/>
      <c r="DKH330" s="417"/>
      <c r="DKI330" s="417"/>
      <c r="DKJ330" s="417"/>
      <c r="DKK330" s="417"/>
      <c r="DKL330" s="416"/>
      <c r="DKM330" s="416"/>
      <c r="DKN330" s="416"/>
      <c r="DKO330" s="416"/>
      <c r="DKP330" s="416"/>
      <c r="DKQ330" s="416"/>
      <c r="DKR330" s="416"/>
      <c r="DKS330" s="416"/>
      <c r="DKT330" s="416"/>
      <c r="DKU330" s="416"/>
      <c r="DKV330" s="416"/>
      <c r="DKW330" s="416"/>
      <c r="DKX330" s="416"/>
      <c r="DKY330" s="416"/>
      <c r="DKZ330" s="416"/>
      <c r="DLA330" s="416"/>
      <c r="DLB330" s="416"/>
      <c r="DLC330" s="416"/>
      <c r="DLD330" s="416"/>
      <c r="DLE330" s="416"/>
      <c r="DLF330" s="416"/>
      <c r="DLG330" s="416"/>
      <c r="DLH330" s="416"/>
      <c r="DLI330" s="416"/>
      <c r="DLJ330" s="416"/>
      <c r="DLK330" s="416"/>
      <c r="DLL330" s="416"/>
      <c r="DLM330" s="416"/>
      <c r="DLN330" s="416"/>
      <c r="DLO330" s="416"/>
      <c r="DLP330" s="416"/>
      <c r="DLQ330" s="416"/>
      <c r="DLR330" s="416"/>
      <c r="DLS330" s="416"/>
      <c r="DLT330" s="416"/>
      <c r="DLU330" s="416"/>
      <c r="DLV330" s="416"/>
      <c r="DLW330" s="416"/>
      <c r="DLX330" s="416"/>
      <c r="DLY330" s="416"/>
      <c r="DLZ330" s="416"/>
      <c r="DMA330" s="416"/>
      <c r="DMB330" s="416"/>
      <c r="DMC330" s="416"/>
      <c r="DMD330" s="417"/>
      <c r="DME330" s="417"/>
      <c r="DMF330" s="417"/>
      <c r="DMG330" s="417"/>
      <c r="DMH330" s="417"/>
      <c r="DMI330" s="417"/>
      <c r="DMJ330" s="417"/>
      <c r="DMK330" s="417"/>
      <c r="DML330" s="417"/>
      <c r="DMM330" s="417"/>
      <c r="DMN330" s="417"/>
      <c r="DMO330" s="417"/>
      <c r="DMP330" s="417"/>
      <c r="DMQ330" s="417"/>
      <c r="DMR330" s="417"/>
      <c r="DMS330" s="417"/>
      <c r="DMT330" s="417"/>
      <c r="DMU330" s="417"/>
      <c r="DMV330" s="417"/>
      <c r="DMW330" s="417"/>
      <c r="DMX330" s="417"/>
      <c r="DMY330" s="417"/>
      <c r="DMZ330" s="417"/>
      <c r="DNA330" s="417"/>
      <c r="DNB330" s="418"/>
      <c r="DNC330" s="418"/>
      <c r="DND330" s="418"/>
      <c r="DNE330" s="418"/>
      <c r="DNF330" s="418"/>
      <c r="DNG330" s="417"/>
      <c r="DNH330" s="417"/>
      <c r="DNI330" s="418"/>
      <c r="DNJ330" s="418"/>
      <c r="DNK330" s="417"/>
      <c r="DNL330" s="417"/>
      <c r="DNM330" s="418"/>
      <c r="DNN330" s="418"/>
      <c r="DNO330" s="417"/>
      <c r="DNP330" s="417"/>
      <c r="DNQ330" s="417"/>
      <c r="DNR330" s="417"/>
      <c r="DNS330" s="417"/>
      <c r="DNT330" s="417"/>
      <c r="DNU330" s="417"/>
      <c r="DNV330" s="418"/>
      <c r="DNW330" s="418"/>
      <c r="DNX330" s="417"/>
      <c r="DNY330" s="417"/>
      <c r="DNZ330" s="418"/>
      <c r="DOA330" s="418"/>
      <c r="DOB330" s="417"/>
      <c r="DOC330" s="417"/>
      <c r="DOD330" s="417"/>
      <c r="DOE330" s="417"/>
      <c r="DOF330" s="417"/>
      <c r="DOG330" s="411"/>
      <c r="DOH330" s="443"/>
      <c r="DOI330" s="417"/>
      <c r="DOJ330" s="417"/>
      <c r="DOK330" s="417"/>
      <c r="DOL330" s="417"/>
      <c r="DOM330" s="417"/>
      <c r="DON330" s="417"/>
      <c r="DOO330" s="417"/>
      <c r="DOP330" s="416"/>
      <c r="DOQ330" s="416"/>
      <c r="DOR330" s="416"/>
      <c r="DOS330" s="416"/>
      <c r="DOT330" s="416"/>
      <c r="DOU330" s="416"/>
      <c r="DOV330" s="416"/>
      <c r="DOW330" s="416"/>
      <c r="DOX330" s="416"/>
      <c r="DOY330" s="416"/>
      <c r="DOZ330" s="416"/>
      <c r="DPA330" s="416"/>
      <c r="DPB330" s="416"/>
      <c r="DPC330" s="416"/>
      <c r="DPD330" s="416"/>
      <c r="DPE330" s="416"/>
      <c r="DPF330" s="416"/>
      <c r="DPG330" s="416"/>
      <c r="DPH330" s="416"/>
      <c r="DPI330" s="416"/>
      <c r="DPJ330" s="416"/>
      <c r="DPK330" s="416"/>
      <c r="DPL330" s="416"/>
      <c r="DPM330" s="416"/>
      <c r="DPN330" s="416"/>
      <c r="DPO330" s="416"/>
      <c r="DPP330" s="416"/>
      <c r="DPQ330" s="416"/>
      <c r="DPR330" s="416"/>
      <c r="DPS330" s="416"/>
      <c r="DPT330" s="416"/>
      <c r="DPU330" s="416"/>
      <c r="DPV330" s="416"/>
      <c r="DPW330" s="416"/>
      <c r="DPX330" s="416"/>
      <c r="DPY330" s="416"/>
      <c r="DPZ330" s="416"/>
      <c r="DQA330" s="416"/>
      <c r="DQB330" s="416"/>
      <c r="DQC330" s="416"/>
      <c r="DQD330" s="416"/>
      <c r="DQE330" s="416"/>
      <c r="DQF330" s="416"/>
      <c r="DQG330" s="416"/>
      <c r="DQH330" s="417"/>
      <c r="DQI330" s="417"/>
      <c r="DQJ330" s="417"/>
      <c r="DQK330" s="417"/>
      <c r="DQL330" s="417"/>
      <c r="DQM330" s="417"/>
      <c r="DQN330" s="417"/>
      <c r="DQO330" s="417"/>
      <c r="DQP330" s="417"/>
      <c r="DQQ330" s="417"/>
      <c r="DQR330" s="417"/>
      <c r="DQS330" s="417"/>
      <c r="DQT330" s="417"/>
      <c r="DQU330" s="417"/>
      <c r="DQV330" s="417"/>
      <c r="DQW330" s="417"/>
      <c r="DQX330" s="417"/>
      <c r="DQY330" s="417"/>
      <c r="DQZ330" s="417"/>
      <c r="DRA330" s="417"/>
      <c r="DRB330" s="417"/>
      <c r="DRC330" s="417"/>
      <c r="DRD330" s="417"/>
      <c r="DRE330" s="417"/>
      <c r="DRF330" s="418"/>
      <c r="DRG330" s="418"/>
      <c r="DRH330" s="418"/>
      <c r="DRI330" s="418"/>
      <c r="DRJ330" s="418"/>
      <c r="DRK330" s="417"/>
      <c r="DRL330" s="417"/>
      <c r="DRM330" s="418"/>
      <c r="DRN330" s="418"/>
      <c r="DRO330" s="417"/>
      <c r="DRP330" s="417"/>
      <c r="DRQ330" s="418"/>
      <c r="DRR330" s="418"/>
      <c r="DRS330" s="417"/>
      <c r="DRT330" s="417"/>
      <c r="DRU330" s="417"/>
      <c r="DRV330" s="417"/>
      <c r="DRW330" s="417"/>
      <c r="DRX330" s="417"/>
      <c r="DRY330" s="417"/>
      <c r="DRZ330" s="418"/>
      <c r="DSA330" s="418"/>
      <c r="DSB330" s="417"/>
      <c r="DSC330" s="417"/>
      <c r="DSD330" s="418"/>
      <c r="DSE330" s="418"/>
      <c r="DSF330" s="417"/>
      <c r="DSG330" s="417"/>
      <c r="DSH330" s="417"/>
      <c r="DSI330" s="417"/>
      <c r="DSJ330" s="417"/>
      <c r="DSK330" s="411"/>
      <c r="DSL330" s="443"/>
      <c r="DSM330" s="417"/>
      <c r="DSN330" s="417"/>
      <c r="DSO330" s="417"/>
      <c r="DSP330" s="417"/>
      <c r="DSQ330" s="417"/>
      <c r="DSR330" s="417"/>
      <c r="DSS330" s="417"/>
      <c r="DST330" s="416"/>
      <c r="DSU330" s="416"/>
      <c r="DSV330" s="416"/>
      <c r="DSW330" s="416"/>
      <c r="DSX330" s="416"/>
      <c r="DSY330" s="416"/>
      <c r="DSZ330" s="416"/>
      <c r="DTA330" s="416"/>
      <c r="DTB330" s="416"/>
      <c r="DTC330" s="416"/>
      <c r="DTD330" s="416"/>
      <c r="DTE330" s="416"/>
      <c r="DTF330" s="416"/>
      <c r="DTG330" s="416"/>
      <c r="DTH330" s="416"/>
      <c r="DTI330" s="416"/>
      <c r="DTJ330" s="416"/>
      <c r="DTK330" s="416"/>
      <c r="DTL330" s="416"/>
      <c r="DTM330" s="416"/>
      <c r="DTN330" s="416"/>
      <c r="DTO330" s="416"/>
      <c r="DTP330" s="416"/>
      <c r="DTQ330" s="416"/>
      <c r="DTR330" s="416"/>
      <c r="DTS330" s="416"/>
      <c r="DTT330" s="416"/>
      <c r="DTU330" s="416"/>
      <c r="DTV330" s="416"/>
      <c r="DTW330" s="416"/>
      <c r="DTX330" s="416"/>
      <c r="DTY330" s="416"/>
      <c r="DTZ330" s="416"/>
      <c r="DUA330" s="416"/>
      <c r="DUB330" s="416"/>
      <c r="DUC330" s="416"/>
      <c r="DUD330" s="416"/>
      <c r="DUE330" s="416"/>
      <c r="DUF330" s="416"/>
      <c r="DUG330" s="416"/>
      <c r="DUH330" s="416"/>
      <c r="DUI330" s="416"/>
      <c r="DUJ330" s="416"/>
      <c r="DUK330" s="416"/>
      <c r="DUL330" s="417"/>
      <c r="DUM330" s="417"/>
      <c r="DUN330" s="417"/>
      <c r="DUO330" s="417"/>
      <c r="DUP330" s="417"/>
      <c r="DUQ330" s="417"/>
      <c r="DUR330" s="417"/>
      <c r="DUS330" s="417"/>
      <c r="DUT330" s="417"/>
      <c r="DUU330" s="417"/>
      <c r="DUV330" s="417"/>
      <c r="DUW330" s="417"/>
      <c r="DUX330" s="417"/>
      <c r="DUY330" s="417"/>
      <c r="DUZ330" s="417"/>
      <c r="DVA330" s="417"/>
      <c r="DVB330" s="417"/>
      <c r="DVC330" s="417"/>
      <c r="DVD330" s="417"/>
      <c r="DVE330" s="417"/>
      <c r="DVF330" s="417"/>
      <c r="DVG330" s="417"/>
      <c r="DVH330" s="417"/>
      <c r="DVI330" s="417"/>
      <c r="DVJ330" s="418"/>
      <c r="DVK330" s="418"/>
      <c r="DVL330" s="418"/>
      <c r="DVM330" s="418"/>
      <c r="DVN330" s="418"/>
      <c r="DVO330" s="417"/>
      <c r="DVP330" s="417"/>
      <c r="DVQ330" s="418"/>
      <c r="DVR330" s="418"/>
      <c r="DVS330" s="417"/>
      <c r="DVT330" s="417"/>
      <c r="DVU330" s="418"/>
      <c r="DVV330" s="418"/>
      <c r="DVW330" s="417"/>
      <c r="DVX330" s="417"/>
      <c r="DVY330" s="417"/>
      <c r="DVZ330" s="417"/>
      <c r="DWA330" s="417"/>
      <c r="DWB330" s="417"/>
      <c r="DWC330" s="417"/>
      <c r="DWD330" s="418"/>
      <c r="DWE330" s="418"/>
      <c r="DWF330" s="417"/>
      <c r="DWG330" s="417"/>
      <c r="DWH330" s="418"/>
      <c r="DWI330" s="418"/>
      <c r="DWJ330" s="417"/>
      <c r="DWK330" s="417"/>
      <c r="DWL330" s="417"/>
      <c r="DWM330" s="417"/>
      <c r="DWN330" s="417"/>
      <c r="DWO330" s="411"/>
      <c r="DWP330" s="443"/>
      <c r="DWQ330" s="417"/>
      <c r="DWR330" s="417"/>
      <c r="DWS330" s="417"/>
      <c r="DWT330" s="417"/>
      <c r="DWU330" s="417"/>
      <c r="DWV330" s="417"/>
      <c r="DWW330" s="417"/>
      <c r="DWX330" s="416"/>
      <c r="DWY330" s="416"/>
      <c r="DWZ330" s="416"/>
      <c r="DXA330" s="416"/>
      <c r="DXB330" s="416"/>
      <c r="DXC330" s="416"/>
      <c r="DXD330" s="416"/>
      <c r="DXE330" s="416"/>
      <c r="DXF330" s="416"/>
      <c r="DXG330" s="416"/>
      <c r="DXH330" s="416"/>
      <c r="DXI330" s="416"/>
      <c r="DXJ330" s="416"/>
      <c r="DXK330" s="416"/>
      <c r="DXL330" s="416"/>
      <c r="DXM330" s="416"/>
      <c r="DXN330" s="416"/>
      <c r="DXO330" s="416"/>
      <c r="DXP330" s="416"/>
      <c r="DXQ330" s="416"/>
      <c r="DXR330" s="416"/>
      <c r="DXS330" s="416"/>
      <c r="DXT330" s="416"/>
      <c r="DXU330" s="416"/>
      <c r="DXV330" s="416"/>
      <c r="DXW330" s="416"/>
      <c r="DXX330" s="416"/>
      <c r="DXY330" s="416"/>
      <c r="DXZ330" s="416"/>
      <c r="DYA330" s="416"/>
      <c r="DYB330" s="416"/>
      <c r="DYC330" s="416"/>
      <c r="DYD330" s="416"/>
      <c r="DYE330" s="416"/>
      <c r="DYF330" s="416"/>
      <c r="DYG330" s="416"/>
      <c r="DYH330" s="416"/>
      <c r="DYI330" s="416"/>
      <c r="DYJ330" s="416"/>
      <c r="DYK330" s="416"/>
      <c r="DYL330" s="416"/>
      <c r="DYM330" s="416"/>
      <c r="DYN330" s="416"/>
      <c r="DYO330" s="416"/>
      <c r="DYP330" s="417"/>
      <c r="DYQ330" s="417"/>
      <c r="DYR330" s="417"/>
      <c r="DYS330" s="417"/>
      <c r="DYT330" s="417"/>
      <c r="DYU330" s="417"/>
      <c r="DYV330" s="417"/>
      <c r="DYW330" s="417"/>
      <c r="DYX330" s="417"/>
      <c r="DYY330" s="417"/>
      <c r="DYZ330" s="417"/>
      <c r="DZA330" s="417"/>
      <c r="DZB330" s="417"/>
      <c r="DZC330" s="417"/>
      <c r="DZD330" s="417"/>
      <c r="DZE330" s="417"/>
      <c r="DZF330" s="417"/>
      <c r="DZG330" s="417"/>
      <c r="DZH330" s="417"/>
      <c r="DZI330" s="417"/>
      <c r="DZJ330" s="417"/>
      <c r="DZK330" s="417"/>
      <c r="DZL330" s="417"/>
      <c r="DZM330" s="417"/>
      <c r="DZN330" s="418"/>
      <c r="DZO330" s="418"/>
      <c r="DZP330" s="418"/>
      <c r="DZQ330" s="418"/>
      <c r="DZR330" s="418"/>
      <c r="DZS330" s="417"/>
      <c r="DZT330" s="417"/>
      <c r="DZU330" s="418"/>
      <c r="DZV330" s="418"/>
      <c r="DZW330" s="417"/>
      <c r="DZX330" s="417"/>
      <c r="DZY330" s="418"/>
      <c r="DZZ330" s="418"/>
      <c r="EAA330" s="417"/>
      <c r="EAB330" s="417"/>
      <c r="EAC330" s="417"/>
      <c r="EAD330" s="417"/>
      <c r="EAE330" s="417"/>
      <c r="EAF330" s="417"/>
      <c r="EAG330" s="417"/>
      <c r="EAH330" s="418"/>
      <c r="EAI330" s="418"/>
      <c r="EAJ330" s="417"/>
      <c r="EAK330" s="417"/>
      <c r="EAL330" s="418"/>
      <c r="EAM330" s="418"/>
      <c r="EAN330" s="417"/>
      <c r="EAO330" s="417"/>
      <c r="EAP330" s="417"/>
      <c r="EAQ330" s="417"/>
      <c r="EAR330" s="417"/>
      <c r="EAS330" s="411"/>
      <c r="EAT330" s="443"/>
      <c r="EAU330" s="417"/>
      <c r="EAV330" s="417"/>
      <c r="EAW330" s="417"/>
      <c r="EAX330" s="417"/>
      <c r="EAY330" s="417"/>
      <c r="EAZ330" s="417"/>
      <c r="EBA330" s="417"/>
      <c r="EBB330" s="416"/>
      <c r="EBC330" s="416"/>
      <c r="EBD330" s="416"/>
      <c r="EBE330" s="416"/>
      <c r="EBF330" s="416"/>
      <c r="EBG330" s="416"/>
      <c r="EBH330" s="416"/>
      <c r="EBI330" s="416"/>
      <c r="EBJ330" s="416"/>
      <c r="EBK330" s="416"/>
      <c r="EBL330" s="416"/>
      <c r="EBM330" s="416"/>
      <c r="EBN330" s="416"/>
      <c r="EBO330" s="416"/>
      <c r="EBP330" s="416"/>
      <c r="EBQ330" s="416"/>
      <c r="EBR330" s="416"/>
      <c r="EBS330" s="416"/>
      <c r="EBT330" s="416"/>
      <c r="EBU330" s="416"/>
      <c r="EBV330" s="416"/>
      <c r="EBW330" s="416"/>
      <c r="EBX330" s="416"/>
      <c r="EBY330" s="416"/>
      <c r="EBZ330" s="416"/>
      <c r="ECA330" s="416"/>
      <c r="ECB330" s="416"/>
      <c r="ECC330" s="416"/>
      <c r="ECD330" s="416"/>
      <c r="ECE330" s="416"/>
      <c r="ECF330" s="416"/>
      <c r="ECG330" s="416"/>
      <c r="ECH330" s="416"/>
      <c r="ECI330" s="416"/>
      <c r="ECJ330" s="416"/>
      <c r="ECK330" s="416"/>
      <c r="ECL330" s="416"/>
      <c r="ECM330" s="416"/>
      <c r="ECN330" s="416"/>
      <c r="ECO330" s="416"/>
      <c r="ECP330" s="416"/>
      <c r="ECQ330" s="416"/>
      <c r="ECR330" s="416"/>
      <c r="ECS330" s="416"/>
      <c r="ECT330" s="417"/>
      <c r="ECU330" s="417"/>
      <c r="ECV330" s="417"/>
      <c r="ECW330" s="417"/>
      <c r="ECX330" s="417"/>
      <c r="ECY330" s="417"/>
      <c r="ECZ330" s="417"/>
      <c r="EDA330" s="417"/>
      <c r="EDB330" s="417"/>
      <c r="EDC330" s="417"/>
      <c r="EDD330" s="417"/>
      <c r="EDE330" s="417"/>
      <c r="EDF330" s="417"/>
      <c r="EDG330" s="417"/>
      <c r="EDH330" s="417"/>
      <c r="EDI330" s="417"/>
      <c r="EDJ330" s="417"/>
      <c r="EDK330" s="417"/>
      <c r="EDL330" s="417"/>
      <c r="EDM330" s="417"/>
      <c r="EDN330" s="417"/>
      <c r="EDO330" s="417"/>
      <c r="EDP330" s="417"/>
      <c r="EDQ330" s="417"/>
      <c r="EDR330" s="418"/>
      <c r="EDS330" s="418"/>
      <c r="EDT330" s="418"/>
      <c r="EDU330" s="418"/>
      <c r="EDV330" s="418"/>
      <c r="EDW330" s="417"/>
      <c r="EDX330" s="417"/>
      <c r="EDY330" s="418"/>
      <c r="EDZ330" s="418"/>
      <c r="EEA330" s="417"/>
      <c r="EEB330" s="417"/>
      <c r="EEC330" s="418"/>
      <c r="EED330" s="418"/>
      <c r="EEE330" s="417"/>
      <c r="EEF330" s="417"/>
      <c r="EEG330" s="417"/>
      <c r="EEH330" s="417"/>
      <c r="EEI330" s="417"/>
      <c r="EEJ330" s="417"/>
      <c r="EEK330" s="417"/>
      <c r="EEL330" s="418"/>
      <c r="EEM330" s="418"/>
      <c r="EEN330" s="417"/>
      <c r="EEO330" s="417"/>
      <c r="EEP330" s="418"/>
      <c r="EEQ330" s="418"/>
      <c r="EER330" s="417"/>
      <c r="EES330" s="417"/>
      <c r="EET330" s="417"/>
      <c r="EEU330" s="417"/>
      <c r="EEV330" s="417"/>
      <c r="EEW330" s="411"/>
      <c r="EEX330" s="443"/>
      <c r="EEY330" s="417"/>
      <c r="EEZ330" s="417"/>
      <c r="EFA330" s="417"/>
      <c r="EFB330" s="417"/>
      <c r="EFC330" s="417"/>
      <c r="EFD330" s="417"/>
      <c r="EFE330" s="417"/>
      <c r="EFF330" s="416"/>
      <c r="EFG330" s="416"/>
      <c r="EFH330" s="416"/>
      <c r="EFI330" s="416"/>
      <c r="EFJ330" s="416"/>
      <c r="EFK330" s="416"/>
      <c r="EFL330" s="416"/>
      <c r="EFM330" s="416"/>
      <c r="EFN330" s="416"/>
      <c r="EFO330" s="416"/>
      <c r="EFP330" s="416"/>
      <c r="EFQ330" s="416"/>
      <c r="EFR330" s="416"/>
      <c r="EFS330" s="416"/>
      <c r="EFT330" s="416"/>
      <c r="EFU330" s="416"/>
      <c r="EFV330" s="416"/>
      <c r="EFW330" s="416"/>
      <c r="EFX330" s="416"/>
      <c r="EFY330" s="416"/>
      <c r="EFZ330" s="416"/>
      <c r="EGA330" s="416"/>
      <c r="EGB330" s="416"/>
      <c r="EGC330" s="416"/>
      <c r="EGD330" s="416"/>
      <c r="EGE330" s="416"/>
      <c r="EGF330" s="416"/>
      <c r="EGG330" s="416"/>
      <c r="EGH330" s="416"/>
      <c r="EGI330" s="416"/>
      <c r="EGJ330" s="416"/>
      <c r="EGK330" s="416"/>
      <c r="EGL330" s="416"/>
      <c r="EGM330" s="416"/>
      <c r="EGN330" s="416"/>
      <c r="EGO330" s="416"/>
      <c r="EGP330" s="416"/>
      <c r="EGQ330" s="416"/>
      <c r="EGR330" s="416"/>
      <c r="EGS330" s="416"/>
      <c r="EGT330" s="416"/>
      <c r="EGU330" s="416"/>
      <c r="EGV330" s="416"/>
      <c r="EGW330" s="416"/>
      <c r="EGX330" s="417"/>
      <c r="EGY330" s="417"/>
      <c r="EGZ330" s="417"/>
      <c r="EHA330" s="417"/>
      <c r="EHB330" s="417"/>
      <c r="EHC330" s="417"/>
      <c r="EHD330" s="417"/>
      <c r="EHE330" s="417"/>
      <c r="EHF330" s="417"/>
      <c r="EHG330" s="417"/>
      <c r="EHH330" s="417"/>
      <c r="EHI330" s="417"/>
      <c r="EHJ330" s="417"/>
      <c r="EHK330" s="417"/>
      <c r="EHL330" s="417"/>
      <c r="EHM330" s="417"/>
      <c r="EHN330" s="417"/>
      <c r="EHO330" s="417"/>
      <c r="EHP330" s="417"/>
      <c r="EHQ330" s="417"/>
      <c r="EHR330" s="417"/>
      <c r="EHS330" s="417"/>
      <c r="EHT330" s="417"/>
      <c r="EHU330" s="417"/>
      <c r="EHV330" s="418"/>
      <c r="EHW330" s="418"/>
      <c r="EHX330" s="418"/>
      <c r="EHY330" s="418"/>
      <c r="EHZ330" s="418"/>
      <c r="EIA330" s="417"/>
      <c r="EIB330" s="417"/>
      <c r="EIC330" s="418"/>
      <c r="EID330" s="418"/>
      <c r="EIE330" s="417"/>
      <c r="EIF330" s="417"/>
      <c r="EIG330" s="418"/>
      <c r="EIH330" s="418"/>
      <c r="EII330" s="417"/>
      <c r="EIJ330" s="417"/>
      <c r="EIK330" s="417"/>
      <c r="EIL330" s="417"/>
      <c r="EIM330" s="417"/>
      <c r="EIN330" s="417"/>
      <c r="EIO330" s="417"/>
      <c r="EIP330" s="418"/>
      <c r="EIQ330" s="418"/>
      <c r="EIR330" s="417"/>
      <c r="EIS330" s="417"/>
      <c r="EIT330" s="418"/>
      <c r="EIU330" s="418"/>
      <c r="EIV330" s="417"/>
      <c r="EIW330" s="417"/>
      <c r="EIX330" s="417"/>
      <c r="EIY330" s="417"/>
      <c r="EIZ330" s="417"/>
      <c r="EJA330" s="411"/>
      <c r="EJB330" s="443"/>
      <c r="EJC330" s="417"/>
      <c r="EJD330" s="417"/>
      <c r="EJE330" s="417"/>
      <c r="EJF330" s="417"/>
      <c r="EJG330" s="417"/>
      <c r="EJH330" s="417"/>
      <c r="EJI330" s="417"/>
      <c r="EJJ330" s="416"/>
      <c r="EJK330" s="416"/>
      <c r="EJL330" s="416"/>
      <c r="EJM330" s="416"/>
      <c r="EJN330" s="416"/>
      <c r="EJO330" s="416"/>
      <c r="EJP330" s="416"/>
      <c r="EJQ330" s="416"/>
      <c r="EJR330" s="416"/>
      <c r="EJS330" s="416"/>
      <c r="EJT330" s="416"/>
      <c r="EJU330" s="416"/>
      <c r="EJV330" s="416"/>
      <c r="EJW330" s="416"/>
      <c r="EJX330" s="416"/>
      <c r="EJY330" s="416"/>
      <c r="EJZ330" s="416"/>
      <c r="EKA330" s="416"/>
      <c r="EKB330" s="416"/>
      <c r="EKC330" s="416"/>
      <c r="EKD330" s="416"/>
      <c r="EKE330" s="416"/>
      <c r="EKF330" s="416"/>
      <c r="EKG330" s="416"/>
      <c r="EKH330" s="416"/>
      <c r="EKI330" s="416"/>
      <c r="EKJ330" s="416"/>
      <c r="EKK330" s="416"/>
      <c r="EKL330" s="416"/>
      <c r="EKM330" s="416"/>
      <c r="EKN330" s="416"/>
      <c r="EKO330" s="416"/>
      <c r="EKP330" s="416"/>
      <c r="EKQ330" s="416"/>
      <c r="EKR330" s="416"/>
      <c r="EKS330" s="416"/>
      <c r="EKT330" s="416"/>
      <c r="EKU330" s="416"/>
      <c r="EKV330" s="416"/>
      <c r="EKW330" s="416"/>
      <c r="EKX330" s="416"/>
      <c r="EKY330" s="416"/>
      <c r="EKZ330" s="416"/>
      <c r="ELA330" s="416"/>
      <c r="ELB330" s="417"/>
      <c r="ELC330" s="417"/>
      <c r="ELD330" s="417"/>
      <c r="ELE330" s="417"/>
      <c r="ELF330" s="417"/>
      <c r="ELG330" s="417"/>
      <c r="ELH330" s="417"/>
      <c r="ELI330" s="417"/>
      <c r="ELJ330" s="417"/>
      <c r="ELK330" s="417"/>
      <c r="ELL330" s="417"/>
      <c r="ELM330" s="417"/>
      <c r="ELN330" s="417"/>
      <c r="ELO330" s="417"/>
      <c r="ELP330" s="417"/>
      <c r="ELQ330" s="417"/>
      <c r="ELR330" s="417"/>
      <c r="ELS330" s="417"/>
      <c r="ELT330" s="417"/>
      <c r="ELU330" s="417"/>
      <c r="ELV330" s="417"/>
      <c r="ELW330" s="417"/>
      <c r="ELX330" s="417"/>
      <c r="ELY330" s="417"/>
      <c r="ELZ330" s="418"/>
      <c r="EMA330" s="418"/>
      <c r="EMB330" s="418"/>
      <c r="EMC330" s="418"/>
      <c r="EMD330" s="418"/>
      <c r="EME330" s="417"/>
      <c r="EMF330" s="417"/>
      <c r="EMG330" s="418"/>
      <c r="EMH330" s="418"/>
      <c r="EMI330" s="417"/>
      <c r="EMJ330" s="417"/>
      <c r="EMK330" s="418"/>
      <c r="EML330" s="418"/>
      <c r="EMM330" s="417"/>
      <c r="EMN330" s="417"/>
      <c r="EMO330" s="417"/>
      <c r="EMP330" s="417"/>
      <c r="EMQ330" s="417"/>
      <c r="EMR330" s="417"/>
      <c r="EMS330" s="417"/>
      <c r="EMT330" s="418"/>
      <c r="EMU330" s="418"/>
      <c r="EMV330" s="417"/>
      <c r="EMW330" s="417"/>
      <c r="EMX330" s="418"/>
      <c r="EMY330" s="418"/>
      <c r="EMZ330" s="417"/>
      <c r="ENA330" s="417"/>
      <c r="ENB330" s="417"/>
      <c r="ENC330" s="417"/>
      <c r="END330" s="417"/>
      <c r="ENE330" s="411"/>
      <c r="ENF330" s="443"/>
      <c r="ENG330" s="417"/>
      <c r="ENH330" s="417"/>
      <c r="ENI330" s="417"/>
      <c r="ENJ330" s="417"/>
      <c r="ENK330" s="417"/>
      <c r="ENL330" s="417"/>
      <c r="ENM330" s="417"/>
      <c r="ENN330" s="416"/>
      <c r="ENO330" s="416"/>
      <c r="ENP330" s="416"/>
      <c r="ENQ330" s="416"/>
      <c r="ENR330" s="416"/>
      <c r="ENS330" s="416"/>
      <c r="ENT330" s="416"/>
      <c r="ENU330" s="416"/>
      <c r="ENV330" s="416"/>
      <c r="ENW330" s="416"/>
      <c r="ENX330" s="416"/>
      <c r="ENY330" s="416"/>
      <c r="ENZ330" s="416"/>
      <c r="EOA330" s="416"/>
      <c r="EOB330" s="416"/>
      <c r="EOC330" s="416"/>
      <c r="EOD330" s="416"/>
      <c r="EOE330" s="416"/>
      <c r="EOF330" s="416"/>
      <c r="EOG330" s="416"/>
      <c r="EOH330" s="416"/>
      <c r="EOI330" s="416"/>
      <c r="EOJ330" s="416"/>
      <c r="EOK330" s="416"/>
      <c r="EOL330" s="416"/>
      <c r="EOM330" s="416"/>
      <c r="EON330" s="416"/>
      <c r="EOO330" s="416"/>
      <c r="EOP330" s="416"/>
      <c r="EOQ330" s="416"/>
      <c r="EOR330" s="416"/>
      <c r="EOS330" s="416"/>
      <c r="EOT330" s="416"/>
      <c r="EOU330" s="416"/>
      <c r="EOV330" s="416"/>
      <c r="EOW330" s="416"/>
      <c r="EOX330" s="416"/>
      <c r="EOY330" s="416"/>
      <c r="EOZ330" s="416"/>
      <c r="EPA330" s="416"/>
      <c r="EPB330" s="416"/>
      <c r="EPC330" s="416"/>
      <c r="EPD330" s="416"/>
      <c r="EPE330" s="416"/>
      <c r="EPF330" s="417"/>
      <c r="EPG330" s="417"/>
      <c r="EPH330" s="417"/>
      <c r="EPI330" s="417"/>
      <c r="EPJ330" s="417"/>
      <c r="EPK330" s="417"/>
      <c r="EPL330" s="417"/>
      <c r="EPM330" s="417"/>
      <c r="EPN330" s="417"/>
      <c r="EPO330" s="417"/>
      <c r="EPP330" s="417"/>
      <c r="EPQ330" s="417"/>
      <c r="EPR330" s="417"/>
      <c r="EPS330" s="417"/>
      <c r="EPT330" s="417"/>
      <c r="EPU330" s="417"/>
      <c r="EPV330" s="417"/>
      <c r="EPW330" s="417"/>
      <c r="EPX330" s="417"/>
      <c r="EPY330" s="417"/>
      <c r="EPZ330" s="417"/>
      <c r="EQA330" s="417"/>
      <c r="EQB330" s="417"/>
      <c r="EQC330" s="417"/>
      <c r="EQD330" s="418"/>
      <c r="EQE330" s="418"/>
      <c r="EQF330" s="418"/>
      <c r="EQG330" s="418"/>
      <c r="EQH330" s="418"/>
      <c r="EQI330" s="417"/>
      <c r="EQJ330" s="417"/>
      <c r="EQK330" s="418"/>
      <c r="EQL330" s="418"/>
      <c r="EQM330" s="417"/>
      <c r="EQN330" s="417"/>
      <c r="EQO330" s="418"/>
      <c r="EQP330" s="418"/>
      <c r="EQQ330" s="417"/>
      <c r="EQR330" s="417"/>
      <c r="EQS330" s="417"/>
      <c r="EQT330" s="417"/>
      <c r="EQU330" s="417"/>
      <c r="EQV330" s="417"/>
      <c r="EQW330" s="417"/>
      <c r="EQX330" s="418"/>
      <c r="EQY330" s="418"/>
      <c r="EQZ330" s="417"/>
      <c r="ERA330" s="417"/>
      <c r="ERB330" s="418"/>
      <c r="ERC330" s="418"/>
      <c r="ERD330" s="417"/>
      <c r="ERE330" s="417"/>
      <c r="ERF330" s="417"/>
      <c r="ERG330" s="417"/>
      <c r="ERH330" s="417"/>
      <c r="ERI330" s="411"/>
      <c r="ERJ330" s="443"/>
      <c r="ERK330" s="417"/>
      <c r="ERL330" s="417"/>
      <c r="ERM330" s="417"/>
      <c r="ERN330" s="417"/>
      <c r="ERO330" s="417"/>
      <c r="ERP330" s="417"/>
      <c r="ERQ330" s="417"/>
      <c r="ERR330" s="416"/>
      <c r="ERS330" s="416"/>
      <c r="ERT330" s="416"/>
      <c r="ERU330" s="416"/>
      <c r="ERV330" s="416"/>
      <c r="ERW330" s="416"/>
      <c r="ERX330" s="416"/>
      <c r="ERY330" s="416"/>
      <c r="ERZ330" s="416"/>
      <c r="ESA330" s="416"/>
      <c r="ESB330" s="416"/>
      <c r="ESC330" s="416"/>
      <c r="ESD330" s="416"/>
      <c r="ESE330" s="416"/>
      <c r="ESF330" s="416"/>
      <c r="ESG330" s="416"/>
      <c r="ESH330" s="416"/>
      <c r="ESI330" s="416"/>
      <c r="ESJ330" s="416"/>
      <c r="ESK330" s="416"/>
      <c r="ESL330" s="416"/>
      <c r="ESM330" s="416"/>
      <c r="ESN330" s="416"/>
      <c r="ESO330" s="416"/>
      <c r="ESP330" s="416"/>
      <c r="ESQ330" s="416"/>
      <c r="ESR330" s="416"/>
      <c r="ESS330" s="416"/>
      <c r="EST330" s="416"/>
      <c r="ESU330" s="416"/>
      <c r="ESV330" s="416"/>
      <c r="ESW330" s="416"/>
      <c r="ESX330" s="416"/>
      <c r="ESY330" s="416"/>
      <c r="ESZ330" s="416"/>
      <c r="ETA330" s="416"/>
      <c r="ETB330" s="416"/>
      <c r="ETC330" s="416"/>
      <c r="ETD330" s="416"/>
      <c r="ETE330" s="416"/>
      <c r="ETF330" s="416"/>
      <c r="ETG330" s="416"/>
      <c r="ETH330" s="416"/>
      <c r="ETI330" s="416"/>
      <c r="ETJ330" s="417"/>
      <c r="ETK330" s="417"/>
      <c r="ETL330" s="417"/>
      <c r="ETM330" s="417"/>
      <c r="ETN330" s="417"/>
      <c r="ETO330" s="417"/>
      <c r="ETP330" s="417"/>
      <c r="ETQ330" s="417"/>
      <c r="ETR330" s="417"/>
      <c r="ETS330" s="417"/>
      <c r="ETT330" s="417"/>
      <c r="ETU330" s="417"/>
      <c r="ETV330" s="417"/>
      <c r="ETW330" s="417"/>
      <c r="ETX330" s="417"/>
      <c r="ETY330" s="417"/>
      <c r="ETZ330" s="417"/>
      <c r="EUA330" s="417"/>
      <c r="EUB330" s="417"/>
      <c r="EUC330" s="417"/>
      <c r="EUD330" s="417"/>
      <c r="EUE330" s="417"/>
      <c r="EUF330" s="417"/>
      <c r="EUG330" s="417"/>
      <c r="EUH330" s="418"/>
      <c r="EUI330" s="418"/>
      <c r="EUJ330" s="418"/>
      <c r="EUK330" s="418"/>
      <c r="EUL330" s="418"/>
      <c r="EUM330" s="417"/>
      <c r="EUN330" s="417"/>
      <c r="EUO330" s="418"/>
      <c r="EUP330" s="418"/>
      <c r="EUQ330" s="417"/>
      <c r="EUR330" s="417"/>
      <c r="EUS330" s="418"/>
      <c r="EUT330" s="418"/>
      <c r="EUU330" s="417"/>
      <c r="EUV330" s="417"/>
      <c r="EUW330" s="417"/>
      <c r="EUX330" s="417"/>
      <c r="EUY330" s="417"/>
      <c r="EUZ330" s="417"/>
      <c r="EVA330" s="417"/>
      <c r="EVB330" s="418"/>
      <c r="EVC330" s="418"/>
      <c r="EVD330" s="417"/>
      <c r="EVE330" s="417"/>
      <c r="EVF330" s="418"/>
      <c r="EVG330" s="418"/>
      <c r="EVH330" s="417"/>
      <c r="EVI330" s="417"/>
      <c r="EVJ330" s="417"/>
      <c r="EVK330" s="417"/>
      <c r="EVL330" s="417"/>
      <c r="EVM330" s="411"/>
      <c r="EVN330" s="443"/>
      <c r="EVO330" s="417"/>
      <c r="EVP330" s="417"/>
      <c r="EVQ330" s="417"/>
      <c r="EVR330" s="417"/>
      <c r="EVS330" s="417"/>
      <c r="EVT330" s="417"/>
      <c r="EVU330" s="417"/>
      <c r="EVV330" s="416"/>
      <c r="EVW330" s="416"/>
      <c r="EVX330" s="416"/>
      <c r="EVY330" s="416"/>
      <c r="EVZ330" s="416"/>
      <c r="EWA330" s="416"/>
      <c r="EWB330" s="416"/>
      <c r="EWC330" s="416"/>
      <c r="EWD330" s="416"/>
      <c r="EWE330" s="416"/>
      <c r="EWF330" s="416"/>
      <c r="EWG330" s="416"/>
      <c r="EWH330" s="416"/>
      <c r="EWI330" s="416"/>
      <c r="EWJ330" s="416"/>
      <c r="EWK330" s="416"/>
      <c r="EWL330" s="416"/>
      <c r="EWM330" s="416"/>
      <c r="EWN330" s="416"/>
      <c r="EWO330" s="416"/>
      <c r="EWP330" s="416"/>
      <c r="EWQ330" s="416"/>
      <c r="EWR330" s="416"/>
      <c r="EWS330" s="416"/>
      <c r="EWT330" s="416"/>
      <c r="EWU330" s="416"/>
      <c r="EWV330" s="416"/>
      <c r="EWW330" s="416"/>
      <c r="EWX330" s="416"/>
      <c r="EWY330" s="416"/>
      <c r="EWZ330" s="416"/>
      <c r="EXA330" s="416"/>
      <c r="EXB330" s="416"/>
      <c r="EXC330" s="416"/>
      <c r="EXD330" s="416"/>
      <c r="EXE330" s="416"/>
      <c r="EXF330" s="416"/>
      <c r="EXG330" s="416"/>
      <c r="EXH330" s="416"/>
      <c r="EXI330" s="416"/>
      <c r="EXJ330" s="416"/>
      <c r="EXK330" s="416"/>
      <c r="EXL330" s="416"/>
      <c r="EXM330" s="416"/>
      <c r="EXN330" s="417"/>
      <c r="EXO330" s="417"/>
      <c r="EXP330" s="417"/>
      <c r="EXQ330" s="417"/>
      <c r="EXR330" s="417"/>
      <c r="EXS330" s="417"/>
      <c r="EXT330" s="417"/>
      <c r="EXU330" s="417"/>
      <c r="EXV330" s="417"/>
      <c r="EXW330" s="417"/>
      <c r="EXX330" s="417"/>
      <c r="EXY330" s="417"/>
      <c r="EXZ330" s="417"/>
      <c r="EYA330" s="417"/>
      <c r="EYB330" s="417"/>
      <c r="EYC330" s="417"/>
      <c r="EYD330" s="417"/>
      <c r="EYE330" s="417"/>
      <c r="EYF330" s="417"/>
      <c r="EYG330" s="417"/>
      <c r="EYH330" s="417"/>
      <c r="EYI330" s="417"/>
      <c r="EYJ330" s="417"/>
      <c r="EYK330" s="417"/>
      <c r="EYL330" s="418"/>
      <c r="EYM330" s="418"/>
      <c r="EYN330" s="418"/>
      <c r="EYO330" s="418"/>
      <c r="EYP330" s="418"/>
      <c r="EYQ330" s="417"/>
      <c r="EYR330" s="417"/>
      <c r="EYS330" s="418"/>
      <c r="EYT330" s="418"/>
      <c r="EYU330" s="417"/>
      <c r="EYV330" s="417"/>
      <c r="EYW330" s="418"/>
      <c r="EYX330" s="418"/>
      <c r="EYY330" s="417"/>
      <c r="EYZ330" s="417"/>
      <c r="EZA330" s="417"/>
      <c r="EZB330" s="417"/>
      <c r="EZC330" s="417"/>
      <c r="EZD330" s="417"/>
      <c r="EZE330" s="417"/>
      <c r="EZF330" s="418"/>
      <c r="EZG330" s="418"/>
      <c r="EZH330" s="417"/>
      <c r="EZI330" s="417"/>
      <c r="EZJ330" s="418"/>
      <c r="EZK330" s="418"/>
      <c r="EZL330" s="417"/>
      <c r="EZM330" s="417"/>
      <c r="EZN330" s="417"/>
      <c r="EZO330" s="417"/>
      <c r="EZP330" s="417"/>
      <c r="EZQ330" s="411"/>
      <c r="EZR330" s="443"/>
      <c r="EZS330" s="417"/>
      <c r="EZT330" s="417"/>
      <c r="EZU330" s="417"/>
      <c r="EZV330" s="417"/>
      <c r="EZW330" s="417"/>
      <c r="EZX330" s="417"/>
      <c r="EZY330" s="417"/>
      <c r="EZZ330" s="416"/>
      <c r="FAA330" s="416"/>
      <c r="FAB330" s="416"/>
      <c r="FAC330" s="416"/>
      <c r="FAD330" s="416"/>
      <c r="FAE330" s="416"/>
      <c r="FAF330" s="416"/>
      <c r="FAG330" s="416"/>
      <c r="FAH330" s="416"/>
      <c r="FAI330" s="416"/>
      <c r="FAJ330" s="416"/>
      <c r="FAK330" s="416"/>
      <c r="FAL330" s="416"/>
      <c r="FAM330" s="416"/>
      <c r="FAN330" s="416"/>
      <c r="FAO330" s="416"/>
      <c r="FAP330" s="416"/>
      <c r="FAQ330" s="416"/>
      <c r="FAR330" s="416"/>
      <c r="FAS330" s="416"/>
      <c r="FAT330" s="416"/>
      <c r="FAU330" s="416"/>
      <c r="FAV330" s="416"/>
      <c r="FAW330" s="416"/>
      <c r="FAX330" s="416"/>
      <c r="FAY330" s="416"/>
      <c r="FAZ330" s="416"/>
      <c r="FBA330" s="416"/>
      <c r="FBB330" s="416"/>
      <c r="FBC330" s="416"/>
      <c r="FBD330" s="416"/>
      <c r="FBE330" s="416"/>
      <c r="FBF330" s="416"/>
      <c r="FBG330" s="416"/>
      <c r="FBH330" s="416"/>
      <c r="FBI330" s="416"/>
      <c r="FBJ330" s="416"/>
      <c r="FBK330" s="416"/>
      <c r="FBL330" s="416"/>
      <c r="FBM330" s="416"/>
      <c r="FBN330" s="416"/>
      <c r="FBO330" s="416"/>
      <c r="FBP330" s="416"/>
      <c r="FBQ330" s="416"/>
      <c r="FBR330" s="417"/>
      <c r="FBS330" s="417"/>
      <c r="FBT330" s="417"/>
      <c r="FBU330" s="417"/>
      <c r="FBV330" s="417"/>
      <c r="FBW330" s="417"/>
      <c r="FBX330" s="417"/>
      <c r="FBY330" s="417"/>
      <c r="FBZ330" s="417"/>
      <c r="FCA330" s="417"/>
      <c r="FCB330" s="417"/>
      <c r="FCC330" s="417"/>
      <c r="FCD330" s="417"/>
      <c r="FCE330" s="417"/>
      <c r="FCF330" s="417"/>
      <c r="FCG330" s="417"/>
      <c r="FCH330" s="417"/>
      <c r="FCI330" s="417"/>
      <c r="FCJ330" s="417"/>
      <c r="FCK330" s="417"/>
      <c r="FCL330" s="417"/>
      <c r="FCM330" s="417"/>
      <c r="FCN330" s="417"/>
      <c r="FCO330" s="417"/>
      <c r="FCP330" s="418"/>
      <c r="FCQ330" s="418"/>
      <c r="FCR330" s="418"/>
      <c r="FCS330" s="418"/>
      <c r="FCT330" s="418"/>
      <c r="FCU330" s="417"/>
      <c r="FCV330" s="417"/>
      <c r="FCW330" s="418"/>
      <c r="FCX330" s="418"/>
      <c r="FCY330" s="417"/>
      <c r="FCZ330" s="417"/>
      <c r="FDA330" s="418"/>
      <c r="FDB330" s="418"/>
      <c r="FDC330" s="417"/>
      <c r="FDD330" s="417"/>
      <c r="FDE330" s="417"/>
      <c r="FDF330" s="417"/>
      <c r="FDG330" s="417"/>
      <c r="FDH330" s="417"/>
      <c r="FDI330" s="417"/>
      <c r="FDJ330" s="418"/>
      <c r="FDK330" s="418"/>
      <c r="FDL330" s="417"/>
      <c r="FDM330" s="417"/>
      <c r="FDN330" s="418"/>
      <c r="FDO330" s="418"/>
      <c r="FDP330" s="417"/>
      <c r="FDQ330" s="417"/>
      <c r="FDR330" s="417"/>
      <c r="FDS330" s="417"/>
      <c r="FDT330" s="417"/>
      <c r="FDU330" s="411"/>
      <c r="FDV330" s="443"/>
      <c r="FDW330" s="417"/>
      <c r="FDX330" s="417"/>
      <c r="FDY330" s="417"/>
      <c r="FDZ330" s="417"/>
      <c r="FEA330" s="417"/>
      <c r="FEB330" s="417"/>
      <c r="FEC330" s="417"/>
      <c r="FED330" s="416"/>
      <c r="FEE330" s="416"/>
      <c r="FEF330" s="416"/>
      <c r="FEG330" s="416"/>
      <c r="FEH330" s="416"/>
      <c r="FEI330" s="416"/>
      <c r="FEJ330" s="416"/>
      <c r="FEK330" s="416"/>
      <c r="FEL330" s="416"/>
      <c r="FEM330" s="416"/>
      <c r="FEN330" s="416"/>
      <c r="FEO330" s="416"/>
      <c r="FEP330" s="416"/>
      <c r="FEQ330" s="416"/>
      <c r="FER330" s="416"/>
      <c r="FES330" s="416"/>
      <c r="FET330" s="416"/>
      <c r="FEU330" s="416"/>
      <c r="FEV330" s="416"/>
      <c r="FEW330" s="416"/>
      <c r="FEX330" s="416"/>
      <c r="FEY330" s="416"/>
      <c r="FEZ330" s="416"/>
      <c r="FFA330" s="416"/>
      <c r="FFB330" s="416"/>
      <c r="FFC330" s="416"/>
      <c r="FFD330" s="416"/>
      <c r="FFE330" s="416"/>
      <c r="FFF330" s="416"/>
      <c r="FFG330" s="416"/>
      <c r="FFH330" s="416"/>
      <c r="FFI330" s="416"/>
      <c r="FFJ330" s="416"/>
      <c r="FFK330" s="416"/>
      <c r="FFL330" s="416"/>
      <c r="FFM330" s="416"/>
      <c r="FFN330" s="416"/>
      <c r="FFO330" s="416"/>
      <c r="FFP330" s="416"/>
      <c r="FFQ330" s="416"/>
      <c r="FFR330" s="416"/>
      <c r="FFS330" s="416"/>
      <c r="FFT330" s="416"/>
      <c r="FFU330" s="416"/>
      <c r="FFV330" s="417"/>
      <c r="FFW330" s="417"/>
      <c r="FFX330" s="417"/>
      <c r="FFY330" s="417"/>
      <c r="FFZ330" s="417"/>
      <c r="FGA330" s="417"/>
      <c r="FGB330" s="417"/>
      <c r="FGC330" s="417"/>
      <c r="FGD330" s="417"/>
      <c r="FGE330" s="417"/>
      <c r="FGF330" s="417"/>
      <c r="FGG330" s="417"/>
      <c r="FGH330" s="417"/>
      <c r="FGI330" s="417"/>
      <c r="FGJ330" s="417"/>
      <c r="FGK330" s="417"/>
      <c r="FGL330" s="417"/>
      <c r="FGM330" s="417"/>
      <c r="FGN330" s="417"/>
      <c r="FGO330" s="417"/>
      <c r="FGP330" s="417"/>
      <c r="FGQ330" s="417"/>
      <c r="FGR330" s="417"/>
      <c r="FGS330" s="417"/>
      <c r="FGT330" s="418"/>
      <c r="FGU330" s="418"/>
      <c r="FGV330" s="418"/>
      <c r="FGW330" s="418"/>
      <c r="FGX330" s="418"/>
      <c r="FGY330" s="417"/>
      <c r="FGZ330" s="417"/>
      <c r="FHA330" s="418"/>
      <c r="FHB330" s="418"/>
      <c r="FHC330" s="417"/>
      <c r="FHD330" s="417"/>
      <c r="FHE330" s="418"/>
      <c r="FHF330" s="418"/>
      <c r="FHG330" s="417"/>
      <c r="FHH330" s="417"/>
      <c r="FHI330" s="417"/>
      <c r="FHJ330" s="417"/>
      <c r="FHK330" s="417"/>
      <c r="FHL330" s="417"/>
      <c r="FHM330" s="417"/>
      <c r="FHN330" s="418"/>
      <c r="FHO330" s="418"/>
      <c r="FHP330" s="417"/>
      <c r="FHQ330" s="417"/>
      <c r="FHR330" s="418"/>
      <c r="FHS330" s="418"/>
      <c r="FHT330" s="417"/>
      <c r="FHU330" s="417"/>
      <c r="FHV330" s="417"/>
      <c r="FHW330" s="417"/>
      <c r="FHX330" s="417"/>
      <c r="FHY330" s="411"/>
      <c r="FHZ330" s="443"/>
      <c r="FIA330" s="417"/>
      <c r="FIB330" s="417"/>
      <c r="FIC330" s="417"/>
      <c r="FID330" s="417"/>
      <c r="FIE330" s="417"/>
      <c r="FIF330" s="417"/>
      <c r="FIG330" s="417"/>
      <c r="FIH330" s="416"/>
      <c r="FII330" s="416"/>
      <c r="FIJ330" s="416"/>
      <c r="FIK330" s="416"/>
      <c r="FIL330" s="416"/>
      <c r="FIM330" s="416"/>
      <c r="FIN330" s="416"/>
      <c r="FIO330" s="416"/>
      <c r="FIP330" s="416"/>
      <c r="FIQ330" s="416"/>
      <c r="FIR330" s="416"/>
      <c r="FIS330" s="416"/>
      <c r="FIT330" s="416"/>
      <c r="FIU330" s="416"/>
      <c r="FIV330" s="416"/>
      <c r="FIW330" s="416"/>
      <c r="FIX330" s="416"/>
      <c r="FIY330" s="416"/>
      <c r="FIZ330" s="416"/>
      <c r="FJA330" s="416"/>
      <c r="FJB330" s="416"/>
      <c r="FJC330" s="416"/>
      <c r="FJD330" s="416"/>
      <c r="FJE330" s="416"/>
      <c r="FJF330" s="416"/>
      <c r="FJG330" s="416"/>
      <c r="FJH330" s="416"/>
      <c r="FJI330" s="416"/>
      <c r="FJJ330" s="416"/>
      <c r="FJK330" s="416"/>
      <c r="FJL330" s="416"/>
      <c r="FJM330" s="416"/>
      <c r="FJN330" s="416"/>
      <c r="FJO330" s="416"/>
      <c r="FJP330" s="416"/>
      <c r="FJQ330" s="416"/>
      <c r="FJR330" s="416"/>
      <c r="FJS330" s="416"/>
      <c r="FJT330" s="416"/>
      <c r="FJU330" s="416"/>
      <c r="FJV330" s="416"/>
      <c r="FJW330" s="416"/>
      <c r="FJX330" s="416"/>
      <c r="FJY330" s="416"/>
      <c r="FJZ330" s="417"/>
      <c r="FKA330" s="417"/>
      <c r="FKB330" s="417"/>
      <c r="FKC330" s="417"/>
      <c r="FKD330" s="417"/>
      <c r="FKE330" s="417"/>
      <c r="FKF330" s="417"/>
      <c r="FKG330" s="417"/>
      <c r="FKH330" s="417"/>
      <c r="FKI330" s="417"/>
      <c r="FKJ330" s="417"/>
      <c r="FKK330" s="417"/>
      <c r="FKL330" s="417"/>
      <c r="FKM330" s="417"/>
      <c r="FKN330" s="417"/>
      <c r="FKO330" s="417"/>
      <c r="FKP330" s="417"/>
      <c r="FKQ330" s="417"/>
      <c r="FKR330" s="417"/>
      <c r="FKS330" s="417"/>
      <c r="FKT330" s="417"/>
      <c r="FKU330" s="417"/>
      <c r="FKV330" s="417"/>
      <c r="FKW330" s="417"/>
      <c r="FKX330" s="418"/>
      <c r="FKY330" s="418"/>
      <c r="FKZ330" s="418"/>
      <c r="FLA330" s="418"/>
      <c r="FLB330" s="418"/>
      <c r="FLC330" s="417"/>
      <c r="FLD330" s="417"/>
      <c r="FLE330" s="418"/>
      <c r="FLF330" s="418"/>
      <c r="FLG330" s="417"/>
      <c r="FLH330" s="417"/>
      <c r="FLI330" s="418"/>
      <c r="FLJ330" s="418"/>
      <c r="FLK330" s="417"/>
      <c r="FLL330" s="417"/>
      <c r="FLM330" s="417"/>
      <c r="FLN330" s="417"/>
      <c r="FLO330" s="417"/>
      <c r="FLP330" s="417"/>
      <c r="FLQ330" s="417"/>
      <c r="FLR330" s="418"/>
      <c r="FLS330" s="418"/>
      <c r="FLT330" s="417"/>
      <c r="FLU330" s="417"/>
      <c r="FLV330" s="418"/>
      <c r="FLW330" s="418"/>
      <c r="FLX330" s="417"/>
      <c r="FLY330" s="417"/>
      <c r="FLZ330" s="417"/>
      <c r="FMA330" s="417"/>
      <c r="FMB330" s="417"/>
      <c r="FMC330" s="411"/>
      <c r="FMD330" s="443"/>
      <c r="FME330" s="417"/>
      <c r="FMF330" s="417"/>
      <c r="FMG330" s="417"/>
      <c r="FMH330" s="417"/>
      <c r="FMI330" s="417"/>
      <c r="FMJ330" s="417"/>
      <c r="FMK330" s="417"/>
      <c r="FML330" s="416"/>
      <c r="FMM330" s="416"/>
      <c r="FMN330" s="416"/>
      <c r="FMO330" s="416"/>
      <c r="FMP330" s="416"/>
      <c r="FMQ330" s="416"/>
      <c r="FMR330" s="416"/>
      <c r="FMS330" s="416"/>
      <c r="FMT330" s="416"/>
      <c r="FMU330" s="416"/>
      <c r="FMV330" s="416"/>
      <c r="FMW330" s="416"/>
      <c r="FMX330" s="416"/>
      <c r="FMY330" s="416"/>
      <c r="FMZ330" s="416"/>
      <c r="FNA330" s="416"/>
      <c r="FNB330" s="416"/>
      <c r="FNC330" s="416"/>
      <c r="FND330" s="416"/>
      <c r="FNE330" s="416"/>
      <c r="FNF330" s="416"/>
      <c r="FNG330" s="416"/>
      <c r="FNH330" s="416"/>
      <c r="FNI330" s="416"/>
      <c r="FNJ330" s="416"/>
      <c r="FNK330" s="416"/>
      <c r="FNL330" s="416"/>
      <c r="FNM330" s="416"/>
      <c r="FNN330" s="416"/>
      <c r="FNO330" s="416"/>
      <c r="FNP330" s="416"/>
      <c r="FNQ330" s="416"/>
      <c r="FNR330" s="416"/>
      <c r="FNS330" s="416"/>
      <c r="FNT330" s="416"/>
      <c r="FNU330" s="416"/>
      <c r="FNV330" s="416"/>
      <c r="FNW330" s="416"/>
      <c r="FNX330" s="416"/>
      <c r="FNY330" s="416"/>
      <c r="FNZ330" s="416"/>
      <c r="FOA330" s="416"/>
      <c r="FOB330" s="416"/>
      <c r="FOC330" s="416"/>
      <c r="FOD330" s="417"/>
      <c r="FOE330" s="417"/>
      <c r="FOF330" s="417"/>
      <c r="FOG330" s="417"/>
      <c r="FOH330" s="417"/>
      <c r="FOI330" s="417"/>
      <c r="FOJ330" s="417"/>
      <c r="FOK330" s="417"/>
      <c r="FOL330" s="417"/>
      <c r="FOM330" s="417"/>
      <c r="FON330" s="417"/>
      <c r="FOO330" s="417"/>
      <c r="FOP330" s="417"/>
      <c r="FOQ330" s="417"/>
      <c r="FOR330" s="417"/>
      <c r="FOS330" s="417"/>
      <c r="FOT330" s="417"/>
      <c r="FOU330" s="417"/>
      <c r="FOV330" s="417"/>
      <c r="FOW330" s="417"/>
      <c r="FOX330" s="417"/>
      <c r="FOY330" s="417"/>
      <c r="FOZ330" s="417"/>
      <c r="FPA330" s="417"/>
      <c r="FPB330" s="418"/>
      <c r="FPC330" s="418"/>
      <c r="FPD330" s="418"/>
      <c r="FPE330" s="418"/>
      <c r="FPF330" s="418"/>
      <c r="FPG330" s="417"/>
      <c r="FPH330" s="417"/>
      <c r="FPI330" s="418"/>
      <c r="FPJ330" s="418"/>
      <c r="FPK330" s="417"/>
      <c r="FPL330" s="417"/>
      <c r="FPM330" s="418"/>
      <c r="FPN330" s="418"/>
      <c r="FPO330" s="417"/>
      <c r="FPP330" s="417"/>
      <c r="FPQ330" s="417"/>
      <c r="FPR330" s="417"/>
      <c r="FPS330" s="417"/>
      <c r="FPT330" s="417"/>
      <c r="FPU330" s="417"/>
      <c r="FPV330" s="418"/>
      <c r="FPW330" s="418"/>
      <c r="FPX330" s="417"/>
      <c r="FPY330" s="417"/>
      <c r="FPZ330" s="418"/>
      <c r="FQA330" s="418"/>
      <c r="FQB330" s="417"/>
      <c r="FQC330" s="417"/>
      <c r="FQD330" s="417"/>
      <c r="FQE330" s="417"/>
      <c r="FQF330" s="417"/>
      <c r="FQG330" s="411"/>
      <c r="FQH330" s="443"/>
      <c r="FQI330" s="417"/>
      <c r="FQJ330" s="417"/>
      <c r="FQK330" s="417"/>
      <c r="FQL330" s="417"/>
      <c r="FQM330" s="417"/>
      <c r="FQN330" s="417"/>
      <c r="FQO330" s="417"/>
      <c r="FQP330" s="416"/>
      <c r="FQQ330" s="416"/>
      <c r="FQR330" s="416"/>
      <c r="FQS330" s="416"/>
      <c r="FQT330" s="416"/>
      <c r="FQU330" s="416"/>
      <c r="FQV330" s="416"/>
      <c r="FQW330" s="416"/>
      <c r="FQX330" s="416"/>
      <c r="FQY330" s="416"/>
      <c r="FQZ330" s="416"/>
      <c r="FRA330" s="416"/>
      <c r="FRB330" s="416"/>
      <c r="FRC330" s="416"/>
      <c r="FRD330" s="416"/>
      <c r="FRE330" s="416"/>
      <c r="FRF330" s="416"/>
      <c r="FRG330" s="416"/>
      <c r="FRH330" s="416"/>
      <c r="FRI330" s="416"/>
      <c r="FRJ330" s="416"/>
      <c r="FRK330" s="416"/>
      <c r="FRL330" s="416"/>
      <c r="FRM330" s="416"/>
      <c r="FRN330" s="416"/>
      <c r="FRO330" s="416"/>
      <c r="FRP330" s="416"/>
      <c r="FRQ330" s="416"/>
      <c r="FRR330" s="416"/>
      <c r="FRS330" s="416"/>
      <c r="FRT330" s="416"/>
      <c r="FRU330" s="416"/>
      <c r="FRV330" s="416"/>
      <c r="FRW330" s="416"/>
      <c r="FRX330" s="416"/>
      <c r="FRY330" s="416"/>
      <c r="FRZ330" s="416"/>
      <c r="FSA330" s="416"/>
      <c r="FSB330" s="416"/>
      <c r="FSC330" s="416"/>
      <c r="FSD330" s="416"/>
      <c r="FSE330" s="416"/>
      <c r="FSF330" s="416"/>
      <c r="FSG330" s="416"/>
      <c r="FSH330" s="417"/>
      <c r="FSI330" s="417"/>
      <c r="FSJ330" s="417"/>
      <c r="FSK330" s="417"/>
      <c r="FSL330" s="417"/>
      <c r="FSM330" s="417"/>
      <c r="FSN330" s="417"/>
      <c r="FSO330" s="417"/>
      <c r="FSP330" s="417"/>
      <c r="FSQ330" s="417"/>
      <c r="FSR330" s="417"/>
      <c r="FSS330" s="417"/>
      <c r="FST330" s="417"/>
      <c r="FSU330" s="417"/>
      <c r="FSV330" s="417"/>
      <c r="FSW330" s="417"/>
      <c r="FSX330" s="417"/>
      <c r="FSY330" s="417"/>
      <c r="FSZ330" s="417"/>
      <c r="FTA330" s="417"/>
      <c r="FTB330" s="417"/>
      <c r="FTC330" s="417"/>
      <c r="FTD330" s="417"/>
      <c r="FTE330" s="417"/>
      <c r="FTF330" s="418"/>
      <c r="FTG330" s="418"/>
      <c r="FTH330" s="418"/>
      <c r="FTI330" s="418"/>
      <c r="FTJ330" s="418"/>
      <c r="FTK330" s="417"/>
      <c r="FTL330" s="417"/>
      <c r="FTM330" s="418"/>
      <c r="FTN330" s="418"/>
      <c r="FTO330" s="417"/>
      <c r="FTP330" s="417"/>
      <c r="FTQ330" s="418"/>
      <c r="FTR330" s="418"/>
      <c r="FTS330" s="417"/>
      <c r="FTT330" s="417"/>
      <c r="FTU330" s="417"/>
      <c r="FTV330" s="417"/>
      <c r="FTW330" s="417"/>
      <c r="FTX330" s="417"/>
      <c r="FTY330" s="417"/>
      <c r="FTZ330" s="418"/>
      <c r="FUA330" s="418"/>
      <c r="FUB330" s="417"/>
      <c r="FUC330" s="417"/>
      <c r="FUD330" s="418"/>
      <c r="FUE330" s="418"/>
      <c r="FUF330" s="417"/>
      <c r="FUG330" s="417"/>
      <c r="FUH330" s="417"/>
      <c r="FUI330" s="417"/>
      <c r="FUJ330" s="417"/>
      <c r="FUK330" s="411"/>
      <c r="FUL330" s="443"/>
      <c r="FUM330" s="417"/>
      <c r="FUN330" s="417"/>
      <c r="FUO330" s="417"/>
      <c r="FUP330" s="417"/>
      <c r="FUQ330" s="417"/>
      <c r="FUR330" s="417"/>
      <c r="FUS330" s="417"/>
      <c r="FUT330" s="416"/>
      <c r="FUU330" s="416"/>
      <c r="FUV330" s="416"/>
      <c r="FUW330" s="416"/>
      <c r="FUX330" s="416"/>
      <c r="FUY330" s="416"/>
      <c r="FUZ330" s="416"/>
      <c r="FVA330" s="416"/>
      <c r="FVB330" s="416"/>
      <c r="FVC330" s="416"/>
      <c r="FVD330" s="416"/>
      <c r="FVE330" s="416"/>
      <c r="FVF330" s="416"/>
      <c r="FVG330" s="416"/>
      <c r="FVH330" s="416"/>
      <c r="FVI330" s="416"/>
      <c r="FVJ330" s="416"/>
      <c r="FVK330" s="416"/>
      <c r="FVL330" s="416"/>
      <c r="FVM330" s="416"/>
      <c r="FVN330" s="416"/>
      <c r="FVO330" s="416"/>
      <c r="FVP330" s="416"/>
      <c r="FVQ330" s="416"/>
      <c r="FVR330" s="416"/>
      <c r="FVS330" s="416"/>
      <c r="FVT330" s="416"/>
      <c r="FVU330" s="416"/>
      <c r="FVV330" s="416"/>
      <c r="FVW330" s="416"/>
      <c r="FVX330" s="416"/>
      <c r="FVY330" s="416"/>
      <c r="FVZ330" s="416"/>
      <c r="FWA330" s="416"/>
      <c r="FWB330" s="416"/>
      <c r="FWC330" s="416"/>
      <c r="FWD330" s="416"/>
      <c r="FWE330" s="416"/>
      <c r="FWF330" s="416"/>
      <c r="FWG330" s="416"/>
      <c r="FWH330" s="416"/>
      <c r="FWI330" s="416"/>
      <c r="FWJ330" s="416"/>
      <c r="FWK330" s="416"/>
      <c r="FWL330" s="417"/>
      <c r="FWM330" s="417"/>
      <c r="FWN330" s="417"/>
      <c r="FWO330" s="417"/>
      <c r="FWP330" s="417"/>
      <c r="FWQ330" s="417"/>
      <c r="FWR330" s="417"/>
      <c r="FWS330" s="417"/>
      <c r="FWT330" s="417"/>
      <c r="FWU330" s="417"/>
      <c r="FWV330" s="417"/>
      <c r="FWW330" s="417"/>
      <c r="FWX330" s="417"/>
      <c r="FWY330" s="417"/>
      <c r="FWZ330" s="417"/>
      <c r="FXA330" s="417"/>
      <c r="FXB330" s="417"/>
      <c r="FXC330" s="417"/>
      <c r="FXD330" s="417"/>
      <c r="FXE330" s="417"/>
      <c r="FXF330" s="417"/>
      <c r="FXG330" s="417"/>
      <c r="FXH330" s="417"/>
      <c r="FXI330" s="417"/>
      <c r="FXJ330" s="418"/>
      <c r="FXK330" s="418"/>
      <c r="FXL330" s="418"/>
      <c r="FXM330" s="418"/>
      <c r="FXN330" s="418"/>
      <c r="FXO330" s="417"/>
      <c r="FXP330" s="417"/>
      <c r="FXQ330" s="418"/>
      <c r="FXR330" s="418"/>
      <c r="FXS330" s="417"/>
      <c r="FXT330" s="417"/>
      <c r="FXU330" s="418"/>
      <c r="FXV330" s="418"/>
      <c r="FXW330" s="417"/>
      <c r="FXX330" s="417"/>
      <c r="FXY330" s="417"/>
      <c r="FXZ330" s="417"/>
      <c r="FYA330" s="417"/>
      <c r="FYB330" s="417"/>
      <c r="FYC330" s="417"/>
      <c r="FYD330" s="418"/>
      <c r="FYE330" s="418"/>
      <c r="FYF330" s="417"/>
      <c r="FYG330" s="417"/>
      <c r="FYH330" s="418"/>
      <c r="FYI330" s="418"/>
      <c r="FYJ330" s="417"/>
      <c r="FYK330" s="417"/>
      <c r="FYL330" s="417"/>
      <c r="FYM330" s="417"/>
      <c r="FYN330" s="417"/>
      <c r="FYO330" s="411"/>
      <c r="FYP330" s="443"/>
      <c r="FYQ330" s="417"/>
      <c r="FYR330" s="417"/>
      <c r="FYS330" s="417"/>
      <c r="FYT330" s="417"/>
      <c r="FYU330" s="417"/>
      <c r="FYV330" s="417"/>
      <c r="FYW330" s="417"/>
      <c r="FYX330" s="416"/>
      <c r="FYY330" s="416"/>
      <c r="FYZ330" s="416"/>
      <c r="FZA330" s="416"/>
      <c r="FZB330" s="416"/>
      <c r="FZC330" s="416"/>
      <c r="FZD330" s="416"/>
      <c r="FZE330" s="416"/>
      <c r="FZF330" s="416"/>
      <c r="FZG330" s="416"/>
      <c r="FZH330" s="416"/>
      <c r="FZI330" s="416"/>
      <c r="FZJ330" s="416"/>
      <c r="FZK330" s="416"/>
      <c r="FZL330" s="416"/>
      <c r="FZM330" s="416"/>
      <c r="FZN330" s="416"/>
      <c r="FZO330" s="416"/>
      <c r="FZP330" s="416"/>
      <c r="FZQ330" s="416"/>
      <c r="FZR330" s="416"/>
      <c r="FZS330" s="416"/>
      <c r="FZT330" s="416"/>
      <c r="FZU330" s="416"/>
      <c r="FZV330" s="416"/>
      <c r="FZW330" s="416"/>
      <c r="FZX330" s="416"/>
      <c r="FZY330" s="416"/>
      <c r="FZZ330" s="416"/>
      <c r="GAA330" s="416"/>
      <c r="GAB330" s="416"/>
      <c r="GAC330" s="416"/>
      <c r="GAD330" s="416"/>
      <c r="GAE330" s="416"/>
      <c r="GAF330" s="416"/>
      <c r="GAG330" s="416"/>
      <c r="GAH330" s="416"/>
      <c r="GAI330" s="416"/>
      <c r="GAJ330" s="416"/>
      <c r="GAK330" s="416"/>
      <c r="GAL330" s="416"/>
      <c r="GAM330" s="416"/>
      <c r="GAN330" s="416"/>
      <c r="GAO330" s="416"/>
      <c r="GAP330" s="417"/>
      <c r="GAQ330" s="417"/>
      <c r="GAR330" s="417"/>
      <c r="GAS330" s="417"/>
      <c r="GAT330" s="417"/>
      <c r="GAU330" s="417"/>
      <c r="GAV330" s="417"/>
      <c r="GAW330" s="417"/>
      <c r="GAX330" s="417"/>
      <c r="GAY330" s="417"/>
      <c r="GAZ330" s="417"/>
      <c r="GBA330" s="417"/>
      <c r="GBB330" s="417"/>
      <c r="GBC330" s="417"/>
      <c r="GBD330" s="417"/>
      <c r="GBE330" s="417"/>
      <c r="GBF330" s="417"/>
      <c r="GBG330" s="417"/>
      <c r="GBH330" s="417"/>
      <c r="GBI330" s="417"/>
      <c r="GBJ330" s="417"/>
      <c r="GBK330" s="417"/>
      <c r="GBL330" s="417"/>
      <c r="GBM330" s="417"/>
      <c r="GBN330" s="418"/>
      <c r="GBO330" s="418"/>
      <c r="GBP330" s="418"/>
      <c r="GBQ330" s="418"/>
      <c r="GBR330" s="418"/>
      <c r="GBS330" s="417"/>
      <c r="GBT330" s="417"/>
      <c r="GBU330" s="418"/>
      <c r="GBV330" s="418"/>
      <c r="GBW330" s="417"/>
      <c r="GBX330" s="417"/>
      <c r="GBY330" s="418"/>
      <c r="GBZ330" s="418"/>
      <c r="GCA330" s="417"/>
      <c r="GCB330" s="417"/>
      <c r="GCC330" s="417"/>
      <c r="GCD330" s="417"/>
      <c r="GCE330" s="417"/>
      <c r="GCF330" s="417"/>
      <c r="GCG330" s="417"/>
      <c r="GCH330" s="418"/>
      <c r="GCI330" s="418"/>
      <c r="GCJ330" s="417"/>
      <c r="GCK330" s="417"/>
      <c r="GCL330" s="418"/>
      <c r="GCM330" s="418"/>
      <c r="GCN330" s="417"/>
      <c r="GCO330" s="417"/>
      <c r="GCP330" s="417"/>
      <c r="GCQ330" s="417"/>
      <c r="GCR330" s="417"/>
      <c r="GCS330" s="411"/>
      <c r="GCT330" s="443"/>
      <c r="GCU330" s="417"/>
      <c r="GCV330" s="417"/>
      <c r="GCW330" s="417"/>
      <c r="GCX330" s="417"/>
      <c r="GCY330" s="417"/>
      <c r="GCZ330" s="417"/>
      <c r="GDA330" s="417"/>
      <c r="GDB330" s="416"/>
      <c r="GDC330" s="416"/>
      <c r="GDD330" s="416"/>
      <c r="GDE330" s="416"/>
      <c r="GDF330" s="416"/>
      <c r="GDG330" s="416"/>
      <c r="GDH330" s="416"/>
      <c r="GDI330" s="416"/>
      <c r="GDJ330" s="416"/>
      <c r="GDK330" s="416"/>
      <c r="GDL330" s="416"/>
      <c r="GDM330" s="416"/>
      <c r="GDN330" s="416"/>
      <c r="GDO330" s="416"/>
      <c r="GDP330" s="416"/>
      <c r="GDQ330" s="416"/>
      <c r="GDR330" s="416"/>
      <c r="GDS330" s="416"/>
      <c r="GDT330" s="416"/>
      <c r="GDU330" s="416"/>
      <c r="GDV330" s="416"/>
      <c r="GDW330" s="416"/>
      <c r="GDX330" s="416"/>
      <c r="GDY330" s="416"/>
      <c r="GDZ330" s="416"/>
      <c r="GEA330" s="416"/>
      <c r="GEB330" s="416"/>
      <c r="GEC330" s="416"/>
      <c r="GED330" s="416"/>
      <c r="GEE330" s="416"/>
      <c r="GEF330" s="416"/>
      <c r="GEG330" s="416"/>
      <c r="GEH330" s="416"/>
      <c r="GEI330" s="416"/>
      <c r="GEJ330" s="416"/>
      <c r="GEK330" s="416"/>
      <c r="GEL330" s="416"/>
      <c r="GEM330" s="416"/>
      <c r="GEN330" s="416"/>
      <c r="GEO330" s="416"/>
      <c r="GEP330" s="416"/>
      <c r="GEQ330" s="416"/>
      <c r="GER330" s="416"/>
      <c r="GES330" s="416"/>
      <c r="GET330" s="417"/>
      <c r="GEU330" s="417"/>
      <c r="GEV330" s="417"/>
      <c r="GEW330" s="417"/>
      <c r="GEX330" s="417"/>
      <c r="GEY330" s="417"/>
      <c r="GEZ330" s="417"/>
      <c r="GFA330" s="417"/>
      <c r="GFB330" s="417"/>
      <c r="GFC330" s="417"/>
      <c r="GFD330" s="417"/>
      <c r="GFE330" s="417"/>
      <c r="GFF330" s="417"/>
      <c r="GFG330" s="417"/>
      <c r="GFH330" s="417"/>
      <c r="GFI330" s="417"/>
      <c r="GFJ330" s="417"/>
      <c r="GFK330" s="417"/>
      <c r="GFL330" s="417"/>
      <c r="GFM330" s="417"/>
      <c r="GFN330" s="417"/>
      <c r="GFO330" s="417"/>
      <c r="GFP330" s="417"/>
      <c r="GFQ330" s="417"/>
      <c r="GFR330" s="418"/>
      <c r="GFS330" s="418"/>
      <c r="GFT330" s="418"/>
      <c r="GFU330" s="418"/>
      <c r="GFV330" s="418"/>
      <c r="GFW330" s="417"/>
      <c r="GFX330" s="417"/>
      <c r="GFY330" s="418"/>
      <c r="GFZ330" s="418"/>
      <c r="GGA330" s="417"/>
      <c r="GGB330" s="417"/>
      <c r="GGC330" s="418"/>
      <c r="GGD330" s="418"/>
      <c r="GGE330" s="417"/>
      <c r="GGF330" s="417"/>
      <c r="GGG330" s="417"/>
      <c r="GGH330" s="417"/>
      <c r="GGI330" s="417"/>
      <c r="GGJ330" s="417"/>
      <c r="GGK330" s="417"/>
      <c r="GGL330" s="418"/>
      <c r="GGM330" s="418"/>
      <c r="GGN330" s="417"/>
      <c r="GGO330" s="417"/>
      <c r="GGP330" s="418"/>
      <c r="GGQ330" s="418"/>
      <c r="GGR330" s="417"/>
      <c r="GGS330" s="417"/>
      <c r="GGT330" s="417"/>
      <c r="GGU330" s="417"/>
      <c r="GGV330" s="417"/>
      <c r="GGW330" s="411"/>
      <c r="GGX330" s="443"/>
      <c r="GGY330" s="417"/>
      <c r="GGZ330" s="417"/>
      <c r="GHA330" s="417"/>
      <c r="GHB330" s="417"/>
      <c r="GHC330" s="417"/>
      <c r="GHD330" s="417"/>
      <c r="GHE330" s="417"/>
      <c r="GHF330" s="416"/>
      <c r="GHG330" s="416"/>
      <c r="GHH330" s="416"/>
      <c r="GHI330" s="416"/>
      <c r="GHJ330" s="416"/>
      <c r="GHK330" s="416"/>
      <c r="GHL330" s="416"/>
      <c r="GHM330" s="416"/>
      <c r="GHN330" s="416"/>
      <c r="GHO330" s="416"/>
      <c r="GHP330" s="416"/>
      <c r="GHQ330" s="416"/>
      <c r="GHR330" s="416"/>
      <c r="GHS330" s="416"/>
      <c r="GHT330" s="416"/>
      <c r="GHU330" s="416"/>
      <c r="GHV330" s="416"/>
      <c r="GHW330" s="416"/>
      <c r="GHX330" s="416"/>
      <c r="GHY330" s="416"/>
      <c r="GHZ330" s="416"/>
      <c r="GIA330" s="416"/>
      <c r="GIB330" s="416"/>
      <c r="GIC330" s="416"/>
      <c r="GID330" s="416"/>
      <c r="GIE330" s="416"/>
      <c r="GIF330" s="416"/>
      <c r="GIG330" s="416"/>
      <c r="GIH330" s="416"/>
      <c r="GII330" s="416"/>
      <c r="GIJ330" s="416"/>
      <c r="GIK330" s="416"/>
      <c r="GIL330" s="416"/>
      <c r="GIM330" s="416"/>
      <c r="GIN330" s="416"/>
      <c r="GIO330" s="416"/>
      <c r="GIP330" s="416"/>
      <c r="GIQ330" s="416"/>
      <c r="GIR330" s="416"/>
      <c r="GIS330" s="416"/>
      <c r="GIT330" s="416"/>
      <c r="GIU330" s="416"/>
      <c r="GIV330" s="416"/>
      <c r="GIW330" s="416"/>
      <c r="GIX330" s="417"/>
      <c r="GIY330" s="417"/>
      <c r="GIZ330" s="417"/>
      <c r="GJA330" s="417"/>
      <c r="GJB330" s="417"/>
      <c r="GJC330" s="417"/>
      <c r="GJD330" s="417"/>
      <c r="GJE330" s="417"/>
      <c r="GJF330" s="417"/>
      <c r="GJG330" s="417"/>
      <c r="GJH330" s="417"/>
      <c r="GJI330" s="417"/>
      <c r="GJJ330" s="417"/>
      <c r="GJK330" s="417"/>
      <c r="GJL330" s="417"/>
      <c r="GJM330" s="417"/>
      <c r="GJN330" s="417"/>
      <c r="GJO330" s="417"/>
      <c r="GJP330" s="417"/>
      <c r="GJQ330" s="417"/>
      <c r="GJR330" s="417"/>
      <c r="GJS330" s="417"/>
      <c r="GJT330" s="417"/>
      <c r="GJU330" s="417"/>
      <c r="GJV330" s="418"/>
      <c r="GJW330" s="418"/>
      <c r="GJX330" s="418"/>
      <c r="GJY330" s="418"/>
      <c r="GJZ330" s="418"/>
      <c r="GKA330" s="417"/>
      <c r="GKB330" s="417"/>
      <c r="GKC330" s="418"/>
      <c r="GKD330" s="418"/>
      <c r="GKE330" s="417"/>
      <c r="GKF330" s="417"/>
      <c r="GKG330" s="418"/>
      <c r="GKH330" s="418"/>
      <c r="GKI330" s="417"/>
      <c r="GKJ330" s="417"/>
      <c r="GKK330" s="417"/>
      <c r="GKL330" s="417"/>
      <c r="GKM330" s="417"/>
      <c r="GKN330" s="417"/>
      <c r="GKO330" s="417"/>
      <c r="GKP330" s="418"/>
      <c r="GKQ330" s="418"/>
      <c r="GKR330" s="417"/>
      <c r="GKS330" s="417"/>
      <c r="GKT330" s="418"/>
      <c r="GKU330" s="418"/>
      <c r="GKV330" s="417"/>
      <c r="GKW330" s="417"/>
      <c r="GKX330" s="417"/>
      <c r="GKY330" s="417"/>
      <c r="GKZ330" s="417"/>
      <c r="GLA330" s="411"/>
      <c r="GLB330" s="443"/>
      <c r="GLC330" s="417"/>
      <c r="GLD330" s="417"/>
      <c r="GLE330" s="417"/>
      <c r="GLF330" s="417"/>
      <c r="GLG330" s="417"/>
      <c r="GLH330" s="417"/>
      <c r="GLI330" s="417"/>
      <c r="GLJ330" s="416"/>
      <c r="GLK330" s="416"/>
      <c r="GLL330" s="416"/>
      <c r="GLM330" s="416"/>
      <c r="GLN330" s="416"/>
      <c r="GLO330" s="416"/>
      <c r="GLP330" s="416"/>
      <c r="GLQ330" s="416"/>
      <c r="GLR330" s="416"/>
      <c r="GLS330" s="416"/>
      <c r="GLT330" s="416"/>
      <c r="GLU330" s="416"/>
      <c r="GLV330" s="416"/>
      <c r="GLW330" s="416"/>
      <c r="GLX330" s="416"/>
      <c r="GLY330" s="416"/>
      <c r="GLZ330" s="416"/>
      <c r="GMA330" s="416"/>
      <c r="GMB330" s="416"/>
      <c r="GMC330" s="416"/>
      <c r="GMD330" s="416"/>
      <c r="GME330" s="416"/>
      <c r="GMF330" s="416"/>
      <c r="GMG330" s="416"/>
      <c r="GMH330" s="416"/>
      <c r="GMI330" s="416"/>
      <c r="GMJ330" s="416"/>
      <c r="GMK330" s="416"/>
      <c r="GML330" s="416"/>
      <c r="GMM330" s="416"/>
      <c r="GMN330" s="416"/>
      <c r="GMO330" s="416"/>
      <c r="GMP330" s="416"/>
      <c r="GMQ330" s="416"/>
      <c r="GMR330" s="416"/>
      <c r="GMS330" s="416"/>
      <c r="GMT330" s="416"/>
      <c r="GMU330" s="416"/>
      <c r="GMV330" s="416"/>
      <c r="GMW330" s="416"/>
      <c r="GMX330" s="416"/>
      <c r="GMY330" s="416"/>
      <c r="GMZ330" s="416"/>
      <c r="GNA330" s="416"/>
      <c r="GNB330" s="417"/>
      <c r="GNC330" s="417"/>
      <c r="GND330" s="417"/>
      <c r="GNE330" s="417"/>
      <c r="GNF330" s="417"/>
      <c r="GNG330" s="417"/>
      <c r="GNH330" s="417"/>
      <c r="GNI330" s="417"/>
      <c r="GNJ330" s="417"/>
      <c r="GNK330" s="417"/>
      <c r="GNL330" s="417"/>
      <c r="GNM330" s="417"/>
      <c r="GNN330" s="417"/>
      <c r="GNO330" s="417"/>
      <c r="GNP330" s="417"/>
      <c r="GNQ330" s="417"/>
      <c r="GNR330" s="417"/>
      <c r="GNS330" s="417"/>
      <c r="GNT330" s="417"/>
      <c r="GNU330" s="417"/>
      <c r="GNV330" s="417"/>
      <c r="GNW330" s="417"/>
      <c r="GNX330" s="417"/>
      <c r="GNY330" s="417"/>
      <c r="GNZ330" s="418"/>
      <c r="GOA330" s="418"/>
      <c r="GOB330" s="418"/>
      <c r="GOC330" s="418"/>
      <c r="GOD330" s="418"/>
      <c r="GOE330" s="417"/>
      <c r="GOF330" s="417"/>
      <c r="GOG330" s="418"/>
      <c r="GOH330" s="418"/>
      <c r="GOI330" s="417"/>
      <c r="GOJ330" s="417"/>
      <c r="GOK330" s="418"/>
      <c r="GOL330" s="418"/>
      <c r="GOM330" s="417"/>
      <c r="GON330" s="417"/>
      <c r="GOO330" s="417"/>
      <c r="GOP330" s="417"/>
      <c r="GOQ330" s="417"/>
      <c r="GOR330" s="417"/>
      <c r="GOS330" s="417"/>
      <c r="GOT330" s="418"/>
      <c r="GOU330" s="418"/>
      <c r="GOV330" s="417"/>
      <c r="GOW330" s="417"/>
      <c r="GOX330" s="418"/>
      <c r="GOY330" s="418"/>
      <c r="GOZ330" s="417"/>
      <c r="GPA330" s="417"/>
      <c r="GPB330" s="417"/>
      <c r="GPC330" s="417"/>
      <c r="GPD330" s="417"/>
      <c r="GPE330" s="411"/>
      <c r="GPF330" s="443"/>
      <c r="GPG330" s="417"/>
      <c r="GPH330" s="417"/>
      <c r="GPI330" s="417"/>
      <c r="GPJ330" s="417"/>
      <c r="GPK330" s="417"/>
      <c r="GPL330" s="417"/>
      <c r="GPM330" s="417"/>
      <c r="GPN330" s="416"/>
      <c r="GPO330" s="416"/>
      <c r="GPP330" s="416"/>
      <c r="GPQ330" s="416"/>
      <c r="GPR330" s="416"/>
      <c r="GPS330" s="416"/>
      <c r="GPT330" s="416"/>
      <c r="GPU330" s="416"/>
      <c r="GPV330" s="416"/>
      <c r="GPW330" s="416"/>
      <c r="GPX330" s="416"/>
      <c r="GPY330" s="416"/>
      <c r="GPZ330" s="416"/>
      <c r="GQA330" s="416"/>
      <c r="GQB330" s="416"/>
      <c r="GQC330" s="416"/>
      <c r="GQD330" s="416"/>
      <c r="GQE330" s="416"/>
      <c r="GQF330" s="416"/>
      <c r="GQG330" s="416"/>
      <c r="GQH330" s="416"/>
      <c r="GQI330" s="416"/>
      <c r="GQJ330" s="416"/>
      <c r="GQK330" s="416"/>
      <c r="GQL330" s="416"/>
      <c r="GQM330" s="416"/>
      <c r="GQN330" s="416"/>
      <c r="GQO330" s="416"/>
      <c r="GQP330" s="416"/>
      <c r="GQQ330" s="416"/>
      <c r="GQR330" s="416"/>
      <c r="GQS330" s="416"/>
      <c r="GQT330" s="416"/>
      <c r="GQU330" s="416"/>
      <c r="GQV330" s="416"/>
      <c r="GQW330" s="416"/>
      <c r="GQX330" s="416"/>
      <c r="GQY330" s="416"/>
      <c r="GQZ330" s="416"/>
      <c r="GRA330" s="416"/>
      <c r="GRB330" s="416"/>
      <c r="GRC330" s="416"/>
      <c r="GRD330" s="416"/>
      <c r="GRE330" s="416"/>
      <c r="GRF330" s="417"/>
      <c r="GRG330" s="417"/>
      <c r="GRH330" s="417"/>
      <c r="GRI330" s="417"/>
      <c r="GRJ330" s="417"/>
      <c r="GRK330" s="417"/>
      <c r="GRL330" s="417"/>
      <c r="GRM330" s="417"/>
      <c r="GRN330" s="417"/>
      <c r="GRO330" s="417"/>
      <c r="GRP330" s="417"/>
      <c r="GRQ330" s="417"/>
      <c r="GRR330" s="417"/>
      <c r="GRS330" s="417"/>
      <c r="GRT330" s="417"/>
      <c r="GRU330" s="417"/>
      <c r="GRV330" s="417"/>
      <c r="GRW330" s="417"/>
      <c r="GRX330" s="417"/>
      <c r="GRY330" s="417"/>
      <c r="GRZ330" s="417"/>
      <c r="GSA330" s="417"/>
      <c r="GSB330" s="417"/>
      <c r="GSC330" s="417"/>
      <c r="GSD330" s="418"/>
      <c r="GSE330" s="418"/>
      <c r="GSF330" s="418"/>
      <c r="GSG330" s="418"/>
      <c r="GSH330" s="418"/>
      <c r="GSI330" s="417"/>
      <c r="GSJ330" s="417"/>
      <c r="GSK330" s="418"/>
      <c r="GSL330" s="418"/>
      <c r="GSM330" s="417"/>
      <c r="GSN330" s="417"/>
      <c r="GSO330" s="418"/>
      <c r="GSP330" s="418"/>
      <c r="GSQ330" s="417"/>
      <c r="GSR330" s="417"/>
      <c r="GSS330" s="417"/>
      <c r="GST330" s="417"/>
      <c r="GSU330" s="417"/>
      <c r="GSV330" s="417"/>
      <c r="GSW330" s="417"/>
      <c r="GSX330" s="418"/>
      <c r="GSY330" s="418"/>
      <c r="GSZ330" s="417"/>
      <c r="GTA330" s="417"/>
      <c r="GTB330" s="418"/>
      <c r="GTC330" s="418"/>
      <c r="GTD330" s="417"/>
      <c r="GTE330" s="417"/>
      <c r="GTF330" s="417"/>
      <c r="GTG330" s="417"/>
      <c r="GTH330" s="417"/>
      <c r="GTI330" s="411"/>
      <c r="GTJ330" s="443"/>
      <c r="GTK330" s="417"/>
      <c r="GTL330" s="417"/>
      <c r="GTM330" s="417"/>
      <c r="GTN330" s="417"/>
      <c r="GTO330" s="417"/>
      <c r="GTP330" s="417"/>
      <c r="GTQ330" s="417"/>
      <c r="GTR330" s="416"/>
      <c r="GTS330" s="416"/>
      <c r="GTT330" s="416"/>
      <c r="GTU330" s="416"/>
      <c r="GTV330" s="416"/>
      <c r="GTW330" s="416"/>
      <c r="GTX330" s="416"/>
      <c r="GTY330" s="416"/>
      <c r="GTZ330" s="416"/>
      <c r="GUA330" s="416"/>
      <c r="GUB330" s="416"/>
      <c r="GUC330" s="416"/>
      <c r="GUD330" s="416"/>
      <c r="GUE330" s="416"/>
      <c r="GUF330" s="416"/>
      <c r="GUG330" s="416"/>
      <c r="GUH330" s="416"/>
      <c r="GUI330" s="416"/>
      <c r="GUJ330" s="416"/>
      <c r="GUK330" s="416"/>
      <c r="GUL330" s="416"/>
      <c r="GUM330" s="416"/>
      <c r="GUN330" s="416"/>
      <c r="GUO330" s="416"/>
      <c r="GUP330" s="416"/>
      <c r="GUQ330" s="416"/>
      <c r="GUR330" s="416"/>
      <c r="GUS330" s="416"/>
      <c r="GUT330" s="416"/>
      <c r="GUU330" s="416"/>
      <c r="GUV330" s="416"/>
      <c r="GUW330" s="416"/>
      <c r="GUX330" s="416"/>
      <c r="GUY330" s="416"/>
      <c r="GUZ330" s="416"/>
      <c r="GVA330" s="416"/>
      <c r="GVB330" s="416"/>
      <c r="GVC330" s="416"/>
      <c r="GVD330" s="416"/>
      <c r="GVE330" s="416"/>
      <c r="GVF330" s="416"/>
      <c r="GVG330" s="416"/>
      <c r="GVH330" s="416"/>
      <c r="GVI330" s="416"/>
      <c r="GVJ330" s="417"/>
      <c r="GVK330" s="417"/>
      <c r="GVL330" s="417"/>
      <c r="GVM330" s="417"/>
      <c r="GVN330" s="417"/>
      <c r="GVO330" s="417"/>
      <c r="GVP330" s="417"/>
      <c r="GVQ330" s="417"/>
      <c r="GVR330" s="417"/>
      <c r="GVS330" s="417"/>
      <c r="GVT330" s="417"/>
      <c r="GVU330" s="417"/>
      <c r="GVV330" s="417"/>
      <c r="GVW330" s="417"/>
      <c r="GVX330" s="417"/>
      <c r="GVY330" s="417"/>
      <c r="GVZ330" s="417"/>
      <c r="GWA330" s="417"/>
      <c r="GWB330" s="417"/>
      <c r="GWC330" s="417"/>
      <c r="GWD330" s="417"/>
      <c r="GWE330" s="417"/>
      <c r="GWF330" s="417"/>
      <c r="GWG330" s="417"/>
      <c r="GWH330" s="418"/>
      <c r="GWI330" s="418"/>
      <c r="GWJ330" s="418"/>
      <c r="GWK330" s="418"/>
      <c r="GWL330" s="418"/>
      <c r="GWM330" s="417"/>
      <c r="GWN330" s="417"/>
      <c r="GWO330" s="418"/>
      <c r="GWP330" s="418"/>
      <c r="GWQ330" s="417"/>
      <c r="GWR330" s="417"/>
      <c r="GWS330" s="418"/>
      <c r="GWT330" s="418"/>
      <c r="GWU330" s="417"/>
      <c r="GWV330" s="417"/>
      <c r="GWW330" s="417"/>
      <c r="GWX330" s="417"/>
      <c r="GWY330" s="417"/>
      <c r="GWZ330" s="417"/>
      <c r="GXA330" s="417"/>
      <c r="GXB330" s="418"/>
      <c r="GXC330" s="418"/>
      <c r="GXD330" s="417"/>
      <c r="GXE330" s="417"/>
      <c r="GXF330" s="418"/>
      <c r="GXG330" s="418"/>
      <c r="GXH330" s="417"/>
      <c r="GXI330" s="417"/>
      <c r="GXJ330" s="417"/>
      <c r="GXK330" s="417"/>
      <c r="GXL330" s="417"/>
      <c r="GXM330" s="411"/>
      <c r="GXN330" s="443"/>
      <c r="GXO330" s="417"/>
      <c r="GXP330" s="417"/>
      <c r="GXQ330" s="417"/>
      <c r="GXR330" s="417"/>
      <c r="GXS330" s="417"/>
      <c r="GXT330" s="417"/>
      <c r="GXU330" s="417"/>
      <c r="GXV330" s="416"/>
      <c r="GXW330" s="416"/>
      <c r="GXX330" s="416"/>
      <c r="GXY330" s="416"/>
      <c r="GXZ330" s="416"/>
      <c r="GYA330" s="416"/>
      <c r="GYB330" s="416"/>
      <c r="GYC330" s="416"/>
      <c r="GYD330" s="416"/>
      <c r="GYE330" s="416"/>
      <c r="GYF330" s="416"/>
      <c r="GYG330" s="416"/>
      <c r="GYH330" s="416"/>
      <c r="GYI330" s="416"/>
      <c r="GYJ330" s="416"/>
      <c r="GYK330" s="416"/>
      <c r="GYL330" s="416"/>
      <c r="GYM330" s="416"/>
      <c r="GYN330" s="416"/>
      <c r="GYO330" s="416"/>
      <c r="GYP330" s="416"/>
      <c r="GYQ330" s="416"/>
      <c r="GYR330" s="416"/>
      <c r="GYS330" s="416"/>
      <c r="GYT330" s="416"/>
      <c r="GYU330" s="416"/>
      <c r="GYV330" s="416"/>
      <c r="GYW330" s="416"/>
      <c r="GYX330" s="416"/>
      <c r="GYY330" s="416"/>
      <c r="GYZ330" s="416"/>
      <c r="GZA330" s="416"/>
      <c r="GZB330" s="416"/>
      <c r="GZC330" s="416"/>
      <c r="GZD330" s="416"/>
      <c r="GZE330" s="416"/>
      <c r="GZF330" s="416"/>
      <c r="GZG330" s="416"/>
      <c r="GZH330" s="416"/>
      <c r="GZI330" s="416"/>
      <c r="GZJ330" s="416"/>
      <c r="GZK330" s="416"/>
      <c r="GZL330" s="416"/>
      <c r="GZM330" s="416"/>
      <c r="GZN330" s="417"/>
      <c r="GZO330" s="417"/>
      <c r="GZP330" s="417"/>
      <c r="GZQ330" s="417"/>
      <c r="GZR330" s="417"/>
      <c r="GZS330" s="417"/>
      <c r="GZT330" s="417"/>
      <c r="GZU330" s="417"/>
      <c r="GZV330" s="417"/>
      <c r="GZW330" s="417"/>
      <c r="GZX330" s="417"/>
      <c r="GZY330" s="417"/>
      <c r="GZZ330" s="417"/>
      <c r="HAA330" s="417"/>
      <c r="HAB330" s="417"/>
      <c r="HAC330" s="417"/>
      <c r="HAD330" s="417"/>
      <c r="HAE330" s="417"/>
      <c r="HAF330" s="417"/>
      <c r="HAG330" s="417"/>
      <c r="HAH330" s="417"/>
      <c r="HAI330" s="417"/>
      <c r="HAJ330" s="417"/>
      <c r="HAK330" s="417"/>
      <c r="HAL330" s="418"/>
      <c r="HAM330" s="418"/>
      <c r="HAN330" s="418"/>
      <c r="HAO330" s="418"/>
      <c r="HAP330" s="418"/>
      <c r="HAQ330" s="417"/>
      <c r="HAR330" s="417"/>
      <c r="HAS330" s="418"/>
      <c r="HAT330" s="418"/>
      <c r="HAU330" s="417"/>
      <c r="HAV330" s="417"/>
      <c r="HAW330" s="418"/>
      <c r="HAX330" s="418"/>
      <c r="HAY330" s="417"/>
      <c r="HAZ330" s="417"/>
      <c r="HBA330" s="417"/>
      <c r="HBB330" s="417"/>
      <c r="HBC330" s="417"/>
      <c r="HBD330" s="417"/>
      <c r="HBE330" s="417"/>
      <c r="HBF330" s="418"/>
      <c r="HBG330" s="418"/>
      <c r="HBH330" s="417"/>
      <c r="HBI330" s="417"/>
      <c r="HBJ330" s="418"/>
      <c r="HBK330" s="418"/>
      <c r="HBL330" s="417"/>
      <c r="HBM330" s="417"/>
      <c r="HBN330" s="417"/>
      <c r="HBO330" s="417"/>
      <c r="HBP330" s="417"/>
      <c r="HBQ330" s="411"/>
      <c r="HBR330" s="443"/>
      <c r="HBS330" s="417"/>
      <c r="HBT330" s="417"/>
      <c r="HBU330" s="417"/>
      <c r="HBV330" s="417"/>
      <c r="HBW330" s="417"/>
      <c r="HBX330" s="417"/>
      <c r="HBY330" s="417"/>
      <c r="HBZ330" s="416"/>
      <c r="HCA330" s="416"/>
      <c r="HCB330" s="416"/>
      <c r="HCC330" s="416"/>
      <c r="HCD330" s="416"/>
      <c r="HCE330" s="416"/>
      <c r="HCF330" s="416"/>
      <c r="HCG330" s="416"/>
      <c r="HCH330" s="416"/>
      <c r="HCI330" s="416"/>
      <c r="HCJ330" s="416"/>
      <c r="HCK330" s="416"/>
      <c r="HCL330" s="416"/>
      <c r="HCM330" s="416"/>
      <c r="HCN330" s="416"/>
      <c r="HCO330" s="416"/>
      <c r="HCP330" s="416"/>
      <c r="HCQ330" s="416"/>
      <c r="HCR330" s="416"/>
      <c r="HCS330" s="416"/>
      <c r="HCT330" s="416"/>
      <c r="HCU330" s="416"/>
      <c r="HCV330" s="416"/>
      <c r="HCW330" s="416"/>
      <c r="HCX330" s="416"/>
      <c r="HCY330" s="416"/>
      <c r="HCZ330" s="416"/>
      <c r="HDA330" s="416"/>
      <c r="HDB330" s="416"/>
      <c r="HDC330" s="416"/>
      <c r="HDD330" s="416"/>
      <c r="HDE330" s="416"/>
      <c r="HDF330" s="416"/>
      <c r="HDG330" s="416"/>
      <c r="HDH330" s="416"/>
      <c r="HDI330" s="416"/>
      <c r="HDJ330" s="416"/>
      <c r="HDK330" s="416"/>
      <c r="HDL330" s="416"/>
      <c r="HDM330" s="416"/>
      <c r="HDN330" s="416"/>
      <c r="HDO330" s="416"/>
      <c r="HDP330" s="416"/>
      <c r="HDQ330" s="416"/>
      <c r="HDR330" s="417"/>
      <c r="HDS330" s="417"/>
      <c r="HDT330" s="417"/>
      <c r="HDU330" s="417"/>
      <c r="HDV330" s="417"/>
      <c r="HDW330" s="417"/>
      <c r="HDX330" s="417"/>
      <c r="HDY330" s="417"/>
      <c r="HDZ330" s="417"/>
      <c r="HEA330" s="417"/>
      <c r="HEB330" s="417"/>
      <c r="HEC330" s="417"/>
      <c r="HED330" s="417"/>
      <c r="HEE330" s="417"/>
      <c r="HEF330" s="417"/>
      <c r="HEG330" s="417"/>
      <c r="HEH330" s="417"/>
      <c r="HEI330" s="417"/>
      <c r="HEJ330" s="417"/>
      <c r="HEK330" s="417"/>
      <c r="HEL330" s="417"/>
      <c r="HEM330" s="417"/>
      <c r="HEN330" s="417"/>
      <c r="HEO330" s="417"/>
      <c r="HEP330" s="418"/>
      <c r="HEQ330" s="418"/>
      <c r="HER330" s="418"/>
      <c r="HES330" s="418"/>
      <c r="HET330" s="418"/>
      <c r="HEU330" s="417"/>
      <c r="HEV330" s="417"/>
      <c r="HEW330" s="418"/>
      <c r="HEX330" s="418"/>
      <c r="HEY330" s="417"/>
      <c r="HEZ330" s="417"/>
      <c r="HFA330" s="418"/>
      <c r="HFB330" s="418"/>
      <c r="HFC330" s="417"/>
      <c r="HFD330" s="417"/>
      <c r="HFE330" s="417"/>
      <c r="HFF330" s="417"/>
      <c r="HFG330" s="417"/>
      <c r="HFH330" s="417"/>
      <c r="HFI330" s="417"/>
      <c r="HFJ330" s="418"/>
      <c r="HFK330" s="418"/>
      <c r="HFL330" s="417"/>
      <c r="HFM330" s="417"/>
      <c r="HFN330" s="418"/>
      <c r="HFO330" s="418"/>
      <c r="HFP330" s="417"/>
      <c r="HFQ330" s="417"/>
      <c r="HFR330" s="417"/>
      <c r="HFS330" s="417"/>
      <c r="HFT330" s="417"/>
      <c r="HFU330" s="411"/>
      <c r="HFV330" s="443"/>
      <c r="HFW330" s="417"/>
      <c r="HFX330" s="417"/>
      <c r="HFY330" s="417"/>
      <c r="HFZ330" s="417"/>
      <c r="HGA330" s="417"/>
      <c r="HGB330" s="417"/>
      <c r="HGC330" s="417"/>
      <c r="HGD330" s="416"/>
      <c r="HGE330" s="416"/>
      <c r="HGF330" s="416"/>
      <c r="HGG330" s="416"/>
      <c r="HGH330" s="416"/>
      <c r="HGI330" s="416"/>
      <c r="HGJ330" s="416"/>
      <c r="HGK330" s="416"/>
      <c r="HGL330" s="416"/>
      <c r="HGM330" s="416"/>
      <c r="HGN330" s="416"/>
      <c r="HGO330" s="416"/>
      <c r="HGP330" s="416"/>
      <c r="HGQ330" s="416"/>
      <c r="HGR330" s="416"/>
      <c r="HGS330" s="416"/>
      <c r="HGT330" s="416"/>
      <c r="HGU330" s="416"/>
      <c r="HGV330" s="416"/>
      <c r="HGW330" s="416"/>
      <c r="HGX330" s="416"/>
      <c r="HGY330" s="416"/>
      <c r="HGZ330" s="416"/>
      <c r="HHA330" s="416"/>
      <c r="HHB330" s="416"/>
      <c r="HHC330" s="416"/>
      <c r="HHD330" s="416"/>
      <c r="HHE330" s="416"/>
      <c r="HHF330" s="416"/>
      <c r="HHG330" s="416"/>
      <c r="HHH330" s="416"/>
      <c r="HHI330" s="416"/>
      <c r="HHJ330" s="416"/>
      <c r="HHK330" s="416"/>
      <c r="HHL330" s="416"/>
      <c r="HHM330" s="416"/>
      <c r="HHN330" s="416"/>
      <c r="HHO330" s="416"/>
      <c r="HHP330" s="416"/>
      <c r="HHQ330" s="416"/>
      <c r="HHR330" s="416"/>
      <c r="HHS330" s="416"/>
      <c r="HHT330" s="416"/>
      <c r="HHU330" s="416"/>
      <c r="HHV330" s="417"/>
      <c r="HHW330" s="417"/>
      <c r="HHX330" s="417"/>
      <c r="HHY330" s="417"/>
      <c r="HHZ330" s="417"/>
      <c r="HIA330" s="417"/>
      <c r="HIB330" s="417"/>
      <c r="HIC330" s="417"/>
      <c r="HID330" s="417"/>
      <c r="HIE330" s="417"/>
      <c r="HIF330" s="417"/>
      <c r="HIG330" s="417"/>
      <c r="HIH330" s="417"/>
      <c r="HII330" s="417"/>
      <c r="HIJ330" s="417"/>
      <c r="HIK330" s="417"/>
      <c r="HIL330" s="417"/>
      <c r="HIM330" s="417"/>
      <c r="HIN330" s="417"/>
      <c r="HIO330" s="417"/>
      <c r="HIP330" s="417"/>
      <c r="HIQ330" s="417"/>
      <c r="HIR330" s="417"/>
      <c r="HIS330" s="417"/>
      <c r="HIT330" s="418"/>
      <c r="HIU330" s="418"/>
      <c r="HIV330" s="418"/>
      <c r="HIW330" s="418"/>
      <c r="HIX330" s="418"/>
      <c r="HIY330" s="417"/>
      <c r="HIZ330" s="417"/>
      <c r="HJA330" s="418"/>
      <c r="HJB330" s="418"/>
      <c r="HJC330" s="417"/>
      <c r="HJD330" s="417"/>
      <c r="HJE330" s="418"/>
      <c r="HJF330" s="418"/>
      <c r="HJG330" s="417"/>
      <c r="HJH330" s="417"/>
      <c r="HJI330" s="417"/>
      <c r="HJJ330" s="417"/>
      <c r="HJK330" s="417"/>
      <c r="HJL330" s="417"/>
      <c r="HJM330" s="417"/>
      <c r="HJN330" s="418"/>
      <c r="HJO330" s="418"/>
      <c r="HJP330" s="417"/>
      <c r="HJQ330" s="417"/>
      <c r="HJR330" s="418"/>
      <c r="HJS330" s="418"/>
      <c r="HJT330" s="417"/>
      <c r="HJU330" s="417"/>
      <c r="HJV330" s="417"/>
      <c r="HJW330" s="417"/>
      <c r="HJX330" s="417"/>
      <c r="HJY330" s="411"/>
      <c r="HJZ330" s="443"/>
      <c r="HKA330" s="417"/>
      <c r="HKB330" s="417"/>
      <c r="HKC330" s="417"/>
      <c r="HKD330" s="417"/>
      <c r="HKE330" s="417"/>
      <c r="HKF330" s="417"/>
      <c r="HKG330" s="417"/>
      <c r="HKH330" s="416"/>
      <c r="HKI330" s="416"/>
      <c r="HKJ330" s="416"/>
      <c r="HKK330" s="416"/>
      <c r="HKL330" s="416"/>
      <c r="HKM330" s="416"/>
      <c r="HKN330" s="416"/>
      <c r="HKO330" s="416"/>
      <c r="HKP330" s="416"/>
      <c r="HKQ330" s="416"/>
      <c r="HKR330" s="416"/>
      <c r="HKS330" s="416"/>
      <c r="HKT330" s="416"/>
      <c r="HKU330" s="416"/>
      <c r="HKV330" s="416"/>
      <c r="HKW330" s="416"/>
      <c r="HKX330" s="416"/>
      <c r="HKY330" s="416"/>
      <c r="HKZ330" s="416"/>
      <c r="HLA330" s="416"/>
      <c r="HLB330" s="416"/>
      <c r="HLC330" s="416"/>
      <c r="HLD330" s="416"/>
      <c r="HLE330" s="416"/>
      <c r="HLF330" s="416"/>
      <c r="HLG330" s="416"/>
      <c r="HLH330" s="416"/>
      <c r="HLI330" s="416"/>
      <c r="HLJ330" s="416"/>
      <c r="HLK330" s="416"/>
      <c r="HLL330" s="416"/>
      <c r="HLM330" s="416"/>
      <c r="HLN330" s="416"/>
      <c r="HLO330" s="416"/>
      <c r="HLP330" s="416"/>
      <c r="HLQ330" s="416"/>
      <c r="HLR330" s="416"/>
      <c r="HLS330" s="416"/>
      <c r="HLT330" s="416"/>
      <c r="HLU330" s="416"/>
      <c r="HLV330" s="416"/>
      <c r="HLW330" s="416"/>
      <c r="HLX330" s="416"/>
      <c r="HLY330" s="416"/>
      <c r="HLZ330" s="417"/>
      <c r="HMA330" s="417"/>
      <c r="HMB330" s="417"/>
      <c r="HMC330" s="417"/>
      <c r="HMD330" s="417"/>
      <c r="HME330" s="417"/>
      <c r="HMF330" s="417"/>
      <c r="HMG330" s="417"/>
      <c r="HMH330" s="417"/>
      <c r="HMI330" s="417"/>
      <c r="HMJ330" s="417"/>
      <c r="HMK330" s="417"/>
      <c r="HML330" s="417"/>
      <c r="HMM330" s="417"/>
      <c r="HMN330" s="417"/>
      <c r="HMO330" s="417"/>
      <c r="HMP330" s="417"/>
      <c r="HMQ330" s="417"/>
      <c r="HMR330" s="417"/>
      <c r="HMS330" s="417"/>
      <c r="HMT330" s="417"/>
      <c r="HMU330" s="417"/>
      <c r="HMV330" s="417"/>
      <c r="HMW330" s="417"/>
      <c r="HMX330" s="418"/>
      <c r="HMY330" s="418"/>
      <c r="HMZ330" s="418"/>
      <c r="HNA330" s="418"/>
      <c r="HNB330" s="418"/>
      <c r="HNC330" s="417"/>
      <c r="HND330" s="417"/>
      <c r="HNE330" s="418"/>
      <c r="HNF330" s="418"/>
      <c r="HNG330" s="417"/>
      <c r="HNH330" s="417"/>
      <c r="HNI330" s="418"/>
      <c r="HNJ330" s="418"/>
      <c r="HNK330" s="417"/>
      <c r="HNL330" s="417"/>
      <c r="HNM330" s="417"/>
      <c r="HNN330" s="417"/>
      <c r="HNO330" s="417"/>
      <c r="HNP330" s="417"/>
      <c r="HNQ330" s="417"/>
      <c r="HNR330" s="418"/>
      <c r="HNS330" s="418"/>
      <c r="HNT330" s="417"/>
      <c r="HNU330" s="417"/>
      <c r="HNV330" s="418"/>
      <c r="HNW330" s="418"/>
      <c r="HNX330" s="417"/>
      <c r="HNY330" s="417"/>
      <c r="HNZ330" s="417"/>
      <c r="HOA330" s="417"/>
      <c r="HOB330" s="417"/>
      <c r="HOC330" s="411"/>
      <c r="HOD330" s="443"/>
      <c r="HOE330" s="417"/>
      <c r="HOF330" s="417"/>
      <c r="HOG330" s="417"/>
      <c r="HOH330" s="417"/>
      <c r="HOI330" s="417"/>
      <c r="HOJ330" s="417"/>
      <c r="HOK330" s="417"/>
      <c r="HOL330" s="416"/>
      <c r="HOM330" s="416"/>
      <c r="HON330" s="416"/>
      <c r="HOO330" s="416"/>
      <c r="HOP330" s="416"/>
      <c r="HOQ330" s="416"/>
      <c r="HOR330" s="416"/>
      <c r="HOS330" s="416"/>
      <c r="HOT330" s="416"/>
      <c r="HOU330" s="416"/>
      <c r="HOV330" s="416"/>
      <c r="HOW330" s="416"/>
      <c r="HOX330" s="416"/>
      <c r="HOY330" s="416"/>
      <c r="HOZ330" s="416"/>
      <c r="HPA330" s="416"/>
      <c r="HPB330" s="416"/>
      <c r="HPC330" s="416"/>
      <c r="HPD330" s="416"/>
      <c r="HPE330" s="416"/>
      <c r="HPF330" s="416"/>
      <c r="HPG330" s="416"/>
      <c r="HPH330" s="416"/>
      <c r="HPI330" s="416"/>
      <c r="HPJ330" s="416"/>
      <c r="HPK330" s="416"/>
      <c r="HPL330" s="416"/>
      <c r="HPM330" s="416"/>
      <c r="HPN330" s="416"/>
      <c r="HPO330" s="416"/>
      <c r="HPP330" s="416"/>
      <c r="HPQ330" s="416"/>
      <c r="HPR330" s="416"/>
      <c r="HPS330" s="416"/>
      <c r="HPT330" s="416"/>
      <c r="HPU330" s="416"/>
      <c r="HPV330" s="416"/>
      <c r="HPW330" s="416"/>
      <c r="HPX330" s="416"/>
      <c r="HPY330" s="416"/>
      <c r="HPZ330" s="416"/>
      <c r="HQA330" s="416"/>
      <c r="HQB330" s="416"/>
      <c r="HQC330" s="416"/>
      <c r="HQD330" s="417"/>
      <c r="HQE330" s="417"/>
      <c r="HQF330" s="417"/>
      <c r="HQG330" s="417"/>
      <c r="HQH330" s="417"/>
      <c r="HQI330" s="417"/>
      <c r="HQJ330" s="417"/>
      <c r="HQK330" s="417"/>
      <c r="HQL330" s="417"/>
      <c r="HQM330" s="417"/>
      <c r="HQN330" s="417"/>
      <c r="HQO330" s="417"/>
      <c r="HQP330" s="417"/>
      <c r="HQQ330" s="417"/>
      <c r="HQR330" s="417"/>
      <c r="HQS330" s="417"/>
      <c r="HQT330" s="417"/>
      <c r="HQU330" s="417"/>
      <c r="HQV330" s="417"/>
      <c r="HQW330" s="417"/>
      <c r="HQX330" s="417"/>
      <c r="HQY330" s="417"/>
      <c r="HQZ330" s="417"/>
      <c r="HRA330" s="417"/>
      <c r="HRB330" s="418"/>
      <c r="HRC330" s="418"/>
      <c r="HRD330" s="418"/>
      <c r="HRE330" s="418"/>
      <c r="HRF330" s="418"/>
      <c r="HRG330" s="417"/>
      <c r="HRH330" s="417"/>
      <c r="HRI330" s="418"/>
      <c r="HRJ330" s="418"/>
      <c r="HRK330" s="417"/>
      <c r="HRL330" s="417"/>
      <c r="HRM330" s="418"/>
      <c r="HRN330" s="418"/>
      <c r="HRO330" s="417"/>
      <c r="HRP330" s="417"/>
      <c r="HRQ330" s="417"/>
      <c r="HRR330" s="417"/>
      <c r="HRS330" s="417"/>
      <c r="HRT330" s="417"/>
      <c r="HRU330" s="417"/>
      <c r="HRV330" s="418"/>
      <c r="HRW330" s="418"/>
      <c r="HRX330" s="417"/>
      <c r="HRY330" s="417"/>
      <c r="HRZ330" s="418"/>
      <c r="HSA330" s="418"/>
      <c r="HSB330" s="417"/>
      <c r="HSC330" s="417"/>
      <c r="HSD330" s="417"/>
      <c r="HSE330" s="417"/>
      <c r="HSF330" s="417"/>
      <c r="HSG330" s="411"/>
      <c r="HSH330" s="443"/>
      <c r="HSI330" s="417"/>
      <c r="HSJ330" s="417"/>
      <c r="HSK330" s="417"/>
      <c r="HSL330" s="417"/>
      <c r="HSM330" s="417"/>
      <c r="HSN330" s="417"/>
      <c r="HSO330" s="417"/>
      <c r="HSP330" s="416"/>
      <c r="HSQ330" s="416"/>
      <c r="HSR330" s="416"/>
      <c r="HSS330" s="416"/>
      <c r="HST330" s="416"/>
      <c r="HSU330" s="416"/>
      <c r="HSV330" s="416"/>
      <c r="HSW330" s="416"/>
      <c r="HSX330" s="416"/>
      <c r="HSY330" s="416"/>
      <c r="HSZ330" s="416"/>
      <c r="HTA330" s="416"/>
      <c r="HTB330" s="416"/>
      <c r="HTC330" s="416"/>
      <c r="HTD330" s="416"/>
      <c r="HTE330" s="416"/>
      <c r="HTF330" s="416"/>
      <c r="HTG330" s="416"/>
      <c r="HTH330" s="416"/>
      <c r="HTI330" s="416"/>
      <c r="HTJ330" s="416"/>
      <c r="HTK330" s="416"/>
      <c r="HTL330" s="416"/>
      <c r="HTM330" s="416"/>
      <c r="HTN330" s="416"/>
      <c r="HTO330" s="416"/>
      <c r="HTP330" s="416"/>
      <c r="HTQ330" s="416"/>
      <c r="HTR330" s="416"/>
      <c r="HTS330" s="416"/>
      <c r="HTT330" s="416"/>
      <c r="HTU330" s="416"/>
      <c r="HTV330" s="416"/>
      <c r="HTW330" s="416"/>
      <c r="HTX330" s="416"/>
      <c r="HTY330" s="416"/>
      <c r="HTZ330" s="416"/>
      <c r="HUA330" s="416"/>
      <c r="HUB330" s="416"/>
      <c r="HUC330" s="416"/>
      <c r="HUD330" s="416"/>
      <c r="HUE330" s="416"/>
      <c r="HUF330" s="416"/>
      <c r="HUG330" s="416"/>
      <c r="HUH330" s="417"/>
      <c r="HUI330" s="417"/>
      <c r="HUJ330" s="417"/>
      <c r="HUK330" s="417"/>
      <c r="HUL330" s="417"/>
      <c r="HUM330" s="417"/>
      <c r="HUN330" s="417"/>
      <c r="HUO330" s="417"/>
      <c r="HUP330" s="417"/>
      <c r="HUQ330" s="417"/>
      <c r="HUR330" s="417"/>
      <c r="HUS330" s="417"/>
      <c r="HUT330" s="417"/>
      <c r="HUU330" s="417"/>
      <c r="HUV330" s="417"/>
      <c r="HUW330" s="417"/>
      <c r="HUX330" s="417"/>
      <c r="HUY330" s="417"/>
      <c r="HUZ330" s="417"/>
      <c r="HVA330" s="417"/>
      <c r="HVB330" s="417"/>
      <c r="HVC330" s="417"/>
      <c r="HVD330" s="417"/>
      <c r="HVE330" s="417"/>
      <c r="HVF330" s="418"/>
      <c r="HVG330" s="418"/>
      <c r="HVH330" s="418"/>
      <c r="HVI330" s="418"/>
      <c r="HVJ330" s="418"/>
      <c r="HVK330" s="417"/>
      <c r="HVL330" s="417"/>
      <c r="HVM330" s="418"/>
      <c r="HVN330" s="418"/>
      <c r="HVO330" s="417"/>
      <c r="HVP330" s="417"/>
      <c r="HVQ330" s="418"/>
      <c r="HVR330" s="418"/>
      <c r="HVS330" s="417"/>
      <c r="HVT330" s="417"/>
      <c r="HVU330" s="417"/>
      <c r="HVV330" s="417"/>
      <c r="HVW330" s="417"/>
      <c r="HVX330" s="417"/>
      <c r="HVY330" s="417"/>
      <c r="HVZ330" s="418"/>
      <c r="HWA330" s="418"/>
      <c r="HWB330" s="417"/>
      <c r="HWC330" s="417"/>
      <c r="HWD330" s="418"/>
      <c r="HWE330" s="418"/>
      <c r="HWF330" s="417"/>
      <c r="HWG330" s="417"/>
      <c r="HWH330" s="417"/>
      <c r="HWI330" s="417"/>
      <c r="HWJ330" s="417"/>
      <c r="HWK330" s="411"/>
      <c r="HWL330" s="443"/>
      <c r="HWM330" s="417"/>
      <c r="HWN330" s="417"/>
      <c r="HWO330" s="417"/>
      <c r="HWP330" s="417"/>
      <c r="HWQ330" s="417"/>
      <c r="HWR330" s="417"/>
      <c r="HWS330" s="417"/>
      <c r="HWT330" s="416"/>
      <c r="HWU330" s="416"/>
      <c r="HWV330" s="416"/>
      <c r="HWW330" s="416"/>
      <c r="HWX330" s="416"/>
      <c r="HWY330" s="416"/>
      <c r="HWZ330" s="416"/>
      <c r="HXA330" s="416"/>
      <c r="HXB330" s="416"/>
      <c r="HXC330" s="416"/>
      <c r="HXD330" s="416"/>
      <c r="HXE330" s="416"/>
      <c r="HXF330" s="416"/>
      <c r="HXG330" s="416"/>
      <c r="HXH330" s="416"/>
      <c r="HXI330" s="416"/>
      <c r="HXJ330" s="416"/>
      <c r="HXK330" s="416"/>
      <c r="HXL330" s="416"/>
      <c r="HXM330" s="416"/>
      <c r="HXN330" s="416"/>
      <c r="HXO330" s="416"/>
      <c r="HXP330" s="416"/>
      <c r="HXQ330" s="416"/>
      <c r="HXR330" s="416"/>
      <c r="HXS330" s="416"/>
      <c r="HXT330" s="416"/>
      <c r="HXU330" s="416"/>
      <c r="HXV330" s="416"/>
      <c r="HXW330" s="416"/>
      <c r="HXX330" s="416"/>
      <c r="HXY330" s="416"/>
      <c r="HXZ330" s="416"/>
      <c r="HYA330" s="416"/>
      <c r="HYB330" s="416"/>
      <c r="HYC330" s="416"/>
      <c r="HYD330" s="416"/>
      <c r="HYE330" s="416"/>
      <c r="HYF330" s="416"/>
      <c r="HYG330" s="416"/>
      <c r="HYH330" s="416"/>
      <c r="HYI330" s="416"/>
      <c r="HYJ330" s="416"/>
      <c r="HYK330" s="416"/>
      <c r="HYL330" s="417"/>
      <c r="HYM330" s="417"/>
      <c r="HYN330" s="417"/>
      <c r="HYO330" s="417"/>
      <c r="HYP330" s="417"/>
      <c r="HYQ330" s="417"/>
      <c r="HYR330" s="417"/>
      <c r="HYS330" s="417"/>
      <c r="HYT330" s="417"/>
      <c r="HYU330" s="417"/>
      <c r="HYV330" s="417"/>
      <c r="HYW330" s="417"/>
      <c r="HYX330" s="417"/>
      <c r="HYY330" s="417"/>
      <c r="HYZ330" s="417"/>
      <c r="HZA330" s="417"/>
      <c r="HZB330" s="417"/>
      <c r="HZC330" s="417"/>
      <c r="HZD330" s="417"/>
      <c r="HZE330" s="417"/>
      <c r="HZF330" s="417"/>
      <c r="HZG330" s="417"/>
      <c r="HZH330" s="417"/>
      <c r="HZI330" s="417"/>
      <c r="HZJ330" s="418"/>
      <c r="HZK330" s="418"/>
      <c r="HZL330" s="418"/>
      <c r="HZM330" s="418"/>
      <c r="HZN330" s="418"/>
      <c r="HZO330" s="417"/>
      <c r="HZP330" s="417"/>
      <c r="HZQ330" s="418"/>
      <c r="HZR330" s="418"/>
      <c r="HZS330" s="417"/>
      <c r="HZT330" s="417"/>
      <c r="HZU330" s="418"/>
      <c r="HZV330" s="418"/>
      <c r="HZW330" s="417"/>
      <c r="HZX330" s="417"/>
      <c r="HZY330" s="417"/>
      <c r="HZZ330" s="417"/>
      <c r="IAA330" s="417"/>
      <c r="IAB330" s="417"/>
      <c r="IAC330" s="417"/>
      <c r="IAD330" s="418"/>
      <c r="IAE330" s="418"/>
      <c r="IAF330" s="417"/>
      <c r="IAG330" s="417"/>
      <c r="IAH330" s="418"/>
      <c r="IAI330" s="418"/>
      <c r="IAJ330" s="417"/>
      <c r="IAK330" s="417"/>
      <c r="IAL330" s="417"/>
      <c r="IAM330" s="417"/>
      <c r="IAN330" s="417"/>
      <c r="IAO330" s="411"/>
      <c r="IAP330" s="443"/>
      <c r="IAQ330" s="417"/>
      <c r="IAR330" s="417"/>
      <c r="IAS330" s="417"/>
      <c r="IAT330" s="417"/>
      <c r="IAU330" s="417"/>
      <c r="IAV330" s="417"/>
      <c r="IAW330" s="417"/>
      <c r="IAX330" s="416"/>
      <c r="IAY330" s="416"/>
      <c r="IAZ330" s="416"/>
      <c r="IBA330" s="416"/>
      <c r="IBB330" s="416"/>
      <c r="IBC330" s="416"/>
      <c r="IBD330" s="416"/>
      <c r="IBE330" s="416"/>
      <c r="IBF330" s="416"/>
      <c r="IBG330" s="416"/>
      <c r="IBH330" s="416"/>
      <c r="IBI330" s="416"/>
      <c r="IBJ330" s="416"/>
      <c r="IBK330" s="416"/>
      <c r="IBL330" s="416"/>
      <c r="IBM330" s="416"/>
      <c r="IBN330" s="416"/>
      <c r="IBO330" s="416"/>
      <c r="IBP330" s="416"/>
      <c r="IBQ330" s="416"/>
      <c r="IBR330" s="416"/>
      <c r="IBS330" s="416"/>
      <c r="IBT330" s="416"/>
      <c r="IBU330" s="416"/>
      <c r="IBV330" s="416"/>
      <c r="IBW330" s="416"/>
      <c r="IBX330" s="416"/>
      <c r="IBY330" s="416"/>
      <c r="IBZ330" s="416"/>
      <c r="ICA330" s="416"/>
      <c r="ICB330" s="416"/>
      <c r="ICC330" s="416"/>
      <c r="ICD330" s="416"/>
      <c r="ICE330" s="416"/>
      <c r="ICF330" s="416"/>
      <c r="ICG330" s="416"/>
      <c r="ICH330" s="416"/>
      <c r="ICI330" s="416"/>
      <c r="ICJ330" s="416"/>
      <c r="ICK330" s="416"/>
      <c r="ICL330" s="416"/>
      <c r="ICM330" s="416"/>
      <c r="ICN330" s="416"/>
      <c r="ICO330" s="416"/>
      <c r="ICP330" s="417"/>
      <c r="ICQ330" s="417"/>
      <c r="ICR330" s="417"/>
      <c r="ICS330" s="417"/>
      <c r="ICT330" s="417"/>
      <c r="ICU330" s="417"/>
      <c r="ICV330" s="417"/>
      <c r="ICW330" s="417"/>
      <c r="ICX330" s="417"/>
      <c r="ICY330" s="417"/>
      <c r="ICZ330" s="417"/>
      <c r="IDA330" s="417"/>
      <c r="IDB330" s="417"/>
      <c r="IDC330" s="417"/>
      <c r="IDD330" s="417"/>
      <c r="IDE330" s="417"/>
      <c r="IDF330" s="417"/>
      <c r="IDG330" s="417"/>
      <c r="IDH330" s="417"/>
      <c r="IDI330" s="417"/>
      <c r="IDJ330" s="417"/>
      <c r="IDK330" s="417"/>
      <c r="IDL330" s="417"/>
      <c r="IDM330" s="417"/>
      <c r="IDN330" s="418"/>
      <c r="IDO330" s="418"/>
      <c r="IDP330" s="418"/>
      <c r="IDQ330" s="418"/>
      <c r="IDR330" s="418"/>
      <c r="IDS330" s="417"/>
      <c r="IDT330" s="417"/>
      <c r="IDU330" s="418"/>
      <c r="IDV330" s="418"/>
      <c r="IDW330" s="417"/>
      <c r="IDX330" s="417"/>
      <c r="IDY330" s="418"/>
      <c r="IDZ330" s="418"/>
      <c r="IEA330" s="417"/>
      <c r="IEB330" s="417"/>
      <c r="IEC330" s="417"/>
      <c r="IED330" s="417"/>
      <c r="IEE330" s="417"/>
      <c r="IEF330" s="417"/>
      <c r="IEG330" s="417"/>
      <c r="IEH330" s="418"/>
      <c r="IEI330" s="418"/>
      <c r="IEJ330" s="417"/>
      <c r="IEK330" s="417"/>
      <c r="IEL330" s="418"/>
      <c r="IEM330" s="418"/>
      <c r="IEN330" s="417"/>
      <c r="IEO330" s="417"/>
      <c r="IEP330" s="417"/>
      <c r="IEQ330" s="417"/>
      <c r="IER330" s="417"/>
      <c r="IES330" s="411"/>
      <c r="IET330" s="443"/>
      <c r="IEU330" s="417"/>
      <c r="IEV330" s="417"/>
      <c r="IEW330" s="417"/>
      <c r="IEX330" s="417"/>
      <c r="IEY330" s="417"/>
      <c r="IEZ330" s="417"/>
      <c r="IFA330" s="417"/>
      <c r="IFB330" s="416"/>
      <c r="IFC330" s="416"/>
      <c r="IFD330" s="416"/>
      <c r="IFE330" s="416"/>
      <c r="IFF330" s="416"/>
      <c r="IFG330" s="416"/>
      <c r="IFH330" s="416"/>
      <c r="IFI330" s="416"/>
      <c r="IFJ330" s="416"/>
      <c r="IFK330" s="416"/>
      <c r="IFL330" s="416"/>
      <c r="IFM330" s="416"/>
      <c r="IFN330" s="416"/>
      <c r="IFO330" s="416"/>
      <c r="IFP330" s="416"/>
      <c r="IFQ330" s="416"/>
      <c r="IFR330" s="416"/>
      <c r="IFS330" s="416"/>
      <c r="IFT330" s="416"/>
      <c r="IFU330" s="416"/>
      <c r="IFV330" s="416"/>
      <c r="IFW330" s="416"/>
      <c r="IFX330" s="416"/>
      <c r="IFY330" s="416"/>
      <c r="IFZ330" s="416"/>
      <c r="IGA330" s="416"/>
      <c r="IGB330" s="416"/>
      <c r="IGC330" s="416"/>
      <c r="IGD330" s="416"/>
      <c r="IGE330" s="416"/>
      <c r="IGF330" s="416"/>
      <c r="IGG330" s="416"/>
      <c r="IGH330" s="416"/>
      <c r="IGI330" s="416"/>
      <c r="IGJ330" s="416"/>
      <c r="IGK330" s="416"/>
      <c r="IGL330" s="416"/>
      <c r="IGM330" s="416"/>
      <c r="IGN330" s="416"/>
      <c r="IGO330" s="416"/>
      <c r="IGP330" s="416"/>
      <c r="IGQ330" s="416"/>
      <c r="IGR330" s="416"/>
      <c r="IGS330" s="416"/>
      <c r="IGT330" s="417"/>
      <c r="IGU330" s="417"/>
      <c r="IGV330" s="417"/>
      <c r="IGW330" s="417"/>
      <c r="IGX330" s="417"/>
      <c r="IGY330" s="417"/>
      <c r="IGZ330" s="417"/>
      <c r="IHA330" s="417"/>
      <c r="IHB330" s="417"/>
      <c r="IHC330" s="417"/>
      <c r="IHD330" s="417"/>
      <c r="IHE330" s="417"/>
      <c r="IHF330" s="417"/>
      <c r="IHG330" s="417"/>
      <c r="IHH330" s="417"/>
      <c r="IHI330" s="417"/>
      <c r="IHJ330" s="417"/>
      <c r="IHK330" s="417"/>
      <c r="IHL330" s="417"/>
      <c r="IHM330" s="417"/>
      <c r="IHN330" s="417"/>
      <c r="IHO330" s="417"/>
      <c r="IHP330" s="417"/>
      <c r="IHQ330" s="417"/>
      <c r="IHR330" s="418"/>
      <c r="IHS330" s="418"/>
      <c r="IHT330" s="418"/>
      <c r="IHU330" s="418"/>
      <c r="IHV330" s="418"/>
      <c r="IHW330" s="417"/>
      <c r="IHX330" s="417"/>
      <c r="IHY330" s="418"/>
      <c r="IHZ330" s="418"/>
      <c r="IIA330" s="417"/>
      <c r="IIB330" s="417"/>
      <c r="IIC330" s="418"/>
      <c r="IID330" s="418"/>
      <c r="IIE330" s="417"/>
      <c r="IIF330" s="417"/>
      <c r="IIG330" s="417"/>
      <c r="IIH330" s="417"/>
      <c r="III330" s="417"/>
      <c r="IIJ330" s="417"/>
      <c r="IIK330" s="417"/>
      <c r="IIL330" s="418"/>
      <c r="IIM330" s="418"/>
      <c r="IIN330" s="417"/>
      <c r="IIO330" s="417"/>
      <c r="IIP330" s="418"/>
      <c r="IIQ330" s="418"/>
      <c r="IIR330" s="417"/>
      <c r="IIS330" s="417"/>
      <c r="IIT330" s="417"/>
      <c r="IIU330" s="417"/>
      <c r="IIV330" s="417"/>
      <c r="IIW330" s="411"/>
      <c r="IIX330" s="443"/>
      <c r="IIY330" s="417"/>
      <c r="IIZ330" s="417"/>
      <c r="IJA330" s="417"/>
      <c r="IJB330" s="417"/>
      <c r="IJC330" s="417"/>
      <c r="IJD330" s="417"/>
      <c r="IJE330" s="417"/>
      <c r="IJF330" s="416"/>
      <c r="IJG330" s="416"/>
      <c r="IJH330" s="416"/>
      <c r="IJI330" s="416"/>
      <c r="IJJ330" s="416"/>
      <c r="IJK330" s="416"/>
      <c r="IJL330" s="416"/>
      <c r="IJM330" s="416"/>
      <c r="IJN330" s="416"/>
      <c r="IJO330" s="416"/>
      <c r="IJP330" s="416"/>
      <c r="IJQ330" s="416"/>
      <c r="IJR330" s="416"/>
      <c r="IJS330" s="416"/>
      <c r="IJT330" s="416"/>
      <c r="IJU330" s="416"/>
      <c r="IJV330" s="416"/>
      <c r="IJW330" s="416"/>
      <c r="IJX330" s="416"/>
      <c r="IJY330" s="416"/>
      <c r="IJZ330" s="416"/>
      <c r="IKA330" s="416"/>
      <c r="IKB330" s="416"/>
      <c r="IKC330" s="416"/>
      <c r="IKD330" s="416"/>
      <c r="IKE330" s="416"/>
      <c r="IKF330" s="416"/>
      <c r="IKG330" s="416"/>
      <c r="IKH330" s="416"/>
      <c r="IKI330" s="416"/>
      <c r="IKJ330" s="416"/>
      <c r="IKK330" s="416"/>
      <c r="IKL330" s="416"/>
      <c r="IKM330" s="416"/>
      <c r="IKN330" s="416"/>
      <c r="IKO330" s="416"/>
      <c r="IKP330" s="416"/>
      <c r="IKQ330" s="416"/>
      <c r="IKR330" s="416"/>
      <c r="IKS330" s="416"/>
      <c r="IKT330" s="416"/>
      <c r="IKU330" s="416"/>
      <c r="IKV330" s="416"/>
      <c r="IKW330" s="416"/>
      <c r="IKX330" s="417"/>
      <c r="IKY330" s="417"/>
      <c r="IKZ330" s="417"/>
      <c r="ILA330" s="417"/>
      <c r="ILB330" s="417"/>
      <c r="ILC330" s="417"/>
      <c r="ILD330" s="417"/>
      <c r="ILE330" s="417"/>
      <c r="ILF330" s="417"/>
      <c r="ILG330" s="417"/>
      <c r="ILH330" s="417"/>
      <c r="ILI330" s="417"/>
      <c r="ILJ330" s="417"/>
      <c r="ILK330" s="417"/>
      <c r="ILL330" s="417"/>
      <c r="ILM330" s="417"/>
      <c r="ILN330" s="417"/>
      <c r="ILO330" s="417"/>
      <c r="ILP330" s="417"/>
      <c r="ILQ330" s="417"/>
      <c r="ILR330" s="417"/>
      <c r="ILS330" s="417"/>
      <c r="ILT330" s="417"/>
      <c r="ILU330" s="417"/>
      <c r="ILV330" s="418"/>
      <c r="ILW330" s="418"/>
      <c r="ILX330" s="418"/>
      <c r="ILY330" s="418"/>
      <c r="ILZ330" s="418"/>
      <c r="IMA330" s="417"/>
      <c r="IMB330" s="417"/>
      <c r="IMC330" s="418"/>
      <c r="IMD330" s="418"/>
      <c r="IME330" s="417"/>
      <c r="IMF330" s="417"/>
      <c r="IMG330" s="418"/>
      <c r="IMH330" s="418"/>
      <c r="IMI330" s="417"/>
      <c r="IMJ330" s="417"/>
      <c r="IMK330" s="417"/>
      <c r="IML330" s="417"/>
      <c r="IMM330" s="417"/>
      <c r="IMN330" s="417"/>
      <c r="IMO330" s="417"/>
      <c r="IMP330" s="418"/>
      <c r="IMQ330" s="418"/>
      <c r="IMR330" s="417"/>
      <c r="IMS330" s="417"/>
      <c r="IMT330" s="418"/>
      <c r="IMU330" s="418"/>
      <c r="IMV330" s="417"/>
      <c r="IMW330" s="417"/>
      <c r="IMX330" s="417"/>
      <c r="IMY330" s="417"/>
      <c r="IMZ330" s="417"/>
      <c r="INA330" s="411"/>
      <c r="INB330" s="443"/>
      <c r="INC330" s="417"/>
      <c r="IND330" s="417"/>
      <c r="INE330" s="417"/>
      <c r="INF330" s="417"/>
      <c r="ING330" s="417"/>
      <c r="INH330" s="417"/>
      <c r="INI330" s="417"/>
      <c r="INJ330" s="416"/>
      <c r="INK330" s="416"/>
      <c r="INL330" s="416"/>
      <c r="INM330" s="416"/>
      <c r="INN330" s="416"/>
      <c r="INO330" s="416"/>
      <c r="INP330" s="416"/>
      <c r="INQ330" s="416"/>
      <c r="INR330" s="416"/>
      <c r="INS330" s="416"/>
      <c r="INT330" s="416"/>
      <c r="INU330" s="416"/>
      <c r="INV330" s="416"/>
      <c r="INW330" s="416"/>
      <c r="INX330" s="416"/>
      <c r="INY330" s="416"/>
      <c r="INZ330" s="416"/>
      <c r="IOA330" s="416"/>
      <c r="IOB330" s="416"/>
      <c r="IOC330" s="416"/>
      <c r="IOD330" s="416"/>
      <c r="IOE330" s="416"/>
      <c r="IOF330" s="416"/>
      <c r="IOG330" s="416"/>
      <c r="IOH330" s="416"/>
      <c r="IOI330" s="416"/>
      <c r="IOJ330" s="416"/>
      <c r="IOK330" s="416"/>
      <c r="IOL330" s="416"/>
      <c r="IOM330" s="416"/>
      <c r="ION330" s="416"/>
      <c r="IOO330" s="416"/>
      <c r="IOP330" s="416"/>
      <c r="IOQ330" s="416"/>
      <c r="IOR330" s="416"/>
      <c r="IOS330" s="416"/>
      <c r="IOT330" s="416"/>
      <c r="IOU330" s="416"/>
      <c r="IOV330" s="416"/>
      <c r="IOW330" s="416"/>
      <c r="IOX330" s="416"/>
      <c r="IOY330" s="416"/>
      <c r="IOZ330" s="416"/>
      <c r="IPA330" s="416"/>
      <c r="IPB330" s="417"/>
      <c r="IPC330" s="417"/>
      <c r="IPD330" s="417"/>
      <c r="IPE330" s="417"/>
      <c r="IPF330" s="417"/>
      <c r="IPG330" s="417"/>
      <c r="IPH330" s="417"/>
      <c r="IPI330" s="417"/>
      <c r="IPJ330" s="417"/>
      <c r="IPK330" s="417"/>
      <c r="IPL330" s="417"/>
      <c r="IPM330" s="417"/>
      <c r="IPN330" s="417"/>
      <c r="IPO330" s="417"/>
      <c r="IPP330" s="417"/>
      <c r="IPQ330" s="417"/>
      <c r="IPR330" s="417"/>
      <c r="IPS330" s="417"/>
      <c r="IPT330" s="417"/>
      <c r="IPU330" s="417"/>
      <c r="IPV330" s="417"/>
      <c r="IPW330" s="417"/>
      <c r="IPX330" s="417"/>
      <c r="IPY330" s="417"/>
      <c r="IPZ330" s="418"/>
      <c r="IQA330" s="418"/>
      <c r="IQB330" s="418"/>
      <c r="IQC330" s="418"/>
      <c r="IQD330" s="418"/>
      <c r="IQE330" s="417"/>
      <c r="IQF330" s="417"/>
      <c r="IQG330" s="418"/>
      <c r="IQH330" s="418"/>
      <c r="IQI330" s="417"/>
      <c r="IQJ330" s="417"/>
      <c r="IQK330" s="418"/>
      <c r="IQL330" s="418"/>
      <c r="IQM330" s="417"/>
      <c r="IQN330" s="417"/>
      <c r="IQO330" s="417"/>
      <c r="IQP330" s="417"/>
      <c r="IQQ330" s="417"/>
      <c r="IQR330" s="417"/>
      <c r="IQS330" s="417"/>
      <c r="IQT330" s="418"/>
      <c r="IQU330" s="418"/>
      <c r="IQV330" s="417"/>
      <c r="IQW330" s="417"/>
      <c r="IQX330" s="418"/>
      <c r="IQY330" s="418"/>
      <c r="IQZ330" s="417"/>
      <c r="IRA330" s="417"/>
      <c r="IRB330" s="417"/>
      <c r="IRC330" s="417"/>
      <c r="IRD330" s="417"/>
      <c r="IRE330" s="411"/>
      <c r="IRF330" s="443"/>
      <c r="IRG330" s="417"/>
      <c r="IRH330" s="417"/>
      <c r="IRI330" s="417"/>
      <c r="IRJ330" s="417"/>
      <c r="IRK330" s="417"/>
      <c r="IRL330" s="417"/>
      <c r="IRM330" s="417"/>
      <c r="IRN330" s="416"/>
      <c r="IRO330" s="416"/>
      <c r="IRP330" s="416"/>
      <c r="IRQ330" s="416"/>
      <c r="IRR330" s="416"/>
      <c r="IRS330" s="416"/>
      <c r="IRT330" s="416"/>
      <c r="IRU330" s="416"/>
      <c r="IRV330" s="416"/>
      <c r="IRW330" s="416"/>
      <c r="IRX330" s="416"/>
      <c r="IRY330" s="416"/>
      <c r="IRZ330" s="416"/>
      <c r="ISA330" s="416"/>
      <c r="ISB330" s="416"/>
      <c r="ISC330" s="416"/>
      <c r="ISD330" s="416"/>
      <c r="ISE330" s="416"/>
      <c r="ISF330" s="416"/>
      <c r="ISG330" s="416"/>
      <c r="ISH330" s="416"/>
      <c r="ISI330" s="416"/>
      <c r="ISJ330" s="416"/>
      <c r="ISK330" s="416"/>
      <c r="ISL330" s="416"/>
      <c r="ISM330" s="416"/>
      <c r="ISN330" s="416"/>
      <c r="ISO330" s="416"/>
      <c r="ISP330" s="416"/>
      <c r="ISQ330" s="416"/>
      <c r="ISR330" s="416"/>
      <c r="ISS330" s="416"/>
      <c r="IST330" s="416"/>
      <c r="ISU330" s="416"/>
      <c r="ISV330" s="416"/>
      <c r="ISW330" s="416"/>
      <c r="ISX330" s="416"/>
      <c r="ISY330" s="416"/>
      <c r="ISZ330" s="416"/>
      <c r="ITA330" s="416"/>
      <c r="ITB330" s="416"/>
      <c r="ITC330" s="416"/>
      <c r="ITD330" s="416"/>
      <c r="ITE330" s="416"/>
      <c r="ITF330" s="417"/>
      <c r="ITG330" s="417"/>
      <c r="ITH330" s="417"/>
      <c r="ITI330" s="417"/>
      <c r="ITJ330" s="417"/>
      <c r="ITK330" s="417"/>
      <c r="ITL330" s="417"/>
      <c r="ITM330" s="417"/>
      <c r="ITN330" s="417"/>
      <c r="ITO330" s="417"/>
      <c r="ITP330" s="417"/>
      <c r="ITQ330" s="417"/>
      <c r="ITR330" s="417"/>
      <c r="ITS330" s="417"/>
      <c r="ITT330" s="417"/>
      <c r="ITU330" s="417"/>
      <c r="ITV330" s="417"/>
      <c r="ITW330" s="417"/>
      <c r="ITX330" s="417"/>
      <c r="ITY330" s="417"/>
      <c r="ITZ330" s="417"/>
      <c r="IUA330" s="417"/>
      <c r="IUB330" s="417"/>
      <c r="IUC330" s="417"/>
      <c r="IUD330" s="418"/>
      <c r="IUE330" s="418"/>
      <c r="IUF330" s="418"/>
      <c r="IUG330" s="418"/>
      <c r="IUH330" s="418"/>
      <c r="IUI330" s="417"/>
      <c r="IUJ330" s="417"/>
      <c r="IUK330" s="418"/>
      <c r="IUL330" s="418"/>
      <c r="IUM330" s="417"/>
      <c r="IUN330" s="417"/>
      <c r="IUO330" s="418"/>
      <c r="IUP330" s="418"/>
      <c r="IUQ330" s="417"/>
      <c r="IUR330" s="417"/>
      <c r="IUS330" s="417"/>
      <c r="IUT330" s="417"/>
      <c r="IUU330" s="417"/>
      <c r="IUV330" s="417"/>
      <c r="IUW330" s="417"/>
      <c r="IUX330" s="418"/>
      <c r="IUY330" s="418"/>
      <c r="IUZ330" s="417"/>
      <c r="IVA330" s="417"/>
      <c r="IVB330" s="418"/>
      <c r="IVC330" s="418"/>
      <c r="IVD330" s="417"/>
      <c r="IVE330" s="417"/>
      <c r="IVF330" s="417"/>
      <c r="IVG330" s="417"/>
      <c r="IVH330" s="417"/>
      <c r="IVI330" s="411"/>
      <c r="IVJ330" s="443"/>
      <c r="IVK330" s="417"/>
      <c r="IVL330" s="417"/>
      <c r="IVM330" s="417"/>
      <c r="IVN330" s="417"/>
      <c r="IVO330" s="417"/>
      <c r="IVP330" s="417"/>
      <c r="IVQ330" s="417"/>
      <c r="IVR330" s="416"/>
      <c r="IVS330" s="416"/>
      <c r="IVT330" s="416"/>
      <c r="IVU330" s="416"/>
      <c r="IVV330" s="416"/>
      <c r="IVW330" s="416"/>
      <c r="IVX330" s="416"/>
      <c r="IVY330" s="416"/>
      <c r="IVZ330" s="416"/>
      <c r="IWA330" s="416"/>
      <c r="IWB330" s="416"/>
      <c r="IWC330" s="416"/>
      <c r="IWD330" s="416"/>
      <c r="IWE330" s="416"/>
      <c r="IWF330" s="416"/>
      <c r="IWG330" s="416"/>
      <c r="IWH330" s="416"/>
      <c r="IWI330" s="416"/>
      <c r="IWJ330" s="416"/>
      <c r="IWK330" s="416"/>
      <c r="IWL330" s="416"/>
      <c r="IWM330" s="416"/>
      <c r="IWN330" s="416"/>
      <c r="IWO330" s="416"/>
      <c r="IWP330" s="416"/>
      <c r="IWQ330" s="416"/>
      <c r="IWR330" s="416"/>
      <c r="IWS330" s="416"/>
      <c r="IWT330" s="416"/>
      <c r="IWU330" s="416"/>
      <c r="IWV330" s="416"/>
      <c r="IWW330" s="416"/>
      <c r="IWX330" s="416"/>
      <c r="IWY330" s="416"/>
      <c r="IWZ330" s="416"/>
      <c r="IXA330" s="416"/>
      <c r="IXB330" s="416"/>
      <c r="IXC330" s="416"/>
      <c r="IXD330" s="416"/>
      <c r="IXE330" s="416"/>
      <c r="IXF330" s="416"/>
      <c r="IXG330" s="416"/>
      <c r="IXH330" s="416"/>
      <c r="IXI330" s="416"/>
      <c r="IXJ330" s="417"/>
      <c r="IXK330" s="417"/>
      <c r="IXL330" s="417"/>
      <c r="IXM330" s="417"/>
      <c r="IXN330" s="417"/>
      <c r="IXO330" s="417"/>
      <c r="IXP330" s="417"/>
      <c r="IXQ330" s="417"/>
      <c r="IXR330" s="417"/>
      <c r="IXS330" s="417"/>
      <c r="IXT330" s="417"/>
      <c r="IXU330" s="417"/>
      <c r="IXV330" s="417"/>
      <c r="IXW330" s="417"/>
      <c r="IXX330" s="417"/>
      <c r="IXY330" s="417"/>
      <c r="IXZ330" s="417"/>
      <c r="IYA330" s="417"/>
      <c r="IYB330" s="417"/>
      <c r="IYC330" s="417"/>
      <c r="IYD330" s="417"/>
      <c r="IYE330" s="417"/>
      <c r="IYF330" s="417"/>
      <c r="IYG330" s="417"/>
      <c r="IYH330" s="418"/>
      <c r="IYI330" s="418"/>
      <c r="IYJ330" s="418"/>
      <c r="IYK330" s="418"/>
      <c r="IYL330" s="418"/>
      <c r="IYM330" s="417"/>
      <c r="IYN330" s="417"/>
      <c r="IYO330" s="418"/>
      <c r="IYP330" s="418"/>
      <c r="IYQ330" s="417"/>
      <c r="IYR330" s="417"/>
      <c r="IYS330" s="418"/>
      <c r="IYT330" s="418"/>
      <c r="IYU330" s="417"/>
      <c r="IYV330" s="417"/>
      <c r="IYW330" s="417"/>
      <c r="IYX330" s="417"/>
      <c r="IYY330" s="417"/>
      <c r="IYZ330" s="417"/>
      <c r="IZA330" s="417"/>
      <c r="IZB330" s="418"/>
      <c r="IZC330" s="418"/>
      <c r="IZD330" s="417"/>
      <c r="IZE330" s="417"/>
      <c r="IZF330" s="418"/>
      <c r="IZG330" s="418"/>
      <c r="IZH330" s="417"/>
      <c r="IZI330" s="417"/>
      <c r="IZJ330" s="417"/>
      <c r="IZK330" s="417"/>
      <c r="IZL330" s="417"/>
      <c r="IZM330" s="411"/>
      <c r="IZN330" s="443"/>
      <c r="IZO330" s="417"/>
      <c r="IZP330" s="417"/>
      <c r="IZQ330" s="417"/>
      <c r="IZR330" s="417"/>
      <c r="IZS330" s="417"/>
      <c r="IZT330" s="417"/>
      <c r="IZU330" s="417"/>
      <c r="IZV330" s="416"/>
      <c r="IZW330" s="416"/>
      <c r="IZX330" s="416"/>
      <c r="IZY330" s="416"/>
      <c r="IZZ330" s="416"/>
      <c r="JAA330" s="416"/>
      <c r="JAB330" s="416"/>
      <c r="JAC330" s="416"/>
      <c r="JAD330" s="416"/>
      <c r="JAE330" s="416"/>
      <c r="JAF330" s="416"/>
      <c r="JAG330" s="416"/>
      <c r="JAH330" s="416"/>
      <c r="JAI330" s="416"/>
      <c r="JAJ330" s="416"/>
      <c r="JAK330" s="416"/>
      <c r="JAL330" s="416"/>
      <c r="JAM330" s="416"/>
      <c r="JAN330" s="416"/>
      <c r="JAO330" s="416"/>
      <c r="JAP330" s="416"/>
      <c r="JAQ330" s="416"/>
      <c r="JAR330" s="416"/>
      <c r="JAS330" s="416"/>
      <c r="JAT330" s="416"/>
      <c r="JAU330" s="416"/>
      <c r="JAV330" s="416"/>
      <c r="JAW330" s="416"/>
      <c r="JAX330" s="416"/>
      <c r="JAY330" s="416"/>
      <c r="JAZ330" s="416"/>
      <c r="JBA330" s="416"/>
      <c r="JBB330" s="416"/>
      <c r="JBC330" s="416"/>
      <c r="JBD330" s="416"/>
      <c r="JBE330" s="416"/>
      <c r="JBF330" s="416"/>
      <c r="JBG330" s="416"/>
      <c r="JBH330" s="416"/>
      <c r="JBI330" s="416"/>
      <c r="JBJ330" s="416"/>
      <c r="JBK330" s="416"/>
      <c r="JBL330" s="416"/>
      <c r="JBM330" s="416"/>
      <c r="JBN330" s="417"/>
      <c r="JBO330" s="417"/>
      <c r="JBP330" s="417"/>
      <c r="JBQ330" s="417"/>
      <c r="JBR330" s="417"/>
      <c r="JBS330" s="417"/>
      <c r="JBT330" s="417"/>
      <c r="JBU330" s="417"/>
      <c r="JBV330" s="417"/>
      <c r="JBW330" s="417"/>
      <c r="JBX330" s="417"/>
      <c r="JBY330" s="417"/>
      <c r="JBZ330" s="417"/>
      <c r="JCA330" s="417"/>
      <c r="JCB330" s="417"/>
      <c r="JCC330" s="417"/>
      <c r="JCD330" s="417"/>
      <c r="JCE330" s="417"/>
      <c r="JCF330" s="417"/>
      <c r="JCG330" s="417"/>
      <c r="JCH330" s="417"/>
      <c r="JCI330" s="417"/>
      <c r="JCJ330" s="417"/>
      <c r="JCK330" s="417"/>
      <c r="JCL330" s="418"/>
      <c r="JCM330" s="418"/>
      <c r="JCN330" s="418"/>
      <c r="JCO330" s="418"/>
      <c r="JCP330" s="418"/>
      <c r="JCQ330" s="417"/>
      <c r="JCR330" s="417"/>
      <c r="JCS330" s="418"/>
      <c r="JCT330" s="418"/>
      <c r="JCU330" s="417"/>
      <c r="JCV330" s="417"/>
      <c r="JCW330" s="418"/>
      <c r="JCX330" s="418"/>
      <c r="JCY330" s="417"/>
      <c r="JCZ330" s="417"/>
      <c r="JDA330" s="417"/>
      <c r="JDB330" s="417"/>
      <c r="JDC330" s="417"/>
      <c r="JDD330" s="417"/>
      <c r="JDE330" s="417"/>
      <c r="JDF330" s="418"/>
      <c r="JDG330" s="418"/>
      <c r="JDH330" s="417"/>
      <c r="JDI330" s="417"/>
      <c r="JDJ330" s="418"/>
      <c r="JDK330" s="418"/>
      <c r="JDL330" s="417"/>
      <c r="JDM330" s="417"/>
      <c r="JDN330" s="417"/>
      <c r="JDO330" s="417"/>
      <c r="JDP330" s="417"/>
      <c r="JDQ330" s="411"/>
      <c r="JDR330" s="443"/>
      <c r="JDS330" s="417"/>
      <c r="JDT330" s="417"/>
      <c r="JDU330" s="417"/>
      <c r="JDV330" s="417"/>
      <c r="JDW330" s="417"/>
      <c r="JDX330" s="417"/>
      <c r="JDY330" s="417"/>
      <c r="JDZ330" s="416"/>
      <c r="JEA330" s="416"/>
      <c r="JEB330" s="416"/>
      <c r="JEC330" s="416"/>
      <c r="JED330" s="416"/>
      <c r="JEE330" s="416"/>
      <c r="JEF330" s="416"/>
      <c r="JEG330" s="416"/>
      <c r="JEH330" s="416"/>
      <c r="JEI330" s="416"/>
      <c r="JEJ330" s="416"/>
      <c r="JEK330" s="416"/>
      <c r="JEL330" s="416"/>
      <c r="JEM330" s="416"/>
      <c r="JEN330" s="416"/>
      <c r="JEO330" s="416"/>
      <c r="JEP330" s="416"/>
      <c r="JEQ330" s="416"/>
      <c r="JER330" s="416"/>
      <c r="JES330" s="416"/>
      <c r="JET330" s="416"/>
      <c r="JEU330" s="416"/>
      <c r="JEV330" s="416"/>
      <c r="JEW330" s="416"/>
      <c r="JEX330" s="416"/>
      <c r="JEY330" s="416"/>
      <c r="JEZ330" s="416"/>
      <c r="JFA330" s="416"/>
      <c r="JFB330" s="416"/>
      <c r="JFC330" s="416"/>
      <c r="JFD330" s="416"/>
      <c r="JFE330" s="416"/>
      <c r="JFF330" s="416"/>
      <c r="JFG330" s="416"/>
      <c r="JFH330" s="416"/>
      <c r="JFI330" s="416"/>
      <c r="JFJ330" s="416"/>
      <c r="JFK330" s="416"/>
      <c r="JFL330" s="416"/>
      <c r="JFM330" s="416"/>
      <c r="JFN330" s="416"/>
      <c r="JFO330" s="416"/>
      <c r="JFP330" s="416"/>
      <c r="JFQ330" s="416"/>
      <c r="JFR330" s="417"/>
      <c r="JFS330" s="417"/>
      <c r="JFT330" s="417"/>
      <c r="JFU330" s="417"/>
      <c r="JFV330" s="417"/>
      <c r="JFW330" s="417"/>
      <c r="JFX330" s="417"/>
      <c r="JFY330" s="417"/>
      <c r="JFZ330" s="417"/>
      <c r="JGA330" s="417"/>
      <c r="JGB330" s="417"/>
      <c r="JGC330" s="417"/>
      <c r="JGD330" s="417"/>
      <c r="JGE330" s="417"/>
      <c r="JGF330" s="417"/>
      <c r="JGG330" s="417"/>
      <c r="JGH330" s="417"/>
      <c r="JGI330" s="417"/>
      <c r="JGJ330" s="417"/>
      <c r="JGK330" s="417"/>
      <c r="JGL330" s="417"/>
      <c r="JGM330" s="417"/>
      <c r="JGN330" s="417"/>
      <c r="JGO330" s="417"/>
      <c r="JGP330" s="418"/>
      <c r="JGQ330" s="418"/>
      <c r="JGR330" s="418"/>
      <c r="JGS330" s="418"/>
      <c r="JGT330" s="418"/>
      <c r="JGU330" s="417"/>
      <c r="JGV330" s="417"/>
      <c r="JGW330" s="418"/>
      <c r="JGX330" s="418"/>
      <c r="JGY330" s="417"/>
      <c r="JGZ330" s="417"/>
      <c r="JHA330" s="418"/>
      <c r="JHB330" s="418"/>
      <c r="JHC330" s="417"/>
      <c r="JHD330" s="417"/>
      <c r="JHE330" s="417"/>
      <c r="JHF330" s="417"/>
      <c r="JHG330" s="417"/>
      <c r="JHH330" s="417"/>
      <c r="JHI330" s="417"/>
      <c r="JHJ330" s="418"/>
      <c r="JHK330" s="418"/>
      <c r="JHL330" s="417"/>
      <c r="JHM330" s="417"/>
      <c r="JHN330" s="418"/>
      <c r="JHO330" s="418"/>
      <c r="JHP330" s="417"/>
      <c r="JHQ330" s="417"/>
      <c r="JHR330" s="417"/>
      <c r="JHS330" s="417"/>
      <c r="JHT330" s="417"/>
      <c r="JHU330" s="411"/>
      <c r="JHV330" s="443"/>
      <c r="JHW330" s="417"/>
      <c r="JHX330" s="417"/>
      <c r="JHY330" s="417"/>
      <c r="JHZ330" s="417"/>
      <c r="JIA330" s="417"/>
      <c r="JIB330" s="417"/>
      <c r="JIC330" s="417"/>
      <c r="JID330" s="416"/>
      <c r="JIE330" s="416"/>
      <c r="JIF330" s="416"/>
      <c r="JIG330" s="416"/>
      <c r="JIH330" s="416"/>
      <c r="JII330" s="416"/>
      <c r="JIJ330" s="416"/>
      <c r="JIK330" s="416"/>
      <c r="JIL330" s="416"/>
      <c r="JIM330" s="416"/>
      <c r="JIN330" s="416"/>
      <c r="JIO330" s="416"/>
      <c r="JIP330" s="416"/>
      <c r="JIQ330" s="416"/>
      <c r="JIR330" s="416"/>
      <c r="JIS330" s="416"/>
      <c r="JIT330" s="416"/>
      <c r="JIU330" s="416"/>
      <c r="JIV330" s="416"/>
      <c r="JIW330" s="416"/>
      <c r="JIX330" s="416"/>
      <c r="JIY330" s="416"/>
      <c r="JIZ330" s="416"/>
      <c r="JJA330" s="416"/>
      <c r="JJB330" s="416"/>
      <c r="JJC330" s="416"/>
      <c r="JJD330" s="416"/>
      <c r="JJE330" s="416"/>
      <c r="JJF330" s="416"/>
      <c r="JJG330" s="416"/>
      <c r="JJH330" s="416"/>
      <c r="JJI330" s="416"/>
      <c r="JJJ330" s="416"/>
      <c r="JJK330" s="416"/>
      <c r="JJL330" s="416"/>
      <c r="JJM330" s="416"/>
      <c r="JJN330" s="416"/>
      <c r="JJO330" s="416"/>
      <c r="JJP330" s="416"/>
      <c r="JJQ330" s="416"/>
      <c r="JJR330" s="416"/>
      <c r="JJS330" s="416"/>
      <c r="JJT330" s="416"/>
      <c r="JJU330" s="416"/>
      <c r="JJV330" s="417"/>
      <c r="JJW330" s="417"/>
      <c r="JJX330" s="417"/>
      <c r="JJY330" s="417"/>
      <c r="JJZ330" s="417"/>
      <c r="JKA330" s="417"/>
      <c r="JKB330" s="417"/>
      <c r="JKC330" s="417"/>
      <c r="JKD330" s="417"/>
      <c r="JKE330" s="417"/>
      <c r="JKF330" s="417"/>
      <c r="JKG330" s="417"/>
      <c r="JKH330" s="417"/>
      <c r="JKI330" s="417"/>
      <c r="JKJ330" s="417"/>
      <c r="JKK330" s="417"/>
      <c r="JKL330" s="417"/>
      <c r="JKM330" s="417"/>
      <c r="JKN330" s="417"/>
      <c r="JKO330" s="417"/>
      <c r="JKP330" s="417"/>
      <c r="JKQ330" s="417"/>
      <c r="JKR330" s="417"/>
      <c r="JKS330" s="417"/>
      <c r="JKT330" s="418"/>
      <c r="JKU330" s="418"/>
      <c r="JKV330" s="418"/>
      <c r="JKW330" s="418"/>
      <c r="JKX330" s="418"/>
      <c r="JKY330" s="417"/>
      <c r="JKZ330" s="417"/>
      <c r="JLA330" s="418"/>
      <c r="JLB330" s="418"/>
      <c r="JLC330" s="417"/>
      <c r="JLD330" s="417"/>
      <c r="JLE330" s="418"/>
      <c r="JLF330" s="418"/>
      <c r="JLG330" s="417"/>
      <c r="JLH330" s="417"/>
      <c r="JLI330" s="417"/>
      <c r="JLJ330" s="417"/>
      <c r="JLK330" s="417"/>
      <c r="JLL330" s="417"/>
      <c r="JLM330" s="417"/>
      <c r="JLN330" s="418"/>
      <c r="JLO330" s="418"/>
      <c r="JLP330" s="417"/>
      <c r="JLQ330" s="417"/>
      <c r="JLR330" s="418"/>
      <c r="JLS330" s="418"/>
      <c r="JLT330" s="417"/>
      <c r="JLU330" s="417"/>
      <c r="JLV330" s="417"/>
      <c r="JLW330" s="417"/>
      <c r="JLX330" s="417"/>
      <c r="JLY330" s="411"/>
      <c r="JLZ330" s="443"/>
      <c r="JMA330" s="417"/>
      <c r="JMB330" s="417"/>
      <c r="JMC330" s="417"/>
      <c r="JMD330" s="417"/>
      <c r="JME330" s="417"/>
      <c r="JMF330" s="417"/>
      <c r="JMG330" s="417"/>
      <c r="JMH330" s="416"/>
      <c r="JMI330" s="416"/>
      <c r="JMJ330" s="416"/>
      <c r="JMK330" s="416"/>
      <c r="JML330" s="416"/>
      <c r="JMM330" s="416"/>
      <c r="JMN330" s="416"/>
      <c r="JMO330" s="416"/>
      <c r="JMP330" s="416"/>
      <c r="JMQ330" s="416"/>
      <c r="JMR330" s="416"/>
      <c r="JMS330" s="416"/>
      <c r="JMT330" s="416"/>
      <c r="JMU330" s="416"/>
      <c r="JMV330" s="416"/>
      <c r="JMW330" s="416"/>
      <c r="JMX330" s="416"/>
      <c r="JMY330" s="416"/>
      <c r="JMZ330" s="416"/>
      <c r="JNA330" s="416"/>
      <c r="JNB330" s="416"/>
      <c r="JNC330" s="416"/>
      <c r="JND330" s="416"/>
      <c r="JNE330" s="416"/>
      <c r="JNF330" s="416"/>
      <c r="JNG330" s="416"/>
      <c r="JNH330" s="416"/>
      <c r="JNI330" s="416"/>
      <c r="JNJ330" s="416"/>
      <c r="JNK330" s="416"/>
      <c r="JNL330" s="416"/>
      <c r="JNM330" s="416"/>
      <c r="JNN330" s="416"/>
      <c r="JNO330" s="416"/>
      <c r="JNP330" s="416"/>
      <c r="JNQ330" s="416"/>
      <c r="JNR330" s="416"/>
      <c r="JNS330" s="416"/>
      <c r="JNT330" s="416"/>
      <c r="JNU330" s="416"/>
      <c r="JNV330" s="416"/>
      <c r="JNW330" s="416"/>
      <c r="JNX330" s="416"/>
      <c r="JNY330" s="416"/>
      <c r="JNZ330" s="417"/>
      <c r="JOA330" s="417"/>
      <c r="JOB330" s="417"/>
      <c r="JOC330" s="417"/>
      <c r="JOD330" s="417"/>
      <c r="JOE330" s="417"/>
      <c r="JOF330" s="417"/>
      <c r="JOG330" s="417"/>
      <c r="JOH330" s="417"/>
      <c r="JOI330" s="417"/>
      <c r="JOJ330" s="417"/>
      <c r="JOK330" s="417"/>
      <c r="JOL330" s="417"/>
      <c r="JOM330" s="417"/>
      <c r="JON330" s="417"/>
      <c r="JOO330" s="417"/>
      <c r="JOP330" s="417"/>
      <c r="JOQ330" s="417"/>
      <c r="JOR330" s="417"/>
      <c r="JOS330" s="417"/>
      <c r="JOT330" s="417"/>
      <c r="JOU330" s="417"/>
      <c r="JOV330" s="417"/>
      <c r="JOW330" s="417"/>
      <c r="JOX330" s="418"/>
      <c r="JOY330" s="418"/>
      <c r="JOZ330" s="418"/>
      <c r="JPA330" s="418"/>
      <c r="JPB330" s="418"/>
      <c r="JPC330" s="417"/>
      <c r="JPD330" s="417"/>
      <c r="JPE330" s="418"/>
      <c r="JPF330" s="418"/>
      <c r="JPG330" s="417"/>
      <c r="JPH330" s="417"/>
      <c r="JPI330" s="418"/>
      <c r="JPJ330" s="418"/>
      <c r="JPK330" s="417"/>
      <c r="JPL330" s="417"/>
      <c r="JPM330" s="417"/>
      <c r="JPN330" s="417"/>
      <c r="JPO330" s="417"/>
      <c r="JPP330" s="417"/>
      <c r="JPQ330" s="417"/>
      <c r="JPR330" s="418"/>
      <c r="JPS330" s="418"/>
      <c r="JPT330" s="417"/>
      <c r="JPU330" s="417"/>
      <c r="JPV330" s="418"/>
      <c r="JPW330" s="418"/>
      <c r="JPX330" s="417"/>
      <c r="JPY330" s="417"/>
      <c r="JPZ330" s="417"/>
      <c r="JQA330" s="417"/>
      <c r="JQB330" s="417"/>
      <c r="JQC330" s="411"/>
      <c r="JQD330" s="443"/>
      <c r="JQE330" s="417"/>
      <c r="JQF330" s="417"/>
      <c r="JQG330" s="417"/>
      <c r="JQH330" s="417"/>
      <c r="JQI330" s="417"/>
      <c r="JQJ330" s="417"/>
      <c r="JQK330" s="417"/>
      <c r="JQL330" s="416"/>
      <c r="JQM330" s="416"/>
      <c r="JQN330" s="416"/>
      <c r="JQO330" s="416"/>
      <c r="JQP330" s="416"/>
      <c r="JQQ330" s="416"/>
      <c r="JQR330" s="416"/>
      <c r="JQS330" s="416"/>
      <c r="JQT330" s="416"/>
      <c r="JQU330" s="416"/>
      <c r="JQV330" s="416"/>
      <c r="JQW330" s="416"/>
      <c r="JQX330" s="416"/>
      <c r="JQY330" s="416"/>
      <c r="JQZ330" s="416"/>
      <c r="JRA330" s="416"/>
      <c r="JRB330" s="416"/>
      <c r="JRC330" s="416"/>
      <c r="JRD330" s="416"/>
      <c r="JRE330" s="416"/>
      <c r="JRF330" s="416"/>
      <c r="JRG330" s="416"/>
      <c r="JRH330" s="416"/>
      <c r="JRI330" s="416"/>
      <c r="JRJ330" s="416"/>
      <c r="JRK330" s="416"/>
      <c r="JRL330" s="416"/>
      <c r="JRM330" s="416"/>
      <c r="JRN330" s="416"/>
      <c r="JRO330" s="416"/>
      <c r="JRP330" s="416"/>
      <c r="JRQ330" s="416"/>
      <c r="JRR330" s="416"/>
      <c r="JRS330" s="416"/>
      <c r="JRT330" s="416"/>
      <c r="JRU330" s="416"/>
      <c r="JRV330" s="416"/>
      <c r="JRW330" s="416"/>
      <c r="JRX330" s="416"/>
      <c r="JRY330" s="416"/>
      <c r="JRZ330" s="416"/>
      <c r="JSA330" s="416"/>
      <c r="JSB330" s="416"/>
      <c r="JSC330" s="416"/>
      <c r="JSD330" s="417"/>
      <c r="JSE330" s="417"/>
      <c r="JSF330" s="417"/>
      <c r="JSG330" s="417"/>
      <c r="JSH330" s="417"/>
      <c r="JSI330" s="417"/>
      <c r="JSJ330" s="417"/>
      <c r="JSK330" s="417"/>
      <c r="JSL330" s="417"/>
      <c r="JSM330" s="417"/>
      <c r="JSN330" s="417"/>
      <c r="JSO330" s="417"/>
      <c r="JSP330" s="417"/>
      <c r="JSQ330" s="417"/>
      <c r="JSR330" s="417"/>
      <c r="JSS330" s="417"/>
      <c r="JST330" s="417"/>
      <c r="JSU330" s="417"/>
      <c r="JSV330" s="417"/>
      <c r="JSW330" s="417"/>
      <c r="JSX330" s="417"/>
      <c r="JSY330" s="417"/>
      <c r="JSZ330" s="417"/>
      <c r="JTA330" s="417"/>
      <c r="JTB330" s="418"/>
      <c r="JTC330" s="418"/>
      <c r="JTD330" s="418"/>
      <c r="JTE330" s="418"/>
      <c r="JTF330" s="418"/>
      <c r="JTG330" s="417"/>
      <c r="JTH330" s="417"/>
      <c r="JTI330" s="418"/>
      <c r="JTJ330" s="418"/>
      <c r="JTK330" s="417"/>
      <c r="JTL330" s="417"/>
      <c r="JTM330" s="418"/>
      <c r="JTN330" s="418"/>
      <c r="JTO330" s="417"/>
      <c r="JTP330" s="417"/>
      <c r="JTQ330" s="417"/>
      <c r="JTR330" s="417"/>
      <c r="JTS330" s="417"/>
      <c r="JTT330" s="417"/>
      <c r="JTU330" s="417"/>
      <c r="JTV330" s="418"/>
      <c r="JTW330" s="418"/>
      <c r="JTX330" s="417"/>
      <c r="JTY330" s="417"/>
      <c r="JTZ330" s="418"/>
      <c r="JUA330" s="418"/>
      <c r="JUB330" s="417"/>
      <c r="JUC330" s="417"/>
      <c r="JUD330" s="417"/>
      <c r="JUE330" s="417"/>
      <c r="JUF330" s="417"/>
      <c r="JUG330" s="411"/>
      <c r="JUH330" s="443"/>
      <c r="JUI330" s="417"/>
      <c r="JUJ330" s="417"/>
      <c r="JUK330" s="417"/>
      <c r="JUL330" s="417"/>
      <c r="JUM330" s="417"/>
      <c r="JUN330" s="417"/>
      <c r="JUO330" s="417"/>
      <c r="JUP330" s="416"/>
      <c r="JUQ330" s="416"/>
      <c r="JUR330" s="416"/>
      <c r="JUS330" s="416"/>
      <c r="JUT330" s="416"/>
      <c r="JUU330" s="416"/>
      <c r="JUV330" s="416"/>
      <c r="JUW330" s="416"/>
      <c r="JUX330" s="416"/>
      <c r="JUY330" s="416"/>
      <c r="JUZ330" s="416"/>
      <c r="JVA330" s="416"/>
      <c r="JVB330" s="416"/>
      <c r="JVC330" s="416"/>
      <c r="JVD330" s="416"/>
      <c r="JVE330" s="416"/>
      <c r="JVF330" s="416"/>
      <c r="JVG330" s="416"/>
      <c r="JVH330" s="416"/>
      <c r="JVI330" s="416"/>
      <c r="JVJ330" s="416"/>
      <c r="JVK330" s="416"/>
      <c r="JVL330" s="416"/>
      <c r="JVM330" s="416"/>
      <c r="JVN330" s="416"/>
      <c r="JVO330" s="416"/>
      <c r="JVP330" s="416"/>
      <c r="JVQ330" s="416"/>
      <c r="JVR330" s="416"/>
      <c r="JVS330" s="416"/>
      <c r="JVT330" s="416"/>
      <c r="JVU330" s="416"/>
      <c r="JVV330" s="416"/>
      <c r="JVW330" s="416"/>
      <c r="JVX330" s="416"/>
      <c r="JVY330" s="416"/>
      <c r="JVZ330" s="416"/>
      <c r="JWA330" s="416"/>
      <c r="JWB330" s="416"/>
      <c r="JWC330" s="416"/>
      <c r="JWD330" s="416"/>
      <c r="JWE330" s="416"/>
      <c r="JWF330" s="416"/>
      <c r="JWG330" s="416"/>
      <c r="JWH330" s="417"/>
      <c r="JWI330" s="417"/>
      <c r="JWJ330" s="417"/>
      <c r="JWK330" s="417"/>
      <c r="JWL330" s="417"/>
      <c r="JWM330" s="417"/>
      <c r="JWN330" s="417"/>
      <c r="JWO330" s="417"/>
      <c r="JWP330" s="417"/>
      <c r="JWQ330" s="417"/>
      <c r="JWR330" s="417"/>
      <c r="JWS330" s="417"/>
      <c r="JWT330" s="417"/>
      <c r="JWU330" s="417"/>
      <c r="JWV330" s="417"/>
      <c r="JWW330" s="417"/>
      <c r="JWX330" s="417"/>
      <c r="JWY330" s="417"/>
      <c r="JWZ330" s="417"/>
      <c r="JXA330" s="417"/>
      <c r="JXB330" s="417"/>
      <c r="JXC330" s="417"/>
      <c r="JXD330" s="417"/>
      <c r="JXE330" s="417"/>
      <c r="JXF330" s="418"/>
      <c r="JXG330" s="418"/>
      <c r="JXH330" s="418"/>
      <c r="JXI330" s="418"/>
      <c r="JXJ330" s="418"/>
      <c r="JXK330" s="417"/>
      <c r="JXL330" s="417"/>
      <c r="JXM330" s="418"/>
      <c r="JXN330" s="418"/>
      <c r="JXO330" s="417"/>
      <c r="JXP330" s="417"/>
      <c r="JXQ330" s="418"/>
      <c r="JXR330" s="418"/>
      <c r="JXS330" s="417"/>
      <c r="JXT330" s="417"/>
      <c r="JXU330" s="417"/>
      <c r="JXV330" s="417"/>
      <c r="JXW330" s="417"/>
      <c r="JXX330" s="417"/>
      <c r="JXY330" s="417"/>
      <c r="JXZ330" s="418"/>
      <c r="JYA330" s="418"/>
      <c r="JYB330" s="417"/>
      <c r="JYC330" s="417"/>
      <c r="JYD330" s="418"/>
      <c r="JYE330" s="418"/>
      <c r="JYF330" s="417"/>
      <c r="JYG330" s="417"/>
      <c r="JYH330" s="417"/>
      <c r="JYI330" s="417"/>
      <c r="JYJ330" s="417"/>
      <c r="JYK330" s="411"/>
      <c r="JYL330" s="443"/>
      <c r="JYM330" s="417"/>
      <c r="JYN330" s="417"/>
      <c r="JYO330" s="417"/>
      <c r="JYP330" s="417"/>
      <c r="JYQ330" s="417"/>
      <c r="JYR330" s="417"/>
      <c r="JYS330" s="417"/>
      <c r="JYT330" s="416"/>
      <c r="JYU330" s="416"/>
      <c r="JYV330" s="416"/>
      <c r="JYW330" s="416"/>
      <c r="JYX330" s="416"/>
      <c r="JYY330" s="416"/>
      <c r="JYZ330" s="416"/>
      <c r="JZA330" s="416"/>
      <c r="JZB330" s="416"/>
      <c r="JZC330" s="416"/>
      <c r="JZD330" s="416"/>
      <c r="JZE330" s="416"/>
      <c r="JZF330" s="416"/>
      <c r="JZG330" s="416"/>
      <c r="JZH330" s="416"/>
      <c r="JZI330" s="416"/>
      <c r="JZJ330" s="416"/>
      <c r="JZK330" s="416"/>
      <c r="JZL330" s="416"/>
      <c r="JZM330" s="416"/>
      <c r="JZN330" s="416"/>
      <c r="JZO330" s="416"/>
      <c r="JZP330" s="416"/>
      <c r="JZQ330" s="416"/>
      <c r="JZR330" s="416"/>
      <c r="JZS330" s="416"/>
      <c r="JZT330" s="416"/>
      <c r="JZU330" s="416"/>
      <c r="JZV330" s="416"/>
      <c r="JZW330" s="416"/>
      <c r="JZX330" s="416"/>
      <c r="JZY330" s="416"/>
      <c r="JZZ330" s="416"/>
      <c r="KAA330" s="416"/>
      <c r="KAB330" s="416"/>
      <c r="KAC330" s="416"/>
      <c r="KAD330" s="416"/>
      <c r="KAE330" s="416"/>
      <c r="KAF330" s="416"/>
      <c r="KAG330" s="416"/>
      <c r="KAH330" s="416"/>
      <c r="KAI330" s="416"/>
      <c r="KAJ330" s="416"/>
      <c r="KAK330" s="416"/>
      <c r="KAL330" s="417"/>
      <c r="KAM330" s="417"/>
      <c r="KAN330" s="417"/>
      <c r="KAO330" s="417"/>
      <c r="KAP330" s="417"/>
      <c r="KAQ330" s="417"/>
      <c r="KAR330" s="417"/>
      <c r="KAS330" s="417"/>
      <c r="KAT330" s="417"/>
      <c r="KAU330" s="417"/>
      <c r="KAV330" s="417"/>
      <c r="KAW330" s="417"/>
      <c r="KAX330" s="417"/>
      <c r="KAY330" s="417"/>
      <c r="KAZ330" s="417"/>
      <c r="KBA330" s="417"/>
      <c r="KBB330" s="417"/>
      <c r="KBC330" s="417"/>
      <c r="KBD330" s="417"/>
      <c r="KBE330" s="417"/>
      <c r="KBF330" s="417"/>
      <c r="KBG330" s="417"/>
      <c r="KBH330" s="417"/>
      <c r="KBI330" s="417"/>
      <c r="KBJ330" s="418"/>
      <c r="KBK330" s="418"/>
      <c r="KBL330" s="418"/>
      <c r="KBM330" s="418"/>
      <c r="KBN330" s="418"/>
      <c r="KBO330" s="417"/>
      <c r="KBP330" s="417"/>
      <c r="KBQ330" s="418"/>
      <c r="KBR330" s="418"/>
      <c r="KBS330" s="417"/>
      <c r="KBT330" s="417"/>
      <c r="KBU330" s="418"/>
      <c r="KBV330" s="418"/>
      <c r="KBW330" s="417"/>
      <c r="KBX330" s="417"/>
      <c r="KBY330" s="417"/>
      <c r="KBZ330" s="417"/>
      <c r="KCA330" s="417"/>
      <c r="KCB330" s="417"/>
      <c r="KCC330" s="417"/>
      <c r="KCD330" s="418"/>
      <c r="KCE330" s="418"/>
      <c r="KCF330" s="417"/>
      <c r="KCG330" s="417"/>
      <c r="KCH330" s="418"/>
      <c r="KCI330" s="418"/>
      <c r="KCJ330" s="417"/>
      <c r="KCK330" s="417"/>
      <c r="KCL330" s="417"/>
      <c r="KCM330" s="417"/>
      <c r="KCN330" s="417"/>
      <c r="KCO330" s="411"/>
      <c r="KCP330" s="443"/>
      <c r="KCQ330" s="417"/>
      <c r="KCR330" s="417"/>
      <c r="KCS330" s="417"/>
      <c r="KCT330" s="417"/>
      <c r="KCU330" s="417"/>
      <c r="KCV330" s="417"/>
      <c r="KCW330" s="417"/>
      <c r="KCX330" s="416"/>
      <c r="KCY330" s="416"/>
      <c r="KCZ330" s="416"/>
      <c r="KDA330" s="416"/>
      <c r="KDB330" s="416"/>
      <c r="KDC330" s="416"/>
      <c r="KDD330" s="416"/>
      <c r="KDE330" s="416"/>
      <c r="KDF330" s="416"/>
      <c r="KDG330" s="416"/>
      <c r="KDH330" s="416"/>
      <c r="KDI330" s="416"/>
      <c r="KDJ330" s="416"/>
      <c r="KDK330" s="416"/>
      <c r="KDL330" s="416"/>
      <c r="KDM330" s="416"/>
      <c r="KDN330" s="416"/>
      <c r="KDO330" s="416"/>
      <c r="KDP330" s="416"/>
      <c r="KDQ330" s="416"/>
      <c r="KDR330" s="416"/>
      <c r="KDS330" s="416"/>
      <c r="KDT330" s="416"/>
      <c r="KDU330" s="416"/>
      <c r="KDV330" s="416"/>
      <c r="KDW330" s="416"/>
      <c r="KDX330" s="416"/>
      <c r="KDY330" s="416"/>
      <c r="KDZ330" s="416"/>
      <c r="KEA330" s="416"/>
      <c r="KEB330" s="416"/>
      <c r="KEC330" s="416"/>
      <c r="KED330" s="416"/>
      <c r="KEE330" s="416"/>
      <c r="KEF330" s="416"/>
      <c r="KEG330" s="416"/>
      <c r="KEH330" s="416"/>
      <c r="KEI330" s="416"/>
      <c r="KEJ330" s="416"/>
      <c r="KEK330" s="416"/>
      <c r="KEL330" s="416"/>
      <c r="KEM330" s="416"/>
      <c r="KEN330" s="416"/>
      <c r="KEO330" s="416"/>
      <c r="KEP330" s="417"/>
      <c r="KEQ330" s="417"/>
      <c r="KER330" s="417"/>
      <c r="KES330" s="417"/>
      <c r="KET330" s="417"/>
      <c r="KEU330" s="417"/>
      <c r="KEV330" s="417"/>
      <c r="KEW330" s="417"/>
      <c r="KEX330" s="417"/>
      <c r="KEY330" s="417"/>
      <c r="KEZ330" s="417"/>
      <c r="KFA330" s="417"/>
      <c r="KFB330" s="417"/>
      <c r="KFC330" s="417"/>
      <c r="KFD330" s="417"/>
      <c r="KFE330" s="417"/>
      <c r="KFF330" s="417"/>
      <c r="KFG330" s="417"/>
      <c r="KFH330" s="417"/>
      <c r="KFI330" s="417"/>
      <c r="KFJ330" s="417"/>
      <c r="KFK330" s="417"/>
      <c r="KFL330" s="417"/>
      <c r="KFM330" s="417"/>
      <c r="KFN330" s="418"/>
      <c r="KFO330" s="418"/>
      <c r="KFP330" s="418"/>
      <c r="KFQ330" s="418"/>
      <c r="KFR330" s="418"/>
      <c r="KFS330" s="417"/>
      <c r="KFT330" s="417"/>
      <c r="KFU330" s="418"/>
      <c r="KFV330" s="418"/>
      <c r="KFW330" s="417"/>
      <c r="KFX330" s="417"/>
      <c r="KFY330" s="418"/>
      <c r="KFZ330" s="418"/>
      <c r="KGA330" s="417"/>
      <c r="KGB330" s="417"/>
      <c r="KGC330" s="417"/>
      <c r="KGD330" s="417"/>
      <c r="KGE330" s="417"/>
      <c r="KGF330" s="417"/>
      <c r="KGG330" s="417"/>
      <c r="KGH330" s="418"/>
      <c r="KGI330" s="418"/>
      <c r="KGJ330" s="417"/>
      <c r="KGK330" s="417"/>
      <c r="KGL330" s="418"/>
      <c r="KGM330" s="418"/>
      <c r="KGN330" s="417"/>
      <c r="KGO330" s="417"/>
      <c r="KGP330" s="417"/>
      <c r="KGQ330" s="417"/>
      <c r="KGR330" s="417"/>
      <c r="KGS330" s="411"/>
      <c r="KGT330" s="443"/>
      <c r="KGU330" s="417"/>
      <c r="KGV330" s="417"/>
      <c r="KGW330" s="417"/>
      <c r="KGX330" s="417"/>
      <c r="KGY330" s="417"/>
      <c r="KGZ330" s="417"/>
      <c r="KHA330" s="417"/>
      <c r="KHB330" s="416"/>
      <c r="KHC330" s="416"/>
      <c r="KHD330" s="416"/>
      <c r="KHE330" s="416"/>
      <c r="KHF330" s="416"/>
      <c r="KHG330" s="416"/>
      <c r="KHH330" s="416"/>
      <c r="KHI330" s="416"/>
      <c r="KHJ330" s="416"/>
      <c r="KHK330" s="416"/>
      <c r="KHL330" s="416"/>
      <c r="KHM330" s="416"/>
      <c r="KHN330" s="416"/>
      <c r="KHO330" s="416"/>
      <c r="KHP330" s="416"/>
      <c r="KHQ330" s="416"/>
      <c r="KHR330" s="416"/>
      <c r="KHS330" s="416"/>
      <c r="KHT330" s="416"/>
      <c r="KHU330" s="416"/>
      <c r="KHV330" s="416"/>
      <c r="KHW330" s="416"/>
      <c r="KHX330" s="416"/>
      <c r="KHY330" s="416"/>
      <c r="KHZ330" s="416"/>
      <c r="KIA330" s="416"/>
      <c r="KIB330" s="416"/>
      <c r="KIC330" s="416"/>
      <c r="KID330" s="416"/>
      <c r="KIE330" s="416"/>
      <c r="KIF330" s="416"/>
      <c r="KIG330" s="416"/>
      <c r="KIH330" s="416"/>
      <c r="KII330" s="416"/>
      <c r="KIJ330" s="416"/>
      <c r="KIK330" s="416"/>
      <c r="KIL330" s="416"/>
      <c r="KIM330" s="416"/>
      <c r="KIN330" s="416"/>
      <c r="KIO330" s="416"/>
      <c r="KIP330" s="416"/>
      <c r="KIQ330" s="416"/>
      <c r="KIR330" s="416"/>
      <c r="KIS330" s="416"/>
      <c r="KIT330" s="417"/>
      <c r="KIU330" s="417"/>
      <c r="KIV330" s="417"/>
      <c r="KIW330" s="417"/>
      <c r="KIX330" s="417"/>
      <c r="KIY330" s="417"/>
      <c r="KIZ330" s="417"/>
      <c r="KJA330" s="417"/>
      <c r="KJB330" s="417"/>
      <c r="KJC330" s="417"/>
      <c r="KJD330" s="417"/>
      <c r="KJE330" s="417"/>
      <c r="KJF330" s="417"/>
      <c r="KJG330" s="417"/>
      <c r="KJH330" s="417"/>
      <c r="KJI330" s="417"/>
      <c r="KJJ330" s="417"/>
      <c r="KJK330" s="417"/>
      <c r="KJL330" s="417"/>
      <c r="KJM330" s="417"/>
      <c r="KJN330" s="417"/>
      <c r="KJO330" s="417"/>
      <c r="KJP330" s="417"/>
      <c r="KJQ330" s="417"/>
      <c r="KJR330" s="418"/>
      <c r="KJS330" s="418"/>
      <c r="KJT330" s="418"/>
      <c r="KJU330" s="418"/>
      <c r="KJV330" s="418"/>
      <c r="KJW330" s="417"/>
      <c r="KJX330" s="417"/>
      <c r="KJY330" s="418"/>
      <c r="KJZ330" s="418"/>
      <c r="KKA330" s="417"/>
      <c r="KKB330" s="417"/>
      <c r="KKC330" s="418"/>
      <c r="KKD330" s="418"/>
      <c r="KKE330" s="417"/>
      <c r="KKF330" s="417"/>
      <c r="KKG330" s="417"/>
      <c r="KKH330" s="417"/>
      <c r="KKI330" s="417"/>
      <c r="KKJ330" s="417"/>
      <c r="KKK330" s="417"/>
      <c r="KKL330" s="418"/>
      <c r="KKM330" s="418"/>
      <c r="KKN330" s="417"/>
      <c r="KKO330" s="417"/>
      <c r="KKP330" s="418"/>
      <c r="KKQ330" s="418"/>
      <c r="KKR330" s="417"/>
      <c r="KKS330" s="417"/>
      <c r="KKT330" s="417"/>
      <c r="KKU330" s="417"/>
      <c r="KKV330" s="417"/>
      <c r="KKW330" s="411"/>
      <c r="KKX330" s="443"/>
      <c r="KKY330" s="417"/>
      <c r="KKZ330" s="417"/>
      <c r="KLA330" s="417"/>
      <c r="KLB330" s="417"/>
      <c r="KLC330" s="417"/>
      <c r="KLD330" s="417"/>
      <c r="KLE330" s="417"/>
      <c r="KLF330" s="416"/>
      <c r="KLG330" s="416"/>
      <c r="KLH330" s="416"/>
      <c r="KLI330" s="416"/>
      <c r="KLJ330" s="416"/>
      <c r="KLK330" s="416"/>
      <c r="KLL330" s="416"/>
      <c r="KLM330" s="416"/>
      <c r="KLN330" s="416"/>
      <c r="KLO330" s="416"/>
      <c r="KLP330" s="416"/>
      <c r="KLQ330" s="416"/>
      <c r="KLR330" s="416"/>
      <c r="KLS330" s="416"/>
      <c r="KLT330" s="416"/>
      <c r="KLU330" s="416"/>
      <c r="KLV330" s="416"/>
      <c r="KLW330" s="416"/>
      <c r="KLX330" s="416"/>
      <c r="KLY330" s="416"/>
      <c r="KLZ330" s="416"/>
      <c r="KMA330" s="416"/>
      <c r="KMB330" s="416"/>
      <c r="KMC330" s="416"/>
      <c r="KMD330" s="416"/>
      <c r="KME330" s="416"/>
      <c r="KMF330" s="416"/>
      <c r="KMG330" s="416"/>
      <c r="KMH330" s="416"/>
      <c r="KMI330" s="416"/>
      <c r="KMJ330" s="416"/>
      <c r="KMK330" s="416"/>
      <c r="KML330" s="416"/>
      <c r="KMM330" s="416"/>
      <c r="KMN330" s="416"/>
      <c r="KMO330" s="416"/>
      <c r="KMP330" s="416"/>
      <c r="KMQ330" s="416"/>
      <c r="KMR330" s="416"/>
      <c r="KMS330" s="416"/>
      <c r="KMT330" s="416"/>
      <c r="KMU330" s="416"/>
      <c r="KMV330" s="416"/>
      <c r="KMW330" s="416"/>
      <c r="KMX330" s="417"/>
      <c r="KMY330" s="417"/>
      <c r="KMZ330" s="417"/>
      <c r="KNA330" s="417"/>
      <c r="KNB330" s="417"/>
      <c r="KNC330" s="417"/>
      <c r="KND330" s="417"/>
      <c r="KNE330" s="417"/>
      <c r="KNF330" s="417"/>
      <c r="KNG330" s="417"/>
      <c r="KNH330" s="417"/>
      <c r="KNI330" s="417"/>
      <c r="KNJ330" s="417"/>
      <c r="KNK330" s="417"/>
      <c r="KNL330" s="417"/>
      <c r="KNM330" s="417"/>
      <c r="KNN330" s="417"/>
      <c r="KNO330" s="417"/>
      <c r="KNP330" s="417"/>
      <c r="KNQ330" s="417"/>
      <c r="KNR330" s="417"/>
      <c r="KNS330" s="417"/>
      <c r="KNT330" s="417"/>
      <c r="KNU330" s="417"/>
      <c r="KNV330" s="418"/>
      <c r="KNW330" s="418"/>
      <c r="KNX330" s="418"/>
      <c r="KNY330" s="418"/>
      <c r="KNZ330" s="418"/>
      <c r="KOA330" s="417"/>
      <c r="KOB330" s="417"/>
      <c r="KOC330" s="418"/>
      <c r="KOD330" s="418"/>
      <c r="KOE330" s="417"/>
      <c r="KOF330" s="417"/>
      <c r="KOG330" s="418"/>
      <c r="KOH330" s="418"/>
      <c r="KOI330" s="417"/>
      <c r="KOJ330" s="417"/>
      <c r="KOK330" s="417"/>
      <c r="KOL330" s="417"/>
      <c r="KOM330" s="417"/>
      <c r="KON330" s="417"/>
      <c r="KOO330" s="417"/>
      <c r="KOP330" s="418"/>
      <c r="KOQ330" s="418"/>
      <c r="KOR330" s="417"/>
      <c r="KOS330" s="417"/>
      <c r="KOT330" s="418"/>
      <c r="KOU330" s="418"/>
      <c r="KOV330" s="417"/>
      <c r="KOW330" s="417"/>
      <c r="KOX330" s="417"/>
      <c r="KOY330" s="417"/>
      <c r="KOZ330" s="417"/>
      <c r="KPA330" s="411"/>
      <c r="KPB330" s="443"/>
      <c r="KPC330" s="417"/>
      <c r="KPD330" s="417"/>
      <c r="KPE330" s="417"/>
      <c r="KPF330" s="417"/>
      <c r="KPG330" s="417"/>
      <c r="KPH330" s="417"/>
      <c r="KPI330" s="417"/>
      <c r="KPJ330" s="416"/>
      <c r="KPK330" s="416"/>
      <c r="KPL330" s="416"/>
      <c r="KPM330" s="416"/>
      <c r="KPN330" s="416"/>
      <c r="KPO330" s="416"/>
      <c r="KPP330" s="416"/>
      <c r="KPQ330" s="416"/>
      <c r="KPR330" s="416"/>
      <c r="KPS330" s="416"/>
      <c r="KPT330" s="416"/>
      <c r="KPU330" s="416"/>
      <c r="KPV330" s="416"/>
      <c r="KPW330" s="416"/>
      <c r="KPX330" s="416"/>
      <c r="KPY330" s="416"/>
      <c r="KPZ330" s="416"/>
      <c r="KQA330" s="416"/>
      <c r="KQB330" s="416"/>
      <c r="KQC330" s="416"/>
      <c r="KQD330" s="416"/>
      <c r="KQE330" s="416"/>
      <c r="KQF330" s="416"/>
      <c r="KQG330" s="416"/>
      <c r="KQH330" s="416"/>
      <c r="KQI330" s="416"/>
      <c r="KQJ330" s="416"/>
      <c r="KQK330" s="416"/>
      <c r="KQL330" s="416"/>
      <c r="KQM330" s="416"/>
      <c r="KQN330" s="416"/>
      <c r="KQO330" s="416"/>
      <c r="KQP330" s="416"/>
      <c r="KQQ330" s="416"/>
      <c r="KQR330" s="416"/>
      <c r="KQS330" s="416"/>
      <c r="KQT330" s="416"/>
      <c r="KQU330" s="416"/>
      <c r="KQV330" s="416"/>
      <c r="KQW330" s="416"/>
      <c r="KQX330" s="416"/>
      <c r="KQY330" s="416"/>
      <c r="KQZ330" s="416"/>
      <c r="KRA330" s="416"/>
      <c r="KRB330" s="417"/>
      <c r="KRC330" s="417"/>
      <c r="KRD330" s="417"/>
      <c r="KRE330" s="417"/>
      <c r="KRF330" s="417"/>
      <c r="KRG330" s="417"/>
      <c r="KRH330" s="417"/>
      <c r="KRI330" s="417"/>
      <c r="KRJ330" s="417"/>
      <c r="KRK330" s="417"/>
      <c r="KRL330" s="417"/>
      <c r="KRM330" s="417"/>
      <c r="KRN330" s="417"/>
      <c r="KRO330" s="417"/>
      <c r="KRP330" s="417"/>
      <c r="KRQ330" s="417"/>
      <c r="KRR330" s="417"/>
      <c r="KRS330" s="417"/>
      <c r="KRT330" s="417"/>
      <c r="KRU330" s="417"/>
      <c r="KRV330" s="417"/>
      <c r="KRW330" s="417"/>
      <c r="KRX330" s="417"/>
      <c r="KRY330" s="417"/>
      <c r="KRZ330" s="418"/>
      <c r="KSA330" s="418"/>
      <c r="KSB330" s="418"/>
      <c r="KSC330" s="418"/>
      <c r="KSD330" s="418"/>
      <c r="KSE330" s="417"/>
      <c r="KSF330" s="417"/>
      <c r="KSG330" s="418"/>
      <c r="KSH330" s="418"/>
      <c r="KSI330" s="417"/>
      <c r="KSJ330" s="417"/>
      <c r="KSK330" s="418"/>
      <c r="KSL330" s="418"/>
      <c r="KSM330" s="417"/>
      <c r="KSN330" s="417"/>
      <c r="KSO330" s="417"/>
      <c r="KSP330" s="417"/>
      <c r="KSQ330" s="417"/>
      <c r="KSR330" s="417"/>
      <c r="KSS330" s="417"/>
      <c r="KST330" s="418"/>
      <c r="KSU330" s="418"/>
      <c r="KSV330" s="417"/>
      <c r="KSW330" s="417"/>
      <c r="KSX330" s="418"/>
      <c r="KSY330" s="418"/>
      <c r="KSZ330" s="417"/>
      <c r="KTA330" s="417"/>
      <c r="KTB330" s="417"/>
      <c r="KTC330" s="417"/>
      <c r="KTD330" s="417"/>
      <c r="KTE330" s="411"/>
      <c r="KTF330" s="443"/>
      <c r="KTG330" s="417"/>
      <c r="KTH330" s="417"/>
      <c r="KTI330" s="417"/>
      <c r="KTJ330" s="417"/>
      <c r="KTK330" s="417"/>
      <c r="KTL330" s="417"/>
      <c r="KTM330" s="417"/>
      <c r="KTN330" s="416"/>
      <c r="KTO330" s="416"/>
      <c r="KTP330" s="416"/>
      <c r="KTQ330" s="416"/>
      <c r="KTR330" s="416"/>
      <c r="KTS330" s="416"/>
      <c r="KTT330" s="416"/>
      <c r="KTU330" s="416"/>
      <c r="KTV330" s="416"/>
      <c r="KTW330" s="416"/>
      <c r="KTX330" s="416"/>
      <c r="KTY330" s="416"/>
      <c r="KTZ330" s="416"/>
      <c r="KUA330" s="416"/>
      <c r="KUB330" s="416"/>
      <c r="KUC330" s="416"/>
      <c r="KUD330" s="416"/>
      <c r="KUE330" s="416"/>
      <c r="KUF330" s="416"/>
      <c r="KUG330" s="416"/>
      <c r="KUH330" s="416"/>
      <c r="KUI330" s="416"/>
      <c r="KUJ330" s="416"/>
      <c r="KUK330" s="416"/>
      <c r="KUL330" s="416"/>
      <c r="KUM330" s="416"/>
      <c r="KUN330" s="416"/>
      <c r="KUO330" s="416"/>
      <c r="KUP330" s="416"/>
      <c r="KUQ330" s="416"/>
      <c r="KUR330" s="416"/>
      <c r="KUS330" s="416"/>
      <c r="KUT330" s="416"/>
      <c r="KUU330" s="416"/>
      <c r="KUV330" s="416"/>
      <c r="KUW330" s="416"/>
      <c r="KUX330" s="416"/>
      <c r="KUY330" s="416"/>
      <c r="KUZ330" s="416"/>
      <c r="KVA330" s="416"/>
      <c r="KVB330" s="416"/>
      <c r="KVC330" s="416"/>
      <c r="KVD330" s="416"/>
      <c r="KVE330" s="416"/>
      <c r="KVF330" s="417"/>
      <c r="KVG330" s="417"/>
      <c r="KVH330" s="417"/>
      <c r="KVI330" s="417"/>
      <c r="KVJ330" s="417"/>
      <c r="KVK330" s="417"/>
      <c r="KVL330" s="417"/>
      <c r="KVM330" s="417"/>
      <c r="KVN330" s="417"/>
      <c r="KVO330" s="417"/>
      <c r="KVP330" s="417"/>
      <c r="KVQ330" s="417"/>
      <c r="KVR330" s="417"/>
      <c r="KVS330" s="417"/>
      <c r="KVT330" s="417"/>
      <c r="KVU330" s="417"/>
      <c r="KVV330" s="417"/>
      <c r="KVW330" s="417"/>
      <c r="KVX330" s="417"/>
      <c r="KVY330" s="417"/>
      <c r="KVZ330" s="417"/>
      <c r="KWA330" s="417"/>
      <c r="KWB330" s="417"/>
      <c r="KWC330" s="417"/>
      <c r="KWD330" s="418"/>
      <c r="KWE330" s="418"/>
      <c r="KWF330" s="418"/>
      <c r="KWG330" s="418"/>
      <c r="KWH330" s="418"/>
      <c r="KWI330" s="417"/>
      <c r="KWJ330" s="417"/>
      <c r="KWK330" s="418"/>
      <c r="KWL330" s="418"/>
      <c r="KWM330" s="417"/>
      <c r="KWN330" s="417"/>
      <c r="KWO330" s="418"/>
      <c r="KWP330" s="418"/>
      <c r="KWQ330" s="417"/>
      <c r="KWR330" s="417"/>
      <c r="KWS330" s="417"/>
      <c r="KWT330" s="417"/>
      <c r="KWU330" s="417"/>
      <c r="KWV330" s="417"/>
      <c r="KWW330" s="417"/>
      <c r="KWX330" s="418"/>
      <c r="KWY330" s="418"/>
      <c r="KWZ330" s="417"/>
      <c r="KXA330" s="417"/>
      <c r="KXB330" s="418"/>
      <c r="KXC330" s="418"/>
      <c r="KXD330" s="417"/>
      <c r="KXE330" s="417"/>
      <c r="KXF330" s="417"/>
      <c r="KXG330" s="417"/>
      <c r="KXH330" s="417"/>
      <c r="KXI330" s="411"/>
      <c r="KXJ330" s="443"/>
      <c r="KXK330" s="417"/>
      <c r="KXL330" s="417"/>
      <c r="KXM330" s="417"/>
      <c r="KXN330" s="417"/>
      <c r="KXO330" s="417"/>
      <c r="KXP330" s="417"/>
      <c r="KXQ330" s="417"/>
      <c r="KXR330" s="416"/>
      <c r="KXS330" s="416"/>
      <c r="KXT330" s="416"/>
      <c r="KXU330" s="416"/>
      <c r="KXV330" s="416"/>
      <c r="KXW330" s="416"/>
      <c r="KXX330" s="416"/>
      <c r="KXY330" s="416"/>
      <c r="KXZ330" s="416"/>
      <c r="KYA330" s="416"/>
      <c r="KYB330" s="416"/>
      <c r="KYC330" s="416"/>
      <c r="KYD330" s="416"/>
      <c r="KYE330" s="416"/>
      <c r="KYF330" s="416"/>
      <c r="KYG330" s="416"/>
      <c r="KYH330" s="416"/>
      <c r="KYI330" s="416"/>
      <c r="KYJ330" s="416"/>
      <c r="KYK330" s="416"/>
      <c r="KYL330" s="416"/>
      <c r="KYM330" s="416"/>
      <c r="KYN330" s="416"/>
      <c r="KYO330" s="416"/>
      <c r="KYP330" s="416"/>
      <c r="KYQ330" s="416"/>
      <c r="KYR330" s="416"/>
      <c r="KYS330" s="416"/>
      <c r="KYT330" s="416"/>
      <c r="KYU330" s="416"/>
      <c r="KYV330" s="416"/>
      <c r="KYW330" s="416"/>
      <c r="KYX330" s="416"/>
      <c r="KYY330" s="416"/>
      <c r="KYZ330" s="416"/>
      <c r="KZA330" s="416"/>
      <c r="KZB330" s="416"/>
      <c r="KZC330" s="416"/>
      <c r="KZD330" s="416"/>
      <c r="KZE330" s="416"/>
      <c r="KZF330" s="416"/>
      <c r="KZG330" s="416"/>
      <c r="KZH330" s="416"/>
      <c r="KZI330" s="416"/>
      <c r="KZJ330" s="417"/>
      <c r="KZK330" s="417"/>
      <c r="KZL330" s="417"/>
      <c r="KZM330" s="417"/>
      <c r="KZN330" s="417"/>
      <c r="KZO330" s="417"/>
      <c r="KZP330" s="417"/>
      <c r="KZQ330" s="417"/>
      <c r="KZR330" s="417"/>
      <c r="KZS330" s="417"/>
      <c r="KZT330" s="417"/>
      <c r="KZU330" s="417"/>
      <c r="KZV330" s="417"/>
      <c r="KZW330" s="417"/>
      <c r="KZX330" s="417"/>
      <c r="KZY330" s="417"/>
      <c r="KZZ330" s="417"/>
      <c r="LAA330" s="417"/>
      <c r="LAB330" s="417"/>
      <c r="LAC330" s="417"/>
      <c r="LAD330" s="417"/>
      <c r="LAE330" s="417"/>
      <c r="LAF330" s="417"/>
      <c r="LAG330" s="417"/>
      <c r="LAH330" s="418"/>
      <c r="LAI330" s="418"/>
      <c r="LAJ330" s="418"/>
      <c r="LAK330" s="418"/>
      <c r="LAL330" s="418"/>
      <c r="LAM330" s="417"/>
      <c r="LAN330" s="417"/>
      <c r="LAO330" s="418"/>
      <c r="LAP330" s="418"/>
      <c r="LAQ330" s="417"/>
      <c r="LAR330" s="417"/>
      <c r="LAS330" s="418"/>
      <c r="LAT330" s="418"/>
      <c r="LAU330" s="417"/>
      <c r="LAV330" s="417"/>
      <c r="LAW330" s="417"/>
      <c r="LAX330" s="417"/>
      <c r="LAY330" s="417"/>
      <c r="LAZ330" s="417"/>
      <c r="LBA330" s="417"/>
      <c r="LBB330" s="418"/>
      <c r="LBC330" s="418"/>
      <c r="LBD330" s="417"/>
      <c r="LBE330" s="417"/>
      <c r="LBF330" s="418"/>
      <c r="LBG330" s="418"/>
      <c r="LBH330" s="417"/>
      <c r="LBI330" s="417"/>
      <c r="LBJ330" s="417"/>
      <c r="LBK330" s="417"/>
      <c r="LBL330" s="417"/>
      <c r="LBM330" s="411"/>
      <c r="LBN330" s="443"/>
      <c r="LBO330" s="417"/>
      <c r="LBP330" s="417"/>
      <c r="LBQ330" s="417"/>
      <c r="LBR330" s="417"/>
      <c r="LBS330" s="417"/>
      <c r="LBT330" s="417"/>
      <c r="LBU330" s="417"/>
      <c r="LBV330" s="416"/>
      <c r="LBW330" s="416"/>
      <c r="LBX330" s="416"/>
      <c r="LBY330" s="416"/>
      <c r="LBZ330" s="416"/>
      <c r="LCA330" s="416"/>
      <c r="LCB330" s="416"/>
      <c r="LCC330" s="416"/>
      <c r="LCD330" s="416"/>
      <c r="LCE330" s="416"/>
      <c r="LCF330" s="416"/>
      <c r="LCG330" s="416"/>
      <c r="LCH330" s="416"/>
      <c r="LCI330" s="416"/>
      <c r="LCJ330" s="416"/>
      <c r="LCK330" s="416"/>
      <c r="LCL330" s="416"/>
      <c r="LCM330" s="416"/>
      <c r="LCN330" s="416"/>
      <c r="LCO330" s="416"/>
      <c r="LCP330" s="416"/>
      <c r="LCQ330" s="416"/>
      <c r="LCR330" s="416"/>
      <c r="LCS330" s="416"/>
      <c r="LCT330" s="416"/>
      <c r="LCU330" s="416"/>
      <c r="LCV330" s="416"/>
      <c r="LCW330" s="416"/>
      <c r="LCX330" s="416"/>
      <c r="LCY330" s="416"/>
      <c r="LCZ330" s="416"/>
      <c r="LDA330" s="416"/>
      <c r="LDB330" s="416"/>
      <c r="LDC330" s="416"/>
      <c r="LDD330" s="416"/>
      <c r="LDE330" s="416"/>
      <c r="LDF330" s="416"/>
      <c r="LDG330" s="416"/>
      <c r="LDH330" s="416"/>
      <c r="LDI330" s="416"/>
      <c r="LDJ330" s="416"/>
      <c r="LDK330" s="416"/>
      <c r="LDL330" s="416"/>
      <c r="LDM330" s="416"/>
      <c r="LDN330" s="417"/>
      <c r="LDO330" s="417"/>
      <c r="LDP330" s="417"/>
      <c r="LDQ330" s="417"/>
      <c r="LDR330" s="417"/>
      <c r="LDS330" s="417"/>
      <c r="LDT330" s="417"/>
      <c r="LDU330" s="417"/>
      <c r="LDV330" s="417"/>
      <c r="LDW330" s="417"/>
      <c r="LDX330" s="417"/>
      <c r="LDY330" s="417"/>
      <c r="LDZ330" s="417"/>
      <c r="LEA330" s="417"/>
      <c r="LEB330" s="417"/>
      <c r="LEC330" s="417"/>
      <c r="LED330" s="417"/>
      <c r="LEE330" s="417"/>
      <c r="LEF330" s="417"/>
      <c r="LEG330" s="417"/>
      <c r="LEH330" s="417"/>
      <c r="LEI330" s="417"/>
      <c r="LEJ330" s="417"/>
      <c r="LEK330" s="417"/>
      <c r="LEL330" s="418"/>
      <c r="LEM330" s="418"/>
      <c r="LEN330" s="418"/>
      <c r="LEO330" s="418"/>
      <c r="LEP330" s="418"/>
      <c r="LEQ330" s="417"/>
      <c r="LER330" s="417"/>
      <c r="LES330" s="418"/>
      <c r="LET330" s="418"/>
      <c r="LEU330" s="417"/>
      <c r="LEV330" s="417"/>
      <c r="LEW330" s="418"/>
      <c r="LEX330" s="418"/>
      <c r="LEY330" s="417"/>
      <c r="LEZ330" s="417"/>
      <c r="LFA330" s="417"/>
      <c r="LFB330" s="417"/>
      <c r="LFC330" s="417"/>
      <c r="LFD330" s="417"/>
      <c r="LFE330" s="417"/>
      <c r="LFF330" s="418"/>
      <c r="LFG330" s="418"/>
      <c r="LFH330" s="417"/>
      <c r="LFI330" s="417"/>
      <c r="LFJ330" s="418"/>
      <c r="LFK330" s="418"/>
      <c r="LFL330" s="417"/>
      <c r="LFM330" s="417"/>
      <c r="LFN330" s="417"/>
      <c r="LFO330" s="417"/>
      <c r="LFP330" s="417"/>
      <c r="LFQ330" s="411"/>
      <c r="LFR330" s="443"/>
      <c r="LFS330" s="417"/>
      <c r="LFT330" s="417"/>
      <c r="LFU330" s="417"/>
      <c r="LFV330" s="417"/>
      <c r="LFW330" s="417"/>
      <c r="LFX330" s="417"/>
      <c r="LFY330" s="417"/>
      <c r="LFZ330" s="416"/>
      <c r="LGA330" s="416"/>
      <c r="LGB330" s="416"/>
      <c r="LGC330" s="416"/>
      <c r="LGD330" s="416"/>
      <c r="LGE330" s="416"/>
      <c r="LGF330" s="416"/>
      <c r="LGG330" s="416"/>
      <c r="LGH330" s="416"/>
      <c r="LGI330" s="416"/>
      <c r="LGJ330" s="416"/>
      <c r="LGK330" s="416"/>
      <c r="LGL330" s="416"/>
      <c r="LGM330" s="416"/>
      <c r="LGN330" s="416"/>
      <c r="LGO330" s="416"/>
      <c r="LGP330" s="416"/>
      <c r="LGQ330" s="416"/>
      <c r="LGR330" s="416"/>
      <c r="LGS330" s="416"/>
      <c r="LGT330" s="416"/>
      <c r="LGU330" s="416"/>
      <c r="LGV330" s="416"/>
      <c r="LGW330" s="416"/>
      <c r="LGX330" s="416"/>
      <c r="LGY330" s="416"/>
      <c r="LGZ330" s="416"/>
      <c r="LHA330" s="416"/>
      <c r="LHB330" s="416"/>
      <c r="LHC330" s="416"/>
      <c r="LHD330" s="416"/>
      <c r="LHE330" s="416"/>
      <c r="LHF330" s="416"/>
      <c r="LHG330" s="416"/>
      <c r="LHH330" s="416"/>
      <c r="LHI330" s="416"/>
      <c r="LHJ330" s="416"/>
      <c r="LHK330" s="416"/>
      <c r="LHL330" s="416"/>
      <c r="LHM330" s="416"/>
      <c r="LHN330" s="416"/>
      <c r="LHO330" s="416"/>
      <c r="LHP330" s="416"/>
      <c r="LHQ330" s="416"/>
      <c r="LHR330" s="417"/>
      <c r="LHS330" s="417"/>
      <c r="LHT330" s="417"/>
      <c r="LHU330" s="417"/>
      <c r="LHV330" s="417"/>
      <c r="LHW330" s="417"/>
      <c r="LHX330" s="417"/>
      <c r="LHY330" s="417"/>
      <c r="LHZ330" s="417"/>
      <c r="LIA330" s="417"/>
      <c r="LIB330" s="417"/>
      <c r="LIC330" s="417"/>
      <c r="LID330" s="417"/>
      <c r="LIE330" s="417"/>
      <c r="LIF330" s="417"/>
      <c r="LIG330" s="417"/>
      <c r="LIH330" s="417"/>
      <c r="LII330" s="417"/>
      <c r="LIJ330" s="417"/>
      <c r="LIK330" s="417"/>
      <c r="LIL330" s="417"/>
      <c r="LIM330" s="417"/>
      <c r="LIN330" s="417"/>
      <c r="LIO330" s="417"/>
      <c r="LIP330" s="418"/>
      <c r="LIQ330" s="418"/>
      <c r="LIR330" s="418"/>
      <c r="LIS330" s="418"/>
      <c r="LIT330" s="418"/>
      <c r="LIU330" s="417"/>
      <c r="LIV330" s="417"/>
      <c r="LIW330" s="418"/>
      <c r="LIX330" s="418"/>
      <c r="LIY330" s="417"/>
      <c r="LIZ330" s="417"/>
      <c r="LJA330" s="418"/>
      <c r="LJB330" s="418"/>
      <c r="LJC330" s="417"/>
      <c r="LJD330" s="417"/>
      <c r="LJE330" s="417"/>
      <c r="LJF330" s="417"/>
      <c r="LJG330" s="417"/>
      <c r="LJH330" s="417"/>
      <c r="LJI330" s="417"/>
      <c r="LJJ330" s="418"/>
      <c r="LJK330" s="418"/>
      <c r="LJL330" s="417"/>
      <c r="LJM330" s="417"/>
      <c r="LJN330" s="418"/>
      <c r="LJO330" s="418"/>
      <c r="LJP330" s="417"/>
      <c r="LJQ330" s="417"/>
      <c r="LJR330" s="417"/>
      <c r="LJS330" s="417"/>
      <c r="LJT330" s="417"/>
      <c r="LJU330" s="411"/>
      <c r="LJV330" s="443"/>
      <c r="LJW330" s="417"/>
      <c r="LJX330" s="417"/>
      <c r="LJY330" s="417"/>
      <c r="LJZ330" s="417"/>
      <c r="LKA330" s="417"/>
      <c r="LKB330" s="417"/>
      <c r="LKC330" s="417"/>
      <c r="LKD330" s="416"/>
      <c r="LKE330" s="416"/>
      <c r="LKF330" s="416"/>
      <c r="LKG330" s="416"/>
      <c r="LKH330" s="416"/>
      <c r="LKI330" s="416"/>
      <c r="LKJ330" s="416"/>
      <c r="LKK330" s="416"/>
      <c r="LKL330" s="416"/>
      <c r="LKM330" s="416"/>
      <c r="LKN330" s="416"/>
      <c r="LKO330" s="416"/>
      <c r="LKP330" s="416"/>
      <c r="LKQ330" s="416"/>
      <c r="LKR330" s="416"/>
      <c r="LKS330" s="416"/>
      <c r="LKT330" s="416"/>
      <c r="LKU330" s="416"/>
      <c r="LKV330" s="416"/>
      <c r="LKW330" s="416"/>
      <c r="LKX330" s="416"/>
      <c r="LKY330" s="416"/>
      <c r="LKZ330" s="416"/>
      <c r="LLA330" s="416"/>
      <c r="LLB330" s="416"/>
      <c r="LLC330" s="416"/>
      <c r="LLD330" s="416"/>
      <c r="LLE330" s="416"/>
      <c r="LLF330" s="416"/>
      <c r="LLG330" s="416"/>
      <c r="LLH330" s="416"/>
      <c r="LLI330" s="416"/>
      <c r="LLJ330" s="416"/>
      <c r="LLK330" s="416"/>
      <c r="LLL330" s="416"/>
      <c r="LLM330" s="416"/>
      <c r="LLN330" s="416"/>
      <c r="LLO330" s="416"/>
      <c r="LLP330" s="416"/>
      <c r="LLQ330" s="416"/>
      <c r="LLR330" s="416"/>
      <c r="LLS330" s="416"/>
      <c r="LLT330" s="416"/>
      <c r="LLU330" s="416"/>
      <c r="LLV330" s="417"/>
      <c r="LLW330" s="417"/>
      <c r="LLX330" s="417"/>
      <c r="LLY330" s="417"/>
      <c r="LLZ330" s="417"/>
      <c r="LMA330" s="417"/>
      <c r="LMB330" s="417"/>
      <c r="LMC330" s="417"/>
      <c r="LMD330" s="417"/>
      <c r="LME330" s="417"/>
      <c r="LMF330" s="417"/>
      <c r="LMG330" s="417"/>
      <c r="LMH330" s="417"/>
      <c r="LMI330" s="417"/>
      <c r="LMJ330" s="417"/>
      <c r="LMK330" s="417"/>
      <c r="LML330" s="417"/>
      <c r="LMM330" s="417"/>
      <c r="LMN330" s="417"/>
      <c r="LMO330" s="417"/>
      <c r="LMP330" s="417"/>
      <c r="LMQ330" s="417"/>
      <c r="LMR330" s="417"/>
      <c r="LMS330" s="417"/>
      <c r="LMT330" s="418"/>
      <c r="LMU330" s="418"/>
      <c r="LMV330" s="418"/>
      <c r="LMW330" s="418"/>
      <c r="LMX330" s="418"/>
      <c r="LMY330" s="417"/>
      <c r="LMZ330" s="417"/>
      <c r="LNA330" s="418"/>
      <c r="LNB330" s="418"/>
      <c r="LNC330" s="417"/>
      <c r="LND330" s="417"/>
      <c r="LNE330" s="418"/>
      <c r="LNF330" s="418"/>
      <c r="LNG330" s="417"/>
      <c r="LNH330" s="417"/>
      <c r="LNI330" s="417"/>
      <c r="LNJ330" s="417"/>
      <c r="LNK330" s="417"/>
      <c r="LNL330" s="417"/>
      <c r="LNM330" s="417"/>
      <c r="LNN330" s="418"/>
      <c r="LNO330" s="418"/>
      <c r="LNP330" s="417"/>
      <c r="LNQ330" s="417"/>
      <c r="LNR330" s="418"/>
      <c r="LNS330" s="418"/>
      <c r="LNT330" s="417"/>
      <c r="LNU330" s="417"/>
      <c r="LNV330" s="417"/>
      <c r="LNW330" s="417"/>
      <c r="LNX330" s="417"/>
      <c r="LNY330" s="411"/>
      <c r="LNZ330" s="443"/>
      <c r="LOA330" s="417"/>
      <c r="LOB330" s="417"/>
      <c r="LOC330" s="417"/>
      <c r="LOD330" s="417"/>
      <c r="LOE330" s="417"/>
      <c r="LOF330" s="417"/>
      <c r="LOG330" s="417"/>
      <c r="LOH330" s="416"/>
      <c r="LOI330" s="416"/>
      <c r="LOJ330" s="416"/>
      <c r="LOK330" s="416"/>
      <c r="LOL330" s="416"/>
      <c r="LOM330" s="416"/>
      <c r="LON330" s="416"/>
      <c r="LOO330" s="416"/>
      <c r="LOP330" s="416"/>
      <c r="LOQ330" s="416"/>
      <c r="LOR330" s="416"/>
      <c r="LOS330" s="416"/>
      <c r="LOT330" s="416"/>
      <c r="LOU330" s="416"/>
      <c r="LOV330" s="416"/>
      <c r="LOW330" s="416"/>
      <c r="LOX330" s="416"/>
      <c r="LOY330" s="416"/>
      <c r="LOZ330" s="416"/>
      <c r="LPA330" s="416"/>
      <c r="LPB330" s="416"/>
      <c r="LPC330" s="416"/>
      <c r="LPD330" s="416"/>
      <c r="LPE330" s="416"/>
      <c r="LPF330" s="416"/>
      <c r="LPG330" s="416"/>
      <c r="LPH330" s="416"/>
      <c r="LPI330" s="416"/>
      <c r="LPJ330" s="416"/>
      <c r="LPK330" s="416"/>
      <c r="LPL330" s="416"/>
      <c r="LPM330" s="416"/>
      <c r="LPN330" s="416"/>
      <c r="LPO330" s="416"/>
      <c r="LPP330" s="416"/>
      <c r="LPQ330" s="416"/>
      <c r="LPR330" s="416"/>
      <c r="LPS330" s="416"/>
      <c r="LPT330" s="416"/>
      <c r="LPU330" s="416"/>
      <c r="LPV330" s="416"/>
      <c r="LPW330" s="416"/>
      <c r="LPX330" s="416"/>
      <c r="LPY330" s="416"/>
      <c r="LPZ330" s="417"/>
      <c r="LQA330" s="417"/>
      <c r="LQB330" s="417"/>
      <c r="LQC330" s="417"/>
      <c r="LQD330" s="417"/>
      <c r="LQE330" s="417"/>
      <c r="LQF330" s="417"/>
      <c r="LQG330" s="417"/>
      <c r="LQH330" s="417"/>
      <c r="LQI330" s="417"/>
      <c r="LQJ330" s="417"/>
      <c r="LQK330" s="417"/>
      <c r="LQL330" s="417"/>
      <c r="LQM330" s="417"/>
      <c r="LQN330" s="417"/>
      <c r="LQO330" s="417"/>
      <c r="LQP330" s="417"/>
      <c r="LQQ330" s="417"/>
      <c r="LQR330" s="417"/>
      <c r="LQS330" s="417"/>
      <c r="LQT330" s="417"/>
      <c r="LQU330" s="417"/>
      <c r="LQV330" s="417"/>
      <c r="LQW330" s="417"/>
      <c r="LQX330" s="418"/>
      <c r="LQY330" s="418"/>
      <c r="LQZ330" s="418"/>
      <c r="LRA330" s="418"/>
      <c r="LRB330" s="418"/>
      <c r="LRC330" s="417"/>
      <c r="LRD330" s="417"/>
      <c r="LRE330" s="418"/>
      <c r="LRF330" s="418"/>
      <c r="LRG330" s="417"/>
      <c r="LRH330" s="417"/>
      <c r="LRI330" s="418"/>
      <c r="LRJ330" s="418"/>
      <c r="LRK330" s="417"/>
      <c r="LRL330" s="417"/>
      <c r="LRM330" s="417"/>
      <c r="LRN330" s="417"/>
      <c r="LRO330" s="417"/>
      <c r="LRP330" s="417"/>
      <c r="LRQ330" s="417"/>
      <c r="LRR330" s="418"/>
      <c r="LRS330" s="418"/>
      <c r="LRT330" s="417"/>
      <c r="LRU330" s="417"/>
      <c r="LRV330" s="418"/>
      <c r="LRW330" s="418"/>
      <c r="LRX330" s="417"/>
      <c r="LRY330" s="417"/>
      <c r="LRZ330" s="417"/>
      <c r="LSA330" s="417"/>
      <c r="LSB330" s="417"/>
      <c r="LSC330" s="411"/>
      <c r="LSD330" s="443"/>
      <c r="LSE330" s="417"/>
      <c r="LSF330" s="417"/>
      <c r="LSG330" s="417"/>
      <c r="LSH330" s="417"/>
      <c r="LSI330" s="417"/>
      <c r="LSJ330" s="417"/>
      <c r="LSK330" s="417"/>
      <c r="LSL330" s="416"/>
      <c r="LSM330" s="416"/>
      <c r="LSN330" s="416"/>
      <c r="LSO330" s="416"/>
      <c r="LSP330" s="416"/>
      <c r="LSQ330" s="416"/>
      <c r="LSR330" s="416"/>
      <c r="LSS330" s="416"/>
      <c r="LST330" s="416"/>
      <c r="LSU330" s="416"/>
      <c r="LSV330" s="416"/>
      <c r="LSW330" s="416"/>
      <c r="LSX330" s="416"/>
      <c r="LSY330" s="416"/>
      <c r="LSZ330" s="416"/>
      <c r="LTA330" s="416"/>
      <c r="LTB330" s="416"/>
      <c r="LTC330" s="416"/>
      <c r="LTD330" s="416"/>
      <c r="LTE330" s="416"/>
      <c r="LTF330" s="416"/>
      <c r="LTG330" s="416"/>
      <c r="LTH330" s="416"/>
      <c r="LTI330" s="416"/>
      <c r="LTJ330" s="416"/>
      <c r="LTK330" s="416"/>
      <c r="LTL330" s="416"/>
      <c r="LTM330" s="416"/>
      <c r="LTN330" s="416"/>
      <c r="LTO330" s="416"/>
      <c r="LTP330" s="416"/>
      <c r="LTQ330" s="416"/>
      <c r="LTR330" s="416"/>
      <c r="LTS330" s="416"/>
      <c r="LTT330" s="416"/>
      <c r="LTU330" s="416"/>
      <c r="LTV330" s="416"/>
      <c r="LTW330" s="416"/>
      <c r="LTX330" s="416"/>
      <c r="LTY330" s="416"/>
      <c r="LTZ330" s="416"/>
      <c r="LUA330" s="416"/>
      <c r="LUB330" s="416"/>
      <c r="LUC330" s="416"/>
      <c r="LUD330" s="417"/>
      <c r="LUE330" s="417"/>
      <c r="LUF330" s="417"/>
      <c r="LUG330" s="417"/>
      <c r="LUH330" s="417"/>
      <c r="LUI330" s="417"/>
      <c r="LUJ330" s="417"/>
      <c r="LUK330" s="417"/>
      <c r="LUL330" s="417"/>
      <c r="LUM330" s="417"/>
      <c r="LUN330" s="417"/>
      <c r="LUO330" s="417"/>
      <c r="LUP330" s="417"/>
      <c r="LUQ330" s="417"/>
      <c r="LUR330" s="417"/>
      <c r="LUS330" s="417"/>
      <c r="LUT330" s="417"/>
      <c r="LUU330" s="417"/>
      <c r="LUV330" s="417"/>
      <c r="LUW330" s="417"/>
      <c r="LUX330" s="417"/>
      <c r="LUY330" s="417"/>
      <c r="LUZ330" s="417"/>
      <c r="LVA330" s="417"/>
      <c r="LVB330" s="418"/>
      <c r="LVC330" s="418"/>
      <c r="LVD330" s="418"/>
      <c r="LVE330" s="418"/>
      <c r="LVF330" s="418"/>
      <c r="LVG330" s="417"/>
      <c r="LVH330" s="417"/>
      <c r="LVI330" s="418"/>
      <c r="LVJ330" s="418"/>
      <c r="LVK330" s="417"/>
      <c r="LVL330" s="417"/>
      <c r="LVM330" s="418"/>
      <c r="LVN330" s="418"/>
      <c r="LVO330" s="417"/>
      <c r="LVP330" s="417"/>
      <c r="LVQ330" s="417"/>
      <c r="LVR330" s="417"/>
      <c r="LVS330" s="417"/>
      <c r="LVT330" s="417"/>
      <c r="LVU330" s="417"/>
      <c r="LVV330" s="418"/>
      <c r="LVW330" s="418"/>
      <c r="LVX330" s="417"/>
      <c r="LVY330" s="417"/>
      <c r="LVZ330" s="418"/>
      <c r="LWA330" s="418"/>
      <c r="LWB330" s="417"/>
      <c r="LWC330" s="417"/>
      <c r="LWD330" s="417"/>
      <c r="LWE330" s="417"/>
      <c r="LWF330" s="417"/>
      <c r="LWG330" s="411"/>
      <c r="LWH330" s="443"/>
      <c r="LWI330" s="417"/>
      <c r="LWJ330" s="417"/>
      <c r="LWK330" s="417"/>
      <c r="LWL330" s="417"/>
      <c r="LWM330" s="417"/>
      <c r="LWN330" s="417"/>
      <c r="LWO330" s="417"/>
      <c r="LWP330" s="416"/>
      <c r="LWQ330" s="416"/>
      <c r="LWR330" s="416"/>
      <c r="LWS330" s="416"/>
      <c r="LWT330" s="416"/>
      <c r="LWU330" s="416"/>
      <c r="LWV330" s="416"/>
      <c r="LWW330" s="416"/>
      <c r="LWX330" s="416"/>
      <c r="LWY330" s="416"/>
      <c r="LWZ330" s="416"/>
      <c r="LXA330" s="416"/>
      <c r="LXB330" s="416"/>
      <c r="LXC330" s="416"/>
      <c r="LXD330" s="416"/>
      <c r="LXE330" s="416"/>
      <c r="LXF330" s="416"/>
      <c r="LXG330" s="416"/>
      <c r="LXH330" s="416"/>
      <c r="LXI330" s="416"/>
      <c r="LXJ330" s="416"/>
      <c r="LXK330" s="416"/>
      <c r="LXL330" s="416"/>
      <c r="LXM330" s="416"/>
      <c r="LXN330" s="416"/>
      <c r="LXO330" s="416"/>
      <c r="LXP330" s="416"/>
      <c r="LXQ330" s="416"/>
      <c r="LXR330" s="416"/>
      <c r="LXS330" s="416"/>
      <c r="LXT330" s="416"/>
      <c r="LXU330" s="416"/>
      <c r="LXV330" s="416"/>
      <c r="LXW330" s="416"/>
      <c r="LXX330" s="416"/>
      <c r="LXY330" s="416"/>
      <c r="LXZ330" s="416"/>
      <c r="LYA330" s="416"/>
      <c r="LYB330" s="416"/>
      <c r="LYC330" s="416"/>
      <c r="LYD330" s="416"/>
      <c r="LYE330" s="416"/>
      <c r="LYF330" s="416"/>
      <c r="LYG330" s="416"/>
      <c r="LYH330" s="417"/>
      <c r="LYI330" s="417"/>
      <c r="LYJ330" s="417"/>
      <c r="LYK330" s="417"/>
      <c r="LYL330" s="417"/>
      <c r="LYM330" s="417"/>
      <c r="LYN330" s="417"/>
      <c r="LYO330" s="417"/>
      <c r="LYP330" s="417"/>
      <c r="LYQ330" s="417"/>
      <c r="LYR330" s="417"/>
      <c r="LYS330" s="417"/>
      <c r="LYT330" s="417"/>
      <c r="LYU330" s="417"/>
      <c r="LYV330" s="417"/>
      <c r="LYW330" s="417"/>
      <c r="LYX330" s="417"/>
      <c r="LYY330" s="417"/>
      <c r="LYZ330" s="417"/>
      <c r="LZA330" s="417"/>
      <c r="LZB330" s="417"/>
      <c r="LZC330" s="417"/>
      <c r="LZD330" s="417"/>
      <c r="LZE330" s="417"/>
      <c r="LZF330" s="418"/>
      <c r="LZG330" s="418"/>
      <c r="LZH330" s="418"/>
      <c r="LZI330" s="418"/>
      <c r="LZJ330" s="418"/>
      <c r="LZK330" s="417"/>
      <c r="LZL330" s="417"/>
      <c r="LZM330" s="418"/>
      <c r="LZN330" s="418"/>
      <c r="LZO330" s="417"/>
      <c r="LZP330" s="417"/>
      <c r="LZQ330" s="418"/>
      <c r="LZR330" s="418"/>
      <c r="LZS330" s="417"/>
      <c r="LZT330" s="417"/>
      <c r="LZU330" s="417"/>
      <c r="LZV330" s="417"/>
      <c r="LZW330" s="417"/>
      <c r="LZX330" s="417"/>
      <c r="LZY330" s="417"/>
      <c r="LZZ330" s="418"/>
      <c r="MAA330" s="418"/>
      <c r="MAB330" s="417"/>
      <c r="MAC330" s="417"/>
      <c r="MAD330" s="418"/>
      <c r="MAE330" s="418"/>
      <c r="MAF330" s="417"/>
      <c r="MAG330" s="417"/>
      <c r="MAH330" s="417"/>
      <c r="MAI330" s="417"/>
      <c r="MAJ330" s="417"/>
      <c r="MAK330" s="411"/>
      <c r="MAL330" s="443"/>
      <c r="MAM330" s="417"/>
      <c r="MAN330" s="417"/>
      <c r="MAO330" s="417"/>
      <c r="MAP330" s="417"/>
      <c r="MAQ330" s="417"/>
      <c r="MAR330" s="417"/>
      <c r="MAS330" s="417"/>
      <c r="MAT330" s="416"/>
      <c r="MAU330" s="416"/>
      <c r="MAV330" s="416"/>
      <c r="MAW330" s="416"/>
      <c r="MAX330" s="416"/>
      <c r="MAY330" s="416"/>
      <c r="MAZ330" s="416"/>
      <c r="MBA330" s="416"/>
      <c r="MBB330" s="416"/>
      <c r="MBC330" s="416"/>
      <c r="MBD330" s="416"/>
      <c r="MBE330" s="416"/>
      <c r="MBF330" s="416"/>
      <c r="MBG330" s="416"/>
      <c r="MBH330" s="416"/>
      <c r="MBI330" s="416"/>
      <c r="MBJ330" s="416"/>
      <c r="MBK330" s="416"/>
      <c r="MBL330" s="416"/>
      <c r="MBM330" s="416"/>
      <c r="MBN330" s="416"/>
      <c r="MBO330" s="416"/>
      <c r="MBP330" s="416"/>
      <c r="MBQ330" s="416"/>
      <c r="MBR330" s="416"/>
      <c r="MBS330" s="416"/>
      <c r="MBT330" s="416"/>
      <c r="MBU330" s="416"/>
      <c r="MBV330" s="416"/>
      <c r="MBW330" s="416"/>
      <c r="MBX330" s="416"/>
      <c r="MBY330" s="416"/>
      <c r="MBZ330" s="416"/>
      <c r="MCA330" s="416"/>
      <c r="MCB330" s="416"/>
      <c r="MCC330" s="416"/>
      <c r="MCD330" s="416"/>
      <c r="MCE330" s="416"/>
      <c r="MCF330" s="416"/>
      <c r="MCG330" s="416"/>
      <c r="MCH330" s="416"/>
      <c r="MCI330" s="416"/>
      <c r="MCJ330" s="416"/>
      <c r="MCK330" s="416"/>
      <c r="MCL330" s="417"/>
      <c r="MCM330" s="417"/>
      <c r="MCN330" s="417"/>
      <c r="MCO330" s="417"/>
      <c r="MCP330" s="417"/>
      <c r="MCQ330" s="417"/>
      <c r="MCR330" s="417"/>
      <c r="MCS330" s="417"/>
      <c r="MCT330" s="417"/>
      <c r="MCU330" s="417"/>
      <c r="MCV330" s="417"/>
      <c r="MCW330" s="417"/>
      <c r="MCX330" s="417"/>
      <c r="MCY330" s="417"/>
      <c r="MCZ330" s="417"/>
      <c r="MDA330" s="417"/>
      <c r="MDB330" s="417"/>
      <c r="MDC330" s="417"/>
      <c r="MDD330" s="417"/>
      <c r="MDE330" s="417"/>
      <c r="MDF330" s="417"/>
      <c r="MDG330" s="417"/>
      <c r="MDH330" s="417"/>
      <c r="MDI330" s="417"/>
      <c r="MDJ330" s="418"/>
      <c r="MDK330" s="418"/>
      <c r="MDL330" s="418"/>
      <c r="MDM330" s="418"/>
      <c r="MDN330" s="418"/>
      <c r="MDO330" s="417"/>
      <c r="MDP330" s="417"/>
      <c r="MDQ330" s="418"/>
      <c r="MDR330" s="418"/>
      <c r="MDS330" s="417"/>
      <c r="MDT330" s="417"/>
      <c r="MDU330" s="418"/>
      <c r="MDV330" s="418"/>
      <c r="MDW330" s="417"/>
      <c r="MDX330" s="417"/>
      <c r="MDY330" s="417"/>
      <c r="MDZ330" s="417"/>
      <c r="MEA330" s="417"/>
      <c r="MEB330" s="417"/>
      <c r="MEC330" s="417"/>
      <c r="MED330" s="418"/>
      <c r="MEE330" s="418"/>
      <c r="MEF330" s="417"/>
      <c r="MEG330" s="417"/>
      <c r="MEH330" s="418"/>
      <c r="MEI330" s="418"/>
      <c r="MEJ330" s="417"/>
      <c r="MEK330" s="417"/>
      <c r="MEL330" s="417"/>
      <c r="MEM330" s="417"/>
      <c r="MEN330" s="417"/>
      <c r="MEO330" s="411"/>
      <c r="MEP330" s="443"/>
      <c r="MEQ330" s="417"/>
      <c r="MER330" s="417"/>
      <c r="MES330" s="417"/>
      <c r="MET330" s="417"/>
      <c r="MEU330" s="417"/>
      <c r="MEV330" s="417"/>
      <c r="MEW330" s="417"/>
      <c r="MEX330" s="416"/>
      <c r="MEY330" s="416"/>
      <c r="MEZ330" s="416"/>
      <c r="MFA330" s="416"/>
      <c r="MFB330" s="416"/>
      <c r="MFC330" s="416"/>
      <c r="MFD330" s="416"/>
      <c r="MFE330" s="416"/>
      <c r="MFF330" s="416"/>
      <c r="MFG330" s="416"/>
      <c r="MFH330" s="416"/>
      <c r="MFI330" s="416"/>
      <c r="MFJ330" s="416"/>
      <c r="MFK330" s="416"/>
      <c r="MFL330" s="416"/>
      <c r="MFM330" s="416"/>
      <c r="MFN330" s="416"/>
      <c r="MFO330" s="416"/>
      <c r="MFP330" s="416"/>
      <c r="MFQ330" s="416"/>
      <c r="MFR330" s="416"/>
      <c r="MFS330" s="416"/>
      <c r="MFT330" s="416"/>
      <c r="MFU330" s="416"/>
      <c r="MFV330" s="416"/>
      <c r="MFW330" s="416"/>
      <c r="MFX330" s="416"/>
      <c r="MFY330" s="416"/>
      <c r="MFZ330" s="416"/>
      <c r="MGA330" s="416"/>
      <c r="MGB330" s="416"/>
      <c r="MGC330" s="416"/>
      <c r="MGD330" s="416"/>
      <c r="MGE330" s="416"/>
      <c r="MGF330" s="416"/>
      <c r="MGG330" s="416"/>
      <c r="MGH330" s="416"/>
      <c r="MGI330" s="416"/>
      <c r="MGJ330" s="416"/>
      <c r="MGK330" s="416"/>
      <c r="MGL330" s="416"/>
      <c r="MGM330" s="416"/>
      <c r="MGN330" s="416"/>
      <c r="MGO330" s="416"/>
      <c r="MGP330" s="417"/>
      <c r="MGQ330" s="417"/>
      <c r="MGR330" s="417"/>
      <c r="MGS330" s="417"/>
      <c r="MGT330" s="417"/>
      <c r="MGU330" s="417"/>
      <c r="MGV330" s="417"/>
      <c r="MGW330" s="417"/>
      <c r="MGX330" s="417"/>
      <c r="MGY330" s="417"/>
      <c r="MGZ330" s="417"/>
      <c r="MHA330" s="417"/>
      <c r="MHB330" s="417"/>
      <c r="MHC330" s="417"/>
      <c r="MHD330" s="417"/>
      <c r="MHE330" s="417"/>
      <c r="MHF330" s="417"/>
      <c r="MHG330" s="417"/>
      <c r="MHH330" s="417"/>
      <c r="MHI330" s="417"/>
      <c r="MHJ330" s="417"/>
      <c r="MHK330" s="417"/>
      <c r="MHL330" s="417"/>
      <c r="MHM330" s="417"/>
      <c r="MHN330" s="418"/>
      <c r="MHO330" s="418"/>
      <c r="MHP330" s="418"/>
      <c r="MHQ330" s="418"/>
      <c r="MHR330" s="418"/>
      <c r="MHS330" s="417"/>
      <c r="MHT330" s="417"/>
      <c r="MHU330" s="418"/>
      <c r="MHV330" s="418"/>
      <c r="MHW330" s="417"/>
      <c r="MHX330" s="417"/>
      <c r="MHY330" s="418"/>
      <c r="MHZ330" s="418"/>
      <c r="MIA330" s="417"/>
      <c r="MIB330" s="417"/>
      <c r="MIC330" s="417"/>
      <c r="MID330" s="417"/>
      <c r="MIE330" s="417"/>
      <c r="MIF330" s="417"/>
      <c r="MIG330" s="417"/>
      <c r="MIH330" s="418"/>
      <c r="MII330" s="418"/>
      <c r="MIJ330" s="417"/>
      <c r="MIK330" s="417"/>
      <c r="MIL330" s="418"/>
      <c r="MIM330" s="418"/>
      <c r="MIN330" s="417"/>
      <c r="MIO330" s="417"/>
      <c r="MIP330" s="417"/>
      <c r="MIQ330" s="417"/>
      <c r="MIR330" s="417"/>
      <c r="MIS330" s="411"/>
      <c r="MIT330" s="443"/>
      <c r="MIU330" s="417"/>
      <c r="MIV330" s="417"/>
      <c r="MIW330" s="417"/>
      <c r="MIX330" s="417"/>
      <c r="MIY330" s="417"/>
      <c r="MIZ330" s="417"/>
      <c r="MJA330" s="417"/>
      <c r="MJB330" s="416"/>
      <c r="MJC330" s="416"/>
      <c r="MJD330" s="416"/>
      <c r="MJE330" s="416"/>
      <c r="MJF330" s="416"/>
      <c r="MJG330" s="416"/>
      <c r="MJH330" s="416"/>
      <c r="MJI330" s="416"/>
      <c r="MJJ330" s="416"/>
      <c r="MJK330" s="416"/>
      <c r="MJL330" s="416"/>
      <c r="MJM330" s="416"/>
      <c r="MJN330" s="416"/>
      <c r="MJO330" s="416"/>
      <c r="MJP330" s="416"/>
      <c r="MJQ330" s="416"/>
      <c r="MJR330" s="416"/>
      <c r="MJS330" s="416"/>
      <c r="MJT330" s="416"/>
      <c r="MJU330" s="416"/>
      <c r="MJV330" s="416"/>
      <c r="MJW330" s="416"/>
      <c r="MJX330" s="416"/>
      <c r="MJY330" s="416"/>
      <c r="MJZ330" s="416"/>
      <c r="MKA330" s="416"/>
      <c r="MKB330" s="416"/>
      <c r="MKC330" s="416"/>
      <c r="MKD330" s="416"/>
      <c r="MKE330" s="416"/>
      <c r="MKF330" s="416"/>
      <c r="MKG330" s="416"/>
      <c r="MKH330" s="416"/>
      <c r="MKI330" s="416"/>
      <c r="MKJ330" s="416"/>
      <c r="MKK330" s="416"/>
      <c r="MKL330" s="416"/>
      <c r="MKM330" s="416"/>
      <c r="MKN330" s="416"/>
      <c r="MKO330" s="416"/>
      <c r="MKP330" s="416"/>
      <c r="MKQ330" s="416"/>
      <c r="MKR330" s="416"/>
      <c r="MKS330" s="416"/>
      <c r="MKT330" s="417"/>
      <c r="MKU330" s="417"/>
      <c r="MKV330" s="417"/>
      <c r="MKW330" s="417"/>
      <c r="MKX330" s="417"/>
      <c r="MKY330" s="417"/>
      <c r="MKZ330" s="417"/>
      <c r="MLA330" s="417"/>
      <c r="MLB330" s="417"/>
      <c r="MLC330" s="417"/>
      <c r="MLD330" s="417"/>
      <c r="MLE330" s="417"/>
      <c r="MLF330" s="417"/>
      <c r="MLG330" s="417"/>
      <c r="MLH330" s="417"/>
      <c r="MLI330" s="417"/>
      <c r="MLJ330" s="417"/>
      <c r="MLK330" s="417"/>
      <c r="MLL330" s="417"/>
      <c r="MLM330" s="417"/>
      <c r="MLN330" s="417"/>
      <c r="MLO330" s="417"/>
      <c r="MLP330" s="417"/>
      <c r="MLQ330" s="417"/>
      <c r="MLR330" s="418"/>
      <c r="MLS330" s="418"/>
      <c r="MLT330" s="418"/>
      <c r="MLU330" s="418"/>
      <c r="MLV330" s="418"/>
      <c r="MLW330" s="417"/>
      <c r="MLX330" s="417"/>
      <c r="MLY330" s="418"/>
      <c r="MLZ330" s="418"/>
      <c r="MMA330" s="417"/>
      <c r="MMB330" s="417"/>
      <c r="MMC330" s="418"/>
      <c r="MMD330" s="418"/>
      <c r="MME330" s="417"/>
      <c r="MMF330" s="417"/>
      <c r="MMG330" s="417"/>
      <c r="MMH330" s="417"/>
      <c r="MMI330" s="417"/>
      <c r="MMJ330" s="417"/>
      <c r="MMK330" s="417"/>
      <c r="MML330" s="418"/>
      <c r="MMM330" s="418"/>
      <c r="MMN330" s="417"/>
      <c r="MMO330" s="417"/>
      <c r="MMP330" s="418"/>
      <c r="MMQ330" s="418"/>
      <c r="MMR330" s="417"/>
      <c r="MMS330" s="417"/>
      <c r="MMT330" s="417"/>
      <c r="MMU330" s="417"/>
      <c r="MMV330" s="417"/>
      <c r="MMW330" s="411"/>
      <c r="MMX330" s="443"/>
      <c r="MMY330" s="417"/>
      <c r="MMZ330" s="417"/>
      <c r="MNA330" s="417"/>
      <c r="MNB330" s="417"/>
      <c r="MNC330" s="417"/>
      <c r="MND330" s="417"/>
      <c r="MNE330" s="417"/>
      <c r="MNF330" s="416"/>
      <c r="MNG330" s="416"/>
      <c r="MNH330" s="416"/>
      <c r="MNI330" s="416"/>
      <c r="MNJ330" s="416"/>
      <c r="MNK330" s="416"/>
      <c r="MNL330" s="416"/>
      <c r="MNM330" s="416"/>
      <c r="MNN330" s="416"/>
      <c r="MNO330" s="416"/>
      <c r="MNP330" s="416"/>
      <c r="MNQ330" s="416"/>
      <c r="MNR330" s="416"/>
      <c r="MNS330" s="416"/>
      <c r="MNT330" s="416"/>
      <c r="MNU330" s="416"/>
      <c r="MNV330" s="416"/>
      <c r="MNW330" s="416"/>
      <c r="MNX330" s="416"/>
      <c r="MNY330" s="416"/>
      <c r="MNZ330" s="416"/>
      <c r="MOA330" s="416"/>
      <c r="MOB330" s="416"/>
      <c r="MOC330" s="416"/>
      <c r="MOD330" s="416"/>
      <c r="MOE330" s="416"/>
      <c r="MOF330" s="416"/>
      <c r="MOG330" s="416"/>
      <c r="MOH330" s="416"/>
      <c r="MOI330" s="416"/>
      <c r="MOJ330" s="416"/>
      <c r="MOK330" s="416"/>
      <c r="MOL330" s="416"/>
      <c r="MOM330" s="416"/>
      <c r="MON330" s="416"/>
      <c r="MOO330" s="416"/>
      <c r="MOP330" s="416"/>
      <c r="MOQ330" s="416"/>
      <c r="MOR330" s="416"/>
      <c r="MOS330" s="416"/>
      <c r="MOT330" s="416"/>
      <c r="MOU330" s="416"/>
      <c r="MOV330" s="416"/>
      <c r="MOW330" s="416"/>
      <c r="MOX330" s="417"/>
      <c r="MOY330" s="417"/>
      <c r="MOZ330" s="417"/>
      <c r="MPA330" s="417"/>
      <c r="MPB330" s="417"/>
      <c r="MPC330" s="417"/>
      <c r="MPD330" s="417"/>
      <c r="MPE330" s="417"/>
      <c r="MPF330" s="417"/>
      <c r="MPG330" s="417"/>
      <c r="MPH330" s="417"/>
      <c r="MPI330" s="417"/>
      <c r="MPJ330" s="417"/>
      <c r="MPK330" s="417"/>
      <c r="MPL330" s="417"/>
      <c r="MPM330" s="417"/>
      <c r="MPN330" s="417"/>
      <c r="MPO330" s="417"/>
      <c r="MPP330" s="417"/>
      <c r="MPQ330" s="417"/>
      <c r="MPR330" s="417"/>
      <c r="MPS330" s="417"/>
      <c r="MPT330" s="417"/>
      <c r="MPU330" s="417"/>
      <c r="MPV330" s="418"/>
      <c r="MPW330" s="418"/>
      <c r="MPX330" s="418"/>
      <c r="MPY330" s="418"/>
      <c r="MPZ330" s="418"/>
      <c r="MQA330" s="417"/>
      <c r="MQB330" s="417"/>
      <c r="MQC330" s="418"/>
      <c r="MQD330" s="418"/>
      <c r="MQE330" s="417"/>
      <c r="MQF330" s="417"/>
      <c r="MQG330" s="418"/>
      <c r="MQH330" s="418"/>
      <c r="MQI330" s="417"/>
      <c r="MQJ330" s="417"/>
      <c r="MQK330" s="417"/>
      <c r="MQL330" s="417"/>
      <c r="MQM330" s="417"/>
      <c r="MQN330" s="417"/>
      <c r="MQO330" s="417"/>
      <c r="MQP330" s="418"/>
      <c r="MQQ330" s="418"/>
      <c r="MQR330" s="417"/>
      <c r="MQS330" s="417"/>
      <c r="MQT330" s="418"/>
      <c r="MQU330" s="418"/>
      <c r="MQV330" s="417"/>
      <c r="MQW330" s="417"/>
      <c r="MQX330" s="417"/>
      <c r="MQY330" s="417"/>
      <c r="MQZ330" s="417"/>
      <c r="MRA330" s="411"/>
      <c r="MRB330" s="443"/>
      <c r="MRC330" s="417"/>
      <c r="MRD330" s="417"/>
      <c r="MRE330" s="417"/>
      <c r="MRF330" s="417"/>
      <c r="MRG330" s="417"/>
      <c r="MRH330" s="417"/>
      <c r="MRI330" s="417"/>
      <c r="MRJ330" s="416"/>
      <c r="MRK330" s="416"/>
      <c r="MRL330" s="416"/>
      <c r="MRM330" s="416"/>
      <c r="MRN330" s="416"/>
      <c r="MRO330" s="416"/>
      <c r="MRP330" s="416"/>
      <c r="MRQ330" s="416"/>
      <c r="MRR330" s="416"/>
      <c r="MRS330" s="416"/>
      <c r="MRT330" s="416"/>
      <c r="MRU330" s="416"/>
      <c r="MRV330" s="416"/>
      <c r="MRW330" s="416"/>
      <c r="MRX330" s="416"/>
      <c r="MRY330" s="416"/>
      <c r="MRZ330" s="416"/>
      <c r="MSA330" s="416"/>
      <c r="MSB330" s="416"/>
      <c r="MSC330" s="416"/>
      <c r="MSD330" s="416"/>
      <c r="MSE330" s="416"/>
      <c r="MSF330" s="416"/>
      <c r="MSG330" s="416"/>
      <c r="MSH330" s="416"/>
      <c r="MSI330" s="416"/>
      <c r="MSJ330" s="416"/>
      <c r="MSK330" s="416"/>
      <c r="MSL330" s="416"/>
      <c r="MSM330" s="416"/>
      <c r="MSN330" s="416"/>
      <c r="MSO330" s="416"/>
      <c r="MSP330" s="416"/>
      <c r="MSQ330" s="416"/>
      <c r="MSR330" s="416"/>
      <c r="MSS330" s="416"/>
      <c r="MST330" s="416"/>
      <c r="MSU330" s="416"/>
      <c r="MSV330" s="416"/>
      <c r="MSW330" s="416"/>
      <c r="MSX330" s="416"/>
      <c r="MSY330" s="416"/>
      <c r="MSZ330" s="416"/>
      <c r="MTA330" s="416"/>
      <c r="MTB330" s="417"/>
      <c r="MTC330" s="417"/>
      <c r="MTD330" s="417"/>
      <c r="MTE330" s="417"/>
      <c r="MTF330" s="417"/>
      <c r="MTG330" s="417"/>
      <c r="MTH330" s="417"/>
      <c r="MTI330" s="417"/>
      <c r="MTJ330" s="417"/>
      <c r="MTK330" s="417"/>
      <c r="MTL330" s="417"/>
      <c r="MTM330" s="417"/>
      <c r="MTN330" s="417"/>
      <c r="MTO330" s="417"/>
      <c r="MTP330" s="417"/>
      <c r="MTQ330" s="417"/>
      <c r="MTR330" s="417"/>
      <c r="MTS330" s="417"/>
      <c r="MTT330" s="417"/>
      <c r="MTU330" s="417"/>
      <c r="MTV330" s="417"/>
      <c r="MTW330" s="417"/>
      <c r="MTX330" s="417"/>
      <c r="MTY330" s="417"/>
      <c r="MTZ330" s="418"/>
      <c r="MUA330" s="418"/>
      <c r="MUB330" s="418"/>
      <c r="MUC330" s="418"/>
      <c r="MUD330" s="418"/>
      <c r="MUE330" s="417"/>
      <c r="MUF330" s="417"/>
      <c r="MUG330" s="418"/>
      <c r="MUH330" s="418"/>
      <c r="MUI330" s="417"/>
      <c r="MUJ330" s="417"/>
      <c r="MUK330" s="418"/>
      <c r="MUL330" s="418"/>
      <c r="MUM330" s="417"/>
      <c r="MUN330" s="417"/>
      <c r="MUO330" s="417"/>
      <c r="MUP330" s="417"/>
      <c r="MUQ330" s="417"/>
      <c r="MUR330" s="417"/>
      <c r="MUS330" s="417"/>
      <c r="MUT330" s="418"/>
      <c r="MUU330" s="418"/>
      <c r="MUV330" s="417"/>
      <c r="MUW330" s="417"/>
      <c r="MUX330" s="418"/>
      <c r="MUY330" s="418"/>
      <c r="MUZ330" s="417"/>
      <c r="MVA330" s="417"/>
      <c r="MVB330" s="417"/>
      <c r="MVC330" s="417"/>
      <c r="MVD330" s="417"/>
      <c r="MVE330" s="411"/>
      <c r="MVF330" s="443"/>
      <c r="MVG330" s="417"/>
      <c r="MVH330" s="417"/>
      <c r="MVI330" s="417"/>
      <c r="MVJ330" s="417"/>
      <c r="MVK330" s="417"/>
      <c r="MVL330" s="417"/>
      <c r="MVM330" s="417"/>
      <c r="MVN330" s="416"/>
      <c r="MVO330" s="416"/>
      <c r="MVP330" s="416"/>
      <c r="MVQ330" s="416"/>
      <c r="MVR330" s="416"/>
      <c r="MVS330" s="416"/>
      <c r="MVT330" s="416"/>
      <c r="MVU330" s="416"/>
      <c r="MVV330" s="416"/>
      <c r="MVW330" s="416"/>
      <c r="MVX330" s="416"/>
      <c r="MVY330" s="416"/>
      <c r="MVZ330" s="416"/>
      <c r="MWA330" s="416"/>
      <c r="MWB330" s="416"/>
      <c r="MWC330" s="416"/>
      <c r="MWD330" s="416"/>
      <c r="MWE330" s="416"/>
      <c r="MWF330" s="416"/>
      <c r="MWG330" s="416"/>
      <c r="MWH330" s="416"/>
      <c r="MWI330" s="416"/>
      <c r="MWJ330" s="416"/>
      <c r="MWK330" s="416"/>
      <c r="MWL330" s="416"/>
      <c r="MWM330" s="416"/>
      <c r="MWN330" s="416"/>
      <c r="MWO330" s="416"/>
      <c r="MWP330" s="416"/>
      <c r="MWQ330" s="416"/>
      <c r="MWR330" s="416"/>
      <c r="MWS330" s="416"/>
      <c r="MWT330" s="416"/>
      <c r="MWU330" s="416"/>
      <c r="MWV330" s="416"/>
      <c r="MWW330" s="416"/>
      <c r="MWX330" s="416"/>
      <c r="MWY330" s="416"/>
      <c r="MWZ330" s="416"/>
      <c r="MXA330" s="416"/>
      <c r="MXB330" s="416"/>
      <c r="MXC330" s="416"/>
      <c r="MXD330" s="416"/>
      <c r="MXE330" s="416"/>
      <c r="MXF330" s="417"/>
      <c r="MXG330" s="417"/>
      <c r="MXH330" s="417"/>
      <c r="MXI330" s="417"/>
      <c r="MXJ330" s="417"/>
      <c r="MXK330" s="417"/>
      <c r="MXL330" s="417"/>
      <c r="MXM330" s="417"/>
      <c r="MXN330" s="417"/>
      <c r="MXO330" s="417"/>
      <c r="MXP330" s="417"/>
      <c r="MXQ330" s="417"/>
      <c r="MXR330" s="417"/>
      <c r="MXS330" s="417"/>
      <c r="MXT330" s="417"/>
      <c r="MXU330" s="417"/>
      <c r="MXV330" s="417"/>
      <c r="MXW330" s="417"/>
      <c r="MXX330" s="417"/>
      <c r="MXY330" s="417"/>
      <c r="MXZ330" s="417"/>
      <c r="MYA330" s="417"/>
      <c r="MYB330" s="417"/>
      <c r="MYC330" s="417"/>
      <c r="MYD330" s="418"/>
      <c r="MYE330" s="418"/>
      <c r="MYF330" s="418"/>
      <c r="MYG330" s="418"/>
      <c r="MYH330" s="418"/>
      <c r="MYI330" s="417"/>
      <c r="MYJ330" s="417"/>
      <c r="MYK330" s="418"/>
      <c r="MYL330" s="418"/>
      <c r="MYM330" s="417"/>
      <c r="MYN330" s="417"/>
      <c r="MYO330" s="418"/>
      <c r="MYP330" s="418"/>
      <c r="MYQ330" s="417"/>
      <c r="MYR330" s="417"/>
      <c r="MYS330" s="417"/>
      <c r="MYT330" s="417"/>
      <c r="MYU330" s="417"/>
      <c r="MYV330" s="417"/>
      <c r="MYW330" s="417"/>
      <c r="MYX330" s="418"/>
      <c r="MYY330" s="418"/>
      <c r="MYZ330" s="417"/>
      <c r="MZA330" s="417"/>
      <c r="MZB330" s="418"/>
      <c r="MZC330" s="418"/>
      <c r="MZD330" s="417"/>
      <c r="MZE330" s="417"/>
      <c r="MZF330" s="417"/>
      <c r="MZG330" s="417"/>
      <c r="MZH330" s="417"/>
      <c r="MZI330" s="411"/>
      <c r="MZJ330" s="443"/>
      <c r="MZK330" s="417"/>
      <c r="MZL330" s="417"/>
      <c r="MZM330" s="417"/>
      <c r="MZN330" s="417"/>
      <c r="MZO330" s="417"/>
      <c r="MZP330" s="417"/>
      <c r="MZQ330" s="417"/>
      <c r="MZR330" s="416"/>
      <c r="MZS330" s="416"/>
      <c r="MZT330" s="416"/>
      <c r="MZU330" s="416"/>
      <c r="MZV330" s="416"/>
      <c r="MZW330" s="416"/>
      <c r="MZX330" s="416"/>
      <c r="MZY330" s="416"/>
      <c r="MZZ330" s="416"/>
      <c r="NAA330" s="416"/>
      <c r="NAB330" s="416"/>
      <c r="NAC330" s="416"/>
      <c r="NAD330" s="416"/>
      <c r="NAE330" s="416"/>
      <c r="NAF330" s="416"/>
      <c r="NAG330" s="416"/>
      <c r="NAH330" s="416"/>
      <c r="NAI330" s="416"/>
      <c r="NAJ330" s="416"/>
      <c r="NAK330" s="416"/>
      <c r="NAL330" s="416"/>
      <c r="NAM330" s="416"/>
      <c r="NAN330" s="416"/>
      <c r="NAO330" s="416"/>
      <c r="NAP330" s="416"/>
      <c r="NAQ330" s="416"/>
      <c r="NAR330" s="416"/>
      <c r="NAS330" s="416"/>
      <c r="NAT330" s="416"/>
      <c r="NAU330" s="416"/>
      <c r="NAV330" s="416"/>
      <c r="NAW330" s="416"/>
      <c r="NAX330" s="416"/>
      <c r="NAY330" s="416"/>
      <c r="NAZ330" s="416"/>
      <c r="NBA330" s="416"/>
      <c r="NBB330" s="416"/>
      <c r="NBC330" s="416"/>
      <c r="NBD330" s="416"/>
      <c r="NBE330" s="416"/>
      <c r="NBF330" s="416"/>
      <c r="NBG330" s="416"/>
      <c r="NBH330" s="416"/>
      <c r="NBI330" s="416"/>
      <c r="NBJ330" s="417"/>
      <c r="NBK330" s="417"/>
      <c r="NBL330" s="417"/>
      <c r="NBM330" s="417"/>
      <c r="NBN330" s="417"/>
      <c r="NBO330" s="417"/>
      <c r="NBP330" s="417"/>
      <c r="NBQ330" s="417"/>
      <c r="NBR330" s="417"/>
      <c r="NBS330" s="417"/>
      <c r="NBT330" s="417"/>
      <c r="NBU330" s="417"/>
      <c r="NBV330" s="417"/>
      <c r="NBW330" s="417"/>
      <c r="NBX330" s="417"/>
      <c r="NBY330" s="417"/>
      <c r="NBZ330" s="417"/>
      <c r="NCA330" s="417"/>
      <c r="NCB330" s="417"/>
      <c r="NCC330" s="417"/>
      <c r="NCD330" s="417"/>
      <c r="NCE330" s="417"/>
      <c r="NCF330" s="417"/>
      <c r="NCG330" s="417"/>
      <c r="NCH330" s="418"/>
      <c r="NCI330" s="418"/>
      <c r="NCJ330" s="418"/>
      <c r="NCK330" s="418"/>
      <c r="NCL330" s="418"/>
      <c r="NCM330" s="417"/>
      <c r="NCN330" s="417"/>
      <c r="NCO330" s="418"/>
      <c r="NCP330" s="418"/>
      <c r="NCQ330" s="417"/>
      <c r="NCR330" s="417"/>
      <c r="NCS330" s="418"/>
      <c r="NCT330" s="418"/>
      <c r="NCU330" s="417"/>
      <c r="NCV330" s="417"/>
      <c r="NCW330" s="417"/>
      <c r="NCX330" s="417"/>
      <c r="NCY330" s="417"/>
      <c r="NCZ330" s="417"/>
      <c r="NDA330" s="417"/>
      <c r="NDB330" s="418"/>
      <c r="NDC330" s="418"/>
      <c r="NDD330" s="417"/>
      <c r="NDE330" s="417"/>
      <c r="NDF330" s="418"/>
      <c r="NDG330" s="418"/>
      <c r="NDH330" s="417"/>
      <c r="NDI330" s="417"/>
      <c r="NDJ330" s="417"/>
      <c r="NDK330" s="417"/>
      <c r="NDL330" s="417"/>
      <c r="NDM330" s="411"/>
      <c r="NDN330" s="443"/>
      <c r="NDO330" s="417"/>
      <c r="NDP330" s="417"/>
      <c r="NDQ330" s="417"/>
      <c r="NDR330" s="417"/>
      <c r="NDS330" s="417"/>
      <c r="NDT330" s="417"/>
      <c r="NDU330" s="417"/>
      <c r="NDV330" s="416"/>
      <c r="NDW330" s="416"/>
      <c r="NDX330" s="416"/>
      <c r="NDY330" s="416"/>
      <c r="NDZ330" s="416"/>
      <c r="NEA330" s="416"/>
      <c r="NEB330" s="416"/>
      <c r="NEC330" s="416"/>
      <c r="NED330" s="416"/>
      <c r="NEE330" s="416"/>
      <c r="NEF330" s="416"/>
      <c r="NEG330" s="416"/>
      <c r="NEH330" s="416"/>
      <c r="NEI330" s="416"/>
      <c r="NEJ330" s="416"/>
      <c r="NEK330" s="416"/>
      <c r="NEL330" s="416"/>
      <c r="NEM330" s="416"/>
      <c r="NEN330" s="416"/>
      <c r="NEO330" s="416"/>
      <c r="NEP330" s="416"/>
      <c r="NEQ330" s="416"/>
      <c r="NER330" s="416"/>
      <c r="NES330" s="416"/>
      <c r="NET330" s="416"/>
      <c r="NEU330" s="416"/>
      <c r="NEV330" s="416"/>
      <c r="NEW330" s="416"/>
      <c r="NEX330" s="416"/>
      <c r="NEY330" s="416"/>
      <c r="NEZ330" s="416"/>
      <c r="NFA330" s="416"/>
      <c r="NFB330" s="416"/>
      <c r="NFC330" s="416"/>
      <c r="NFD330" s="416"/>
      <c r="NFE330" s="416"/>
      <c r="NFF330" s="416"/>
      <c r="NFG330" s="416"/>
      <c r="NFH330" s="416"/>
      <c r="NFI330" s="416"/>
      <c r="NFJ330" s="416"/>
      <c r="NFK330" s="416"/>
      <c r="NFL330" s="416"/>
      <c r="NFM330" s="416"/>
      <c r="NFN330" s="417"/>
      <c r="NFO330" s="417"/>
      <c r="NFP330" s="417"/>
      <c r="NFQ330" s="417"/>
      <c r="NFR330" s="417"/>
      <c r="NFS330" s="417"/>
      <c r="NFT330" s="417"/>
      <c r="NFU330" s="417"/>
      <c r="NFV330" s="417"/>
      <c r="NFW330" s="417"/>
      <c r="NFX330" s="417"/>
      <c r="NFY330" s="417"/>
      <c r="NFZ330" s="417"/>
      <c r="NGA330" s="417"/>
      <c r="NGB330" s="417"/>
      <c r="NGC330" s="417"/>
      <c r="NGD330" s="417"/>
      <c r="NGE330" s="417"/>
      <c r="NGF330" s="417"/>
      <c r="NGG330" s="417"/>
      <c r="NGH330" s="417"/>
      <c r="NGI330" s="417"/>
      <c r="NGJ330" s="417"/>
      <c r="NGK330" s="417"/>
      <c r="NGL330" s="418"/>
      <c r="NGM330" s="418"/>
      <c r="NGN330" s="418"/>
      <c r="NGO330" s="418"/>
      <c r="NGP330" s="418"/>
      <c r="NGQ330" s="417"/>
      <c r="NGR330" s="417"/>
      <c r="NGS330" s="418"/>
      <c r="NGT330" s="418"/>
      <c r="NGU330" s="417"/>
      <c r="NGV330" s="417"/>
      <c r="NGW330" s="418"/>
      <c r="NGX330" s="418"/>
      <c r="NGY330" s="417"/>
      <c r="NGZ330" s="417"/>
      <c r="NHA330" s="417"/>
      <c r="NHB330" s="417"/>
      <c r="NHC330" s="417"/>
      <c r="NHD330" s="417"/>
      <c r="NHE330" s="417"/>
      <c r="NHF330" s="418"/>
      <c r="NHG330" s="418"/>
      <c r="NHH330" s="417"/>
      <c r="NHI330" s="417"/>
      <c r="NHJ330" s="418"/>
      <c r="NHK330" s="418"/>
      <c r="NHL330" s="417"/>
      <c r="NHM330" s="417"/>
      <c r="NHN330" s="417"/>
      <c r="NHO330" s="417"/>
      <c r="NHP330" s="417"/>
      <c r="NHQ330" s="411"/>
      <c r="NHR330" s="443"/>
      <c r="NHS330" s="417"/>
      <c r="NHT330" s="417"/>
      <c r="NHU330" s="417"/>
      <c r="NHV330" s="417"/>
      <c r="NHW330" s="417"/>
      <c r="NHX330" s="417"/>
      <c r="NHY330" s="417"/>
      <c r="NHZ330" s="416"/>
      <c r="NIA330" s="416"/>
      <c r="NIB330" s="416"/>
      <c r="NIC330" s="416"/>
      <c r="NID330" s="416"/>
      <c r="NIE330" s="416"/>
      <c r="NIF330" s="416"/>
      <c r="NIG330" s="416"/>
      <c r="NIH330" s="416"/>
      <c r="NII330" s="416"/>
      <c r="NIJ330" s="416"/>
      <c r="NIK330" s="416"/>
      <c r="NIL330" s="416"/>
      <c r="NIM330" s="416"/>
      <c r="NIN330" s="416"/>
      <c r="NIO330" s="416"/>
      <c r="NIP330" s="416"/>
      <c r="NIQ330" s="416"/>
      <c r="NIR330" s="416"/>
      <c r="NIS330" s="416"/>
      <c r="NIT330" s="416"/>
      <c r="NIU330" s="416"/>
      <c r="NIV330" s="416"/>
      <c r="NIW330" s="416"/>
      <c r="NIX330" s="416"/>
      <c r="NIY330" s="416"/>
      <c r="NIZ330" s="416"/>
      <c r="NJA330" s="416"/>
      <c r="NJB330" s="416"/>
      <c r="NJC330" s="416"/>
      <c r="NJD330" s="416"/>
      <c r="NJE330" s="416"/>
      <c r="NJF330" s="416"/>
      <c r="NJG330" s="416"/>
      <c r="NJH330" s="416"/>
      <c r="NJI330" s="416"/>
      <c r="NJJ330" s="416"/>
      <c r="NJK330" s="416"/>
      <c r="NJL330" s="416"/>
      <c r="NJM330" s="416"/>
      <c r="NJN330" s="416"/>
      <c r="NJO330" s="416"/>
      <c r="NJP330" s="416"/>
      <c r="NJQ330" s="416"/>
      <c r="NJR330" s="417"/>
      <c r="NJS330" s="417"/>
      <c r="NJT330" s="417"/>
      <c r="NJU330" s="417"/>
      <c r="NJV330" s="417"/>
      <c r="NJW330" s="417"/>
      <c r="NJX330" s="417"/>
      <c r="NJY330" s="417"/>
      <c r="NJZ330" s="417"/>
      <c r="NKA330" s="417"/>
      <c r="NKB330" s="417"/>
      <c r="NKC330" s="417"/>
      <c r="NKD330" s="417"/>
      <c r="NKE330" s="417"/>
      <c r="NKF330" s="417"/>
      <c r="NKG330" s="417"/>
      <c r="NKH330" s="417"/>
      <c r="NKI330" s="417"/>
      <c r="NKJ330" s="417"/>
      <c r="NKK330" s="417"/>
      <c r="NKL330" s="417"/>
      <c r="NKM330" s="417"/>
      <c r="NKN330" s="417"/>
      <c r="NKO330" s="417"/>
      <c r="NKP330" s="418"/>
      <c r="NKQ330" s="418"/>
      <c r="NKR330" s="418"/>
      <c r="NKS330" s="418"/>
      <c r="NKT330" s="418"/>
      <c r="NKU330" s="417"/>
      <c r="NKV330" s="417"/>
      <c r="NKW330" s="418"/>
      <c r="NKX330" s="418"/>
      <c r="NKY330" s="417"/>
      <c r="NKZ330" s="417"/>
      <c r="NLA330" s="418"/>
      <c r="NLB330" s="418"/>
      <c r="NLC330" s="417"/>
      <c r="NLD330" s="417"/>
      <c r="NLE330" s="417"/>
      <c r="NLF330" s="417"/>
      <c r="NLG330" s="417"/>
      <c r="NLH330" s="417"/>
      <c r="NLI330" s="417"/>
      <c r="NLJ330" s="418"/>
      <c r="NLK330" s="418"/>
      <c r="NLL330" s="417"/>
      <c r="NLM330" s="417"/>
      <c r="NLN330" s="418"/>
      <c r="NLO330" s="418"/>
      <c r="NLP330" s="417"/>
      <c r="NLQ330" s="417"/>
      <c r="NLR330" s="417"/>
      <c r="NLS330" s="417"/>
      <c r="NLT330" s="417"/>
      <c r="NLU330" s="411"/>
      <c r="NLV330" s="443"/>
      <c r="NLW330" s="417"/>
      <c r="NLX330" s="417"/>
      <c r="NLY330" s="417"/>
      <c r="NLZ330" s="417"/>
      <c r="NMA330" s="417"/>
      <c r="NMB330" s="417"/>
      <c r="NMC330" s="417"/>
      <c r="NMD330" s="416"/>
      <c r="NME330" s="416"/>
      <c r="NMF330" s="416"/>
      <c r="NMG330" s="416"/>
      <c r="NMH330" s="416"/>
      <c r="NMI330" s="416"/>
      <c r="NMJ330" s="416"/>
      <c r="NMK330" s="416"/>
      <c r="NML330" s="416"/>
      <c r="NMM330" s="416"/>
      <c r="NMN330" s="416"/>
      <c r="NMO330" s="416"/>
      <c r="NMP330" s="416"/>
      <c r="NMQ330" s="416"/>
      <c r="NMR330" s="416"/>
      <c r="NMS330" s="416"/>
      <c r="NMT330" s="416"/>
      <c r="NMU330" s="416"/>
      <c r="NMV330" s="416"/>
      <c r="NMW330" s="416"/>
      <c r="NMX330" s="416"/>
      <c r="NMY330" s="416"/>
      <c r="NMZ330" s="416"/>
      <c r="NNA330" s="416"/>
      <c r="NNB330" s="416"/>
      <c r="NNC330" s="416"/>
      <c r="NND330" s="416"/>
      <c r="NNE330" s="416"/>
      <c r="NNF330" s="416"/>
      <c r="NNG330" s="416"/>
      <c r="NNH330" s="416"/>
      <c r="NNI330" s="416"/>
      <c r="NNJ330" s="416"/>
      <c r="NNK330" s="416"/>
      <c r="NNL330" s="416"/>
      <c r="NNM330" s="416"/>
      <c r="NNN330" s="416"/>
      <c r="NNO330" s="416"/>
      <c r="NNP330" s="416"/>
      <c r="NNQ330" s="416"/>
      <c r="NNR330" s="416"/>
      <c r="NNS330" s="416"/>
      <c r="NNT330" s="416"/>
      <c r="NNU330" s="416"/>
      <c r="NNV330" s="417"/>
      <c r="NNW330" s="417"/>
      <c r="NNX330" s="417"/>
      <c r="NNY330" s="417"/>
      <c r="NNZ330" s="417"/>
      <c r="NOA330" s="417"/>
      <c r="NOB330" s="417"/>
      <c r="NOC330" s="417"/>
      <c r="NOD330" s="417"/>
      <c r="NOE330" s="417"/>
      <c r="NOF330" s="417"/>
      <c r="NOG330" s="417"/>
      <c r="NOH330" s="417"/>
      <c r="NOI330" s="417"/>
      <c r="NOJ330" s="417"/>
      <c r="NOK330" s="417"/>
      <c r="NOL330" s="417"/>
      <c r="NOM330" s="417"/>
      <c r="NON330" s="417"/>
      <c r="NOO330" s="417"/>
      <c r="NOP330" s="417"/>
      <c r="NOQ330" s="417"/>
      <c r="NOR330" s="417"/>
      <c r="NOS330" s="417"/>
      <c r="NOT330" s="418"/>
      <c r="NOU330" s="418"/>
      <c r="NOV330" s="418"/>
      <c r="NOW330" s="418"/>
      <c r="NOX330" s="418"/>
      <c r="NOY330" s="417"/>
      <c r="NOZ330" s="417"/>
      <c r="NPA330" s="418"/>
      <c r="NPB330" s="418"/>
      <c r="NPC330" s="417"/>
      <c r="NPD330" s="417"/>
      <c r="NPE330" s="418"/>
      <c r="NPF330" s="418"/>
      <c r="NPG330" s="417"/>
      <c r="NPH330" s="417"/>
      <c r="NPI330" s="417"/>
      <c r="NPJ330" s="417"/>
      <c r="NPK330" s="417"/>
      <c r="NPL330" s="417"/>
      <c r="NPM330" s="417"/>
      <c r="NPN330" s="418"/>
      <c r="NPO330" s="418"/>
      <c r="NPP330" s="417"/>
      <c r="NPQ330" s="417"/>
      <c r="NPR330" s="418"/>
      <c r="NPS330" s="418"/>
      <c r="NPT330" s="417"/>
      <c r="NPU330" s="417"/>
      <c r="NPV330" s="417"/>
      <c r="NPW330" s="417"/>
      <c r="NPX330" s="417"/>
      <c r="NPY330" s="411"/>
      <c r="NPZ330" s="443"/>
      <c r="NQA330" s="417"/>
      <c r="NQB330" s="417"/>
      <c r="NQC330" s="417"/>
      <c r="NQD330" s="417"/>
      <c r="NQE330" s="417"/>
      <c r="NQF330" s="417"/>
      <c r="NQG330" s="417"/>
      <c r="NQH330" s="416"/>
      <c r="NQI330" s="416"/>
      <c r="NQJ330" s="416"/>
      <c r="NQK330" s="416"/>
      <c r="NQL330" s="416"/>
      <c r="NQM330" s="416"/>
      <c r="NQN330" s="416"/>
      <c r="NQO330" s="416"/>
      <c r="NQP330" s="416"/>
      <c r="NQQ330" s="416"/>
      <c r="NQR330" s="416"/>
      <c r="NQS330" s="416"/>
      <c r="NQT330" s="416"/>
      <c r="NQU330" s="416"/>
      <c r="NQV330" s="416"/>
      <c r="NQW330" s="416"/>
      <c r="NQX330" s="416"/>
      <c r="NQY330" s="416"/>
      <c r="NQZ330" s="416"/>
      <c r="NRA330" s="416"/>
      <c r="NRB330" s="416"/>
      <c r="NRC330" s="416"/>
      <c r="NRD330" s="416"/>
      <c r="NRE330" s="416"/>
      <c r="NRF330" s="416"/>
      <c r="NRG330" s="416"/>
      <c r="NRH330" s="416"/>
      <c r="NRI330" s="416"/>
      <c r="NRJ330" s="416"/>
      <c r="NRK330" s="416"/>
      <c r="NRL330" s="416"/>
      <c r="NRM330" s="416"/>
      <c r="NRN330" s="416"/>
      <c r="NRO330" s="416"/>
      <c r="NRP330" s="416"/>
      <c r="NRQ330" s="416"/>
      <c r="NRR330" s="416"/>
      <c r="NRS330" s="416"/>
      <c r="NRT330" s="416"/>
      <c r="NRU330" s="416"/>
      <c r="NRV330" s="416"/>
      <c r="NRW330" s="416"/>
      <c r="NRX330" s="416"/>
      <c r="NRY330" s="416"/>
      <c r="NRZ330" s="417"/>
      <c r="NSA330" s="417"/>
      <c r="NSB330" s="417"/>
      <c r="NSC330" s="417"/>
      <c r="NSD330" s="417"/>
      <c r="NSE330" s="417"/>
      <c r="NSF330" s="417"/>
      <c r="NSG330" s="417"/>
      <c r="NSH330" s="417"/>
      <c r="NSI330" s="417"/>
      <c r="NSJ330" s="417"/>
      <c r="NSK330" s="417"/>
      <c r="NSL330" s="417"/>
      <c r="NSM330" s="417"/>
      <c r="NSN330" s="417"/>
      <c r="NSO330" s="417"/>
      <c r="NSP330" s="417"/>
      <c r="NSQ330" s="417"/>
      <c r="NSR330" s="417"/>
      <c r="NSS330" s="417"/>
      <c r="NST330" s="417"/>
      <c r="NSU330" s="417"/>
      <c r="NSV330" s="417"/>
      <c r="NSW330" s="417"/>
      <c r="NSX330" s="418"/>
      <c r="NSY330" s="418"/>
      <c r="NSZ330" s="418"/>
      <c r="NTA330" s="418"/>
      <c r="NTB330" s="418"/>
      <c r="NTC330" s="417"/>
      <c r="NTD330" s="417"/>
      <c r="NTE330" s="418"/>
      <c r="NTF330" s="418"/>
      <c r="NTG330" s="417"/>
      <c r="NTH330" s="417"/>
      <c r="NTI330" s="418"/>
      <c r="NTJ330" s="418"/>
      <c r="NTK330" s="417"/>
      <c r="NTL330" s="417"/>
      <c r="NTM330" s="417"/>
      <c r="NTN330" s="417"/>
      <c r="NTO330" s="417"/>
      <c r="NTP330" s="417"/>
      <c r="NTQ330" s="417"/>
      <c r="NTR330" s="418"/>
      <c r="NTS330" s="418"/>
      <c r="NTT330" s="417"/>
      <c r="NTU330" s="417"/>
      <c r="NTV330" s="418"/>
      <c r="NTW330" s="418"/>
      <c r="NTX330" s="417"/>
      <c r="NTY330" s="417"/>
      <c r="NTZ330" s="417"/>
      <c r="NUA330" s="417"/>
      <c r="NUB330" s="417"/>
      <c r="NUC330" s="411"/>
      <c r="NUD330" s="443"/>
      <c r="NUE330" s="417"/>
      <c r="NUF330" s="417"/>
      <c r="NUG330" s="417"/>
      <c r="NUH330" s="417"/>
      <c r="NUI330" s="417"/>
      <c r="NUJ330" s="417"/>
      <c r="NUK330" s="417"/>
      <c r="NUL330" s="416"/>
      <c r="NUM330" s="416"/>
      <c r="NUN330" s="416"/>
      <c r="NUO330" s="416"/>
      <c r="NUP330" s="416"/>
      <c r="NUQ330" s="416"/>
      <c r="NUR330" s="416"/>
      <c r="NUS330" s="416"/>
      <c r="NUT330" s="416"/>
      <c r="NUU330" s="416"/>
      <c r="NUV330" s="416"/>
      <c r="NUW330" s="416"/>
      <c r="NUX330" s="416"/>
      <c r="NUY330" s="416"/>
      <c r="NUZ330" s="416"/>
      <c r="NVA330" s="416"/>
      <c r="NVB330" s="416"/>
      <c r="NVC330" s="416"/>
      <c r="NVD330" s="416"/>
      <c r="NVE330" s="416"/>
      <c r="NVF330" s="416"/>
      <c r="NVG330" s="416"/>
      <c r="NVH330" s="416"/>
      <c r="NVI330" s="416"/>
      <c r="NVJ330" s="416"/>
      <c r="NVK330" s="416"/>
      <c r="NVL330" s="416"/>
      <c r="NVM330" s="416"/>
      <c r="NVN330" s="416"/>
      <c r="NVO330" s="416"/>
      <c r="NVP330" s="416"/>
      <c r="NVQ330" s="416"/>
      <c r="NVR330" s="416"/>
      <c r="NVS330" s="416"/>
      <c r="NVT330" s="416"/>
      <c r="NVU330" s="416"/>
      <c r="NVV330" s="416"/>
      <c r="NVW330" s="416"/>
      <c r="NVX330" s="416"/>
      <c r="NVY330" s="416"/>
      <c r="NVZ330" s="416"/>
      <c r="NWA330" s="416"/>
      <c r="NWB330" s="416"/>
      <c r="NWC330" s="416"/>
      <c r="NWD330" s="417"/>
      <c r="NWE330" s="417"/>
      <c r="NWF330" s="417"/>
      <c r="NWG330" s="417"/>
      <c r="NWH330" s="417"/>
      <c r="NWI330" s="417"/>
      <c r="NWJ330" s="417"/>
      <c r="NWK330" s="417"/>
      <c r="NWL330" s="417"/>
      <c r="NWM330" s="417"/>
      <c r="NWN330" s="417"/>
      <c r="NWO330" s="417"/>
      <c r="NWP330" s="417"/>
      <c r="NWQ330" s="417"/>
      <c r="NWR330" s="417"/>
      <c r="NWS330" s="417"/>
      <c r="NWT330" s="417"/>
      <c r="NWU330" s="417"/>
      <c r="NWV330" s="417"/>
      <c r="NWW330" s="417"/>
      <c r="NWX330" s="417"/>
      <c r="NWY330" s="417"/>
      <c r="NWZ330" s="417"/>
      <c r="NXA330" s="417"/>
      <c r="NXB330" s="418"/>
      <c r="NXC330" s="418"/>
      <c r="NXD330" s="418"/>
      <c r="NXE330" s="418"/>
      <c r="NXF330" s="418"/>
      <c r="NXG330" s="417"/>
      <c r="NXH330" s="417"/>
      <c r="NXI330" s="418"/>
      <c r="NXJ330" s="418"/>
      <c r="NXK330" s="417"/>
      <c r="NXL330" s="417"/>
      <c r="NXM330" s="418"/>
      <c r="NXN330" s="418"/>
      <c r="NXO330" s="417"/>
      <c r="NXP330" s="417"/>
      <c r="NXQ330" s="417"/>
      <c r="NXR330" s="417"/>
      <c r="NXS330" s="417"/>
      <c r="NXT330" s="417"/>
      <c r="NXU330" s="417"/>
      <c r="NXV330" s="418"/>
      <c r="NXW330" s="418"/>
      <c r="NXX330" s="417"/>
      <c r="NXY330" s="417"/>
      <c r="NXZ330" s="418"/>
      <c r="NYA330" s="418"/>
      <c r="NYB330" s="417"/>
      <c r="NYC330" s="417"/>
      <c r="NYD330" s="417"/>
      <c r="NYE330" s="417"/>
      <c r="NYF330" s="417"/>
      <c r="NYG330" s="411"/>
      <c r="NYH330" s="443"/>
      <c r="NYI330" s="417"/>
      <c r="NYJ330" s="417"/>
      <c r="NYK330" s="417"/>
      <c r="NYL330" s="417"/>
      <c r="NYM330" s="417"/>
      <c r="NYN330" s="417"/>
      <c r="NYO330" s="417"/>
      <c r="NYP330" s="416"/>
      <c r="NYQ330" s="416"/>
      <c r="NYR330" s="416"/>
      <c r="NYS330" s="416"/>
      <c r="NYT330" s="416"/>
      <c r="NYU330" s="416"/>
      <c r="NYV330" s="416"/>
      <c r="NYW330" s="416"/>
      <c r="NYX330" s="416"/>
      <c r="NYY330" s="416"/>
      <c r="NYZ330" s="416"/>
      <c r="NZA330" s="416"/>
      <c r="NZB330" s="416"/>
      <c r="NZC330" s="416"/>
      <c r="NZD330" s="416"/>
      <c r="NZE330" s="416"/>
      <c r="NZF330" s="416"/>
      <c r="NZG330" s="416"/>
      <c r="NZH330" s="416"/>
      <c r="NZI330" s="416"/>
      <c r="NZJ330" s="416"/>
      <c r="NZK330" s="416"/>
      <c r="NZL330" s="416"/>
      <c r="NZM330" s="416"/>
      <c r="NZN330" s="416"/>
      <c r="NZO330" s="416"/>
      <c r="NZP330" s="416"/>
      <c r="NZQ330" s="416"/>
      <c r="NZR330" s="416"/>
      <c r="NZS330" s="416"/>
      <c r="NZT330" s="416"/>
      <c r="NZU330" s="416"/>
      <c r="NZV330" s="416"/>
      <c r="NZW330" s="416"/>
      <c r="NZX330" s="416"/>
      <c r="NZY330" s="416"/>
      <c r="NZZ330" s="416"/>
      <c r="OAA330" s="416"/>
      <c r="OAB330" s="416"/>
      <c r="OAC330" s="416"/>
      <c r="OAD330" s="416"/>
      <c r="OAE330" s="416"/>
      <c r="OAF330" s="416"/>
      <c r="OAG330" s="416"/>
      <c r="OAH330" s="417"/>
      <c r="OAI330" s="417"/>
      <c r="OAJ330" s="417"/>
      <c r="OAK330" s="417"/>
      <c r="OAL330" s="417"/>
      <c r="OAM330" s="417"/>
      <c r="OAN330" s="417"/>
      <c r="OAO330" s="417"/>
      <c r="OAP330" s="417"/>
      <c r="OAQ330" s="417"/>
      <c r="OAR330" s="417"/>
      <c r="OAS330" s="417"/>
      <c r="OAT330" s="417"/>
      <c r="OAU330" s="417"/>
      <c r="OAV330" s="417"/>
      <c r="OAW330" s="417"/>
      <c r="OAX330" s="417"/>
      <c r="OAY330" s="417"/>
      <c r="OAZ330" s="417"/>
      <c r="OBA330" s="417"/>
      <c r="OBB330" s="417"/>
      <c r="OBC330" s="417"/>
      <c r="OBD330" s="417"/>
      <c r="OBE330" s="417"/>
      <c r="OBF330" s="418"/>
      <c r="OBG330" s="418"/>
      <c r="OBH330" s="418"/>
      <c r="OBI330" s="418"/>
      <c r="OBJ330" s="418"/>
      <c r="OBK330" s="417"/>
      <c r="OBL330" s="417"/>
      <c r="OBM330" s="418"/>
      <c r="OBN330" s="418"/>
      <c r="OBO330" s="417"/>
      <c r="OBP330" s="417"/>
      <c r="OBQ330" s="418"/>
      <c r="OBR330" s="418"/>
      <c r="OBS330" s="417"/>
      <c r="OBT330" s="417"/>
      <c r="OBU330" s="417"/>
      <c r="OBV330" s="417"/>
      <c r="OBW330" s="417"/>
      <c r="OBX330" s="417"/>
      <c r="OBY330" s="417"/>
      <c r="OBZ330" s="418"/>
      <c r="OCA330" s="418"/>
      <c r="OCB330" s="417"/>
      <c r="OCC330" s="417"/>
      <c r="OCD330" s="418"/>
      <c r="OCE330" s="418"/>
      <c r="OCF330" s="417"/>
      <c r="OCG330" s="417"/>
      <c r="OCH330" s="417"/>
      <c r="OCI330" s="417"/>
      <c r="OCJ330" s="417"/>
      <c r="OCK330" s="411"/>
      <c r="OCL330" s="443"/>
      <c r="OCM330" s="417"/>
      <c r="OCN330" s="417"/>
      <c r="OCO330" s="417"/>
      <c r="OCP330" s="417"/>
      <c r="OCQ330" s="417"/>
      <c r="OCR330" s="417"/>
      <c r="OCS330" s="417"/>
      <c r="OCT330" s="416"/>
      <c r="OCU330" s="416"/>
      <c r="OCV330" s="416"/>
      <c r="OCW330" s="416"/>
      <c r="OCX330" s="416"/>
      <c r="OCY330" s="416"/>
      <c r="OCZ330" s="416"/>
      <c r="ODA330" s="416"/>
      <c r="ODB330" s="416"/>
      <c r="ODC330" s="416"/>
      <c r="ODD330" s="416"/>
      <c r="ODE330" s="416"/>
      <c r="ODF330" s="416"/>
      <c r="ODG330" s="416"/>
      <c r="ODH330" s="416"/>
      <c r="ODI330" s="416"/>
      <c r="ODJ330" s="416"/>
      <c r="ODK330" s="416"/>
      <c r="ODL330" s="416"/>
      <c r="ODM330" s="416"/>
      <c r="ODN330" s="416"/>
      <c r="ODO330" s="416"/>
      <c r="ODP330" s="416"/>
      <c r="ODQ330" s="416"/>
      <c r="ODR330" s="416"/>
      <c r="ODS330" s="416"/>
      <c r="ODT330" s="416"/>
      <c r="ODU330" s="416"/>
      <c r="ODV330" s="416"/>
      <c r="ODW330" s="416"/>
      <c r="ODX330" s="416"/>
      <c r="ODY330" s="416"/>
      <c r="ODZ330" s="416"/>
      <c r="OEA330" s="416"/>
      <c r="OEB330" s="416"/>
      <c r="OEC330" s="416"/>
      <c r="OED330" s="416"/>
      <c r="OEE330" s="416"/>
      <c r="OEF330" s="416"/>
      <c r="OEG330" s="416"/>
      <c r="OEH330" s="416"/>
      <c r="OEI330" s="416"/>
      <c r="OEJ330" s="416"/>
      <c r="OEK330" s="416"/>
      <c r="OEL330" s="417"/>
      <c r="OEM330" s="417"/>
      <c r="OEN330" s="417"/>
      <c r="OEO330" s="417"/>
      <c r="OEP330" s="417"/>
      <c r="OEQ330" s="417"/>
      <c r="OER330" s="417"/>
      <c r="OES330" s="417"/>
      <c r="OET330" s="417"/>
      <c r="OEU330" s="417"/>
      <c r="OEV330" s="417"/>
      <c r="OEW330" s="417"/>
      <c r="OEX330" s="417"/>
      <c r="OEY330" s="417"/>
      <c r="OEZ330" s="417"/>
      <c r="OFA330" s="417"/>
      <c r="OFB330" s="417"/>
      <c r="OFC330" s="417"/>
      <c r="OFD330" s="417"/>
      <c r="OFE330" s="417"/>
      <c r="OFF330" s="417"/>
      <c r="OFG330" s="417"/>
      <c r="OFH330" s="417"/>
      <c r="OFI330" s="417"/>
      <c r="OFJ330" s="418"/>
      <c r="OFK330" s="418"/>
      <c r="OFL330" s="418"/>
      <c r="OFM330" s="418"/>
      <c r="OFN330" s="418"/>
      <c r="OFO330" s="417"/>
      <c r="OFP330" s="417"/>
      <c r="OFQ330" s="418"/>
      <c r="OFR330" s="418"/>
      <c r="OFS330" s="417"/>
      <c r="OFT330" s="417"/>
      <c r="OFU330" s="418"/>
      <c r="OFV330" s="418"/>
      <c r="OFW330" s="417"/>
      <c r="OFX330" s="417"/>
      <c r="OFY330" s="417"/>
      <c r="OFZ330" s="417"/>
      <c r="OGA330" s="417"/>
      <c r="OGB330" s="417"/>
      <c r="OGC330" s="417"/>
      <c r="OGD330" s="418"/>
      <c r="OGE330" s="418"/>
      <c r="OGF330" s="417"/>
      <c r="OGG330" s="417"/>
      <c r="OGH330" s="418"/>
      <c r="OGI330" s="418"/>
      <c r="OGJ330" s="417"/>
      <c r="OGK330" s="417"/>
      <c r="OGL330" s="417"/>
      <c r="OGM330" s="417"/>
      <c r="OGN330" s="417"/>
      <c r="OGO330" s="411"/>
      <c r="OGP330" s="443"/>
      <c r="OGQ330" s="417"/>
      <c r="OGR330" s="417"/>
      <c r="OGS330" s="417"/>
      <c r="OGT330" s="417"/>
      <c r="OGU330" s="417"/>
      <c r="OGV330" s="417"/>
      <c r="OGW330" s="417"/>
      <c r="OGX330" s="416"/>
      <c r="OGY330" s="416"/>
      <c r="OGZ330" s="416"/>
      <c r="OHA330" s="416"/>
      <c r="OHB330" s="416"/>
      <c r="OHC330" s="416"/>
      <c r="OHD330" s="416"/>
      <c r="OHE330" s="416"/>
      <c r="OHF330" s="416"/>
      <c r="OHG330" s="416"/>
      <c r="OHH330" s="416"/>
      <c r="OHI330" s="416"/>
      <c r="OHJ330" s="416"/>
      <c r="OHK330" s="416"/>
      <c r="OHL330" s="416"/>
      <c r="OHM330" s="416"/>
      <c r="OHN330" s="416"/>
      <c r="OHO330" s="416"/>
      <c r="OHP330" s="416"/>
      <c r="OHQ330" s="416"/>
      <c r="OHR330" s="416"/>
      <c r="OHS330" s="416"/>
      <c r="OHT330" s="416"/>
      <c r="OHU330" s="416"/>
      <c r="OHV330" s="416"/>
      <c r="OHW330" s="416"/>
      <c r="OHX330" s="416"/>
      <c r="OHY330" s="416"/>
      <c r="OHZ330" s="416"/>
      <c r="OIA330" s="416"/>
      <c r="OIB330" s="416"/>
      <c r="OIC330" s="416"/>
      <c r="OID330" s="416"/>
      <c r="OIE330" s="416"/>
      <c r="OIF330" s="416"/>
      <c r="OIG330" s="416"/>
      <c r="OIH330" s="416"/>
      <c r="OII330" s="416"/>
      <c r="OIJ330" s="416"/>
      <c r="OIK330" s="416"/>
      <c r="OIL330" s="416"/>
      <c r="OIM330" s="416"/>
      <c r="OIN330" s="416"/>
      <c r="OIO330" s="416"/>
      <c r="OIP330" s="417"/>
      <c r="OIQ330" s="417"/>
      <c r="OIR330" s="417"/>
      <c r="OIS330" s="417"/>
      <c r="OIT330" s="417"/>
      <c r="OIU330" s="417"/>
      <c r="OIV330" s="417"/>
      <c r="OIW330" s="417"/>
      <c r="OIX330" s="417"/>
      <c r="OIY330" s="417"/>
      <c r="OIZ330" s="417"/>
      <c r="OJA330" s="417"/>
      <c r="OJB330" s="417"/>
      <c r="OJC330" s="417"/>
      <c r="OJD330" s="417"/>
      <c r="OJE330" s="417"/>
      <c r="OJF330" s="417"/>
      <c r="OJG330" s="417"/>
      <c r="OJH330" s="417"/>
      <c r="OJI330" s="417"/>
      <c r="OJJ330" s="417"/>
      <c r="OJK330" s="417"/>
      <c r="OJL330" s="417"/>
      <c r="OJM330" s="417"/>
      <c r="OJN330" s="418"/>
      <c r="OJO330" s="418"/>
      <c r="OJP330" s="418"/>
      <c r="OJQ330" s="418"/>
      <c r="OJR330" s="418"/>
      <c r="OJS330" s="417"/>
      <c r="OJT330" s="417"/>
      <c r="OJU330" s="418"/>
      <c r="OJV330" s="418"/>
      <c r="OJW330" s="417"/>
      <c r="OJX330" s="417"/>
      <c r="OJY330" s="418"/>
      <c r="OJZ330" s="418"/>
      <c r="OKA330" s="417"/>
      <c r="OKB330" s="417"/>
      <c r="OKC330" s="417"/>
      <c r="OKD330" s="417"/>
      <c r="OKE330" s="417"/>
      <c r="OKF330" s="417"/>
      <c r="OKG330" s="417"/>
      <c r="OKH330" s="418"/>
      <c r="OKI330" s="418"/>
      <c r="OKJ330" s="417"/>
      <c r="OKK330" s="417"/>
      <c r="OKL330" s="418"/>
      <c r="OKM330" s="418"/>
      <c r="OKN330" s="417"/>
      <c r="OKO330" s="417"/>
      <c r="OKP330" s="417"/>
      <c r="OKQ330" s="417"/>
      <c r="OKR330" s="417"/>
      <c r="OKS330" s="411"/>
      <c r="OKT330" s="443"/>
      <c r="OKU330" s="417"/>
      <c r="OKV330" s="417"/>
      <c r="OKW330" s="417"/>
      <c r="OKX330" s="417"/>
      <c r="OKY330" s="417"/>
      <c r="OKZ330" s="417"/>
      <c r="OLA330" s="417"/>
      <c r="OLB330" s="416"/>
      <c r="OLC330" s="416"/>
      <c r="OLD330" s="416"/>
      <c r="OLE330" s="416"/>
      <c r="OLF330" s="416"/>
      <c r="OLG330" s="416"/>
      <c r="OLH330" s="416"/>
      <c r="OLI330" s="416"/>
      <c r="OLJ330" s="416"/>
      <c r="OLK330" s="416"/>
      <c r="OLL330" s="416"/>
      <c r="OLM330" s="416"/>
      <c r="OLN330" s="416"/>
      <c r="OLO330" s="416"/>
      <c r="OLP330" s="416"/>
      <c r="OLQ330" s="416"/>
      <c r="OLR330" s="416"/>
      <c r="OLS330" s="416"/>
      <c r="OLT330" s="416"/>
      <c r="OLU330" s="416"/>
      <c r="OLV330" s="416"/>
      <c r="OLW330" s="416"/>
      <c r="OLX330" s="416"/>
      <c r="OLY330" s="416"/>
      <c r="OLZ330" s="416"/>
      <c r="OMA330" s="416"/>
      <c r="OMB330" s="416"/>
      <c r="OMC330" s="416"/>
      <c r="OMD330" s="416"/>
      <c r="OME330" s="416"/>
      <c r="OMF330" s="416"/>
      <c r="OMG330" s="416"/>
      <c r="OMH330" s="416"/>
      <c r="OMI330" s="416"/>
      <c r="OMJ330" s="416"/>
      <c r="OMK330" s="416"/>
      <c r="OML330" s="416"/>
      <c r="OMM330" s="416"/>
      <c r="OMN330" s="416"/>
      <c r="OMO330" s="416"/>
      <c r="OMP330" s="416"/>
      <c r="OMQ330" s="416"/>
      <c r="OMR330" s="416"/>
      <c r="OMS330" s="416"/>
      <c r="OMT330" s="417"/>
      <c r="OMU330" s="417"/>
      <c r="OMV330" s="417"/>
      <c r="OMW330" s="417"/>
      <c r="OMX330" s="417"/>
      <c r="OMY330" s="417"/>
      <c r="OMZ330" s="417"/>
      <c r="ONA330" s="417"/>
      <c r="ONB330" s="417"/>
      <c r="ONC330" s="417"/>
      <c r="OND330" s="417"/>
      <c r="ONE330" s="417"/>
      <c r="ONF330" s="417"/>
      <c r="ONG330" s="417"/>
      <c r="ONH330" s="417"/>
      <c r="ONI330" s="417"/>
      <c r="ONJ330" s="417"/>
      <c r="ONK330" s="417"/>
      <c r="ONL330" s="417"/>
      <c r="ONM330" s="417"/>
      <c r="ONN330" s="417"/>
      <c r="ONO330" s="417"/>
      <c r="ONP330" s="417"/>
      <c r="ONQ330" s="417"/>
      <c r="ONR330" s="418"/>
      <c r="ONS330" s="418"/>
      <c r="ONT330" s="418"/>
      <c r="ONU330" s="418"/>
      <c r="ONV330" s="418"/>
      <c r="ONW330" s="417"/>
      <c r="ONX330" s="417"/>
      <c r="ONY330" s="418"/>
      <c r="ONZ330" s="418"/>
      <c r="OOA330" s="417"/>
      <c r="OOB330" s="417"/>
      <c r="OOC330" s="418"/>
      <c r="OOD330" s="418"/>
      <c r="OOE330" s="417"/>
      <c r="OOF330" s="417"/>
      <c r="OOG330" s="417"/>
      <c r="OOH330" s="417"/>
      <c r="OOI330" s="417"/>
      <c r="OOJ330" s="417"/>
      <c r="OOK330" s="417"/>
      <c r="OOL330" s="418"/>
      <c r="OOM330" s="418"/>
      <c r="OON330" s="417"/>
      <c r="OOO330" s="417"/>
      <c r="OOP330" s="418"/>
      <c r="OOQ330" s="418"/>
      <c r="OOR330" s="417"/>
      <c r="OOS330" s="417"/>
      <c r="OOT330" s="417"/>
      <c r="OOU330" s="417"/>
      <c r="OOV330" s="417"/>
      <c r="OOW330" s="411"/>
      <c r="OOX330" s="443"/>
      <c r="OOY330" s="417"/>
      <c r="OOZ330" s="417"/>
      <c r="OPA330" s="417"/>
      <c r="OPB330" s="417"/>
      <c r="OPC330" s="417"/>
      <c r="OPD330" s="417"/>
      <c r="OPE330" s="417"/>
      <c r="OPF330" s="416"/>
      <c r="OPG330" s="416"/>
      <c r="OPH330" s="416"/>
      <c r="OPI330" s="416"/>
      <c r="OPJ330" s="416"/>
      <c r="OPK330" s="416"/>
      <c r="OPL330" s="416"/>
      <c r="OPM330" s="416"/>
      <c r="OPN330" s="416"/>
      <c r="OPO330" s="416"/>
      <c r="OPP330" s="416"/>
      <c r="OPQ330" s="416"/>
      <c r="OPR330" s="416"/>
      <c r="OPS330" s="416"/>
      <c r="OPT330" s="416"/>
      <c r="OPU330" s="416"/>
      <c r="OPV330" s="416"/>
      <c r="OPW330" s="416"/>
      <c r="OPX330" s="416"/>
      <c r="OPY330" s="416"/>
      <c r="OPZ330" s="416"/>
      <c r="OQA330" s="416"/>
      <c r="OQB330" s="416"/>
      <c r="OQC330" s="416"/>
      <c r="OQD330" s="416"/>
      <c r="OQE330" s="416"/>
      <c r="OQF330" s="416"/>
      <c r="OQG330" s="416"/>
      <c r="OQH330" s="416"/>
      <c r="OQI330" s="416"/>
      <c r="OQJ330" s="416"/>
      <c r="OQK330" s="416"/>
      <c r="OQL330" s="416"/>
      <c r="OQM330" s="416"/>
      <c r="OQN330" s="416"/>
      <c r="OQO330" s="416"/>
      <c r="OQP330" s="416"/>
      <c r="OQQ330" s="416"/>
      <c r="OQR330" s="416"/>
      <c r="OQS330" s="416"/>
      <c r="OQT330" s="416"/>
      <c r="OQU330" s="416"/>
      <c r="OQV330" s="416"/>
      <c r="OQW330" s="416"/>
      <c r="OQX330" s="417"/>
      <c r="OQY330" s="417"/>
      <c r="OQZ330" s="417"/>
      <c r="ORA330" s="417"/>
      <c r="ORB330" s="417"/>
      <c r="ORC330" s="417"/>
      <c r="ORD330" s="417"/>
      <c r="ORE330" s="417"/>
      <c r="ORF330" s="417"/>
      <c r="ORG330" s="417"/>
      <c r="ORH330" s="417"/>
      <c r="ORI330" s="417"/>
      <c r="ORJ330" s="417"/>
      <c r="ORK330" s="417"/>
      <c r="ORL330" s="417"/>
      <c r="ORM330" s="417"/>
      <c r="ORN330" s="417"/>
      <c r="ORO330" s="417"/>
      <c r="ORP330" s="417"/>
      <c r="ORQ330" s="417"/>
      <c r="ORR330" s="417"/>
      <c r="ORS330" s="417"/>
      <c r="ORT330" s="417"/>
      <c r="ORU330" s="417"/>
      <c r="ORV330" s="418"/>
      <c r="ORW330" s="418"/>
      <c r="ORX330" s="418"/>
      <c r="ORY330" s="418"/>
      <c r="ORZ330" s="418"/>
      <c r="OSA330" s="417"/>
      <c r="OSB330" s="417"/>
      <c r="OSC330" s="418"/>
      <c r="OSD330" s="418"/>
      <c r="OSE330" s="417"/>
      <c r="OSF330" s="417"/>
      <c r="OSG330" s="418"/>
      <c r="OSH330" s="418"/>
      <c r="OSI330" s="417"/>
      <c r="OSJ330" s="417"/>
      <c r="OSK330" s="417"/>
      <c r="OSL330" s="417"/>
      <c r="OSM330" s="417"/>
      <c r="OSN330" s="417"/>
      <c r="OSO330" s="417"/>
      <c r="OSP330" s="418"/>
      <c r="OSQ330" s="418"/>
      <c r="OSR330" s="417"/>
      <c r="OSS330" s="417"/>
      <c r="OST330" s="418"/>
      <c r="OSU330" s="418"/>
      <c r="OSV330" s="417"/>
      <c r="OSW330" s="417"/>
      <c r="OSX330" s="417"/>
      <c r="OSY330" s="417"/>
      <c r="OSZ330" s="417"/>
      <c r="OTA330" s="411"/>
      <c r="OTB330" s="443"/>
      <c r="OTC330" s="417"/>
      <c r="OTD330" s="417"/>
      <c r="OTE330" s="417"/>
      <c r="OTF330" s="417"/>
      <c r="OTG330" s="417"/>
      <c r="OTH330" s="417"/>
      <c r="OTI330" s="417"/>
      <c r="OTJ330" s="416"/>
      <c r="OTK330" s="416"/>
      <c r="OTL330" s="416"/>
      <c r="OTM330" s="416"/>
      <c r="OTN330" s="416"/>
      <c r="OTO330" s="416"/>
      <c r="OTP330" s="416"/>
      <c r="OTQ330" s="416"/>
      <c r="OTR330" s="416"/>
      <c r="OTS330" s="416"/>
      <c r="OTT330" s="416"/>
      <c r="OTU330" s="416"/>
      <c r="OTV330" s="416"/>
      <c r="OTW330" s="416"/>
      <c r="OTX330" s="416"/>
      <c r="OTY330" s="416"/>
      <c r="OTZ330" s="416"/>
      <c r="OUA330" s="416"/>
      <c r="OUB330" s="416"/>
      <c r="OUC330" s="416"/>
      <c r="OUD330" s="416"/>
      <c r="OUE330" s="416"/>
      <c r="OUF330" s="416"/>
      <c r="OUG330" s="416"/>
      <c r="OUH330" s="416"/>
      <c r="OUI330" s="416"/>
      <c r="OUJ330" s="416"/>
      <c r="OUK330" s="416"/>
      <c r="OUL330" s="416"/>
      <c r="OUM330" s="416"/>
      <c r="OUN330" s="416"/>
      <c r="OUO330" s="416"/>
      <c r="OUP330" s="416"/>
      <c r="OUQ330" s="416"/>
      <c r="OUR330" s="416"/>
      <c r="OUS330" s="416"/>
      <c r="OUT330" s="416"/>
      <c r="OUU330" s="416"/>
      <c r="OUV330" s="416"/>
      <c r="OUW330" s="416"/>
      <c r="OUX330" s="416"/>
      <c r="OUY330" s="416"/>
      <c r="OUZ330" s="416"/>
      <c r="OVA330" s="416"/>
      <c r="OVB330" s="417"/>
      <c r="OVC330" s="417"/>
      <c r="OVD330" s="417"/>
      <c r="OVE330" s="417"/>
      <c r="OVF330" s="417"/>
      <c r="OVG330" s="417"/>
      <c r="OVH330" s="417"/>
      <c r="OVI330" s="417"/>
      <c r="OVJ330" s="417"/>
      <c r="OVK330" s="417"/>
      <c r="OVL330" s="417"/>
      <c r="OVM330" s="417"/>
      <c r="OVN330" s="417"/>
      <c r="OVO330" s="417"/>
      <c r="OVP330" s="417"/>
      <c r="OVQ330" s="417"/>
      <c r="OVR330" s="417"/>
      <c r="OVS330" s="417"/>
      <c r="OVT330" s="417"/>
      <c r="OVU330" s="417"/>
      <c r="OVV330" s="417"/>
      <c r="OVW330" s="417"/>
      <c r="OVX330" s="417"/>
      <c r="OVY330" s="417"/>
      <c r="OVZ330" s="418"/>
      <c r="OWA330" s="418"/>
      <c r="OWB330" s="418"/>
      <c r="OWC330" s="418"/>
      <c r="OWD330" s="418"/>
      <c r="OWE330" s="417"/>
      <c r="OWF330" s="417"/>
      <c r="OWG330" s="418"/>
      <c r="OWH330" s="418"/>
      <c r="OWI330" s="417"/>
      <c r="OWJ330" s="417"/>
      <c r="OWK330" s="418"/>
      <c r="OWL330" s="418"/>
      <c r="OWM330" s="417"/>
      <c r="OWN330" s="417"/>
      <c r="OWO330" s="417"/>
      <c r="OWP330" s="417"/>
      <c r="OWQ330" s="417"/>
      <c r="OWR330" s="417"/>
      <c r="OWS330" s="417"/>
      <c r="OWT330" s="418"/>
      <c r="OWU330" s="418"/>
      <c r="OWV330" s="417"/>
      <c r="OWW330" s="417"/>
      <c r="OWX330" s="418"/>
      <c r="OWY330" s="418"/>
      <c r="OWZ330" s="417"/>
      <c r="OXA330" s="417"/>
      <c r="OXB330" s="417"/>
      <c r="OXC330" s="417"/>
      <c r="OXD330" s="417"/>
      <c r="OXE330" s="411"/>
      <c r="OXF330" s="443"/>
      <c r="OXG330" s="417"/>
      <c r="OXH330" s="417"/>
      <c r="OXI330" s="417"/>
      <c r="OXJ330" s="417"/>
      <c r="OXK330" s="417"/>
      <c r="OXL330" s="417"/>
      <c r="OXM330" s="417"/>
      <c r="OXN330" s="416"/>
      <c r="OXO330" s="416"/>
      <c r="OXP330" s="416"/>
      <c r="OXQ330" s="416"/>
      <c r="OXR330" s="416"/>
      <c r="OXS330" s="416"/>
      <c r="OXT330" s="416"/>
      <c r="OXU330" s="416"/>
      <c r="OXV330" s="416"/>
      <c r="OXW330" s="416"/>
      <c r="OXX330" s="416"/>
      <c r="OXY330" s="416"/>
      <c r="OXZ330" s="416"/>
      <c r="OYA330" s="416"/>
      <c r="OYB330" s="416"/>
      <c r="OYC330" s="416"/>
      <c r="OYD330" s="416"/>
      <c r="OYE330" s="416"/>
      <c r="OYF330" s="416"/>
      <c r="OYG330" s="416"/>
      <c r="OYH330" s="416"/>
      <c r="OYI330" s="416"/>
      <c r="OYJ330" s="416"/>
      <c r="OYK330" s="416"/>
      <c r="OYL330" s="416"/>
      <c r="OYM330" s="416"/>
      <c r="OYN330" s="416"/>
      <c r="OYO330" s="416"/>
      <c r="OYP330" s="416"/>
      <c r="OYQ330" s="416"/>
      <c r="OYR330" s="416"/>
      <c r="OYS330" s="416"/>
      <c r="OYT330" s="416"/>
      <c r="OYU330" s="416"/>
      <c r="OYV330" s="416"/>
      <c r="OYW330" s="416"/>
      <c r="OYX330" s="416"/>
      <c r="OYY330" s="416"/>
      <c r="OYZ330" s="416"/>
      <c r="OZA330" s="416"/>
      <c r="OZB330" s="416"/>
      <c r="OZC330" s="416"/>
      <c r="OZD330" s="416"/>
      <c r="OZE330" s="416"/>
      <c r="OZF330" s="417"/>
      <c r="OZG330" s="417"/>
      <c r="OZH330" s="417"/>
      <c r="OZI330" s="417"/>
      <c r="OZJ330" s="417"/>
      <c r="OZK330" s="417"/>
      <c r="OZL330" s="417"/>
      <c r="OZM330" s="417"/>
      <c r="OZN330" s="417"/>
      <c r="OZO330" s="417"/>
      <c r="OZP330" s="417"/>
      <c r="OZQ330" s="417"/>
      <c r="OZR330" s="417"/>
      <c r="OZS330" s="417"/>
      <c r="OZT330" s="417"/>
      <c r="OZU330" s="417"/>
      <c r="OZV330" s="417"/>
      <c r="OZW330" s="417"/>
      <c r="OZX330" s="417"/>
      <c r="OZY330" s="417"/>
      <c r="OZZ330" s="417"/>
      <c r="PAA330" s="417"/>
      <c r="PAB330" s="417"/>
      <c r="PAC330" s="417"/>
      <c r="PAD330" s="418"/>
      <c r="PAE330" s="418"/>
      <c r="PAF330" s="418"/>
      <c r="PAG330" s="418"/>
      <c r="PAH330" s="418"/>
      <c r="PAI330" s="417"/>
      <c r="PAJ330" s="417"/>
      <c r="PAK330" s="418"/>
      <c r="PAL330" s="418"/>
      <c r="PAM330" s="417"/>
      <c r="PAN330" s="417"/>
      <c r="PAO330" s="418"/>
      <c r="PAP330" s="418"/>
      <c r="PAQ330" s="417"/>
      <c r="PAR330" s="417"/>
      <c r="PAS330" s="417"/>
      <c r="PAT330" s="417"/>
      <c r="PAU330" s="417"/>
      <c r="PAV330" s="417"/>
      <c r="PAW330" s="417"/>
      <c r="PAX330" s="418"/>
      <c r="PAY330" s="418"/>
      <c r="PAZ330" s="417"/>
      <c r="PBA330" s="417"/>
      <c r="PBB330" s="418"/>
      <c r="PBC330" s="418"/>
      <c r="PBD330" s="417"/>
      <c r="PBE330" s="417"/>
      <c r="PBF330" s="417"/>
      <c r="PBG330" s="417"/>
      <c r="PBH330" s="417"/>
      <c r="PBI330" s="411"/>
      <c r="PBJ330" s="443"/>
      <c r="PBK330" s="417"/>
      <c r="PBL330" s="417"/>
      <c r="PBM330" s="417"/>
      <c r="PBN330" s="417"/>
      <c r="PBO330" s="417"/>
      <c r="PBP330" s="417"/>
      <c r="PBQ330" s="417"/>
      <c r="PBR330" s="416"/>
      <c r="PBS330" s="416"/>
      <c r="PBT330" s="416"/>
      <c r="PBU330" s="416"/>
      <c r="PBV330" s="416"/>
      <c r="PBW330" s="416"/>
      <c r="PBX330" s="416"/>
      <c r="PBY330" s="416"/>
      <c r="PBZ330" s="416"/>
      <c r="PCA330" s="416"/>
      <c r="PCB330" s="416"/>
      <c r="PCC330" s="416"/>
      <c r="PCD330" s="416"/>
      <c r="PCE330" s="416"/>
      <c r="PCF330" s="416"/>
      <c r="PCG330" s="416"/>
      <c r="PCH330" s="416"/>
      <c r="PCI330" s="416"/>
      <c r="PCJ330" s="416"/>
      <c r="PCK330" s="416"/>
      <c r="PCL330" s="416"/>
      <c r="PCM330" s="416"/>
      <c r="PCN330" s="416"/>
      <c r="PCO330" s="416"/>
      <c r="PCP330" s="416"/>
      <c r="PCQ330" s="416"/>
      <c r="PCR330" s="416"/>
      <c r="PCS330" s="416"/>
      <c r="PCT330" s="416"/>
      <c r="PCU330" s="416"/>
      <c r="PCV330" s="416"/>
      <c r="PCW330" s="416"/>
      <c r="PCX330" s="416"/>
      <c r="PCY330" s="416"/>
      <c r="PCZ330" s="416"/>
      <c r="PDA330" s="416"/>
      <c r="PDB330" s="416"/>
      <c r="PDC330" s="416"/>
      <c r="PDD330" s="416"/>
      <c r="PDE330" s="416"/>
      <c r="PDF330" s="416"/>
      <c r="PDG330" s="416"/>
      <c r="PDH330" s="416"/>
      <c r="PDI330" s="416"/>
      <c r="PDJ330" s="417"/>
      <c r="PDK330" s="417"/>
      <c r="PDL330" s="417"/>
      <c r="PDM330" s="417"/>
      <c r="PDN330" s="417"/>
      <c r="PDO330" s="417"/>
      <c r="PDP330" s="417"/>
      <c r="PDQ330" s="417"/>
      <c r="PDR330" s="417"/>
      <c r="PDS330" s="417"/>
      <c r="PDT330" s="417"/>
      <c r="PDU330" s="417"/>
      <c r="PDV330" s="417"/>
      <c r="PDW330" s="417"/>
      <c r="PDX330" s="417"/>
      <c r="PDY330" s="417"/>
      <c r="PDZ330" s="417"/>
      <c r="PEA330" s="417"/>
      <c r="PEB330" s="417"/>
      <c r="PEC330" s="417"/>
      <c r="PED330" s="417"/>
      <c r="PEE330" s="417"/>
      <c r="PEF330" s="417"/>
      <c r="PEG330" s="417"/>
      <c r="PEH330" s="418"/>
      <c r="PEI330" s="418"/>
      <c r="PEJ330" s="418"/>
      <c r="PEK330" s="418"/>
      <c r="PEL330" s="418"/>
      <c r="PEM330" s="417"/>
      <c r="PEN330" s="417"/>
      <c r="PEO330" s="418"/>
      <c r="PEP330" s="418"/>
      <c r="PEQ330" s="417"/>
      <c r="PER330" s="417"/>
      <c r="PES330" s="418"/>
      <c r="PET330" s="418"/>
      <c r="PEU330" s="417"/>
      <c r="PEV330" s="417"/>
      <c r="PEW330" s="417"/>
      <c r="PEX330" s="417"/>
      <c r="PEY330" s="417"/>
      <c r="PEZ330" s="417"/>
      <c r="PFA330" s="417"/>
      <c r="PFB330" s="418"/>
      <c r="PFC330" s="418"/>
      <c r="PFD330" s="417"/>
      <c r="PFE330" s="417"/>
      <c r="PFF330" s="418"/>
      <c r="PFG330" s="418"/>
      <c r="PFH330" s="417"/>
      <c r="PFI330" s="417"/>
      <c r="PFJ330" s="417"/>
      <c r="PFK330" s="417"/>
      <c r="PFL330" s="417"/>
      <c r="PFM330" s="411"/>
      <c r="PFN330" s="443"/>
      <c r="PFO330" s="417"/>
      <c r="PFP330" s="417"/>
      <c r="PFQ330" s="417"/>
      <c r="PFR330" s="417"/>
      <c r="PFS330" s="417"/>
      <c r="PFT330" s="417"/>
      <c r="PFU330" s="417"/>
      <c r="PFV330" s="416"/>
      <c r="PFW330" s="416"/>
      <c r="PFX330" s="416"/>
      <c r="PFY330" s="416"/>
      <c r="PFZ330" s="416"/>
      <c r="PGA330" s="416"/>
      <c r="PGB330" s="416"/>
      <c r="PGC330" s="416"/>
      <c r="PGD330" s="416"/>
      <c r="PGE330" s="416"/>
      <c r="PGF330" s="416"/>
      <c r="PGG330" s="416"/>
      <c r="PGH330" s="416"/>
      <c r="PGI330" s="416"/>
      <c r="PGJ330" s="416"/>
      <c r="PGK330" s="416"/>
      <c r="PGL330" s="416"/>
      <c r="PGM330" s="416"/>
      <c r="PGN330" s="416"/>
      <c r="PGO330" s="416"/>
      <c r="PGP330" s="416"/>
      <c r="PGQ330" s="416"/>
      <c r="PGR330" s="416"/>
      <c r="PGS330" s="416"/>
      <c r="PGT330" s="416"/>
      <c r="PGU330" s="416"/>
      <c r="PGV330" s="416"/>
      <c r="PGW330" s="416"/>
      <c r="PGX330" s="416"/>
      <c r="PGY330" s="416"/>
      <c r="PGZ330" s="416"/>
      <c r="PHA330" s="416"/>
      <c r="PHB330" s="416"/>
      <c r="PHC330" s="416"/>
      <c r="PHD330" s="416"/>
      <c r="PHE330" s="416"/>
      <c r="PHF330" s="416"/>
      <c r="PHG330" s="416"/>
      <c r="PHH330" s="416"/>
      <c r="PHI330" s="416"/>
      <c r="PHJ330" s="416"/>
      <c r="PHK330" s="416"/>
      <c r="PHL330" s="416"/>
      <c r="PHM330" s="416"/>
      <c r="PHN330" s="417"/>
      <c r="PHO330" s="417"/>
      <c r="PHP330" s="417"/>
      <c r="PHQ330" s="417"/>
      <c r="PHR330" s="417"/>
      <c r="PHS330" s="417"/>
      <c r="PHT330" s="417"/>
      <c r="PHU330" s="417"/>
      <c r="PHV330" s="417"/>
      <c r="PHW330" s="417"/>
      <c r="PHX330" s="417"/>
      <c r="PHY330" s="417"/>
      <c r="PHZ330" s="417"/>
      <c r="PIA330" s="417"/>
      <c r="PIB330" s="417"/>
      <c r="PIC330" s="417"/>
      <c r="PID330" s="417"/>
      <c r="PIE330" s="417"/>
      <c r="PIF330" s="417"/>
      <c r="PIG330" s="417"/>
      <c r="PIH330" s="417"/>
      <c r="PII330" s="417"/>
      <c r="PIJ330" s="417"/>
      <c r="PIK330" s="417"/>
      <c r="PIL330" s="418"/>
      <c r="PIM330" s="418"/>
      <c r="PIN330" s="418"/>
      <c r="PIO330" s="418"/>
      <c r="PIP330" s="418"/>
      <c r="PIQ330" s="417"/>
      <c r="PIR330" s="417"/>
      <c r="PIS330" s="418"/>
      <c r="PIT330" s="418"/>
      <c r="PIU330" s="417"/>
      <c r="PIV330" s="417"/>
      <c r="PIW330" s="418"/>
      <c r="PIX330" s="418"/>
      <c r="PIY330" s="417"/>
      <c r="PIZ330" s="417"/>
      <c r="PJA330" s="417"/>
      <c r="PJB330" s="417"/>
      <c r="PJC330" s="417"/>
      <c r="PJD330" s="417"/>
      <c r="PJE330" s="417"/>
      <c r="PJF330" s="418"/>
      <c r="PJG330" s="418"/>
      <c r="PJH330" s="417"/>
      <c r="PJI330" s="417"/>
      <c r="PJJ330" s="418"/>
      <c r="PJK330" s="418"/>
      <c r="PJL330" s="417"/>
      <c r="PJM330" s="417"/>
      <c r="PJN330" s="417"/>
      <c r="PJO330" s="417"/>
      <c r="PJP330" s="417"/>
      <c r="PJQ330" s="411"/>
      <c r="PJR330" s="443"/>
      <c r="PJS330" s="417"/>
      <c r="PJT330" s="417"/>
      <c r="PJU330" s="417"/>
      <c r="PJV330" s="417"/>
      <c r="PJW330" s="417"/>
      <c r="PJX330" s="417"/>
      <c r="PJY330" s="417"/>
      <c r="PJZ330" s="416"/>
      <c r="PKA330" s="416"/>
      <c r="PKB330" s="416"/>
      <c r="PKC330" s="416"/>
      <c r="PKD330" s="416"/>
      <c r="PKE330" s="416"/>
      <c r="PKF330" s="416"/>
      <c r="PKG330" s="416"/>
      <c r="PKH330" s="416"/>
      <c r="PKI330" s="416"/>
      <c r="PKJ330" s="416"/>
      <c r="PKK330" s="416"/>
      <c r="PKL330" s="416"/>
      <c r="PKM330" s="416"/>
      <c r="PKN330" s="416"/>
      <c r="PKO330" s="416"/>
      <c r="PKP330" s="416"/>
      <c r="PKQ330" s="416"/>
      <c r="PKR330" s="416"/>
      <c r="PKS330" s="416"/>
      <c r="PKT330" s="416"/>
      <c r="PKU330" s="416"/>
      <c r="PKV330" s="416"/>
      <c r="PKW330" s="416"/>
      <c r="PKX330" s="416"/>
      <c r="PKY330" s="416"/>
      <c r="PKZ330" s="416"/>
      <c r="PLA330" s="416"/>
      <c r="PLB330" s="416"/>
      <c r="PLC330" s="416"/>
      <c r="PLD330" s="416"/>
      <c r="PLE330" s="416"/>
      <c r="PLF330" s="416"/>
      <c r="PLG330" s="416"/>
      <c r="PLH330" s="416"/>
      <c r="PLI330" s="416"/>
      <c r="PLJ330" s="416"/>
      <c r="PLK330" s="416"/>
      <c r="PLL330" s="416"/>
      <c r="PLM330" s="416"/>
      <c r="PLN330" s="416"/>
      <c r="PLO330" s="416"/>
      <c r="PLP330" s="416"/>
      <c r="PLQ330" s="416"/>
      <c r="PLR330" s="417"/>
      <c r="PLS330" s="417"/>
      <c r="PLT330" s="417"/>
      <c r="PLU330" s="417"/>
      <c r="PLV330" s="417"/>
      <c r="PLW330" s="417"/>
      <c r="PLX330" s="417"/>
      <c r="PLY330" s="417"/>
      <c r="PLZ330" s="417"/>
      <c r="PMA330" s="417"/>
      <c r="PMB330" s="417"/>
      <c r="PMC330" s="417"/>
      <c r="PMD330" s="417"/>
      <c r="PME330" s="417"/>
      <c r="PMF330" s="417"/>
      <c r="PMG330" s="417"/>
      <c r="PMH330" s="417"/>
      <c r="PMI330" s="417"/>
      <c r="PMJ330" s="417"/>
      <c r="PMK330" s="417"/>
      <c r="PML330" s="417"/>
      <c r="PMM330" s="417"/>
      <c r="PMN330" s="417"/>
      <c r="PMO330" s="417"/>
      <c r="PMP330" s="418"/>
      <c r="PMQ330" s="418"/>
      <c r="PMR330" s="418"/>
      <c r="PMS330" s="418"/>
      <c r="PMT330" s="418"/>
      <c r="PMU330" s="417"/>
      <c r="PMV330" s="417"/>
      <c r="PMW330" s="418"/>
      <c r="PMX330" s="418"/>
      <c r="PMY330" s="417"/>
      <c r="PMZ330" s="417"/>
      <c r="PNA330" s="418"/>
      <c r="PNB330" s="418"/>
      <c r="PNC330" s="417"/>
      <c r="PND330" s="417"/>
      <c r="PNE330" s="417"/>
      <c r="PNF330" s="417"/>
      <c r="PNG330" s="417"/>
      <c r="PNH330" s="417"/>
      <c r="PNI330" s="417"/>
      <c r="PNJ330" s="418"/>
      <c r="PNK330" s="418"/>
      <c r="PNL330" s="417"/>
      <c r="PNM330" s="417"/>
      <c r="PNN330" s="418"/>
      <c r="PNO330" s="418"/>
      <c r="PNP330" s="417"/>
      <c r="PNQ330" s="417"/>
      <c r="PNR330" s="417"/>
      <c r="PNS330" s="417"/>
      <c r="PNT330" s="417"/>
      <c r="PNU330" s="411"/>
      <c r="PNV330" s="443"/>
      <c r="PNW330" s="417"/>
      <c r="PNX330" s="417"/>
      <c r="PNY330" s="417"/>
      <c r="PNZ330" s="417"/>
      <c r="POA330" s="417"/>
      <c r="POB330" s="417"/>
      <c r="POC330" s="417"/>
      <c r="POD330" s="416"/>
      <c r="POE330" s="416"/>
      <c r="POF330" s="416"/>
      <c r="POG330" s="416"/>
      <c r="POH330" s="416"/>
      <c r="POI330" s="416"/>
      <c r="POJ330" s="416"/>
      <c r="POK330" s="416"/>
      <c r="POL330" s="416"/>
      <c r="POM330" s="416"/>
      <c r="PON330" s="416"/>
      <c r="POO330" s="416"/>
      <c r="POP330" s="416"/>
      <c r="POQ330" s="416"/>
      <c r="POR330" s="416"/>
      <c r="POS330" s="416"/>
      <c r="POT330" s="416"/>
      <c r="POU330" s="416"/>
      <c r="POV330" s="416"/>
      <c r="POW330" s="416"/>
      <c r="POX330" s="416"/>
      <c r="POY330" s="416"/>
      <c r="POZ330" s="416"/>
      <c r="PPA330" s="416"/>
      <c r="PPB330" s="416"/>
      <c r="PPC330" s="416"/>
      <c r="PPD330" s="416"/>
      <c r="PPE330" s="416"/>
      <c r="PPF330" s="416"/>
      <c r="PPG330" s="416"/>
      <c r="PPH330" s="416"/>
      <c r="PPI330" s="416"/>
      <c r="PPJ330" s="416"/>
      <c r="PPK330" s="416"/>
      <c r="PPL330" s="416"/>
      <c r="PPM330" s="416"/>
      <c r="PPN330" s="416"/>
      <c r="PPO330" s="416"/>
      <c r="PPP330" s="416"/>
      <c r="PPQ330" s="416"/>
      <c r="PPR330" s="416"/>
      <c r="PPS330" s="416"/>
      <c r="PPT330" s="416"/>
      <c r="PPU330" s="416"/>
      <c r="PPV330" s="417"/>
      <c r="PPW330" s="417"/>
      <c r="PPX330" s="417"/>
      <c r="PPY330" s="417"/>
      <c r="PPZ330" s="417"/>
      <c r="PQA330" s="417"/>
      <c r="PQB330" s="417"/>
      <c r="PQC330" s="417"/>
      <c r="PQD330" s="417"/>
      <c r="PQE330" s="417"/>
      <c r="PQF330" s="417"/>
      <c r="PQG330" s="417"/>
      <c r="PQH330" s="417"/>
      <c r="PQI330" s="417"/>
      <c r="PQJ330" s="417"/>
      <c r="PQK330" s="417"/>
      <c r="PQL330" s="417"/>
      <c r="PQM330" s="417"/>
      <c r="PQN330" s="417"/>
      <c r="PQO330" s="417"/>
      <c r="PQP330" s="417"/>
      <c r="PQQ330" s="417"/>
      <c r="PQR330" s="417"/>
      <c r="PQS330" s="417"/>
      <c r="PQT330" s="418"/>
      <c r="PQU330" s="418"/>
      <c r="PQV330" s="418"/>
      <c r="PQW330" s="418"/>
      <c r="PQX330" s="418"/>
      <c r="PQY330" s="417"/>
      <c r="PQZ330" s="417"/>
      <c r="PRA330" s="418"/>
      <c r="PRB330" s="418"/>
      <c r="PRC330" s="417"/>
      <c r="PRD330" s="417"/>
      <c r="PRE330" s="418"/>
      <c r="PRF330" s="418"/>
      <c r="PRG330" s="417"/>
      <c r="PRH330" s="417"/>
      <c r="PRI330" s="417"/>
      <c r="PRJ330" s="417"/>
      <c r="PRK330" s="417"/>
      <c r="PRL330" s="417"/>
      <c r="PRM330" s="417"/>
      <c r="PRN330" s="418"/>
      <c r="PRO330" s="418"/>
      <c r="PRP330" s="417"/>
      <c r="PRQ330" s="417"/>
      <c r="PRR330" s="418"/>
      <c r="PRS330" s="418"/>
      <c r="PRT330" s="417"/>
      <c r="PRU330" s="417"/>
      <c r="PRV330" s="417"/>
      <c r="PRW330" s="417"/>
      <c r="PRX330" s="417"/>
      <c r="PRY330" s="411"/>
      <c r="PRZ330" s="443"/>
      <c r="PSA330" s="417"/>
      <c r="PSB330" s="417"/>
      <c r="PSC330" s="417"/>
      <c r="PSD330" s="417"/>
      <c r="PSE330" s="417"/>
      <c r="PSF330" s="417"/>
      <c r="PSG330" s="417"/>
      <c r="PSH330" s="416"/>
      <c r="PSI330" s="416"/>
      <c r="PSJ330" s="416"/>
      <c r="PSK330" s="416"/>
      <c r="PSL330" s="416"/>
      <c r="PSM330" s="416"/>
      <c r="PSN330" s="416"/>
      <c r="PSO330" s="416"/>
      <c r="PSP330" s="416"/>
      <c r="PSQ330" s="416"/>
      <c r="PSR330" s="416"/>
      <c r="PSS330" s="416"/>
      <c r="PST330" s="416"/>
      <c r="PSU330" s="416"/>
      <c r="PSV330" s="416"/>
      <c r="PSW330" s="416"/>
      <c r="PSX330" s="416"/>
      <c r="PSY330" s="416"/>
      <c r="PSZ330" s="416"/>
      <c r="PTA330" s="416"/>
      <c r="PTB330" s="416"/>
      <c r="PTC330" s="416"/>
      <c r="PTD330" s="416"/>
      <c r="PTE330" s="416"/>
      <c r="PTF330" s="416"/>
      <c r="PTG330" s="416"/>
      <c r="PTH330" s="416"/>
      <c r="PTI330" s="416"/>
      <c r="PTJ330" s="416"/>
      <c r="PTK330" s="416"/>
      <c r="PTL330" s="416"/>
      <c r="PTM330" s="416"/>
      <c r="PTN330" s="416"/>
      <c r="PTO330" s="416"/>
      <c r="PTP330" s="416"/>
      <c r="PTQ330" s="416"/>
      <c r="PTR330" s="416"/>
      <c r="PTS330" s="416"/>
      <c r="PTT330" s="416"/>
      <c r="PTU330" s="416"/>
      <c r="PTV330" s="416"/>
      <c r="PTW330" s="416"/>
      <c r="PTX330" s="416"/>
      <c r="PTY330" s="416"/>
      <c r="PTZ330" s="417"/>
      <c r="PUA330" s="417"/>
      <c r="PUB330" s="417"/>
      <c r="PUC330" s="417"/>
      <c r="PUD330" s="417"/>
      <c r="PUE330" s="417"/>
      <c r="PUF330" s="417"/>
      <c r="PUG330" s="417"/>
      <c r="PUH330" s="417"/>
      <c r="PUI330" s="417"/>
      <c r="PUJ330" s="417"/>
      <c r="PUK330" s="417"/>
      <c r="PUL330" s="417"/>
      <c r="PUM330" s="417"/>
      <c r="PUN330" s="417"/>
      <c r="PUO330" s="417"/>
      <c r="PUP330" s="417"/>
      <c r="PUQ330" s="417"/>
      <c r="PUR330" s="417"/>
      <c r="PUS330" s="417"/>
      <c r="PUT330" s="417"/>
      <c r="PUU330" s="417"/>
      <c r="PUV330" s="417"/>
      <c r="PUW330" s="417"/>
      <c r="PUX330" s="418"/>
      <c r="PUY330" s="418"/>
      <c r="PUZ330" s="418"/>
      <c r="PVA330" s="418"/>
      <c r="PVB330" s="418"/>
      <c r="PVC330" s="417"/>
      <c r="PVD330" s="417"/>
      <c r="PVE330" s="418"/>
      <c r="PVF330" s="418"/>
      <c r="PVG330" s="417"/>
      <c r="PVH330" s="417"/>
      <c r="PVI330" s="418"/>
      <c r="PVJ330" s="418"/>
      <c r="PVK330" s="417"/>
      <c r="PVL330" s="417"/>
      <c r="PVM330" s="417"/>
      <c r="PVN330" s="417"/>
      <c r="PVO330" s="417"/>
      <c r="PVP330" s="417"/>
      <c r="PVQ330" s="417"/>
      <c r="PVR330" s="418"/>
      <c r="PVS330" s="418"/>
      <c r="PVT330" s="417"/>
      <c r="PVU330" s="417"/>
      <c r="PVV330" s="418"/>
      <c r="PVW330" s="418"/>
      <c r="PVX330" s="417"/>
      <c r="PVY330" s="417"/>
      <c r="PVZ330" s="417"/>
      <c r="PWA330" s="417"/>
      <c r="PWB330" s="417"/>
      <c r="PWC330" s="411"/>
      <c r="PWD330" s="443"/>
      <c r="PWE330" s="417"/>
      <c r="PWF330" s="417"/>
      <c r="PWG330" s="417"/>
      <c r="PWH330" s="417"/>
      <c r="PWI330" s="417"/>
      <c r="PWJ330" s="417"/>
      <c r="PWK330" s="417"/>
      <c r="PWL330" s="416"/>
      <c r="PWM330" s="416"/>
      <c r="PWN330" s="416"/>
      <c r="PWO330" s="416"/>
      <c r="PWP330" s="416"/>
      <c r="PWQ330" s="416"/>
      <c r="PWR330" s="416"/>
      <c r="PWS330" s="416"/>
      <c r="PWT330" s="416"/>
      <c r="PWU330" s="416"/>
      <c r="PWV330" s="416"/>
      <c r="PWW330" s="416"/>
      <c r="PWX330" s="416"/>
      <c r="PWY330" s="416"/>
      <c r="PWZ330" s="416"/>
      <c r="PXA330" s="416"/>
      <c r="PXB330" s="416"/>
      <c r="PXC330" s="416"/>
      <c r="PXD330" s="416"/>
      <c r="PXE330" s="416"/>
      <c r="PXF330" s="416"/>
      <c r="PXG330" s="416"/>
      <c r="PXH330" s="416"/>
      <c r="PXI330" s="416"/>
      <c r="PXJ330" s="416"/>
      <c r="PXK330" s="416"/>
      <c r="PXL330" s="416"/>
      <c r="PXM330" s="416"/>
      <c r="PXN330" s="416"/>
      <c r="PXO330" s="416"/>
      <c r="PXP330" s="416"/>
      <c r="PXQ330" s="416"/>
      <c r="PXR330" s="416"/>
      <c r="PXS330" s="416"/>
      <c r="PXT330" s="416"/>
      <c r="PXU330" s="416"/>
      <c r="PXV330" s="416"/>
      <c r="PXW330" s="416"/>
      <c r="PXX330" s="416"/>
      <c r="PXY330" s="416"/>
      <c r="PXZ330" s="416"/>
      <c r="PYA330" s="416"/>
      <c r="PYB330" s="416"/>
      <c r="PYC330" s="416"/>
      <c r="PYD330" s="417"/>
      <c r="PYE330" s="417"/>
      <c r="PYF330" s="417"/>
      <c r="PYG330" s="417"/>
      <c r="PYH330" s="417"/>
      <c r="PYI330" s="417"/>
      <c r="PYJ330" s="417"/>
      <c r="PYK330" s="417"/>
      <c r="PYL330" s="417"/>
      <c r="PYM330" s="417"/>
      <c r="PYN330" s="417"/>
      <c r="PYO330" s="417"/>
      <c r="PYP330" s="417"/>
      <c r="PYQ330" s="417"/>
      <c r="PYR330" s="417"/>
      <c r="PYS330" s="417"/>
      <c r="PYT330" s="417"/>
      <c r="PYU330" s="417"/>
      <c r="PYV330" s="417"/>
      <c r="PYW330" s="417"/>
      <c r="PYX330" s="417"/>
      <c r="PYY330" s="417"/>
      <c r="PYZ330" s="417"/>
      <c r="PZA330" s="417"/>
      <c r="PZB330" s="418"/>
      <c r="PZC330" s="418"/>
      <c r="PZD330" s="418"/>
      <c r="PZE330" s="418"/>
      <c r="PZF330" s="418"/>
      <c r="PZG330" s="417"/>
      <c r="PZH330" s="417"/>
      <c r="PZI330" s="418"/>
      <c r="PZJ330" s="418"/>
      <c r="PZK330" s="417"/>
      <c r="PZL330" s="417"/>
      <c r="PZM330" s="418"/>
      <c r="PZN330" s="418"/>
      <c r="PZO330" s="417"/>
      <c r="PZP330" s="417"/>
      <c r="PZQ330" s="417"/>
      <c r="PZR330" s="417"/>
      <c r="PZS330" s="417"/>
      <c r="PZT330" s="417"/>
      <c r="PZU330" s="417"/>
      <c r="PZV330" s="418"/>
      <c r="PZW330" s="418"/>
      <c r="PZX330" s="417"/>
      <c r="PZY330" s="417"/>
      <c r="PZZ330" s="418"/>
      <c r="QAA330" s="418"/>
      <c r="QAB330" s="417"/>
      <c r="QAC330" s="417"/>
      <c r="QAD330" s="417"/>
      <c r="QAE330" s="417"/>
      <c r="QAF330" s="417"/>
      <c r="QAG330" s="411"/>
      <c r="QAH330" s="443"/>
      <c r="QAI330" s="417"/>
      <c r="QAJ330" s="417"/>
      <c r="QAK330" s="417"/>
      <c r="QAL330" s="417"/>
      <c r="QAM330" s="417"/>
      <c r="QAN330" s="417"/>
      <c r="QAO330" s="417"/>
      <c r="QAP330" s="416"/>
      <c r="QAQ330" s="416"/>
      <c r="QAR330" s="416"/>
      <c r="QAS330" s="416"/>
      <c r="QAT330" s="416"/>
      <c r="QAU330" s="416"/>
      <c r="QAV330" s="416"/>
      <c r="QAW330" s="416"/>
      <c r="QAX330" s="416"/>
      <c r="QAY330" s="416"/>
      <c r="QAZ330" s="416"/>
      <c r="QBA330" s="416"/>
      <c r="QBB330" s="416"/>
      <c r="QBC330" s="416"/>
      <c r="QBD330" s="416"/>
      <c r="QBE330" s="416"/>
      <c r="QBF330" s="416"/>
      <c r="QBG330" s="416"/>
      <c r="QBH330" s="416"/>
      <c r="QBI330" s="416"/>
      <c r="QBJ330" s="416"/>
      <c r="QBK330" s="416"/>
      <c r="QBL330" s="416"/>
      <c r="QBM330" s="416"/>
      <c r="QBN330" s="416"/>
      <c r="QBO330" s="416"/>
      <c r="QBP330" s="416"/>
      <c r="QBQ330" s="416"/>
      <c r="QBR330" s="416"/>
      <c r="QBS330" s="416"/>
      <c r="QBT330" s="416"/>
      <c r="QBU330" s="416"/>
      <c r="QBV330" s="416"/>
      <c r="QBW330" s="416"/>
      <c r="QBX330" s="416"/>
      <c r="QBY330" s="416"/>
      <c r="QBZ330" s="416"/>
      <c r="QCA330" s="416"/>
      <c r="QCB330" s="416"/>
      <c r="QCC330" s="416"/>
      <c r="QCD330" s="416"/>
      <c r="QCE330" s="416"/>
      <c r="QCF330" s="416"/>
      <c r="QCG330" s="416"/>
      <c r="QCH330" s="417"/>
      <c r="QCI330" s="417"/>
      <c r="QCJ330" s="417"/>
      <c r="QCK330" s="417"/>
      <c r="QCL330" s="417"/>
      <c r="QCM330" s="417"/>
      <c r="QCN330" s="417"/>
      <c r="QCO330" s="417"/>
      <c r="QCP330" s="417"/>
      <c r="QCQ330" s="417"/>
      <c r="QCR330" s="417"/>
      <c r="QCS330" s="417"/>
      <c r="QCT330" s="417"/>
      <c r="QCU330" s="417"/>
      <c r="QCV330" s="417"/>
      <c r="QCW330" s="417"/>
      <c r="QCX330" s="417"/>
      <c r="QCY330" s="417"/>
      <c r="QCZ330" s="417"/>
      <c r="QDA330" s="417"/>
      <c r="QDB330" s="417"/>
      <c r="QDC330" s="417"/>
      <c r="QDD330" s="417"/>
      <c r="QDE330" s="417"/>
      <c r="QDF330" s="418"/>
      <c r="QDG330" s="418"/>
      <c r="QDH330" s="418"/>
      <c r="QDI330" s="418"/>
      <c r="QDJ330" s="418"/>
      <c r="QDK330" s="417"/>
      <c r="QDL330" s="417"/>
      <c r="QDM330" s="418"/>
      <c r="QDN330" s="418"/>
      <c r="QDO330" s="417"/>
      <c r="QDP330" s="417"/>
      <c r="QDQ330" s="418"/>
      <c r="QDR330" s="418"/>
      <c r="QDS330" s="417"/>
      <c r="QDT330" s="417"/>
      <c r="QDU330" s="417"/>
      <c r="QDV330" s="417"/>
      <c r="QDW330" s="417"/>
      <c r="QDX330" s="417"/>
      <c r="QDY330" s="417"/>
      <c r="QDZ330" s="418"/>
      <c r="QEA330" s="418"/>
      <c r="QEB330" s="417"/>
      <c r="QEC330" s="417"/>
      <c r="QED330" s="418"/>
      <c r="QEE330" s="418"/>
      <c r="QEF330" s="417"/>
      <c r="QEG330" s="417"/>
      <c r="QEH330" s="417"/>
      <c r="QEI330" s="417"/>
      <c r="QEJ330" s="417"/>
      <c r="QEK330" s="411"/>
      <c r="QEL330" s="443"/>
      <c r="QEM330" s="417"/>
      <c r="QEN330" s="417"/>
      <c r="QEO330" s="417"/>
      <c r="QEP330" s="417"/>
      <c r="QEQ330" s="417"/>
      <c r="QER330" s="417"/>
      <c r="QES330" s="417"/>
      <c r="QET330" s="416"/>
      <c r="QEU330" s="416"/>
      <c r="QEV330" s="416"/>
      <c r="QEW330" s="416"/>
      <c r="QEX330" s="416"/>
      <c r="QEY330" s="416"/>
      <c r="QEZ330" s="416"/>
      <c r="QFA330" s="416"/>
      <c r="QFB330" s="416"/>
      <c r="QFC330" s="416"/>
      <c r="QFD330" s="416"/>
      <c r="QFE330" s="416"/>
      <c r="QFF330" s="416"/>
      <c r="QFG330" s="416"/>
      <c r="QFH330" s="416"/>
      <c r="QFI330" s="416"/>
      <c r="QFJ330" s="416"/>
      <c r="QFK330" s="416"/>
      <c r="QFL330" s="416"/>
      <c r="QFM330" s="416"/>
      <c r="QFN330" s="416"/>
      <c r="QFO330" s="416"/>
      <c r="QFP330" s="416"/>
      <c r="QFQ330" s="416"/>
      <c r="QFR330" s="416"/>
      <c r="QFS330" s="416"/>
      <c r="QFT330" s="416"/>
      <c r="QFU330" s="416"/>
      <c r="QFV330" s="416"/>
      <c r="QFW330" s="416"/>
      <c r="QFX330" s="416"/>
      <c r="QFY330" s="416"/>
      <c r="QFZ330" s="416"/>
      <c r="QGA330" s="416"/>
      <c r="QGB330" s="416"/>
      <c r="QGC330" s="416"/>
      <c r="QGD330" s="416"/>
      <c r="QGE330" s="416"/>
      <c r="QGF330" s="416"/>
      <c r="QGG330" s="416"/>
      <c r="QGH330" s="416"/>
      <c r="QGI330" s="416"/>
      <c r="QGJ330" s="416"/>
      <c r="QGK330" s="416"/>
      <c r="QGL330" s="417"/>
      <c r="QGM330" s="417"/>
      <c r="QGN330" s="417"/>
      <c r="QGO330" s="417"/>
      <c r="QGP330" s="417"/>
      <c r="QGQ330" s="417"/>
      <c r="QGR330" s="417"/>
      <c r="QGS330" s="417"/>
      <c r="QGT330" s="417"/>
      <c r="QGU330" s="417"/>
      <c r="QGV330" s="417"/>
      <c r="QGW330" s="417"/>
      <c r="QGX330" s="417"/>
      <c r="QGY330" s="417"/>
      <c r="QGZ330" s="417"/>
      <c r="QHA330" s="417"/>
      <c r="QHB330" s="417"/>
      <c r="QHC330" s="417"/>
      <c r="QHD330" s="417"/>
      <c r="QHE330" s="417"/>
      <c r="QHF330" s="417"/>
      <c r="QHG330" s="417"/>
      <c r="QHH330" s="417"/>
      <c r="QHI330" s="417"/>
      <c r="QHJ330" s="418"/>
      <c r="QHK330" s="418"/>
      <c r="QHL330" s="418"/>
      <c r="QHM330" s="418"/>
      <c r="QHN330" s="418"/>
      <c r="QHO330" s="417"/>
      <c r="QHP330" s="417"/>
      <c r="QHQ330" s="418"/>
      <c r="QHR330" s="418"/>
      <c r="QHS330" s="417"/>
      <c r="QHT330" s="417"/>
      <c r="QHU330" s="418"/>
      <c r="QHV330" s="418"/>
      <c r="QHW330" s="417"/>
      <c r="QHX330" s="417"/>
      <c r="QHY330" s="417"/>
      <c r="QHZ330" s="417"/>
      <c r="QIA330" s="417"/>
      <c r="QIB330" s="417"/>
      <c r="QIC330" s="417"/>
      <c r="QID330" s="418"/>
      <c r="QIE330" s="418"/>
      <c r="QIF330" s="417"/>
      <c r="QIG330" s="417"/>
      <c r="QIH330" s="418"/>
      <c r="QII330" s="418"/>
      <c r="QIJ330" s="417"/>
      <c r="QIK330" s="417"/>
      <c r="QIL330" s="417"/>
      <c r="QIM330" s="417"/>
      <c r="QIN330" s="417"/>
      <c r="QIO330" s="411"/>
      <c r="QIP330" s="443"/>
      <c r="QIQ330" s="417"/>
      <c r="QIR330" s="417"/>
      <c r="QIS330" s="417"/>
      <c r="QIT330" s="417"/>
      <c r="QIU330" s="417"/>
      <c r="QIV330" s="417"/>
      <c r="QIW330" s="417"/>
      <c r="QIX330" s="416"/>
      <c r="QIY330" s="416"/>
      <c r="QIZ330" s="416"/>
      <c r="QJA330" s="416"/>
      <c r="QJB330" s="416"/>
      <c r="QJC330" s="416"/>
      <c r="QJD330" s="416"/>
      <c r="QJE330" s="416"/>
      <c r="QJF330" s="416"/>
      <c r="QJG330" s="416"/>
      <c r="QJH330" s="416"/>
      <c r="QJI330" s="416"/>
      <c r="QJJ330" s="416"/>
      <c r="QJK330" s="416"/>
      <c r="QJL330" s="416"/>
      <c r="QJM330" s="416"/>
      <c r="QJN330" s="416"/>
      <c r="QJO330" s="416"/>
      <c r="QJP330" s="416"/>
      <c r="QJQ330" s="416"/>
      <c r="QJR330" s="416"/>
      <c r="QJS330" s="416"/>
      <c r="QJT330" s="416"/>
      <c r="QJU330" s="416"/>
      <c r="QJV330" s="416"/>
      <c r="QJW330" s="416"/>
      <c r="QJX330" s="416"/>
      <c r="QJY330" s="416"/>
      <c r="QJZ330" s="416"/>
      <c r="QKA330" s="416"/>
      <c r="QKB330" s="416"/>
      <c r="QKC330" s="416"/>
      <c r="QKD330" s="416"/>
      <c r="QKE330" s="416"/>
      <c r="QKF330" s="416"/>
      <c r="QKG330" s="416"/>
      <c r="QKH330" s="416"/>
      <c r="QKI330" s="416"/>
      <c r="QKJ330" s="416"/>
      <c r="QKK330" s="416"/>
      <c r="QKL330" s="416"/>
      <c r="QKM330" s="416"/>
      <c r="QKN330" s="416"/>
      <c r="QKO330" s="416"/>
      <c r="QKP330" s="417"/>
      <c r="QKQ330" s="417"/>
      <c r="QKR330" s="417"/>
      <c r="QKS330" s="417"/>
      <c r="QKT330" s="417"/>
      <c r="QKU330" s="417"/>
      <c r="QKV330" s="417"/>
      <c r="QKW330" s="417"/>
      <c r="QKX330" s="417"/>
      <c r="QKY330" s="417"/>
      <c r="QKZ330" s="417"/>
      <c r="QLA330" s="417"/>
      <c r="QLB330" s="417"/>
      <c r="QLC330" s="417"/>
      <c r="QLD330" s="417"/>
      <c r="QLE330" s="417"/>
      <c r="QLF330" s="417"/>
      <c r="QLG330" s="417"/>
      <c r="QLH330" s="417"/>
      <c r="QLI330" s="417"/>
      <c r="QLJ330" s="417"/>
      <c r="QLK330" s="417"/>
      <c r="QLL330" s="417"/>
      <c r="QLM330" s="417"/>
      <c r="QLN330" s="418"/>
      <c r="QLO330" s="418"/>
      <c r="QLP330" s="418"/>
      <c r="QLQ330" s="418"/>
      <c r="QLR330" s="418"/>
      <c r="QLS330" s="417"/>
      <c r="QLT330" s="417"/>
      <c r="QLU330" s="418"/>
      <c r="QLV330" s="418"/>
      <c r="QLW330" s="417"/>
      <c r="QLX330" s="417"/>
      <c r="QLY330" s="418"/>
      <c r="QLZ330" s="418"/>
      <c r="QMA330" s="417"/>
      <c r="QMB330" s="417"/>
      <c r="QMC330" s="417"/>
      <c r="QMD330" s="417"/>
      <c r="QME330" s="417"/>
      <c r="QMF330" s="417"/>
      <c r="QMG330" s="417"/>
      <c r="QMH330" s="418"/>
      <c r="QMI330" s="418"/>
      <c r="QMJ330" s="417"/>
      <c r="QMK330" s="417"/>
      <c r="QML330" s="418"/>
      <c r="QMM330" s="418"/>
      <c r="QMN330" s="417"/>
      <c r="QMO330" s="417"/>
      <c r="QMP330" s="417"/>
      <c r="QMQ330" s="417"/>
      <c r="QMR330" s="417"/>
      <c r="QMS330" s="411"/>
      <c r="QMT330" s="443"/>
      <c r="QMU330" s="417"/>
      <c r="QMV330" s="417"/>
      <c r="QMW330" s="417"/>
      <c r="QMX330" s="417"/>
      <c r="QMY330" s="417"/>
      <c r="QMZ330" s="417"/>
      <c r="QNA330" s="417"/>
      <c r="QNB330" s="416"/>
      <c r="QNC330" s="416"/>
      <c r="QND330" s="416"/>
      <c r="QNE330" s="416"/>
      <c r="QNF330" s="416"/>
      <c r="QNG330" s="416"/>
      <c r="QNH330" s="416"/>
      <c r="QNI330" s="416"/>
      <c r="QNJ330" s="416"/>
      <c r="QNK330" s="416"/>
      <c r="QNL330" s="416"/>
      <c r="QNM330" s="416"/>
      <c r="QNN330" s="416"/>
      <c r="QNO330" s="416"/>
      <c r="QNP330" s="416"/>
      <c r="QNQ330" s="416"/>
      <c r="QNR330" s="416"/>
      <c r="QNS330" s="416"/>
      <c r="QNT330" s="416"/>
      <c r="QNU330" s="416"/>
      <c r="QNV330" s="416"/>
      <c r="QNW330" s="416"/>
      <c r="QNX330" s="416"/>
      <c r="QNY330" s="416"/>
      <c r="QNZ330" s="416"/>
      <c r="QOA330" s="416"/>
      <c r="QOB330" s="416"/>
      <c r="QOC330" s="416"/>
      <c r="QOD330" s="416"/>
      <c r="QOE330" s="416"/>
      <c r="QOF330" s="416"/>
      <c r="QOG330" s="416"/>
      <c r="QOH330" s="416"/>
      <c r="QOI330" s="416"/>
      <c r="QOJ330" s="416"/>
      <c r="QOK330" s="416"/>
      <c r="QOL330" s="416"/>
      <c r="QOM330" s="416"/>
      <c r="QON330" s="416"/>
      <c r="QOO330" s="416"/>
      <c r="QOP330" s="416"/>
      <c r="QOQ330" s="416"/>
      <c r="QOR330" s="416"/>
      <c r="QOS330" s="416"/>
      <c r="QOT330" s="417"/>
      <c r="QOU330" s="417"/>
      <c r="QOV330" s="417"/>
      <c r="QOW330" s="417"/>
      <c r="QOX330" s="417"/>
      <c r="QOY330" s="417"/>
      <c r="QOZ330" s="417"/>
      <c r="QPA330" s="417"/>
      <c r="QPB330" s="417"/>
      <c r="QPC330" s="417"/>
      <c r="QPD330" s="417"/>
      <c r="QPE330" s="417"/>
      <c r="QPF330" s="417"/>
      <c r="QPG330" s="417"/>
      <c r="QPH330" s="417"/>
      <c r="QPI330" s="417"/>
      <c r="QPJ330" s="417"/>
      <c r="QPK330" s="417"/>
      <c r="QPL330" s="417"/>
      <c r="QPM330" s="417"/>
      <c r="QPN330" s="417"/>
      <c r="QPO330" s="417"/>
      <c r="QPP330" s="417"/>
      <c r="QPQ330" s="417"/>
      <c r="QPR330" s="418"/>
      <c r="QPS330" s="418"/>
      <c r="QPT330" s="418"/>
      <c r="QPU330" s="418"/>
      <c r="QPV330" s="418"/>
      <c r="QPW330" s="417"/>
      <c r="QPX330" s="417"/>
      <c r="QPY330" s="418"/>
      <c r="QPZ330" s="418"/>
      <c r="QQA330" s="417"/>
      <c r="QQB330" s="417"/>
      <c r="QQC330" s="418"/>
      <c r="QQD330" s="418"/>
      <c r="QQE330" s="417"/>
      <c r="QQF330" s="417"/>
      <c r="QQG330" s="417"/>
      <c r="QQH330" s="417"/>
      <c r="QQI330" s="417"/>
      <c r="QQJ330" s="417"/>
      <c r="QQK330" s="417"/>
      <c r="QQL330" s="418"/>
      <c r="QQM330" s="418"/>
      <c r="QQN330" s="417"/>
      <c r="QQO330" s="417"/>
      <c r="QQP330" s="418"/>
      <c r="QQQ330" s="418"/>
      <c r="QQR330" s="417"/>
      <c r="QQS330" s="417"/>
      <c r="QQT330" s="417"/>
      <c r="QQU330" s="417"/>
      <c r="QQV330" s="417"/>
      <c r="QQW330" s="411"/>
      <c r="QQX330" s="443"/>
      <c r="QQY330" s="417"/>
      <c r="QQZ330" s="417"/>
      <c r="QRA330" s="417"/>
      <c r="QRB330" s="417"/>
      <c r="QRC330" s="417"/>
      <c r="QRD330" s="417"/>
      <c r="QRE330" s="417"/>
      <c r="QRF330" s="416"/>
      <c r="QRG330" s="416"/>
      <c r="QRH330" s="416"/>
      <c r="QRI330" s="416"/>
      <c r="QRJ330" s="416"/>
      <c r="QRK330" s="416"/>
      <c r="QRL330" s="416"/>
      <c r="QRM330" s="416"/>
      <c r="QRN330" s="416"/>
      <c r="QRO330" s="416"/>
      <c r="QRP330" s="416"/>
      <c r="QRQ330" s="416"/>
      <c r="QRR330" s="416"/>
      <c r="QRS330" s="416"/>
      <c r="QRT330" s="416"/>
      <c r="QRU330" s="416"/>
      <c r="QRV330" s="416"/>
      <c r="QRW330" s="416"/>
      <c r="QRX330" s="416"/>
      <c r="QRY330" s="416"/>
      <c r="QRZ330" s="416"/>
      <c r="QSA330" s="416"/>
      <c r="QSB330" s="416"/>
      <c r="QSC330" s="416"/>
      <c r="QSD330" s="416"/>
      <c r="QSE330" s="416"/>
      <c r="QSF330" s="416"/>
      <c r="QSG330" s="416"/>
      <c r="QSH330" s="416"/>
      <c r="QSI330" s="416"/>
      <c r="QSJ330" s="416"/>
      <c r="QSK330" s="416"/>
      <c r="QSL330" s="416"/>
      <c r="QSM330" s="416"/>
      <c r="QSN330" s="416"/>
      <c r="QSO330" s="416"/>
      <c r="QSP330" s="416"/>
      <c r="QSQ330" s="416"/>
      <c r="QSR330" s="416"/>
      <c r="QSS330" s="416"/>
      <c r="QST330" s="416"/>
      <c r="QSU330" s="416"/>
      <c r="QSV330" s="416"/>
      <c r="QSW330" s="416"/>
      <c r="QSX330" s="417"/>
      <c r="QSY330" s="417"/>
      <c r="QSZ330" s="417"/>
      <c r="QTA330" s="417"/>
      <c r="QTB330" s="417"/>
      <c r="QTC330" s="417"/>
      <c r="QTD330" s="417"/>
      <c r="QTE330" s="417"/>
      <c r="QTF330" s="417"/>
      <c r="QTG330" s="417"/>
      <c r="QTH330" s="417"/>
      <c r="QTI330" s="417"/>
      <c r="QTJ330" s="417"/>
      <c r="QTK330" s="417"/>
      <c r="QTL330" s="417"/>
      <c r="QTM330" s="417"/>
      <c r="QTN330" s="417"/>
      <c r="QTO330" s="417"/>
      <c r="QTP330" s="417"/>
      <c r="QTQ330" s="417"/>
      <c r="QTR330" s="417"/>
      <c r="QTS330" s="417"/>
      <c r="QTT330" s="417"/>
      <c r="QTU330" s="417"/>
      <c r="QTV330" s="418"/>
      <c r="QTW330" s="418"/>
      <c r="QTX330" s="418"/>
      <c r="QTY330" s="418"/>
      <c r="QTZ330" s="418"/>
      <c r="QUA330" s="417"/>
      <c r="QUB330" s="417"/>
      <c r="QUC330" s="418"/>
      <c r="QUD330" s="418"/>
      <c r="QUE330" s="417"/>
      <c r="QUF330" s="417"/>
      <c r="QUG330" s="418"/>
      <c r="QUH330" s="418"/>
      <c r="QUI330" s="417"/>
      <c r="QUJ330" s="417"/>
      <c r="QUK330" s="417"/>
      <c r="QUL330" s="417"/>
      <c r="QUM330" s="417"/>
      <c r="QUN330" s="417"/>
      <c r="QUO330" s="417"/>
      <c r="QUP330" s="418"/>
      <c r="QUQ330" s="418"/>
      <c r="QUR330" s="417"/>
      <c r="QUS330" s="417"/>
      <c r="QUT330" s="418"/>
      <c r="QUU330" s="418"/>
      <c r="QUV330" s="417"/>
      <c r="QUW330" s="417"/>
      <c r="QUX330" s="417"/>
      <c r="QUY330" s="417"/>
      <c r="QUZ330" s="417"/>
      <c r="QVA330" s="411"/>
      <c r="QVB330" s="443"/>
      <c r="QVC330" s="417"/>
      <c r="QVD330" s="417"/>
      <c r="QVE330" s="417"/>
      <c r="QVF330" s="417"/>
      <c r="QVG330" s="417"/>
      <c r="QVH330" s="417"/>
      <c r="QVI330" s="417"/>
      <c r="QVJ330" s="416"/>
      <c r="QVK330" s="416"/>
      <c r="QVL330" s="416"/>
      <c r="QVM330" s="416"/>
      <c r="QVN330" s="416"/>
      <c r="QVO330" s="416"/>
      <c r="QVP330" s="416"/>
      <c r="QVQ330" s="416"/>
      <c r="QVR330" s="416"/>
      <c r="QVS330" s="416"/>
      <c r="QVT330" s="416"/>
      <c r="QVU330" s="416"/>
      <c r="QVV330" s="416"/>
      <c r="QVW330" s="416"/>
      <c r="QVX330" s="416"/>
      <c r="QVY330" s="416"/>
      <c r="QVZ330" s="416"/>
      <c r="QWA330" s="416"/>
      <c r="QWB330" s="416"/>
      <c r="QWC330" s="416"/>
      <c r="QWD330" s="416"/>
      <c r="QWE330" s="416"/>
      <c r="QWF330" s="416"/>
      <c r="QWG330" s="416"/>
      <c r="QWH330" s="416"/>
      <c r="QWI330" s="416"/>
      <c r="QWJ330" s="416"/>
      <c r="QWK330" s="416"/>
      <c r="QWL330" s="416"/>
      <c r="QWM330" s="416"/>
      <c r="QWN330" s="416"/>
      <c r="QWO330" s="416"/>
      <c r="QWP330" s="416"/>
      <c r="QWQ330" s="416"/>
      <c r="QWR330" s="416"/>
      <c r="QWS330" s="416"/>
      <c r="QWT330" s="416"/>
      <c r="QWU330" s="416"/>
      <c r="QWV330" s="416"/>
      <c r="QWW330" s="416"/>
      <c r="QWX330" s="416"/>
      <c r="QWY330" s="416"/>
      <c r="QWZ330" s="416"/>
      <c r="QXA330" s="416"/>
      <c r="QXB330" s="417"/>
      <c r="QXC330" s="417"/>
      <c r="QXD330" s="417"/>
      <c r="QXE330" s="417"/>
      <c r="QXF330" s="417"/>
      <c r="QXG330" s="417"/>
      <c r="QXH330" s="417"/>
      <c r="QXI330" s="417"/>
      <c r="QXJ330" s="417"/>
      <c r="QXK330" s="417"/>
      <c r="QXL330" s="417"/>
      <c r="QXM330" s="417"/>
      <c r="QXN330" s="417"/>
      <c r="QXO330" s="417"/>
      <c r="QXP330" s="417"/>
      <c r="QXQ330" s="417"/>
      <c r="QXR330" s="417"/>
      <c r="QXS330" s="417"/>
      <c r="QXT330" s="417"/>
      <c r="QXU330" s="417"/>
      <c r="QXV330" s="417"/>
      <c r="QXW330" s="417"/>
      <c r="QXX330" s="417"/>
      <c r="QXY330" s="417"/>
      <c r="QXZ330" s="418"/>
      <c r="QYA330" s="418"/>
      <c r="QYB330" s="418"/>
      <c r="QYC330" s="418"/>
      <c r="QYD330" s="418"/>
      <c r="QYE330" s="417"/>
      <c r="QYF330" s="417"/>
      <c r="QYG330" s="418"/>
      <c r="QYH330" s="418"/>
      <c r="QYI330" s="417"/>
      <c r="QYJ330" s="417"/>
      <c r="QYK330" s="418"/>
      <c r="QYL330" s="418"/>
      <c r="QYM330" s="417"/>
      <c r="QYN330" s="417"/>
      <c r="QYO330" s="417"/>
      <c r="QYP330" s="417"/>
      <c r="QYQ330" s="417"/>
      <c r="QYR330" s="417"/>
      <c r="QYS330" s="417"/>
      <c r="QYT330" s="418"/>
      <c r="QYU330" s="418"/>
      <c r="QYV330" s="417"/>
      <c r="QYW330" s="417"/>
      <c r="QYX330" s="418"/>
      <c r="QYY330" s="418"/>
      <c r="QYZ330" s="417"/>
      <c r="QZA330" s="417"/>
      <c r="QZB330" s="417"/>
      <c r="QZC330" s="417"/>
      <c r="QZD330" s="417"/>
      <c r="QZE330" s="411"/>
      <c r="QZF330" s="443"/>
      <c r="QZG330" s="417"/>
      <c r="QZH330" s="417"/>
      <c r="QZI330" s="417"/>
      <c r="QZJ330" s="417"/>
      <c r="QZK330" s="417"/>
      <c r="QZL330" s="417"/>
      <c r="QZM330" s="417"/>
      <c r="QZN330" s="416"/>
      <c r="QZO330" s="416"/>
      <c r="QZP330" s="416"/>
      <c r="QZQ330" s="416"/>
      <c r="QZR330" s="416"/>
      <c r="QZS330" s="416"/>
      <c r="QZT330" s="416"/>
      <c r="QZU330" s="416"/>
      <c r="QZV330" s="416"/>
      <c r="QZW330" s="416"/>
      <c r="QZX330" s="416"/>
      <c r="QZY330" s="416"/>
      <c r="QZZ330" s="416"/>
      <c r="RAA330" s="416"/>
      <c r="RAB330" s="416"/>
      <c r="RAC330" s="416"/>
      <c r="RAD330" s="416"/>
      <c r="RAE330" s="416"/>
      <c r="RAF330" s="416"/>
      <c r="RAG330" s="416"/>
      <c r="RAH330" s="416"/>
      <c r="RAI330" s="416"/>
      <c r="RAJ330" s="416"/>
      <c r="RAK330" s="416"/>
      <c r="RAL330" s="416"/>
      <c r="RAM330" s="416"/>
      <c r="RAN330" s="416"/>
      <c r="RAO330" s="416"/>
      <c r="RAP330" s="416"/>
      <c r="RAQ330" s="416"/>
      <c r="RAR330" s="416"/>
      <c r="RAS330" s="416"/>
      <c r="RAT330" s="416"/>
      <c r="RAU330" s="416"/>
      <c r="RAV330" s="416"/>
      <c r="RAW330" s="416"/>
      <c r="RAX330" s="416"/>
      <c r="RAY330" s="416"/>
      <c r="RAZ330" s="416"/>
      <c r="RBA330" s="416"/>
      <c r="RBB330" s="416"/>
      <c r="RBC330" s="416"/>
      <c r="RBD330" s="416"/>
      <c r="RBE330" s="416"/>
      <c r="RBF330" s="417"/>
      <c r="RBG330" s="417"/>
      <c r="RBH330" s="417"/>
      <c r="RBI330" s="417"/>
      <c r="RBJ330" s="417"/>
      <c r="RBK330" s="417"/>
      <c r="RBL330" s="417"/>
      <c r="RBM330" s="417"/>
      <c r="RBN330" s="417"/>
      <c r="RBO330" s="417"/>
      <c r="RBP330" s="417"/>
      <c r="RBQ330" s="417"/>
      <c r="RBR330" s="417"/>
      <c r="RBS330" s="417"/>
      <c r="RBT330" s="417"/>
      <c r="RBU330" s="417"/>
      <c r="RBV330" s="417"/>
      <c r="RBW330" s="417"/>
      <c r="RBX330" s="417"/>
      <c r="RBY330" s="417"/>
      <c r="RBZ330" s="417"/>
      <c r="RCA330" s="417"/>
      <c r="RCB330" s="417"/>
    </row>
    <row r="331" spans="1:12248" s="22" customFormat="1" ht="69" customHeight="1" x14ac:dyDescent="0.25">
      <c r="B331" s="206"/>
      <c r="C331" s="111" t="s">
        <v>31</v>
      </c>
      <c r="D331" s="193">
        <f>E331+F331+G331+H331</f>
        <v>726080.05691999989</v>
      </c>
      <c r="E331" s="193">
        <v>0</v>
      </c>
      <c r="F331" s="193">
        <f>F354+F409+F413+F417+F420+F423+F426+F434+F438+F440+F448+F454+F485+F493+F497+F501+F505+F509+F513</f>
        <v>726080.05691999989</v>
      </c>
      <c r="G331" s="193">
        <f t="shared" ref="G331:H331" si="1205">G335+G340+G354+G359+G395+G409+G414+G418+G421+G424+G427+G432+G439+G441+G449+G454+G480+G483+G486</f>
        <v>0</v>
      </c>
      <c r="H331" s="193">
        <f t="shared" si="1205"/>
        <v>0</v>
      </c>
      <c r="I331" s="193">
        <f>M331</f>
        <v>29586.485709999997</v>
      </c>
      <c r="J331" s="574">
        <f>I331/D331</f>
        <v>4.0748241778605775E-2</v>
      </c>
      <c r="K331" s="112"/>
      <c r="L331" s="574"/>
      <c r="M331" s="193">
        <f>M354+M409+M413+M417+M420+M423+M426+M434+M438+M440+M448+M454+M485+M493+M497+M501+M505+M509+M513</f>
        <v>29586.485709999997</v>
      </c>
      <c r="N331" s="574">
        <f>M331/F331</f>
        <v>4.0748241778605775E-2</v>
      </c>
      <c r="O331" s="112"/>
      <c r="P331" s="112"/>
      <c r="Q331" s="112"/>
      <c r="R331" s="112"/>
      <c r="S331" s="193">
        <f>S354+S409+S413+S417+S420+S423+S426+S434+S438+S440+S448+S454+S485+S493+S497+S501+S505+S509+S513</f>
        <v>12797.929419999999</v>
      </c>
      <c r="T331" s="675">
        <f>S331/D331</f>
        <v>1.762605830862269E-2</v>
      </c>
      <c r="U331" s="112"/>
      <c r="V331" s="634"/>
      <c r="W331" s="193">
        <f>W354+W409+W413+W417+W420+W423+W426+W434+W438+W440+W448+W454+W485+W493+W497+W501+W505+W509+W513</f>
        <v>12797.929419999999</v>
      </c>
      <c r="X331" s="675">
        <f t="shared" si="1087"/>
        <v>1.762605830862269E-2</v>
      </c>
      <c r="Y331" s="112"/>
      <c r="Z331" s="634"/>
      <c r="AA331" s="112"/>
      <c r="AB331" s="112"/>
      <c r="AC331" s="193">
        <f t="shared" ref="AC331:AC394" si="1206">AE331+AG331+AI331+AK331</f>
        <v>532669.72944000002</v>
      </c>
      <c r="AD331" s="580">
        <f t="shared" ref="AD331:AD394" si="1207">AC331/D331</f>
        <v>0.73362396386365702</v>
      </c>
      <c r="AE331" s="112">
        <v>0</v>
      </c>
      <c r="AF331" s="627"/>
      <c r="AG331" s="193">
        <f>AG354+AG409+AG413+AG417+AG420+AG423+AG426+AG434+AG438+AG440+AG448+AG454+AG485+AG493+AG497+AG501+AG505+AG509+AG513</f>
        <v>532669.72944000002</v>
      </c>
      <c r="AH331" s="627">
        <f t="shared" si="1092"/>
        <v>0.73362396386365702</v>
      </c>
      <c r="AI331" s="112"/>
      <c r="AJ331" s="112"/>
      <c r="AK331" s="193">
        <f t="shared" ref="AK331" si="1208">AK335+AK340+AK354+AK359+AK395+AK409+AK414+AK418+AK421+AK424+AK427+AK432+AK439+AK441+AK449+AK454+AK480+AK483+AK486</f>
        <v>0</v>
      </c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>
        <f>SUM(AU352+AU408+AU413+AU417+AU420+AU423+AU426+AU434+AU438+AU440+AU448+AU453+AU479+AU482+AU485+AU489+AU493+AU497+AU501+AU505+AU509)</f>
        <v>575799.98469000007</v>
      </c>
      <c r="AV331" s="112">
        <f>AW331+AX331+AY331+AZ331</f>
        <v>1295904.2631599996</v>
      </c>
      <c r="AW331" s="112">
        <v>0</v>
      </c>
      <c r="AX331" s="193">
        <f>AX352+AX408+AX413+AX417+AX420+AX423+AX426+AX434+AX438+AX440+AX448+AX453+AX479+AX482+AX485+AX489+AX493+AX497+AX501+AX505+AX509</f>
        <v>1295904.2631599996</v>
      </c>
      <c r="AY331" s="112">
        <f t="shared" ref="AY331:AZ331" si="1209">AY335+AY340+AY354+AY359+AY395+AY409+AY414+AY418+AY421+AY424+AY427+AY432+AY439+AY441+AY449+AY454+AY480+AY483+AY486</f>
        <v>0</v>
      </c>
      <c r="AZ331" s="112">
        <f t="shared" si="1209"/>
        <v>0</v>
      </c>
      <c r="BA331" s="112">
        <f>BB331</f>
        <v>0</v>
      </c>
      <c r="BB331" s="112">
        <f>BB335+BB340+BB354+BB358+BB370+BB394+BB408+BB413+BB417+BB420+BB423+BB438</f>
        <v>0</v>
      </c>
      <c r="BC331" s="311"/>
      <c r="BD331" s="311"/>
      <c r="BE331" s="112" t="e">
        <f>BF331</f>
        <v>#REF!</v>
      </c>
      <c r="BF331" s="112" t="e">
        <f>BF335+BF340+BF354+BF358+BF370+BF394+BF408+BF413+BF417+BF420+BF423+BF438</f>
        <v>#REF!</v>
      </c>
      <c r="BG331" s="311"/>
      <c r="BH331" s="311"/>
      <c r="BI331" s="112">
        <f>BJ331+BK331+BL331+BM331</f>
        <v>1452409.1095199999</v>
      </c>
      <c r="BJ331" s="112">
        <v>0</v>
      </c>
      <c r="BK331" s="112">
        <f>BK335+BK340+BK354+BK359+BK395+BK409+BK414+BK418+BK421+BK424+BK427+BK432+BK439+BK441+BK449+BK454+BK480+BK483+BK486+BK435</f>
        <v>1452409.1095199999</v>
      </c>
      <c r="BL331" s="112">
        <f t="shared" ref="BL331:BM331" si="1210">BL335+BL340+BL354+BL359+BL395+BL409+BL414+BL418+BL421+BL424+BL427+BL432+BL439+BL441+BL449+BL454+BL480+BL483+BL486</f>
        <v>0</v>
      </c>
      <c r="BM331" s="112">
        <f t="shared" si="1210"/>
        <v>0</v>
      </c>
      <c r="BN331" s="112">
        <f>BQ331-BK331</f>
        <v>170023.91894</v>
      </c>
      <c r="BO331" s="112">
        <f>BP331+BQ331+BR331+BS331</f>
        <v>1622433.0284599999</v>
      </c>
      <c r="BP331" s="112">
        <v>0</v>
      </c>
      <c r="BQ331" s="193">
        <f>BQ352+BQ408+BQ413+BQ417+BQ420+BQ423+BQ426+BQ434+BQ438+BQ440+BQ448+BQ453+BQ479+BQ482+BQ485+BQ489+BQ493+BQ497+BQ501+BQ505+BQ509</f>
        <v>1622433.0284599999</v>
      </c>
      <c r="BR331" s="112">
        <f t="shared" ref="BR331:BS331" si="1211">BR335+BR340+BR354+BR359+BR395+BR409+BR414+BR418+BR421+BR424+BR427+BR432+BR439+BR441+BR449+BR454+BR480+BR483+BR486</f>
        <v>0</v>
      </c>
      <c r="BS331" s="112">
        <f t="shared" si="1211"/>
        <v>0</v>
      </c>
      <c r="BT331" s="194">
        <f t="shared" si="1198"/>
        <v>0</v>
      </c>
      <c r="BU331" s="194"/>
      <c r="BV331" s="112">
        <f>BW331+BX331+BY331+BZ331</f>
        <v>2432943.6934799999</v>
      </c>
      <c r="BW331" s="112">
        <f>BW335+BW340+BW354+BW359+BW395+BW409+BW414+BW418+BW421+BW424+BW427+BW432+BW439+BW441+BW449+BW454+BW480+BW483+BW486</f>
        <v>0</v>
      </c>
      <c r="BX331" s="112">
        <f>BX335+BX340+BX354+BX359+BX395+BX409+BX414+BX418+BX421+BX424+BX427+BX432+BX439+BX441+BX449+BX454+BX480+BX483+BX486+BX435</f>
        <v>2432943.6934799999</v>
      </c>
      <c r="BY331" s="112">
        <f t="shared" ref="BY331:BZ331" si="1212">BY335+BY340+BY354+BY359+BY395+BY409+BY414+BY418+BY421+BY424+BY427+BY432+BY439+BY441+BY449+BY454+BY480+BY483+BY486</f>
        <v>0</v>
      </c>
      <c r="BZ331" s="112">
        <f t="shared" si="1212"/>
        <v>0</v>
      </c>
      <c r="CA331" s="112">
        <f>CB331</f>
        <v>0</v>
      </c>
      <c r="CB331" s="193">
        <f>CB335+CB340+CB354+CB358+CB370+CB394+CB408+CB413+CB417+CB420+CB423+CB438</f>
        <v>0</v>
      </c>
      <c r="CC331" s="194"/>
      <c r="CD331" s="194"/>
      <c r="CE331" s="112">
        <f>CG331</f>
        <v>1293063.6934799999</v>
      </c>
      <c r="CF331" s="193">
        <f>CF335+CF340+CF354+CF358+CF370+CF394+CF408+CF413+CF417+CF420+CF423+CF438</f>
        <v>0</v>
      </c>
      <c r="CG331" s="112">
        <f>CG426+CG434+CG438+CG440+CG448+CG453+CG479+CG482+CG485+CG489+CG493+CG497+CG501+CG505</f>
        <v>1293063.6934799999</v>
      </c>
      <c r="CH331" s="194">
        <f t="shared" si="1202"/>
        <v>0</v>
      </c>
      <c r="CI331" s="194"/>
      <c r="CJ331" s="112">
        <f>CM331-CG331</f>
        <v>0</v>
      </c>
      <c r="CK331" s="112">
        <f>CL331+CM331+CN331+CO331</f>
        <v>1293063.6934799999</v>
      </c>
      <c r="CL331" s="112">
        <f>CL335+CL340+CL354+CL359+CL395+CL409+CL414+CL418+CL421+CL424+CL427+CL432+CL439+CL441+CL449+CL454+CL480+CL483+CL486</f>
        <v>0</v>
      </c>
      <c r="CM331" s="112">
        <f>CM426+CM434+CM438+CM440+CM448+CM453+CM479+CM482+CM485+CM489+CM493+CM497+CM501+CM505+CM509</f>
        <v>1293063.6934799999</v>
      </c>
      <c r="CN331" s="112">
        <f t="shared" ref="CN331:CO331" si="1213">CN335+CN340+CN354+CN359+CN395+CN409+CN414+CN418+CN421+CN424+CN427+CN432+CN439+CN441+CN449+CN454+CN480+CN483+CN486</f>
        <v>0</v>
      </c>
      <c r="CO331" s="112">
        <f t="shared" si="1213"/>
        <v>0</v>
      </c>
    </row>
    <row r="332" spans="1:12248" s="25" customFormat="1" ht="63.75" hidden="1" customHeight="1" x14ac:dyDescent="0.25">
      <c r="B332" s="207"/>
      <c r="C332" s="115" t="s">
        <v>32</v>
      </c>
      <c r="D332" s="183">
        <f>E332+F332+G332+H332</f>
        <v>0</v>
      </c>
      <c r="E332" s="183">
        <f>E344+E351+E353+E388</f>
        <v>0</v>
      </c>
      <c r="F332" s="183">
        <f t="shared" ref="F332:H332" si="1214">F344+F351+F353+F388</f>
        <v>0</v>
      </c>
      <c r="G332" s="183">
        <f t="shared" si="1214"/>
        <v>0</v>
      </c>
      <c r="H332" s="183">
        <f t="shared" si="1214"/>
        <v>0</v>
      </c>
      <c r="I332" s="183"/>
      <c r="J332" s="116"/>
      <c r="K332" s="116">
        <f>K344+K351+K353+K388</f>
        <v>0</v>
      </c>
      <c r="L332" s="116"/>
      <c r="M332" s="183">
        <f t="shared" ref="M332" si="1215">M344+M351+M353+M388</f>
        <v>0</v>
      </c>
      <c r="N332" s="116"/>
      <c r="O332" s="116"/>
      <c r="P332" s="116"/>
      <c r="Q332" s="116">
        <f t="shared" ref="Q332" si="1216">Q344+Q351+Q353+Q388</f>
        <v>0</v>
      </c>
      <c r="R332" s="116"/>
      <c r="S332" s="183"/>
      <c r="T332" s="116"/>
      <c r="U332" s="116"/>
      <c r="V332" s="634"/>
      <c r="W332" s="183"/>
      <c r="X332" s="634" t="e">
        <f t="shared" si="1087"/>
        <v>#DIV/0!</v>
      </c>
      <c r="Y332" s="116"/>
      <c r="Z332" s="634"/>
      <c r="AA332" s="116"/>
      <c r="AB332" s="116"/>
      <c r="AC332" s="183">
        <f t="shared" si="1206"/>
        <v>0</v>
      </c>
      <c r="AD332" s="580" t="e">
        <f t="shared" si="1207"/>
        <v>#DIV/0!</v>
      </c>
      <c r="AE332" s="116">
        <f>AE344+AE351+AE353+AE388</f>
        <v>0</v>
      </c>
      <c r="AF332" s="627"/>
      <c r="AG332" s="183"/>
      <c r="AH332" s="627" t="e">
        <f t="shared" si="1092"/>
        <v>#DIV/0!</v>
      </c>
      <c r="AI332" s="116"/>
      <c r="AJ332" s="116"/>
      <c r="AK332" s="183">
        <f t="shared" ref="AK332" si="1217">AK344+AK351+AK353+AK388</f>
        <v>0</v>
      </c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>
        <f>AV332</f>
        <v>0</v>
      </c>
      <c r="AV332" s="557">
        <f>AW332+AX332+AY332+AZ332</f>
        <v>0</v>
      </c>
      <c r="AW332" s="116">
        <f>AW344+AW351+AW353+AW388</f>
        <v>0</v>
      </c>
      <c r="AX332" s="116">
        <f t="shared" ref="AX332:AZ332" si="1218">AX344+AX351+AX353+AX388</f>
        <v>0</v>
      </c>
      <c r="AY332" s="116">
        <f t="shared" si="1218"/>
        <v>0</v>
      </c>
      <c r="AZ332" s="116">
        <f t="shared" si="1218"/>
        <v>0</v>
      </c>
      <c r="BA332" s="102">
        <f t="shared" ref="BA332:BA394" si="1219">BB332+BC332+BD332</f>
        <v>0</v>
      </c>
      <c r="BB332" s="24"/>
      <c r="BC332" s="24"/>
      <c r="BD332" s="24"/>
      <c r="BE332" s="24">
        <f t="shared" ref="BE332:BE393" si="1220">BF332+BG332+BH332</f>
        <v>0</v>
      </c>
      <c r="BF332" s="116">
        <f>E332</f>
        <v>0</v>
      </c>
      <c r="BG332" s="24"/>
      <c r="BH332" s="24"/>
      <c r="BI332" s="183">
        <f>BJ332+BK332+BL332+BM332</f>
        <v>0</v>
      </c>
      <c r="BJ332" s="116">
        <f>BJ344+BJ351+BJ353+BJ388</f>
        <v>0</v>
      </c>
      <c r="BK332" s="116">
        <f t="shared" ref="BK332:BM332" si="1221">BK344+BK351+BK353+BK388</f>
        <v>0</v>
      </c>
      <c r="BL332" s="116">
        <f t="shared" si="1221"/>
        <v>0</v>
      </c>
      <c r="BM332" s="116">
        <f t="shared" si="1221"/>
        <v>0</v>
      </c>
      <c r="BN332" s="24"/>
      <c r="BO332" s="183">
        <f>BP332+BQ332+BR332+BS332</f>
        <v>0</v>
      </c>
      <c r="BP332" s="116">
        <f>BP344+BP351+BP353+BP388</f>
        <v>0</v>
      </c>
      <c r="BQ332" s="116">
        <f t="shared" ref="BQ332:BS332" si="1222">BQ344+BQ351+BQ353+BQ388</f>
        <v>0</v>
      </c>
      <c r="BR332" s="116">
        <f t="shared" si="1222"/>
        <v>0</v>
      </c>
      <c r="BS332" s="116">
        <f t="shared" si="1222"/>
        <v>0</v>
      </c>
      <c r="BT332" s="195">
        <f t="shared" si="1198"/>
        <v>0</v>
      </c>
      <c r="BU332" s="195"/>
      <c r="BV332" s="183">
        <f>BW332+BX332+BY332+BZ332</f>
        <v>0</v>
      </c>
      <c r="BW332" s="116">
        <f>BW344+BW351+BW353+BW388</f>
        <v>0</v>
      </c>
      <c r="BX332" s="116">
        <f t="shared" ref="BX332" si="1223">BX344+BX351+BX353+BX388</f>
        <v>0</v>
      </c>
      <c r="BY332" s="116">
        <f t="shared" ref="BY332:BZ332" si="1224">BY344+BY351+BY353+BY388</f>
        <v>0</v>
      </c>
      <c r="BZ332" s="116">
        <f t="shared" si="1224"/>
        <v>0</v>
      </c>
      <c r="CA332" s="24">
        <f t="shared" ref="CA332" si="1225">CB332+CC332+CD332</f>
        <v>0</v>
      </c>
      <c r="CB332" s="183"/>
      <c r="CC332" s="195"/>
      <c r="CD332" s="195"/>
      <c r="CE332" s="24">
        <f t="shared" ref="CE332" si="1226">CF332+CH332+CI332</f>
        <v>0</v>
      </c>
      <c r="CF332" s="183">
        <f t="shared" ref="CF332" si="1227">BW332</f>
        <v>0</v>
      </c>
      <c r="CG332" s="183"/>
      <c r="CH332" s="195">
        <f t="shared" si="1202"/>
        <v>0</v>
      </c>
      <c r="CI332" s="195"/>
      <c r="CJ332" s="24"/>
      <c r="CK332" s="183">
        <f>CL332+CM332+CN332+CO332</f>
        <v>0</v>
      </c>
      <c r="CL332" s="116">
        <f>CL344+CL351+CL353+CL388</f>
        <v>0</v>
      </c>
      <c r="CM332" s="116">
        <f t="shared" ref="CM332:CO332" si="1228">CM344+CM351+CM353+CM388</f>
        <v>0</v>
      </c>
      <c r="CN332" s="116">
        <f t="shared" si="1228"/>
        <v>0</v>
      </c>
      <c r="CO332" s="116">
        <f t="shared" si="1228"/>
        <v>0</v>
      </c>
    </row>
    <row r="333" spans="1:12248" s="34" customFormat="1" ht="24.75" customHeight="1" x14ac:dyDescent="0.2">
      <c r="B333" s="206"/>
      <c r="C333" s="111" t="s">
        <v>37</v>
      </c>
      <c r="D333" s="250"/>
      <c r="E333" s="250"/>
      <c r="F333" s="250"/>
      <c r="G333" s="250"/>
      <c r="H333" s="250"/>
      <c r="I333" s="250"/>
      <c r="J333" s="21"/>
      <c r="K333" s="21"/>
      <c r="L333" s="21"/>
      <c r="M333" s="250"/>
      <c r="N333" s="21"/>
      <c r="O333" s="21"/>
      <c r="P333" s="21"/>
      <c r="Q333" s="21"/>
      <c r="R333" s="21"/>
      <c r="S333" s="250"/>
      <c r="T333" s="21"/>
      <c r="U333" s="21"/>
      <c r="V333" s="634"/>
      <c r="W333" s="250"/>
      <c r="X333" s="634"/>
      <c r="Y333" s="21"/>
      <c r="Z333" s="634"/>
      <c r="AA333" s="21"/>
      <c r="AB333" s="21"/>
      <c r="AC333" s="250"/>
      <c r="AD333" s="580"/>
      <c r="AE333" s="21"/>
      <c r="AF333" s="627"/>
      <c r="AG333" s="250"/>
      <c r="AH333" s="627"/>
      <c r="AI333" s="21"/>
      <c r="AJ333" s="21"/>
      <c r="AK333" s="250"/>
      <c r="AL333" s="21"/>
      <c r="AM333" s="21"/>
      <c r="AN333" s="21"/>
      <c r="AO333" s="21"/>
      <c r="AP333" s="21"/>
      <c r="AQ333" s="21"/>
      <c r="AR333" s="21"/>
      <c r="AS333" s="21"/>
      <c r="AT333" s="21"/>
      <c r="AU333" s="564"/>
      <c r="AV333" s="21"/>
      <c r="AW333" s="21"/>
      <c r="AX333" s="21"/>
      <c r="AY333" s="21"/>
      <c r="AZ333" s="21"/>
      <c r="BA333" s="102"/>
      <c r="BB333" s="21"/>
      <c r="BC333" s="21"/>
      <c r="BD333" s="21"/>
      <c r="BE333" s="21"/>
      <c r="BF333" s="21"/>
      <c r="BG333" s="21"/>
      <c r="BH333" s="21"/>
      <c r="BI333" s="21"/>
      <c r="BJ333" s="250"/>
      <c r="BK333" s="250"/>
      <c r="BL333" s="250"/>
      <c r="BM333" s="250"/>
      <c r="BN333" s="21"/>
      <c r="BO333" s="21"/>
      <c r="BP333" s="250"/>
      <c r="BQ333" s="250"/>
      <c r="BR333" s="250"/>
      <c r="BS333" s="250"/>
      <c r="BT333" s="250">
        <f t="shared" si="1198"/>
        <v>0</v>
      </c>
      <c r="BU333" s="250"/>
      <c r="BV333" s="21"/>
      <c r="BW333" s="250"/>
      <c r="BX333" s="250"/>
      <c r="BY333" s="250"/>
      <c r="BZ333" s="250"/>
      <c r="CA333" s="21"/>
      <c r="CB333" s="250"/>
      <c r="CC333" s="250"/>
      <c r="CD333" s="250"/>
      <c r="CE333" s="21"/>
      <c r="CF333" s="250"/>
      <c r="CG333" s="250"/>
      <c r="CH333" s="250"/>
      <c r="CI333" s="250"/>
      <c r="CJ333" s="21"/>
      <c r="CK333" s="21"/>
      <c r="CL333" s="250"/>
      <c r="CM333" s="250"/>
      <c r="CN333" s="250"/>
      <c r="CO333" s="250"/>
    </row>
    <row r="334" spans="1:12248" s="22" customFormat="1" ht="155.25" hidden="1" customHeight="1" x14ac:dyDescent="0.25">
      <c r="B334" s="206" t="s">
        <v>34</v>
      </c>
      <c r="C334" s="111" t="s">
        <v>38</v>
      </c>
      <c r="D334" s="193">
        <f>E334+F334+G334+H334</f>
        <v>0</v>
      </c>
      <c r="E334" s="193">
        <f>E336+E337</f>
        <v>0</v>
      </c>
      <c r="F334" s="193">
        <f>F336+F337</f>
        <v>0</v>
      </c>
      <c r="G334" s="194"/>
      <c r="H334" s="194"/>
      <c r="I334" s="193"/>
      <c r="J334" s="311"/>
      <c r="K334" s="112">
        <f>K336+K337</f>
        <v>0</v>
      </c>
      <c r="L334" s="311"/>
      <c r="M334" s="193">
        <f>M336+M337</f>
        <v>0</v>
      </c>
      <c r="N334" s="311"/>
      <c r="O334" s="311"/>
      <c r="P334" s="311"/>
      <c r="Q334" s="311"/>
      <c r="R334" s="311"/>
      <c r="S334" s="193"/>
      <c r="T334" s="311"/>
      <c r="U334" s="112"/>
      <c r="V334" s="634"/>
      <c r="W334" s="193"/>
      <c r="X334" s="634" t="e">
        <f t="shared" si="1087"/>
        <v>#DIV/0!</v>
      </c>
      <c r="Y334" s="311"/>
      <c r="Z334" s="634"/>
      <c r="AA334" s="311"/>
      <c r="AB334" s="311"/>
      <c r="AC334" s="193">
        <f t="shared" si="1206"/>
        <v>0</v>
      </c>
      <c r="AD334" s="580" t="e">
        <f t="shared" si="1207"/>
        <v>#DIV/0!</v>
      </c>
      <c r="AE334" s="112">
        <f>AE336+AE337</f>
        <v>0</v>
      </c>
      <c r="AF334" s="627"/>
      <c r="AG334" s="193"/>
      <c r="AH334" s="627" t="e">
        <f t="shared" si="1092"/>
        <v>#DIV/0!</v>
      </c>
      <c r="AI334" s="311"/>
      <c r="AJ334" s="311"/>
      <c r="AK334" s="193"/>
      <c r="AL334" s="311"/>
      <c r="AM334" s="311"/>
      <c r="AN334" s="311"/>
      <c r="AO334" s="311"/>
      <c r="AP334" s="311"/>
      <c r="AQ334" s="311"/>
      <c r="AR334" s="311"/>
      <c r="AS334" s="311"/>
      <c r="AT334" s="311"/>
      <c r="AU334" s="112">
        <f>AV334</f>
        <v>0</v>
      </c>
      <c r="AV334" s="112">
        <f>AW334+AX334+AY334+AZ334</f>
        <v>0</v>
      </c>
      <c r="AW334" s="112">
        <f>AW336+AW337</f>
        <v>0</v>
      </c>
      <c r="AX334" s="112">
        <f>AX336+AX337</f>
        <v>0</v>
      </c>
      <c r="AY334" s="311"/>
      <c r="AZ334" s="311"/>
      <c r="BA334" s="128">
        <f t="shared" si="1219"/>
        <v>0</v>
      </c>
      <c r="BB334" s="311"/>
      <c r="BC334" s="311"/>
      <c r="BD334" s="311"/>
      <c r="BE334" s="112">
        <f t="shared" si="1220"/>
        <v>0</v>
      </c>
      <c r="BF334" s="112">
        <f t="shared" ref="BF334:BF365" si="1229">E334</f>
        <v>0</v>
      </c>
      <c r="BG334" s="311"/>
      <c r="BH334" s="311"/>
      <c r="BI334" s="112">
        <f>BJ334+BK334+BL334+BM334</f>
        <v>0</v>
      </c>
      <c r="BJ334" s="193">
        <f>BJ336</f>
        <v>0</v>
      </c>
      <c r="BK334" s="193"/>
      <c r="BL334" s="194"/>
      <c r="BM334" s="194"/>
      <c r="BN334" s="112"/>
      <c r="BO334" s="112">
        <f>BP334+BQ334+BR334+BS334</f>
        <v>0</v>
      </c>
      <c r="BP334" s="193">
        <f>BP336</f>
        <v>0</v>
      </c>
      <c r="BQ334" s="193"/>
      <c r="BR334" s="194"/>
      <c r="BS334" s="194"/>
      <c r="BT334" s="194">
        <f t="shared" si="1198"/>
        <v>0</v>
      </c>
      <c r="BU334" s="194"/>
      <c r="BV334" s="112">
        <f>BW334+BX334+BY334+BZ334</f>
        <v>0</v>
      </c>
      <c r="BW334" s="193">
        <f>BW336</f>
        <v>0</v>
      </c>
      <c r="BX334" s="193"/>
      <c r="BY334" s="194"/>
      <c r="BZ334" s="194"/>
      <c r="CA334" s="112">
        <f t="shared" ref="CA334:CA398" si="1230">CB334+CC334+CD334</f>
        <v>0</v>
      </c>
      <c r="CB334" s="193">
        <f>CB335</f>
        <v>0</v>
      </c>
      <c r="CC334" s="194"/>
      <c r="CD334" s="194"/>
      <c r="CE334" s="112">
        <f t="shared" ref="CE334:CE398" si="1231">CF334+CH334+CI334</f>
        <v>0</v>
      </c>
      <c r="CF334" s="193">
        <f>CF335</f>
        <v>0</v>
      </c>
      <c r="CG334" s="193"/>
      <c r="CH334" s="194">
        <f t="shared" si="1202"/>
        <v>0</v>
      </c>
      <c r="CI334" s="194"/>
      <c r="CJ334" s="112"/>
      <c r="CK334" s="112">
        <f>CL334+CM334+CN334+CO334</f>
        <v>0</v>
      </c>
      <c r="CL334" s="193">
        <f>CL336</f>
        <v>0</v>
      </c>
      <c r="CM334" s="193"/>
      <c r="CN334" s="194"/>
      <c r="CO334" s="194"/>
    </row>
    <row r="335" spans="1:12248" s="22" customFormat="1" ht="41.25" hidden="1" customHeight="1" x14ac:dyDescent="0.25">
      <c r="B335" s="206"/>
      <c r="C335" s="111" t="s">
        <v>31</v>
      </c>
      <c r="D335" s="193">
        <f>E335+F335+G335+H335</f>
        <v>0</v>
      </c>
      <c r="E335" s="193">
        <f>SUM(E336:E338)</f>
        <v>0</v>
      </c>
      <c r="F335" s="193">
        <f>SUM(F336:F338)</f>
        <v>0</v>
      </c>
      <c r="G335" s="194"/>
      <c r="H335" s="194"/>
      <c r="I335" s="193"/>
      <c r="J335" s="311"/>
      <c r="K335" s="112">
        <f>SUM(K336:K338)</f>
        <v>0</v>
      </c>
      <c r="L335" s="311"/>
      <c r="M335" s="193">
        <f>SUM(M336:M338)</f>
        <v>0</v>
      </c>
      <c r="N335" s="311"/>
      <c r="O335" s="311"/>
      <c r="P335" s="311"/>
      <c r="Q335" s="311"/>
      <c r="R335" s="311"/>
      <c r="S335" s="193"/>
      <c r="T335" s="311"/>
      <c r="U335" s="112"/>
      <c r="V335" s="634"/>
      <c r="W335" s="193"/>
      <c r="X335" s="634" t="e">
        <f t="shared" si="1087"/>
        <v>#DIV/0!</v>
      </c>
      <c r="Y335" s="311"/>
      <c r="Z335" s="634"/>
      <c r="AA335" s="311"/>
      <c r="AB335" s="311"/>
      <c r="AC335" s="193">
        <f t="shared" si="1206"/>
        <v>0</v>
      </c>
      <c r="AD335" s="580" t="e">
        <f t="shared" si="1207"/>
        <v>#DIV/0!</v>
      </c>
      <c r="AE335" s="112">
        <f>SUM(AE336:AE338)</f>
        <v>0</v>
      </c>
      <c r="AF335" s="627"/>
      <c r="AG335" s="193"/>
      <c r="AH335" s="627" t="e">
        <f t="shared" si="1092"/>
        <v>#DIV/0!</v>
      </c>
      <c r="AI335" s="311"/>
      <c r="AJ335" s="311"/>
      <c r="AK335" s="193"/>
      <c r="AL335" s="311"/>
      <c r="AM335" s="311"/>
      <c r="AN335" s="311"/>
      <c r="AO335" s="311"/>
      <c r="AP335" s="311"/>
      <c r="AQ335" s="311"/>
      <c r="AR335" s="311"/>
      <c r="AS335" s="311"/>
      <c r="AT335" s="311"/>
      <c r="AU335" s="112">
        <f t="shared" ref="AU335" si="1232">AV335</f>
        <v>0</v>
      </c>
      <c r="AV335" s="112">
        <f>AW335+AX335+AY335+AZ335</f>
        <v>0</v>
      </c>
      <c r="AW335" s="112">
        <f>SUM(AW336:AW338)</f>
        <v>0</v>
      </c>
      <c r="AX335" s="112">
        <f>SUM(AX336:AX338)</f>
        <v>0</v>
      </c>
      <c r="AY335" s="311"/>
      <c r="AZ335" s="311"/>
      <c r="BA335" s="128">
        <f t="shared" si="1219"/>
        <v>0</v>
      </c>
      <c r="BB335" s="311"/>
      <c r="BC335" s="311"/>
      <c r="BD335" s="311"/>
      <c r="BE335" s="112">
        <f t="shared" si="1220"/>
        <v>0</v>
      </c>
      <c r="BF335" s="112">
        <f t="shared" si="1229"/>
        <v>0</v>
      </c>
      <c r="BG335" s="311"/>
      <c r="BH335" s="311"/>
      <c r="BI335" s="112">
        <f>BJ335+BK335+BL335+BM335</f>
        <v>0</v>
      </c>
      <c r="BJ335" s="193">
        <v>0</v>
      </c>
      <c r="BK335" s="193"/>
      <c r="BL335" s="194"/>
      <c r="BM335" s="194"/>
      <c r="BN335" s="112"/>
      <c r="BO335" s="112">
        <f>BP335+BQ335+BR335+BS335</f>
        <v>0</v>
      </c>
      <c r="BP335" s="193">
        <v>0</v>
      </c>
      <c r="BQ335" s="193"/>
      <c r="BR335" s="194"/>
      <c r="BS335" s="194"/>
      <c r="BT335" s="194">
        <f t="shared" si="1198"/>
        <v>0</v>
      </c>
      <c r="BU335" s="194"/>
      <c r="BV335" s="112">
        <f>BW335+BX335+BY335+BZ335</f>
        <v>0</v>
      </c>
      <c r="BW335" s="193">
        <v>0</v>
      </c>
      <c r="BX335" s="193"/>
      <c r="BY335" s="194"/>
      <c r="BZ335" s="194"/>
      <c r="CA335" s="112">
        <f t="shared" si="1230"/>
        <v>0</v>
      </c>
      <c r="CB335" s="193">
        <f>CF335-BW335</f>
        <v>0</v>
      </c>
      <c r="CC335" s="194"/>
      <c r="CD335" s="194"/>
      <c r="CE335" s="112">
        <f t="shared" si="1231"/>
        <v>0</v>
      </c>
      <c r="CF335" s="193">
        <v>0</v>
      </c>
      <c r="CG335" s="193"/>
      <c r="CH335" s="194">
        <f t="shared" si="1202"/>
        <v>0</v>
      </c>
      <c r="CI335" s="194"/>
      <c r="CJ335" s="112"/>
      <c r="CK335" s="112">
        <f>CL335+CM335+CN335+CO335</f>
        <v>0</v>
      </c>
      <c r="CL335" s="193">
        <v>0</v>
      </c>
      <c r="CM335" s="193"/>
      <c r="CN335" s="194"/>
      <c r="CO335" s="194"/>
    </row>
    <row r="336" spans="1:12248" s="39" customFormat="1" ht="24" hidden="1" customHeight="1" x14ac:dyDescent="0.25">
      <c r="B336" s="209"/>
      <c r="C336" s="124" t="s">
        <v>39</v>
      </c>
      <c r="D336" s="188">
        <f>E336</f>
        <v>0</v>
      </c>
      <c r="E336" s="188">
        <v>0</v>
      </c>
      <c r="F336" s="188"/>
      <c r="G336" s="189"/>
      <c r="H336" s="189"/>
      <c r="I336" s="188"/>
      <c r="J336" s="37"/>
      <c r="K336" s="130">
        <v>0</v>
      </c>
      <c r="L336" s="37"/>
      <c r="M336" s="188"/>
      <c r="N336" s="37"/>
      <c r="O336" s="37"/>
      <c r="P336" s="37"/>
      <c r="Q336" s="37"/>
      <c r="R336" s="37"/>
      <c r="S336" s="188"/>
      <c r="T336" s="37"/>
      <c r="U336" s="130"/>
      <c r="V336" s="634"/>
      <c r="W336" s="188"/>
      <c r="X336" s="634" t="e">
        <f t="shared" si="1087"/>
        <v>#DIV/0!</v>
      </c>
      <c r="Y336" s="37"/>
      <c r="Z336" s="634"/>
      <c r="AA336" s="37"/>
      <c r="AB336" s="37"/>
      <c r="AC336" s="188">
        <f t="shared" si="1206"/>
        <v>0</v>
      </c>
      <c r="AD336" s="580" t="e">
        <f t="shared" si="1207"/>
        <v>#DIV/0!</v>
      </c>
      <c r="AE336" s="130">
        <v>0</v>
      </c>
      <c r="AF336" s="627"/>
      <c r="AG336" s="188"/>
      <c r="AH336" s="627" t="e">
        <f t="shared" si="1092"/>
        <v>#DIV/0!</v>
      </c>
      <c r="AI336" s="37"/>
      <c r="AJ336" s="37"/>
      <c r="AK336" s="188"/>
      <c r="AL336" s="37"/>
      <c r="AM336" s="37"/>
      <c r="AN336" s="37"/>
      <c r="AO336" s="37"/>
      <c r="AP336" s="37"/>
      <c r="AQ336" s="37"/>
      <c r="AR336" s="37"/>
      <c r="AS336" s="37"/>
      <c r="AT336" s="37"/>
      <c r="AU336" s="130">
        <f>AV336</f>
        <v>0</v>
      </c>
      <c r="AV336" s="130">
        <f>AW336</f>
        <v>0</v>
      </c>
      <c r="AW336" s="130">
        <v>0</v>
      </c>
      <c r="AX336" s="130"/>
      <c r="AY336" s="37"/>
      <c r="AZ336" s="37"/>
      <c r="BA336" s="128">
        <f t="shared" si="1219"/>
        <v>0</v>
      </c>
      <c r="BB336" s="37"/>
      <c r="BC336" s="37"/>
      <c r="BD336" s="37"/>
      <c r="BE336" s="130">
        <f t="shared" si="1220"/>
        <v>0</v>
      </c>
      <c r="BF336" s="130">
        <f t="shared" si="1229"/>
        <v>0</v>
      </c>
      <c r="BG336" s="37"/>
      <c r="BH336" s="37"/>
      <c r="BI336" s="130">
        <f>BJ336</f>
        <v>0</v>
      </c>
      <c r="BJ336" s="188">
        <v>0</v>
      </c>
      <c r="BK336" s="188"/>
      <c r="BL336" s="189"/>
      <c r="BM336" s="189"/>
      <c r="BN336" s="130"/>
      <c r="BO336" s="130">
        <f>BP336</f>
        <v>0</v>
      </c>
      <c r="BP336" s="188">
        <v>0</v>
      </c>
      <c r="BQ336" s="188"/>
      <c r="BR336" s="189"/>
      <c r="BS336" s="189"/>
      <c r="BT336" s="189">
        <f t="shared" si="1198"/>
        <v>0</v>
      </c>
      <c r="BU336" s="189"/>
      <c r="BV336" s="130">
        <f>BW336</f>
        <v>0</v>
      </c>
      <c r="BW336" s="188">
        <v>0</v>
      </c>
      <c r="BX336" s="188"/>
      <c r="BY336" s="189"/>
      <c r="BZ336" s="189"/>
      <c r="CA336" s="130">
        <f t="shared" si="1230"/>
        <v>0</v>
      </c>
      <c r="CB336" s="188"/>
      <c r="CC336" s="189"/>
      <c r="CD336" s="189"/>
      <c r="CE336" s="130">
        <f t="shared" si="1231"/>
        <v>0</v>
      </c>
      <c r="CF336" s="188">
        <f t="shared" ref="CF336:CF400" si="1233">BW336</f>
        <v>0</v>
      </c>
      <c r="CG336" s="188"/>
      <c r="CH336" s="189">
        <f t="shared" si="1202"/>
        <v>0</v>
      </c>
      <c r="CI336" s="189"/>
      <c r="CJ336" s="130"/>
      <c r="CK336" s="130">
        <f>CL336</f>
        <v>0</v>
      </c>
      <c r="CL336" s="188">
        <v>0</v>
      </c>
      <c r="CM336" s="188"/>
      <c r="CN336" s="189"/>
      <c r="CO336" s="189"/>
    </row>
    <row r="337" spans="2:93" s="39" customFormat="1" ht="30.75" hidden="1" customHeight="1" x14ac:dyDescent="0.25">
      <c r="B337" s="209"/>
      <c r="C337" s="124" t="s">
        <v>40</v>
      </c>
      <c r="D337" s="188">
        <f t="shared" ref="D337:D338" si="1234">E337</f>
        <v>0</v>
      </c>
      <c r="E337" s="188">
        <v>0</v>
      </c>
      <c r="F337" s="188"/>
      <c r="G337" s="189"/>
      <c r="H337" s="189"/>
      <c r="I337" s="188"/>
      <c r="J337" s="37"/>
      <c r="K337" s="130">
        <v>0</v>
      </c>
      <c r="L337" s="37"/>
      <c r="M337" s="188"/>
      <c r="N337" s="37"/>
      <c r="O337" s="37"/>
      <c r="P337" s="37"/>
      <c r="Q337" s="37"/>
      <c r="R337" s="37"/>
      <c r="S337" s="188"/>
      <c r="T337" s="37"/>
      <c r="U337" s="130"/>
      <c r="V337" s="634"/>
      <c r="W337" s="188"/>
      <c r="X337" s="634" t="e">
        <f t="shared" si="1087"/>
        <v>#DIV/0!</v>
      </c>
      <c r="Y337" s="37"/>
      <c r="Z337" s="634"/>
      <c r="AA337" s="37"/>
      <c r="AB337" s="37"/>
      <c r="AC337" s="188">
        <f t="shared" si="1206"/>
        <v>0</v>
      </c>
      <c r="AD337" s="580" t="e">
        <f t="shared" si="1207"/>
        <v>#DIV/0!</v>
      </c>
      <c r="AE337" s="130">
        <v>0</v>
      </c>
      <c r="AF337" s="627"/>
      <c r="AG337" s="188"/>
      <c r="AH337" s="627" t="e">
        <f t="shared" si="1092"/>
        <v>#DIV/0!</v>
      </c>
      <c r="AI337" s="37"/>
      <c r="AJ337" s="37"/>
      <c r="AK337" s="188"/>
      <c r="AL337" s="37"/>
      <c r="AM337" s="37"/>
      <c r="AN337" s="37"/>
      <c r="AO337" s="37"/>
      <c r="AP337" s="37"/>
      <c r="AQ337" s="37"/>
      <c r="AR337" s="37"/>
      <c r="AS337" s="37"/>
      <c r="AT337" s="37"/>
      <c r="AU337" s="130"/>
      <c r="AV337" s="130">
        <f t="shared" ref="AV337:AV338" si="1235">AW337</f>
        <v>0</v>
      </c>
      <c r="AW337" s="130">
        <v>0</v>
      </c>
      <c r="AX337" s="130"/>
      <c r="AY337" s="37"/>
      <c r="AZ337" s="37"/>
      <c r="BA337" s="128">
        <f t="shared" si="1219"/>
        <v>0</v>
      </c>
      <c r="BB337" s="37"/>
      <c r="BC337" s="37"/>
      <c r="BD337" s="37"/>
      <c r="BE337" s="130">
        <f t="shared" si="1220"/>
        <v>0</v>
      </c>
      <c r="BF337" s="130">
        <f t="shared" si="1229"/>
        <v>0</v>
      </c>
      <c r="BG337" s="37"/>
      <c r="BH337" s="37"/>
      <c r="BI337" s="37"/>
      <c r="BJ337" s="189"/>
      <c r="BK337" s="189"/>
      <c r="BL337" s="189"/>
      <c r="BM337" s="189"/>
      <c r="BN337" s="37"/>
      <c r="BO337" s="37"/>
      <c r="BP337" s="189"/>
      <c r="BQ337" s="189"/>
      <c r="BR337" s="189"/>
      <c r="BS337" s="189"/>
      <c r="BT337" s="189">
        <f t="shared" si="1198"/>
        <v>0</v>
      </c>
      <c r="BU337" s="189"/>
      <c r="BV337" s="37"/>
      <c r="BW337" s="189"/>
      <c r="BX337" s="189"/>
      <c r="BY337" s="189"/>
      <c r="BZ337" s="189"/>
      <c r="CA337" s="37">
        <f t="shared" si="1230"/>
        <v>0</v>
      </c>
      <c r="CB337" s="189"/>
      <c r="CC337" s="189"/>
      <c r="CD337" s="189"/>
      <c r="CE337" s="37">
        <f t="shared" si="1231"/>
        <v>0</v>
      </c>
      <c r="CF337" s="189">
        <f t="shared" si="1233"/>
        <v>0</v>
      </c>
      <c r="CG337" s="189"/>
      <c r="CH337" s="189">
        <f t="shared" si="1202"/>
        <v>0</v>
      </c>
      <c r="CI337" s="189"/>
      <c r="CJ337" s="37"/>
      <c r="CK337" s="37"/>
      <c r="CL337" s="189"/>
      <c r="CM337" s="189"/>
      <c r="CN337" s="189"/>
      <c r="CO337" s="189"/>
    </row>
    <row r="338" spans="2:93" s="39" customFormat="1" ht="60.75" hidden="1" customHeight="1" x14ac:dyDescent="0.25">
      <c r="B338" s="209"/>
      <c r="C338" s="124" t="s">
        <v>43</v>
      </c>
      <c r="D338" s="188">
        <f t="shared" si="1234"/>
        <v>0</v>
      </c>
      <c r="E338" s="189"/>
      <c r="F338" s="189"/>
      <c r="G338" s="189"/>
      <c r="H338" s="189"/>
      <c r="I338" s="188"/>
      <c r="J338" s="37"/>
      <c r="K338" s="37"/>
      <c r="L338" s="37"/>
      <c r="M338" s="188"/>
      <c r="N338" s="37"/>
      <c r="O338" s="37"/>
      <c r="P338" s="37"/>
      <c r="Q338" s="37"/>
      <c r="R338" s="37"/>
      <c r="S338" s="188"/>
      <c r="T338" s="37"/>
      <c r="U338" s="37"/>
      <c r="V338" s="634"/>
      <c r="W338" s="188"/>
      <c r="X338" s="634" t="e">
        <f t="shared" si="1087"/>
        <v>#DIV/0!</v>
      </c>
      <c r="Y338" s="37"/>
      <c r="Z338" s="634"/>
      <c r="AA338" s="37"/>
      <c r="AB338" s="37"/>
      <c r="AC338" s="188">
        <f t="shared" si="1206"/>
        <v>0</v>
      </c>
      <c r="AD338" s="580" t="e">
        <f t="shared" si="1207"/>
        <v>#DIV/0!</v>
      </c>
      <c r="AE338" s="37"/>
      <c r="AF338" s="627"/>
      <c r="AG338" s="188"/>
      <c r="AH338" s="627" t="e">
        <f t="shared" si="1092"/>
        <v>#DIV/0!</v>
      </c>
      <c r="AI338" s="37"/>
      <c r="AJ338" s="37"/>
      <c r="AK338" s="188"/>
      <c r="AL338" s="37"/>
      <c r="AM338" s="37"/>
      <c r="AN338" s="37"/>
      <c r="AO338" s="37"/>
      <c r="AP338" s="37"/>
      <c r="AQ338" s="37"/>
      <c r="AR338" s="37"/>
      <c r="AS338" s="37"/>
      <c r="AT338" s="37"/>
      <c r="AU338" s="130"/>
      <c r="AV338" s="130">
        <f t="shared" si="1235"/>
        <v>0</v>
      </c>
      <c r="AW338" s="37"/>
      <c r="AX338" s="37"/>
      <c r="AY338" s="37"/>
      <c r="AZ338" s="37"/>
      <c r="BA338" s="128">
        <f t="shared" si="1219"/>
        <v>0</v>
      </c>
      <c r="BB338" s="37"/>
      <c r="BC338" s="37"/>
      <c r="BD338" s="37"/>
      <c r="BE338" s="130">
        <f t="shared" si="1220"/>
        <v>0</v>
      </c>
      <c r="BF338" s="37">
        <f t="shared" si="1229"/>
        <v>0</v>
      </c>
      <c r="BG338" s="37"/>
      <c r="BH338" s="37"/>
      <c r="BI338" s="37"/>
      <c r="BJ338" s="189"/>
      <c r="BK338" s="189"/>
      <c r="BL338" s="189"/>
      <c r="BM338" s="189"/>
      <c r="BN338" s="37"/>
      <c r="BO338" s="37"/>
      <c r="BP338" s="189"/>
      <c r="BQ338" s="189"/>
      <c r="BR338" s="189"/>
      <c r="BS338" s="189"/>
      <c r="BT338" s="189">
        <f t="shared" si="1198"/>
        <v>0</v>
      </c>
      <c r="BU338" s="189"/>
      <c r="BV338" s="37"/>
      <c r="BW338" s="189"/>
      <c r="BX338" s="189"/>
      <c r="BY338" s="189"/>
      <c r="BZ338" s="189"/>
      <c r="CA338" s="37">
        <f t="shared" si="1230"/>
        <v>0</v>
      </c>
      <c r="CB338" s="189"/>
      <c r="CC338" s="189"/>
      <c r="CD338" s="189"/>
      <c r="CE338" s="37">
        <f t="shared" si="1231"/>
        <v>0</v>
      </c>
      <c r="CF338" s="189">
        <f t="shared" si="1233"/>
        <v>0</v>
      </c>
      <c r="CG338" s="189"/>
      <c r="CH338" s="189">
        <f t="shared" si="1202"/>
        <v>0</v>
      </c>
      <c r="CI338" s="189"/>
      <c r="CJ338" s="37"/>
      <c r="CK338" s="37"/>
      <c r="CL338" s="189"/>
      <c r="CM338" s="189"/>
      <c r="CN338" s="189"/>
      <c r="CO338" s="189"/>
    </row>
    <row r="339" spans="2:93" s="22" customFormat="1" ht="116.25" hidden="1" customHeight="1" x14ac:dyDescent="0.25">
      <c r="B339" s="206" t="s">
        <v>62</v>
      </c>
      <c r="C339" s="111" t="s">
        <v>41</v>
      </c>
      <c r="D339" s="193" t="e">
        <f>E339+F339+G339+H339</f>
        <v>#REF!</v>
      </c>
      <c r="E339" s="193" t="e">
        <f>E340+E344</f>
        <v>#REF!</v>
      </c>
      <c r="F339" s="193"/>
      <c r="G339" s="194"/>
      <c r="H339" s="194"/>
      <c r="I339" s="193"/>
      <c r="J339" s="311"/>
      <c r="K339" s="112" t="e">
        <f>K340+K344</f>
        <v>#REF!</v>
      </c>
      <c r="L339" s="311"/>
      <c r="M339" s="193"/>
      <c r="N339" s="311"/>
      <c r="O339" s="311"/>
      <c r="P339" s="311"/>
      <c r="Q339" s="311"/>
      <c r="R339" s="311"/>
      <c r="S339" s="193"/>
      <c r="T339" s="311"/>
      <c r="U339" s="112"/>
      <c r="V339" s="634"/>
      <c r="W339" s="193"/>
      <c r="X339" s="634" t="e">
        <f t="shared" si="1087"/>
        <v>#DIV/0!</v>
      </c>
      <c r="Y339" s="311"/>
      <c r="Z339" s="634"/>
      <c r="AA339" s="311"/>
      <c r="AB339" s="311"/>
      <c r="AC339" s="193" t="e">
        <f t="shared" si="1206"/>
        <v>#REF!</v>
      </c>
      <c r="AD339" s="580" t="e">
        <f t="shared" si="1207"/>
        <v>#REF!</v>
      </c>
      <c r="AE339" s="112" t="e">
        <f>AE340+AE344</f>
        <v>#REF!</v>
      </c>
      <c r="AF339" s="627"/>
      <c r="AG339" s="193"/>
      <c r="AH339" s="627" t="e">
        <f t="shared" si="1092"/>
        <v>#DIV/0!</v>
      </c>
      <c r="AI339" s="311"/>
      <c r="AJ339" s="311"/>
      <c r="AK339" s="193"/>
      <c r="AL339" s="311"/>
      <c r="AM339" s="311"/>
      <c r="AN339" s="311"/>
      <c r="AO339" s="311"/>
      <c r="AP339" s="311"/>
      <c r="AQ339" s="311"/>
      <c r="AR339" s="311"/>
      <c r="AS339" s="311"/>
      <c r="AT339" s="311"/>
      <c r="AU339" s="112" t="e">
        <f t="shared" ref="AU339:AU340" si="1236">AV339</f>
        <v>#REF!</v>
      </c>
      <c r="AV339" s="112" t="e">
        <f>AW339+AX339+AY339+AZ339</f>
        <v>#REF!</v>
      </c>
      <c r="AW339" s="112" t="e">
        <f>AW340+AW344</f>
        <v>#REF!</v>
      </c>
      <c r="AX339" s="112"/>
      <c r="AY339" s="311"/>
      <c r="AZ339" s="311"/>
      <c r="BA339" s="128">
        <f t="shared" si="1219"/>
        <v>0</v>
      </c>
      <c r="BB339" s="311"/>
      <c r="BC339" s="311"/>
      <c r="BD339" s="311"/>
      <c r="BE339" s="112" t="e">
        <f t="shared" si="1220"/>
        <v>#REF!</v>
      </c>
      <c r="BF339" s="112" t="e">
        <f t="shared" si="1229"/>
        <v>#REF!</v>
      </c>
      <c r="BG339" s="311"/>
      <c r="BH339" s="311"/>
      <c r="BI339" s="112" t="e">
        <f>BJ339+BK339+BL339+BM339</f>
        <v>#REF!</v>
      </c>
      <c r="BJ339" s="193" t="e">
        <f>BJ340+BJ344</f>
        <v>#REF!</v>
      </c>
      <c r="BK339" s="193"/>
      <c r="BL339" s="194"/>
      <c r="BM339" s="194"/>
      <c r="BN339" s="112"/>
      <c r="BO339" s="112" t="e">
        <f>BP339+BQ339+BR339+BS339</f>
        <v>#REF!</v>
      </c>
      <c r="BP339" s="193" t="e">
        <f>BP340+BP344</f>
        <v>#REF!</v>
      </c>
      <c r="BQ339" s="193"/>
      <c r="BR339" s="194"/>
      <c r="BS339" s="194"/>
      <c r="BT339" s="194">
        <f t="shared" si="1198"/>
        <v>0</v>
      </c>
      <c r="BU339" s="194"/>
      <c r="BV339" s="112">
        <f>BW339+BX339+BY339+BZ339</f>
        <v>0</v>
      </c>
      <c r="BW339" s="193">
        <f>BW340+BW344</f>
        <v>0</v>
      </c>
      <c r="BX339" s="193"/>
      <c r="BY339" s="194"/>
      <c r="BZ339" s="194"/>
      <c r="CA339" s="112">
        <f t="shared" si="1230"/>
        <v>0</v>
      </c>
      <c r="CB339" s="193"/>
      <c r="CC339" s="194"/>
      <c r="CD339" s="194"/>
      <c r="CE339" s="112">
        <f t="shared" si="1231"/>
        <v>0</v>
      </c>
      <c r="CF339" s="193">
        <f t="shared" si="1233"/>
        <v>0</v>
      </c>
      <c r="CG339" s="193"/>
      <c r="CH339" s="194">
        <f t="shared" si="1202"/>
        <v>0</v>
      </c>
      <c r="CI339" s="194"/>
      <c r="CJ339" s="112"/>
      <c r="CK339" s="112">
        <f>CL339+CM339+CN339+CO339</f>
        <v>0</v>
      </c>
      <c r="CL339" s="193">
        <f>CL340+CL344</f>
        <v>0</v>
      </c>
      <c r="CM339" s="193"/>
      <c r="CN339" s="194"/>
      <c r="CO339" s="194"/>
    </row>
    <row r="340" spans="2:93" s="22" customFormat="1" ht="41.25" hidden="1" customHeight="1" x14ac:dyDescent="0.25">
      <c r="B340" s="206"/>
      <c r="C340" s="111" t="s">
        <v>31</v>
      </c>
      <c r="D340" s="193" t="e">
        <f>E340+F340+G340+H340</f>
        <v>#REF!</v>
      </c>
      <c r="E340" s="193" t="e">
        <f>E341+E342</f>
        <v>#REF!</v>
      </c>
      <c r="F340" s="193"/>
      <c r="G340" s="194"/>
      <c r="H340" s="194"/>
      <c r="I340" s="193"/>
      <c r="J340" s="311"/>
      <c r="K340" s="112" t="e">
        <f>K341+K342</f>
        <v>#REF!</v>
      </c>
      <c r="L340" s="311"/>
      <c r="M340" s="193"/>
      <c r="N340" s="311"/>
      <c r="O340" s="311"/>
      <c r="P340" s="311"/>
      <c r="Q340" s="311"/>
      <c r="R340" s="311"/>
      <c r="S340" s="193"/>
      <c r="T340" s="311"/>
      <c r="U340" s="112"/>
      <c r="V340" s="634"/>
      <c r="W340" s="193"/>
      <c r="X340" s="634" t="e">
        <f t="shared" si="1087"/>
        <v>#DIV/0!</v>
      </c>
      <c r="Y340" s="311"/>
      <c r="Z340" s="634"/>
      <c r="AA340" s="311"/>
      <c r="AB340" s="311"/>
      <c r="AC340" s="193" t="e">
        <f t="shared" si="1206"/>
        <v>#REF!</v>
      </c>
      <c r="AD340" s="580" t="e">
        <f t="shared" si="1207"/>
        <v>#REF!</v>
      </c>
      <c r="AE340" s="112" t="e">
        <f>AE341+AE342</f>
        <v>#REF!</v>
      </c>
      <c r="AF340" s="627"/>
      <c r="AG340" s="193"/>
      <c r="AH340" s="627" t="e">
        <f t="shared" si="1092"/>
        <v>#DIV/0!</v>
      </c>
      <c r="AI340" s="311"/>
      <c r="AJ340" s="311"/>
      <c r="AK340" s="193"/>
      <c r="AL340" s="311"/>
      <c r="AM340" s="311"/>
      <c r="AN340" s="311"/>
      <c r="AO340" s="311"/>
      <c r="AP340" s="311"/>
      <c r="AQ340" s="311"/>
      <c r="AR340" s="311"/>
      <c r="AS340" s="311"/>
      <c r="AT340" s="311"/>
      <c r="AU340" s="112" t="e">
        <f t="shared" si="1236"/>
        <v>#REF!</v>
      </c>
      <c r="AV340" s="112" t="e">
        <f>AW340+AX340+AY340+AZ340</f>
        <v>#REF!</v>
      </c>
      <c r="AW340" s="112" t="e">
        <f>AW341+AW342</f>
        <v>#REF!</v>
      </c>
      <c r="AX340" s="112"/>
      <c r="AY340" s="311"/>
      <c r="AZ340" s="311"/>
      <c r="BA340" s="102">
        <f t="shared" si="1219"/>
        <v>0</v>
      </c>
      <c r="BB340" s="311"/>
      <c r="BC340" s="311"/>
      <c r="BD340" s="311"/>
      <c r="BE340" s="112" t="e">
        <f t="shared" si="1220"/>
        <v>#REF!</v>
      </c>
      <c r="BF340" s="112" t="e">
        <f t="shared" si="1229"/>
        <v>#REF!</v>
      </c>
      <c r="BG340" s="311"/>
      <c r="BH340" s="311"/>
      <c r="BI340" s="112" t="e">
        <f>BJ340+BK340+BL340+BM340</f>
        <v>#REF!</v>
      </c>
      <c r="BJ340" s="193" t="e">
        <f>SUM(BJ341:BJ343)</f>
        <v>#REF!</v>
      </c>
      <c r="BK340" s="193"/>
      <c r="BL340" s="194"/>
      <c r="BM340" s="194"/>
      <c r="BN340" s="112"/>
      <c r="BO340" s="112" t="e">
        <f>BP340+BQ340+BR340+BS340</f>
        <v>#REF!</v>
      </c>
      <c r="BP340" s="193" t="e">
        <f>SUM(BP341:BP343)</f>
        <v>#REF!</v>
      </c>
      <c r="BQ340" s="193"/>
      <c r="BR340" s="194"/>
      <c r="BS340" s="194"/>
      <c r="BT340" s="194">
        <f t="shared" si="1198"/>
        <v>0</v>
      </c>
      <c r="BU340" s="194"/>
      <c r="BV340" s="112">
        <f>BW340+BX340+BY340+BZ340</f>
        <v>0</v>
      </c>
      <c r="BW340" s="193">
        <f>SUM(BW341:BW343)</f>
        <v>0</v>
      </c>
      <c r="BX340" s="193"/>
      <c r="BY340" s="194"/>
      <c r="BZ340" s="194"/>
      <c r="CA340" s="112">
        <f t="shared" si="1230"/>
        <v>0</v>
      </c>
      <c r="CB340" s="193"/>
      <c r="CC340" s="194"/>
      <c r="CD340" s="194"/>
      <c r="CE340" s="112">
        <f t="shared" si="1231"/>
        <v>0</v>
      </c>
      <c r="CF340" s="193">
        <f t="shared" si="1233"/>
        <v>0</v>
      </c>
      <c r="CG340" s="193"/>
      <c r="CH340" s="194">
        <f t="shared" si="1202"/>
        <v>0</v>
      </c>
      <c r="CI340" s="194"/>
      <c r="CJ340" s="112"/>
      <c r="CK340" s="112">
        <f>CL340+CM340+CN340+CO340</f>
        <v>0</v>
      </c>
      <c r="CL340" s="193">
        <f>SUM(CL341:CL343)</f>
        <v>0</v>
      </c>
      <c r="CM340" s="193"/>
      <c r="CN340" s="194"/>
      <c r="CO340" s="194"/>
    </row>
    <row r="341" spans="2:93" s="39" customFormat="1" ht="33" hidden="1" customHeight="1" x14ac:dyDescent="0.25">
      <c r="B341" s="209"/>
      <c r="C341" s="135" t="s">
        <v>42</v>
      </c>
      <c r="D341" s="189" t="e">
        <f>E341</f>
        <v>#REF!</v>
      </c>
      <c r="E341" s="189" t="e">
        <f>#REF!</f>
        <v>#REF!</v>
      </c>
      <c r="F341" s="189"/>
      <c r="G341" s="189"/>
      <c r="H341" s="189"/>
      <c r="I341" s="189"/>
      <c r="J341" s="37"/>
      <c r="K341" s="37" t="e">
        <f>#REF!</f>
        <v>#REF!</v>
      </c>
      <c r="L341" s="37"/>
      <c r="M341" s="189"/>
      <c r="N341" s="37"/>
      <c r="O341" s="37"/>
      <c r="P341" s="37"/>
      <c r="Q341" s="37"/>
      <c r="R341" s="37"/>
      <c r="S341" s="189"/>
      <c r="T341" s="37"/>
      <c r="U341" s="37"/>
      <c r="V341" s="634"/>
      <c r="W341" s="189"/>
      <c r="X341" s="634" t="e">
        <f t="shared" si="1087"/>
        <v>#DIV/0!</v>
      </c>
      <c r="Y341" s="37"/>
      <c r="Z341" s="634"/>
      <c r="AA341" s="37"/>
      <c r="AB341" s="37"/>
      <c r="AC341" s="189" t="e">
        <f t="shared" si="1206"/>
        <v>#REF!</v>
      </c>
      <c r="AD341" s="580" t="e">
        <f t="shared" si="1207"/>
        <v>#REF!</v>
      </c>
      <c r="AE341" s="37" t="e">
        <f>#REF!</f>
        <v>#REF!</v>
      </c>
      <c r="AF341" s="627"/>
      <c r="AG341" s="189"/>
      <c r="AH341" s="627" t="e">
        <f t="shared" si="1092"/>
        <v>#DIV/0!</v>
      </c>
      <c r="AI341" s="37"/>
      <c r="AJ341" s="37"/>
      <c r="AK341" s="189"/>
      <c r="AL341" s="37"/>
      <c r="AM341" s="37"/>
      <c r="AN341" s="37"/>
      <c r="AO341" s="37"/>
      <c r="AP341" s="37"/>
      <c r="AQ341" s="37"/>
      <c r="AR341" s="37"/>
      <c r="AS341" s="37"/>
      <c r="AT341" s="37"/>
      <c r="AU341" s="130" t="e">
        <f>AV341</f>
        <v>#REF!</v>
      </c>
      <c r="AV341" s="37" t="e">
        <f>AW341</f>
        <v>#REF!</v>
      </c>
      <c r="AW341" s="37" t="e">
        <f>#REF!</f>
        <v>#REF!</v>
      </c>
      <c r="AX341" s="37"/>
      <c r="AY341" s="37"/>
      <c r="AZ341" s="37"/>
      <c r="BA341" s="102">
        <f t="shared" si="1219"/>
        <v>0</v>
      </c>
      <c r="BB341" s="37"/>
      <c r="BC341" s="37"/>
      <c r="BD341" s="37"/>
      <c r="BE341" s="37" t="e">
        <f t="shared" si="1220"/>
        <v>#REF!</v>
      </c>
      <c r="BF341" s="37" t="e">
        <f t="shared" si="1229"/>
        <v>#REF!</v>
      </c>
      <c r="BG341" s="37"/>
      <c r="BH341" s="37"/>
      <c r="BI341" s="37" t="e">
        <f>BJ341</f>
        <v>#REF!</v>
      </c>
      <c r="BJ341" s="189" t="e">
        <f>AV341</f>
        <v>#REF!</v>
      </c>
      <c r="BK341" s="189"/>
      <c r="BL341" s="189"/>
      <c r="BM341" s="189"/>
      <c r="BN341" s="37"/>
      <c r="BO341" s="37" t="e">
        <f>BP341</f>
        <v>#REF!</v>
      </c>
      <c r="BP341" s="189" t="e">
        <f>#REF!</f>
        <v>#REF!</v>
      </c>
      <c r="BQ341" s="189"/>
      <c r="BR341" s="189"/>
      <c r="BS341" s="189"/>
      <c r="BT341" s="189">
        <f t="shared" si="1198"/>
        <v>0</v>
      </c>
      <c r="BU341" s="189"/>
      <c r="BV341" s="37">
        <f>BW341</f>
        <v>0</v>
      </c>
      <c r="BW341" s="189">
        <f>BC341</f>
        <v>0</v>
      </c>
      <c r="BX341" s="189"/>
      <c r="BY341" s="189"/>
      <c r="BZ341" s="189"/>
      <c r="CA341" s="37">
        <f t="shared" si="1230"/>
        <v>0</v>
      </c>
      <c r="CB341" s="189"/>
      <c r="CC341" s="189"/>
      <c r="CD341" s="189"/>
      <c r="CE341" s="37">
        <f t="shared" si="1231"/>
        <v>0</v>
      </c>
      <c r="CF341" s="189">
        <f t="shared" si="1233"/>
        <v>0</v>
      </c>
      <c r="CG341" s="189"/>
      <c r="CH341" s="189">
        <f t="shared" si="1202"/>
        <v>0</v>
      </c>
      <c r="CI341" s="189"/>
      <c r="CJ341" s="37"/>
      <c r="CK341" s="37">
        <f>CL341</f>
        <v>0</v>
      </c>
      <c r="CL341" s="189">
        <f>BY341</f>
        <v>0</v>
      </c>
      <c r="CM341" s="189"/>
      <c r="CN341" s="189"/>
      <c r="CO341" s="189"/>
    </row>
    <row r="342" spans="2:93" s="39" customFormat="1" ht="64.5" hidden="1" customHeight="1" x14ac:dyDescent="0.25">
      <c r="B342" s="209"/>
      <c r="C342" s="124" t="s">
        <v>40</v>
      </c>
      <c r="D342" s="189">
        <f>E342</f>
        <v>0</v>
      </c>
      <c r="E342" s="189">
        <v>0</v>
      </c>
      <c r="F342" s="189"/>
      <c r="G342" s="189"/>
      <c r="H342" s="189"/>
      <c r="I342" s="189"/>
      <c r="J342" s="37"/>
      <c r="K342" s="37">
        <v>0</v>
      </c>
      <c r="L342" s="37"/>
      <c r="M342" s="189"/>
      <c r="N342" s="37"/>
      <c r="O342" s="37"/>
      <c r="P342" s="37"/>
      <c r="Q342" s="37"/>
      <c r="R342" s="37"/>
      <c r="S342" s="189"/>
      <c r="T342" s="37"/>
      <c r="U342" s="37"/>
      <c r="V342" s="634"/>
      <c r="W342" s="189"/>
      <c r="X342" s="634" t="e">
        <f t="shared" si="1087"/>
        <v>#DIV/0!</v>
      </c>
      <c r="Y342" s="37"/>
      <c r="Z342" s="634"/>
      <c r="AA342" s="37"/>
      <c r="AB342" s="37"/>
      <c r="AC342" s="189">
        <f t="shared" si="1206"/>
        <v>0</v>
      </c>
      <c r="AD342" s="580" t="e">
        <f t="shared" si="1207"/>
        <v>#DIV/0!</v>
      </c>
      <c r="AE342" s="37">
        <v>0</v>
      </c>
      <c r="AF342" s="627"/>
      <c r="AG342" s="189"/>
      <c r="AH342" s="627" t="e">
        <f t="shared" si="1092"/>
        <v>#DIV/0!</v>
      </c>
      <c r="AI342" s="37"/>
      <c r="AJ342" s="37"/>
      <c r="AK342" s="189"/>
      <c r="AL342" s="37"/>
      <c r="AM342" s="37"/>
      <c r="AN342" s="37"/>
      <c r="AO342" s="37"/>
      <c r="AP342" s="37"/>
      <c r="AQ342" s="37"/>
      <c r="AR342" s="37"/>
      <c r="AS342" s="37"/>
      <c r="AT342" s="37"/>
      <c r="AU342" s="130"/>
      <c r="AV342" s="37">
        <f>AW342</f>
        <v>0</v>
      </c>
      <c r="AW342" s="37">
        <v>0</v>
      </c>
      <c r="AX342" s="37"/>
      <c r="AY342" s="37"/>
      <c r="AZ342" s="37"/>
      <c r="BA342" s="102">
        <f t="shared" si="1219"/>
        <v>0</v>
      </c>
      <c r="BB342" s="37"/>
      <c r="BC342" s="37"/>
      <c r="BD342" s="37"/>
      <c r="BE342" s="37">
        <f t="shared" si="1220"/>
        <v>0</v>
      </c>
      <c r="BF342" s="37">
        <f t="shared" si="1229"/>
        <v>0</v>
      </c>
      <c r="BG342" s="37"/>
      <c r="BH342" s="37"/>
      <c r="BI342" s="37"/>
      <c r="BJ342" s="189"/>
      <c r="BK342" s="189"/>
      <c r="BL342" s="189"/>
      <c r="BM342" s="189"/>
      <c r="BN342" s="37"/>
      <c r="BO342" s="37"/>
      <c r="BP342" s="189"/>
      <c r="BQ342" s="189"/>
      <c r="BR342" s="189"/>
      <c r="BS342" s="189"/>
      <c r="BT342" s="189">
        <f t="shared" si="1198"/>
        <v>0</v>
      </c>
      <c r="BU342" s="189"/>
      <c r="BV342" s="37"/>
      <c r="BW342" s="189"/>
      <c r="BX342" s="189"/>
      <c r="BY342" s="189"/>
      <c r="BZ342" s="189"/>
      <c r="CA342" s="37">
        <f t="shared" si="1230"/>
        <v>0</v>
      </c>
      <c r="CB342" s="189"/>
      <c r="CC342" s="189"/>
      <c r="CD342" s="189"/>
      <c r="CE342" s="37">
        <f t="shared" si="1231"/>
        <v>0</v>
      </c>
      <c r="CF342" s="189">
        <f t="shared" si="1233"/>
        <v>0</v>
      </c>
      <c r="CG342" s="189"/>
      <c r="CH342" s="189">
        <f t="shared" si="1202"/>
        <v>0</v>
      </c>
      <c r="CI342" s="189"/>
      <c r="CJ342" s="37"/>
      <c r="CK342" s="37"/>
      <c r="CL342" s="189"/>
      <c r="CM342" s="189"/>
      <c r="CN342" s="189"/>
      <c r="CO342" s="189"/>
    </row>
    <row r="343" spans="2:93" s="39" customFormat="1" ht="31.5" hidden="1" customHeight="1" x14ac:dyDescent="0.25">
      <c r="B343" s="209"/>
      <c r="C343" s="124" t="s">
        <v>40</v>
      </c>
      <c r="D343" s="189">
        <f>E343</f>
        <v>0</v>
      </c>
      <c r="E343" s="189">
        <v>0</v>
      </c>
      <c r="F343" s="189"/>
      <c r="G343" s="189"/>
      <c r="H343" s="189"/>
      <c r="I343" s="189"/>
      <c r="J343" s="37"/>
      <c r="K343" s="37">
        <v>0</v>
      </c>
      <c r="L343" s="37"/>
      <c r="M343" s="189"/>
      <c r="N343" s="37"/>
      <c r="O343" s="37"/>
      <c r="P343" s="37"/>
      <c r="Q343" s="37"/>
      <c r="R343" s="37"/>
      <c r="S343" s="189"/>
      <c r="T343" s="37"/>
      <c r="U343" s="37"/>
      <c r="V343" s="634"/>
      <c r="W343" s="189"/>
      <c r="X343" s="634" t="e">
        <f t="shared" si="1087"/>
        <v>#DIV/0!</v>
      </c>
      <c r="Y343" s="37"/>
      <c r="Z343" s="634"/>
      <c r="AA343" s="37"/>
      <c r="AB343" s="37"/>
      <c r="AC343" s="189">
        <f t="shared" si="1206"/>
        <v>0</v>
      </c>
      <c r="AD343" s="580" t="e">
        <f t="shared" si="1207"/>
        <v>#DIV/0!</v>
      </c>
      <c r="AE343" s="37">
        <v>0</v>
      </c>
      <c r="AF343" s="627"/>
      <c r="AG343" s="189"/>
      <c r="AH343" s="627" t="e">
        <f t="shared" si="1092"/>
        <v>#DIV/0!</v>
      </c>
      <c r="AI343" s="37"/>
      <c r="AJ343" s="37"/>
      <c r="AK343" s="189"/>
      <c r="AL343" s="37"/>
      <c r="AM343" s="37"/>
      <c r="AN343" s="37"/>
      <c r="AO343" s="37"/>
      <c r="AP343" s="37"/>
      <c r="AQ343" s="37"/>
      <c r="AR343" s="37"/>
      <c r="AS343" s="37"/>
      <c r="AT343" s="37"/>
      <c r="AU343" s="130">
        <f>AV343</f>
        <v>0</v>
      </c>
      <c r="AV343" s="37">
        <f>AW343</f>
        <v>0</v>
      </c>
      <c r="AW343" s="37">
        <v>0</v>
      </c>
      <c r="AX343" s="37"/>
      <c r="AY343" s="37"/>
      <c r="AZ343" s="37"/>
      <c r="BA343" s="102">
        <f t="shared" si="1219"/>
        <v>0</v>
      </c>
      <c r="BB343" s="37"/>
      <c r="BC343" s="37"/>
      <c r="BD343" s="37"/>
      <c r="BE343" s="37">
        <f t="shared" si="1220"/>
        <v>0</v>
      </c>
      <c r="BF343" s="37">
        <f t="shared" si="1229"/>
        <v>0</v>
      </c>
      <c r="BG343" s="37"/>
      <c r="BH343" s="37"/>
      <c r="BI343" s="37">
        <f>BJ343</f>
        <v>0</v>
      </c>
      <c r="BJ343" s="189">
        <f>AV343</f>
        <v>0</v>
      </c>
      <c r="BK343" s="189"/>
      <c r="BL343" s="189"/>
      <c r="BM343" s="189"/>
      <c r="BN343" s="37"/>
      <c r="BO343" s="37" t="e">
        <f>BP343</f>
        <v>#REF!</v>
      </c>
      <c r="BP343" s="189" t="e">
        <f>#REF!</f>
        <v>#REF!</v>
      </c>
      <c r="BQ343" s="189"/>
      <c r="BR343" s="189"/>
      <c r="BS343" s="189"/>
      <c r="BT343" s="189">
        <f t="shared" si="1198"/>
        <v>0</v>
      </c>
      <c r="BU343" s="189"/>
      <c r="BV343" s="37">
        <f>BW343</f>
        <v>0</v>
      </c>
      <c r="BW343" s="189">
        <f>BC343</f>
        <v>0</v>
      </c>
      <c r="BX343" s="189"/>
      <c r="BY343" s="189"/>
      <c r="BZ343" s="189"/>
      <c r="CA343" s="37">
        <f t="shared" si="1230"/>
        <v>0</v>
      </c>
      <c r="CB343" s="189"/>
      <c r="CC343" s="189"/>
      <c r="CD343" s="189"/>
      <c r="CE343" s="37">
        <f t="shared" si="1231"/>
        <v>0</v>
      </c>
      <c r="CF343" s="189">
        <f t="shared" si="1233"/>
        <v>0</v>
      </c>
      <c r="CG343" s="189"/>
      <c r="CH343" s="189">
        <f t="shared" si="1202"/>
        <v>0</v>
      </c>
      <c r="CI343" s="189"/>
      <c r="CJ343" s="37"/>
      <c r="CK343" s="37">
        <f>CL343</f>
        <v>0</v>
      </c>
      <c r="CL343" s="189">
        <f>BY343</f>
        <v>0</v>
      </c>
      <c r="CM343" s="189"/>
      <c r="CN343" s="189"/>
      <c r="CO343" s="189"/>
    </row>
    <row r="344" spans="2:93" s="25" customFormat="1" ht="46.5" hidden="1" customHeight="1" x14ac:dyDescent="0.25">
      <c r="B344" s="207"/>
      <c r="C344" s="115" t="s">
        <v>32</v>
      </c>
      <c r="D344" s="195">
        <f>E344</f>
        <v>0</v>
      </c>
      <c r="E344" s="195">
        <v>0</v>
      </c>
      <c r="F344" s="195"/>
      <c r="G344" s="195"/>
      <c r="H344" s="195"/>
      <c r="I344" s="195"/>
      <c r="J344" s="24"/>
      <c r="K344" s="24">
        <v>0</v>
      </c>
      <c r="L344" s="24"/>
      <c r="M344" s="195"/>
      <c r="N344" s="24"/>
      <c r="O344" s="24"/>
      <c r="P344" s="24"/>
      <c r="Q344" s="24"/>
      <c r="R344" s="24"/>
      <c r="S344" s="195"/>
      <c r="T344" s="24"/>
      <c r="U344" s="24"/>
      <c r="V344" s="634"/>
      <c r="W344" s="195"/>
      <c r="X344" s="634" t="e">
        <f t="shared" si="1087"/>
        <v>#DIV/0!</v>
      </c>
      <c r="Y344" s="24"/>
      <c r="Z344" s="634"/>
      <c r="AA344" s="24"/>
      <c r="AB344" s="24"/>
      <c r="AC344" s="195">
        <f t="shared" si="1206"/>
        <v>0</v>
      </c>
      <c r="AD344" s="580" t="e">
        <f t="shared" si="1207"/>
        <v>#DIV/0!</v>
      </c>
      <c r="AE344" s="24">
        <v>0</v>
      </c>
      <c r="AF344" s="627"/>
      <c r="AG344" s="195"/>
      <c r="AH344" s="627" t="e">
        <f t="shared" si="1092"/>
        <v>#DIV/0!</v>
      </c>
      <c r="AI344" s="24"/>
      <c r="AJ344" s="24"/>
      <c r="AK344" s="195"/>
      <c r="AL344" s="24"/>
      <c r="AM344" s="24"/>
      <c r="AN344" s="24"/>
      <c r="AO344" s="24"/>
      <c r="AP344" s="24"/>
      <c r="AQ344" s="24"/>
      <c r="AR344" s="24"/>
      <c r="AS344" s="24"/>
      <c r="AT344" s="24"/>
      <c r="AU344" s="116">
        <f>AV344</f>
        <v>0</v>
      </c>
      <c r="AV344" s="43">
        <f>AW344</f>
        <v>0</v>
      </c>
      <c r="AW344" s="24">
        <v>0</v>
      </c>
      <c r="AX344" s="24"/>
      <c r="AY344" s="24"/>
      <c r="AZ344" s="24"/>
      <c r="BA344" s="102">
        <f t="shared" si="1219"/>
        <v>0</v>
      </c>
      <c r="BB344" s="24"/>
      <c r="BC344" s="24"/>
      <c r="BD344" s="24"/>
      <c r="BE344" s="24">
        <f t="shared" si="1220"/>
        <v>0</v>
      </c>
      <c r="BF344" s="24">
        <f t="shared" si="1229"/>
        <v>0</v>
      </c>
      <c r="BG344" s="24"/>
      <c r="BH344" s="24"/>
      <c r="BI344" s="24">
        <f>BJ344</f>
        <v>0</v>
      </c>
      <c r="BJ344" s="195">
        <v>0</v>
      </c>
      <c r="BK344" s="195"/>
      <c r="BL344" s="195"/>
      <c r="BM344" s="195"/>
      <c r="BN344" s="24"/>
      <c r="BO344" s="24">
        <f>BP344</f>
        <v>0</v>
      </c>
      <c r="BP344" s="195">
        <v>0</v>
      </c>
      <c r="BQ344" s="195"/>
      <c r="BR344" s="195"/>
      <c r="BS344" s="195"/>
      <c r="BT344" s="195">
        <f t="shared" si="1198"/>
        <v>0</v>
      </c>
      <c r="BU344" s="195"/>
      <c r="BV344" s="24">
        <f>BW344</f>
        <v>0</v>
      </c>
      <c r="BW344" s="195">
        <v>0</v>
      </c>
      <c r="BX344" s="195"/>
      <c r="BY344" s="195"/>
      <c r="BZ344" s="195"/>
      <c r="CA344" s="24">
        <f t="shared" si="1230"/>
        <v>0</v>
      </c>
      <c r="CB344" s="195"/>
      <c r="CC344" s="195"/>
      <c r="CD344" s="195"/>
      <c r="CE344" s="24">
        <f t="shared" si="1231"/>
        <v>0</v>
      </c>
      <c r="CF344" s="195">
        <f t="shared" si="1233"/>
        <v>0</v>
      </c>
      <c r="CG344" s="195"/>
      <c r="CH344" s="195">
        <f t="shared" si="1202"/>
        <v>0</v>
      </c>
      <c r="CI344" s="195"/>
      <c r="CJ344" s="24"/>
      <c r="CK344" s="24">
        <f>CL344</f>
        <v>0</v>
      </c>
      <c r="CL344" s="195">
        <v>0</v>
      </c>
      <c r="CM344" s="195"/>
      <c r="CN344" s="195"/>
      <c r="CO344" s="195"/>
    </row>
    <row r="345" spans="2:93" s="22" customFormat="1" ht="129.75" hidden="1" customHeight="1" x14ac:dyDescent="0.25">
      <c r="B345" s="222" t="s">
        <v>178</v>
      </c>
      <c r="C345" s="111" t="s">
        <v>45</v>
      </c>
      <c r="D345" s="194">
        <f>E345+H345</f>
        <v>0</v>
      </c>
      <c r="E345" s="194">
        <f>E346+E351</f>
        <v>0</v>
      </c>
      <c r="F345" s="194"/>
      <c r="G345" s="260"/>
      <c r="H345" s="260"/>
      <c r="I345" s="194"/>
      <c r="J345" s="318"/>
      <c r="K345" s="311">
        <f>K346+K351</f>
        <v>0</v>
      </c>
      <c r="L345" s="318"/>
      <c r="M345" s="194"/>
      <c r="N345" s="318"/>
      <c r="O345" s="318"/>
      <c r="P345" s="318"/>
      <c r="Q345" s="318"/>
      <c r="R345" s="318"/>
      <c r="S345" s="194"/>
      <c r="T345" s="318"/>
      <c r="U345" s="311"/>
      <c r="V345" s="634"/>
      <c r="W345" s="194"/>
      <c r="X345" s="634" t="e">
        <f t="shared" si="1087"/>
        <v>#DIV/0!</v>
      </c>
      <c r="Y345" s="318"/>
      <c r="Z345" s="634"/>
      <c r="AA345" s="318"/>
      <c r="AB345" s="318"/>
      <c r="AC345" s="194">
        <f t="shared" si="1206"/>
        <v>0</v>
      </c>
      <c r="AD345" s="580" t="e">
        <f t="shared" si="1207"/>
        <v>#DIV/0!</v>
      </c>
      <c r="AE345" s="311">
        <f>AE346+AE351</f>
        <v>0</v>
      </c>
      <c r="AF345" s="627"/>
      <c r="AG345" s="194"/>
      <c r="AH345" s="627" t="e">
        <f t="shared" si="1092"/>
        <v>#DIV/0!</v>
      </c>
      <c r="AI345" s="318"/>
      <c r="AJ345" s="318"/>
      <c r="AK345" s="194"/>
      <c r="AL345" s="318"/>
      <c r="AM345" s="318"/>
      <c r="AN345" s="318"/>
      <c r="AO345" s="318"/>
      <c r="AP345" s="318"/>
      <c r="AQ345" s="318"/>
      <c r="AR345" s="318"/>
      <c r="AS345" s="318"/>
      <c r="AT345" s="318"/>
      <c r="AU345" s="112">
        <f>AV345+AX345</f>
        <v>0</v>
      </c>
      <c r="AV345" s="311">
        <f>AW345+AZ345</f>
        <v>0</v>
      </c>
      <c r="AW345" s="311">
        <f>AW346+AW351</f>
        <v>0</v>
      </c>
      <c r="AX345" s="311"/>
      <c r="AY345" s="318"/>
      <c r="AZ345" s="318"/>
      <c r="BA345" s="102">
        <f t="shared" si="1219"/>
        <v>0</v>
      </c>
      <c r="BB345" s="318"/>
      <c r="BC345" s="318"/>
      <c r="BD345" s="318"/>
      <c r="BE345" s="311">
        <f t="shared" si="1220"/>
        <v>0</v>
      </c>
      <c r="BF345" s="311">
        <f t="shared" si="1229"/>
        <v>0</v>
      </c>
      <c r="BG345" s="318"/>
      <c r="BH345" s="318"/>
      <c r="BI345" s="311">
        <f>BJ345+BM345</f>
        <v>0</v>
      </c>
      <c r="BJ345" s="194">
        <f>BJ346+BJ351</f>
        <v>0</v>
      </c>
      <c r="BK345" s="194"/>
      <c r="BL345" s="260"/>
      <c r="BM345" s="260"/>
      <c r="BN345" s="311"/>
      <c r="BO345" s="311">
        <f>BP345+BS345</f>
        <v>0</v>
      </c>
      <c r="BP345" s="194">
        <f>BP346+BP351</f>
        <v>0</v>
      </c>
      <c r="BQ345" s="194"/>
      <c r="BR345" s="260"/>
      <c r="BS345" s="260"/>
      <c r="BT345" s="260">
        <f t="shared" si="1198"/>
        <v>0</v>
      </c>
      <c r="BU345" s="260"/>
      <c r="BV345" s="311">
        <f>BW345+BZ345</f>
        <v>0</v>
      </c>
      <c r="BW345" s="194">
        <f>BW346+BW351</f>
        <v>0</v>
      </c>
      <c r="BX345" s="194"/>
      <c r="BY345" s="260"/>
      <c r="BZ345" s="260"/>
      <c r="CA345" s="311">
        <f t="shared" si="1230"/>
        <v>0</v>
      </c>
      <c r="CB345" s="194"/>
      <c r="CC345" s="260"/>
      <c r="CD345" s="260"/>
      <c r="CE345" s="311">
        <f t="shared" si="1231"/>
        <v>0</v>
      </c>
      <c r="CF345" s="194">
        <f t="shared" si="1233"/>
        <v>0</v>
      </c>
      <c r="CG345" s="194"/>
      <c r="CH345" s="260">
        <f t="shared" si="1202"/>
        <v>0</v>
      </c>
      <c r="CI345" s="260"/>
      <c r="CJ345" s="311"/>
      <c r="CK345" s="311">
        <f>CL345+CO345</f>
        <v>0</v>
      </c>
      <c r="CL345" s="194">
        <f>CL346+CL351</f>
        <v>0</v>
      </c>
      <c r="CM345" s="194"/>
      <c r="CN345" s="260"/>
      <c r="CO345" s="260"/>
    </row>
    <row r="346" spans="2:93" s="22" customFormat="1" ht="41.25" hidden="1" customHeight="1" x14ac:dyDescent="0.25">
      <c r="B346" s="206"/>
      <c r="C346" s="111" t="s">
        <v>31</v>
      </c>
      <c r="D346" s="194"/>
      <c r="E346" s="194"/>
      <c r="F346" s="194"/>
      <c r="G346" s="194"/>
      <c r="H346" s="194"/>
      <c r="I346" s="194"/>
      <c r="J346" s="311"/>
      <c r="K346" s="311"/>
      <c r="L346" s="311"/>
      <c r="M346" s="194"/>
      <c r="N346" s="311"/>
      <c r="O346" s="311"/>
      <c r="P346" s="311"/>
      <c r="Q346" s="311"/>
      <c r="R346" s="311"/>
      <c r="S346" s="194"/>
      <c r="T346" s="311"/>
      <c r="U346" s="311"/>
      <c r="V346" s="634"/>
      <c r="W346" s="194"/>
      <c r="X346" s="634" t="e">
        <f t="shared" si="1087"/>
        <v>#DIV/0!</v>
      </c>
      <c r="Y346" s="311"/>
      <c r="Z346" s="634"/>
      <c r="AA346" s="311"/>
      <c r="AB346" s="311"/>
      <c r="AC346" s="194">
        <f t="shared" si="1206"/>
        <v>0</v>
      </c>
      <c r="AD346" s="580" t="e">
        <f t="shared" si="1207"/>
        <v>#DIV/0!</v>
      </c>
      <c r="AE346" s="311"/>
      <c r="AF346" s="627"/>
      <c r="AG346" s="194"/>
      <c r="AH346" s="627" t="e">
        <f t="shared" si="1092"/>
        <v>#DIV/0!</v>
      </c>
      <c r="AI346" s="311"/>
      <c r="AJ346" s="311"/>
      <c r="AK346" s="194"/>
      <c r="AL346" s="311"/>
      <c r="AM346" s="311"/>
      <c r="AN346" s="311"/>
      <c r="AO346" s="311"/>
      <c r="AP346" s="311"/>
      <c r="AQ346" s="311"/>
      <c r="AR346" s="311"/>
      <c r="AS346" s="311"/>
      <c r="AT346" s="311"/>
      <c r="AU346" s="112"/>
      <c r="AV346" s="311"/>
      <c r="AW346" s="311"/>
      <c r="AX346" s="311"/>
      <c r="AY346" s="311"/>
      <c r="AZ346" s="311"/>
      <c r="BA346" s="102">
        <f t="shared" si="1219"/>
        <v>0</v>
      </c>
      <c r="BB346" s="311"/>
      <c r="BC346" s="311"/>
      <c r="BD346" s="311"/>
      <c r="BE346" s="311">
        <f t="shared" si="1220"/>
        <v>0</v>
      </c>
      <c r="BF346" s="311">
        <f t="shared" si="1229"/>
        <v>0</v>
      </c>
      <c r="BG346" s="311"/>
      <c r="BH346" s="311"/>
      <c r="BI346" s="311"/>
      <c r="BJ346" s="194"/>
      <c r="BK346" s="194"/>
      <c r="BL346" s="194"/>
      <c r="BM346" s="194"/>
      <c r="BN346" s="311"/>
      <c r="BO346" s="311"/>
      <c r="BP346" s="194"/>
      <c r="BQ346" s="194"/>
      <c r="BR346" s="194"/>
      <c r="BS346" s="194"/>
      <c r="BT346" s="194">
        <f t="shared" ref="BT346:BT394" si="1237">BL346</f>
        <v>0</v>
      </c>
      <c r="BU346" s="194"/>
      <c r="BV346" s="311"/>
      <c r="BW346" s="194"/>
      <c r="BX346" s="194"/>
      <c r="BY346" s="194"/>
      <c r="BZ346" s="194"/>
      <c r="CA346" s="311">
        <f t="shared" si="1230"/>
        <v>0</v>
      </c>
      <c r="CB346" s="194"/>
      <c r="CC346" s="194"/>
      <c r="CD346" s="194"/>
      <c r="CE346" s="311">
        <f t="shared" si="1231"/>
        <v>0</v>
      </c>
      <c r="CF346" s="194">
        <f t="shared" si="1233"/>
        <v>0</v>
      </c>
      <c r="CG346" s="194"/>
      <c r="CH346" s="194">
        <f t="shared" si="1202"/>
        <v>0</v>
      </c>
      <c r="CI346" s="194"/>
      <c r="CJ346" s="311"/>
      <c r="CK346" s="311"/>
      <c r="CL346" s="194"/>
      <c r="CM346" s="194"/>
      <c r="CN346" s="194"/>
      <c r="CO346" s="194"/>
    </row>
    <row r="347" spans="2:93" s="39" customFormat="1" ht="33" hidden="1" customHeight="1" x14ac:dyDescent="0.25">
      <c r="B347" s="209"/>
      <c r="C347" s="124" t="s">
        <v>39</v>
      </c>
      <c r="D347" s="189">
        <f>E347+H347</f>
        <v>0</v>
      </c>
      <c r="E347" s="189">
        <v>0</v>
      </c>
      <c r="F347" s="189"/>
      <c r="G347" s="189"/>
      <c r="H347" s="189"/>
      <c r="I347" s="189"/>
      <c r="J347" s="37"/>
      <c r="K347" s="37">
        <v>0</v>
      </c>
      <c r="L347" s="37"/>
      <c r="M347" s="189"/>
      <c r="N347" s="37"/>
      <c r="O347" s="37"/>
      <c r="P347" s="37"/>
      <c r="Q347" s="37"/>
      <c r="R347" s="37"/>
      <c r="S347" s="189"/>
      <c r="T347" s="37"/>
      <c r="U347" s="37"/>
      <c r="V347" s="634"/>
      <c r="W347" s="189"/>
      <c r="X347" s="634" t="e">
        <f t="shared" si="1087"/>
        <v>#DIV/0!</v>
      </c>
      <c r="Y347" s="37"/>
      <c r="Z347" s="634"/>
      <c r="AA347" s="37"/>
      <c r="AB347" s="37"/>
      <c r="AC347" s="189">
        <f t="shared" si="1206"/>
        <v>0</v>
      </c>
      <c r="AD347" s="580" t="e">
        <f t="shared" si="1207"/>
        <v>#DIV/0!</v>
      </c>
      <c r="AE347" s="37">
        <v>0</v>
      </c>
      <c r="AF347" s="627"/>
      <c r="AG347" s="189"/>
      <c r="AH347" s="627" t="e">
        <f t="shared" si="1092"/>
        <v>#DIV/0!</v>
      </c>
      <c r="AI347" s="37"/>
      <c r="AJ347" s="37"/>
      <c r="AK347" s="189"/>
      <c r="AL347" s="37"/>
      <c r="AM347" s="37"/>
      <c r="AN347" s="37"/>
      <c r="AO347" s="37"/>
      <c r="AP347" s="37"/>
      <c r="AQ347" s="37"/>
      <c r="AR347" s="37"/>
      <c r="AS347" s="37"/>
      <c r="AT347" s="37"/>
      <c r="AU347" s="130">
        <f>AV347+AX347</f>
        <v>0</v>
      </c>
      <c r="AV347" s="37">
        <f>AW347+AZ347</f>
        <v>0</v>
      </c>
      <c r="AW347" s="37">
        <v>0</v>
      </c>
      <c r="AX347" s="37"/>
      <c r="AY347" s="37"/>
      <c r="AZ347" s="37"/>
      <c r="BA347" s="102">
        <f t="shared" si="1219"/>
        <v>0</v>
      </c>
      <c r="BB347" s="37"/>
      <c r="BC347" s="37"/>
      <c r="BD347" s="37"/>
      <c r="BE347" s="37">
        <f t="shared" si="1220"/>
        <v>0</v>
      </c>
      <c r="BF347" s="37">
        <f t="shared" si="1229"/>
        <v>0</v>
      </c>
      <c r="BG347" s="37"/>
      <c r="BH347" s="37"/>
      <c r="BI347" s="37">
        <f>BJ347+BM347</f>
        <v>0</v>
      </c>
      <c r="BJ347" s="189">
        <v>0</v>
      </c>
      <c r="BK347" s="189"/>
      <c r="BL347" s="189"/>
      <c r="BM347" s="189"/>
      <c r="BN347" s="37"/>
      <c r="BO347" s="37">
        <f>BP347+BS347</f>
        <v>0</v>
      </c>
      <c r="BP347" s="189">
        <v>0</v>
      </c>
      <c r="BQ347" s="189"/>
      <c r="BR347" s="189"/>
      <c r="BS347" s="189"/>
      <c r="BT347" s="189">
        <f t="shared" si="1237"/>
        <v>0</v>
      </c>
      <c r="BU347" s="189"/>
      <c r="BV347" s="37">
        <f>BW347+BZ347</f>
        <v>0</v>
      </c>
      <c r="BW347" s="189">
        <v>0</v>
      </c>
      <c r="BX347" s="189"/>
      <c r="BY347" s="189"/>
      <c r="BZ347" s="189"/>
      <c r="CA347" s="37">
        <f t="shared" si="1230"/>
        <v>0</v>
      </c>
      <c r="CB347" s="189"/>
      <c r="CC347" s="189"/>
      <c r="CD347" s="189"/>
      <c r="CE347" s="37">
        <f t="shared" si="1231"/>
        <v>0</v>
      </c>
      <c r="CF347" s="189">
        <f t="shared" si="1233"/>
        <v>0</v>
      </c>
      <c r="CG347" s="189"/>
      <c r="CH347" s="189">
        <f t="shared" si="1202"/>
        <v>0</v>
      </c>
      <c r="CI347" s="189"/>
      <c r="CJ347" s="37"/>
      <c r="CK347" s="37">
        <f>CL347+CO347</f>
        <v>0</v>
      </c>
      <c r="CL347" s="189">
        <v>0</v>
      </c>
      <c r="CM347" s="189"/>
      <c r="CN347" s="189"/>
      <c r="CO347" s="189"/>
    </row>
    <row r="348" spans="2:93" s="39" customFormat="1" ht="31.5" hidden="1" customHeight="1" x14ac:dyDescent="0.25">
      <c r="B348" s="209"/>
      <c r="C348" s="124" t="s">
        <v>40</v>
      </c>
      <c r="D348" s="189">
        <f>E348+H348</f>
        <v>0</v>
      </c>
      <c r="E348" s="189">
        <v>0</v>
      </c>
      <c r="F348" s="189"/>
      <c r="G348" s="189"/>
      <c r="H348" s="189"/>
      <c r="I348" s="189"/>
      <c r="J348" s="37"/>
      <c r="K348" s="37">
        <v>0</v>
      </c>
      <c r="L348" s="37"/>
      <c r="M348" s="189"/>
      <c r="N348" s="37"/>
      <c r="O348" s="37"/>
      <c r="P348" s="37"/>
      <c r="Q348" s="37"/>
      <c r="R348" s="37"/>
      <c r="S348" s="189"/>
      <c r="T348" s="37"/>
      <c r="U348" s="37"/>
      <c r="V348" s="634"/>
      <c r="W348" s="189"/>
      <c r="X348" s="634" t="e">
        <f t="shared" si="1087"/>
        <v>#DIV/0!</v>
      </c>
      <c r="Y348" s="37"/>
      <c r="Z348" s="634"/>
      <c r="AA348" s="37"/>
      <c r="AB348" s="37"/>
      <c r="AC348" s="189">
        <f t="shared" si="1206"/>
        <v>0</v>
      </c>
      <c r="AD348" s="580" t="e">
        <f t="shared" si="1207"/>
        <v>#DIV/0!</v>
      </c>
      <c r="AE348" s="37">
        <v>0</v>
      </c>
      <c r="AF348" s="627"/>
      <c r="AG348" s="189"/>
      <c r="AH348" s="627" t="e">
        <f t="shared" si="1092"/>
        <v>#DIV/0!</v>
      </c>
      <c r="AI348" s="37"/>
      <c r="AJ348" s="37"/>
      <c r="AK348" s="189"/>
      <c r="AL348" s="37"/>
      <c r="AM348" s="37"/>
      <c r="AN348" s="37"/>
      <c r="AO348" s="37"/>
      <c r="AP348" s="37"/>
      <c r="AQ348" s="37"/>
      <c r="AR348" s="37"/>
      <c r="AS348" s="37"/>
      <c r="AT348" s="37"/>
      <c r="AU348" s="130">
        <f>AV348+AX348</f>
        <v>0</v>
      </c>
      <c r="AV348" s="37">
        <f>AW348+AZ348</f>
        <v>0</v>
      </c>
      <c r="AW348" s="37">
        <v>0</v>
      </c>
      <c r="AX348" s="37"/>
      <c r="AY348" s="37"/>
      <c r="AZ348" s="37"/>
      <c r="BA348" s="102">
        <f t="shared" si="1219"/>
        <v>0</v>
      </c>
      <c r="BB348" s="37"/>
      <c r="BC348" s="37"/>
      <c r="BD348" s="37"/>
      <c r="BE348" s="37">
        <f t="shared" si="1220"/>
        <v>0</v>
      </c>
      <c r="BF348" s="37">
        <f t="shared" si="1229"/>
        <v>0</v>
      </c>
      <c r="BG348" s="37"/>
      <c r="BH348" s="37"/>
      <c r="BI348" s="37">
        <f>BJ348+BM348</f>
        <v>0</v>
      </c>
      <c r="BJ348" s="189">
        <v>0</v>
      </c>
      <c r="BK348" s="189"/>
      <c r="BL348" s="189"/>
      <c r="BM348" s="189"/>
      <c r="BN348" s="37"/>
      <c r="BO348" s="37">
        <f>BP348+BS348</f>
        <v>0</v>
      </c>
      <c r="BP348" s="189">
        <v>0</v>
      </c>
      <c r="BQ348" s="189"/>
      <c r="BR348" s="189"/>
      <c r="BS348" s="189"/>
      <c r="BT348" s="189">
        <f t="shared" si="1237"/>
        <v>0</v>
      </c>
      <c r="BU348" s="189"/>
      <c r="BV348" s="37">
        <f>BW348+BZ348</f>
        <v>0</v>
      </c>
      <c r="BW348" s="189">
        <v>0</v>
      </c>
      <c r="BX348" s="189"/>
      <c r="BY348" s="189"/>
      <c r="BZ348" s="189"/>
      <c r="CA348" s="37">
        <f t="shared" si="1230"/>
        <v>0</v>
      </c>
      <c r="CB348" s="189"/>
      <c r="CC348" s="189"/>
      <c r="CD348" s="189"/>
      <c r="CE348" s="37">
        <f t="shared" si="1231"/>
        <v>0</v>
      </c>
      <c r="CF348" s="189">
        <f t="shared" si="1233"/>
        <v>0</v>
      </c>
      <c r="CG348" s="189"/>
      <c r="CH348" s="189">
        <f t="shared" si="1202"/>
        <v>0</v>
      </c>
      <c r="CI348" s="189"/>
      <c r="CJ348" s="37"/>
      <c r="CK348" s="37">
        <f>CL348+CO348</f>
        <v>0</v>
      </c>
      <c r="CL348" s="189">
        <v>0</v>
      </c>
      <c r="CM348" s="189"/>
      <c r="CN348" s="189"/>
      <c r="CO348" s="189"/>
    </row>
    <row r="349" spans="2:93" s="39" customFormat="1" ht="44.25" hidden="1" customHeight="1" x14ac:dyDescent="0.25">
      <c r="B349" s="209"/>
      <c r="C349" s="124" t="s">
        <v>43</v>
      </c>
      <c r="D349" s="189"/>
      <c r="E349" s="189"/>
      <c r="F349" s="189"/>
      <c r="G349" s="189"/>
      <c r="H349" s="189"/>
      <c r="I349" s="189"/>
      <c r="J349" s="37"/>
      <c r="K349" s="37"/>
      <c r="L349" s="37"/>
      <c r="M349" s="189"/>
      <c r="N349" s="37"/>
      <c r="O349" s="37"/>
      <c r="P349" s="37"/>
      <c r="Q349" s="37"/>
      <c r="R349" s="37"/>
      <c r="S349" s="189"/>
      <c r="T349" s="37"/>
      <c r="U349" s="37"/>
      <c r="V349" s="634"/>
      <c r="W349" s="189"/>
      <c r="X349" s="634" t="e">
        <f t="shared" si="1087"/>
        <v>#DIV/0!</v>
      </c>
      <c r="Y349" s="37"/>
      <c r="Z349" s="634"/>
      <c r="AA349" s="37"/>
      <c r="AB349" s="37"/>
      <c r="AC349" s="189">
        <f t="shared" si="1206"/>
        <v>0</v>
      </c>
      <c r="AD349" s="580" t="e">
        <f t="shared" si="1207"/>
        <v>#DIV/0!</v>
      </c>
      <c r="AE349" s="37"/>
      <c r="AF349" s="627"/>
      <c r="AG349" s="189"/>
      <c r="AH349" s="627" t="e">
        <f t="shared" si="1092"/>
        <v>#DIV/0!</v>
      </c>
      <c r="AI349" s="37"/>
      <c r="AJ349" s="37"/>
      <c r="AK349" s="189"/>
      <c r="AL349" s="37"/>
      <c r="AM349" s="37"/>
      <c r="AN349" s="37"/>
      <c r="AO349" s="37"/>
      <c r="AP349" s="37"/>
      <c r="AQ349" s="37"/>
      <c r="AR349" s="37"/>
      <c r="AS349" s="37"/>
      <c r="AT349" s="37"/>
      <c r="AU349" s="130"/>
      <c r="AV349" s="37"/>
      <c r="AW349" s="37"/>
      <c r="AX349" s="37"/>
      <c r="AY349" s="37"/>
      <c r="AZ349" s="37"/>
      <c r="BA349" s="102">
        <f t="shared" si="1219"/>
        <v>0</v>
      </c>
      <c r="BB349" s="37"/>
      <c r="BC349" s="37"/>
      <c r="BD349" s="37"/>
      <c r="BE349" s="37">
        <f t="shared" si="1220"/>
        <v>0</v>
      </c>
      <c r="BF349" s="37">
        <f t="shared" si="1229"/>
        <v>0</v>
      </c>
      <c r="BG349" s="37"/>
      <c r="BH349" s="37"/>
      <c r="BI349" s="37"/>
      <c r="BJ349" s="189"/>
      <c r="BK349" s="189"/>
      <c r="BL349" s="189"/>
      <c r="BM349" s="189"/>
      <c r="BN349" s="37"/>
      <c r="BO349" s="37"/>
      <c r="BP349" s="189"/>
      <c r="BQ349" s="189"/>
      <c r="BR349" s="189"/>
      <c r="BS349" s="189"/>
      <c r="BT349" s="189">
        <f t="shared" si="1237"/>
        <v>0</v>
      </c>
      <c r="BU349" s="189"/>
      <c r="BV349" s="37"/>
      <c r="BW349" s="189"/>
      <c r="BX349" s="189"/>
      <c r="BY349" s="189"/>
      <c r="BZ349" s="189"/>
      <c r="CA349" s="37">
        <f t="shared" si="1230"/>
        <v>0</v>
      </c>
      <c r="CB349" s="189"/>
      <c r="CC349" s="189"/>
      <c r="CD349" s="189"/>
      <c r="CE349" s="37">
        <f t="shared" si="1231"/>
        <v>0</v>
      </c>
      <c r="CF349" s="189">
        <f t="shared" si="1233"/>
        <v>0</v>
      </c>
      <c r="CG349" s="189"/>
      <c r="CH349" s="189">
        <f t="shared" si="1202"/>
        <v>0</v>
      </c>
      <c r="CI349" s="189"/>
      <c r="CJ349" s="37"/>
      <c r="CK349" s="37"/>
      <c r="CL349" s="189"/>
      <c r="CM349" s="189"/>
      <c r="CN349" s="189"/>
      <c r="CO349" s="189"/>
    </row>
    <row r="350" spans="2:93" s="39" customFormat="1" ht="60.75" hidden="1" customHeight="1" x14ac:dyDescent="0.25">
      <c r="B350" s="209"/>
      <c r="C350" s="124" t="s">
        <v>44</v>
      </c>
      <c r="D350" s="189"/>
      <c r="E350" s="189"/>
      <c r="F350" s="189"/>
      <c r="G350" s="189"/>
      <c r="H350" s="189"/>
      <c r="I350" s="189"/>
      <c r="J350" s="37"/>
      <c r="K350" s="37"/>
      <c r="L350" s="37"/>
      <c r="M350" s="189"/>
      <c r="N350" s="37"/>
      <c r="O350" s="37"/>
      <c r="P350" s="37"/>
      <c r="Q350" s="37"/>
      <c r="R350" s="37"/>
      <c r="S350" s="189"/>
      <c r="T350" s="37"/>
      <c r="U350" s="37"/>
      <c r="V350" s="634"/>
      <c r="W350" s="189"/>
      <c r="X350" s="634" t="e">
        <f t="shared" si="1087"/>
        <v>#DIV/0!</v>
      </c>
      <c r="Y350" s="37"/>
      <c r="Z350" s="634"/>
      <c r="AA350" s="37"/>
      <c r="AB350" s="37"/>
      <c r="AC350" s="189">
        <f t="shared" si="1206"/>
        <v>0</v>
      </c>
      <c r="AD350" s="580" t="e">
        <f t="shared" si="1207"/>
        <v>#DIV/0!</v>
      </c>
      <c r="AE350" s="37"/>
      <c r="AF350" s="627"/>
      <c r="AG350" s="189"/>
      <c r="AH350" s="627" t="e">
        <f t="shared" si="1092"/>
        <v>#DIV/0!</v>
      </c>
      <c r="AI350" s="37"/>
      <c r="AJ350" s="37"/>
      <c r="AK350" s="189"/>
      <c r="AL350" s="37"/>
      <c r="AM350" s="37"/>
      <c r="AN350" s="37"/>
      <c r="AO350" s="37"/>
      <c r="AP350" s="37"/>
      <c r="AQ350" s="37"/>
      <c r="AR350" s="37"/>
      <c r="AS350" s="37"/>
      <c r="AT350" s="37"/>
      <c r="AU350" s="130"/>
      <c r="AV350" s="37"/>
      <c r="AW350" s="37"/>
      <c r="AX350" s="37"/>
      <c r="AY350" s="37"/>
      <c r="AZ350" s="37"/>
      <c r="BA350" s="102">
        <f t="shared" si="1219"/>
        <v>0</v>
      </c>
      <c r="BB350" s="37"/>
      <c r="BC350" s="37"/>
      <c r="BD350" s="37"/>
      <c r="BE350" s="37">
        <f t="shared" si="1220"/>
        <v>0</v>
      </c>
      <c r="BF350" s="37">
        <f t="shared" si="1229"/>
        <v>0</v>
      </c>
      <c r="BG350" s="37"/>
      <c r="BH350" s="37"/>
      <c r="BI350" s="37"/>
      <c r="BJ350" s="189"/>
      <c r="BK350" s="189"/>
      <c r="BL350" s="189"/>
      <c r="BM350" s="189"/>
      <c r="BN350" s="37"/>
      <c r="BO350" s="37"/>
      <c r="BP350" s="189"/>
      <c r="BQ350" s="189"/>
      <c r="BR350" s="189"/>
      <c r="BS350" s="189"/>
      <c r="BT350" s="189">
        <f t="shared" si="1237"/>
        <v>0</v>
      </c>
      <c r="BU350" s="189"/>
      <c r="BV350" s="37"/>
      <c r="BW350" s="189"/>
      <c r="BX350" s="189"/>
      <c r="BY350" s="189"/>
      <c r="BZ350" s="189"/>
      <c r="CA350" s="37">
        <f t="shared" si="1230"/>
        <v>0</v>
      </c>
      <c r="CB350" s="189"/>
      <c r="CC350" s="189"/>
      <c r="CD350" s="189"/>
      <c r="CE350" s="37">
        <f t="shared" si="1231"/>
        <v>0</v>
      </c>
      <c r="CF350" s="189">
        <f t="shared" si="1233"/>
        <v>0</v>
      </c>
      <c r="CG350" s="189"/>
      <c r="CH350" s="189">
        <f t="shared" si="1202"/>
        <v>0</v>
      </c>
      <c r="CI350" s="189"/>
      <c r="CJ350" s="37"/>
      <c r="CK350" s="37"/>
      <c r="CL350" s="189"/>
      <c r="CM350" s="189"/>
      <c r="CN350" s="189"/>
      <c r="CO350" s="189"/>
    </row>
    <row r="351" spans="2:93" s="25" customFormat="1" ht="46.5" hidden="1" customHeight="1" x14ac:dyDescent="0.25">
      <c r="B351" s="207"/>
      <c r="C351" s="115" t="s">
        <v>32</v>
      </c>
      <c r="D351" s="195">
        <f t="shared" ref="D351:D361" si="1238">E351</f>
        <v>0</v>
      </c>
      <c r="E351" s="195">
        <v>0</v>
      </c>
      <c r="F351" s="195"/>
      <c r="G351" s="195"/>
      <c r="H351" s="195"/>
      <c r="I351" s="195"/>
      <c r="J351" s="24"/>
      <c r="K351" s="24">
        <v>0</v>
      </c>
      <c r="L351" s="24"/>
      <c r="M351" s="195"/>
      <c r="N351" s="24"/>
      <c r="O351" s="24"/>
      <c r="P351" s="24"/>
      <c r="Q351" s="24"/>
      <c r="R351" s="24"/>
      <c r="S351" s="195"/>
      <c r="T351" s="24"/>
      <c r="U351" s="24"/>
      <c r="V351" s="634"/>
      <c r="W351" s="195"/>
      <c r="X351" s="634" t="e">
        <f t="shared" si="1087"/>
        <v>#DIV/0!</v>
      </c>
      <c r="Y351" s="24"/>
      <c r="Z351" s="634"/>
      <c r="AA351" s="24"/>
      <c r="AB351" s="24"/>
      <c r="AC351" s="195">
        <f t="shared" si="1206"/>
        <v>0</v>
      </c>
      <c r="AD351" s="580" t="e">
        <f t="shared" si="1207"/>
        <v>#DIV/0!</v>
      </c>
      <c r="AE351" s="24">
        <v>0</v>
      </c>
      <c r="AF351" s="627"/>
      <c r="AG351" s="195"/>
      <c r="AH351" s="627" t="e">
        <f t="shared" si="1092"/>
        <v>#DIV/0!</v>
      </c>
      <c r="AI351" s="24"/>
      <c r="AJ351" s="24"/>
      <c r="AK351" s="195"/>
      <c r="AL351" s="24"/>
      <c r="AM351" s="24"/>
      <c r="AN351" s="24"/>
      <c r="AO351" s="24"/>
      <c r="AP351" s="24"/>
      <c r="AQ351" s="24"/>
      <c r="AR351" s="24"/>
      <c r="AS351" s="24"/>
      <c r="AT351" s="24"/>
      <c r="AU351" s="116">
        <f t="shared" ref="AU351" si="1239">AV351</f>
        <v>0</v>
      </c>
      <c r="AV351" s="43">
        <f t="shared" ref="AV351" si="1240">AW351</f>
        <v>0</v>
      </c>
      <c r="AW351" s="24">
        <v>0</v>
      </c>
      <c r="AX351" s="24"/>
      <c r="AY351" s="24"/>
      <c r="AZ351" s="24"/>
      <c r="BA351" s="102">
        <f t="shared" si="1219"/>
        <v>0</v>
      </c>
      <c r="BB351" s="24"/>
      <c r="BC351" s="24"/>
      <c r="BD351" s="24"/>
      <c r="BE351" s="24">
        <f t="shared" si="1220"/>
        <v>0</v>
      </c>
      <c r="BF351" s="24">
        <f t="shared" si="1229"/>
        <v>0</v>
      </c>
      <c r="BG351" s="24"/>
      <c r="BH351" s="24"/>
      <c r="BI351" s="24">
        <f t="shared" ref="BI351:BI361" si="1241">BJ351</f>
        <v>0</v>
      </c>
      <c r="BJ351" s="195">
        <v>0</v>
      </c>
      <c r="BK351" s="195"/>
      <c r="BL351" s="195"/>
      <c r="BM351" s="195"/>
      <c r="BN351" s="24"/>
      <c r="BO351" s="24">
        <f t="shared" ref="BO351" si="1242">BP351</f>
        <v>0</v>
      </c>
      <c r="BP351" s="195">
        <v>0</v>
      </c>
      <c r="BQ351" s="195"/>
      <c r="BR351" s="195"/>
      <c r="BS351" s="195"/>
      <c r="BT351" s="195">
        <f t="shared" si="1237"/>
        <v>0</v>
      </c>
      <c r="BU351" s="195"/>
      <c r="BV351" s="24">
        <f t="shared" ref="BV351:BV361" si="1243">BW351</f>
        <v>0</v>
      </c>
      <c r="BW351" s="195">
        <v>0</v>
      </c>
      <c r="BX351" s="195"/>
      <c r="BY351" s="195"/>
      <c r="BZ351" s="195"/>
      <c r="CA351" s="24">
        <f t="shared" si="1230"/>
        <v>0</v>
      </c>
      <c r="CB351" s="195"/>
      <c r="CC351" s="195"/>
      <c r="CD351" s="195"/>
      <c r="CE351" s="24">
        <f t="shared" si="1231"/>
        <v>0</v>
      </c>
      <c r="CF351" s="195">
        <f t="shared" si="1233"/>
        <v>0</v>
      </c>
      <c r="CG351" s="195"/>
      <c r="CH351" s="195">
        <f t="shared" si="1202"/>
        <v>0</v>
      </c>
      <c r="CI351" s="195"/>
      <c r="CJ351" s="24"/>
      <c r="CK351" s="24">
        <f t="shared" ref="CK351:CK361" si="1244">CL351</f>
        <v>0</v>
      </c>
      <c r="CL351" s="195">
        <v>0</v>
      </c>
      <c r="CM351" s="195"/>
      <c r="CN351" s="195"/>
      <c r="CO351" s="195"/>
    </row>
    <row r="352" spans="2:93" s="42" customFormat="1" ht="168" customHeight="1" x14ac:dyDescent="0.25">
      <c r="B352" s="206" t="s">
        <v>36</v>
      </c>
      <c r="C352" s="122" t="s">
        <v>45</v>
      </c>
      <c r="D352" s="193">
        <f>F352</f>
        <v>24715.098740000001</v>
      </c>
      <c r="E352" s="193">
        <v>0</v>
      </c>
      <c r="F352" s="193">
        <f>F353+F354</f>
        <v>24715.098740000001</v>
      </c>
      <c r="G352" s="194"/>
      <c r="H352" s="194"/>
      <c r="I352" s="193">
        <f>M352</f>
        <v>0</v>
      </c>
      <c r="J352" s="574">
        <f>I352/D352</f>
        <v>0</v>
      </c>
      <c r="K352" s="112">
        <v>0</v>
      </c>
      <c r="L352" s="574"/>
      <c r="M352" s="193">
        <f>M353+M354</f>
        <v>0</v>
      </c>
      <c r="N352" s="574"/>
      <c r="O352" s="311"/>
      <c r="P352" s="311"/>
      <c r="Q352" s="311"/>
      <c r="R352" s="311"/>
      <c r="S352" s="193"/>
      <c r="T352" s="311"/>
      <c r="U352" s="112"/>
      <c r="V352" s="634"/>
      <c r="W352" s="193"/>
      <c r="X352" s="634"/>
      <c r="Y352" s="311"/>
      <c r="Z352" s="634"/>
      <c r="AA352" s="311"/>
      <c r="AB352" s="311"/>
      <c r="AC352" s="193">
        <f t="shared" si="1206"/>
        <v>670.49120000000005</v>
      </c>
      <c r="AD352" s="580">
        <f t="shared" si="1207"/>
        <v>2.7128809277822047E-2</v>
      </c>
      <c r="AE352" s="112">
        <v>0</v>
      </c>
      <c r="AF352" s="627"/>
      <c r="AG352" s="193">
        <f>AG354</f>
        <v>670.49120000000005</v>
      </c>
      <c r="AH352" s="627">
        <f t="shared" si="1092"/>
        <v>2.7128809277822047E-2</v>
      </c>
      <c r="AI352" s="311"/>
      <c r="AJ352" s="311"/>
      <c r="AK352" s="193"/>
      <c r="AL352" s="311"/>
      <c r="AM352" s="311"/>
      <c r="AN352" s="311"/>
      <c r="AO352" s="311"/>
      <c r="AP352" s="311"/>
      <c r="AQ352" s="311"/>
      <c r="AR352" s="311"/>
      <c r="AS352" s="311"/>
      <c r="AT352" s="311"/>
      <c r="AU352" s="112">
        <f>AX352-F352</f>
        <v>13100.495159999999</v>
      </c>
      <c r="AV352" s="112">
        <f>AW352+AX352+AY352+AZ352</f>
        <v>37815.5939</v>
      </c>
      <c r="AW352" s="112">
        <f>AW353+AW354</f>
        <v>0</v>
      </c>
      <c r="AX352" s="112">
        <f>AX353+AX354</f>
        <v>37815.5939</v>
      </c>
      <c r="AY352" s="311"/>
      <c r="AZ352" s="311"/>
      <c r="BA352" s="128">
        <f t="shared" si="1219"/>
        <v>0</v>
      </c>
      <c r="BB352" s="311"/>
      <c r="BC352" s="311"/>
      <c r="BD352" s="311"/>
      <c r="BE352" s="112">
        <f t="shared" si="1220"/>
        <v>0</v>
      </c>
      <c r="BF352" s="112">
        <f t="shared" si="1229"/>
        <v>0</v>
      </c>
      <c r="BG352" s="311"/>
      <c r="BH352" s="311"/>
      <c r="BI352" s="112">
        <f>BJ352+BK352+BL352+BM352</f>
        <v>0</v>
      </c>
      <c r="BJ352" s="112"/>
      <c r="BK352" s="112"/>
      <c r="BL352" s="311"/>
      <c r="BM352" s="311"/>
      <c r="BN352" s="112"/>
      <c r="BO352" s="112"/>
      <c r="BP352" s="112"/>
      <c r="BQ352" s="112"/>
      <c r="BR352" s="311"/>
      <c r="BS352" s="311"/>
      <c r="BT352" s="311">
        <f t="shared" si="1237"/>
        <v>0</v>
      </c>
      <c r="BU352" s="311"/>
      <c r="BV352" s="112">
        <f>BW352+BX352+BY352+BZ352</f>
        <v>0</v>
      </c>
      <c r="BW352" s="112">
        <f>BW353+BW354</f>
        <v>0</v>
      </c>
      <c r="BX352" s="112"/>
      <c r="BY352" s="311"/>
      <c r="BZ352" s="311"/>
      <c r="CA352" s="112">
        <f t="shared" si="1230"/>
        <v>0</v>
      </c>
      <c r="CB352" s="193"/>
      <c r="CC352" s="194"/>
      <c r="CD352" s="194"/>
      <c r="CE352" s="112">
        <f t="shared" si="1231"/>
        <v>0</v>
      </c>
      <c r="CF352" s="193">
        <f t="shared" si="1233"/>
        <v>0</v>
      </c>
      <c r="CG352" s="193"/>
      <c r="CH352" s="194">
        <f t="shared" si="1202"/>
        <v>0</v>
      </c>
      <c r="CI352" s="194"/>
      <c r="CJ352" s="112"/>
      <c r="CK352" s="112">
        <f>CL352+CM352+CN352+CO352</f>
        <v>0</v>
      </c>
      <c r="CL352" s="112">
        <f>CL353+CL354</f>
        <v>0</v>
      </c>
      <c r="CM352" s="112"/>
      <c r="CN352" s="311"/>
      <c r="CO352" s="311"/>
    </row>
    <row r="353" spans="2:93" s="25" customFormat="1" ht="46.5" hidden="1" customHeight="1" x14ac:dyDescent="0.25">
      <c r="B353" s="207"/>
      <c r="C353" s="115" t="s">
        <v>32</v>
      </c>
      <c r="D353" s="193">
        <f>E353+F353+G353+H353</f>
        <v>0</v>
      </c>
      <c r="E353" s="183">
        <v>0</v>
      </c>
      <c r="F353" s="183"/>
      <c r="G353" s="195"/>
      <c r="H353" s="195"/>
      <c r="I353" s="193"/>
      <c r="J353" s="574" t="e">
        <f t="shared" ref="J353:J416" si="1245">I353/D353</f>
        <v>#DIV/0!</v>
      </c>
      <c r="K353" s="116">
        <v>0</v>
      </c>
      <c r="L353" s="574"/>
      <c r="M353" s="193"/>
      <c r="N353" s="574"/>
      <c r="O353" s="24"/>
      <c r="P353" s="24"/>
      <c r="Q353" s="24"/>
      <c r="R353" s="24"/>
      <c r="S353" s="193"/>
      <c r="T353" s="24"/>
      <c r="U353" s="116"/>
      <c r="V353" s="634"/>
      <c r="W353" s="193"/>
      <c r="X353" s="634"/>
      <c r="Y353" s="24"/>
      <c r="Z353" s="634"/>
      <c r="AA353" s="24"/>
      <c r="AB353" s="24"/>
      <c r="AC353" s="193">
        <f t="shared" si="1206"/>
        <v>0</v>
      </c>
      <c r="AD353" s="580" t="e">
        <f t="shared" si="1207"/>
        <v>#DIV/0!</v>
      </c>
      <c r="AE353" s="116">
        <v>0</v>
      </c>
      <c r="AF353" s="627"/>
      <c r="AG353" s="193"/>
      <c r="AH353" s="627" t="e">
        <f t="shared" si="1092"/>
        <v>#DIV/0!</v>
      </c>
      <c r="AI353" s="24"/>
      <c r="AJ353" s="24"/>
      <c r="AK353" s="193"/>
      <c r="AL353" s="24"/>
      <c r="AM353" s="24"/>
      <c r="AN353" s="24"/>
      <c r="AO353" s="24"/>
      <c r="AP353" s="24"/>
      <c r="AQ353" s="24"/>
      <c r="AR353" s="24"/>
      <c r="AS353" s="24"/>
      <c r="AT353" s="24"/>
      <c r="AU353" s="112">
        <f t="shared" ref="AU353:AU417" si="1246">AX353-F353</f>
        <v>0</v>
      </c>
      <c r="AV353" s="112">
        <f>AW353+AX353+AY353+AZ353</f>
        <v>0</v>
      </c>
      <c r="AW353" s="116">
        <v>0</v>
      </c>
      <c r="AX353" s="116"/>
      <c r="AY353" s="24"/>
      <c r="AZ353" s="24"/>
      <c r="BA353" s="128">
        <f t="shared" si="1219"/>
        <v>0</v>
      </c>
      <c r="BB353" s="24"/>
      <c r="BC353" s="24"/>
      <c r="BD353" s="24"/>
      <c r="BE353" s="116">
        <f t="shared" si="1220"/>
        <v>0</v>
      </c>
      <c r="BF353" s="116">
        <f t="shared" si="1229"/>
        <v>0</v>
      </c>
      <c r="BG353" s="24"/>
      <c r="BH353" s="24"/>
      <c r="BI353" s="112">
        <f>BJ353+BK353+BL353+BM353</f>
        <v>0</v>
      </c>
      <c r="BJ353" s="116"/>
      <c r="BK353" s="116"/>
      <c r="BL353" s="24"/>
      <c r="BM353" s="24"/>
      <c r="BN353" s="116"/>
      <c r="BO353" s="112"/>
      <c r="BP353" s="116"/>
      <c r="BQ353" s="116"/>
      <c r="BR353" s="24"/>
      <c r="BS353" s="24"/>
      <c r="BT353" s="24">
        <f t="shared" si="1237"/>
        <v>0</v>
      </c>
      <c r="BU353" s="24"/>
      <c r="BV353" s="112">
        <f>BW353+BX353+BY353+BZ353</f>
        <v>0</v>
      </c>
      <c r="BW353" s="116">
        <v>0</v>
      </c>
      <c r="BX353" s="116"/>
      <c r="BY353" s="24"/>
      <c r="BZ353" s="24"/>
      <c r="CA353" s="116">
        <f t="shared" si="1230"/>
        <v>0</v>
      </c>
      <c r="CB353" s="183"/>
      <c r="CC353" s="195"/>
      <c r="CD353" s="195"/>
      <c r="CE353" s="116">
        <f t="shared" si="1231"/>
        <v>0</v>
      </c>
      <c r="CF353" s="183">
        <f t="shared" si="1233"/>
        <v>0</v>
      </c>
      <c r="CG353" s="183"/>
      <c r="CH353" s="195">
        <f t="shared" si="1202"/>
        <v>0</v>
      </c>
      <c r="CI353" s="195"/>
      <c r="CJ353" s="116"/>
      <c r="CK353" s="112">
        <f>CL353+CM353+CN353+CO353</f>
        <v>0</v>
      </c>
      <c r="CL353" s="116">
        <v>0</v>
      </c>
      <c r="CM353" s="116"/>
      <c r="CN353" s="24"/>
      <c r="CO353" s="24"/>
    </row>
    <row r="354" spans="2:93" s="44" customFormat="1" ht="46.5" hidden="1" customHeight="1" x14ac:dyDescent="0.25">
      <c r="B354" s="436"/>
      <c r="C354" s="111" t="s">
        <v>31</v>
      </c>
      <c r="D354" s="666">
        <f>F354</f>
        <v>24715.098740000001</v>
      </c>
      <c r="E354" s="666">
        <v>0</v>
      </c>
      <c r="F354" s="666">
        <f>SUM(F355:F357)</f>
        <v>24715.098740000001</v>
      </c>
      <c r="G354" s="279"/>
      <c r="H354" s="279"/>
      <c r="I354" s="666"/>
      <c r="J354" s="574">
        <f t="shared" si="1245"/>
        <v>0</v>
      </c>
      <c r="K354" s="128">
        <v>0</v>
      </c>
      <c r="L354" s="574"/>
      <c r="M354" s="666">
        <f>SUM(M355:M357)</f>
        <v>0</v>
      </c>
      <c r="N354" s="574"/>
      <c r="O354" s="43"/>
      <c r="P354" s="43"/>
      <c r="Q354" s="43"/>
      <c r="R354" s="43"/>
      <c r="S354" s="666"/>
      <c r="T354" s="43"/>
      <c r="U354" s="128"/>
      <c r="V354" s="634"/>
      <c r="W354" s="666"/>
      <c r="X354" s="634"/>
      <c r="Y354" s="43"/>
      <c r="Z354" s="634"/>
      <c r="AA354" s="43"/>
      <c r="AB354" s="43"/>
      <c r="AC354" s="666">
        <f t="shared" si="1206"/>
        <v>670.49120000000005</v>
      </c>
      <c r="AD354" s="580">
        <f t="shared" si="1207"/>
        <v>2.7128809277822047E-2</v>
      </c>
      <c r="AE354" s="128">
        <v>0</v>
      </c>
      <c r="AF354" s="627"/>
      <c r="AG354" s="666">
        <f>AG355+AG356+AG357</f>
        <v>670.49120000000005</v>
      </c>
      <c r="AH354" s="627">
        <f t="shared" si="1092"/>
        <v>2.7128809277822047E-2</v>
      </c>
      <c r="AI354" s="43"/>
      <c r="AJ354" s="43"/>
      <c r="AK354" s="666"/>
      <c r="AL354" s="43"/>
      <c r="AM354" s="43"/>
      <c r="AN354" s="43"/>
      <c r="AO354" s="43"/>
      <c r="AP354" s="43"/>
      <c r="AQ354" s="43"/>
      <c r="AR354" s="43"/>
      <c r="AS354" s="43"/>
      <c r="AT354" s="43"/>
      <c r="AU354" s="112">
        <f t="shared" si="1246"/>
        <v>13100.495159999999</v>
      </c>
      <c r="AV354" s="128">
        <f>AX354</f>
        <v>37815.5939</v>
      </c>
      <c r="AW354" s="128">
        <v>0</v>
      </c>
      <c r="AX354" s="128">
        <f>SUM(AX355:AX357)</f>
        <v>37815.5939</v>
      </c>
      <c r="AY354" s="43"/>
      <c r="AZ354" s="43"/>
      <c r="BA354" s="128">
        <f t="shared" si="1219"/>
        <v>0</v>
      </c>
      <c r="BB354" s="43"/>
      <c r="BC354" s="43"/>
      <c r="BD354" s="43"/>
      <c r="BE354" s="128">
        <f t="shared" si="1220"/>
        <v>0</v>
      </c>
      <c r="BF354" s="128">
        <f t="shared" si="1229"/>
        <v>0</v>
      </c>
      <c r="BG354" s="43"/>
      <c r="BH354" s="43"/>
      <c r="BI354" s="128">
        <f t="shared" si="1241"/>
        <v>0</v>
      </c>
      <c r="BJ354" s="128"/>
      <c r="BK354" s="128"/>
      <c r="BL354" s="43"/>
      <c r="BM354" s="43"/>
      <c r="BN354" s="128"/>
      <c r="BO354" s="128"/>
      <c r="BP354" s="128"/>
      <c r="BQ354" s="128"/>
      <c r="BR354" s="43"/>
      <c r="BS354" s="43"/>
      <c r="BT354" s="43">
        <f t="shared" si="1237"/>
        <v>0</v>
      </c>
      <c r="BU354" s="43"/>
      <c r="BV354" s="128">
        <f t="shared" si="1243"/>
        <v>0</v>
      </c>
      <c r="BW354" s="128">
        <f>SUM(BW355:BW357)</f>
        <v>0</v>
      </c>
      <c r="BX354" s="128"/>
      <c r="BY354" s="43"/>
      <c r="BZ354" s="43"/>
      <c r="CA354" s="128">
        <f t="shared" si="1230"/>
        <v>0</v>
      </c>
      <c r="CB354" s="435"/>
      <c r="CC354" s="279"/>
      <c r="CD354" s="279"/>
      <c r="CE354" s="128">
        <f t="shared" si="1231"/>
        <v>0</v>
      </c>
      <c r="CF354" s="435">
        <f t="shared" si="1233"/>
        <v>0</v>
      </c>
      <c r="CG354" s="528"/>
      <c r="CH354" s="279">
        <f t="shared" si="1202"/>
        <v>0</v>
      </c>
      <c r="CI354" s="279"/>
      <c r="CJ354" s="128"/>
      <c r="CK354" s="128">
        <f t="shared" si="1244"/>
        <v>0</v>
      </c>
      <c r="CL354" s="128">
        <f>SUM(CL355:CL357)</f>
        <v>0</v>
      </c>
      <c r="CM354" s="128"/>
      <c r="CN354" s="43"/>
      <c r="CO354" s="43"/>
    </row>
    <row r="355" spans="2:93" s="39" customFormat="1" ht="30.75" hidden="1" customHeight="1" x14ac:dyDescent="0.25">
      <c r="B355" s="209"/>
      <c r="C355" s="124" t="s">
        <v>39</v>
      </c>
      <c r="D355" s="188">
        <f t="shared" si="1238"/>
        <v>0</v>
      </c>
      <c r="E355" s="188">
        <v>0</v>
      </c>
      <c r="F355" s="188">
        <v>0</v>
      </c>
      <c r="G355" s="189"/>
      <c r="H355" s="189"/>
      <c r="I355" s="188"/>
      <c r="J355" s="574" t="e">
        <f t="shared" si="1245"/>
        <v>#DIV/0!</v>
      </c>
      <c r="K355" s="130">
        <v>0</v>
      </c>
      <c r="L355" s="574"/>
      <c r="M355" s="188">
        <v>0</v>
      </c>
      <c r="N355" s="574"/>
      <c r="O355" s="37"/>
      <c r="P355" s="37"/>
      <c r="Q355" s="37"/>
      <c r="R355" s="37"/>
      <c r="S355" s="188"/>
      <c r="T355" s="37"/>
      <c r="U355" s="130"/>
      <c r="V355" s="634"/>
      <c r="W355" s="188"/>
      <c r="X355" s="634"/>
      <c r="Y355" s="37"/>
      <c r="Z355" s="634"/>
      <c r="AA355" s="37"/>
      <c r="AB355" s="37"/>
      <c r="AC355" s="188">
        <f t="shared" si="1206"/>
        <v>0</v>
      </c>
      <c r="AD355" s="580" t="e">
        <f t="shared" si="1207"/>
        <v>#DIV/0!</v>
      </c>
      <c r="AE355" s="130">
        <v>0</v>
      </c>
      <c r="AF355" s="627"/>
      <c r="AG355" s="188">
        <v>0</v>
      </c>
      <c r="AH355" s="627" t="e">
        <f t="shared" si="1092"/>
        <v>#DIV/0!</v>
      </c>
      <c r="AI355" s="37"/>
      <c r="AJ355" s="37"/>
      <c r="AK355" s="188"/>
      <c r="AL355" s="37"/>
      <c r="AM355" s="37"/>
      <c r="AN355" s="37"/>
      <c r="AO355" s="37"/>
      <c r="AP355" s="37"/>
      <c r="AQ355" s="37"/>
      <c r="AR355" s="37"/>
      <c r="AS355" s="37"/>
      <c r="AT355" s="37"/>
      <c r="AU355" s="112">
        <f t="shared" si="1246"/>
        <v>6492.2331000000004</v>
      </c>
      <c r="AV355" s="130">
        <f>AX355</f>
        <v>6492.2331000000004</v>
      </c>
      <c r="AW355" s="130">
        <v>0</v>
      </c>
      <c r="AX355" s="130">
        <v>6492.2331000000004</v>
      </c>
      <c r="AY355" s="37"/>
      <c r="AZ355" s="37"/>
      <c r="BA355" s="128">
        <f t="shared" si="1219"/>
        <v>0</v>
      </c>
      <c r="BB355" s="37"/>
      <c r="BC355" s="37"/>
      <c r="BD355" s="37"/>
      <c r="BE355" s="130">
        <f t="shared" si="1220"/>
        <v>0</v>
      </c>
      <c r="BF355" s="130">
        <f t="shared" si="1229"/>
        <v>0</v>
      </c>
      <c r="BG355" s="37"/>
      <c r="BH355" s="37"/>
      <c r="BI355" s="130">
        <f t="shared" si="1241"/>
        <v>0</v>
      </c>
      <c r="BJ355" s="130"/>
      <c r="BK355" s="130"/>
      <c r="BL355" s="37"/>
      <c r="BM355" s="37"/>
      <c r="BN355" s="130"/>
      <c r="BO355" s="130"/>
      <c r="BP355" s="130"/>
      <c r="BQ355" s="130"/>
      <c r="BR355" s="37"/>
      <c r="BS355" s="37"/>
      <c r="BT355" s="37">
        <f t="shared" si="1237"/>
        <v>0</v>
      </c>
      <c r="BU355" s="37"/>
      <c r="BV355" s="130">
        <f t="shared" si="1243"/>
        <v>0</v>
      </c>
      <c r="BW355" s="130">
        <f>BC355</f>
        <v>0</v>
      </c>
      <c r="BX355" s="130"/>
      <c r="BY355" s="37"/>
      <c r="BZ355" s="37"/>
      <c r="CA355" s="130">
        <f t="shared" si="1230"/>
        <v>0</v>
      </c>
      <c r="CB355" s="188"/>
      <c r="CC355" s="189"/>
      <c r="CD355" s="189"/>
      <c r="CE355" s="130">
        <f t="shared" si="1231"/>
        <v>0</v>
      </c>
      <c r="CF355" s="188">
        <f t="shared" si="1233"/>
        <v>0</v>
      </c>
      <c r="CG355" s="188"/>
      <c r="CH355" s="189">
        <f t="shared" si="1202"/>
        <v>0</v>
      </c>
      <c r="CI355" s="189"/>
      <c r="CJ355" s="130"/>
      <c r="CK355" s="130">
        <f t="shared" si="1244"/>
        <v>0</v>
      </c>
      <c r="CL355" s="130">
        <f>BY355</f>
        <v>0</v>
      </c>
      <c r="CM355" s="130"/>
      <c r="CN355" s="37"/>
      <c r="CO355" s="37"/>
    </row>
    <row r="356" spans="2:93" s="39" customFormat="1" ht="62.25" hidden="1" customHeight="1" x14ac:dyDescent="0.25">
      <c r="B356" s="209"/>
      <c r="C356" s="124" t="s">
        <v>43</v>
      </c>
      <c r="D356" s="188">
        <f>F356</f>
        <v>24044.607540000001</v>
      </c>
      <c r="E356" s="188">
        <v>0</v>
      </c>
      <c r="F356" s="188">
        <v>24044.607540000001</v>
      </c>
      <c r="G356" s="189"/>
      <c r="H356" s="189"/>
      <c r="I356" s="188"/>
      <c r="J356" s="574">
        <f t="shared" si="1245"/>
        <v>0</v>
      </c>
      <c r="K356" s="130">
        <v>0</v>
      </c>
      <c r="L356" s="574"/>
      <c r="M356" s="188"/>
      <c r="N356" s="574"/>
      <c r="O356" s="37"/>
      <c r="P356" s="37"/>
      <c r="Q356" s="37"/>
      <c r="R356" s="37"/>
      <c r="S356" s="188"/>
      <c r="T356" s="37"/>
      <c r="U356" s="130"/>
      <c r="V356" s="634"/>
      <c r="W356" s="188"/>
      <c r="X356" s="634"/>
      <c r="Y356" s="37"/>
      <c r="Z356" s="634"/>
      <c r="AA356" s="37"/>
      <c r="AB356" s="37"/>
      <c r="AC356" s="188">
        <f t="shared" si="1206"/>
        <v>0</v>
      </c>
      <c r="AD356" s="580">
        <f t="shared" si="1207"/>
        <v>0</v>
      </c>
      <c r="AE356" s="130">
        <v>0</v>
      </c>
      <c r="AF356" s="627"/>
      <c r="AG356" s="188">
        <v>0</v>
      </c>
      <c r="AH356" s="627">
        <f t="shared" si="1092"/>
        <v>0</v>
      </c>
      <c r="AI356" s="37"/>
      <c r="AJ356" s="37"/>
      <c r="AK356" s="188"/>
      <c r="AL356" s="37"/>
      <c r="AM356" s="37"/>
      <c r="AN356" s="37"/>
      <c r="AO356" s="37"/>
      <c r="AP356" s="37"/>
      <c r="AQ356" s="37"/>
      <c r="AR356" s="37"/>
      <c r="AS356" s="37"/>
      <c r="AT356" s="37"/>
      <c r="AU356" s="112">
        <f t="shared" si="1246"/>
        <v>0</v>
      </c>
      <c r="AV356" s="130">
        <f>AX356</f>
        <v>24044.607540000001</v>
      </c>
      <c r="AW356" s="130">
        <v>0</v>
      </c>
      <c r="AX356" s="130">
        <v>24044.607540000001</v>
      </c>
      <c r="AY356" s="37"/>
      <c r="AZ356" s="37"/>
      <c r="BA356" s="128">
        <f t="shared" si="1219"/>
        <v>0</v>
      </c>
      <c r="BB356" s="37"/>
      <c r="BC356" s="37"/>
      <c r="BD356" s="37"/>
      <c r="BE356" s="130">
        <f t="shared" si="1220"/>
        <v>0</v>
      </c>
      <c r="BF356" s="130">
        <f t="shared" si="1229"/>
        <v>0</v>
      </c>
      <c r="BG356" s="37"/>
      <c r="BH356" s="37"/>
      <c r="BI356" s="130">
        <f t="shared" si="1241"/>
        <v>0</v>
      </c>
      <c r="BJ356" s="130"/>
      <c r="BK356" s="130"/>
      <c r="BL356" s="37"/>
      <c r="BM356" s="37"/>
      <c r="BN356" s="130"/>
      <c r="BO356" s="130"/>
      <c r="BP356" s="130"/>
      <c r="BQ356" s="130"/>
      <c r="BR356" s="37"/>
      <c r="BS356" s="37"/>
      <c r="BT356" s="37">
        <f t="shared" si="1237"/>
        <v>0</v>
      </c>
      <c r="BU356" s="37"/>
      <c r="BV356" s="130">
        <f t="shared" si="1243"/>
        <v>0</v>
      </c>
      <c r="BW356" s="130">
        <f>BC356</f>
        <v>0</v>
      </c>
      <c r="BX356" s="130"/>
      <c r="BY356" s="37"/>
      <c r="BZ356" s="37"/>
      <c r="CA356" s="130">
        <f t="shared" si="1230"/>
        <v>0</v>
      </c>
      <c r="CB356" s="188"/>
      <c r="CC356" s="189"/>
      <c r="CD356" s="189"/>
      <c r="CE356" s="130">
        <f t="shared" si="1231"/>
        <v>0</v>
      </c>
      <c r="CF356" s="188">
        <f t="shared" si="1233"/>
        <v>0</v>
      </c>
      <c r="CG356" s="188"/>
      <c r="CH356" s="189">
        <f t="shared" si="1202"/>
        <v>0</v>
      </c>
      <c r="CI356" s="189"/>
      <c r="CJ356" s="130"/>
      <c r="CK356" s="130">
        <f t="shared" si="1244"/>
        <v>0</v>
      </c>
      <c r="CL356" s="130">
        <f>BY356</f>
        <v>0</v>
      </c>
      <c r="CM356" s="130"/>
      <c r="CN356" s="37"/>
      <c r="CO356" s="37"/>
    </row>
    <row r="357" spans="2:93" s="39" customFormat="1" ht="27.75" hidden="1" customHeight="1" x14ac:dyDescent="0.25">
      <c r="B357" s="209"/>
      <c r="C357" s="124" t="s">
        <v>40</v>
      </c>
      <c r="D357" s="188">
        <f>F357</f>
        <v>670.49120000000005</v>
      </c>
      <c r="E357" s="188">
        <v>0</v>
      </c>
      <c r="F357" s="188">
        <v>670.49120000000005</v>
      </c>
      <c r="G357" s="189"/>
      <c r="H357" s="189"/>
      <c r="I357" s="188"/>
      <c r="J357" s="574">
        <f t="shared" si="1245"/>
        <v>0</v>
      </c>
      <c r="K357" s="130">
        <v>0</v>
      </c>
      <c r="L357" s="574"/>
      <c r="M357" s="188"/>
      <c r="N357" s="574"/>
      <c r="O357" s="37"/>
      <c r="P357" s="37"/>
      <c r="Q357" s="37"/>
      <c r="R357" s="37"/>
      <c r="S357" s="188"/>
      <c r="T357" s="37"/>
      <c r="U357" s="130"/>
      <c r="V357" s="634"/>
      <c r="W357" s="188"/>
      <c r="X357" s="634"/>
      <c r="Y357" s="37"/>
      <c r="Z357" s="634"/>
      <c r="AA357" s="37"/>
      <c r="AB357" s="37"/>
      <c r="AC357" s="188">
        <f t="shared" si="1206"/>
        <v>670.49120000000005</v>
      </c>
      <c r="AD357" s="580">
        <f t="shared" si="1207"/>
        <v>1</v>
      </c>
      <c r="AE357" s="130">
        <v>0</v>
      </c>
      <c r="AF357" s="627"/>
      <c r="AG357" s="188">
        <v>670.49120000000005</v>
      </c>
      <c r="AH357" s="627">
        <f t="shared" si="1092"/>
        <v>1</v>
      </c>
      <c r="AI357" s="37"/>
      <c r="AJ357" s="37"/>
      <c r="AK357" s="188"/>
      <c r="AL357" s="37"/>
      <c r="AM357" s="37"/>
      <c r="AN357" s="37"/>
      <c r="AO357" s="37"/>
      <c r="AP357" s="37"/>
      <c r="AQ357" s="37"/>
      <c r="AR357" s="37"/>
      <c r="AS357" s="37"/>
      <c r="AT357" s="37"/>
      <c r="AU357" s="112">
        <f t="shared" si="1246"/>
        <v>6608.26206</v>
      </c>
      <c r="AV357" s="130">
        <f>AX357</f>
        <v>7278.7532600000004</v>
      </c>
      <c r="AW357" s="130">
        <v>0</v>
      </c>
      <c r="AX357" s="130">
        <v>7278.7532600000004</v>
      </c>
      <c r="AY357" s="37"/>
      <c r="AZ357" s="37"/>
      <c r="BA357" s="128">
        <f t="shared" si="1219"/>
        <v>0</v>
      </c>
      <c r="BB357" s="37"/>
      <c r="BC357" s="37"/>
      <c r="BD357" s="37"/>
      <c r="BE357" s="130">
        <f t="shared" si="1220"/>
        <v>0</v>
      </c>
      <c r="BF357" s="130">
        <f t="shared" si="1229"/>
        <v>0</v>
      </c>
      <c r="BG357" s="37"/>
      <c r="BH357" s="37"/>
      <c r="BI357" s="130">
        <f t="shared" si="1241"/>
        <v>0</v>
      </c>
      <c r="BJ357" s="130"/>
      <c r="BK357" s="130"/>
      <c r="BL357" s="37"/>
      <c r="BM357" s="37"/>
      <c r="BN357" s="130">
        <f t="shared" ref="BN357:BN394" si="1247">BO357+BP357+BQ357</f>
        <v>0</v>
      </c>
      <c r="BO357" s="130">
        <f t="shared" ref="BO357" si="1248">BP357</f>
        <v>0</v>
      </c>
      <c r="BP357" s="130"/>
      <c r="BQ357" s="130"/>
      <c r="BR357" s="37"/>
      <c r="BS357" s="37"/>
      <c r="BT357" s="37">
        <f t="shared" si="1237"/>
        <v>0</v>
      </c>
      <c r="BU357" s="37"/>
      <c r="BV357" s="130">
        <f t="shared" si="1243"/>
        <v>0</v>
      </c>
      <c r="BW357" s="130"/>
      <c r="BX357" s="130"/>
      <c r="BY357" s="37"/>
      <c r="BZ357" s="37"/>
      <c r="CA357" s="130">
        <f t="shared" si="1230"/>
        <v>0</v>
      </c>
      <c r="CB357" s="188"/>
      <c r="CC357" s="189"/>
      <c r="CD357" s="189"/>
      <c r="CE357" s="130">
        <f t="shared" si="1231"/>
        <v>0</v>
      </c>
      <c r="CF357" s="188">
        <f t="shared" si="1233"/>
        <v>0</v>
      </c>
      <c r="CG357" s="188"/>
      <c r="CH357" s="189">
        <f t="shared" si="1202"/>
        <v>0</v>
      </c>
      <c r="CI357" s="189"/>
      <c r="CJ357" s="130"/>
      <c r="CK357" s="130">
        <f t="shared" si="1244"/>
        <v>0</v>
      </c>
      <c r="CL357" s="130"/>
      <c r="CM357" s="130"/>
      <c r="CN357" s="37"/>
      <c r="CO357" s="37"/>
    </row>
    <row r="358" spans="2:93" s="42" customFormat="1" ht="113.25" hidden="1" customHeight="1" x14ac:dyDescent="0.25">
      <c r="B358" s="206" t="s">
        <v>8</v>
      </c>
      <c r="C358" s="111" t="s">
        <v>46</v>
      </c>
      <c r="D358" s="193">
        <f>E358+F358+G358+H358</f>
        <v>0</v>
      </c>
      <c r="E358" s="193">
        <f>E360+E361</f>
        <v>0</v>
      </c>
      <c r="F358" s="193">
        <f>F360+F361</f>
        <v>0</v>
      </c>
      <c r="G358" s="194"/>
      <c r="H358" s="194"/>
      <c r="I358" s="193"/>
      <c r="J358" s="574" t="e">
        <f t="shared" si="1245"/>
        <v>#DIV/0!</v>
      </c>
      <c r="K358" s="112">
        <f>K360+K361</f>
        <v>0</v>
      </c>
      <c r="L358" s="574"/>
      <c r="M358" s="193">
        <f>M360+M361</f>
        <v>0</v>
      </c>
      <c r="N358" s="574"/>
      <c r="O358" s="311"/>
      <c r="P358" s="311"/>
      <c r="Q358" s="311"/>
      <c r="R358" s="311"/>
      <c r="S358" s="193"/>
      <c r="T358" s="311"/>
      <c r="U358" s="112"/>
      <c r="V358" s="634"/>
      <c r="W358" s="193"/>
      <c r="X358" s="634"/>
      <c r="Y358" s="311"/>
      <c r="Z358" s="634"/>
      <c r="AA358" s="311"/>
      <c r="AB358" s="311"/>
      <c r="AC358" s="193">
        <f t="shared" si="1206"/>
        <v>0</v>
      </c>
      <c r="AD358" s="580" t="e">
        <f t="shared" si="1207"/>
        <v>#DIV/0!</v>
      </c>
      <c r="AE358" s="112">
        <f>AE360+AE361</f>
        <v>0</v>
      </c>
      <c r="AF358" s="627"/>
      <c r="AG358" s="193"/>
      <c r="AH358" s="627" t="e">
        <f t="shared" si="1092"/>
        <v>#DIV/0!</v>
      </c>
      <c r="AI358" s="311"/>
      <c r="AJ358" s="311"/>
      <c r="AK358" s="193"/>
      <c r="AL358" s="311"/>
      <c r="AM358" s="311"/>
      <c r="AN358" s="311"/>
      <c r="AO358" s="311"/>
      <c r="AP358" s="311"/>
      <c r="AQ358" s="311"/>
      <c r="AR358" s="311"/>
      <c r="AS358" s="311"/>
      <c r="AT358" s="311"/>
      <c r="AU358" s="112">
        <f t="shared" si="1246"/>
        <v>0</v>
      </c>
      <c r="AV358" s="112">
        <f>AW358+AX358+AY358+AZ358</f>
        <v>0</v>
      </c>
      <c r="AW358" s="112">
        <f>AW360+AW361</f>
        <v>0</v>
      </c>
      <c r="AX358" s="112">
        <f>AX360+AX361</f>
        <v>0</v>
      </c>
      <c r="AY358" s="311"/>
      <c r="AZ358" s="311"/>
      <c r="BA358" s="128">
        <f t="shared" si="1219"/>
        <v>0</v>
      </c>
      <c r="BB358" s="311"/>
      <c r="BC358" s="311"/>
      <c r="BD358" s="311"/>
      <c r="BE358" s="112">
        <f t="shared" si="1220"/>
        <v>0</v>
      </c>
      <c r="BF358" s="112">
        <f t="shared" si="1229"/>
        <v>0</v>
      </c>
      <c r="BG358" s="311"/>
      <c r="BH358" s="311"/>
      <c r="BI358" s="112">
        <f>BJ358+BK358+BL358+BM358</f>
        <v>0</v>
      </c>
      <c r="BJ358" s="112">
        <f>BJ360+BJ361</f>
        <v>0</v>
      </c>
      <c r="BK358" s="112"/>
      <c r="BL358" s="311"/>
      <c r="BM358" s="311"/>
      <c r="BN358" s="112">
        <f t="shared" si="1247"/>
        <v>0</v>
      </c>
      <c r="BO358" s="112">
        <f>BP358+BQ358+BR358+BS358</f>
        <v>0</v>
      </c>
      <c r="BP358" s="112">
        <f>BP360+BP361</f>
        <v>0</v>
      </c>
      <c r="BQ358" s="112"/>
      <c r="BR358" s="311"/>
      <c r="BS358" s="311"/>
      <c r="BT358" s="311">
        <f t="shared" si="1237"/>
        <v>0</v>
      </c>
      <c r="BU358" s="311"/>
      <c r="BV358" s="112">
        <f>BW358+BX358+BY358+BZ358</f>
        <v>0</v>
      </c>
      <c r="BW358" s="112">
        <f>BW360+BW361</f>
        <v>0</v>
      </c>
      <c r="BX358" s="112"/>
      <c r="BY358" s="311"/>
      <c r="BZ358" s="311"/>
      <c r="CA358" s="112">
        <f t="shared" si="1230"/>
        <v>0</v>
      </c>
      <c r="CB358" s="193"/>
      <c r="CC358" s="194"/>
      <c r="CD358" s="194"/>
      <c r="CE358" s="112">
        <f t="shared" si="1231"/>
        <v>0</v>
      </c>
      <c r="CF358" s="193">
        <f t="shared" si="1233"/>
        <v>0</v>
      </c>
      <c r="CG358" s="193"/>
      <c r="CH358" s="194">
        <f t="shared" si="1202"/>
        <v>0</v>
      </c>
      <c r="CI358" s="194"/>
      <c r="CJ358" s="112"/>
      <c r="CK358" s="112">
        <f>CL358+CM358+CN358+CO358</f>
        <v>0</v>
      </c>
      <c r="CL358" s="112">
        <f>CL360+CL361</f>
        <v>0</v>
      </c>
      <c r="CM358" s="112"/>
      <c r="CN358" s="311"/>
      <c r="CO358" s="311"/>
    </row>
    <row r="359" spans="2:93" s="44" customFormat="1" ht="46.5" hidden="1" customHeight="1" x14ac:dyDescent="0.25">
      <c r="B359" s="436"/>
      <c r="C359" s="111" t="s">
        <v>31</v>
      </c>
      <c r="D359" s="193">
        <v>0</v>
      </c>
      <c r="E359" s="666">
        <v>0</v>
      </c>
      <c r="F359" s="666">
        <f>SUM(F360:F362)</f>
        <v>0</v>
      </c>
      <c r="G359" s="279"/>
      <c r="H359" s="279"/>
      <c r="I359" s="193"/>
      <c r="J359" s="574" t="e">
        <f t="shared" si="1245"/>
        <v>#DIV/0!</v>
      </c>
      <c r="K359" s="128">
        <v>0</v>
      </c>
      <c r="L359" s="574"/>
      <c r="M359" s="193">
        <f>SUM(M360:M362)</f>
        <v>0</v>
      </c>
      <c r="N359" s="574"/>
      <c r="O359" s="43"/>
      <c r="P359" s="43"/>
      <c r="Q359" s="43"/>
      <c r="R359" s="43"/>
      <c r="S359" s="193"/>
      <c r="T359" s="43"/>
      <c r="U359" s="128"/>
      <c r="V359" s="634"/>
      <c r="W359" s="193"/>
      <c r="X359" s="634"/>
      <c r="Y359" s="43"/>
      <c r="Z359" s="634"/>
      <c r="AA359" s="43"/>
      <c r="AB359" s="43"/>
      <c r="AC359" s="193">
        <f t="shared" si="1206"/>
        <v>0</v>
      </c>
      <c r="AD359" s="580" t="e">
        <f t="shared" si="1207"/>
        <v>#DIV/0!</v>
      </c>
      <c r="AE359" s="128">
        <v>0</v>
      </c>
      <c r="AF359" s="627"/>
      <c r="AG359" s="193"/>
      <c r="AH359" s="627" t="e">
        <f t="shared" si="1092"/>
        <v>#DIV/0!</v>
      </c>
      <c r="AI359" s="43"/>
      <c r="AJ359" s="43"/>
      <c r="AK359" s="193"/>
      <c r="AL359" s="43"/>
      <c r="AM359" s="43"/>
      <c r="AN359" s="43"/>
      <c r="AO359" s="43"/>
      <c r="AP359" s="43"/>
      <c r="AQ359" s="43"/>
      <c r="AR359" s="43"/>
      <c r="AS359" s="43"/>
      <c r="AT359" s="43"/>
      <c r="AU359" s="112">
        <f t="shared" si="1246"/>
        <v>0</v>
      </c>
      <c r="AV359" s="112"/>
      <c r="AW359" s="128"/>
      <c r="AX359" s="128">
        <f>SUM(AX360:AX362)</f>
        <v>0</v>
      </c>
      <c r="AY359" s="43"/>
      <c r="AZ359" s="43"/>
      <c r="BA359" s="128">
        <f t="shared" si="1219"/>
        <v>0</v>
      </c>
      <c r="BB359" s="43"/>
      <c r="BC359" s="43"/>
      <c r="BD359" s="43"/>
      <c r="BE359" s="128">
        <f t="shared" si="1220"/>
        <v>0</v>
      </c>
      <c r="BF359" s="128">
        <f t="shared" si="1229"/>
        <v>0</v>
      </c>
      <c r="BG359" s="43"/>
      <c r="BH359" s="43"/>
      <c r="BI359" s="112">
        <f>BJ359+BK359+BL359+BM359</f>
        <v>0</v>
      </c>
      <c r="BJ359" s="128">
        <f>SUM(BJ360:BJ362)</f>
        <v>0</v>
      </c>
      <c r="BK359" s="128"/>
      <c r="BL359" s="43"/>
      <c r="BM359" s="43"/>
      <c r="BN359" s="128" t="e">
        <f t="shared" si="1247"/>
        <v>#REF!</v>
      </c>
      <c r="BO359" s="112" t="e">
        <f>BP359+BQ359+BR359+BS359</f>
        <v>#REF!</v>
      </c>
      <c r="BP359" s="128" t="e">
        <f>SUM(BP360:BP362)</f>
        <v>#REF!</v>
      </c>
      <c r="BQ359" s="128"/>
      <c r="BR359" s="43"/>
      <c r="BS359" s="43"/>
      <c r="BT359" s="43">
        <f t="shared" si="1237"/>
        <v>0</v>
      </c>
      <c r="BU359" s="43"/>
      <c r="BV359" s="112">
        <f>BW359+BX359+BY359+BZ359</f>
        <v>0</v>
      </c>
      <c r="BW359" s="128">
        <f>SUM(BW360:BW362)</f>
        <v>0</v>
      </c>
      <c r="BX359" s="128"/>
      <c r="BY359" s="43"/>
      <c r="BZ359" s="43"/>
      <c r="CA359" s="128">
        <f t="shared" si="1230"/>
        <v>0</v>
      </c>
      <c r="CB359" s="435"/>
      <c r="CC359" s="279"/>
      <c r="CD359" s="279"/>
      <c r="CE359" s="128">
        <f t="shared" si="1231"/>
        <v>0</v>
      </c>
      <c r="CF359" s="435">
        <f t="shared" si="1233"/>
        <v>0</v>
      </c>
      <c r="CG359" s="528"/>
      <c r="CH359" s="279">
        <f t="shared" si="1202"/>
        <v>0</v>
      </c>
      <c r="CI359" s="279"/>
      <c r="CJ359" s="128"/>
      <c r="CK359" s="112">
        <f>CL359+CM359+CN359+CO359</f>
        <v>0</v>
      </c>
      <c r="CL359" s="128">
        <f>SUM(CL360:CL362)</f>
        <v>0</v>
      </c>
      <c r="CM359" s="128"/>
      <c r="CN359" s="43"/>
      <c r="CO359" s="43"/>
    </row>
    <row r="360" spans="2:93" s="39" customFormat="1" ht="30" hidden="1" customHeight="1" x14ac:dyDescent="0.25">
      <c r="B360" s="211"/>
      <c r="C360" s="124" t="s">
        <v>39</v>
      </c>
      <c r="D360" s="188">
        <f t="shared" si="1238"/>
        <v>0</v>
      </c>
      <c r="E360" s="188">
        <v>0</v>
      </c>
      <c r="F360" s="188">
        <v>0</v>
      </c>
      <c r="G360" s="189"/>
      <c r="H360" s="189"/>
      <c r="I360" s="188"/>
      <c r="J360" s="574" t="e">
        <f t="shared" si="1245"/>
        <v>#DIV/0!</v>
      </c>
      <c r="K360" s="130">
        <v>0</v>
      </c>
      <c r="L360" s="574"/>
      <c r="M360" s="188">
        <v>0</v>
      </c>
      <c r="N360" s="574"/>
      <c r="O360" s="37"/>
      <c r="P360" s="37"/>
      <c r="Q360" s="37"/>
      <c r="R360" s="37"/>
      <c r="S360" s="188"/>
      <c r="T360" s="37"/>
      <c r="U360" s="130"/>
      <c r="V360" s="634"/>
      <c r="W360" s="188"/>
      <c r="X360" s="634"/>
      <c r="Y360" s="37"/>
      <c r="Z360" s="634"/>
      <c r="AA360" s="37"/>
      <c r="AB360" s="37"/>
      <c r="AC360" s="188">
        <f t="shared" si="1206"/>
        <v>0</v>
      </c>
      <c r="AD360" s="580" t="e">
        <f t="shared" si="1207"/>
        <v>#DIV/0!</v>
      </c>
      <c r="AE360" s="130">
        <v>0</v>
      </c>
      <c r="AF360" s="627"/>
      <c r="AG360" s="188"/>
      <c r="AH360" s="627" t="e">
        <f t="shared" si="1092"/>
        <v>#DIV/0!</v>
      </c>
      <c r="AI360" s="37"/>
      <c r="AJ360" s="37"/>
      <c r="AK360" s="188"/>
      <c r="AL360" s="37"/>
      <c r="AM360" s="37"/>
      <c r="AN360" s="37"/>
      <c r="AO360" s="37"/>
      <c r="AP360" s="37"/>
      <c r="AQ360" s="37"/>
      <c r="AR360" s="37"/>
      <c r="AS360" s="37"/>
      <c r="AT360" s="37"/>
      <c r="AU360" s="112">
        <f t="shared" si="1246"/>
        <v>0</v>
      </c>
      <c r="AV360" s="130">
        <f t="shared" ref="AV360:AV361" si="1249">AW360</f>
        <v>0</v>
      </c>
      <c r="AW360" s="130">
        <v>0</v>
      </c>
      <c r="AX360" s="130">
        <v>0</v>
      </c>
      <c r="AY360" s="37"/>
      <c r="AZ360" s="37"/>
      <c r="BA360" s="128">
        <f t="shared" si="1219"/>
        <v>0</v>
      </c>
      <c r="BB360" s="37"/>
      <c r="BC360" s="37"/>
      <c r="BD360" s="37"/>
      <c r="BE360" s="130">
        <f t="shared" si="1220"/>
        <v>0</v>
      </c>
      <c r="BF360" s="130">
        <f t="shared" si="1229"/>
        <v>0</v>
      </c>
      <c r="BG360" s="37"/>
      <c r="BH360" s="37"/>
      <c r="BI360" s="130">
        <f t="shared" si="1241"/>
        <v>0</v>
      </c>
      <c r="BJ360" s="130">
        <v>0</v>
      </c>
      <c r="BK360" s="130"/>
      <c r="BL360" s="37"/>
      <c r="BM360" s="37"/>
      <c r="BN360" s="130">
        <f t="shared" si="1247"/>
        <v>0</v>
      </c>
      <c r="BO360" s="130">
        <f t="shared" ref="BO360:BO361" si="1250">BP360</f>
        <v>0</v>
      </c>
      <c r="BP360" s="130">
        <v>0</v>
      </c>
      <c r="BQ360" s="130"/>
      <c r="BR360" s="37"/>
      <c r="BS360" s="37"/>
      <c r="BT360" s="37">
        <f t="shared" si="1237"/>
        <v>0</v>
      </c>
      <c r="BU360" s="37"/>
      <c r="BV360" s="130">
        <f t="shared" si="1243"/>
        <v>0</v>
      </c>
      <c r="BW360" s="130">
        <v>0</v>
      </c>
      <c r="BX360" s="130"/>
      <c r="BY360" s="37"/>
      <c r="BZ360" s="37"/>
      <c r="CA360" s="130">
        <f t="shared" si="1230"/>
        <v>0</v>
      </c>
      <c r="CB360" s="188"/>
      <c r="CC360" s="189"/>
      <c r="CD360" s="189"/>
      <c r="CE360" s="130">
        <f t="shared" si="1231"/>
        <v>0</v>
      </c>
      <c r="CF360" s="188">
        <f t="shared" si="1233"/>
        <v>0</v>
      </c>
      <c r="CG360" s="188"/>
      <c r="CH360" s="189">
        <f t="shared" si="1202"/>
        <v>0</v>
      </c>
      <c r="CI360" s="189"/>
      <c r="CJ360" s="130"/>
      <c r="CK360" s="130">
        <f t="shared" si="1244"/>
        <v>0</v>
      </c>
      <c r="CL360" s="130">
        <v>0</v>
      </c>
      <c r="CM360" s="130"/>
      <c r="CN360" s="37"/>
      <c r="CO360" s="37"/>
    </row>
    <row r="361" spans="2:93" s="39" customFormat="1" ht="31.5" hidden="1" customHeight="1" x14ac:dyDescent="0.25">
      <c r="B361" s="209"/>
      <c r="C361" s="124" t="s">
        <v>47</v>
      </c>
      <c r="D361" s="188">
        <f t="shared" si="1238"/>
        <v>0</v>
      </c>
      <c r="E361" s="188">
        <v>0</v>
      </c>
      <c r="F361" s="188">
        <v>0</v>
      </c>
      <c r="G361" s="189"/>
      <c r="H361" s="189"/>
      <c r="I361" s="188"/>
      <c r="J361" s="574" t="e">
        <f t="shared" si="1245"/>
        <v>#DIV/0!</v>
      </c>
      <c r="K361" s="130">
        <v>0</v>
      </c>
      <c r="L361" s="574"/>
      <c r="M361" s="188">
        <v>0</v>
      </c>
      <c r="N361" s="574"/>
      <c r="O361" s="37"/>
      <c r="P361" s="37"/>
      <c r="Q361" s="37"/>
      <c r="R361" s="37"/>
      <c r="S361" s="188"/>
      <c r="T361" s="37"/>
      <c r="U361" s="130"/>
      <c r="V361" s="634"/>
      <c r="W361" s="188"/>
      <c r="X361" s="634"/>
      <c r="Y361" s="37"/>
      <c r="Z361" s="634"/>
      <c r="AA361" s="37"/>
      <c r="AB361" s="37"/>
      <c r="AC361" s="188">
        <f t="shared" si="1206"/>
        <v>0</v>
      </c>
      <c r="AD361" s="580" t="e">
        <f t="shared" si="1207"/>
        <v>#DIV/0!</v>
      </c>
      <c r="AE361" s="130">
        <v>0</v>
      </c>
      <c r="AF361" s="627"/>
      <c r="AG361" s="188"/>
      <c r="AH361" s="627" t="e">
        <f t="shared" si="1092"/>
        <v>#DIV/0!</v>
      </c>
      <c r="AI361" s="37"/>
      <c r="AJ361" s="37"/>
      <c r="AK361" s="188"/>
      <c r="AL361" s="37"/>
      <c r="AM361" s="37"/>
      <c r="AN361" s="37"/>
      <c r="AO361" s="37"/>
      <c r="AP361" s="37"/>
      <c r="AQ361" s="37"/>
      <c r="AR361" s="37"/>
      <c r="AS361" s="37"/>
      <c r="AT361" s="37"/>
      <c r="AU361" s="112">
        <f t="shared" si="1246"/>
        <v>0</v>
      </c>
      <c r="AV361" s="130">
        <f t="shared" si="1249"/>
        <v>0</v>
      </c>
      <c r="AW361" s="130">
        <v>0</v>
      </c>
      <c r="AX361" s="130">
        <v>0</v>
      </c>
      <c r="AY361" s="37"/>
      <c r="AZ361" s="37"/>
      <c r="BA361" s="128">
        <f t="shared" si="1219"/>
        <v>0</v>
      </c>
      <c r="BB361" s="37"/>
      <c r="BC361" s="37"/>
      <c r="BD361" s="37"/>
      <c r="BE361" s="130">
        <f t="shared" si="1220"/>
        <v>0</v>
      </c>
      <c r="BF361" s="130">
        <f t="shared" si="1229"/>
        <v>0</v>
      </c>
      <c r="BG361" s="37"/>
      <c r="BH361" s="37"/>
      <c r="BI361" s="130">
        <f t="shared" si="1241"/>
        <v>0</v>
      </c>
      <c r="BJ361" s="130"/>
      <c r="BK361" s="130"/>
      <c r="BL361" s="37"/>
      <c r="BM361" s="37"/>
      <c r="BN361" s="130">
        <f t="shared" si="1247"/>
        <v>0</v>
      </c>
      <c r="BO361" s="130">
        <f t="shared" si="1250"/>
        <v>0</v>
      </c>
      <c r="BP361" s="130"/>
      <c r="BQ361" s="130"/>
      <c r="BR361" s="37"/>
      <c r="BS361" s="37"/>
      <c r="BT361" s="37">
        <f t="shared" si="1237"/>
        <v>0</v>
      </c>
      <c r="BU361" s="37"/>
      <c r="BV361" s="130">
        <f t="shared" si="1243"/>
        <v>0</v>
      </c>
      <c r="BW361" s="130"/>
      <c r="BX361" s="130"/>
      <c r="BY361" s="37"/>
      <c r="BZ361" s="37"/>
      <c r="CA361" s="130">
        <f t="shared" si="1230"/>
        <v>0</v>
      </c>
      <c r="CB361" s="188"/>
      <c r="CC361" s="189"/>
      <c r="CD361" s="189"/>
      <c r="CE361" s="130">
        <f t="shared" si="1231"/>
        <v>0</v>
      </c>
      <c r="CF361" s="188">
        <f t="shared" si="1233"/>
        <v>0</v>
      </c>
      <c r="CG361" s="188"/>
      <c r="CH361" s="189">
        <f t="shared" si="1202"/>
        <v>0</v>
      </c>
      <c r="CI361" s="189"/>
      <c r="CJ361" s="130"/>
      <c r="CK361" s="130">
        <f t="shared" si="1244"/>
        <v>0</v>
      </c>
      <c r="CL361" s="130"/>
      <c r="CM361" s="130"/>
      <c r="CN361" s="37"/>
      <c r="CO361" s="37"/>
    </row>
    <row r="362" spans="2:93" s="46" customFormat="1" ht="85.5" hidden="1" customHeight="1" x14ac:dyDescent="0.25">
      <c r="B362" s="436" t="s">
        <v>48</v>
      </c>
      <c r="C362" s="111" t="s">
        <v>49</v>
      </c>
      <c r="D362" s="261"/>
      <c r="E362" s="188"/>
      <c r="F362" s="188"/>
      <c r="G362" s="261"/>
      <c r="H362" s="261"/>
      <c r="I362" s="261"/>
      <c r="J362" s="574" t="e">
        <f t="shared" si="1245"/>
        <v>#DIV/0!</v>
      </c>
      <c r="K362" s="130"/>
      <c r="L362" s="574"/>
      <c r="M362" s="261"/>
      <c r="N362" s="574"/>
      <c r="O362" s="319"/>
      <c r="P362" s="319"/>
      <c r="Q362" s="319"/>
      <c r="R362" s="319"/>
      <c r="S362" s="261"/>
      <c r="T362" s="319"/>
      <c r="U362" s="130"/>
      <c r="V362" s="634"/>
      <c r="W362" s="261"/>
      <c r="X362" s="634"/>
      <c r="Y362" s="319"/>
      <c r="Z362" s="634"/>
      <c r="AA362" s="319"/>
      <c r="AB362" s="319"/>
      <c r="AC362" s="261">
        <f t="shared" si="1206"/>
        <v>0</v>
      </c>
      <c r="AD362" s="580" t="e">
        <f t="shared" si="1207"/>
        <v>#DIV/0!</v>
      </c>
      <c r="AE362" s="130"/>
      <c r="AF362" s="627"/>
      <c r="AG362" s="261"/>
      <c r="AH362" s="627" t="e">
        <f t="shared" si="1092"/>
        <v>#DIV/0!</v>
      </c>
      <c r="AI362" s="319"/>
      <c r="AJ362" s="319"/>
      <c r="AK362" s="261"/>
      <c r="AL362" s="319"/>
      <c r="AM362" s="319"/>
      <c r="AN362" s="319"/>
      <c r="AO362" s="319"/>
      <c r="AP362" s="319"/>
      <c r="AQ362" s="319"/>
      <c r="AR362" s="319"/>
      <c r="AS362" s="319"/>
      <c r="AT362" s="319"/>
      <c r="AU362" s="112">
        <f t="shared" si="1246"/>
        <v>0</v>
      </c>
      <c r="AV362" s="43"/>
      <c r="AW362" s="130"/>
      <c r="AX362" s="130"/>
      <c r="AY362" s="319"/>
      <c r="AZ362" s="319"/>
      <c r="BA362" s="128">
        <f t="shared" si="1219"/>
        <v>0</v>
      </c>
      <c r="BB362" s="319"/>
      <c r="BC362" s="319"/>
      <c r="BD362" s="319"/>
      <c r="BE362" s="319">
        <f t="shared" si="1220"/>
        <v>0</v>
      </c>
      <c r="BF362" s="130">
        <f t="shared" si="1229"/>
        <v>0</v>
      </c>
      <c r="BG362" s="319"/>
      <c r="BH362" s="319"/>
      <c r="BI362" s="319"/>
      <c r="BJ362" s="130">
        <f t="shared" ref="BJ362:BJ369" si="1251">AV362</f>
        <v>0</v>
      </c>
      <c r="BK362" s="130"/>
      <c r="BL362" s="319"/>
      <c r="BM362" s="319"/>
      <c r="BN362" s="319" t="e">
        <f t="shared" si="1247"/>
        <v>#REF!</v>
      </c>
      <c r="BO362" s="319"/>
      <c r="BP362" s="130" t="e">
        <f>#REF!</f>
        <v>#REF!</v>
      </c>
      <c r="BQ362" s="130"/>
      <c r="BR362" s="319"/>
      <c r="BS362" s="319"/>
      <c r="BT362" s="319">
        <f t="shared" si="1237"/>
        <v>0</v>
      </c>
      <c r="BU362" s="319"/>
      <c r="BV362" s="319"/>
      <c r="BW362" s="130">
        <f t="shared" ref="BW362:BW369" si="1252">BC362</f>
        <v>0</v>
      </c>
      <c r="BX362" s="130"/>
      <c r="BY362" s="319"/>
      <c r="BZ362" s="319"/>
      <c r="CA362" s="319">
        <f t="shared" si="1230"/>
        <v>0</v>
      </c>
      <c r="CB362" s="188"/>
      <c r="CC362" s="261"/>
      <c r="CD362" s="261"/>
      <c r="CE362" s="319">
        <f t="shared" si="1231"/>
        <v>0</v>
      </c>
      <c r="CF362" s="188">
        <f t="shared" si="1233"/>
        <v>0</v>
      </c>
      <c r="CG362" s="188"/>
      <c r="CH362" s="261">
        <f t="shared" si="1202"/>
        <v>0</v>
      </c>
      <c r="CI362" s="261"/>
      <c r="CJ362" s="319"/>
      <c r="CK362" s="319"/>
      <c r="CL362" s="130">
        <f t="shared" ref="CL362:CL369" si="1253">BY362</f>
        <v>0</v>
      </c>
      <c r="CM362" s="130"/>
      <c r="CN362" s="319"/>
      <c r="CO362" s="319"/>
    </row>
    <row r="363" spans="2:93" s="39" customFormat="1" ht="15" hidden="1" customHeight="1" x14ac:dyDescent="0.25">
      <c r="B363" s="209"/>
      <c r="C363" s="124" t="s">
        <v>39</v>
      </c>
      <c r="D363" s="189"/>
      <c r="E363" s="188"/>
      <c r="F363" s="188"/>
      <c r="G363" s="189"/>
      <c r="H363" s="189"/>
      <c r="I363" s="189"/>
      <c r="J363" s="574" t="e">
        <f t="shared" si="1245"/>
        <v>#DIV/0!</v>
      </c>
      <c r="K363" s="130"/>
      <c r="L363" s="574"/>
      <c r="M363" s="189"/>
      <c r="N363" s="574"/>
      <c r="O363" s="37"/>
      <c r="P363" s="37"/>
      <c r="Q363" s="37"/>
      <c r="R363" s="37"/>
      <c r="S363" s="189"/>
      <c r="T363" s="37"/>
      <c r="U363" s="130"/>
      <c r="V363" s="634"/>
      <c r="W363" s="189"/>
      <c r="X363" s="634"/>
      <c r="Y363" s="37"/>
      <c r="Z363" s="634"/>
      <c r="AA363" s="37"/>
      <c r="AB363" s="37"/>
      <c r="AC363" s="189">
        <f t="shared" si="1206"/>
        <v>0</v>
      </c>
      <c r="AD363" s="580" t="e">
        <f t="shared" si="1207"/>
        <v>#DIV/0!</v>
      </c>
      <c r="AE363" s="130"/>
      <c r="AF363" s="627"/>
      <c r="AG363" s="189"/>
      <c r="AH363" s="627" t="e">
        <f t="shared" si="1092"/>
        <v>#DIV/0!</v>
      </c>
      <c r="AI363" s="37"/>
      <c r="AJ363" s="37"/>
      <c r="AK363" s="189"/>
      <c r="AL363" s="37"/>
      <c r="AM363" s="37"/>
      <c r="AN363" s="37"/>
      <c r="AO363" s="37"/>
      <c r="AP363" s="37"/>
      <c r="AQ363" s="37"/>
      <c r="AR363" s="37"/>
      <c r="AS363" s="37"/>
      <c r="AT363" s="37"/>
      <c r="AU363" s="112">
        <f t="shared" si="1246"/>
        <v>0</v>
      </c>
      <c r="AV363" s="37"/>
      <c r="AW363" s="130"/>
      <c r="AX363" s="130"/>
      <c r="AY363" s="37"/>
      <c r="AZ363" s="37"/>
      <c r="BA363" s="128">
        <f t="shared" si="1219"/>
        <v>0</v>
      </c>
      <c r="BB363" s="37"/>
      <c r="BC363" s="37"/>
      <c r="BD363" s="37"/>
      <c r="BE363" s="37">
        <f t="shared" si="1220"/>
        <v>0</v>
      </c>
      <c r="BF363" s="130">
        <f t="shared" si="1229"/>
        <v>0</v>
      </c>
      <c r="BG363" s="37"/>
      <c r="BH363" s="37"/>
      <c r="BI363" s="37"/>
      <c r="BJ363" s="130">
        <f t="shared" si="1251"/>
        <v>0</v>
      </c>
      <c r="BK363" s="130"/>
      <c r="BL363" s="37"/>
      <c r="BM363" s="37"/>
      <c r="BN363" s="37" t="e">
        <f t="shared" si="1247"/>
        <v>#REF!</v>
      </c>
      <c r="BO363" s="37"/>
      <c r="BP363" s="130" t="e">
        <f>#REF!</f>
        <v>#REF!</v>
      </c>
      <c r="BQ363" s="130"/>
      <c r="BR363" s="37"/>
      <c r="BS363" s="37"/>
      <c r="BT363" s="37">
        <f t="shared" si="1237"/>
        <v>0</v>
      </c>
      <c r="BU363" s="37"/>
      <c r="BV363" s="37"/>
      <c r="BW363" s="130">
        <f t="shared" si="1252"/>
        <v>0</v>
      </c>
      <c r="BX363" s="130"/>
      <c r="BY363" s="37"/>
      <c r="BZ363" s="37"/>
      <c r="CA363" s="37">
        <f t="shared" si="1230"/>
        <v>0</v>
      </c>
      <c r="CB363" s="188"/>
      <c r="CC363" s="189"/>
      <c r="CD363" s="189"/>
      <c r="CE363" s="37">
        <f t="shared" si="1231"/>
        <v>0</v>
      </c>
      <c r="CF363" s="188">
        <f t="shared" si="1233"/>
        <v>0</v>
      </c>
      <c r="CG363" s="188"/>
      <c r="CH363" s="189">
        <f t="shared" si="1202"/>
        <v>0</v>
      </c>
      <c r="CI363" s="189"/>
      <c r="CJ363" s="37"/>
      <c r="CK363" s="37"/>
      <c r="CL363" s="130">
        <f t="shared" si="1253"/>
        <v>0</v>
      </c>
      <c r="CM363" s="130"/>
      <c r="CN363" s="37"/>
      <c r="CO363" s="37"/>
    </row>
    <row r="364" spans="2:93" s="39" customFormat="1" ht="15" hidden="1" customHeight="1" x14ac:dyDescent="0.25">
      <c r="B364" s="209"/>
      <c r="C364" s="124" t="s">
        <v>47</v>
      </c>
      <c r="D364" s="189"/>
      <c r="E364" s="188"/>
      <c r="F364" s="188"/>
      <c r="G364" s="189"/>
      <c r="H364" s="189"/>
      <c r="I364" s="189"/>
      <c r="J364" s="574" t="e">
        <f t="shared" si="1245"/>
        <v>#DIV/0!</v>
      </c>
      <c r="K364" s="130"/>
      <c r="L364" s="574"/>
      <c r="M364" s="189"/>
      <c r="N364" s="574"/>
      <c r="O364" s="37"/>
      <c r="P364" s="37"/>
      <c r="Q364" s="37"/>
      <c r="R364" s="37"/>
      <c r="S364" s="189"/>
      <c r="T364" s="37"/>
      <c r="U364" s="130"/>
      <c r="V364" s="634"/>
      <c r="W364" s="189"/>
      <c r="X364" s="634"/>
      <c r="Y364" s="37"/>
      <c r="Z364" s="634"/>
      <c r="AA364" s="37"/>
      <c r="AB364" s="37"/>
      <c r="AC364" s="189">
        <f t="shared" si="1206"/>
        <v>0</v>
      </c>
      <c r="AD364" s="580" t="e">
        <f t="shared" si="1207"/>
        <v>#DIV/0!</v>
      </c>
      <c r="AE364" s="130"/>
      <c r="AF364" s="627"/>
      <c r="AG364" s="189"/>
      <c r="AH364" s="627" t="e">
        <f t="shared" si="1092"/>
        <v>#DIV/0!</v>
      </c>
      <c r="AI364" s="37"/>
      <c r="AJ364" s="37"/>
      <c r="AK364" s="189"/>
      <c r="AL364" s="37"/>
      <c r="AM364" s="37"/>
      <c r="AN364" s="37"/>
      <c r="AO364" s="37"/>
      <c r="AP364" s="37"/>
      <c r="AQ364" s="37"/>
      <c r="AR364" s="37"/>
      <c r="AS364" s="37"/>
      <c r="AT364" s="37"/>
      <c r="AU364" s="112">
        <f t="shared" si="1246"/>
        <v>0</v>
      </c>
      <c r="AV364" s="37"/>
      <c r="AW364" s="130"/>
      <c r="AX364" s="130"/>
      <c r="AY364" s="37"/>
      <c r="AZ364" s="37"/>
      <c r="BA364" s="128">
        <f t="shared" si="1219"/>
        <v>0</v>
      </c>
      <c r="BB364" s="37"/>
      <c r="BC364" s="37"/>
      <c r="BD364" s="37"/>
      <c r="BE364" s="37">
        <f t="shared" si="1220"/>
        <v>0</v>
      </c>
      <c r="BF364" s="130">
        <f t="shared" si="1229"/>
        <v>0</v>
      </c>
      <c r="BG364" s="37"/>
      <c r="BH364" s="37"/>
      <c r="BI364" s="37"/>
      <c r="BJ364" s="130">
        <f t="shared" si="1251"/>
        <v>0</v>
      </c>
      <c r="BK364" s="130"/>
      <c r="BL364" s="37"/>
      <c r="BM364" s="37"/>
      <c r="BN364" s="37" t="e">
        <f t="shared" si="1247"/>
        <v>#REF!</v>
      </c>
      <c r="BO364" s="37"/>
      <c r="BP364" s="130" t="e">
        <f>#REF!</f>
        <v>#REF!</v>
      </c>
      <c r="BQ364" s="130"/>
      <c r="BR364" s="37"/>
      <c r="BS364" s="37"/>
      <c r="BT364" s="37">
        <f t="shared" si="1237"/>
        <v>0</v>
      </c>
      <c r="BU364" s="37"/>
      <c r="BV364" s="37"/>
      <c r="BW364" s="130">
        <f t="shared" si="1252"/>
        <v>0</v>
      </c>
      <c r="BX364" s="130"/>
      <c r="BY364" s="37"/>
      <c r="BZ364" s="37"/>
      <c r="CA364" s="37">
        <f t="shared" si="1230"/>
        <v>0</v>
      </c>
      <c r="CB364" s="188"/>
      <c r="CC364" s="189"/>
      <c r="CD364" s="189"/>
      <c r="CE364" s="37">
        <f t="shared" si="1231"/>
        <v>0</v>
      </c>
      <c r="CF364" s="188">
        <f t="shared" si="1233"/>
        <v>0</v>
      </c>
      <c r="CG364" s="188"/>
      <c r="CH364" s="189">
        <f t="shared" si="1202"/>
        <v>0</v>
      </c>
      <c r="CI364" s="189"/>
      <c r="CJ364" s="37"/>
      <c r="CK364" s="37"/>
      <c r="CL364" s="130">
        <f t="shared" si="1253"/>
        <v>0</v>
      </c>
      <c r="CM364" s="130"/>
      <c r="CN364" s="37"/>
      <c r="CO364" s="37"/>
    </row>
    <row r="365" spans="2:93" s="46" customFormat="1" ht="62.25" hidden="1" customHeight="1" x14ac:dyDescent="0.25">
      <c r="B365" s="436" t="s">
        <v>48</v>
      </c>
      <c r="C365" s="111" t="s">
        <v>50</v>
      </c>
      <c r="D365" s="261"/>
      <c r="E365" s="188"/>
      <c r="F365" s="188"/>
      <c r="G365" s="261"/>
      <c r="H365" s="261"/>
      <c r="I365" s="261"/>
      <c r="J365" s="574" t="e">
        <f t="shared" si="1245"/>
        <v>#DIV/0!</v>
      </c>
      <c r="K365" s="130"/>
      <c r="L365" s="574"/>
      <c r="M365" s="261"/>
      <c r="N365" s="574"/>
      <c r="O365" s="319"/>
      <c r="P365" s="319"/>
      <c r="Q365" s="319"/>
      <c r="R365" s="319"/>
      <c r="S365" s="261"/>
      <c r="T365" s="319"/>
      <c r="U365" s="130"/>
      <c r="V365" s="634"/>
      <c r="W365" s="261"/>
      <c r="X365" s="634"/>
      <c r="Y365" s="319"/>
      <c r="Z365" s="634"/>
      <c r="AA365" s="319"/>
      <c r="AB365" s="319"/>
      <c r="AC365" s="261">
        <f t="shared" si="1206"/>
        <v>0</v>
      </c>
      <c r="AD365" s="580" t="e">
        <f t="shared" si="1207"/>
        <v>#DIV/0!</v>
      </c>
      <c r="AE365" s="130"/>
      <c r="AF365" s="627"/>
      <c r="AG365" s="261"/>
      <c r="AH365" s="627" t="e">
        <f t="shared" si="1092"/>
        <v>#DIV/0!</v>
      </c>
      <c r="AI365" s="319"/>
      <c r="AJ365" s="319"/>
      <c r="AK365" s="261"/>
      <c r="AL365" s="319"/>
      <c r="AM365" s="319"/>
      <c r="AN365" s="319"/>
      <c r="AO365" s="319"/>
      <c r="AP365" s="319"/>
      <c r="AQ365" s="319"/>
      <c r="AR365" s="319"/>
      <c r="AS365" s="319"/>
      <c r="AT365" s="319"/>
      <c r="AU365" s="112">
        <f t="shared" si="1246"/>
        <v>0</v>
      </c>
      <c r="AV365" s="43"/>
      <c r="AW365" s="130"/>
      <c r="AX365" s="130"/>
      <c r="AY365" s="319"/>
      <c r="AZ365" s="319"/>
      <c r="BA365" s="128">
        <f t="shared" si="1219"/>
        <v>0</v>
      </c>
      <c r="BB365" s="319"/>
      <c r="BC365" s="319"/>
      <c r="BD365" s="319"/>
      <c r="BE365" s="319">
        <f t="shared" si="1220"/>
        <v>0</v>
      </c>
      <c r="BF365" s="130">
        <f t="shared" si="1229"/>
        <v>0</v>
      </c>
      <c r="BG365" s="319"/>
      <c r="BH365" s="319"/>
      <c r="BI365" s="319"/>
      <c r="BJ365" s="130">
        <f t="shared" si="1251"/>
        <v>0</v>
      </c>
      <c r="BK365" s="130"/>
      <c r="BL365" s="319"/>
      <c r="BM365" s="319"/>
      <c r="BN365" s="319" t="e">
        <f t="shared" si="1247"/>
        <v>#REF!</v>
      </c>
      <c r="BO365" s="319"/>
      <c r="BP365" s="130" t="e">
        <f>#REF!</f>
        <v>#REF!</v>
      </c>
      <c r="BQ365" s="130"/>
      <c r="BR365" s="319"/>
      <c r="BS365" s="319"/>
      <c r="BT365" s="319">
        <f t="shared" si="1237"/>
        <v>0</v>
      </c>
      <c r="BU365" s="319"/>
      <c r="BV365" s="319"/>
      <c r="BW365" s="130">
        <f t="shared" si="1252"/>
        <v>0</v>
      </c>
      <c r="BX365" s="130"/>
      <c r="BY365" s="319"/>
      <c r="BZ365" s="319"/>
      <c r="CA365" s="319">
        <f t="shared" si="1230"/>
        <v>0</v>
      </c>
      <c r="CB365" s="188"/>
      <c r="CC365" s="261"/>
      <c r="CD365" s="261"/>
      <c r="CE365" s="319">
        <f t="shared" si="1231"/>
        <v>0</v>
      </c>
      <c r="CF365" s="188">
        <f t="shared" si="1233"/>
        <v>0</v>
      </c>
      <c r="CG365" s="188"/>
      <c r="CH365" s="261">
        <f t="shared" si="1202"/>
        <v>0</v>
      </c>
      <c r="CI365" s="261"/>
      <c r="CJ365" s="319"/>
      <c r="CK365" s="319"/>
      <c r="CL365" s="130">
        <f t="shared" si="1253"/>
        <v>0</v>
      </c>
      <c r="CM365" s="130"/>
      <c r="CN365" s="319"/>
      <c r="CO365" s="319"/>
    </row>
    <row r="366" spans="2:93" s="39" customFormat="1" ht="15" hidden="1" customHeight="1" x14ac:dyDescent="0.25">
      <c r="B366" s="209"/>
      <c r="C366" s="124" t="s">
        <v>40</v>
      </c>
      <c r="D366" s="189"/>
      <c r="E366" s="188"/>
      <c r="F366" s="188"/>
      <c r="G366" s="189"/>
      <c r="H366" s="189"/>
      <c r="I366" s="189"/>
      <c r="J366" s="574" t="e">
        <f t="shared" si="1245"/>
        <v>#DIV/0!</v>
      </c>
      <c r="K366" s="130"/>
      <c r="L366" s="574"/>
      <c r="M366" s="189"/>
      <c r="N366" s="574"/>
      <c r="O366" s="37"/>
      <c r="P366" s="37"/>
      <c r="Q366" s="37"/>
      <c r="R366" s="37"/>
      <c r="S366" s="189"/>
      <c r="T366" s="37"/>
      <c r="U366" s="130"/>
      <c r="V366" s="634"/>
      <c r="W366" s="189"/>
      <c r="X366" s="634"/>
      <c r="Y366" s="37"/>
      <c r="Z366" s="634"/>
      <c r="AA366" s="37"/>
      <c r="AB366" s="37"/>
      <c r="AC366" s="189">
        <f t="shared" si="1206"/>
        <v>0</v>
      </c>
      <c r="AD366" s="580" t="e">
        <f t="shared" si="1207"/>
        <v>#DIV/0!</v>
      </c>
      <c r="AE366" s="130"/>
      <c r="AF366" s="627"/>
      <c r="AG366" s="189"/>
      <c r="AH366" s="627" t="e">
        <f t="shared" si="1092"/>
        <v>#DIV/0!</v>
      </c>
      <c r="AI366" s="37"/>
      <c r="AJ366" s="37"/>
      <c r="AK366" s="189"/>
      <c r="AL366" s="37"/>
      <c r="AM366" s="37"/>
      <c r="AN366" s="37"/>
      <c r="AO366" s="37"/>
      <c r="AP366" s="37"/>
      <c r="AQ366" s="37"/>
      <c r="AR366" s="37"/>
      <c r="AS366" s="37"/>
      <c r="AT366" s="37"/>
      <c r="AU366" s="112">
        <f t="shared" si="1246"/>
        <v>0</v>
      </c>
      <c r="AV366" s="37"/>
      <c r="AW366" s="130"/>
      <c r="AX366" s="130"/>
      <c r="AY366" s="37"/>
      <c r="AZ366" s="37"/>
      <c r="BA366" s="128">
        <f t="shared" si="1219"/>
        <v>0</v>
      </c>
      <c r="BB366" s="37"/>
      <c r="BC366" s="37"/>
      <c r="BD366" s="37"/>
      <c r="BE366" s="37">
        <f t="shared" si="1220"/>
        <v>0</v>
      </c>
      <c r="BF366" s="130">
        <f t="shared" ref="BF366:BF397" si="1254">E366</f>
        <v>0</v>
      </c>
      <c r="BG366" s="37"/>
      <c r="BH366" s="37"/>
      <c r="BI366" s="37"/>
      <c r="BJ366" s="130">
        <f t="shared" si="1251"/>
        <v>0</v>
      </c>
      <c r="BK366" s="130"/>
      <c r="BL366" s="37"/>
      <c r="BM366" s="37"/>
      <c r="BN366" s="37" t="e">
        <f t="shared" si="1247"/>
        <v>#REF!</v>
      </c>
      <c r="BO366" s="37"/>
      <c r="BP366" s="130" t="e">
        <f>#REF!</f>
        <v>#REF!</v>
      </c>
      <c r="BQ366" s="130"/>
      <c r="BR366" s="37"/>
      <c r="BS366" s="37"/>
      <c r="BT366" s="37">
        <f t="shared" si="1237"/>
        <v>0</v>
      </c>
      <c r="BU366" s="37"/>
      <c r="BV366" s="37"/>
      <c r="BW366" s="130">
        <f t="shared" si="1252"/>
        <v>0</v>
      </c>
      <c r="BX366" s="130"/>
      <c r="BY366" s="37"/>
      <c r="BZ366" s="37"/>
      <c r="CA366" s="37">
        <f t="shared" si="1230"/>
        <v>0</v>
      </c>
      <c r="CB366" s="188"/>
      <c r="CC366" s="189"/>
      <c r="CD366" s="189"/>
      <c r="CE366" s="37">
        <f t="shared" si="1231"/>
        <v>0</v>
      </c>
      <c r="CF366" s="188">
        <f t="shared" si="1233"/>
        <v>0</v>
      </c>
      <c r="CG366" s="188"/>
      <c r="CH366" s="189">
        <f t="shared" si="1202"/>
        <v>0</v>
      </c>
      <c r="CI366" s="189"/>
      <c r="CJ366" s="37"/>
      <c r="CK366" s="37"/>
      <c r="CL366" s="130">
        <f t="shared" si="1253"/>
        <v>0</v>
      </c>
      <c r="CM366" s="130"/>
      <c r="CN366" s="37"/>
      <c r="CO366" s="37"/>
    </row>
    <row r="367" spans="2:93" s="46" customFormat="1" ht="87.75" hidden="1" customHeight="1" x14ac:dyDescent="0.25">
      <c r="B367" s="436" t="s">
        <v>51</v>
      </c>
      <c r="C367" s="111" t="s">
        <v>52</v>
      </c>
      <c r="D367" s="261"/>
      <c r="E367" s="188"/>
      <c r="F367" s="188"/>
      <c r="G367" s="261"/>
      <c r="H367" s="261"/>
      <c r="I367" s="261"/>
      <c r="J367" s="574" t="e">
        <f t="shared" si="1245"/>
        <v>#DIV/0!</v>
      </c>
      <c r="K367" s="130"/>
      <c r="L367" s="574"/>
      <c r="M367" s="261"/>
      <c r="N367" s="574"/>
      <c r="O367" s="319"/>
      <c r="P367" s="319"/>
      <c r="Q367" s="319"/>
      <c r="R367" s="319"/>
      <c r="S367" s="261"/>
      <c r="T367" s="319"/>
      <c r="U367" s="130"/>
      <c r="V367" s="634"/>
      <c r="W367" s="261"/>
      <c r="X367" s="634"/>
      <c r="Y367" s="319"/>
      <c r="Z367" s="634"/>
      <c r="AA367" s="319"/>
      <c r="AB367" s="319"/>
      <c r="AC367" s="261">
        <f t="shared" si="1206"/>
        <v>0</v>
      </c>
      <c r="AD367" s="580" t="e">
        <f t="shared" si="1207"/>
        <v>#DIV/0!</v>
      </c>
      <c r="AE367" s="130"/>
      <c r="AF367" s="627"/>
      <c r="AG367" s="261"/>
      <c r="AH367" s="627" t="e">
        <f t="shared" si="1092"/>
        <v>#DIV/0!</v>
      </c>
      <c r="AI367" s="319"/>
      <c r="AJ367" s="319"/>
      <c r="AK367" s="261"/>
      <c r="AL367" s="319"/>
      <c r="AM367" s="319"/>
      <c r="AN367" s="319"/>
      <c r="AO367" s="319"/>
      <c r="AP367" s="319"/>
      <c r="AQ367" s="319"/>
      <c r="AR367" s="319"/>
      <c r="AS367" s="319"/>
      <c r="AT367" s="319"/>
      <c r="AU367" s="112">
        <f t="shared" si="1246"/>
        <v>0</v>
      </c>
      <c r="AV367" s="43"/>
      <c r="AW367" s="130"/>
      <c r="AX367" s="130"/>
      <c r="AY367" s="319"/>
      <c r="AZ367" s="319"/>
      <c r="BA367" s="128">
        <f t="shared" si="1219"/>
        <v>0</v>
      </c>
      <c r="BB367" s="319"/>
      <c r="BC367" s="319"/>
      <c r="BD367" s="319"/>
      <c r="BE367" s="319">
        <f t="shared" si="1220"/>
        <v>0</v>
      </c>
      <c r="BF367" s="130">
        <f t="shared" si="1254"/>
        <v>0</v>
      </c>
      <c r="BG367" s="319"/>
      <c r="BH367" s="319"/>
      <c r="BI367" s="319"/>
      <c r="BJ367" s="130">
        <f t="shared" si="1251"/>
        <v>0</v>
      </c>
      <c r="BK367" s="130"/>
      <c r="BL367" s="319"/>
      <c r="BM367" s="319"/>
      <c r="BN367" s="319" t="e">
        <f t="shared" si="1247"/>
        <v>#REF!</v>
      </c>
      <c r="BO367" s="319"/>
      <c r="BP367" s="130" t="e">
        <f>#REF!</f>
        <v>#REF!</v>
      </c>
      <c r="BQ367" s="130"/>
      <c r="BR367" s="319"/>
      <c r="BS367" s="319"/>
      <c r="BT367" s="319">
        <f t="shared" si="1237"/>
        <v>0</v>
      </c>
      <c r="BU367" s="319"/>
      <c r="BV367" s="319"/>
      <c r="BW367" s="130">
        <f t="shared" si="1252"/>
        <v>0</v>
      </c>
      <c r="BX367" s="130"/>
      <c r="BY367" s="319"/>
      <c r="BZ367" s="319"/>
      <c r="CA367" s="319">
        <f t="shared" si="1230"/>
        <v>0</v>
      </c>
      <c r="CB367" s="188"/>
      <c r="CC367" s="261"/>
      <c r="CD367" s="261"/>
      <c r="CE367" s="319">
        <f t="shared" si="1231"/>
        <v>0</v>
      </c>
      <c r="CF367" s="188">
        <f t="shared" si="1233"/>
        <v>0</v>
      </c>
      <c r="CG367" s="188"/>
      <c r="CH367" s="261">
        <f t="shared" si="1202"/>
        <v>0</v>
      </c>
      <c r="CI367" s="261"/>
      <c r="CJ367" s="319"/>
      <c r="CK367" s="319"/>
      <c r="CL367" s="130">
        <f t="shared" si="1253"/>
        <v>0</v>
      </c>
      <c r="CM367" s="130"/>
      <c r="CN367" s="319"/>
      <c r="CO367" s="319"/>
    </row>
    <row r="368" spans="2:93" s="46" customFormat="1" ht="56.25" hidden="1" customHeight="1" x14ac:dyDescent="0.25">
      <c r="B368" s="436"/>
      <c r="C368" s="124" t="s">
        <v>43</v>
      </c>
      <c r="D368" s="261"/>
      <c r="E368" s="188"/>
      <c r="F368" s="188"/>
      <c r="G368" s="261"/>
      <c r="H368" s="261"/>
      <c r="I368" s="261"/>
      <c r="J368" s="574" t="e">
        <f t="shared" si="1245"/>
        <v>#DIV/0!</v>
      </c>
      <c r="K368" s="130"/>
      <c r="L368" s="574"/>
      <c r="M368" s="261"/>
      <c r="N368" s="574"/>
      <c r="O368" s="319"/>
      <c r="P368" s="319"/>
      <c r="Q368" s="319"/>
      <c r="R368" s="319"/>
      <c r="S368" s="261"/>
      <c r="T368" s="319"/>
      <c r="U368" s="130"/>
      <c r="V368" s="634"/>
      <c r="W368" s="261"/>
      <c r="X368" s="634"/>
      <c r="Y368" s="319"/>
      <c r="Z368" s="634"/>
      <c r="AA368" s="319"/>
      <c r="AB368" s="319"/>
      <c r="AC368" s="261">
        <f t="shared" si="1206"/>
        <v>0</v>
      </c>
      <c r="AD368" s="580" t="e">
        <f t="shared" si="1207"/>
        <v>#DIV/0!</v>
      </c>
      <c r="AE368" s="130"/>
      <c r="AF368" s="627"/>
      <c r="AG368" s="261"/>
      <c r="AH368" s="627" t="e">
        <f t="shared" si="1092"/>
        <v>#DIV/0!</v>
      </c>
      <c r="AI368" s="319"/>
      <c r="AJ368" s="319"/>
      <c r="AK368" s="261"/>
      <c r="AL368" s="319"/>
      <c r="AM368" s="319"/>
      <c r="AN368" s="319"/>
      <c r="AO368" s="319"/>
      <c r="AP368" s="319"/>
      <c r="AQ368" s="319"/>
      <c r="AR368" s="319"/>
      <c r="AS368" s="319"/>
      <c r="AT368" s="319"/>
      <c r="AU368" s="112">
        <f t="shared" si="1246"/>
        <v>0</v>
      </c>
      <c r="AV368" s="43"/>
      <c r="AW368" s="130"/>
      <c r="AX368" s="130"/>
      <c r="AY368" s="319"/>
      <c r="AZ368" s="319"/>
      <c r="BA368" s="128">
        <f t="shared" si="1219"/>
        <v>0</v>
      </c>
      <c r="BB368" s="319"/>
      <c r="BC368" s="319"/>
      <c r="BD368" s="319"/>
      <c r="BE368" s="319">
        <f t="shared" si="1220"/>
        <v>0</v>
      </c>
      <c r="BF368" s="130">
        <f t="shared" si="1254"/>
        <v>0</v>
      </c>
      <c r="BG368" s="319"/>
      <c r="BH368" s="319"/>
      <c r="BI368" s="319"/>
      <c r="BJ368" s="130">
        <f t="shared" si="1251"/>
        <v>0</v>
      </c>
      <c r="BK368" s="130"/>
      <c r="BL368" s="319"/>
      <c r="BM368" s="319"/>
      <c r="BN368" s="319" t="e">
        <f t="shared" si="1247"/>
        <v>#REF!</v>
      </c>
      <c r="BO368" s="319"/>
      <c r="BP368" s="130" t="e">
        <f>#REF!</f>
        <v>#REF!</v>
      </c>
      <c r="BQ368" s="130"/>
      <c r="BR368" s="319"/>
      <c r="BS368" s="319"/>
      <c r="BT368" s="319">
        <f t="shared" si="1237"/>
        <v>0</v>
      </c>
      <c r="BU368" s="319"/>
      <c r="BV368" s="319"/>
      <c r="BW368" s="130">
        <f t="shared" si="1252"/>
        <v>0</v>
      </c>
      <c r="BX368" s="130"/>
      <c r="BY368" s="319"/>
      <c r="BZ368" s="319"/>
      <c r="CA368" s="319">
        <f t="shared" si="1230"/>
        <v>0</v>
      </c>
      <c r="CB368" s="188"/>
      <c r="CC368" s="261"/>
      <c r="CD368" s="261"/>
      <c r="CE368" s="319">
        <f t="shared" si="1231"/>
        <v>0</v>
      </c>
      <c r="CF368" s="188">
        <f t="shared" si="1233"/>
        <v>0</v>
      </c>
      <c r="CG368" s="188"/>
      <c r="CH368" s="261">
        <f t="shared" si="1202"/>
        <v>0</v>
      </c>
      <c r="CI368" s="261"/>
      <c r="CJ368" s="319"/>
      <c r="CK368" s="319"/>
      <c r="CL368" s="130">
        <f t="shared" si="1253"/>
        <v>0</v>
      </c>
      <c r="CM368" s="130"/>
      <c r="CN368" s="319"/>
      <c r="CO368" s="319"/>
    </row>
    <row r="369" spans="2:93" s="39" customFormat="1" ht="15" hidden="1" customHeight="1" x14ac:dyDescent="0.25">
      <c r="B369" s="209"/>
      <c r="C369" s="124" t="s">
        <v>40</v>
      </c>
      <c r="D369" s="189"/>
      <c r="E369" s="188"/>
      <c r="F369" s="188"/>
      <c r="G369" s="189"/>
      <c r="H369" s="189"/>
      <c r="I369" s="189"/>
      <c r="J369" s="574" t="e">
        <f t="shared" si="1245"/>
        <v>#DIV/0!</v>
      </c>
      <c r="K369" s="130"/>
      <c r="L369" s="574"/>
      <c r="M369" s="189"/>
      <c r="N369" s="574"/>
      <c r="O369" s="37"/>
      <c r="P369" s="37"/>
      <c r="Q369" s="37"/>
      <c r="R369" s="37"/>
      <c r="S369" s="189"/>
      <c r="T369" s="37"/>
      <c r="U369" s="130"/>
      <c r="V369" s="634"/>
      <c r="W369" s="189"/>
      <c r="X369" s="634"/>
      <c r="Y369" s="37"/>
      <c r="Z369" s="634"/>
      <c r="AA369" s="37"/>
      <c r="AB369" s="37"/>
      <c r="AC369" s="189">
        <f t="shared" si="1206"/>
        <v>0</v>
      </c>
      <c r="AD369" s="580" t="e">
        <f t="shared" si="1207"/>
        <v>#DIV/0!</v>
      </c>
      <c r="AE369" s="130"/>
      <c r="AF369" s="627"/>
      <c r="AG369" s="189"/>
      <c r="AH369" s="627" t="e">
        <f t="shared" si="1092"/>
        <v>#DIV/0!</v>
      </c>
      <c r="AI369" s="37"/>
      <c r="AJ369" s="37"/>
      <c r="AK369" s="189"/>
      <c r="AL369" s="37"/>
      <c r="AM369" s="37"/>
      <c r="AN369" s="37"/>
      <c r="AO369" s="37"/>
      <c r="AP369" s="37"/>
      <c r="AQ369" s="37"/>
      <c r="AR369" s="37"/>
      <c r="AS369" s="37"/>
      <c r="AT369" s="37"/>
      <c r="AU369" s="112">
        <f t="shared" si="1246"/>
        <v>0</v>
      </c>
      <c r="AV369" s="37"/>
      <c r="AW369" s="130"/>
      <c r="AX369" s="130"/>
      <c r="AY369" s="37"/>
      <c r="AZ369" s="37"/>
      <c r="BA369" s="128">
        <f t="shared" si="1219"/>
        <v>0</v>
      </c>
      <c r="BB369" s="37"/>
      <c r="BC369" s="37"/>
      <c r="BD369" s="37"/>
      <c r="BE369" s="37">
        <f t="shared" si="1220"/>
        <v>0</v>
      </c>
      <c r="BF369" s="130">
        <f t="shared" si="1254"/>
        <v>0</v>
      </c>
      <c r="BG369" s="37"/>
      <c r="BH369" s="37"/>
      <c r="BI369" s="37"/>
      <c r="BJ369" s="130">
        <f t="shared" si="1251"/>
        <v>0</v>
      </c>
      <c r="BK369" s="130"/>
      <c r="BL369" s="37"/>
      <c r="BM369" s="37"/>
      <c r="BN369" s="37" t="e">
        <f t="shared" si="1247"/>
        <v>#REF!</v>
      </c>
      <c r="BO369" s="37"/>
      <c r="BP369" s="130" t="e">
        <f>#REF!</f>
        <v>#REF!</v>
      </c>
      <c r="BQ369" s="130"/>
      <c r="BR369" s="37"/>
      <c r="BS369" s="37"/>
      <c r="BT369" s="37">
        <f t="shared" si="1237"/>
        <v>0</v>
      </c>
      <c r="BU369" s="37"/>
      <c r="BV369" s="37"/>
      <c r="BW369" s="130">
        <f t="shared" si="1252"/>
        <v>0</v>
      </c>
      <c r="BX369" s="130"/>
      <c r="BY369" s="37"/>
      <c r="BZ369" s="37"/>
      <c r="CA369" s="37">
        <f t="shared" si="1230"/>
        <v>0</v>
      </c>
      <c r="CB369" s="188"/>
      <c r="CC369" s="189"/>
      <c r="CD369" s="189"/>
      <c r="CE369" s="37">
        <f t="shared" si="1231"/>
        <v>0</v>
      </c>
      <c r="CF369" s="188">
        <f t="shared" si="1233"/>
        <v>0</v>
      </c>
      <c r="CG369" s="188"/>
      <c r="CH369" s="189">
        <f t="shared" si="1202"/>
        <v>0</v>
      </c>
      <c r="CI369" s="189"/>
      <c r="CJ369" s="37"/>
      <c r="CK369" s="37"/>
      <c r="CL369" s="130">
        <f t="shared" si="1253"/>
        <v>0</v>
      </c>
      <c r="CM369" s="130"/>
      <c r="CN369" s="37"/>
      <c r="CO369" s="37"/>
    </row>
    <row r="370" spans="2:93" s="44" customFormat="1" ht="123.75" hidden="1" customHeight="1" x14ac:dyDescent="0.25">
      <c r="B370" s="436" t="s">
        <v>201</v>
      </c>
      <c r="C370" s="122" t="s">
        <v>256</v>
      </c>
      <c r="D370" s="666">
        <v>0</v>
      </c>
      <c r="E370" s="666"/>
      <c r="F370" s="666"/>
      <c r="G370" s="279"/>
      <c r="H370" s="279"/>
      <c r="I370" s="666"/>
      <c r="J370" s="574" t="e">
        <f t="shared" si="1245"/>
        <v>#DIV/0!</v>
      </c>
      <c r="K370" s="128"/>
      <c r="L370" s="574"/>
      <c r="M370" s="666"/>
      <c r="N370" s="574"/>
      <c r="O370" s="43"/>
      <c r="P370" s="43"/>
      <c r="Q370" s="43"/>
      <c r="R370" s="43"/>
      <c r="S370" s="666"/>
      <c r="T370" s="43"/>
      <c r="U370" s="128"/>
      <c r="V370" s="634"/>
      <c r="W370" s="666"/>
      <c r="X370" s="634"/>
      <c r="Y370" s="43"/>
      <c r="Z370" s="634"/>
      <c r="AA370" s="43"/>
      <c r="AB370" s="43"/>
      <c r="AC370" s="666">
        <f t="shared" si="1206"/>
        <v>0</v>
      </c>
      <c r="AD370" s="580" t="e">
        <f t="shared" si="1207"/>
        <v>#DIV/0!</v>
      </c>
      <c r="AE370" s="128"/>
      <c r="AF370" s="627"/>
      <c r="AG370" s="666"/>
      <c r="AH370" s="627" t="e">
        <f t="shared" si="1092"/>
        <v>#DIV/0!</v>
      </c>
      <c r="AI370" s="43"/>
      <c r="AJ370" s="43"/>
      <c r="AK370" s="666"/>
      <c r="AL370" s="43"/>
      <c r="AM370" s="43"/>
      <c r="AN370" s="43"/>
      <c r="AO370" s="43"/>
      <c r="AP370" s="43"/>
      <c r="AQ370" s="43"/>
      <c r="AR370" s="43"/>
      <c r="AS370" s="43"/>
      <c r="AT370" s="43"/>
      <c r="AU370" s="112">
        <f t="shared" si="1246"/>
        <v>0</v>
      </c>
      <c r="AV370" s="128">
        <v>0</v>
      </c>
      <c r="AW370" s="128">
        <v>0</v>
      </c>
      <c r="AX370" s="128"/>
      <c r="AY370" s="43"/>
      <c r="AZ370" s="43"/>
      <c r="BA370" s="128">
        <f t="shared" si="1219"/>
        <v>0</v>
      </c>
      <c r="BB370" s="43"/>
      <c r="BC370" s="43"/>
      <c r="BD370" s="43"/>
      <c r="BE370" s="128">
        <f t="shared" si="1220"/>
        <v>0</v>
      </c>
      <c r="BF370" s="128">
        <f t="shared" si="1254"/>
        <v>0</v>
      </c>
      <c r="BG370" s="43"/>
      <c r="BH370" s="43"/>
      <c r="BI370" s="128">
        <f>BJ370</f>
        <v>0</v>
      </c>
      <c r="BJ370" s="128">
        <f>BJ371</f>
        <v>0</v>
      </c>
      <c r="BK370" s="128"/>
      <c r="BL370" s="43"/>
      <c r="BM370" s="43"/>
      <c r="BN370" s="128">
        <f t="shared" si="1247"/>
        <v>0</v>
      </c>
      <c r="BO370" s="128">
        <f>BP370</f>
        <v>0</v>
      </c>
      <c r="BP370" s="128">
        <f>BP371</f>
        <v>0</v>
      </c>
      <c r="BQ370" s="128"/>
      <c r="BR370" s="43"/>
      <c r="BS370" s="43"/>
      <c r="BT370" s="43">
        <f t="shared" si="1237"/>
        <v>0</v>
      </c>
      <c r="BU370" s="43"/>
      <c r="BV370" s="128">
        <f>BW370</f>
        <v>0</v>
      </c>
      <c r="BW370" s="128">
        <f>BW371</f>
        <v>0</v>
      </c>
      <c r="BX370" s="128"/>
      <c r="BY370" s="43"/>
      <c r="BZ370" s="43"/>
      <c r="CA370" s="128">
        <f t="shared" si="1230"/>
        <v>0</v>
      </c>
      <c r="CB370" s="435"/>
      <c r="CC370" s="279"/>
      <c r="CD370" s="279"/>
      <c r="CE370" s="128">
        <f t="shared" si="1231"/>
        <v>0</v>
      </c>
      <c r="CF370" s="435">
        <f t="shared" si="1233"/>
        <v>0</v>
      </c>
      <c r="CG370" s="528"/>
      <c r="CH370" s="279">
        <f t="shared" si="1202"/>
        <v>0</v>
      </c>
      <c r="CI370" s="279"/>
      <c r="CJ370" s="128"/>
      <c r="CK370" s="128">
        <f>CL370</f>
        <v>0</v>
      </c>
      <c r="CL370" s="128">
        <f>CL371</f>
        <v>0</v>
      </c>
      <c r="CM370" s="128"/>
      <c r="CN370" s="43"/>
      <c r="CO370" s="43"/>
    </row>
    <row r="371" spans="2:93" s="39" customFormat="1" ht="33" hidden="1" customHeight="1" x14ac:dyDescent="0.25">
      <c r="B371" s="209"/>
      <c r="C371" s="124" t="s">
        <v>39</v>
      </c>
      <c r="D371" s="666">
        <v>0</v>
      </c>
      <c r="E371" s="188">
        <v>0</v>
      </c>
      <c r="F371" s="188"/>
      <c r="G371" s="189"/>
      <c r="H371" s="189"/>
      <c r="I371" s="666"/>
      <c r="J371" s="574" t="e">
        <f t="shared" si="1245"/>
        <v>#DIV/0!</v>
      </c>
      <c r="K371" s="130">
        <v>0</v>
      </c>
      <c r="L371" s="574"/>
      <c r="M371" s="666"/>
      <c r="N371" s="574"/>
      <c r="O371" s="37"/>
      <c r="P371" s="37"/>
      <c r="Q371" s="37"/>
      <c r="R371" s="37"/>
      <c r="S371" s="666"/>
      <c r="T371" s="37"/>
      <c r="U371" s="130"/>
      <c r="V371" s="634"/>
      <c r="W371" s="666"/>
      <c r="X371" s="634"/>
      <c r="Y371" s="37"/>
      <c r="Z371" s="634"/>
      <c r="AA371" s="37"/>
      <c r="AB371" s="37"/>
      <c r="AC371" s="666">
        <f t="shared" si="1206"/>
        <v>0</v>
      </c>
      <c r="AD371" s="580" t="e">
        <f t="shared" si="1207"/>
        <v>#DIV/0!</v>
      </c>
      <c r="AE371" s="130">
        <v>0</v>
      </c>
      <c r="AF371" s="627"/>
      <c r="AG371" s="666"/>
      <c r="AH371" s="627" t="e">
        <f t="shared" si="1092"/>
        <v>#DIV/0!</v>
      </c>
      <c r="AI371" s="37"/>
      <c r="AJ371" s="37"/>
      <c r="AK371" s="666"/>
      <c r="AL371" s="37"/>
      <c r="AM371" s="37"/>
      <c r="AN371" s="37"/>
      <c r="AO371" s="37"/>
      <c r="AP371" s="37"/>
      <c r="AQ371" s="37"/>
      <c r="AR371" s="37"/>
      <c r="AS371" s="37"/>
      <c r="AT371" s="37"/>
      <c r="AU371" s="112">
        <f t="shared" si="1246"/>
        <v>0</v>
      </c>
      <c r="AV371" s="128">
        <v>0</v>
      </c>
      <c r="AW371" s="130">
        <v>0</v>
      </c>
      <c r="AX371" s="130"/>
      <c r="AY371" s="37"/>
      <c r="AZ371" s="37"/>
      <c r="BA371" s="128">
        <f t="shared" si="1219"/>
        <v>0</v>
      </c>
      <c r="BB371" s="37"/>
      <c r="BC371" s="37"/>
      <c r="BD371" s="37"/>
      <c r="BE371" s="128">
        <f t="shared" si="1220"/>
        <v>0</v>
      </c>
      <c r="BF371" s="130">
        <f t="shared" si="1254"/>
        <v>0</v>
      </c>
      <c r="BG371" s="37"/>
      <c r="BH371" s="37"/>
      <c r="BI371" s="130">
        <f>BJ371</f>
        <v>0</v>
      </c>
      <c r="BJ371" s="130"/>
      <c r="BK371" s="130"/>
      <c r="BL371" s="37"/>
      <c r="BM371" s="37"/>
      <c r="BN371" s="130">
        <f t="shared" si="1247"/>
        <v>0</v>
      </c>
      <c r="BO371" s="130">
        <f>BP371</f>
        <v>0</v>
      </c>
      <c r="BP371" s="130"/>
      <c r="BQ371" s="130"/>
      <c r="BR371" s="37"/>
      <c r="BS371" s="37"/>
      <c r="BT371" s="37">
        <f t="shared" si="1237"/>
        <v>0</v>
      </c>
      <c r="BU371" s="37"/>
      <c r="BV371" s="130">
        <f>BW371</f>
        <v>0</v>
      </c>
      <c r="BW371" s="130"/>
      <c r="BX371" s="130"/>
      <c r="BY371" s="37"/>
      <c r="BZ371" s="37"/>
      <c r="CA371" s="130">
        <f t="shared" si="1230"/>
        <v>0</v>
      </c>
      <c r="CB371" s="188"/>
      <c r="CC371" s="189"/>
      <c r="CD371" s="189"/>
      <c r="CE371" s="130">
        <f t="shared" si="1231"/>
        <v>0</v>
      </c>
      <c r="CF371" s="188">
        <f t="shared" si="1233"/>
        <v>0</v>
      </c>
      <c r="CG371" s="188"/>
      <c r="CH371" s="189">
        <f t="shared" si="1202"/>
        <v>0</v>
      </c>
      <c r="CI371" s="189"/>
      <c r="CJ371" s="130"/>
      <c r="CK371" s="130">
        <f>CL371</f>
        <v>0</v>
      </c>
      <c r="CL371" s="130"/>
      <c r="CM371" s="130"/>
      <c r="CN371" s="37"/>
      <c r="CO371" s="37"/>
    </row>
    <row r="372" spans="2:93" s="39" customFormat="1" ht="52.5" hidden="1" customHeight="1" x14ac:dyDescent="0.25">
      <c r="B372" s="209"/>
      <c r="C372" s="124" t="s">
        <v>40</v>
      </c>
      <c r="D372" s="189"/>
      <c r="E372" s="189"/>
      <c r="F372" s="189"/>
      <c r="G372" s="189"/>
      <c r="H372" s="189"/>
      <c r="I372" s="189"/>
      <c r="J372" s="574" t="e">
        <f t="shared" si="1245"/>
        <v>#DIV/0!</v>
      </c>
      <c r="K372" s="37"/>
      <c r="L372" s="574"/>
      <c r="M372" s="189"/>
      <c r="N372" s="574"/>
      <c r="O372" s="37"/>
      <c r="P372" s="37"/>
      <c r="Q372" s="37"/>
      <c r="R372" s="37"/>
      <c r="S372" s="189"/>
      <c r="T372" s="37"/>
      <c r="U372" s="37"/>
      <c r="V372" s="634"/>
      <c r="W372" s="189"/>
      <c r="X372" s="634"/>
      <c r="Y372" s="37"/>
      <c r="Z372" s="634"/>
      <c r="AA372" s="37"/>
      <c r="AB372" s="37"/>
      <c r="AC372" s="189">
        <f t="shared" si="1206"/>
        <v>0</v>
      </c>
      <c r="AD372" s="580" t="e">
        <f t="shared" si="1207"/>
        <v>#DIV/0!</v>
      </c>
      <c r="AE372" s="37"/>
      <c r="AF372" s="627"/>
      <c r="AG372" s="189"/>
      <c r="AH372" s="627" t="e">
        <f t="shared" si="1092"/>
        <v>#DIV/0!</v>
      </c>
      <c r="AI372" s="37"/>
      <c r="AJ372" s="37"/>
      <c r="AK372" s="189"/>
      <c r="AL372" s="37"/>
      <c r="AM372" s="37"/>
      <c r="AN372" s="37"/>
      <c r="AO372" s="37"/>
      <c r="AP372" s="37"/>
      <c r="AQ372" s="37"/>
      <c r="AR372" s="37"/>
      <c r="AS372" s="37"/>
      <c r="AT372" s="37"/>
      <c r="AU372" s="112">
        <f t="shared" si="1246"/>
        <v>0</v>
      </c>
      <c r="AV372" s="37"/>
      <c r="AW372" s="37"/>
      <c r="AX372" s="37"/>
      <c r="AY372" s="37"/>
      <c r="AZ372" s="37"/>
      <c r="BA372" s="128">
        <f t="shared" si="1219"/>
        <v>0</v>
      </c>
      <c r="BB372" s="37"/>
      <c r="BC372" s="37"/>
      <c r="BD372" s="37"/>
      <c r="BE372" s="37">
        <f t="shared" si="1220"/>
        <v>0</v>
      </c>
      <c r="BF372" s="37">
        <f t="shared" si="1254"/>
        <v>0</v>
      </c>
      <c r="BG372" s="37"/>
      <c r="BH372" s="37"/>
      <c r="BI372" s="37"/>
      <c r="BJ372" s="37"/>
      <c r="BK372" s="37"/>
      <c r="BL372" s="37"/>
      <c r="BM372" s="37"/>
      <c r="BN372" s="37">
        <f t="shared" si="1247"/>
        <v>0</v>
      </c>
      <c r="BO372" s="37"/>
      <c r="BP372" s="37"/>
      <c r="BQ372" s="37"/>
      <c r="BR372" s="37"/>
      <c r="BS372" s="37"/>
      <c r="BT372" s="37">
        <f t="shared" si="1237"/>
        <v>0</v>
      </c>
      <c r="BU372" s="37"/>
      <c r="BV372" s="37"/>
      <c r="BW372" s="37"/>
      <c r="BX372" s="37"/>
      <c r="BY372" s="37"/>
      <c r="BZ372" s="37"/>
      <c r="CA372" s="37">
        <f t="shared" si="1230"/>
        <v>0</v>
      </c>
      <c r="CB372" s="189"/>
      <c r="CC372" s="189"/>
      <c r="CD372" s="189"/>
      <c r="CE372" s="37">
        <f t="shared" si="1231"/>
        <v>0</v>
      </c>
      <c r="CF372" s="189">
        <f t="shared" si="1233"/>
        <v>0</v>
      </c>
      <c r="CG372" s="189"/>
      <c r="CH372" s="189">
        <f t="shared" si="1202"/>
        <v>0</v>
      </c>
      <c r="CI372" s="189"/>
      <c r="CJ372" s="37"/>
      <c r="CK372" s="37"/>
      <c r="CL372" s="37"/>
      <c r="CM372" s="37"/>
      <c r="CN372" s="37"/>
      <c r="CO372" s="37"/>
    </row>
    <row r="373" spans="2:93" s="46" customFormat="1" ht="15" hidden="1" customHeight="1" x14ac:dyDescent="0.25">
      <c r="B373" s="436"/>
      <c r="C373" s="136"/>
      <c r="D373" s="261"/>
      <c r="E373" s="261"/>
      <c r="F373" s="261"/>
      <c r="G373" s="261"/>
      <c r="H373" s="261"/>
      <c r="I373" s="261"/>
      <c r="J373" s="574" t="e">
        <f t="shared" si="1245"/>
        <v>#DIV/0!</v>
      </c>
      <c r="K373" s="319"/>
      <c r="L373" s="574"/>
      <c r="M373" s="261"/>
      <c r="N373" s="574"/>
      <c r="O373" s="319"/>
      <c r="P373" s="319"/>
      <c r="Q373" s="319"/>
      <c r="R373" s="319"/>
      <c r="S373" s="261"/>
      <c r="T373" s="319"/>
      <c r="U373" s="319"/>
      <c r="V373" s="634"/>
      <c r="W373" s="261"/>
      <c r="X373" s="634"/>
      <c r="Y373" s="319"/>
      <c r="Z373" s="634"/>
      <c r="AA373" s="319"/>
      <c r="AB373" s="319"/>
      <c r="AC373" s="261">
        <f t="shared" si="1206"/>
        <v>0</v>
      </c>
      <c r="AD373" s="580" t="e">
        <f t="shared" si="1207"/>
        <v>#DIV/0!</v>
      </c>
      <c r="AE373" s="319"/>
      <c r="AF373" s="627"/>
      <c r="AG373" s="261"/>
      <c r="AH373" s="627" t="e">
        <f t="shared" si="1092"/>
        <v>#DIV/0!</v>
      </c>
      <c r="AI373" s="319"/>
      <c r="AJ373" s="319"/>
      <c r="AK373" s="261"/>
      <c r="AL373" s="319"/>
      <c r="AM373" s="319"/>
      <c r="AN373" s="319"/>
      <c r="AO373" s="319"/>
      <c r="AP373" s="319"/>
      <c r="AQ373" s="319"/>
      <c r="AR373" s="319"/>
      <c r="AS373" s="319"/>
      <c r="AT373" s="319"/>
      <c r="AU373" s="112">
        <f t="shared" si="1246"/>
        <v>0</v>
      </c>
      <c r="AV373" s="43"/>
      <c r="AW373" s="319"/>
      <c r="AX373" s="319"/>
      <c r="AY373" s="319"/>
      <c r="AZ373" s="319"/>
      <c r="BA373" s="128">
        <f t="shared" si="1219"/>
        <v>0</v>
      </c>
      <c r="BB373" s="319"/>
      <c r="BC373" s="319"/>
      <c r="BD373" s="319"/>
      <c r="BE373" s="319">
        <f t="shared" si="1220"/>
        <v>0</v>
      </c>
      <c r="BF373" s="319">
        <f t="shared" si="1254"/>
        <v>0</v>
      </c>
      <c r="BG373" s="319"/>
      <c r="BH373" s="319"/>
      <c r="BI373" s="319"/>
      <c r="BJ373" s="319"/>
      <c r="BK373" s="319"/>
      <c r="BL373" s="319"/>
      <c r="BM373" s="319"/>
      <c r="BN373" s="319">
        <f t="shared" si="1247"/>
        <v>0</v>
      </c>
      <c r="BO373" s="319"/>
      <c r="BP373" s="319"/>
      <c r="BQ373" s="319"/>
      <c r="BR373" s="319"/>
      <c r="BS373" s="319"/>
      <c r="BT373" s="319">
        <f t="shared" si="1237"/>
        <v>0</v>
      </c>
      <c r="BU373" s="319"/>
      <c r="BV373" s="319"/>
      <c r="BW373" s="319"/>
      <c r="BX373" s="319"/>
      <c r="BY373" s="319"/>
      <c r="BZ373" s="319"/>
      <c r="CA373" s="319">
        <f t="shared" si="1230"/>
        <v>0</v>
      </c>
      <c r="CB373" s="261"/>
      <c r="CC373" s="261"/>
      <c r="CD373" s="261"/>
      <c r="CE373" s="319">
        <f t="shared" si="1231"/>
        <v>0</v>
      </c>
      <c r="CF373" s="261">
        <f t="shared" si="1233"/>
        <v>0</v>
      </c>
      <c r="CG373" s="261"/>
      <c r="CH373" s="261">
        <f t="shared" si="1202"/>
        <v>0</v>
      </c>
      <c r="CI373" s="261"/>
      <c r="CJ373" s="319"/>
      <c r="CK373" s="319"/>
      <c r="CL373" s="319"/>
      <c r="CM373" s="319"/>
      <c r="CN373" s="319"/>
      <c r="CO373" s="319"/>
    </row>
    <row r="374" spans="2:93" s="46" customFormat="1" ht="15" hidden="1" customHeight="1" x14ac:dyDescent="0.25">
      <c r="B374" s="436"/>
      <c r="C374" s="136"/>
      <c r="D374" s="261"/>
      <c r="E374" s="261"/>
      <c r="F374" s="261"/>
      <c r="G374" s="261"/>
      <c r="H374" s="261"/>
      <c r="I374" s="261"/>
      <c r="J374" s="574" t="e">
        <f t="shared" si="1245"/>
        <v>#DIV/0!</v>
      </c>
      <c r="K374" s="319"/>
      <c r="L374" s="574"/>
      <c r="M374" s="261"/>
      <c r="N374" s="574"/>
      <c r="O374" s="319"/>
      <c r="P374" s="319"/>
      <c r="Q374" s="319"/>
      <c r="R374" s="319"/>
      <c r="S374" s="261"/>
      <c r="T374" s="319"/>
      <c r="U374" s="319"/>
      <c r="V374" s="634"/>
      <c r="W374" s="261"/>
      <c r="X374" s="634"/>
      <c r="Y374" s="319"/>
      <c r="Z374" s="634"/>
      <c r="AA374" s="319"/>
      <c r="AB374" s="319"/>
      <c r="AC374" s="261">
        <f t="shared" si="1206"/>
        <v>0</v>
      </c>
      <c r="AD374" s="580" t="e">
        <f t="shared" si="1207"/>
        <v>#DIV/0!</v>
      </c>
      <c r="AE374" s="319"/>
      <c r="AF374" s="627"/>
      <c r="AG374" s="261"/>
      <c r="AH374" s="627" t="e">
        <f t="shared" si="1092"/>
        <v>#DIV/0!</v>
      </c>
      <c r="AI374" s="319"/>
      <c r="AJ374" s="319"/>
      <c r="AK374" s="261"/>
      <c r="AL374" s="319"/>
      <c r="AM374" s="319"/>
      <c r="AN374" s="319"/>
      <c r="AO374" s="319"/>
      <c r="AP374" s="319"/>
      <c r="AQ374" s="319"/>
      <c r="AR374" s="319"/>
      <c r="AS374" s="319"/>
      <c r="AT374" s="319"/>
      <c r="AU374" s="112">
        <f t="shared" si="1246"/>
        <v>0</v>
      </c>
      <c r="AV374" s="43"/>
      <c r="AW374" s="319"/>
      <c r="AX374" s="319"/>
      <c r="AY374" s="319"/>
      <c r="AZ374" s="319"/>
      <c r="BA374" s="128">
        <f t="shared" si="1219"/>
        <v>0</v>
      </c>
      <c r="BB374" s="319"/>
      <c r="BC374" s="319"/>
      <c r="BD374" s="319"/>
      <c r="BE374" s="319">
        <f t="shared" si="1220"/>
        <v>0</v>
      </c>
      <c r="BF374" s="319">
        <f t="shared" si="1254"/>
        <v>0</v>
      </c>
      <c r="BG374" s="319"/>
      <c r="BH374" s="319"/>
      <c r="BI374" s="319"/>
      <c r="BJ374" s="319"/>
      <c r="BK374" s="319"/>
      <c r="BL374" s="319"/>
      <c r="BM374" s="319"/>
      <c r="BN374" s="319">
        <f t="shared" si="1247"/>
        <v>0</v>
      </c>
      <c r="BO374" s="319"/>
      <c r="BP374" s="319"/>
      <c r="BQ374" s="319"/>
      <c r="BR374" s="319"/>
      <c r="BS374" s="319"/>
      <c r="BT374" s="319">
        <f t="shared" si="1237"/>
        <v>0</v>
      </c>
      <c r="BU374" s="319"/>
      <c r="BV374" s="319"/>
      <c r="BW374" s="319"/>
      <c r="BX374" s="319"/>
      <c r="BY374" s="319"/>
      <c r="BZ374" s="319"/>
      <c r="CA374" s="319">
        <f t="shared" si="1230"/>
        <v>0</v>
      </c>
      <c r="CB374" s="261"/>
      <c r="CC374" s="261"/>
      <c r="CD374" s="261"/>
      <c r="CE374" s="319">
        <f t="shared" si="1231"/>
        <v>0</v>
      </c>
      <c r="CF374" s="261">
        <f t="shared" si="1233"/>
        <v>0</v>
      </c>
      <c r="CG374" s="261"/>
      <c r="CH374" s="261">
        <f t="shared" si="1202"/>
        <v>0</v>
      </c>
      <c r="CI374" s="261"/>
      <c r="CJ374" s="319"/>
      <c r="CK374" s="319"/>
      <c r="CL374" s="319"/>
      <c r="CM374" s="319"/>
      <c r="CN374" s="319"/>
      <c r="CO374" s="319"/>
    </row>
    <row r="375" spans="2:93" s="46" customFormat="1" ht="15" hidden="1" customHeight="1" x14ac:dyDescent="0.25">
      <c r="B375" s="436"/>
      <c r="C375" s="136"/>
      <c r="D375" s="261"/>
      <c r="E375" s="261"/>
      <c r="F375" s="261"/>
      <c r="G375" s="261"/>
      <c r="H375" s="261"/>
      <c r="I375" s="261"/>
      <c r="J375" s="574" t="e">
        <f t="shared" si="1245"/>
        <v>#DIV/0!</v>
      </c>
      <c r="K375" s="319"/>
      <c r="L375" s="574"/>
      <c r="M375" s="261"/>
      <c r="N375" s="574"/>
      <c r="O375" s="319"/>
      <c r="P375" s="319"/>
      <c r="Q375" s="319"/>
      <c r="R375" s="319"/>
      <c r="S375" s="261"/>
      <c r="T375" s="319"/>
      <c r="U375" s="319"/>
      <c r="V375" s="634"/>
      <c r="W375" s="261"/>
      <c r="X375" s="634"/>
      <c r="Y375" s="319"/>
      <c r="Z375" s="634"/>
      <c r="AA375" s="319"/>
      <c r="AB375" s="319"/>
      <c r="AC375" s="261">
        <f t="shared" si="1206"/>
        <v>0</v>
      </c>
      <c r="AD375" s="580" t="e">
        <f t="shared" si="1207"/>
        <v>#DIV/0!</v>
      </c>
      <c r="AE375" s="319"/>
      <c r="AF375" s="627"/>
      <c r="AG375" s="261"/>
      <c r="AH375" s="627" t="e">
        <f t="shared" si="1092"/>
        <v>#DIV/0!</v>
      </c>
      <c r="AI375" s="319"/>
      <c r="AJ375" s="319"/>
      <c r="AK375" s="261"/>
      <c r="AL375" s="319"/>
      <c r="AM375" s="319"/>
      <c r="AN375" s="319"/>
      <c r="AO375" s="319"/>
      <c r="AP375" s="319"/>
      <c r="AQ375" s="319"/>
      <c r="AR375" s="319"/>
      <c r="AS375" s="319"/>
      <c r="AT375" s="319"/>
      <c r="AU375" s="112">
        <f t="shared" si="1246"/>
        <v>0</v>
      </c>
      <c r="AV375" s="43"/>
      <c r="AW375" s="319"/>
      <c r="AX375" s="319"/>
      <c r="AY375" s="319"/>
      <c r="AZ375" s="319"/>
      <c r="BA375" s="128">
        <f t="shared" si="1219"/>
        <v>0</v>
      </c>
      <c r="BB375" s="319"/>
      <c r="BC375" s="319"/>
      <c r="BD375" s="319"/>
      <c r="BE375" s="319">
        <f t="shared" si="1220"/>
        <v>0</v>
      </c>
      <c r="BF375" s="319">
        <f t="shared" si="1254"/>
        <v>0</v>
      </c>
      <c r="BG375" s="319"/>
      <c r="BH375" s="319"/>
      <c r="BI375" s="319"/>
      <c r="BJ375" s="319"/>
      <c r="BK375" s="319"/>
      <c r="BL375" s="319"/>
      <c r="BM375" s="319"/>
      <c r="BN375" s="319">
        <f t="shared" si="1247"/>
        <v>0</v>
      </c>
      <c r="BO375" s="319"/>
      <c r="BP375" s="319"/>
      <c r="BQ375" s="319"/>
      <c r="BR375" s="319"/>
      <c r="BS375" s="319"/>
      <c r="BT375" s="319">
        <f t="shared" si="1237"/>
        <v>0</v>
      </c>
      <c r="BU375" s="319"/>
      <c r="BV375" s="319"/>
      <c r="BW375" s="319"/>
      <c r="BX375" s="319"/>
      <c r="BY375" s="319"/>
      <c r="BZ375" s="319"/>
      <c r="CA375" s="319">
        <f t="shared" si="1230"/>
        <v>0</v>
      </c>
      <c r="CB375" s="261"/>
      <c r="CC375" s="261"/>
      <c r="CD375" s="261"/>
      <c r="CE375" s="319">
        <f t="shared" si="1231"/>
        <v>0</v>
      </c>
      <c r="CF375" s="261">
        <f t="shared" si="1233"/>
        <v>0</v>
      </c>
      <c r="CG375" s="261"/>
      <c r="CH375" s="261">
        <f t="shared" si="1202"/>
        <v>0</v>
      </c>
      <c r="CI375" s="261"/>
      <c r="CJ375" s="319"/>
      <c r="CK375" s="319"/>
      <c r="CL375" s="319"/>
      <c r="CM375" s="319"/>
      <c r="CN375" s="319"/>
      <c r="CO375" s="319"/>
    </row>
    <row r="376" spans="2:93" s="46" customFormat="1" ht="15" hidden="1" customHeight="1" x14ac:dyDescent="0.25">
      <c r="B376" s="436"/>
      <c r="C376" s="136"/>
      <c r="D376" s="261"/>
      <c r="E376" s="261"/>
      <c r="F376" s="261"/>
      <c r="G376" s="261"/>
      <c r="H376" s="261"/>
      <c r="I376" s="261"/>
      <c r="J376" s="574" t="e">
        <f t="shared" si="1245"/>
        <v>#DIV/0!</v>
      </c>
      <c r="K376" s="319"/>
      <c r="L376" s="574"/>
      <c r="M376" s="261"/>
      <c r="N376" s="574"/>
      <c r="O376" s="319"/>
      <c r="P376" s="319"/>
      <c r="Q376" s="319"/>
      <c r="R376" s="319"/>
      <c r="S376" s="261"/>
      <c r="T376" s="319"/>
      <c r="U376" s="319"/>
      <c r="V376" s="634"/>
      <c r="W376" s="261"/>
      <c r="X376" s="634"/>
      <c r="Y376" s="319"/>
      <c r="Z376" s="634"/>
      <c r="AA376" s="319"/>
      <c r="AB376" s="319"/>
      <c r="AC376" s="261">
        <f t="shared" si="1206"/>
        <v>0</v>
      </c>
      <c r="AD376" s="580" t="e">
        <f t="shared" si="1207"/>
        <v>#DIV/0!</v>
      </c>
      <c r="AE376" s="319"/>
      <c r="AF376" s="627"/>
      <c r="AG376" s="261"/>
      <c r="AH376" s="627" t="e">
        <f t="shared" si="1092"/>
        <v>#DIV/0!</v>
      </c>
      <c r="AI376" s="319"/>
      <c r="AJ376" s="319"/>
      <c r="AK376" s="261"/>
      <c r="AL376" s="319"/>
      <c r="AM376" s="319"/>
      <c r="AN376" s="319"/>
      <c r="AO376" s="319"/>
      <c r="AP376" s="319"/>
      <c r="AQ376" s="319"/>
      <c r="AR376" s="319"/>
      <c r="AS376" s="319"/>
      <c r="AT376" s="319"/>
      <c r="AU376" s="112">
        <f t="shared" si="1246"/>
        <v>0</v>
      </c>
      <c r="AV376" s="43"/>
      <c r="AW376" s="319"/>
      <c r="AX376" s="319"/>
      <c r="AY376" s="319"/>
      <c r="AZ376" s="319"/>
      <c r="BA376" s="128">
        <f t="shared" si="1219"/>
        <v>0</v>
      </c>
      <c r="BB376" s="319"/>
      <c r="BC376" s="319"/>
      <c r="BD376" s="319"/>
      <c r="BE376" s="319">
        <f t="shared" si="1220"/>
        <v>0</v>
      </c>
      <c r="BF376" s="319">
        <f t="shared" si="1254"/>
        <v>0</v>
      </c>
      <c r="BG376" s="319"/>
      <c r="BH376" s="319"/>
      <c r="BI376" s="319"/>
      <c r="BJ376" s="319"/>
      <c r="BK376" s="319"/>
      <c r="BL376" s="319"/>
      <c r="BM376" s="319"/>
      <c r="BN376" s="319">
        <f t="shared" si="1247"/>
        <v>0</v>
      </c>
      <c r="BO376" s="319"/>
      <c r="BP376" s="319"/>
      <c r="BQ376" s="319"/>
      <c r="BR376" s="319"/>
      <c r="BS376" s="319"/>
      <c r="BT376" s="319">
        <f t="shared" si="1237"/>
        <v>0</v>
      </c>
      <c r="BU376" s="319"/>
      <c r="BV376" s="319"/>
      <c r="BW376" s="319"/>
      <c r="BX376" s="319"/>
      <c r="BY376" s="319"/>
      <c r="BZ376" s="319"/>
      <c r="CA376" s="319">
        <f t="shared" si="1230"/>
        <v>0</v>
      </c>
      <c r="CB376" s="261"/>
      <c r="CC376" s="261"/>
      <c r="CD376" s="261"/>
      <c r="CE376" s="319">
        <f t="shared" si="1231"/>
        <v>0</v>
      </c>
      <c r="CF376" s="261">
        <f t="shared" si="1233"/>
        <v>0</v>
      </c>
      <c r="CG376" s="261"/>
      <c r="CH376" s="261">
        <f t="shared" si="1202"/>
        <v>0</v>
      </c>
      <c r="CI376" s="261"/>
      <c r="CJ376" s="319"/>
      <c r="CK376" s="319"/>
      <c r="CL376" s="319"/>
      <c r="CM376" s="319"/>
      <c r="CN376" s="319"/>
      <c r="CO376" s="319"/>
    </row>
    <row r="377" spans="2:93" s="46" customFormat="1" ht="15" hidden="1" customHeight="1" x14ac:dyDescent="0.25">
      <c r="B377" s="436"/>
      <c r="C377" s="136"/>
      <c r="D377" s="261"/>
      <c r="E377" s="261"/>
      <c r="F377" s="261"/>
      <c r="G377" s="261"/>
      <c r="H377" s="261"/>
      <c r="I377" s="261"/>
      <c r="J377" s="574" t="e">
        <f t="shared" si="1245"/>
        <v>#DIV/0!</v>
      </c>
      <c r="K377" s="319"/>
      <c r="L377" s="574"/>
      <c r="M377" s="261"/>
      <c r="N377" s="574"/>
      <c r="O377" s="319"/>
      <c r="P377" s="319"/>
      <c r="Q377" s="319"/>
      <c r="R377" s="319"/>
      <c r="S377" s="261"/>
      <c r="T377" s="319"/>
      <c r="U377" s="319"/>
      <c r="V377" s="634"/>
      <c r="W377" s="261"/>
      <c r="X377" s="634"/>
      <c r="Y377" s="319"/>
      <c r="Z377" s="634"/>
      <c r="AA377" s="319"/>
      <c r="AB377" s="319"/>
      <c r="AC377" s="261">
        <f t="shared" si="1206"/>
        <v>0</v>
      </c>
      <c r="AD377" s="580" t="e">
        <f t="shared" si="1207"/>
        <v>#DIV/0!</v>
      </c>
      <c r="AE377" s="319"/>
      <c r="AF377" s="627"/>
      <c r="AG377" s="261"/>
      <c r="AH377" s="627" t="e">
        <f t="shared" si="1092"/>
        <v>#DIV/0!</v>
      </c>
      <c r="AI377" s="319"/>
      <c r="AJ377" s="319"/>
      <c r="AK377" s="261"/>
      <c r="AL377" s="319"/>
      <c r="AM377" s="319"/>
      <c r="AN377" s="319"/>
      <c r="AO377" s="319"/>
      <c r="AP377" s="319"/>
      <c r="AQ377" s="319"/>
      <c r="AR377" s="319"/>
      <c r="AS377" s="319"/>
      <c r="AT377" s="319"/>
      <c r="AU377" s="112">
        <f t="shared" si="1246"/>
        <v>0</v>
      </c>
      <c r="AV377" s="43"/>
      <c r="AW377" s="319"/>
      <c r="AX377" s="319"/>
      <c r="AY377" s="319"/>
      <c r="AZ377" s="319"/>
      <c r="BA377" s="128">
        <f t="shared" si="1219"/>
        <v>0</v>
      </c>
      <c r="BB377" s="319"/>
      <c r="BC377" s="319"/>
      <c r="BD377" s="319"/>
      <c r="BE377" s="319">
        <f t="shared" si="1220"/>
        <v>0</v>
      </c>
      <c r="BF377" s="319">
        <f t="shared" si="1254"/>
        <v>0</v>
      </c>
      <c r="BG377" s="319"/>
      <c r="BH377" s="319"/>
      <c r="BI377" s="319"/>
      <c r="BJ377" s="319"/>
      <c r="BK377" s="319"/>
      <c r="BL377" s="319"/>
      <c r="BM377" s="319"/>
      <c r="BN377" s="319">
        <f t="shared" si="1247"/>
        <v>0</v>
      </c>
      <c r="BO377" s="319"/>
      <c r="BP377" s="319"/>
      <c r="BQ377" s="319"/>
      <c r="BR377" s="319"/>
      <c r="BS377" s="319"/>
      <c r="BT377" s="319">
        <f t="shared" si="1237"/>
        <v>0</v>
      </c>
      <c r="BU377" s="319"/>
      <c r="BV377" s="319"/>
      <c r="BW377" s="319"/>
      <c r="BX377" s="319"/>
      <c r="BY377" s="319"/>
      <c r="BZ377" s="319"/>
      <c r="CA377" s="319">
        <f t="shared" si="1230"/>
        <v>0</v>
      </c>
      <c r="CB377" s="261"/>
      <c r="CC377" s="261"/>
      <c r="CD377" s="261"/>
      <c r="CE377" s="319">
        <f t="shared" si="1231"/>
        <v>0</v>
      </c>
      <c r="CF377" s="261">
        <f t="shared" si="1233"/>
        <v>0</v>
      </c>
      <c r="CG377" s="261"/>
      <c r="CH377" s="261">
        <f t="shared" si="1202"/>
        <v>0</v>
      </c>
      <c r="CI377" s="261"/>
      <c r="CJ377" s="319"/>
      <c r="CK377" s="319"/>
      <c r="CL377" s="319"/>
      <c r="CM377" s="319"/>
      <c r="CN377" s="319"/>
      <c r="CO377" s="319"/>
    </row>
    <row r="378" spans="2:93" s="46" customFormat="1" ht="15" hidden="1" customHeight="1" x14ac:dyDescent="0.25">
      <c r="B378" s="436"/>
      <c r="C378" s="136"/>
      <c r="D378" s="261"/>
      <c r="E378" s="261"/>
      <c r="F378" s="261"/>
      <c r="G378" s="261"/>
      <c r="H378" s="261"/>
      <c r="I378" s="261"/>
      <c r="J378" s="574" t="e">
        <f t="shared" si="1245"/>
        <v>#DIV/0!</v>
      </c>
      <c r="K378" s="319"/>
      <c r="L378" s="574"/>
      <c r="M378" s="261"/>
      <c r="N378" s="574"/>
      <c r="O378" s="319"/>
      <c r="P378" s="319"/>
      <c r="Q378" s="319"/>
      <c r="R378" s="319"/>
      <c r="S378" s="261"/>
      <c r="T378" s="319"/>
      <c r="U378" s="319"/>
      <c r="V378" s="634"/>
      <c r="W378" s="261"/>
      <c r="X378" s="634"/>
      <c r="Y378" s="319"/>
      <c r="Z378" s="634"/>
      <c r="AA378" s="319"/>
      <c r="AB378" s="319"/>
      <c r="AC378" s="261">
        <f t="shared" si="1206"/>
        <v>0</v>
      </c>
      <c r="AD378" s="580" t="e">
        <f t="shared" si="1207"/>
        <v>#DIV/0!</v>
      </c>
      <c r="AE378" s="319"/>
      <c r="AF378" s="627"/>
      <c r="AG378" s="261"/>
      <c r="AH378" s="627" t="e">
        <f t="shared" si="1092"/>
        <v>#DIV/0!</v>
      </c>
      <c r="AI378" s="319"/>
      <c r="AJ378" s="319"/>
      <c r="AK378" s="261"/>
      <c r="AL378" s="319"/>
      <c r="AM378" s="319"/>
      <c r="AN378" s="319"/>
      <c r="AO378" s="319"/>
      <c r="AP378" s="319"/>
      <c r="AQ378" s="319"/>
      <c r="AR378" s="319"/>
      <c r="AS378" s="319"/>
      <c r="AT378" s="319"/>
      <c r="AU378" s="112">
        <f t="shared" si="1246"/>
        <v>0</v>
      </c>
      <c r="AV378" s="43"/>
      <c r="AW378" s="319"/>
      <c r="AX378" s="319"/>
      <c r="AY378" s="319"/>
      <c r="AZ378" s="319"/>
      <c r="BA378" s="128">
        <f t="shared" si="1219"/>
        <v>0</v>
      </c>
      <c r="BB378" s="319"/>
      <c r="BC378" s="319"/>
      <c r="BD378" s="319"/>
      <c r="BE378" s="319">
        <f t="shared" si="1220"/>
        <v>0</v>
      </c>
      <c r="BF378" s="319">
        <f t="shared" si="1254"/>
        <v>0</v>
      </c>
      <c r="BG378" s="319"/>
      <c r="BH378" s="319"/>
      <c r="BI378" s="319"/>
      <c r="BJ378" s="319"/>
      <c r="BK378" s="319"/>
      <c r="BL378" s="319"/>
      <c r="BM378" s="319"/>
      <c r="BN378" s="319">
        <f t="shared" si="1247"/>
        <v>0</v>
      </c>
      <c r="BO378" s="319"/>
      <c r="BP378" s="319"/>
      <c r="BQ378" s="319"/>
      <c r="BR378" s="319"/>
      <c r="BS378" s="319"/>
      <c r="BT378" s="319">
        <f t="shared" si="1237"/>
        <v>0</v>
      </c>
      <c r="BU378" s="319"/>
      <c r="BV378" s="319"/>
      <c r="BW378" s="319"/>
      <c r="BX378" s="319"/>
      <c r="BY378" s="319"/>
      <c r="BZ378" s="319"/>
      <c r="CA378" s="319">
        <f t="shared" si="1230"/>
        <v>0</v>
      </c>
      <c r="CB378" s="261"/>
      <c r="CC378" s="261"/>
      <c r="CD378" s="261"/>
      <c r="CE378" s="319">
        <f t="shared" si="1231"/>
        <v>0</v>
      </c>
      <c r="CF378" s="261">
        <f t="shared" si="1233"/>
        <v>0</v>
      </c>
      <c r="CG378" s="261"/>
      <c r="CH378" s="261">
        <f t="shared" si="1202"/>
        <v>0</v>
      </c>
      <c r="CI378" s="261"/>
      <c r="CJ378" s="319"/>
      <c r="CK378" s="319"/>
      <c r="CL378" s="319"/>
      <c r="CM378" s="319"/>
      <c r="CN378" s="319"/>
      <c r="CO378" s="319"/>
    </row>
    <row r="379" spans="2:93" s="39" customFormat="1" ht="35.25" hidden="1" customHeight="1" x14ac:dyDescent="0.25">
      <c r="B379" s="209"/>
      <c r="C379" s="124"/>
      <c r="D379" s="189"/>
      <c r="E379" s="189"/>
      <c r="F379" s="189"/>
      <c r="G379" s="189"/>
      <c r="H379" s="189"/>
      <c r="I379" s="189"/>
      <c r="J379" s="574" t="e">
        <f t="shared" si="1245"/>
        <v>#DIV/0!</v>
      </c>
      <c r="K379" s="37"/>
      <c r="L379" s="574"/>
      <c r="M379" s="189"/>
      <c r="N379" s="574"/>
      <c r="O379" s="37"/>
      <c r="P379" s="37"/>
      <c r="Q379" s="37"/>
      <c r="R379" s="37"/>
      <c r="S379" s="189"/>
      <c r="T379" s="37"/>
      <c r="U379" s="37"/>
      <c r="V379" s="634"/>
      <c r="W379" s="189"/>
      <c r="X379" s="634"/>
      <c r="Y379" s="37"/>
      <c r="Z379" s="634"/>
      <c r="AA379" s="37"/>
      <c r="AB379" s="37"/>
      <c r="AC379" s="189">
        <f t="shared" si="1206"/>
        <v>0</v>
      </c>
      <c r="AD379" s="580" t="e">
        <f t="shared" si="1207"/>
        <v>#DIV/0!</v>
      </c>
      <c r="AE379" s="37"/>
      <c r="AF379" s="627"/>
      <c r="AG379" s="189"/>
      <c r="AH379" s="627" t="e">
        <f t="shared" si="1092"/>
        <v>#DIV/0!</v>
      </c>
      <c r="AI379" s="37"/>
      <c r="AJ379" s="37"/>
      <c r="AK379" s="189"/>
      <c r="AL379" s="37"/>
      <c r="AM379" s="37"/>
      <c r="AN379" s="37"/>
      <c r="AO379" s="37"/>
      <c r="AP379" s="37"/>
      <c r="AQ379" s="37"/>
      <c r="AR379" s="37"/>
      <c r="AS379" s="37"/>
      <c r="AT379" s="37"/>
      <c r="AU379" s="112">
        <f t="shared" si="1246"/>
        <v>0</v>
      </c>
      <c r="AV379" s="37"/>
      <c r="AW379" s="37"/>
      <c r="AX379" s="37"/>
      <c r="AY379" s="37"/>
      <c r="AZ379" s="37"/>
      <c r="BA379" s="128">
        <f t="shared" si="1219"/>
        <v>0</v>
      </c>
      <c r="BB379" s="37"/>
      <c r="BC379" s="37"/>
      <c r="BD379" s="37"/>
      <c r="BE379" s="37">
        <f t="shared" si="1220"/>
        <v>0</v>
      </c>
      <c r="BF379" s="37">
        <f t="shared" si="1254"/>
        <v>0</v>
      </c>
      <c r="BG379" s="37"/>
      <c r="BH379" s="37"/>
      <c r="BI379" s="37"/>
      <c r="BJ379" s="37"/>
      <c r="BK379" s="37"/>
      <c r="BL379" s="37"/>
      <c r="BM379" s="37"/>
      <c r="BN379" s="37">
        <f t="shared" si="1247"/>
        <v>0</v>
      </c>
      <c r="BO379" s="37"/>
      <c r="BP379" s="37"/>
      <c r="BQ379" s="37"/>
      <c r="BR379" s="37"/>
      <c r="BS379" s="37"/>
      <c r="BT379" s="37">
        <f t="shared" si="1237"/>
        <v>0</v>
      </c>
      <c r="BU379" s="37"/>
      <c r="BV379" s="37"/>
      <c r="BW379" s="37"/>
      <c r="BX379" s="37"/>
      <c r="BY379" s="37"/>
      <c r="BZ379" s="37"/>
      <c r="CA379" s="37">
        <f t="shared" si="1230"/>
        <v>0</v>
      </c>
      <c r="CB379" s="189"/>
      <c r="CC379" s="189"/>
      <c r="CD379" s="189"/>
      <c r="CE379" s="37">
        <f t="shared" si="1231"/>
        <v>0</v>
      </c>
      <c r="CF379" s="189">
        <f t="shared" si="1233"/>
        <v>0</v>
      </c>
      <c r="CG379" s="189"/>
      <c r="CH379" s="189">
        <f t="shared" si="1202"/>
        <v>0</v>
      </c>
      <c r="CI379" s="189"/>
      <c r="CJ379" s="37"/>
      <c r="CK379" s="37"/>
      <c r="CL379" s="37"/>
      <c r="CM379" s="37"/>
      <c r="CN379" s="37"/>
      <c r="CO379" s="37"/>
    </row>
    <row r="380" spans="2:93" s="42" customFormat="1" ht="90" hidden="1" customHeight="1" x14ac:dyDescent="0.25">
      <c r="B380" s="206" t="s">
        <v>202</v>
      </c>
      <c r="C380" s="111" t="s">
        <v>223</v>
      </c>
      <c r="D380" s="193">
        <f>E380</f>
        <v>0</v>
      </c>
      <c r="E380" s="193">
        <f>E381</f>
        <v>0</v>
      </c>
      <c r="F380" s="193"/>
      <c r="G380" s="194"/>
      <c r="H380" s="194"/>
      <c r="I380" s="193"/>
      <c r="J380" s="574" t="e">
        <f t="shared" si="1245"/>
        <v>#DIV/0!</v>
      </c>
      <c r="K380" s="112">
        <f>K381</f>
        <v>0</v>
      </c>
      <c r="L380" s="574"/>
      <c r="M380" s="193"/>
      <c r="N380" s="574"/>
      <c r="O380" s="311"/>
      <c r="P380" s="311"/>
      <c r="Q380" s="311"/>
      <c r="R380" s="311"/>
      <c r="S380" s="193"/>
      <c r="T380" s="311"/>
      <c r="U380" s="112"/>
      <c r="V380" s="634"/>
      <c r="W380" s="193"/>
      <c r="X380" s="634"/>
      <c r="Y380" s="311"/>
      <c r="Z380" s="634"/>
      <c r="AA380" s="311"/>
      <c r="AB380" s="311"/>
      <c r="AC380" s="193">
        <f t="shared" si="1206"/>
        <v>0</v>
      </c>
      <c r="AD380" s="580" t="e">
        <f t="shared" si="1207"/>
        <v>#DIV/0!</v>
      </c>
      <c r="AE380" s="112">
        <f>AE381</f>
        <v>0</v>
      </c>
      <c r="AF380" s="627"/>
      <c r="AG380" s="193"/>
      <c r="AH380" s="627" t="e">
        <f t="shared" si="1092"/>
        <v>#DIV/0!</v>
      </c>
      <c r="AI380" s="311"/>
      <c r="AJ380" s="311"/>
      <c r="AK380" s="193"/>
      <c r="AL380" s="311"/>
      <c r="AM380" s="311"/>
      <c r="AN380" s="311"/>
      <c r="AO380" s="311"/>
      <c r="AP380" s="311"/>
      <c r="AQ380" s="311"/>
      <c r="AR380" s="311"/>
      <c r="AS380" s="311"/>
      <c r="AT380" s="311"/>
      <c r="AU380" s="112">
        <f t="shared" si="1246"/>
        <v>0</v>
      </c>
      <c r="AV380" s="112">
        <f>AW380</f>
        <v>0</v>
      </c>
      <c r="AW380" s="112">
        <f>AW381</f>
        <v>0</v>
      </c>
      <c r="AX380" s="112"/>
      <c r="AY380" s="311"/>
      <c r="AZ380" s="311"/>
      <c r="BA380" s="128">
        <f t="shared" si="1219"/>
        <v>0</v>
      </c>
      <c r="BB380" s="311"/>
      <c r="BC380" s="311"/>
      <c r="BD380" s="311"/>
      <c r="BE380" s="112">
        <f t="shared" si="1220"/>
        <v>0</v>
      </c>
      <c r="BF380" s="112">
        <f t="shared" si="1254"/>
        <v>0</v>
      </c>
      <c r="BG380" s="311"/>
      <c r="BH380" s="311"/>
      <c r="BI380" s="112">
        <f>BJ380</f>
        <v>0</v>
      </c>
      <c r="BJ380" s="112">
        <f>BJ381</f>
        <v>0</v>
      </c>
      <c r="BK380" s="112"/>
      <c r="BL380" s="311"/>
      <c r="BM380" s="311"/>
      <c r="BN380" s="112">
        <f t="shared" si="1247"/>
        <v>0</v>
      </c>
      <c r="BO380" s="112">
        <f>BP380</f>
        <v>0</v>
      </c>
      <c r="BP380" s="112">
        <f>BP381</f>
        <v>0</v>
      </c>
      <c r="BQ380" s="112"/>
      <c r="BR380" s="311"/>
      <c r="BS380" s="311"/>
      <c r="BT380" s="311">
        <f t="shared" si="1237"/>
        <v>0</v>
      </c>
      <c r="BU380" s="311"/>
      <c r="BV380" s="112">
        <f>BW380</f>
        <v>0</v>
      </c>
      <c r="BW380" s="112">
        <f>BW381</f>
        <v>0</v>
      </c>
      <c r="BX380" s="112"/>
      <c r="BY380" s="311"/>
      <c r="BZ380" s="311"/>
      <c r="CA380" s="112">
        <f t="shared" si="1230"/>
        <v>0</v>
      </c>
      <c r="CB380" s="193"/>
      <c r="CC380" s="194"/>
      <c r="CD380" s="194"/>
      <c r="CE380" s="112">
        <f t="shared" si="1231"/>
        <v>0</v>
      </c>
      <c r="CF380" s="193">
        <f t="shared" si="1233"/>
        <v>0</v>
      </c>
      <c r="CG380" s="193"/>
      <c r="CH380" s="194">
        <f t="shared" si="1202"/>
        <v>0</v>
      </c>
      <c r="CI380" s="194"/>
      <c r="CJ380" s="112"/>
      <c r="CK380" s="112">
        <f>CL380</f>
        <v>0</v>
      </c>
      <c r="CL380" s="112">
        <f>CL381</f>
        <v>0</v>
      </c>
      <c r="CM380" s="112"/>
      <c r="CN380" s="311"/>
      <c r="CO380" s="311"/>
    </row>
    <row r="381" spans="2:93" s="39" customFormat="1" ht="46.5" hidden="1" customHeight="1" x14ac:dyDescent="0.25">
      <c r="B381" s="211"/>
      <c r="C381" s="124" t="s">
        <v>40</v>
      </c>
      <c r="D381" s="188">
        <f>E381</f>
        <v>0</v>
      </c>
      <c r="E381" s="188">
        <v>0</v>
      </c>
      <c r="F381" s="188"/>
      <c r="G381" s="189"/>
      <c r="H381" s="189"/>
      <c r="I381" s="188"/>
      <c r="J381" s="574" t="e">
        <f t="shared" si="1245"/>
        <v>#DIV/0!</v>
      </c>
      <c r="K381" s="130">
        <v>0</v>
      </c>
      <c r="L381" s="574"/>
      <c r="M381" s="188"/>
      <c r="N381" s="574"/>
      <c r="O381" s="37"/>
      <c r="P381" s="37"/>
      <c r="Q381" s="37"/>
      <c r="R381" s="37"/>
      <c r="S381" s="188"/>
      <c r="T381" s="37"/>
      <c r="U381" s="130"/>
      <c r="V381" s="634"/>
      <c r="W381" s="188"/>
      <c r="X381" s="634"/>
      <c r="Y381" s="37"/>
      <c r="Z381" s="634"/>
      <c r="AA381" s="37"/>
      <c r="AB381" s="37"/>
      <c r="AC381" s="188">
        <f t="shared" si="1206"/>
        <v>0</v>
      </c>
      <c r="AD381" s="580" t="e">
        <f t="shared" si="1207"/>
        <v>#DIV/0!</v>
      </c>
      <c r="AE381" s="130">
        <v>0</v>
      </c>
      <c r="AF381" s="627"/>
      <c r="AG381" s="188"/>
      <c r="AH381" s="627" t="e">
        <f t="shared" si="1092"/>
        <v>#DIV/0!</v>
      </c>
      <c r="AI381" s="37"/>
      <c r="AJ381" s="37"/>
      <c r="AK381" s="188"/>
      <c r="AL381" s="37"/>
      <c r="AM381" s="37"/>
      <c r="AN381" s="37"/>
      <c r="AO381" s="37"/>
      <c r="AP381" s="37"/>
      <c r="AQ381" s="37"/>
      <c r="AR381" s="37"/>
      <c r="AS381" s="37"/>
      <c r="AT381" s="37"/>
      <c r="AU381" s="112">
        <f t="shared" si="1246"/>
        <v>0</v>
      </c>
      <c r="AV381" s="130">
        <f>AW381</f>
        <v>0</v>
      </c>
      <c r="AW381" s="130">
        <v>0</v>
      </c>
      <c r="AX381" s="130"/>
      <c r="AY381" s="37"/>
      <c r="AZ381" s="37"/>
      <c r="BA381" s="128">
        <f t="shared" si="1219"/>
        <v>0</v>
      </c>
      <c r="BB381" s="37"/>
      <c r="BC381" s="37"/>
      <c r="BD381" s="37"/>
      <c r="BE381" s="130">
        <f t="shared" si="1220"/>
        <v>0</v>
      </c>
      <c r="BF381" s="130">
        <f t="shared" si="1254"/>
        <v>0</v>
      </c>
      <c r="BG381" s="37"/>
      <c r="BH381" s="37"/>
      <c r="BI381" s="130">
        <f>BJ381</f>
        <v>0</v>
      </c>
      <c r="BJ381" s="130">
        <v>0</v>
      </c>
      <c r="BK381" s="130"/>
      <c r="BL381" s="37"/>
      <c r="BM381" s="37"/>
      <c r="BN381" s="130">
        <f t="shared" si="1247"/>
        <v>0</v>
      </c>
      <c r="BO381" s="130">
        <f>BP381</f>
        <v>0</v>
      </c>
      <c r="BP381" s="130">
        <v>0</v>
      </c>
      <c r="BQ381" s="130"/>
      <c r="BR381" s="37"/>
      <c r="BS381" s="37"/>
      <c r="BT381" s="37">
        <f t="shared" si="1237"/>
        <v>0</v>
      </c>
      <c r="BU381" s="37"/>
      <c r="BV381" s="130">
        <f>BW381</f>
        <v>0</v>
      </c>
      <c r="BW381" s="130">
        <v>0</v>
      </c>
      <c r="BX381" s="130"/>
      <c r="BY381" s="37"/>
      <c r="BZ381" s="37"/>
      <c r="CA381" s="130">
        <f t="shared" si="1230"/>
        <v>0</v>
      </c>
      <c r="CB381" s="188"/>
      <c r="CC381" s="189"/>
      <c r="CD381" s="189"/>
      <c r="CE381" s="130">
        <f t="shared" si="1231"/>
        <v>0</v>
      </c>
      <c r="CF381" s="188">
        <f t="shared" si="1233"/>
        <v>0</v>
      </c>
      <c r="CG381" s="188"/>
      <c r="CH381" s="189">
        <f t="shared" si="1202"/>
        <v>0</v>
      </c>
      <c r="CI381" s="189"/>
      <c r="CJ381" s="130"/>
      <c r="CK381" s="130">
        <f>CL381</f>
        <v>0</v>
      </c>
      <c r="CL381" s="130">
        <v>0</v>
      </c>
      <c r="CM381" s="130"/>
      <c r="CN381" s="37"/>
      <c r="CO381" s="37"/>
    </row>
    <row r="382" spans="2:93" s="39" customFormat="1" ht="42" hidden="1" customHeight="1" x14ac:dyDescent="0.25">
      <c r="B382" s="209"/>
      <c r="C382" s="124"/>
      <c r="D382" s="189"/>
      <c r="E382" s="189"/>
      <c r="F382" s="189"/>
      <c r="G382" s="189"/>
      <c r="H382" s="189"/>
      <c r="I382" s="189"/>
      <c r="J382" s="574" t="e">
        <f t="shared" si="1245"/>
        <v>#DIV/0!</v>
      </c>
      <c r="K382" s="37"/>
      <c r="L382" s="574"/>
      <c r="M382" s="189"/>
      <c r="N382" s="574"/>
      <c r="O382" s="37"/>
      <c r="P382" s="37"/>
      <c r="Q382" s="37"/>
      <c r="R382" s="37"/>
      <c r="S382" s="189"/>
      <c r="T382" s="37"/>
      <c r="U382" s="37"/>
      <c r="V382" s="634"/>
      <c r="W382" s="189"/>
      <c r="X382" s="634"/>
      <c r="Y382" s="37"/>
      <c r="Z382" s="634"/>
      <c r="AA382" s="37"/>
      <c r="AB382" s="37"/>
      <c r="AC382" s="189">
        <f t="shared" si="1206"/>
        <v>0</v>
      </c>
      <c r="AD382" s="580" t="e">
        <f t="shared" si="1207"/>
        <v>#DIV/0!</v>
      </c>
      <c r="AE382" s="37"/>
      <c r="AF382" s="627"/>
      <c r="AG382" s="189"/>
      <c r="AH382" s="627" t="e">
        <f t="shared" si="1092"/>
        <v>#DIV/0!</v>
      </c>
      <c r="AI382" s="37"/>
      <c r="AJ382" s="37"/>
      <c r="AK382" s="189"/>
      <c r="AL382" s="37"/>
      <c r="AM382" s="37"/>
      <c r="AN382" s="37"/>
      <c r="AO382" s="37"/>
      <c r="AP382" s="37"/>
      <c r="AQ382" s="37"/>
      <c r="AR382" s="37"/>
      <c r="AS382" s="37"/>
      <c r="AT382" s="37"/>
      <c r="AU382" s="112">
        <f t="shared" si="1246"/>
        <v>0</v>
      </c>
      <c r="AV382" s="37"/>
      <c r="AW382" s="37"/>
      <c r="AX382" s="37"/>
      <c r="AY382" s="37"/>
      <c r="AZ382" s="37"/>
      <c r="BA382" s="128">
        <f t="shared" si="1219"/>
        <v>0</v>
      </c>
      <c r="BB382" s="37"/>
      <c r="BC382" s="37"/>
      <c r="BD382" s="37"/>
      <c r="BE382" s="37">
        <f t="shared" si="1220"/>
        <v>0</v>
      </c>
      <c r="BF382" s="37">
        <f t="shared" si="1254"/>
        <v>0</v>
      </c>
      <c r="BG382" s="37"/>
      <c r="BH382" s="37"/>
      <c r="BI382" s="37"/>
      <c r="BJ382" s="37"/>
      <c r="BK382" s="37"/>
      <c r="BL382" s="37"/>
      <c r="BM382" s="37"/>
      <c r="BN382" s="37">
        <f t="shared" si="1247"/>
        <v>0</v>
      </c>
      <c r="BO382" s="37"/>
      <c r="BP382" s="37"/>
      <c r="BQ382" s="37"/>
      <c r="BR382" s="37"/>
      <c r="BS382" s="37"/>
      <c r="BT382" s="37">
        <f t="shared" si="1237"/>
        <v>0</v>
      </c>
      <c r="BU382" s="37"/>
      <c r="BV382" s="37"/>
      <c r="BW382" s="37"/>
      <c r="BX382" s="37"/>
      <c r="BY382" s="37"/>
      <c r="BZ382" s="37"/>
      <c r="CA382" s="37">
        <f t="shared" si="1230"/>
        <v>0</v>
      </c>
      <c r="CB382" s="189"/>
      <c r="CC382" s="189"/>
      <c r="CD382" s="189"/>
      <c r="CE382" s="37">
        <f t="shared" si="1231"/>
        <v>0</v>
      </c>
      <c r="CF382" s="189">
        <f t="shared" si="1233"/>
        <v>0</v>
      </c>
      <c r="CG382" s="189"/>
      <c r="CH382" s="189">
        <f t="shared" si="1202"/>
        <v>0</v>
      </c>
      <c r="CI382" s="189"/>
      <c r="CJ382" s="37"/>
      <c r="CK382" s="37"/>
      <c r="CL382" s="37"/>
      <c r="CM382" s="37"/>
      <c r="CN382" s="37"/>
      <c r="CO382" s="37"/>
    </row>
    <row r="383" spans="2:93" s="42" customFormat="1" ht="171.75" hidden="1" customHeight="1" x14ac:dyDescent="0.25">
      <c r="B383" s="206" t="s">
        <v>203</v>
      </c>
      <c r="C383" s="111" t="s">
        <v>53</v>
      </c>
      <c r="D383" s="182">
        <f>E383+H383</f>
        <v>0</v>
      </c>
      <c r="E383" s="193">
        <f>SUM(E385:E388)</f>
        <v>0</v>
      </c>
      <c r="F383" s="193"/>
      <c r="G383" s="194"/>
      <c r="H383" s="194"/>
      <c r="I383" s="182"/>
      <c r="J383" s="574" t="e">
        <f t="shared" si="1245"/>
        <v>#DIV/0!</v>
      </c>
      <c r="K383" s="112">
        <f>SUM(K385:K388)</f>
        <v>0</v>
      </c>
      <c r="L383" s="574"/>
      <c r="M383" s="182"/>
      <c r="N383" s="574"/>
      <c r="O383" s="311"/>
      <c r="P383" s="311"/>
      <c r="Q383" s="311"/>
      <c r="R383" s="311"/>
      <c r="S383" s="182"/>
      <c r="T383" s="311"/>
      <c r="U383" s="112"/>
      <c r="V383" s="634"/>
      <c r="W383" s="182"/>
      <c r="X383" s="634"/>
      <c r="Y383" s="311"/>
      <c r="Z383" s="634"/>
      <c r="AA383" s="311"/>
      <c r="AB383" s="311"/>
      <c r="AC383" s="182">
        <f t="shared" si="1206"/>
        <v>0</v>
      </c>
      <c r="AD383" s="580" t="e">
        <f t="shared" si="1207"/>
        <v>#DIV/0!</v>
      </c>
      <c r="AE383" s="112">
        <f>SUM(AE385:AE388)</f>
        <v>0</v>
      </c>
      <c r="AF383" s="627"/>
      <c r="AG383" s="182"/>
      <c r="AH383" s="627" t="e">
        <f t="shared" si="1092"/>
        <v>#DIV/0!</v>
      </c>
      <c r="AI383" s="311"/>
      <c r="AJ383" s="311"/>
      <c r="AK383" s="182"/>
      <c r="AL383" s="311"/>
      <c r="AM383" s="311"/>
      <c r="AN383" s="311"/>
      <c r="AO383" s="311"/>
      <c r="AP383" s="311"/>
      <c r="AQ383" s="311"/>
      <c r="AR383" s="311"/>
      <c r="AS383" s="311"/>
      <c r="AT383" s="311"/>
      <c r="AU383" s="112">
        <f t="shared" si="1246"/>
        <v>0</v>
      </c>
      <c r="AV383" s="564">
        <f>AW383+AZ383</f>
        <v>0</v>
      </c>
      <c r="AW383" s="112">
        <f>SUM(AW385:AW388)</f>
        <v>0</v>
      </c>
      <c r="AX383" s="112"/>
      <c r="AY383" s="311"/>
      <c r="AZ383" s="311"/>
      <c r="BA383" s="128">
        <f t="shared" si="1219"/>
        <v>0</v>
      </c>
      <c r="BB383" s="311"/>
      <c r="BC383" s="311"/>
      <c r="BD383" s="311"/>
      <c r="BE383" s="530">
        <f t="shared" si="1220"/>
        <v>0</v>
      </c>
      <c r="BF383" s="112">
        <f t="shared" si="1254"/>
        <v>0</v>
      </c>
      <c r="BG383" s="311"/>
      <c r="BH383" s="311"/>
      <c r="BI383" s="495">
        <f>BJ383+BM383</f>
        <v>0</v>
      </c>
      <c r="BJ383" s="112">
        <f>SUM(BJ385:BJ388)</f>
        <v>0</v>
      </c>
      <c r="BK383" s="112"/>
      <c r="BL383" s="311"/>
      <c r="BM383" s="311"/>
      <c r="BN383" s="437">
        <f t="shared" si="1247"/>
        <v>0</v>
      </c>
      <c r="BO383" s="495">
        <f>BP383+BS383</f>
        <v>0</v>
      </c>
      <c r="BP383" s="112">
        <f>SUM(BP385:BP388)</f>
        <v>0</v>
      </c>
      <c r="BQ383" s="112"/>
      <c r="BR383" s="311"/>
      <c r="BS383" s="311"/>
      <c r="BT383" s="311">
        <f t="shared" si="1237"/>
        <v>0</v>
      </c>
      <c r="BU383" s="311"/>
      <c r="BV383" s="495">
        <f>BW383+BZ383</f>
        <v>0</v>
      </c>
      <c r="BW383" s="112">
        <f>SUM(BW385:BW388)</f>
        <v>0</v>
      </c>
      <c r="BX383" s="112"/>
      <c r="BY383" s="311"/>
      <c r="BZ383" s="311"/>
      <c r="CA383" s="437">
        <f t="shared" si="1230"/>
        <v>0</v>
      </c>
      <c r="CB383" s="193"/>
      <c r="CC383" s="194"/>
      <c r="CD383" s="194"/>
      <c r="CE383" s="437">
        <f t="shared" si="1231"/>
        <v>0</v>
      </c>
      <c r="CF383" s="193">
        <f t="shared" si="1233"/>
        <v>0</v>
      </c>
      <c r="CG383" s="193"/>
      <c r="CH383" s="194">
        <f t="shared" si="1202"/>
        <v>0</v>
      </c>
      <c r="CI383" s="194"/>
      <c r="CJ383" s="486"/>
      <c r="CK383" s="495">
        <f>CL383+CO383</f>
        <v>0</v>
      </c>
      <c r="CL383" s="112">
        <f>SUM(CL385:CL388)</f>
        <v>0</v>
      </c>
      <c r="CM383" s="112"/>
      <c r="CN383" s="311"/>
      <c r="CO383" s="311"/>
    </row>
    <row r="384" spans="2:93" s="42" customFormat="1" ht="45" hidden="1" customHeight="1" x14ac:dyDescent="0.25">
      <c r="B384" s="206"/>
      <c r="C384" s="111" t="s">
        <v>31</v>
      </c>
      <c r="D384" s="193">
        <f>E384</f>
        <v>0</v>
      </c>
      <c r="E384" s="193">
        <f>E385+E387</f>
        <v>0</v>
      </c>
      <c r="F384" s="193"/>
      <c r="G384" s="194"/>
      <c r="H384" s="194"/>
      <c r="I384" s="193"/>
      <c r="J384" s="574" t="e">
        <f t="shared" si="1245"/>
        <v>#DIV/0!</v>
      </c>
      <c r="K384" s="112">
        <f>K385+K387</f>
        <v>0</v>
      </c>
      <c r="L384" s="574"/>
      <c r="M384" s="193"/>
      <c r="N384" s="574"/>
      <c r="O384" s="311"/>
      <c r="P384" s="311"/>
      <c r="Q384" s="311"/>
      <c r="R384" s="311"/>
      <c r="S384" s="193"/>
      <c r="T384" s="311"/>
      <c r="U384" s="112"/>
      <c r="V384" s="634"/>
      <c r="W384" s="193"/>
      <c r="X384" s="634"/>
      <c r="Y384" s="311"/>
      <c r="Z384" s="634"/>
      <c r="AA384" s="311"/>
      <c r="AB384" s="311"/>
      <c r="AC384" s="193">
        <f t="shared" si="1206"/>
        <v>0</v>
      </c>
      <c r="AD384" s="580" t="e">
        <f t="shared" si="1207"/>
        <v>#DIV/0!</v>
      </c>
      <c r="AE384" s="112">
        <f>AE385+AE387</f>
        <v>0</v>
      </c>
      <c r="AF384" s="627"/>
      <c r="AG384" s="193"/>
      <c r="AH384" s="627" t="e">
        <f t="shared" ref="AH384:AH447" si="1255">AG384/F384</f>
        <v>#DIV/0!</v>
      </c>
      <c r="AI384" s="311"/>
      <c r="AJ384" s="311"/>
      <c r="AK384" s="193"/>
      <c r="AL384" s="311"/>
      <c r="AM384" s="311"/>
      <c r="AN384" s="311"/>
      <c r="AO384" s="311"/>
      <c r="AP384" s="311"/>
      <c r="AQ384" s="311"/>
      <c r="AR384" s="311"/>
      <c r="AS384" s="311"/>
      <c r="AT384" s="311"/>
      <c r="AU384" s="112">
        <f t="shared" si="1246"/>
        <v>0</v>
      </c>
      <c r="AV384" s="112">
        <f>AW384</f>
        <v>0</v>
      </c>
      <c r="AW384" s="112">
        <f>AW385+AW387</f>
        <v>0</v>
      </c>
      <c r="AX384" s="112"/>
      <c r="AY384" s="311"/>
      <c r="AZ384" s="311"/>
      <c r="BA384" s="128">
        <f t="shared" si="1219"/>
        <v>0</v>
      </c>
      <c r="BB384" s="311"/>
      <c r="BC384" s="311"/>
      <c r="BD384" s="311"/>
      <c r="BE384" s="112">
        <f t="shared" si="1220"/>
        <v>0</v>
      </c>
      <c r="BF384" s="112">
        <f t="shared" si="1254"/>
        <v>0</v>
      </c>
      <c r="BG384" s="311"/>
      <c r="BH384" s="311"/>
      <c r="BI384" s="112">
        <f>BJ384</f>
        <v>0</v>
      </c>
      <c r="BJ384" s="112">
        <f>BJ385+BJ387</f>
        <v>0</v>
      </c>
      <c r="BK384" s="112"/>
      <c r="BL384" s="311"/>
      <c r="BM384" s="311"/>
      <c r="BN384" s="112">
        <f t="shared" si="1247"/>
        <v>0</v>
      </c>
      <c r="BO384" s="112">
        <f>BP384</f>
        <v>0</v>
      </c>
      <c r="BP384" s="112">
        <f>BP385+BP387</f>
        <v>0</v>
      </c>
      <c r="BQ384" s="112"/>
      <c r="BR384" s="311"/>
      <c r="BS384" s="311"/>
      <c r="BT384" s="311">
        <f t="shared" si="1237"/>
        <v>0</v>
      </c>
      <c r="BU384" s="311"/>
      <c r="BV384" s="112">
        <f>BW384</f>
        <v>0</v>
      </c>
      <c r="BW384" s="112">
        <f>BW385+BW387</f>
        <v>0</v>
      </c>
      <c r="BX384" s="112"/>
      <c r="BY384" s="311"/>
      <c r="BZ384" s="311"/>
      <c r="CA384" s="112">
        <f t="shared" si="1230"/>
        <v>0</v>
      </c>
      <c r="CB384" s="193"/>
      <c r="CC384" s="194"/>
      <c r="CD384" s="194"/>
      <c r="CE384" s="112">
        <f t="shared" si="1231"/>
        <v>0</v>
      </c>
      <c r="CF384" s="193">
        <f t="shared" si="1233"/>
        <v>0</v>
      </c>
      <c r="CG384" s="193"/>
      <c r="CH384" s="194">
        <f t="shared" si="1202"/>
        <v>0</v>
      </c>
      <c r="CI384" s="194"/>
      <c r="CJ384" s="112"/>
      <c r="CK384" s="112">
        <f>CL384</f>
        <v>0</v>
      </c>
      <c r="CL384" s="112">
        <f>CL385+CL387</f>
        <v>0</v>
      </c>
      <c r="CM384" s="112"/>
      <c r="CN384" s="311"/>
      <c r="CO384" s="311"/>
    </row>
    <row r="385" spans="2:93" s="39" customFormat="1" ht="24" hidden="1" customHeight="1" x14ac:dyDescent="0.25">
      <c r="B385" s="209"/>
      <c r="C385" s="124" t="s">
        <v>39</v>
      </c>
      <c r="D385" s="188">
        <f>E385</f>
        <v>0</v>
      </c>
      <c r="E385" s="188">
        <v>0</v>
      </c>
      <c r="F385" s="188"/>
      <c r="G385" s="189"/>
      <c r="H385" s="189"/>
      <c r="I385" s="188"/>
      <c r="J385" s="574" t="e">
        <f t="shared" si="1245"/>
        <v>#DIV/0!</v>
      </c>
      <c r="K385" s="130">
        <v>0</v>
      </c>
      <c r="L385" s="574"/>
      <c r="M385" s="188"/>
      <c r="N385" s="574"/>
      <c r="O385" s="37"/>
      <c r="P385" s="37"/>
      <c r="Q385" s="37"/>
      <c r="R385" s="37"/>
      <c r="S385" s="188"/>
      <c r="T385" s="37"/>
      <c r="U385" s="130"/>
      <c r="V385" s="634"/>
      <c r="W385" s="188"/>
      <c r="X385" s="634"/>
      <c r="Y385" s="37"/>
      <c r="Z385" s="634"/>
      <c r="AA385" s="37"/>
      <c r="AB385" s="37"/>
      <c r="AC385" s="188">
        <f t="shared" si="1206"/>
        <v>0</v>
      </c>
      <c r="AD385" s="580" t="e">
        <f t="shared" si="1207"/>
        <v>#DIV/0!</v>
      </c>
      <c r="AE385" s="130">
        <v>0</v>
      </c>
      <c r="AF385" s="627"/>
      <c r="AG385" s="188"/>
      <c r="AH385" s="627" t="e">
        <f t="shared" si="1255"/>
        <v>#DIV/0!</v>
      </c>
      <c r="AI385" s="37"/>
      <c r="AJ385" s="37"/>
      <c r="AK385" s="188"/>
      <c r="AL385" s="37"/>
      <c r="AM385" s="37"/>
      <c r="AN385" s="37"/>
      <c r="AO385" s="37"/>
      <c r="AP385" s="37"/>
      <c r="AQ385" s="37"/>
      <c r="AR385" s="37"/>
      <c r="AS385" s="37"/>
      <c r="AT385" s="37"/>
      <c r="AU385" s="112">
        <f t="shared" si="1246"/>
        <v>0</v>
      </c>
      <c r="AV385" s="130">
        <f>AW385</f>
        <v>0</v>
      </c>
      <c r="AW385" s="130">
        <v>0</v>
      </c>
      <c r="AX385" s="130"/>
      <c r="AY385" s="37"/>
      <c r="AZ385" s="37"/>
      <c r="BA385" s="128">
        <f t="shared" si="1219"/>
        <v>0</v>
      </c>
      <c r="BB385" s="37"/>
      <c r="BC385" s="37"/>
      <c r="BD385" s="37"/>
      <c r="BE385" s="130">
        <f t="shared" si="1220"/>
        <v>0</v>
      </c>
      <c r="BF385" s="130">
        <f t="shared" si="1254"/>
        <v>0</v>
      </c>
      <c r="BG385" s="37"/>
      <c r="BH385" s="37"/>
      <c r="BI385" s="130">
        <f>BJ385</f>
        <v>0</v>
      </c>
      <c r="BJ385" s="130">
        <v>0</v>
      </c>
      <c r="BK385" s="130"/>
      <c r="BL385" s="37"/>
      <c r="BM385" s="37"/>
      <c r="BN385" s="130">
        <f t="shared" si="1247"/>
        <v>0</v>
      </c>
      <c r="BO385" s="130">
        <f>BP385</f>
        <v>0</v>
      </c>
      <c r="BP385" s="130">
        <v>0</v>
      </c>
      <c r="BQ385" s="130"/>
      <c r="BR385" s="37"/>
      <c r="BS385" s="37"/>
      <c r="BT385" s="37">
        <f t="shared" si="1237"/>
        <v>0</v>
      </c>
      <c r="BU385" s="37"/>
      <c r="BV385" s="130">
        <f>BW385</f>
        <v>0</v>
      </c>
      <c r="BW385" s="130">
        <v>0</v>
      </c>
      <c r="BX385" s="130"/>
      <c r="BY385" s="37"/>
      <c r="BZ385" s="37"/>
      <c r="CA385" s="130">
        <f t="shared" si="1230"/>
        <v>0</v>
      </c>
      <c r="CB385" s="188"/>
      <c r="CC385" s="189"/>
      <c r="CD385" s="189"/>
      <c r="CE385" s="130">
        <f t="shared" si="1231"/>
        <v>0</v>
      </c>
      <c r="CF385" s="188">
        <f t="shared" si="1233"/>
        <v>0</v>
      </c>
      <c r="CG385" s="188"/>
      <c r="CH385" s="189">
        <f t="shared" si="1202"/>
        <v>0</v>
      </c>
      <c r="CI385" s="189"/>
      <c r="CJ385" s="130"/>
      <c r="CK385" s="130">
        <f>CL385</f>
        <v>0</v>
      </c>
      <c r="CL385" s="130">
        <v>0</v>
      </c>
      <c r="CM385" s="130"/>
      <c r="CN385" s="37"/>
      <c r="CO385" s="37"/>
    </row>
    <row r="386" spans="2:93" s="39" customFormat="1" ht="51" hidden="1" customHeight="1" x14ac:dyDescent="0.25">
      <c r="B386" s="209"/>
      <c r="C386" s="124" t="s">
        <v>43</v>
      </c>
      <c r="D386" s="189"/>
      <c r="E386" s="189"/>
      <c r="F386" s="189"/>
      <c r="G386" s="189"/>
      <c r="H386" s="189"/>
      <c r="I386" s="189"/>
      <c r="J386" s="574" t="e">
        <f t="shared" si="1245"/>
        <v>#DIV/0!</v>
      </c>
      <c r="K386" s="37"/>
      <c r="L386" s="574"/>
      <c r="M386" s="189"/>
      <c r="N386" s="574"/>
      <c r="O386" s="37"/>
      <c r="P386" s="37"/>
      <c r="Q386" s="37"/>
      <c r="R386" s="37"/>
      <c r="S386" s="189"/>
      <c r="T386" s="37"/>
      <c r="U386" s="37"/>
      <c r="V386" s="634"/>
      <c r="W386" s="189"/>
      <c r="X386" s="634"/>
      <c r="Y386" s="37"/>
      <c r="Z386" s="634"/>
      <c r="AA386" s="37"/>
      <c r="AB386" s="37"/>
      <c r="AC386" s="189">
        <f t="shared" si="1206"/>
        <v>0</v>
      </c>
      <c r="AD386" s="580" t="e">
        <f t="shared" si="1207"/>
        <v>#DIV/0!</v>
      </c>
      <c r="AE386" s="37"/>
      <c r="AF386" s="627"/>
      <c r="AG386" s="189"/>
      <c r="AH386" s="627" t="e">
        <f t="shared" si="1255"/>
        <v>#DIV/0!</v>
      </c>
      <c r="AI386" s="37"/>
      <c r="AJ386" s="37"/>
      <c r="AK386" s="189"/>
      <c r="AL386" s="37"/>
      <c r="AM386" s="37"/>
      <c r="AN386" s="37"/>
      <c r="AO386" s="37"/>
      <c r="AP386" s="37"/>
      <c r="AQ386" s="37"/>
      <c r="AR386" s="37"/>
      <c r="AS386" s="37"/>
      <c r="AT386" s="37"/>
      <c r="AU386" s="112">
        <f t="shared" si="1246"/>
        <v>0</v>
      </c>
      <c r="AV386" s="37"/>
      <c r="AW386" s="37"/>
      <c r="AX386" s="37"/>
      <c r="AY386" s="37"/>
      <c r="AZ386" s="37"/>
      <c r="BA386" s="128">
        <f t="shared" si="1219"/>
        <v>0</v>
      </c>
      <c r="BB386" s="37"/>
      <c r="BC386" s="37"/>
      <c r="BD386" s="37"/>
      <c r="BE386" s="37">
        <f t="shared" si="1220"/>
        <v>0</v>
      </c>
      <c r="BF386" s="37">
        <f t="shared" si="1254"/>
        <v>0</v>
      </c>
      <c r="BG386" s="37"/>
      <c r="BH386" s="37"/>
      <c r="BI386" s="37"/>
      <c r="BJ386" s="37"/>
      <c r="BK386" s="37"/>
      <c r="BL386" s="37"/>
      <c r="BM386" s="37"/>
      <c r="BN386" s="37">
        <f t="shared" si="1247"/>
        <v>0</v>
      </c>
      <c r="BO386" s="37"/>
      <c r="BP386" s="37"/>
      <c r="BQ386" s="37"/>
      <c r="BR386" s="37"/>
      <c r="BS386" s="37"/>
      <c r="BT386" s="37">
        <f t="shared" si="1237"/>
        <v>0</v>
      </c>
      <c r="BU386" s="37"/>
      <c r="BV386" s="37"/>
      <c r="BW386" s="37"/>
      <c r="BX386" s="37"/>
      <c r="BY386" s="37"/>
      <c r="BZ386" s="37"/>
      <c r="CA386" s="37">
        <f t="shared" si="1230"/>
        <v>0</v>
      </c>
      <c r="CB386" s="189"/>
      <c r="CC386" s="189"/>
      <c r="CD386" s="189"/>
      <c r="CE386" s="37">
        <f t="shared" si="1231"/>
        <v>0</v>
      </c>
      <c r="CF386" s="189">
        <f t="shared" si="1233"/>
        <v>0</v>
      </c>
      <c r="CG386" s="189"/>
      <c r="CH386" s="189">
        <f t="shared" si="1202"/>
        <v>0</v>
      </c>
      <c r="CI386" s="189"/>
      <c r="CJ386" s="37"/>
      <c r="CK386" s="37"/>
      <c r="CL386" s="37"/>
      <c r="CM386" s="37"/>
      <c r="CN386" s="37"/>
      <c r="CO386" s="37"/>
    </row>
    <row r="387" spans="2:93" s="39" customFormat="1" ht="24" hidden="1" customHeight="1" x14ac:dyDescent="0.25">
      <c r="B387" s="209"/>
      <c r="C387" s="124" t="s">
        <v>40</v>
      </c>
      <c r="D387" s="189"/>
      <c r="E387" s="189"/>
      <c r="F387" s="189"/>
      <c r="G387" s="189"/>
      <c r="H387" s="189"/>
      <c r="I387" s="189"/>
      <c r="J387" s="574" t="e">
        <f t="shared" si="1245"/>
        <v>#DIV/0!</v>
      </c>
      <c r="K387" s="37"/>
      <c r="L387" s="574"/>
      <c r="M387" s="189"/>
      <c r="N387" s="574"/>
      <c r="O387" s="37"/>
      <c r="P387" s="37"/>
      <c r="Q387" s="37"/>
      <c r="R387" s="37"/>
      <c r="S387" s="189"/>
      <c r="T387" s="37"/>
      <c r="U387" s="37"/>
      <c r="V387" s="634"/>
      <c r="W387" s="189"/>
      <c r="X387" s="634"/>
      <c r="Y387" s="37"/>
      <c r="Z387" s="634"/>
      <c r="AA387" s="37"/>
      <c r="AB387" s="37"/>
      <c r="AC387" s="189">
        <f t="shared" si="1206"/>
        <v>0</v>
      </c>
      <c r="AD387" s="580" t="e">
        <f t="shared" si="1207"/>
        <v>#DIV/0!</v>
      </c>
      <c r="AE387" s="37"/>
      <c r="AF387" s="627"/>
      <c r="AG387" s="189"/>
      <c r="AH387" s="627" t="e">
        <f t="shared" si="1255"/>
        <v>#DIV/0!</v>
      </c>
      <c r="AI387" s="37"/>
      <c r="AJ387" s="37"/>
      <c r="AK387" s="189"/>
      <c r="AL387" s="37"/>
      <c r="AM387" s="37"/>
      <c r="AN387" s="37"/>
      <c r="AO387" s="37"/>
      <c r="AP387" s="37"/>
      <c r="AQ387" s="37"/>
      <c r="AR387" s="37"/>
      <c r="AS387" s="37"/>
      <c r="AT387" s="37"/>
      <c r="AU387" s="112">
        <f t="shared" si="1246"/>
        <v>0</v>
      </c>
      <c r="AV387" s="37"/>
      <c r="AW387" s="37"/>
      <c r="AX387" s="37"/>
      <c r="AY387" s="37"/>
      <c r="AZ387" s="37"/>
      <c r="BA387" s="128">
        <f t="shared" si="1219"/>
        <v>0</v>
      </c>
      <c r="BB387" s="37"/>
      <c r="BC387" s="37"/>
      <c r="BD387" s="37"/>
      <c r="BE387" s="37">
        <f t="shared" si="1220"/>
        <v>0</v>
      </c>
      <c r="BF387" s="37">
        <f t="shared" si="1254"/>
        <v>0</v>
      </c>
      <c r="BG387" s="37"/>
      <c r="BH387" s="37"/>
      <c r="BI387" s="37"/>
      <c r="BJ387" s="37"/>
      <c r="BK387" s="37"/>
      <c r="BL387" s="37"/>
      <c r="BM387" s="37"/>
      <c r="BN387" s="37">
        <f t="shared" si="1247"/>
        <v>0</v>
      </c>
      <c r="BO387" s="37"/>
      <c r="BP387" s="37"/>
      <c r="BQ387" s="37"/>
      <c r="BR387" s="37"/>
      <c r="BS387" s="37"/>
      <c r="BT387" s="37">
        <f t="shared" si="1237"/>
        <v>0</v>
      </c>
      <c r="BU387" s="37"/>
      <c r="BV387" s="37"/>
      <c r="BW387" s="37"/>
      <c r="BX387" s="37"/>
      <c r="BY387" s="37"/>
      <c r="BZ387" s="37"/>
      <c r="CA387" s="37">
        <f t="shared" si="1230"/>
        <v>0</v>
      </c>
      <c r="CB387" s="189"/>
      <c r="CC387" s="189"/>
      <c r="CD387" s="189"/>
      <c r="CE387" s="37">
        <f t="shared" si="1231"/>
        <v>0</v>
      </c>
      <c r="CF387" s="189">
        <f t="shared" si="1233"/>
        <v>0</v>
      </c>
      <c r="CG387" s="189"/>
      <c r="CH387" s="189">
        <f t="shared" si="1202"/>
        <v>0</v>
      </c>
      <c r="CI387" s="189"/>
      <c r="CJ387" s="37"/>
      <c r="CK387" s="37"/>
      <c r="CL387" s="37"/>
      <c r="CM387" s="37"/>
      <c r="CN387" s="37"/>
      <c r="CO387" s="37"/>
    </row>
    <row r="388" spans="2:93" s="25" customFormat="1" ht="46.5" hidden="1" customHeight="1" x14ac:dyDescent="0.25">
      <c r="B388" s="207"/>
      <c r="C388" s="115" t="s">
        <v>32</v>
      </c>
      <c r="D388" s="195">
        <f>E388</f>
        <v>0</v>
      </c>
      <c r="E388" s="195">
        <v>0</v>
      </c>
      <c r="F388" s="195"/>
      <c r="G388" s="195"/>
      <c r="H388" s="195"/>
      <c r="I388" s="195"/>
      <c r="J388" s="574" t="e">
        <f t="shared" si="1245"/>
        <v>#DIV/0!</v>
      </c>
      <c r="K388" s="24">
        <v>0</v>
      </c>
      <c r="L388" s="574"/>
      <c r="M388" s="195"/>
      <c r="N388" s="574"/>
      <c r="O388" s="24"/>
      <c r="P388" s="24"/>
      <c r="Q388" s="24"/>
      <c r="R388" s="24"/>
      <c r="S388" s="195"/>
      <c r="T388" s="24"/>
      <c r="U388" s="24"/>
      <c r="V388" s="634"/>
      <c r="W388" s="195"/>
      <c r="X388" s="634"/>
      <c r="Y388" s="24"/>
      <c r="Z388" s="634"/>
      <c r="AA388" s="24"/>
      <c r="AB388" s="24"/>
      <c r="AC388" s="195">
        <f t="shared" si="1206"/>
        <v>0</v>
      </c>
      <c r="AD388" s="580" t="e">
        <f t="shared" si="1207"/>
        <v>#DIV/0!</v>
      </c>
      <c r="AE388" s="24">
        <v>0</v>
      </c>
      <c r="AF388" s="627"/>
      <c r="AG388" s="195"/>
      <c r="AH388" s="627" t="e">
        <f t="shared" si="1255"/>
        <v>#DIV/0!</v>
      </c>
      <c r="AI388" s="24"/>
      <c r="AJ388" s="24"/>
      <c r="AK388" s="195"/>
      <c r="AL388" s="24"/>
      <c r="AM388" s="24"/>
      <c r="AN388" s="24"/>
      <c r="AO388" s="24"/>
      <c r="AP388" s="24"/>
      <c r="AQ388" s="24"/>
      <c r="AR388" s="24"/>
      <c r="AS388" s="24"/>
      <c r="AT388" s="24"/>
      <c r="AU388" s="112">
        <f t="shared" si="1246"/>
        <v>0</v>
      </c>
      <c r="AV388" s="43">
        <f>AW388</f>
        <v>0</v>
      </c>
      <c r="AW388" s="24">
        <v>0</v>
      </c>
      <c r="AX388" s="24"/>
      <c r="AY388" s="24"/>
      <c r="AZ388" s="24"/>
      <c r="BA388" s="128">
        <f t="shared" si="1219"/>
        <v>0</v>
      </c>
      <c r="BB388" s="24"/>
      <c r="BC388" s="24"/>
      <c r="BD388" s="24"/>
      <c r="BE388" s="24">
        <f t="shared" si="1220"/>
        <v>0</v>
      </c>
      <c r="BF388" s="24">
        <f t="shared" si="1254"/>
        <v>0</v>
      </c>
      <c r="BG388" s="24"/>
      <c r="BH388" s="24"/>
      <c r="BI388" s="24">
        <f>BJ388</f>
        <v>0</v>
      </c>
      <c r="BJ388" s="24">
        <v>0</v>
      </c>
      <c r="BK388" s="24"/>
      <c r="BL388" s="24"/>
      <c r="BM388" s="24"/>
      <c r="BN388" s="24">
        <f t="shared" si="1247"/>
        <v>0</v>
      </c>
      <c r="BO388" s="24">
        <f>BP388</f>
        <v>0</v>
      </c>
      <c r="BP388" s="24">
        <v>0</v>
      </c>
      <c r="BQ388" s="24"/>
      <c r="BR388" s="24"/>
      <c r="BS388" s="24"/>
      <c r="BT388" s="24">
        <f t="shared" si="1237"/>
        <v>0</v>
      </c>
      <c r="BU388" s="24"/>
      <c r="BV388" s="24">
        <f>BW388</f>
        <v>0</v>
      </c>
      <c r="BW388" s="24">
        <v>0</v>
      </c>
      <c r="BX388" s="24"/>
      <c r="BY388" s="24"/>
      <c r="BZ388" s="24"/>
      <c r="CA388" s="24">
        <f t="shared" si="1230"/>
        <v>0</v>
      </c>
      <c r="CB388" s="195"/>
      <c r="CC388" s="195"/>
      <c r="CD388" s="195"/>
      <c r="CE388" s="24">
        <f t="shared" si="1231"/>
        <v>0</v>
      </c>
      <c r="CF388" s="195">
        <f t="shared" si="1233"/>
        <v>0</v>
      </c>
      <c r="CG388" s="195"/>
      <c r="CH388" s="195">
        <f t="shared" si="1202"/>
        <v>0</v>
      </c>
      <c r="CI388" s="195"/>
      <c r="CJ388" s="24"/>
      <c r="CK388" s="24">
        <f>CL388</f>
        <v>0</v>
      </c>
      <c r="CL388" s="24">
        <v>0</v>
      </c>
      <c r="CM388" s="24"/>
      <c r="CN388" s="24"/>
      <c r="CO388" s="24"/>
    </row>
    <row r="389" spans="2:93" s="44" customFormat="1" ht="148.5" hidden="1" customHeight="1" x14ac:dyDescent="0.25">
      <c r="B389" s="206" t="s">
        <v>202</v>
      </c>
      <c r="C389" s="111" t="s">
        <v>54</v>
      </c>
      <c r="D389" s="279"/>
      <c r="E389" s="279"/>
      <c r="F389" s="279"/>
      <c r="G389" s="279"/>
      <c r="H389" s="279"/>
      <c r="I389" s="279"/>
      <c r="J389" s="574" t="e">
        <f t="shared" si="1245"/>
        <v>#DIV/0!</v>
      </c>
      <c r="K389" s="43"/>
      <c r="L389" s="574"/>
      <c r="M389" s="279"/>
      <c r="N389" s="574"/>
      <c r="O389" s="43"/>
      <c r="P389" s="43"/>
      <c r="Q389" s="43"/>
      <c r="R389" s="43"/>
      <c r="S389" s="279"/>
      <c r="T389" s="43"/>
      <c r="U389" s="43"/>
      <c r="V389" s="634"/>
      <c r="W389" s="279"/>
      <c r="X389" s="634"/>
      <c r="Y389" s="43"/>
      <c r="Z389" s="634"/>
      <c r="AA389" s="43"/>
      <c r="AB389" s="43"/>
      <c r="AC389" s="279">
        <f t="shared" si="1206"/>
        <v>0</v>
      </c>
      <c r="AD389" s="580" t="e">
        <f t="shared" si="1207"/>
        <v>#DIV/0!</v>
      </c>
      <c r="AE389" s="43"/>
      <c r="AF389" s="627"/>
      <c r="AG389" s="279"/>
      <c r="AH389" s="627" t="e">
        <f t="shared" si="1255"/>
        <v>#DIV/0!</v>
      </c>
      <c r="AI389" s="43"/>
      <c r="AJ389" s="43"/>
      <c r="AK389" s="279"/>
      <c r="AL389" s="43"/>
      <c r="AM389" s="43"/>
      <c r="AN389" s="43"/>
      <c r="AO389" s="43"/>
      <c r="AP389" s="43"/>
      <c r="AQ389" s="43"/>
      <c r="AR389" s="43"/>
      <c r="AS389" s="43"/>
      <c r="AT389" s="43"/>
      <c r="AU389" s="112">
        <f t="shared" si="1246"/>
        <v>0</v>
      </c>
      <c r="AV389" s="43"/>
      <c r="AW389" s="43"/>
      <c r="AX389" s="43"/>
      <c r="AY389" s="43"/>
      <c r="AZ389" s="43"/>
      <c r="BA389" s="128">
        <f t="shared" si="1219"/>
        <v>0</v>
      </c>
      <c r="BB389" s="43"/>
      <c r="BC389" s="43"/>
      <c r="BD389" s="43"/>
      <c r="BE389" s="43">
        <f t="shared" si="1220"/>
        <v>0</v>
      </c>
      <c r="BF389" s="43">
        <f t="shared" si="1254"/>
        <v>0</v>
      </c>
      <c r="BG389" s="43"/>
      <c r="BH389" s="43"/>
      <c r="BI389" s="43"/>
      <c r="BJ389" s="43"/>
      <c r="BK389" s="43"/>
      <c r="BL389" s="43"/>
      <c r="BM389" s="43"/>
      <c r="BN389" s="43">
        <f t="shared" si="1247"/>
        <v>0</v>
      </c>
      <c r="BO389" s="43"/>
      <c r="BP389" s="43"/>
      <c r="BQ389" s="43"/>
      <c r="BR389" s="43"/>
      <c r="BS389" s="43"/>
      <c r="BT389" s="43">
        <f t="shared" si="1237"/>
        <v>0</v>
      </c>
      <c r="BU389" s="43"/>
      <c r="BV389" s="43"/>
      <c r="BW389" s="43"/>
      <c r="BX389" s="43"/>
      <c r="BY389" s="43"/>
      <c r="BZ389" s="43"/>
      <c r="CA389" s="43">
        <f t="shared" si="1230"/>
        <v>0</v>
      </c>
      <c r="CB389" s="279"/>
      <c r="CC389" s="279"/>
      <c r="CD389" s="279"/>
      <c r="CE389" s="43">
        <f t="shared" si="1231"/>
        <v>0</v>
      </c>
      <c r="CF389" s="279">
        <f t="shared" si="1233"/>
        <v>0</v>
      </c>
      <c r="CG389" s="279"/>
      <c r="CH389" s="279">
        <f t="shared" si="1202"/>
        <v>0</v>
      </c>
      <c r="CI389" s="279"/>
      <c r="CJ389" s="43"/>
      <c r="CK389" s="43"/>
      <c r="CL389" s="43"/>
      <c r="CM389" s="43"/>
      <c r="CN389" s="43"/>
      <c r="CO389" s="43"/>
    </row>
    <row r="390" spans="2:93" s="39" customFormat="1" ht="50.25" hidden="1" customHeight="1" x14ac:dyDescent="0.25">
      <c r="B390" s="206"/>
      <c r="C390" s="137" t="s">
        <v>31</v>
      </c>
      <c r="D390" s="189"/>
      <c r="E390" s="189"/>
      <c r="F390" s="189"/>
      <c r="G390" s="189"/>
      <c r="H390" s="189"/>
      <c r="I390" s="189"/>
      <c r="J390" s="574" t="e">
        <f t="shared" si="1245"/>
        <v>#DIV/0!</v>
      </c>
      <c r="K390" s="37"/>
      <c r="L390" s="574"/>
      <c r="M390" s="189"/>
      <c r="N390" s="574"/>
      <c r="O390" s="37"/>
      <c r="P390" s="37"/>
      <c r="Q390" s="37"/>
      <c r="R390" s="37"/>
      <c r="S390" s="189"/>
      <c r="T390" s="37"/>
      <c r="U390" s="37"/>
      <c r="V390" s="634"/>
      <c r="W390" s="189"/>
      <c r="X390" s="634"/>
      <c r="Y390" s="37"/>
      <c r="Z390" s="634"/>
      <c r="AA390" s="37"/>
      <c r="AB390" s="37"/>
      <c r="AC390" s="189">
        <f t="shared" si="1206"/>
        <v>0</v>
      </c>
      <c r="AD390" s="580" t="e">
        <f t="shared" si="1207"/>
        <v>#DIV/0!</v>
      </c>
      <c r="AE390" s="37"/>
      <c r="AF390" s="627"/>
      <c r="AG390" s="189"/>
      <c r="AH390" s="627" t="e">
        <f t="shared" si="1255"/>
        <v>#DIV/0!</v>
      </c>
      <c r="AI390" s="37"/>
      <c r="AJ390" s="37"/>
      <c r="AK390" s="189"/>
      <c r="AL390" s="37"/>
      <c r="AM390" s="37"/>
      <c r="AN390" s="37"/>
      <c r="AO390" s="37"/>
      <c r="AP390" s="37"/>
      <c r="AQ390" s="37"/>
      <c r="AR390" s="37"/>
      <c r="AS390" s="37"/>
      <c r="AT390" s="37"/>
      <c r="AU390" s="112">
        <f t="shared" si="1246"/>
        <v>0</v>
      </c>
      <c r="AV390" s="37"/>
      <c r="AW390" s="37"/>
      <c r="AX390" s="37"/>
      <c r="AY390" s="37"/>
      <c r="AZ390" s="37"/>
      <c r="BA390" s="128">
        <f t="shared" si="1219"/>
        <v>0</v>
      </c>
      <c r="BB390" s="37"/>
      <c r="BC390" s="37"/>
      <c r="BD390" s="37"/>
      <c r="BE390" s="37">
        <f t="shared" si="1220"/>
        <v>0</v>
      </c>
      <c r="BF390" s="37">
        <f t="shared" si="1254"/>
        <v>0</v>
      </c>
      <c r="BG390" s="37"/>
      <c r="BH390" s="37"/>
      <c r="BI390" s="37"/>
      <c r="BJ390" s="37"/>
      <c r="BK390" s="37"/>
      <c r="BL390" s="37"/>
      <c r="BM390" s="37"/>
      <c r="BN390" s="37">
        <f t="shared" si="1247"/>
        <v>0</v>
      </c>
      <c r="BO390" s="37"/>
      <c r="BP390" s="37"/>
      <c r="BQ390" s="37"/>
      <c r="BR390" s="37"/>
      <c r="BS390" s="37"/>
      <c r="BT390" s="37">
        <f t="shared" si="1237"/>
        <v>0</v>
      </c>
      <c r="BU390" s="37"/>
      <c r="BV390" s="37"/>
      <c r="BW390" s="37"/>
      <c r="BX390" s="37"/>
      <c r="BY390" s="37"/>
      <c r="BZ390" s="37"/>
      <c r="CA390" s="37">
        <f t="shared" si="1230"/>
        <v>0</v>
      </c>
      <c r="CB390" s="189"/>
      <c r="CC390" s="189"/>
      <c r="CD390" s="189"/>
      <c r="CE390" s="37">
        <f t="shared" si="1231"/>
        <v>0</v>
      </c>
      <c r="CF390" s="189">
        <f t="shared" si="1233"/>
        <v>0</v>
      </c>
      <c r="CG390" s="189"/>
      <c r="CH390" s="189">
        <f t="shared" si="1202"/>
        <v>0</v>
      </c>
      <c r="CI390" s="189"/>
      <c r="CJ390" s="37"/>
      <c r="CK390" s="37"/>
      <c r="CL390" s="37"/>
      <c r="CM390" s="37"/>
      <c r="CN390" s="37"/>
      <c r="CO390" s="37"/>
    </row>
    <row r="391" spans="2:93" s="46" customFormat="1" ht="15" hidden="1" customHeight="1" x14ac:dyDescent="0.25">
      <c r="B391" s="209"/>
      <c r="C391" s="124" t="s">
        <v>39</v>
      </c>
      <c r="D391" s="261"/>
      <c r="E391" s="261"/>
      <c r="F391" s="261"/>
      <c r="G391" s="261"/>
      <c r="H391" s="261"/>
      <c r="I391" s="261"/>
      <c r="J391" s="574" t="e">
        <f t="shared" si="1245"/>
        <v>#DIV/0!</v>
      </c>
      <c r="K391" s="319"/>
      <c r="L391" s="574"/>
      <c r="M391" s="261"/>
      <c r="N391" s="574"/>
      <c r="O391" s="319"/>
      <c r="P391" s="319"/>
      <c r="Q391" s="319"/>
      <c r="R391" s="319"/>
      <c r="S391" s="261"/>
      <c r="T391" s="319"/>
      <c r="U391" s="319"/>
      <c r="V391" s="634"/>
      <c r="W391" s="261"/>
      <c r="X391" s="634"/>
      <c r="Y391" s="319"/>
      <c r="Z391" s="634"/>
      <c r="AA391" s="319"/>
      <c r="AB391" s="319"/>
      <c r="AC391" s="261">
        <f t="shared" si="1206"/>
        <v>0</v>
      </c>
      <c r="AD391" s="580" t="e">
        <f t="shared" si="1207"/>
        <v>#DIV/0!</v>
      </c>
      <c r="AE391" s="319"/>
      <c r="AF391" s="627"/>
      <c r="AG391" s="261"/>
      <c r="AH391" s="627" t="e">
        <f t="shared" si="1255"/>
        <v>#DIV/0!</v>
      </c>
      <c r="AI391" s="319"/>
      <c r="AJ391" s="319"/>
      <c r="AK391" s="261"/>
      <c r="AL391" s="319"/>
      <c r="AM391" s="319"/>
      <c r="AN391" s="319"/>
      <c r="AO391" s="319"/>
      <c r="AP391" s="319"/>
      <c r="AQ391" s="319"/>
      <c r="AR391" s="319"/>
      <c r="AS391" s="319"/>
      <c r="AT391" s="319"/>
      <c r="AU391" s="112">
        <f t="shared" si="1246"/>
        <v>0</v>
      </c>
      <c r="AV391" s="43"/>
      <c r="AW391" s="319"/>
      <c r="AX391" s="319"/>
      <c r="AY391" s="319"/>
      <c r="AZ391" s="319"/>
      <c r="BA391" s="128">
        <f t="shared" si="1219"/>
        <v>0</v>
      </c>
      <c r="BB391" s="319"/>
      <c r="BC391" s="319"/>
      <c r="BD391" s="319"/>
      <c r="BE391" s="319">
        <f t="shared" si="1220"/>
        <v>0</v>
      </c>
      <c r="BF391" s="319">
        <f t="shared" si="1254"/>
        <v>0</v>
      </c>
      <c r="BG391" s="319"/>
      <c r="BH391" s="319"/>
      <c r="BI391" s="319"/>
      <c r="BJ391" s="319"/>
      <c r="BK391" s="319"/>
      <c r="BL391" s="319"/>
      <c r="BM391" s="319"/>
      <c r="BN391" s="319">
        <f t="shared" si="1247"/>
        <v>0</v>
      </c>
      <c r="BO391" s="319"/>
      <c r="BP391" s="319"/>
      <c r="BQ391" s="319"/>
      <c r="BR391" s="319"/>
      <c r="BS391" s="319"/>
      <c r="BT391" s="319">
        <f t="shared" si="1237"/>
        <v>0</v>
      </c>
      <c r="BU391" s="319"/>
      <c r="BV391" s="319"/>
      <c r="BW391" s="319"/>
      <c r="BX391" s="319"/>
      <c r="BY391" s="319"/>
      <c r="BZ391" s="319"/>
      <c r="CA391" s="319">
        <f t="shared" si="1230"/>
        <v>0</v>
      </c>
      <c r="CB391" s="261"/>
      <c r="CC391" s="261"/>
      <c r="CD391" s="261"/>
      <c r="CE391" s="319">
        <f t="shared" si="1231"/>
        <v>0</v>
      </c>
      <c r="CF391" s="261">
        <f t="shared" si="1233"/>
        <v>0</v>
      </c>
      <c r="CG391" s="261"/>
      <c r="CH391" s="261">
        <f t="shared" si="1202"/>
        <v>0</v>
      </c>
      <c r="CI391" s="261"/>
      <c r="CJ391" s="319"/>
      <c r="CK391" s="319"/>
      <c r="CL391" s="319"/>
      <c r="CM391" s="319"/>
      <c r="CN391" s="319"/>
      <c r="CO391" s="319"/>
    </row>
    <row r="392" spans="2:93" s="46" customFormat="1" ht="36.75" hidden="1" customHeight="1" x14ac:dyDescent="0.25">
      <c r="B392" s="209"/>
      <c r="C392" s="124" t="s">
        <v>40</v>
      </c>
      <c r="D392" s="261"/>
      <c r="E392" s="261"/>
      <c r="F392" s="261"/>
      <c r="G392" s="261"/>
      <c r="H392" s="261"/>
      <c r="I392" s="261"/>
      <c r="J392" s="574" t="e">
        <f t="shared" si="1245"/>
        <v>#DIV/0!</v>
      </c>
      <c r="K392" s="319"/>
      <c r="L392" s="574"/>
      <c r="M392" s="261"/>
      <c r="N392" s="574"/>
      <c r="O392" s="319"/>
      <c r="P392" s="319"/>
      <c r="Q392" s="319"/>
      <c r="R392" s="319"/>
      <c r="S392" s="261"/>
      <c r="T392" s="319"/>
      <c r="U392" s="319"/>
      <c r="V392" s="634"/>
      <c r="W392" s="261"/>
      <c r="X392" s="634"/>
      <c r="Y392" s="319"/>
      <c r="Z392" s="634"/>
      <c r="AA392" s="319"/>
      <c r="AB392" s="319"/>
      <c r="AC392" s="261">
        <f t="shared" si="1206"/>
        <v>0</v>
      </c>
      <c r="AD392" s="580" t="e">
        <f t="shared" si="1207"/>
        <v>#DIV/0!</v>
      </c>
      <c r="AE392" s="319"/>
      <c r="AF392" s="627"/>
      <c r="AG392" s="261"/>
      <c r="AH392" s="627" t="e">
        <f t="shared" si="1255"/>
        <v>#DIV/0!</v>
      </c>
      <c r="AI392" s="319"/>
      <c r="AJ392" s="319"/>
      <c r="AK392" s="261"/>
      <c r="AL392" s="319"/>
      <c r="AM392" s="319"/>
      <c r="AN392" s="319"/>
      <c r="AO392" s="319"/>
      <c r="AP392" s="319"/>
      <c r="AQ392" s="319"/>
      <c r="AR392" s="319"/>
      <c r="AS392" s="319"/>
      <c r="AT392" s="319"/>
      <c r="AU392" s="112">
        <f t="shared" si="1246"/>
        <v>0</v>
      </c>
      <c r="AV392" s="43"/>
      <c r="AW392" s="319"/>
      <c r="AX392" s="319"/>
      <c r="AY392" s="319"/>
      <c r="AZ392" s="319"/>
      <c r="BA392" s="128">
        <f t="shared" si="1219"/>
        <v>0</v>
      </c>
      <c r="BB392" s="319"/>
      <c r="BC392" s="319"/>
      <c r="BD392" s="319"/>
      <c r="BE392" s="319">
        <f t="shared" si="1220"/>
        <v>0</v>
      </c>
      <c r="BF392" s="319">
        <f t="shared" si="1254"/>
        <v>0</v>
      </c>
      <c r="BG392" s="319"/>
      <c r="BH392" s="319"/>
      <c r="BI392" s="319"/>
      <c r="BJ392" s="319"/>
      <c r="BK392" s="319"/>
      <c r="BL392" s="319"/>
      <c r="BM392" s="319"/>
      <c r="BN392" s="319">
        <f t="shared" si="1247"/>
        <v>0</v>
      </c>
      <c r="BO392" s="319"/>
      <c r="BP392" s="319"/>
      <c r="BQ392" s="319"/>
      <c r="BR392" s="319"/>
      <c r="BS392" s="319"/>
      <c r="BT392" s="319">
        <f t="shared" si="1237"/>
        <v>0</v>
      </c>
      <c r="BU392" s="319"/>
      <c r="BV392" s="319"/>
      <c r="BW392" s="319"/>
      <c r="BX392" s="319"/>
      <c r="BY392" s="319"/>
      <c r="BZ392" s="319"/>
      <c r="CA392" s="319">
        <f t="shared" si="1230"/>
        <v>0</v>
      </c>
      <c r="CB392" s="261"/>
      <c r="CC392" s="261"/>
      <c r="CD392" s="261"/>
      <c r="CE392" s="319">
        <f t="shared" si="1231"/>
        <v>0</v>
      </c>
      <c r="CF392" s="261">
        <f t="shared" si="1233"/>
        <v>0</v>
      </c>
      <c r="CG392" s="261"/>
      <c r="CH392" s="261">
        <f t="shared" si="1202"/>
        <v>0</v>
      </c>
      <c r="CI392" s="261"/>
      <c r="CJ392" s="319"/>
      <c r="CK392" s="319"/>
      <c r="CL392" s="319"/>
      <c r="CM392" s="319"/>
      <c r="CN392" s="319"/>
      <c r="CO392" s="319"/>
    </row>
    <row r="393" spans="2:93" s="46" customFormat="1" ht="36.75" hidden="1" customHeight="1" x14ac:dyDescent="0.25">
      <c r="B393" s="209"/>
      <c r="C393" s="124"/>
      <c r="D393" s="261"/>
      <c r="E393" s="261"/>
      <c r="F393" s="261"/>
      <c r="G393" s="261"/>
      <c r="H393" s="261"/>
      <c r="I393" s="261"/>
      <c r="J393" s="574" t="e">
        <f t="shared" si="1245"/>
        <v>#DIV/0!</v>
      </c>
      <c r="K393" s="319"/>
      <c r="L393" s="574"/>
      <c r="M393" s="261"/>
      <c r="N393" s="574"/>
      <c r="O393" s="319"/>
      <c r="P393" s="319"/>
      <c r="Q393" s="319"/>
      <c r="R393" s="319"/>
      <c r="S393" s="261"/>
      <c r="T393" s="319"/>
      <c r="U393" s="319"/>
      <c r="V393" s="634"/>
      <c r="W393" s="261"/>
      <c r="X393" s="634"/>
      <c r="Y393" s="319"/>
      <c r="Z393" s="634"/>
      <c r="AA393" s="319"/>
      <c r="AB393" s="319"/>
      <c r="AC393" s="261">
        <f t="shared" si="1206"/>
        <v>0</v>
      </c>
      <c r="AD393" s="580" t="e">
        <f t="shared" si="1207"/>
        <v>#DIV/0!</v>
      </c>
      <c r="AE393" s="319"/>
      <c r="AF393" s="627"/>
      <c r="AG393" s="261"/>
      <c r="AH393" s="627" t="e">
        <f t="shared" si="1255"/>
        <v>#DIV/0!</v>
      </c>
      <c r="AI393" s="319"/>
      <c r="AJ393" s="319"/>
      <c r="AK393" s="261"/>
      <c r="AL393" s="319"/>
      <c r="AM393" s="319"/>
      <c r="AN393" s="319"/>
      <c r="AO393" s="319"/>
      <c r="AP393" s="319"/>
      <c r="AQ393" s="319"/>
      <c r="AR393" s="319"/>
      <c r="AS393" s="319"/>
      <c r="AT393" s="319"/>
      <c r="AU393" s="112">
        <f t="shared" si="1246"/>
        <v>0</v>
      </c>
      <c r="AV393" s="43"/>
      <c r="AW393" s="319"/>
      <c r="AX393" s="319"/>
      <c r="AY393" s="319"/>
      <c r="AZ393" s="319"/>
      <c r="BA393" s="128">
        <f t="shared" si="1219"/>
        <v>0</v>
      </c>
      <c r="BB393" s="319"/>
      <c r="BC393" s="319"/>
      <c r="BD393" s="319"/>
      <c r="BE393" s="319">
        <f t="shared" si="1220"/>
        <v>0</v>
      </c>
      <c r="BF393" s="319">
        <f t="shared" si="1254"/>
        <v>0</v>
      </c>
      <c r="BG393" s="319"/>
      <c r="BH393" s="319"/>
      <c r="BI393" s="319"/>
      <c r="BJ393" s="319"/>
      <c r="BK393" s="319"/>
      <c r="BL393" s="319"/>
      <c r="BM393" s="319"/>
      <c r="BN393" s="319">
        <f t="shared" si="1247"/>
        <v>0</v>
      </c>
      <c r="BO393" s="319"/>
      <c r="BP393" s="319"/>
      <c r="BQ393" s="319"/>
      <c r="BR393" s="319"/>
      <c r="BS393" s="319"/>
      <c r="BT393" s="319">
        <f t="shared" si="1237"/>
        <v>0</v>
      </c>
      <c r="BU393" s="319"/>
      <c r="BV393" s="319"/>
      <c r="BW393" s="319"/>
      <c r="BX393" s="319"/>
      <c r="BY393" s="319"/>
      <c r="BZ393" s="319"/>
      <c r="CA393" s="319">
        <f t="shared" si="1230"/>
        <v>0</v>
      </c>
      <c r="CB393" s="261"/>
      <c r="CC393" s="261"/>
      <c r="CD393" s="261"/>
      <c r="CE393" s="319">
        <f t="shared" si="1231"/>
        <v>0</v>
      </c>
      <c r="CF393" s="261">
        <f t="shared" si="1233"/>
        <v>0</v>
      </c>
      <c r="CG393" s="261"/>
      <c r="CH393" s="261">
        <f t="shared" si="1202"/>
        <v>0</v>
      </c>
      <c r="CI393" s="261"/>
      <c r="CJ393" s="319"/>
      <c r="CK393" s="319"/>
      <c r="CL393" s="319"/>
      <c r="CM393" s="319"/>
      <c r="CN393" s="319"/>
      <c r="CO393" s="319"/>
    </row>
    <row r="394" spans="2:93" s="46" customFormat="1" ht="137.25" hidden="1" customHeight="1" x14ac:dyDescent="0.25">
      <c r="B394" s="206" t="s">
        <v>10</v>
      </c>
      <c r="C394" s="111" t="s">
        <v>174</v>
      </c>
      <c r="D394" s="193">
        <f>E394+F394+G394+H394</f>
        <v>0</v>
      </c>
      <c r="E394" s="666">
        <f>E395</f>
        <v>0</v>
      </c>
      <c r="F394" s="666">
        <f>F395</f>
        <v>0</v>
      </c>
      <c r="G394" s="261"/>
      <c r="H394" s="261"/>
      <c r="I394" s="193"/>
      <c r="J394" s="574" t="e">
        <f t="shared" si="1245"/>
        <v>#DIV/0!</v>
      </c>
      <c r="K394" s="128">
        <f>K395</f>
        <v>0</v>
      </c>
      <c r="L394" s="574"/>
      <c r="M394" s="193">
        <f>M395</f>
        <v>0</v>
      </c>
      <c r="N394" s="574"/>
      <c r="O394" s="319"/>
      <c r="P394" s="319"/>
      <c r="Q394" s="319"/>
      <c r="R394" s="319"/>
      <c r="S394" s="193"/>
      <c r="T394" s="319"/>
      <c r="U394" s="128"/>
      <c r="V394" s="634"/>
      <c r="W394" s="193"/>
      <c r="X394" s="634"/>
      <c r="Y394" s="319"/>
      <c r="Z394" s="634"/>
      <c r="AA394" s="319"/>
      <c r="AB394" s="319"/>
      <c r="AC394" s="193">
        <f t="shared" si="1206"/>
        <v>0</v>
      </c>
      <c r="AD394" s="580" t="e">
        <f t="shared" si="1207"/>
        <v>#DIV/0!</v>
      </c>
      <c r="AE394" s="128">
        <f>AE395</f>
        <v>0</v>
      </c>
      <c r="AF394" s="627"/>
      <c r="AG394" s="193"/>
      <c r="AH394" s="627" t="e">
        <f t="shared" si="1255"/>
        <v>#DIV/0!</v>
      </c>
      <c r="AI394" s="319"/>
      <c r="AJ394" s="319"/>
      <c r="AK394" s="193"/>
      <c r="AL394" s="319"/>
      <c r="AM394" s="319"/>
      <c r="AN394" s="319"/>
      <c r="AO394" s="319"/>
      <c r="AP394" s="319"/>
      <c r="AQ394" s="319"/>
      <c r="AR394" s="319"/>
      <c r="AS394" s="319"/>
      <c r="AT394" s="319"/>
      <c r="AU394" s="112">
        <f t="shared" si="1246"/>
        <v>0</v>
      </c>
      <c r="AV394" s="112">
        <f>AW394+AX394+AY394+AZ394</f>
        <v>0</v>
      </c>
      <c r="AW394" s="128">
        <f>AW395</f>
        <v>0</v>
      </c>
      <c r="AX394" s="128">
        <f>AX395</f>
        <v>0</v>
      </c>
      <c r="AY394" s="319"/>
      <c r="AZ394" s="319"/>
      <c r="BA394" s="128">
        <f t="shared" si="1219"/>
        <v>0</v>
      </c>
      <c r="BB394" s="319"/>
      <c r="BC394" s="319"/>
      <c r="BD394" s="319"/>
      <c r="BE394" s="128">
        <f t="shared" ref="BE394:BE481" si="1256">BF394+BG394+BH394</f>
        <v>0</v>
      </c>
      <c r="BF394" s="128">
        <f t="shared" si="1254"/>
        <v>0</v>
      </c>
      <c r="BG394" s="319"/>
      <c r="BH394" s="319"/>
      <c r="BI394" s="112">
        <f>BJ394+BK394+BL394+BM394</f>
        <v>0</v>
      </c>
      <c r="BJ394" s="128">
        <f>BJ396</f>
        <v>0</v>
      </c>
      <c r="BK394" s="128"/>
      <c r="BL394" s="319"/>
      <c r="BM394" s="319"/>
      <c r="BN394" s="128">
        <f t="shared" si="1247"/>
        <v>0</v>
      </c>
      <c r="BO394" s="112">
        <f>BP394+BQ394+BR394+BS394</f>
        <v>0</v>
      </c>
      <c r="BP394" s="128">
        <f>BP396</f>
        <v>0</v>
      </c>
      <c r="BQ394" s="128"/>
      <c r="BR394" s="319"/>
      <c r="BS394" s="319"/>
      <c r="BT394" s="319">
        <f t="shared" si="1237"/>
        <v>0</v>
      </c>
      <c r="BU394" s="319"/>
      <c r="BV394" s="112">
        <f>BW394+BX394+BY394+BZ394</f>
        <v>0</v>
      </c>
      <c r="BW394" s="128">
        <f>BW396</f>
        <v>0</v>
      </c>
      <c r="BX394" s="128"/>
      <c r="BY394" s="319"/>
      <c r="BZ394" s="319"/>
      <c r="CA394" s="128">
        <f t="shared" si="1230"/>
        <v>0</v>
      </c>
      <c r="CB394" s="435"/>
      <c r="CC394" s="261"/>
      <c r="CD394" s="261"/>
      <c r="CE394" s="128">
        <f t="shared" si="1231"/>
        <v>0</v>
      </c>
      <c r="CF394" s="435">
        <f t="shared" si="1233"/>
        <v>0</v>
      </c>
      <c r="CG394" s="528"/>
      <c r="CH394" s="261">
        <f t="shared" ref="CH394:CH425" si="1257">BY394</f>
        <v>0</v>
      </c>
      <c r="CI394" s="261"/>
      <c r="CJ394" s="128"/>
      <c r="CK394" s="112">
        <f>CL394+CM394+CN394+CO394</f>
        <v>0</v>
      </c>
      <c r="CL394" s="128">
        <f>CL396</f>
        <v>0</v>
      </c>
      <c r="CM394" s="128"/>
      <c r="CN394" s="319"/>
      <c r="CO394" s="319"/>
    </row>
    <row r="395" spans="2:93" s="44" customFormat="1" ht="46.5" hidden="1" customHeight="1" x14ac:dyDescent="0.25">
      <c r="B395" s="436"/>
      <c r="C395" s="111" t="s">
        <v>31</v>
      </c>
      <c r="D395" s="193">
        <f>E395+F395+G395+H395</f>
        <v>0</v>
      </c>
      <c r="E395" s="666">
        <f>E396</f>
        <v>0</v>
      </c>
      <c r="F395" s="666">
        <f>F396</f>
        <v>0</v>
      </c>
      <c r="G395" s="279"/>
      <c r="H395" s="279"/>
      <c r="I395" s="193"/>
      <c r="J395" s="574" t="e">
        <f t="shared" si="1245"/>
        <v>#DIV/0!</v>
      </c>
      <c r="K395" s="128">
        <f>K396</f>
        <v>0</v>
      </c>
      <c r="L395" s="574"/>
      <c r="M395" s="193">
        <f>M396</f>
        <v>0</v>
      </c>
      <c r="N395" s="574"/>
      <c r="O395" s="43"/>
      <c r="P395" s="43"/>
      <c r="Q395" s="43"/>
      <c r="R395" s="43"/>
      <c r="S395" s="193"/>
      <c r="T395" s="43"/>
      <c r="U395" s="128"/>
      <c r="V395" s="634"/>
      <c r="W395" s="193"/>
      <c r="X395" s="634"/>
      <c r="Y395" s="43"/>
      <c r="Z395" s="634"/>
      <c r="AA395" s="43"/>
      <c r="AB395" s="43"/>
      <c r="AC395" s="193">
        <f t="shared" ref="AC395:AC458" si="1258">AE395+AG395+AI395+AK395</f>
        <v>0</v>
      </c>
      <c r="AD395" s="580" t="e">
        <f t="shared" ref="AD395:AD458" si="1259">AC395/D395</f>
        <v>#DIV/0!</v>
      </c>
      <c r="AE395" s="128">
        <f>AE396</f>
        <v>0</v>
      </c>
      <c r="AF395" s="627"/>
      <c r="AG395" s="193"/>
      <c r="AH395" s="627" t="e">
        <f t="shared" si="1255"/>
        <v>#DIV/0!</v>
      </c>
      <c r="AI395" s="43"/>
      <c r="AJ395" s="43"/>
      <c r="AK395" s="193"/>
      <c r="AL395" s="43"/>
      <c r="AM395" s="43"/>
      <c r="AN395" s="43"/>
      <c r="AO395" s="43"/>
      <c r="AP395" s="43"/>
      <c r="AQ395" s="43"/>
      <c r="AR395" s="43"/>
      <c r="AS395" s="43"/>
      <c r="AT395" s="43"/>
      <c r="AU395" s="112">
        <f t="shared" si="1246"/>
        <v>0</v>
      </c>
      <c r="AV395" s="112">
        <f>AW395+AX395+AY395+AZ395</f>
        <v>0</v>
      </c>
      <c r="AW395" s="128">
        <f>AW396</f>
        <v>0</v>
      </c>
      <c r="AX395" s="128">
        <f>AX396</f>
        <v>0</v>
      </c>
      <c r="AY395" s="43"/>
      <c r="AZ395" s="43"/>
      <c r="BA395" s="128">
        <f t="shared" ref="BA395" si="1260">BB395+BC395+BD395</f>
        <v>0</v>
      </c>
      <c r="BB395" s="43"/>
      <c r="BC395" s="43"/>
      <c r="BD395" s="43"/>
      <c r="BE395" s="128">
        <f t="shared" si="1256"/>
        <v>0</v>
      </c>
      <c r="BF395" s="128">
        <f t="shared" si="1254"/>
        <v>0</v>
      </c>
      <c r="BG395" s="43"/>
      <c r="BH395" s="43"/>
      <c r="BI395" s="112">
        <f>BJ395+BK395+BL395+BM395</f>
        <v>0</v>
      </c>
      <c r="BJ395" s="128">
        <f>SUM(BJ396:BJ398)</f>
        <v>0</v>
      </c>
      <c r="BK395" s="128"/>
      <c r="BL395" s="43"/>
      <c r="BM395" s="43"/>
      <c r="BN395" s="128">
        <f t="shared" ref="BN395" si="1261">BO395+BP395+BQ395</f>
        <v>0</v>
      </c>
      <c r="BO395" s="112">
        <f>BP395+BQ395+BR395+BS395</f>
        <v>0</v>
      </c>
      <c r="BP395" s="128">
        <f>SUM(BP396:BP398)</f>
        <v>0</v>
      </c>
      <c r="BQ395" s="128"/>
      <c r="BR395" s="43"/>
      <c r="BS395" s="43"/>
      <c r="BT395" s="43">
        <f t="shared" ref="BT395" si="1262">BL395</f>
        <v>0</v>
      </c>
      <c r="BU395" s="43"/>
      <c r="BV395" s="112">
        <f>BW395+BX395+BY395+BZ395</f>
        <v>0</v>
      </c>
      <c r="BW395" s="128">
        <f>SUM(BW396:BW398)</f>
        <v>0</v>
      </c>
      <c r="BX395" s="128"/>
      <c r="BY395" s="43"/>
      <c r="BZ395" s="43"/>
      <c r="CA395" s="128">
        <f t="shared" ref="CA395" si="1263">CB395+CC395+CD395</f>
        <v>0</v>
      </c>
      <c r="CB395" s="435"/>
      <c r="CC395" s="279"/>
      <c r="CD395" s="279"/>
      <c r="CE395" s="128">
        <f t="shared" ref="CE395" si="1264">CF395+CH395+CI395</f>
        <v>0</v>
      </c>
      <c r="CF395" s="435">
        <f t="shared" ref="CF395" si="1265">BW395</f>
        <v>0</v>
      </c>
      <c r="CG395" s="528"/>
      <c r="CH395" s="279">
        <f t="shared" si="1257"/>
        <v>0</v>
      </c>
      <c r="CI395" s="279"/>
      <c r="CJ395" s="128"/>
      <c r="CK395" s="112">
        <f>CL395+CM395+CN395+CO395</f>
        <v>0</v>
      </c>
      <c r="CL395" s="128">
        <f>SUM(CL396:CL398)</f>
        <v>0</v>
      </c>
      <c r="CM395" s="128"/>
      <c r="CN395" s="43"/>
      <c r="CO395" s="43"/>
    </row>
    <row r="396" spans="2:93" s="46" customFormat="1" ht="36.75" hidden="1" customHeight="1" x14ac:dyDescent="0.25">
      <c r="B396" s="209"/>
      <c r="C396" s="124" t="s">
        <v>39</v>
      </c>
      <c r="D396" s="188">
        <f>E396</f>
        <v>0</v>
      </c>
      <c r="E396" s="188">
        <v>0</v>
      </c>
      <c r="F396" s="188">
        <v>0</v>
      </c>
      <c r="G396" s="261"/>
      <c r="H396" s="261"/>
      <c r="I396" s="188"/>
      <c r="J396" s="574" t="e">
        <f t="shared" si="1245"/>
        <v>#DIV/0!</v>
      </c>
      <c r="K396" s="130">
        <v>0</v>
      </c>
      <c r="L396" s="574"/>
      <c r="M396" s="188">
        <v>0</v>
      </c>
      <c r="N396" s="574"/>
      <c r="O396" s="319"/>
      <c r="P396" s="319"/>
      <c r="Q396" s="319"/>
      <c r="R396" s="319"/>
      <c r="S396" s="188"/>
      <c r="T396" s="319"/>
      <c r="U396" s="130"/>
      <c r="V396" s="634"/>
      <c r="W396" s="188"/>
      <c r="X396" s="634"/>
      <c r="Y396" s="319"/>
      <c r="Z396" s="634"/>
      <c r="AA396" s="319"/>
      <c r="AB396" s="319"/>
      <c r="AC396" s="188">
        <f t="shared" si="1258"/>
        <v>0</v>
      </c>
      <c r="AD396" s="580" t="e">
        <f t="shared" si="1259"/>
        <v>#DIV/0!</v>
      </c>
      <c r="AE396" s="130">
        <v>0</v>
      </c>
      <c r="AF396" s="627"/>
      <c r="AG396" s="188"/>
      <c r="AH396" s="627" t="e">
        <f t="shared" si="1255"/>
        <v>#DIV/0!</v>
      </c>
      <c r="AI396" s="319"/>
      <c r="AJ396" s="319"/>
      <c r="AK396" s="188"/>
      <c r="AL396" s="319"/>
      <c r="AM396" s="319"/>
      <c r="AN396" s="319"/>
      <c r="AO396" s="319"/>
      <c r="AP396" s="319"/>
      <c r="AQ396" s="319"/>
      <c r="AR396" s="319"/>
      <c r="AS396" s="319"/>
      <c r="AT396" s="319"/>
      <c r="AU396" s="112">
        <f t="shared" si="1246"/>
        <v>0</v>
      </c>
      <c r="AV396" s="130">
        <f>AW396</f>
        <v>0</v>
      </c>
      <c r="AW396" s="130">
        <v>0</v>
      </c>
      <c r="AX396" s="130">
        <v>0</v>
      </c>
      <c r="AY396" s="319"/>
      <c r="AZ396" s="319"/>
      <c r="BA396" s="102">
        <f t="shared" ref="BA396:BA482" si="1266">BB396+BC396+BD396</f>
        <v>0</v>
      </c>
      <c r="BB396" s="319"/>
      <c r="BC396" s="319"/>
      <c r="BD396" s="319"/>
      <c r="BE396" s="130">
        <f t="shared" si="1256"/>
        <v>0</v>
      </c>
      <c r="BF396" s="130">
        <f t="shared" si="1254"/>
        <v>0</v>
      </c>
      <c r="BG396" s="319"/>
      <c r="BH396" s="319"/>
      <c r="BI396" s="130">
        <f>BJ396</f>
        <v>0</v>
      </c>
      <c r="BJ396" s="130">
        <v>0</v>
      </c>
      <c r="BK396" s="130"/>
      <c r="BL396" s="319"/>
      <c r="BM396" s="319"/>
      <c r="BN396" s="130">
        <f t="shared" ref="BN396:BN447" si="1267">BO396+BP396+BQ396</f>
        <v>0</v>
      </c>
      <c r="BO396" s="130">
        <f>BP396</f>
        <v>0</v>
      </c>
      <c r="BP396" s="130">
        <v>0</v>
      </c>
      <c r="BQ396" s="130"/>
      <c r="BR396" s="319"/>
      <c r="BS396" s="319"/>
      <c r="BT396" s="319">
        <f t="shared" ref="BT396:BT482" si="1268">BL396</f>
        <v>0</v>
      </c>
      <c r="BU396" s="319"/>
      <c r="BV396" s="130">
        <f>BW396</f>
        <v>0</v>
      </c>
      <c r="BW396" s="130">
        <v>0</v>
      </c>
      <c r="BX396" s="130"/>
      <c r="BY396" s="319"/>
      <c r="BZ396" s="319"/>
      <c r="CA396" s="130">
        <f t="shared" si="1230"/>
        <v>0</v>
      </c>
      <c r="CB396" s="188"/>
      <c r="CC396" s="261"/>
      <c r="CD396" s="261"/>
      <c r="CE396" s="130">
        <f t="shared" si="1231"/>
        <v>0</v>
      </c>
      <c r="CF396" s="188">
        <f t="shared" si="1233"/>
        <v>0</v>
      </c>
      <c r="CG396" s="188"/>
      <c r="CH396" s="261">
        <f t="shared" si="1257"/>
        <v>0</v>
      </c>
      <c r="CI396" s="261"/>
      <c r="CJ396" s="130"/>
      <c r="CK396" s="130">
        <f>CL396</f>
        <v>0</v>
      </c>
      <c r="CL396" s="130">
        <v>0</v>
      </c>
      <c r="CM396" s="130"/>
      <c r="CN396" s="319"/>
      <c r="CO396" s="319"/>
    </row>
    <row r="397" spans="2:93" s="46" customFormat="1" ht="171.75" hidden="1" customHeight="1" x14ac:dyDescent="0.25">
      <c r="B397" s="206" t="s">
        <v>203</v>
      </c>
      <c r="C397" s="111" t="s">
        <v>54</v>
      </c>
      <c r="D397" s="261"/>
      <c r="E397" s="261"/>
      <c r="F397" s="261"/>
      <c r="G397" s="261"/>
      <c r="H397" s="261"/>
      <c r="I397" s="261"/>
      <c r="J397" s="574" t="e">
        <f t="shared" si="1245"/>
        <v>#DIV/0!</v>
      </c>
      <c r="K397" s="319"/>
      <c r="L397" s="574"/>
      <c r="M397" s="261"/>
      <c r="N397" s="574"/>
      <c r="O397" s="319"/>
      <c r="P397" s="319"/>
      <c r="Q397" s="319"/>
      <c r="R397" s="319"/>
      <c r="S397" s="261"/>
      <c r="T397" s="319"/>
      <c r="U397" s="319"/>
      <c r="V397" s="634"/>
      <c r="W397" s="261"/>
      <c r="X397" s="634"/>
      <c r="Y397" s="319"/>
      <c r="Z397" s="634"/>
      <c r="AA397" s="319"/>
      <c r="AB397" s="319"/>
      <c r="AC397" s="261">
        <f t="shared" si="1258"/>
        <v>0</v>
      </c>
      <c r="AD397" s="580" t="e">
        <f t="shared" si="1259"/>
        <v>#DIV/0!</v>
      </c>
      <c r="AE397" s="319"/>
      <c r="AF397" s="627"/>
      <c r="AG397" s="261"/>
      <c r="AH397" s="627" t="e">
        <f t="shared" si="1255"/>
        <v>#DIV/0!</v>
      </c>
      <c r="AI397" s="319"/>
      <c r="AJ397" s="319"/>
      <c r="AK397" s="261"/>
      <c r="AL397" s="319"/>
      <c r="AM397" s="319"/>
      <c r="AN397" s="319"/>
      <c r="AO397" s="319"/>
      <c r="AP397" s="319"/>
      <c r="AQ397" s="319"/>
      <c r="AR397" s="319"/>
      <c r="AS397" s="319"/>
      <c r="AT397" s="319"/>
      <c r="AU397" s="112">
        <f t="shared" si="1246"/>
        <v>0</v>
      </c>
      <c r="AV397" s="43"/>
      <c r="AW397" s="319"/>
      <c r="AX397" s="319"/>
      <c r="AY397" s="319"/>
      <c r="AZ397" s="319"/>
      <c r="BA397" s="102">
        <f t="shared" si="1266"/>
        <v>0</v>
      </c>
      <c r="BB397" s="319"/>
      <c r="BC397" s="319"/>
      <c r="BD397" s="319"/>
      <c r="BE397" s="319">
        <f t="shared" si="1256"/>
        <v>0</v>
      </c>
      <c r="BF397" s="319">
        <f t="shared" si="1254"/>
        <v>0</v>
      </c>
      <c r="BG397" s="319"/>
      <c r="BH397" s="319"/>
      <c r="BI397" s="319"/>
      <c r="BJ397" s="319"/>
      <c r="BK397" s="319"/>
      <c r="BL397" s="319"/>
      <c r="BM397" s="319"/>
      <c r="BN397" s="319">
        <f t="shared" si="1267"/>
        <v>0</v>
      </c>
      <c r="BO397" s="319"/>
      <c r="BP397" s="319"/>
      <c r="BQ397" s="319"/>
      <c r="BR397" s="319"/>
      <c r="BS397" s="319"/>
      <c r="BT397" s="319">
        <f t="shared" si="1268"/>
        <v>0</v>
      </c>
      <c r="BU397" s="319"/>
      <c r="BV397" s="319"/>
      <c r="BW397" s="319"/>
      <c r="BX397" s="319"/>
      <c r="BY397" s="319"/>
      <c r="BZ397" s="319"/>
      <c r="CA397" s="319">
        <f t="shared" si="1230"/>
        <v>0</v>
      </c>
      <c r="CB397" s="261"/>
      <c r="CC397" s="261"/>
      <c r="CD397" s="261"/>
      <c r="CE397" s="319">
        <f t="shared" si="1231"/>
        <v>0</v>
      </c>
      <c r="CF397" s="261">
        <f t="shared" si="1233"/>
        <v>0</v>
      </c>
      <c r="CG397" s="261"/>
      <c r="CH397" s="261">
        <f t="shared" si="1257"/>
        <v>0</v>
      </c>
      <c r="CI397" s="261"/>
      <c r="CJ397" s="319"/>
      <c r="CK397" s="319"/>
      <c r="CL397" s="319"/>
      <c r="CM397" s="319"/>
      <c r="CN397" s="319"/>
      <c r="CO397" s="319"/>
    </row>
    <row r="398" spans="2:93" s="46" customFormat="1" ht="36.75" hidden="1" customHeight="1" x14ac:dyDescent="0.25">
      <c r="B398" s="209"/>
      <c r="C398" s="124" t="s">
        <v>39</v>
      </c>
      <c r="D398" s="261"/>
      <c r="E398" s="261"/>
      <c r="F398" s="261"/>
      <c r="G398" s="261"/>
      <c r="H398" s="261"/>
      <c r="I398" s="261"/>
      <c r="J398" s="574" t="e">
        <f t="shared" si="1245"/>
        <v>#DIV/0!</v>
      </c>
      <c r="K398" s="319"/>
      <c r="L398" s="574"/>
      <c r="M398" s="261"/>
      <c r="N398" s="574"/>
      <c r="O398" s="319"/>
      <c r="P398" s="319"/>
      <c r="Q398" s="319"/>
      <c r="R398" s="319"/>
      <c r="S398" s="261"/>
      <c r="T398" s="319"/>
      <c r="U398" s="319"/>
      <c r="V398" s="634"/>
      <c r="W398" s="261"/>
      <c r="X398" s="634"/>
      <c r="Y398" s="319"/>
      <c r="Z398" s="634"/>
      <c r="AA398" s="319"/>
      <c r="AB398" s="319"/>
      <c r="AC398" s="261">
        <f t="shared" si="1258"/>
        <v>0</v>
      </c>
      <c r="AD398" s="580" t="e">
        <f t="shared" si="1259"/>
        <v>#DIV/0!</v>
      </c>
      <c r="AE398" s="319"/>
      <c r="AF398" s="627"/>
      <c r="AG398" s="261"/>
      <c r="AH398" s="627" t="e">
        <f t="shared" si="1255"/>
        <v>#DIV/0!</v>
      </c>
      <c r="AI398" s="319"/>
      <c r="AJ398" s="319"/>
      <c r="AK398" s="261"/>
      <c r="AL398" s="319"/>
      <c r="AM398" s="319"/>
      <c r="AN398" s="319"/>
      <c r="AO398" s="319"/>
      <c r="AP398" s="319"/>
      <c r="AQ398" s="319"/>
      <c r="AR398" s="319"/>
      <c r="AS398" s="319"/>
      <c r="AT398" s="319"/>
      <c r="AU398" s="112">
        <f t="shared" si="1246"/>
        <v>0</v>
      </c>
      <c r="AV398" s="43"/>
      <c r="AW398" s="319"/>
      <c r="AX398" s="319"/>
      <c r="AY398" s="319"/>
      <c r="AZ398" s="319"/>
      <c r="BA398" s="102">
        <f t="shared" si="1266"/>
        <v>0</v>
      </c>
      <c r="BB398" s="319"/>
      <c r="BC398" s="319"/>
      <c r="BD398" s="319"/>
      <c r="BE398" s="319">
        <f t="shared" si="1256"/>
        <v>0</v>
      </c>
      <c r="BF398" s="319">
        <f t="shared" ref="BF398:BF407" si="1269">E398</f>
        <v>0</v>
      </c>
      <c r="BG398" s="319"/>
      <c r="BH398" s="319"/>
      <c r="BI398" s="319"/>
      <c r="BJ398" s="319"/>
      <c r="BK398" s="319"/>
      <c r="BL398" s="319"/>
      <c r="BM398" s="319"/>
      <c r="BN398" s="319">
        <f t="shared" si="1267"/>
        <v>0</v>
      </c>
      <c r="BO398" s="319"/>
      <c r="BP398" s="319"/>
      <c r="BQ398" s="319"/>
      <c r="BR398" s="319"/>
      <c r="BS398" s="319"/>
      <c r="BT398" s="319">
        <f t="shared" si="1268"/>
        <v>0</v>
      </c>
      <c r="BU398" s="319"/>
      <c r="BV398" s="319"/>
      <c r="BW398" s="319"/>
      <c r="BX398" s="319"/>
      <c r="BY398" s="319"/>
      <c r="BZ398" s="319"/>
      <c r="CA398" s="319">
        <f t="shared" si="1230"/>
        <v>0</v>
      </c>
      <c r="CB398" s="261"/>
      <c r="CC398" s="261"/>
      <c r="CD398" s="261"/>
      <c r="CE398" s="319">
        <f t="shared" si="1231"/>
        <v>0</v>
      </c>
      <c r="CF398" s="261">
        <f t="shared" si="1233"/>
        <v>0</v>
      </c>
      <c r="CG398" s="261"/>
      <c r="CH398" s="261">
        <f t="shared" si="1257"/>
        <v>0</v>
      </c>
      <c r="CI398" s="261"/>
      <c r="CJ398" s="319"/>
      <c r="CK398" s="319"/>
      <c r="CL398" s="319"/>
      <c r="CM398" s="319"/>
      <c r="CN398" s="319"/>
      <c r="CO398" s="319"/>
    </row>
    <row r="399" spans="2:93" s="46" customFormat="1" ht="36.75" hidden="1" customHeight="1" x14ac:dyDescent="0.25">
      <c r="B399" s="209"/>
      <c r="C399" s="124"/>
      <c r="D399" s="261"/>
      <c r="E399" s="261"/>
      <c r="F399" s="261"/>
      <c r="G399" s="261"/>
      <c r="H399" s="261"/>
      <c r="I399" s="261"/>
      <c r="J399" s="574" t="e">
        <f t="shared" si="1245"/>
        <v>#DIV/0!</v>
      </c>
      <c r="K399" s="319"/>
      <c r="L399" s="574"/>
      <c r="M399" s="261"/>
      <c r="N399" s="574"/>
      <c r="O399" s="319"/>
      <c r="P399" s="319"/>
      <c r="Q399" s="319"/>
      <c r="R399" s="319"/>
      <c r="S399" s="261"/>
      <c r="T399" s="319"/>
      <c r="U399" s="319"/>
      <c r="V399" s="634"/>
      <c r="W399" s="261"/>
      <c r="X399" s="634"/>
      <c r="Y399" s="319"/>
      <c r="Z399" s="634"/>
      <c r="AA399" s="319"/>
      <c r="AB399" s="319"/>
      <c r="AC399" s="261">
        <f t="shared" si="1258"/>
        <v>0</v>
      </c>
      <c r="AD399" s="580" t="e">
        <f t="shared" si="1259"/>
        <v>#DIV/0!</v>
      </c>
      <c r="AE399" s="319"/>
      <c r="AF399" s="627"/>
      <c r="AG399" s="261"/>
      <c r="AH399" s="627" t="e">
        <f t="shared" si="1255"/>
        <v>#DIV/0!</v>
      </c>
      <c r="AI399" s="319"/>
      <c r="AJ399" s="319"/>
      <c r="AK399" s="261"/>
      <c r="AL399" s="319"/>
      <c r="AM399" s="319"/>
      <c r="AN399" s="319"/>
      <c r="AO399" s="319"/>
      <c r="AP399" s="319"/>
      <c r="AQ399" s="319"/>
      <c r="AR399" s="319"/>
      <c r="AS399" s="319"/>
      <c r="AT399" s="319"/>
      <c r="AU399" s="112">
        <f t="shared" si="1246"/>
        <v>0</v>
      </c>
      <c r="AV399" s="43"/>
      <c r="AW399" s="319"/>
      <c r="AX399" s="319"/>
      <c r="AY399" s="319"/>
      <c r="AZ399" s="319"/>
      <c r="BA399" s="102">
        <f t="shared" si="1266"/>
        <v>0</v>
      </c>
      <c r="BB399" s="319"/>
      <c r="BC399" s="319"/>
      <c r="BD399" s="319"/>
      <c r="BE399" s="319">
        <f t="shared" si="1256"/>
        <v>0</v>
      </c>
      <c r="BF399" s="319">
        <f t="shared" si="1269"/>
        <v>0</v>
      </c>
      <c r="BG399" s="319"/>
      <c r="BH399" s="319"/>
      <c r="BI399" s="319"/>
      <c r="BJ399" s="319"/>
      <c r="BK399" s="319"/>
      <c r="BL399" s="319"/>
      <c r="BM399" s="319"/>
      <c r="BN399" s="319">
        <f t="shared" si="1267"/>
        <v>0</v>
      </c>
      <c r="BO399" s="319"/>
      <c r="BP399" s="319"/>
      <c r="BQ399" s="319"/>
      <c r="BR399" s="319"/>
      <c r="BS399" s="319"/>
      <c r="BT399" s="319">
        <f t="shared" si="1268"/>
        <v>0</v>
      </c>
      <c r="BU399" s="319"/>
      <c r="BV399" s="319"/>
      <c r="BW399" s="319"/>
      <c r="BX399" s="319"/>
      <c r="BY399" s="319"/>
      <c r="BZ399" s="319"/>
      <c r="CA399" s="319">
        <f t="shared" ref="CA399:CA425" si="1270">CB399+CC399+CD399</f>
        <v>0</v>
      </c>
      <c r="CB399" s="261"/>
      <c r="CC399" s="261"/>
      <c r="CD399" s="261"/>
      <c r="CE399" s="319">
        <f t="shared" ref="CE399:CE425" si="1271">CF399+CH399+CI399</f>
        <v>0</v>
      </c>
      <c r="CF399" s="261">
        <f t="shared" si="1233"/>
        <v>0</v>
      </c>
      <c r="CG399" s="261"/>
      <c r="CH399" s="261">
        <f t="shared" si="1257"/>
        <v>0</v>
      </c>
      <c r="CI399" s="261"/>
      <c r="CJ399" s="319"/>
      <c r="CK399" s="319"/>
      <c r="CL399" s="319"/>
      <c r="CM399" s="319"/>
      <c r="CN399" s="319"/>
      <c r="CO399" s="319"/>
    </row>
    <row r="400" spans="2:93" s="46" customFormat="1" ht="36.75" hidden="1" customHeight="1" x14ac:dyDescent="0.25">
      <c r="B400" s="209"/>
      <c r="C400" s="124"/>
      <c r="D400" s="261"/>
      <c r="E400" s="261"/>
      <c r="F400" s="261"/>
      <c r="G400" s="261"/>
      <c r="H400" s="261"/>
      <c r="I400" s="261"/>
      <c r="J400" s="574" t="e">
        <f t="shared" si="1245"/>
        <v>#DIV/0!</v>
      </c>
      <c r="K400" s="319"/>
      <c r="L400" s="574"/>
      <c r="M400" s="261"/>
      <c r="N400" s="574"/>
      <c r="O400" s="319"/>
      <c r="P400" s="319"/>
      <c r="Q400" s="319"/>
      <c r="R400" s="319"/>
      <c r="S400" s="261"/>
      <c r="T400" s="319"/>
      <c r="U400" s="319"/>
      <c r="V400" s="634"/>
      <c r="W400" s="261"/>
      <c r="X400" s="634"/>
      <c r="Y400" s="319"/>
      <c r="Z400" s="634"/>
      <c r="AA400" s="319"/>
      <c r="AB400" s="319"/>
      <c r="AC400" s="261">
        <f t="shared" si="1258"/>
        <v>0</v>
      </c>
      <c r="AD400" s="580" t="e">
        <f t="shared" si="1259"/>
        <v>#DIV/0!</v>
      </c>
      <c r="AE400" s="319"/>
      <c r="AF400" s="627"/>
      <c r="AG400" s="261"/>
      <c r="AH400" s="627" t="e">
        <f t="shared" si="1255"/>
        <v>#DIV/0!</v>
      </c>
      <c r="AI400" s="319"/>
      <c r="AJ400" s="319"/>
      <c r="AK400" s="261"/>
      <c r="AL400" s="319"/>
      <c r="AM400" s="319"/>
      <c r="AN400" s="319"/>
      <c r="AO400" s="319"/>
      <c r="AP400" s="319"/>
      <c r="AQ400" s="319"/>
      <c r="AR400" s="319"/>
      <c r="AS400" s="319"/>
      <c r="AT400" s="319"/>
      <c r="AU400" s="112">
        <f t="shared" si="1246"/>
        <v>0</v>
      </c>
      <c r="AV400" s="43"/>
      <c r="AW400" s="319"/>
      <c r="AX400" s="319"/>
      <c r="AY400" s="319"/>
      <c r="AZ400" s="319"/>
      <c r="BA400" s="102">
        <f t="shared" si="1266"/>
        <v>0</v>
      </c>
      <c r="BB400" s="319"/>
      <c r="BC400" s="319"/>
      <c r="BD400" s="319"/>
      <c r="BE400" s="319">
        <f t="shared" si="1256"/>
        <v>0</v>
      </c>
      <c r="BF400" s="319">
        <f t="shared" si="1269"/>
        <v>0</v>
      </c>
      <c r="BG400" s="319"/>
      <c r="BH400" s="319"/>
      <c r="BI400" s="319"/>
      <c r="BJ400" s="319"/>
      <c r="BK400" s="319"/>
      <c r="BL400" s="319"/>
      <c r="BM400" s="319"/>
      <c r="BN400" s="319">
        <f t="shared" si="1267"/>
        <v>0</v>
      </c>
      <c r="BO400" s="319"/>
      <c r="BP400" s="319"/>
      <c r="BQ400" s="319"/>
      <c r="BR400" s="319"/>
      <c r="BS400" s="319"/>
      <c r="BT400" s="319">
        <f t="shared" si="1268"/>
        <v>0</v>
      </c>
      <c r="BU400" s="319"/>
      <c r="BV400" s="319"/>
      <c r="BW400" s="319"/>
      <c r="BX400" s="319"/>
      <c r="BY400" s="319"/>
      <c r="BZ400" s="319"/>
      <c r="CA400" s="319">
        <f t="shared" si="1270"/>
        <v>0</v>
      </c>
      <c r="CB400" s="261"/>
      <c r="CC400" s="261"/>
      <c r="CD400" s="261"/>
      <c r="CE400" s="319">
        <f t="shared" si="1271"/>
        <v>0</v>
      </c>
      <c r="CF400" s="261">
        <f t="shared" si="1233"/>
        <v>0</v>
      </c>
      <c r="CG400" s="261"/>
      <c r="CH400" s="261">
        <f t="shared" si="1257"/>
        <v>0</v>
      </c>
      <c r="CI400" s="261"/>
      <c r="CJ400" s="319"/>
      <c r="CK400" s="319"/>
      <c r="CL400" s="319"/>
      <c r="CM400" s="319"/>
      <c r="CN400" s="319"/>
      <c r="CO400" s="319"/>
    </row>
    <row r="401" spans="2:93" s="46" customFormat="1" ht="36.75" hidden="1" customHeight="1" x14ac:dyDescent="0.25">
      <c r="B401" s="209"/>
      <c r="C401" s="124"/>
      <c r="D401" s="261"/>
      <c r="E401" s="261"/>
      <c r="F401" s="261"/>
      <c r="G401" s="261"/>
      <c r="H401" s="261"/>
      <c r="I401" s="261"/>
      <c r="J401" s="574" t="e">
        <f t="shared" si="1245"/>
        <v>#DIV/0!</v>
      </c>
      <c r="K401" s="319"/>
      <c r="L401" s="574"/>
      <c r="M401" s="261"/>
      <c r="N401" s="574"/>
      <c r="O401" s="319"/>
      <c r="P401" s="319"/>
      <c r="Q401" s="319"/>
      <c r="R401" s="319"/>
      <c r="S401" s="261"/>
      <c r="T401" s="319"/>
      <c r="U401" s="319"/>
      <c r="V401" s="634"/>
      <c r="W401" s="261"/>
      <c r="X401" s="634"/>
      <c r="Y401" s="319"/>
      <c r="Z401" s="634"/>
      <c r="AA401" s="319"/>
      <c r="AB401" s="319"/>
      <c r="AC401" s="261">
        <f t="shared" si="1258"/>
        <v>0</v>
      </c>
      <c r="AD401" s="580" t="e">
        <f t="shared" si="1259"/>
        <v>#DIV/0!</v>
      </c>
      <c r="AE401" s="319"/>
      <c r="AF401" s="627"/>
      <c r="AG401" s="261"/>
      <c r="AH401" s="627" t="e">
        <f t="shared" si="1255"/>
        <v>#DIV/0!</v>
      </c>
      <c r="AI401" s="319"/>
      <c r="AJ401" s="319"/>
      <c r="AK401" s="261"/>
      <c r="AL401" s="319"/>
      <c r="AM401" s="319"/>
      <c r="AN401" s="319"/>
      <c r="AO401" s="319"/>
      <c r="AP401" s="319"/>
      <c r="AQ401" s="319"/>
      <c r="AR401" s="319"/>
      <c r="AS401" s="319"/>
      <c r="AT401" s="319"/>
      <c r="AU401" s="112">
        <f t="shared" si="1246"/>
        <v>0</v>
      </c>
      <c r="AV401" s="43"/>
      <c r="AW401" s="319"/>
      <c r="AX401" s="319"/>
      <c r="AY401" s="319"/>
      <c r="AZ401" s="319"/>
      <c r="BA401" s="102">
        <f t="shared" si="1266"/>
        <v>0</v>
      </c>
      <c r="BB401" s="319"/>
      <c r="BC401" s="319"/>
      <c r="BD401" s="319"/>
      <c r="BE401" s="319">
        <f t="shared" si="1256"/>
        <v>0</v>
      </c>
      <c r="BF401" s="319">
        <f t="shared" si="1269"/>
        <v>0</v>
      </c>
      <c r="BG401" s="319"/>
      <c r="BH401" s="319"/>
      <c r="BI401" s="319"/>
      <c r="BJ401" s="319"/>
      <c r="BK401" s="319"/>
      <c r="BL401" s="319"/>
      <c r="BM401" s="319"/>
      <c r="BN401" s="319">
        <f t="shared" si="1267"/>
        <v>0</v>
      </c>
      <c r="BO401" s="319"/>
      <c r="BP401" s="319"/>
      <c r="BQ401" s="319"/>
      <c r="BR401" s="319"/>
      <c r="BS401" s="319"/>
      <c r="BT401" s="319">
        <f t="shared" si="1268"/>
        <v>0</v>
      </c>
      <c r="BU401" s="319"/>
      <c r="BV401" s="319"/>
      <c r="BW401" s="319"/>
      <c r="BX401" s="319"/>
      <c r="BY401" s="319"/>
      <c r="BZ401" s="319"/>
      <c r="CA401" s="319">
        <f t="shared" si="1270"/>
        <v>0</v>
      </c>
      <c r="CB401" s="261"/>
      <c r="CC401" s="261"/>
      <c r="CD401" s="261"/>
      <c r="CE401" s="319">
        <f t="shared" si="1271"/>
        <v>0</v>
      </c>
      <c r="CF401" s="261">
        <f t="shared" ref="CF401:CF425" si="1272">BW401</f>
        <v>0</v>
      </c>
      <c r="CG401" s="261"/>
      <c r="CH401" s="261">
        <f t="shared" si="1257"/>
        <v>0</v>
      </c>
      <c r="CI401" s="261"/>
      <c r="CJ401" s="319"/>
      <c r="CK401" s="319"/>
      <c r="CL401" s="319"/>
      <c r="CM401" s="319"/>
      <c r="CN401" s="319"/>
      <c r="CO401" s="319"/>
    </row>
    <row r="402" spans="2:93" s="46" customFormat="1" ht="36.75" hidden="1" customHeight="1" x14ac:dyDescent="0.25">
      <c r="B402" s="209"/>
      <c r="C402" s="124"/>
      <c r="D402" s="261"/>
      <c r="E402" s="261"/>
      <c r="F402" s="261"/>
      <c r="G402" s="261"/>
      <c r="H402" s="261"/>
      <c r="I402" s="261"/>
      <c r="J402" s="574" t="e">
        <f t="shared" si="1245"/>
        <v>#DIV/0!</v>
      </c>
      <c r="K402" s="319"/>
      <c r="L402" s="574"/>
      <c r="M402" s="261"/>
      <c r="N402" s="574"/>
      <c r="O402" s="319"/>
      <c r="P402" s="319"/>
      <c r="Q402" s="319"/>
      <c r="R402" s="319"/>
      <c r="S402" s="261"/>
      <c r="T402" s="319"/>
      <c r="U402" s="319"/>
      <c r="V402" s="634"/>
      <c r="W402" s="261"/>
      <c r="X402" s="634"/>
      <c r="Y402" s="319"/>
      <c r="Z402" s="634"/>
      <c r="AA402" s="319"/>
      <c r="AB402" s="319"/>
      <c r="AC402" s="261">
        <f t="shared" si="1258"/>
        <v>0</v>
      </c>
      <c r="AD402" s="580" t="e">
        <f t="shared" si="1259"/>
        <v>#DIV/0!</v>
      </c>
      <c r="AE402" s="319"/>
      <c r="AF402" s="627"/>
      <c r="AG402" s="261"/>
      <c r="AH402" s="627" t="e">
        <f t="shared" si="1255"/>
        <v>#DIV/0!</v>
      </c>
      <c r="AI402" s="319"/>
      <c r="AJ402" s="319"/>
      <c r="AK402" s="261"/>
      <c r="AL402" s="319"/>
      <c r="AM402" s="319"/>
      <c r="AN402" s="319"/>
      <c r="AO402" s="319"/>
      <c r="AP402" s="319"/>
      <c r="AQ402" s="319"/>
      <c r="AR402" s="319"/>
      <c r="AS402" s="319"/>
      <c r="AT402" s="319"/>
      <c r="AU402" s="112">
        <f t="shared" si="1246"/>
        <v>0</v>
      </c>
      <c r="AV402" s="43"/>
      <c r="AW402" s="319"/>
      <c r="AX402" s="319"/>
      <c r="AY402" s="319"/>
      <c r="AZ402" s="319"/>
      <c r="BA402" s="102">
        <f t="shared" si="1266"/>
        <v>0</v>
      </c>
      <c r="BB402" s="319"/>
      <c r="BC402" s="319"/>
      <c r="BD402" s="319"/>
      <c r="BE402" s="319">
        <f t="shared" si="1256"/>
        <v>0</v>
      </c>
      <c r="BF402" s="319">
        <f t="shared" si="1269"/>
        <v>0</v>
      </c>
      <c r="BG402" s="319"/>
      <c r="BH402" s="319"/>
      <c r="BI402" s="319"/>
      <c r="BJ402" s="319"/>
      <c r="BK402" s="319"/>
      <c r="BL402" s="319"/>
      <c r="BM402" s="319"/>
      <c r="BN402" s="319">
        <f t="shared" si="1267"/>
        <v>0</v>
      </c>
      <c r="BO402" s="319"/>
      <c r="BP402" s="319"/>
      <c r="BQ402" s="319"/>
      <c r="BR402" s="319"/>
      <c r="BS402" s="319"/>
      <c r="BT402" s="319">
        <f t="shared" si="1268"/>
        <v>0</v>
      </c>
      <c r="BU402" s="319"/>
      <c r="BV402" s="319"/>
      <c r="BW402" s="319"/>
      <c r="BX402" s="319"/>
      <c r="BY402" s="319"/>
      <c r="BZ402" s="319"/>
      <c r="CA402" s="319">
        <f t="shared" si="1270"/>
        <v>0</v>
      </c>
      <c r="CB402" s="261"/>
      <c r="CC402" s="261"/>
      <c r="CD402" s="261"/>
      <c r="CE402" s="319">
        <f t="shared" si="1271"/>
        <v>0</v>
      </c>
      <c r="CF402" s="261">
        <f t="shared" si="1272"/>
        <v>0</v>
      </c>
      <c r="CG402" s="261"/>
      <c r="CH402" s="261">
        <f t="shared" si="1257"/>
        <v>0</v>
      </c>
      <c r="CI402" s="261"/>
      <c r="CJ402" s="319"/>
      <c r="CK402" s="319"/>
      <c r="CL402" s="319"/>
      <c r="CM402" s="319"/>
      <c r="CN402" s="319"/>
      <c r="CO402" s="319"/>
    </row>
    <row r="403" spans="2:93" s="46" customFormat="1" ht="36.75" hidden="1" customHeight="1" x14ac:dyDescent="0.25">
      <c r="B403" s="209"/>
      <c r="C403" s="124"/>
      <c r="D403" s="261"/>
      <c r="E403" s="261"/>
      <c r="F403" s="261"/>
      <c r="G403" s="261"/>
      <c r="H403" s="261"/>
      <c r="I403" s="261"/>
      <c r="J403" s="574" t="e">
        <f t="shared" si="1245"/>
        <v>#DIV/0!</v>
      </c>
      <c r="K403" s="319"/>
      <c r="L403" s="574"/>
      <c r="M403" s="261"/>
      <c r="N403" s="574"/>
      <c r="O403" s="319"/>
      <c r="P403" s="319"/>
      <c r="Q403" s="319"/>
      <c r="R403" s="319"/>
      <c r="S403" s="261"/>
      <c r="T403" s="319"/>
      <c r="U403" s="319"/>
      <c r="V403" s="634"/>
      <c r="W403" s="261"/>
      <c r="X403" s="634"/>
      <c r="Y403" s="319"/>
      <c r="Z403" s="634"/>
      <c r="AA403" s="319"/>
      <c r="AB403" s="319"/>
      <c r="AC403" s="261">
        <f t="shared" si="1258"/>
        <v>0</v>
      </c>
      <c r="AD403" s="580" t="e">
        <f t="shared" si="1259"/>
        <v>#DIV/0!</v>
      </c>
      <c r="AE403" s="319"/>
      <c r="AF403" s="627"/>
      <c r="AG403" s="261"/>
      <c r="AH403" s="627" t="e">
        <f t="shared" si="1255"/>
        <v>#DIV/0!</v>
      </c>
      <c r="AI403" s="319"/>
      <c r="AJ403" s="319"/>
      <c r="AK403" s="261"/>
      <c r="AL403" s="319"/>
      <c r="AM403" s="319"/>
      <c r="AN403" s="319"/>
      <c r="AO403" s="319"/>
      <c r="AP403" s="319"/>
      <c r="AQ403" s="319"/>
      <c r="AR403" s="319"/>
      <c r="AS403" s="319"/>
      <c r="AT403" s="319"/>
      <c r="AU403" s="112">
        <f t="shared" si="1246"/>
        <v>0</v>
      </c>
      <c r="AV403" s="43"/>
      <c r="AW403" s="319"/>
      <c r="AX403" s="319"/>
      <c r="AY403" s="319"/>
      <c r="AZ403" s="319"/>
      <c r="BA403" s="102">
        <f t="shared" si="1266"/>
        <v>0</v>
      </c>
      <c r="BB403" s="319"/>
      <c r="BC403" s="319"/>
      <c r="BD403" s="319"/>
      <c r="BE403" s="319">
        <f t="shared" si="1256"/>
        <v>0</v>
      </c>
      <c r="BF403" s="319">
        <f t="shared" si="1269"/>
        <v>0</v>
      </c>
      <c r="BG403" s="319"/>
      <c r="BH403" s="319"/>
      <c r="BI403" s="319"/>
      <c r="BJ403" s="319"/>
      <c r="BK403" s="319"/>
      <c r="BL403" s="319"/>
      <c r="BM403" s="319"/>
      <c r="BN403" s="319">
        <f t="shared" si="1267"/>
        <v>0</v>
      </c>
      <c r="BO403" s="319"/>
      <c r="BP403" s="319"/>
      <c r="BQ403" s="319"/>
      <c r="BR403" s="319"/>
      <c r="BS403" s="319"/>
      <c r="BT403" s="319">
        <f t="shared" si="1268"/>
        <v>0</v>
      </c>
      <c r="BU403" s="319"/>
      <c r="BV403" s="319"/>
      <c r="BW403" s="319"/>
      <c r="BX403" s="319"/>
      <c r="BY403" s="319"/>
      <c r="BZ403" s="319"/>
      <c r="CA403" s="319">
        <f t="shared" si="1270"/>
        <v>0</v>
      </c>
      <c r="CB403" s="261"/>
      <c r="CC403" s="261"/>
      <c r="CD403" s="261"/>
      <c r="CE403" s="319">
        <f t="shared" si="1271"/>
        <v>0</v>
      </c>
      <c r="CF403" s="261">
        <f t="shared" si="1272"/>
        <v>0</v>
      </c>
      <c r="CG403" s="261"/>
      <c r="CH403" s="261">
        <f t="shared" si="1257"/>
        <v>0</v>
      </c>
      <c r="CI403" s="261"/>
      <c r="CJ403" s="319"/>
      <c r="CK403" s="319"/>
      <c r="CL403" s="319"/>
      <c r="CM403" s="319"/>
      <c r="CN403" s="319"/>
      <c r="CO403" s="319"/>
    </row>
    <row r="404" spans="2:93" s="46" customFormat="1" ht="36.75" hidden="1" customHeight="1" x14ac:dyDescent="0.25">
      <c r="B404" s="209"/>
      <c r="C404" s="124"/>
      <c r="D404" s="261"/>
      <c r="E404" s="261"/>
      <c r="F404" s="261"/>
      <c r="G404" s="261"/>
      <c r="H404" s="261"/>
      <c r="I404" s="261"/>
      <c r="J404" s="574" t="e">
        <f t="shared" si="1245"/>
        <v>#DIV/0!</v>
      </c>
      <c r="K404" s="319"/>
      <c r="L404" s="574"/>
      <c r="M404" s="261"/>
      <c r="N404" s="574"/>
      <c r="O404" s="319"/>
      <c r="P404" s="319"/>
      <c r="Q404" s="319"/>
      <c r="R404" s="319"/>
      <c r="S404" s="261"/>
      <c r="T404" s="319"/>
      <c r="U404" s="319"/>
      <c r="V404" s="634"/>
      <c r="W404" s="261"/>
      <c r="X404" s="634"/>
      <c r="Y404" s="319"/>
      <c r="Z404" s="634"/>
      <c r="AA404" s="319"/>
      <c r="AB404" s="319"/>
      <c r="AC404" s="261">
        <f t="shared" si="1258"/>
        <v>0</v>
      </c>
      <c r="AD404" s="580" t="e">
        <f t="shared" si="1259"/>
        <v>#DIV/0!</v>
      </c>
      <c r="AE404" s="319"/>
      <c r="AF404" s="627"/>
      <c r="AG404" s="261"/>
      <c r="AH404" s="627" t="e">
        <f t="shared" si="1255"/>
        <v>#DIV/0!</v>
      </c>
      <c r="AI404" s="319"/>
      <c r="AJ404" s="319"/>
      <c r="AK404" s="261"/>
      <c r="AL404" s="319"/>
      <c r="AM404" s="319"/>
      <c r="AN404" s="319"/>
      <c r="AO404" s="319"/>
      <c r="AP404" s="319"/>
      <c r="AQ404" s="319"/>
      <c r="AR404" s="319"/>
      <c r="AS404" s="319"/>
      <c r="AT404" s="319"/>
      <c r="AU404" s="112">
        <f t="shared" si="1246"/>
        <v>0</v>
      </c>
      <c r="AV404" s="43"/>
      <c r="AW404" s="319"/>
      <c r="AX404" s="319"/>
      <c r="AY404" s="319"/>
      <c r="AZ404" s="319"/>
      <c r="BA404" s="102">
        <f t="shared" si="1266"/>
        <v>0</v>
      </c>
      <c r="BB404" s="319"/>
      <c r="BC404" s="319"/>
      <c r="BD404" s="319"/>
      <c r="BE404" s="319">
        <f t="shared" si="1256"/>
        <v>0</v>
      </c>
      <c r="BF404" s="319">
        <f t="shared" si="1269"/>
        <v>0</v>
      </c>
      <c r="BG404" s="319"/>
      <c r="BH404" s="319"/>
      <c r="BI404" s="319"/>
      <c r="BJ404" s="319"/>
      <c r="BK404" s="319"/>
      <c r="BL404" s="319"/>
      <c r="BM404" s="319"/>
      <c r="BN404" s="319">
        <f t="shared" si="1267"/>
        <v>0</v>
      </c>
      <c r="BO404" s="319"/>
      <c r="BP404" s="319"/>
      <c r="BQ404" s="319"/>
      <c r="BR404" s="319"/>
      <c r="BS404" s="319"/>
      <c r="BT404" s="319">
        <f t="shared" si="1268"/>
        <v>0</v>
      </c>
      <c r="BU404" s="319"/>
      <c r="BV404" s="319"/>
      <c r="BW404" s="319"/>
      <c r="BX404" s="319"/>
      <c r="BY404" s="319"/>
      <c r="BZ404" s="319"/>
      <c r="CA404" s="319">
        <f t="shared" si="1270"/>
        <v>0</v>
      </c>
      <c r="CB404" s="261"/>
      <c r="CC404" s="261"/>
      <c r="CD404" s="261"/>
      <c r="CE404" s="319">
        <f t="shared" si="1271"/>
        <v>0</v>
      </c>
      <c r="CF404" s="261">
        <f t="shared" si="1272"/>
        <v>0</v>
      </c>
      <c r="CG404" s="261"/>
      <c r="CH404" s="261">
        <f t="shared" si="1257"/>
        <v>0</v>
      </c>
      <c r="CI404" s="261"/>
      <c r="CJ404" s="319"/>
      <c r="CK404" s="319"/>
      <c r="CL404" s="319"/>
      <c r="CM404" s="319"/>
      <c r="CN404" s="319"/>
      <c r="CO404" s="319"/>
    </row>
    <row r="405" spans="2:93" s="46" customFormat="1" ht="36.75" hidden="1" customHeight="1" x14ac:dyDescent="0.25">
      <c r="B405" s="209"/>
      <c r="C405" s="124"/>
      <c r="D405" s="261"/>
      <c r="E405" s="261"/>
      <c r="F405" s="261"/>
      <c r="G405" s="261"/>
      <c r="H405" s="261"/>
      <c r="I405" s="261"/>
      <c r="J405" s="574" t="e">
        <f t="shared" si="1245"/>
        <v>#DIV/0!</v>
      </c>
      <c r="K405" s="319"/>
      <c r="L405" s="574"/>
      <c r="M405" s="261"/>
      <c r="N405" s="574"/>
      <c r="O405" s="319"/>
      <c r="P405" s="319"/>
      <c r="Q405" s="319"/>
      <c r="R405" s="319"/>
      <c r="S405" s="261"/>
      <c r="T405" s="319"/>
      <c r="U405" s="319"/>
      <c r="V405" s="634"/>
      <c r="W405" s="261"/>
      <c r="X405" s="634"/>
      <c r="Y405" s="319"/>
      <c r="Z405" s="634"/>
      <c r="AA405" s="319"/>
      <c r="AB405" s="319"/>
      <c r="AC405" s="261">
        <f t="shared" si="1258"/>
        <v>0</v>
      </c>
      <c r="AD405" s="580" t="e">
        <f t="shared" si="1259"/>
        <v>#DIV/0!</v>
      </c>
      <c r="AE405" s="319"/>
      <c r="AF405" s="627"/>
      <c r="AG405" s="261"/>
      <c r="AH405" s="627" t="e">
        <f t="shared" si="1255"/>
        <v>#DIV/0!</v>
      </c>
      <c r="AI405" s="319"/>
      <c r="AJ405" s="319"/>
      <c r="AK405" s="261"/>
      <c r="AL405" s="319"/>
      <c r="AM405" s="319"/>
      <c r="AN405" s="319"/>
      <c r="AO405" s="319"/>
      <c r="AP405" s="319"/>
      <c r="AQ405" s="319"/>
      <c r="AR405" s="319"/>
      <c r="AS405" s="319"/>
      <c r="AT405" s="319"/>
      <c r="AU405" s="112">
        <f t="shared" si="1246"/>
        <v>0</v>
      </c>
      <c r="AV405" s="43"/>
      <c r="AW405" s="319"/>
      <c r="AX405" s="319"/>
      <c r="AY405" s="319"/>
      <c r="AZ405" s="319"/>
      <c r="BA405" s="102">
        <f t="shared" si="1266"/>
        <v>0</v>
      </c>
      <c r="BB405" s="319"/>
      <c r="BC405" s="319"/>
      <c r="BD405" s="319"/>
      <c r="BE405" s="319">
        <f t="shared" si="1256"/>
        <v>0</v>
      </c>
      <c r="BF405" s="319">
        <f t="shared" si="1269"/>
        <v>0</v>
      </c>
      <c r="BG405" s="319"/>
      <c r="BH405" s="319"/>
      <c r="BI405" s="319"/>
      <c r="BJ405" s="319"/>
      <c r="BK405" s="319"/>
      <c r="BL405" s="319"/>
      <c r="BM405" s="319"/>
      <c r="BN405" s="319">
        <f t="shared" si="1267"/>
        <v>0</v>
      </c>
      <c r="BO405" s="319"/>
      <c r="BP405" s="319"/>
      <c r="BQ405" s="319"/>
      <c r="BR405" s="319"/>
      <c r="BS405" s="319"/>
      <c r="BT405" s="319">
        <f t="shared" si="1268"/>
        <v>0</v>
      </c>
      <c r="BU405" s="319"/>
      <c r="BV405" s="319"/>
      <c r="BW405" s="319"/>
      <c r="BX405" s="319"/>
      <c r="BY405" s="319"/>
      <c r="BZ405" s="319"/>
      <c r="CA405" s="319">
        <f t="shared" si="1270"/>
        <v>0</v>
      </c>
      <c r="CB405" s="261"/>
      <c r="CC405" s="261"/>
      <c r="CD405" s="261"/>
      <c r="CE405" s="319">
        <f t="shared" si="1271"/>
        <v>0</v>
      </c>
      <c r="CF405" s="261">
        <f t="shared" si="1272"/>
        <v>0</v>
      </c>
      <c r="CG405" s="261"/>
      <c r="CH405" s="261">
        <f t="shared" si="1257"/>
        <v>0</v>
      </c>
      <c r="CI405" s="261"/>
      <c r="CJ405" s="319"/>
      <c r="CK405" s="319"/>
      <c r="CL405" s="319"/>
      <c r="CM405" s="319"/>
      <c r="CN405" s="319"/>
      <c r="CO405" s="319"/>
    </row>
    <row r="406" spans="2:93" s="46" customFormat="1" ht="179.25" hidden="1" customHeight="1" x14ac:dyDescent="0.25">
      <c r="B406" s="206" t="s">
        <v>204</v>
      </c>
      <c r="C406" s="111" t="s">
        <v>225</v>
      </c>
      <c r="D406" s="666">
        <f t="shared" ref="D406:D407" si="1273">E406</f>
        <v>0</v>
      </c>
      <c r="E406" s="279"/>
      <c r="F406" s="279"/>
      <c r="G406" s="261"/>
      <c r="H406" s="261"/>
      <c r="I406" s="666"/>
      <c r="J406" s="574" t="e">
        <f t="shared" si="1245"/>
        <v>#DIV/0!</v>
      </c>
      <c r="K406" s="43"/>
      <c r="L406" s="574"/>
      <c r="M406" s="666"/>
      <c r="N406" s="574"/>
      <c r="O406" s="319"/>
      <c r="P406" s="319"/>
      <c r="Q406" s="319"/>
      <c r="R406" s="319"/>
      <c r="S406" s="666"/>
      <c r="T406" s="319"/>
      <c r="U406" s="43"/>
      <c r="V406" s="634"/>
      <c r="W406" s="666"/>
      <c r="X406" s="634"/>
      <c r="Y406" s="319"/>
      <c r="Z406" s="634"/>
      <c r="AA406" s="319"/>
      <c r="AB406" s="319"/>
      <c r="AC406" s="666">
        <f t="shared" si="1258"/>
        <v>0</v>
      </c>
      <c r="AD406" s="580" t="e">
        <f t="shared" si="1259"/>
        <v>#DIV/0!</v>
      </c>
      <c r="AE406" s="43"/>
      <c r="AF406" s="627"/>
      <c r="AG406" s="666"/>
      <c r="AH406" s="627" t="e">
        <f t="shared" si="1255"/>
        <v>#DIV/0!</v>
      </c>
      <c r="AI406" s="319"/>
      <c r="AJ406" s="319"/>
      <c r="AK406" s="666"/>
      <c r="AL406" s="319"/>
      <c r="AM406" s="319"/>
      <c r="AN406" s="319"/>
      <c r="AO406" s="319"/>
      <c r="AP406" s="319"/>
      <c r="AQ406" s="319"/>
      <c r="AR406" s="319"/>
      <c r="AS406" s="319"/>
      <c r="AT406" s="319"/>
      <c r="AU406" s="112">
        <f t="shared" si="1246"/>
        <v>0</v>
      </c>
      <c r="AV406" s="128">
        <f t="shared" ref="AV406:AV407" si="1274">AW406</f>
        <v>0</v>
      </c>
      <c r="AW406" s="43"/>
      <c r="AX406" s="43"/>
      <c r="AY406" s="319"/>
      <c r="AZ406" s="319"/>
      <c r="BA406" s="102">
        <f t="shared" si="1266"/>
        <v>0</v>
      </c>
      <c r="BB406" s="319"/>
      <c r="BC406" s="319"/>
      <c r="BD406" s="319"/>
      <c r="BE406" s="128">
        <f t="shared" si="1256"/>
        <v>0</v>
      </c>
      <c r="BF406" s="43">
        <f t="shared" si="1269"/>
        <v>0</v>
      </c>
      <c r="BG406" s="319"/>
      <c r="BH406" s="319"/>
      <c r="BI406" s="128">
        <f t="shared" ref="BI406:BI407" si="1275">BJ406</f>
        <v>0</v>
      </c>
      <c r="BJ406" s="43"/>
      <c r="BK406" s="43"/>
      <c r="BL406" s="319"/>
      <c r="BM406" s="319"/>
      <c r="BN406" s="128" t="e">
        <f t="shared" si="1267"/>
        <v>#REF!</v>
      </c>
      <c r="BO406" s="128" t="e">
        <f t="shared" ref="BO406:BO407" si="1276">BP406</f>
        <v>#REF!</v>
      </c>
      <c r="BP406" s="43" t="e">
        <f>BP407</f>
        <v>#REF!</v>
      </c>
      <c r="BQ406" s="43"/>
      <c r="BR406" s="319"/>
      <c r="BS406" s="319"/>
      <c r="BT406" s="319">
        <f t="shared" si="1268"/>
        <v>0</v>
      </c>
      <c r="BU406" s="319"/>
      <c r="BV406" s="128">
        <f t="shared" ref="BV406:BV407" si="1277">BW406</f>
        <v>0</v>
      </c>
      <c r="BW406" s="43">
        <f>BW407</f>
        <v>0</v>
      </c>
      <c r="BX406" s="43"/>
      <c r="BY406" s="319"/>
      <c r="BZ406" s="319"/>
      <c r="CA406" s="128">
        <f t="shared" si="1270"/>
        <v>0</v>
      </c>
      <c r="CB406" s="279"/>
      <c r="CC406" s="261"/>
      <c r="CD406" s="261"/>
      <c r="CE406" s="128">
        <f t="shared" si="1271"/>
        <v>0</v>
      </c>
      <c r="CF406" s="279">
        <f t="shared" si="1272"/>
        <v>0</v>
      </c>
      <c r="CG406" s="279"/>
      <c r="CH406" s="261">
        <f t="shared" si="1257"/>
        <v>0</v>
      </c>
      <c r="CI406" s="261"/>
      <c r="CJ406" s="128"/>
      <c r="CK406" s="128">
        <f t="shared" ref="CK406:CK407" si="1278">CL406</f>
        <v>0</v>
      </c>
      <c r="CL406" s="43">
        <f>CL407</f>
        <v>0</v>
      </c>
      <c r="CM406" s="43"/>
      <c r="CN406" s="319"/>
      <c r="CO406" s="319"/>
    </row>
    <row r="407" spans="2:93" s="46" customFormat="1" ht="36.75" hidden="1" customHeight="1" x14ac:dyDescent="0.25">
      <c r="B407" s="209"/>
      <c r="C407" s="124" t="s">
        <v>40</v>
      </c>
      <c r="D407" s="188" t="e">
        <f t="shared" si="1273"/>
        <v>#REF!</v>
      </c>
      <c r="E407" s="189" t="e">
        <f>#REF!</f>
        <v>#REF!</v>
      </c>
      <c r="F407" s="189"/>
      <c r="G407" s="261"/>
      <c r="H407" s="261"/>
      <c r="I407" s="188"/>
      <c r="J407" s="574" t="e">
        <f t="shared" si="1245"/>
        <v>#REF!</v>
      </c>
      <c r="K407" s="37" t="e">
        <f>#REF!</f>
        <v>#REF!</v>
      </c>
      <c r="L407" s="574"/>
      <c r="M407" s="188"/>
      <c r="N407" s="574"/>
      <c r="O407" s="319"/>
      <c r="P407" s="319"/>
      <c r="Q407" s="319"/>
      <c r="R407" s="319"/>
      <c r="S407" s="188"/>
      <c r="T407" s="319"/>
      <c r="U407" s="37"/>
      <c r="V407" s="634"/>
      <c r="W407" s="188"/>
      <c r="X407" s="634"/>
      <c r="Y407" s="319"/>
      <c r="Z407" s="634"/>
      <c r="AA407" s="319"/>
      <c r="AB407" s="319"/>
      <c r="AC407" s="188" t="e">
        <f t="shared" si="1258"/>
        <v>#REF!</v>
      </c>
      <c r="AD407" s="580" t="e">
        <f t="shared" si="1259"/>
        <v>#REF!</v>
      </c>
      <c r="AE407" s="37" t="e">
        <f>#REF!</f>
        <v>#REF!</v>
      </c>
      <c r="AF407" s="627"/>
      <c r="AG407" s="188"/>
      <c r="AH407" s="627" t="e">
        <f t="shared" si="1255"/>
        <v>#DIV/0!</v>
      </c>
      <c r="AI407" s="319"/>
      <c r="AJ407" s="319"/>
      <c r="AK407" s="188"/>
      <c r="AL407" s="319"/>
      <c r="AM407" s="319"/>
      <c r="AN407" s="319"/>
      <c r="AO407" s="319"/>
      <c r="AP407" s="319"/>
      <c r="AQ407" s="319"/>
      <c r="AR407" s="319"/>
      <c r="AS407" s="319"/>
      <c r="AT407" s="319"/>
      <c r="AU407" s="112">
        <f t="shared" si="1246"/>
        <v>0</v>
      </c>
      <c r="AV407" s="130" t="e">
        <f t="shared" si="1274"/>
        <v>#REF!</v>
      </c>
      <c r="AW407" s="37" t="e">
        <f>#REF!</f>
        <v>#REF!</v>
      </c>
      <c r="AX407" s="37"/>
      <c r="AY407" s="319"/>
      <c r="AZ407" s="319"/>
      <c r="BA407" s="102">
        <f t="shared" si="1266"/>
        <v>0</v>
      </c>
      <c r="BB407" s="319"/>
      <c r="BC407" s="319"/>
      <c r="BD407" s="319"/>
      <c r="BE407" s="130" t="e">
        <f t="shared" si="1256"/>
        <v>#REF!</v>
      </c>
      <c r="BF407" s="37" t="e">
        <f t="shared" si="1269"/>
        <v>#REF!</v>
      </c>
      <c r="BG407" s="319"/>
      <c r="BH407" s="319"/>
      <c r="BI407" s="130" t="e">
        <f t="shared" si="1275"/>
        <v>#REF!</v>
      </c>
      <c r="BJ407" s="37" t="e">
        <f>AV407</f>
        <v>#REF!</v>
      </c>
      <c r="BK407" s="37"/>
      <c r="BL407" s="319"/>
      <c r="BM407" s="319"/>
      <c r="BN407" s="130" t="e">
        <f t="shared" si="1267"/>
        <v>#REF!</v>
      </c>
      <c r="BO407" s="130" t="e">
        <f t="shared" si="1276"/>
        <v>#REF!</v>
      </c>
      <c r="BP407" s="37" t="e">
        <f>#REF!</f>
        <v>#REF!</v>
      </c>
      <c r="BQ407" s="37"/>
      <c r="BR407" s="319"/>
      <c r="BS407" s="319"/>
      <c r="BT407" s="319">
        <f t="shared" si="1268"/>
        <v>0</v>
      </c>
      <c r="BU407" s="319"/>
      <c r="BV407" s="130">
        <f t="shared" si="1277"/>
        <v>0</v>
      </c>
      <c r="BW407" s="37">
        <f>BC407</f>
        <v>0</v>
      </c>
      <c r="BX407" s="37"/>
      <c r="BY407" s="319"/>
      <c r="BZ407" s="319"/>
      <c r="CA407" s="130">
        <f t="shared" si="1270"/>
        <v>0</v>
      </c>
      <c r="CB407" s="189"/>
      <c r="CC407" s="261"/>
      <c r="CD407" s="261"/>
      <c r="CE407" s="130">
        <f t="shared" si="1271"/>
        <v>0</v>
      </c>
      <c r="CF407" s="189">
        <f t="shared" si="1272"/>
        <v>0</v>
      </c>
      <c r="CG407" s="189"/>
      <c r="CH407" s="261">
        <f t="shared" si="1257"/>
        <v>0</v>
      </c>
      <c r="CI407" s="261"/>
      <c r="CJ407" s="130"/>
      <c r="CK407" s="130">
        <f t="shared" si="1278"/>
        <v>0</v>
      </c>
      <c r="CL407" s="37">
        <f>BY407</f>
        <v>0</v>
      </c>
      <c r="CM407" s="37"/>
      <c r="CN407" s="319"/>
      <c r="CO407" s="319"/>
    </row>
    <row r="408" spans="2:93" s="46" customFormat="1" ht="174.75" customHeight="1" x14ac:dyDescent="0.25">
      <c r="B408" s="206" t="s">
        <v>56</v>
      </c>
      <c r="C408" s="111" t="s">
        <v>254</v>
      </c>
      <c r="D408" s="193">
        <f>E408+F408+G408+H408</f>
        <v>302443.55738999997</v>
      </c>
      <c r="E408" s="666">
        <f>E409</f>
        <v>0</v>
      </c>
      <c r="F408" s="666">
        <f>F409</f>
        <v>302443.55738999997</v>
      </c>
      <c r="G408" s="261"/>
      <c r="H408" s="261"/>
      <c r="I408" s="193">
        <f>M408</f>
        <v>0</v>
      </c>
      <c r="J408" s="574">
        <f t="shared" si="1245"/>
        <v>0</v>
      </c>
      <c r="K408" s="128">
        <f>K409</f>
        <v>0</v>
      </c>
      <c r="L408" s="574"/>
      <c r="M408" s="193">
        <f>M409</f>
        <v>0</v>
      </c>
      <c r="N408" s="574"/>
      <c r="O408" s="319"/>
      <c r="P408" s="319"/>
      <c r="Q408" s="319"/>
      <c r="R408" s="319"/>
      <c r="S408" s="193"/>
      <c r="T408" s="319"/>
      <c r="U408" s="128"/>
      <c r="V408" s="634"/>
      <c r="W408" s="193"/>
      <c r="X408" s="634"/>
      <c r="Y408" s="319"/>
      <c r="Z408" s="634"/>
      <c r="AA408" s="319"/>
      <c r="AB408" s="319"/>
      <c r="AC408" s="193">
        <f t="shared" si="1258"/>
        <v>209513.42405999999</v>
      </c>
      <c r="AD408" s="580">
        <f t="shared" si="1259"/>
        <v>0.69273561608665091</v>
      </c>
      <c r="AE408" s="128">
        <f>AE409</f>
        <v>0</v>
      </c>
      <c r="AF408" s="627"/>
      <c r="AG408" s="193">
        <f>AG409</f>
        <v>209513.42405999999</v>
      </c>
      <c r="AH408" s="627">
        <f t="shared" si="1255"/>
        <v>0.69273561608665091</v>
      </c>
      <c r="AI408" s="319"/>
      <c r="AJ408" s="319"/>
      <c r="AK408" s="193"/>
      <c r="AL408" s="319"/>
      <c r="AM408" s="319"/>
      <c r="AN408" s="319"/>
      <c r="AO408" s="319"/>
      <c r="AP408" s="319"/>
      <c r="AQ408" s="319"/>
      <c r="AR408" s="319"/>
      <c r="AS408" s="319"/>
      <c r="AT408" s="319"/>
      <c r="AU408" s="112">
        <f t="shared" si="1246"/>
        <v>-79498.19908999998</v>
      </c>
      <c r="AV408" s="112">
        <f>AW408+AX408+AY408+AZ408</f>
        <v>222945.35829999999</v>
      </c>
      <c r="AW408" s="128">
        <f>AW409</f>
        <v>0</v>
      </c>
      <c r="AX408" s="128">
        <f>AX409</f>
        <v>222945.35829999999</v>
      </c>
      <c r="AY408" s="319"/>
      <c r="AZ408" s="319"/>
      <c r="BA408" s="128">
        <f>BB408</f>
        <v>0</v>
      </c>
      <c r="BB408" s="128">
        <f>BB410</f>
        <v>0</v>
      </c>
      <c r="BC408" s="319"/>
      <c r="BD408" s="319"/>
      <c r="BE408" s="128">
        <f t="shared" si="1256"/>
        <v>0</v>
      </c>
      <c r="BF408" s="128">
        <f>BF410</f>
        <v>0</v>
      </c>
      <c r="BG408" s="319"/>
      <c r="BH408" s="319"/>
      <c r="BI408" s="112">
        <f>BJ408+BK408+BL408+BM408</f>
        <v>0</v>
      </c>
      <c r="BJ408" s="128">
        <f>BJ409</f>
        <v>0</v>
      </c>
      <c r="BK408" s="128"/>
      <c r="BL408" s="319"/>
      <c r="BM408" s="319"/>
      <c r="BN408" s="128"/>
      <c r="BO408" s="112">
        <f>BP408+BQ408+BR408+BS408</f>
        <v>0</v>
      </c>
      <c r="BP408" s="128">
        <f>BP409</f>
        <v>0</v>
      </c>
      <c r="BQ408" s="128"/>
      <c r="BR408" s="319"/>
      <c r="BS408" s="319"/>
      <c r="BT408" s="319">
        <f t="shared" si="1268"/>
        <v>0</v>
      </c>
      <c r="BU408" s="319"/>
      <c r="BV408" s="112">
        <f>BW408+BX408+BY408+BZ408</f>
        <v>0</v>
      </c>
      <c r="BW408" s="128">
        <f>BW409</f>
        <v>0</v>
      </c>
      <c r="BX408" s="128"/>
      <c r="BY408" s="319"/>
      <c r="BZ408" s="319"/>
      <c r="CA408" s="128">
        <f t="shared" si="1270"/>
        <v>0</v>
      </c>
      <c r="CB408" s="435"/>
      <c r="CC408" s="261"/>
      <c r="CD408" s="261"/>
      <c r="CE408" s="128">
        <f t="shared" si="1271"/>
        <v>0</v>
      </c>
      <c r="CF408" s="435">
        <f t="shared" si="1272"/>
        <v>0</v>
      </c>
      <c r="CG408" s="528"/>
      <c r="CH408" s="261">
        <f t="shared" si="1257"/>
        <v>0</v>
      </c>
      <c r="CI408" s="261"/>
      <c r="CJ408" s="128"/>
      <c r="CK408" s="112">
        <f>CL408+CM408+CN408+CO408</f>
        <v>0</v>
      </c>
      <c r="CL408" s="128">
        <f>CL409</f>
        <v>0</v>
      </c>
      <c r="CM408" s="128"/>
      <c r="CN408" s="319"/>
      <c r="CO408" s="319"/>
    </row>
    <row r="409" spans="2:93" s="44" customFormat="1" ht="46.5" hidden="1" customHeight="1" x14ac:dyDescent="0.25">
      <c r="B409" s="665"/>
      <c r="C409" s="111" t="s">
        <v>31</v>
      </c>
      <c r="D409" s="193">
        <f>E409+F409+G409+H409</f>
        <v>302443.55738999997</v>
      </c>
      <c r="E409" s="666">
        <f>E410</f>
        <v>0</v>
      </c>
      <c r="F409" s="666">
        <f>SUM(F410:F412)</f>
        <v>302443.55738999997</v>
      </c>
      <c r="G409" s="279"/>
      <c r="H409" s="279"/>
      <c r="I409" s="193"/>
      <c r="J409" s="574">
        <f t="shared" si="1245"/>
        <v>0</v>
      </c>
      <c r="K409" s="43"/>
      <c r="L409" s="574"/>
      <c r="M409" s="193">
        <f>SUM(M410:M412)</f>
        <v>0</v>
      </c>
      <c r="N409" s="574"/>
      <c r="O409" s="43"/>
      <c r="P409" s="43"/>
      <c r="Q409" s="43"/>
      <c r="R409" s="43"/>
      <c r="S409" s="193"/>
      <c r="T409" s="43"/>
      <c r="U409" s="128"/>
      <c r="V409" s="626"/>
      <c r="W409" s="193"/>
      <c r="X409" s="626"/>
      <c r="Y409" s="43"/>
      <c r="Z409" s="626"/>
      <c r="AA409" s="43"/>
      <c r="AB409" s="43"/>
      <c r="AC409" s="193">
        <f t="shared" si="1258"/>
        <v>209513.42405999999</v>
      </c>
      <c r="AD409" s="574">
        <f t="shared" si="1259"/>
        <v>0.69273561608665091</v>
      </c>
      <c r="AE409" s="128">
        <f>AE410</f>
        <v>0</v>
      </c>
      <c r="AF409" s="646"/>
      <c r="AG409" s="193">
        <f>AG410+AG411+AG412</f>
        <v>209513.42405999999</v>
      </c>
      <c r="AH409" s="646">
        <f t="shared" si="1255"/>
        <v>0.69273561608665091</v>
      </c>
      <c r="AI409" s="43"/>
      <c r="AJ409" s="43"/>
      <c r="AK409" s="193"/>
      <c r="AL409" s="43"/>
      <c r="AM409" s="43"/>
      <c r="AN409" s="43"/>
      <c r="AO409" s="43"/>
      <c r="AP409" s="43"/>
      <c r="AQ409" s="43"/>
      <c r="AR409" s="43"/>
      <c r="AS409" s="43"/>
      <c r="AT409" s="43"/>
      <c r="AU409" s="112">
        <f t="shared" si="1246"/>
        <v>-79498.19908999998</v>
      </c>
      <c r="AV409" s="112">
        <f>AW409+AX409+AY409+AZ409</f>
        <v>222945.35829999999</v>
      </c>
      <c r="AW409" s="128">
        <f>AW410</f>
        <v>0</v>
      </c>
      <c r="AX409" s="128">
        <f>SUM(AX410:AX412)</f>
        <v>222945.35829999999</v>
      </c>
      <c r="AY409" s="43"/>
      <c r="AZ409" s="43"/>
      <c r="BA409" s="128">
        <f t="shared" ref="BA409" si="1279">BB409+BC409+BD409</f>
        <v>0</v>
      </c>
      <c r="BB409" s="43"/>
      <c r="BC409" s="43"/>
      <c r="BD409" s="43"/>
      <c r="BE409" s="128">
        <f t="shared" si="1256"/>
        <v>0</v>
      </c>
      <c r="BF409" s="128">
        <f t="shared" ref="BF409:BF415" si="1280">E409</f>
        <v>0</v>
      </c>
      <c r="BG409" s="43"/>
      <c r="BH409" s="43"/>
      <c r="BI409" s="112">
        <f>BJ409+BK409+BL409+BM409</f>
        <v>0</v>
      </c>
      <c r="BJ409" s="128">
        <f>BJ410</f>
        <v>0</v>
      </c>
      <c r="BK409" s="128"/>
      <c r="BL409" s="43"/>
      <c r="BM409" s="43"/>
      <c r="BN409" s="128"/>
      <c r="BO409" s="112">
        <f>BP409+BQ409+BR409+BS409</f>
        <v>0</v>
      </c>
      <c r="BP409" s="128">
        <f>BP410</f>
        <v>0</v>
      </c>
      <c r="BQ409" s="128"/>
      <c r="BR409" s="43"/>
      <c r="BS409" s="43"/>
      <c r="BT409" s="43">
        <f t="shared" si="1268"/>
        <v>0</v>
      </c>
      <c r="BU409" s="43"/>
      <c r="BV409" s="112">
        <f>BW409+BX409+BY409+BZ409</f>
        <v>0</v>
      </c>
      <c r="BW409" s="128">
        <f>BW410</f>
        <v>0</v>
      </c>
      <c r="BX409" s="128"/>
      <c r="BY409" s="43"/>
      <c r="BZ409" s="43"/>
      <c r="CA409" s="128">
        <f t="shared" si="1270"/>
        <v>0</v>
      </c>
      <c r="CB409" s="661"/>
      <c r="CC409" s="279"/>
      <c r="CD409" s="279"/>
      <c r="CE409" s="128">
        <f t="shared" si="1271"/>
        <v>0</v>
      </c>
      <c r="CF409" s="661">
        <f t="shared" si="1272"/>
        <v>0</v>
      </c>
      <c r="CG409" s="661"/>
      <c r="CH409" s="279">
        <f t="shared" si="1257"/>
        <v>0</v>
      </c>
      <c r="CI409" s="279"/>
      <c r="CJ409" s="128"/>
      <c r="CK409" s="112">
        <f>CL409+CM409+CN409+CO409</f>
        <v>0</v>
      </c>
      <c r="CL409" s="128">
        <f>CL410</f>
        <v>0</v>
      </c>
      <c r="CM409" s="128"/>
      <c r="CN409" s="43"/>
      <c r="CO409" s="43"/>
    </row>
    <row r="410" spans="2:93" s="46" customFormat="1" ht="36.75" hidden="1" customHeight="1" x14ac:dyDescent="0.25">
      <c r="B410" s="206"/>
      <c r="C410" s="124" t="s">
        <v>39</v>
      </c>
      <c r="D410" s="188">
        <f>F410</f>
        <v>231542.86712000001</v>
      </c>
      <c r="E410" s="188">
        <v>0</v>
      </c>
      <c r="F410" s="188">
        <v>231542.86712000001</v>
      </c>
      <c r="G410" s="261"/>
      <c r="H410" s="261"/>
      <c r="I410" s="188"/>
      <c r="J410" s="574">
        <f t="shared" si="1245"/>
        <v>0</v>
      </c>
      <c r="K410" s="319"/>
      <c r="L410" s="574"/>
      <c r="M410" s="188"/>
      <c r="N410" s="574"/>
      <c r="O410" s="319"/>
      <c r="P410" s="319"/>
      <c r="Q410" s="319"/>
      <c r="R410" s="319"/>
      <c r="S410" s="188"/>
      <c r="T410" s="319"/>
      <c r="U410" s="130"/>
      <c r="V410" s="634"/>
      <c r="W410" s="188"/>
      <c r="X410" s="634"/>
      <c r="Y410" s="319"/>
      <c r="Z410" s="634"/>
      <c r="AA410" s="319"/>
      <c r="AB410" s="319"/>
      <c r="AC410" s="188">
        <f t="shared" si="1258"/>
        <v>152044.66803</v>
      </c>
      <c r="AD410" s="580">
        <f t="shared" si="1259"/>
        <v>0.65665882918863971</v>
      </c>
      <c r="AE410" s="130">
        <v>0</v>
      </c>
      <c r="AF410" s="627"/>
      <c r="AG410" s="188">
        <v>152044.66803</v>
      </c>
      <c r="AH410" s="627">
        <f t="shared" si="1255"/>
        <v>0.65665882918863971</v>
      </c>
      <c r="AI410" s="319"/>
      <c r="AJ410" s="319"/>
      <c r="AK410" s="188"/>
      <c r="AL410" s="319"/>
      <c r="AM410" s="319"/>
      <c r="AN410" s="319"/>
      <c r="AO410" s="319"/>
      <c r="AP410" s="319"/>
      <c r="AQ410" s="319"/>
      <c r="AR410" s="319"/>
      <c r="AS410" s="319"/>
      <c r="AT410" s="319"/>
      <c r="AU410" s="112">
        <f t="shared" si="1246"/>
        <v>-22821.660300000018</v>
      </c>
      <c r="AV410" s="130">
        <f>AX410</f>
        <v>208721.20681999999</v>
      </c>
      <c r="AW410" s="130">
        <v>0</v>
      </c>
      <c r="AX410" s="130">
        <v>208721.20681999999</v>
      </c>
      <c r="AY410" s="319"/>
      <c r="AZ410" s="319"/>
      <c r="BA410" s="130">
        <f t="shared" si="1266"/>
        <v>0</v>
      </c>
      <c r="BB410" s="130">
        <f>BF410-E410</f>
        <v>0</v>
      </c>
      <c r="BC410" s="319"/>
      <c r="BD410" s="319"/>
      <c r="BE410" s="130">
        <f t="shared" si="1256"/>
        <v>0</v>
      </c>
      <c r="BF410" s="130">
        <f t="shared" si="1280"/>
        <v>0</v>
      </c>
      <c r="BG410" s="319"/>
      <c r="BH410" s="319"/>
      <c r="BI410" s="130">
        <f>BJ410</f>
        <v>0</v>
      </c>
      <c r="BJ410" s="130">
        <v>0</v>
      </c>
      <c r="BK410" s="130"/>
      <c r="BL410" s="319"/>
      <c r="BM410" s="319"/>
      <c r="BN410" s="130"/>
      <c r="BO410" s="130">
        <f>BP410</f>
        <v>0</v>
      </c>
      <c r="BP410" s="130">
        <v>0</v>
      </c>
      <c r="BQ410" s="130"/>
      <c r="BR410" s="319"/>
      <c r="BS410" s="319"/>
      <c r="BT410" s="319">
        <f t="shared" si="1268"/>
        <v>0</v>
      </c>
      <c r="BU410" s="319"/>
      <c r="BV410" s="130">
        <f>BW410</f>
        <v>0</v>
      </c>
      <c r="BW410" s="130">
        <v>0</v>
      </c>
      <c r="BX410" s="130"/>
      <c r="BY410" s="319"/>
      <c r="BZ410" s="319"/>
      <c r="CA410" s="130">
        <f t="shared" si="1270"/>
        <v>0</v>
      </c>
      <c r="CB410" s="188"/>
      <c r="CC410" s="261"/>
      <c r="CD410" s="261"/>
      <c r="CE410" s="130">
        <f t="shared" si="1271"/>
        <v>0</v>
      </c>
      <c r="CF410" s="188">
        <f t="shared" si="1272"/>
        <v>0</v>
      </c>
      <c r="CG410" s="188"/>
      <c r="CH410" s="261">
        <f t="shared" si="1257"/>
        <v>0</v>
      </c>
      <c r="CI410" s="261"/>
      <c r="CJ410" s="130"/>
      <c r="CK410" s="130">
        <f>CL410</f>
        <v>0</v>
      </c>
      <c r="CL410" s="130">
        <v>0</v>
      </c>
      <c r="CM410" s="130"/>
      <c r="CN410" s="319"/>
      <c r="CO410" s="319"/>
    </row>
    <row r="411" spans="2:93" s="46" customFormat="1" ht="36.75" hidden="1" customHeight="1" x14ac:dyDescent="0.25">
      <c r="B411" s="206"/>
      <c r="C411" s="124" t="s">
        <v>43</v>
      </c>
      <c r="D411" s="188">
        <f>F411</f>
        <v>3500.3712</v>
      </c>
      <c r="E411" s="188"/>
      <c r="F411" s="188">
        <v>3500.3712</v>
      </c>
      <c r="G411" s="261"/>
      <c r="H411" s="261"/>
      <c r="I411" s="188"/>
      <c r="J411" s="574"/>
      <c r="K411" s="319"/>
      <c r="L411" s="574"/>
      <c r="M411" s="188"/>
      <c r="N411" s="574"/>
      <c r="O411" s="319"/>
      <c r="P411" s="319"/>
      <c r="Q411" s="319"/>
      <c r="R411" s="319"/>
      <c r="S411" s="188"/>
      <c r="T411" s="319"/>
      <c r="U411" s="130"/>
      <c r="V411" s="634"/>
      <c r="W411" s="188"/>
      <c r="X411" s="634"/>
      <c r="Y411" s="319"/>
      <c r="Z411" s="634"/>
      <c r="AA411" s="319"/>
      <c r="AB411" s="319"/>
      <c r="AC411" s="188">
        <f t="shared" si="1258"/>
        <v>3500.3712</v>
      </c>
      <c r="AD411" s="580">
        <f t="shared" si="1259"/>
        <v>1</v>
      </c>
      <c r="AE411" s="130"/>
      <c r="AF411" s="627"/>
      <c r="AG411" s="188">
        <v>3500.3712</v>
      </c>
      <c r="AH411" s="627">
        <f t="shared" si="1255"/>
        <v>1</v>
      </c>
      <c r="AI411" s="319"/>
      <c r="AJ411" s="319"/>
      <c r="AK411" s="188"/>
      <c r="AL411" s="319"/>
      <c r="AM411" s="319"/>
      <c r="AN411" s="319"/>
      <c r="AO411" s="319"/>
      <c r="AP411" s="319"/>
      <c r="AQ411" s="319"/>
      <c r="AR411" s="319"/>
      <c r="AS411" s="319"/>
      <c r="AT411" s="319"/>
      <c r="AU411" s="112"/>
      <c r="AV411" s="130"/>
      <c r="AW411" s="130"/>
      <c r="AX411" s="130"/>
      <c r="AY411" s="319"/>
      <c r="AZ411" s="319"/>
      <c r="BA411" s="130"/>
      <c r="BB411" s="130"/>
      <c r="BC411" s="319"/>
      <c r="BD411" s="319"/>
      <c r="BE411" s="130"/>
      <c r="BF411" s="130"/>
      <c r="BG411" s="319"/>
      <c r="BH411" s="319"/>
      <c r="BI411" s="130"/>
      <c r="BJ411" s="130"/>
      <c r="BK411" s="130"/>
      <c r="BL411" s="319"/>
      <c r="BM411" s="319"/>
      <c r="BN411" s="130"/>
      <c r="BO411" s="130"/>
      <c r="BP411" s="130"/>
      <c r="BQ411" s="130"/>
      <c r="BR411" s="319"/>
      <c r="BS411" s="319"/>
      <c r="BT411" s="319"/>
      <c r="BU411" s="319"/>
      <c r="BV411" s="130"/>
      <c r="BW411" s="130"/>
      <c r="BX411" s="130"/>
      <c r="BY411" s="319"/>
      <c r="BZ411" s="319"/>
      <c r="CA411" s="130"/>
      <c r="CB411" s="188"/>
      <c r="CC411" s="261"/>
      <c r="CD411" s="261"/>
      <c r="CE411" s="130"/>
      <c r="CF411" s="188"/>
      <c r="CG411" s="188"/>
      <c r="CH411" s="261"/>
      <c r="CI411" s="261"/>
      <c r="CJ411" s="130"/>
      <c r="CK411" s="130"/>
      <c r="CL411" s="130"/>
      <c r="CM411" s="130"/>
      <c r="CN411" s="319"/>
      <c r="CO411" s="319"/>
    </row>
    <row r="412" spans="2:93" s="46" customFormat="1" ht="36.75" hidden="1" customHeight="1" x14ac:dyDescent="0.25">
      <c r="B412" s="206"/>
      <c r="C412" s="124" t="s">
        <v>40</v>
      </c>
      <c r="D412" s="188">
        <f>F412</f>
        <v>67400.319069999998</v>
      </c>
      <c r="E412" s="188">
        <v>0</v>
      </c>
      <c r="F412" s="188">
        <v>67400.319069999998</v>
      </c>
      <c r="G412" s="261"/>
      <c r="H412" s="261"/>
      <c r="I412" s="188"/>
      <c r="J412" s="574">
        <f t="shared" si="1245"/>
        <v>0</v>
      </c>
      <c r="K412" s="319"/>
      <c r="L412" s="574"/>
      <c r="M412" s="188"/>
      <c r="N412" s="574"/>
      <c r="O412" s="319"/>
      <c r="P412" s="319"/>
      <c r="Q412" s="319"/>
      <c r="R412" s="319"/>
      <c r="S412" s="188"/>
      <c r="T412" s="319"/>
      <c r="U412" s="130"/>
      <c r="V412" s="634"/>
      <c r="W412" s="188"/>
      <c r="X412" s="634"/>
      <c r="Y412" s="319"/>
      <c r="Z412" s="634"/>
      <c r="AA412" s="319"/>
      <c r="AB412" s="319"/>
      <c r="AC412" s="188">
        <f t="shared" si="1258"/>
        <v>53968.384830000003</v>
      </c>
      <c r="AD412" s="580">
        <f t="shared" si="1259"/>
        <v>0.80071408525455223</v>
      </c>
      <c r="AE412" s="130">
        <v>0</v>
      </c>
      <c r="AF412" s="627"/>
      <c r="AG412" s="188">
        <f>53968.38483</f>
        <v>53968.384830000003</v>
      </c>
      <c r="AH412" s="627">
        <f t="shared" si="1255"/>
        <v>0.80071408525455223</v>
      </c>
      <c r="AI412" s="319"/>
      <c r="AJ412" s="319"/>
      <c r="AK412" s="188"/>
      <c r="AL412" s="319"/>
      <c r="AM412" s="319"/>
      <c r="AN412" s="319"/>
      <c r="AO412" s="319"/>
      <c r="AP412" s="319"/>
      <c r="AQ412" s="319"/>
      <c r="AR412" s="319"/>
      <c r="AS412" s="319"/>
      <c r="AT412" s="319"/>
      <c r="AU412" s="112">
        <f t="shared" si="1246"/>
        <v>-53176.167589999997</v>
      </c>
      <c r="AV412" s="130">
        <f>AX412</f>
        <v>14224.15148</v>
      </c>
      <c r="AW412" s="130">
        <v>0</v>
      </c>
      <c r="AX412" s="130">
        <v>14224.15148</v>
      </c>
      <c r="AY412" s="319"/>
      <c r="AZ412" s="319"/>
      <c r="BA412" s="102">
        <f t="shared" si="1266"/>
        <v>0</v>
      </c>
      <c r="BB412" s="319"/>
      <c r="BC412" s="319"/>
      <c r="BD412" s="319"/>
      <c r="BE412" s="130">
        <f t="shared" si="1256"/>
        <v>0</v>
      </c>
      <c r="BF412" s="130">
        <f t="shared" si="1280"/>
        <v>0</v>
      </c>
      <c r="BG412" s="319"/>
      <c r="BH412" s="319"/>
      <c r="BI412" s="130"/>
      <c r="BJ412" s="130"/>
      <c r="BK412" s="130"/>
      <c r="BL412" s="319"/>
      <c r="BM412" s="319"/>
      <c r="BN412" s="130"/>
      <c r="BO412" s="130"/>
      <c r="BP412" s="130"/>
      <c r="BQ412" s="130"/>
      <c r="BR412" s="319"/>
      <c r="BS412" s="319"/>
      <c r="BT412" s="319">
        <f t="shared" si="1268"/>
        <v>0</v>
      </c>
      <c r="BU412" s="319"/>
      <c r="BV412" s="130"/>
      <c r="BW412" s="130"/>
      <c r="BX412" s="130"/>
      <c r="BY412" s="319"/>
      <c r="BZ412" s="319"/>
      <c r="CA412" s="130">
        <f t="shared" si="1270"/>
        <v>0</v>
      </c>
      <c r="CB412" s="188"/>
      <c r="CC412" s="261"/>
      <c r="CD412" s="261"/>
      <c r="CE412" s="130">
        <f t="shared" si="1271"/>
        <v>0</v>
      </c>
      <c r="CF412" s="188">
        <f t="shared" si="1272"/>
        <v>0</v>
      </c>
      <c r="CG412" s="188"/>
      <c r="CH412" s="261">
        <f t="shared" si="1257"/>
        <v>0</v>
      </c>
      <c r="CI412" s="261"/>
      <c r="CJ412" s="130"/>
      <c r="CK412" s="130"/>
      <c r="CL412" s="130"/>
      <c r="CM412" s="130"/>
      <c r="CN412" s="319"/>
      <c r="CO412" s="319"/>
    </row>
    <row r="413" spans="2:93" s="46" customFormat="1" ht="155.25" hidden="1" customHeight="1" x14ac:dyDescent="0.25">
      <c r="B413" s="206" t="s">
        <v>178</v>
      </c>
      <c r="C413" s="111" t="s">
        <v>257</v>
      </c>
      <c r="D413" s="193">
        <f>E413+F413+G413+H413</f>
        <v>0</v>
      </c>
      <c r="E413" s="666">
        <f>E415</f>
        <v>0</v>
      </c>
      <c r="F413" s="666"/>
      <c r="G413" s="261"/>
      <c r="H413" s="261"/>
      <c r="I413" s="193">
        <f>M413</f>
        <v>0</v>
      </c>
      <c r="J413" s="574">
        <v>0</v>
      </c>
      <c r="K413" s="319"/>
      <c r="L413" s="574"/>
      <c r="M413" s="193"/>
      <c r="N413" s="574"/>
      <c r="O413" s="319"/>
      <c r="P413" s="319"/>
      <c r="Q413" s="319"/>
      <c r="R413" s="319"/>
      <c r="S413" s="193"/>
      <c r="T413" s="319"/>
      <c r="U413" s="128"/>
      <c r="V413" s="634"/>
      <c r="W413" s="193"/>
      <c r="X413" s="634"/>
      <c r="Y413" s="319"/>
      <c r="Z413" s="634"/>
      <c r="AA413" s="319"/>
      <c r="AB413" s="319"/>
      <c r="AC413" s="193">
        <f t="shared" si="1258"/>
        <v>0</v>
      </c>
      <c r="AD413" s="580" t="e">
        <f t="shared" si="1259"/>
        <v>#DIV/0!</v>
      </c>
      <c r="AE413" s="128">
        <f>AE415</f>
        <v>0</v>
      </c>
      <c r="AF413" s="627"/>
      <c r="AG413" s="193"/>
      <c r="AH413" s="627" t="e">
        <f t="shared" si="1255"/>
        <v>#DIV/0!</v>
      </c>
      <c r="AI413" s="319"/>
      <c r="AJ413" s="319"/>
      <c r="AK413" s="193"/>
      <c r="AL413" s="319"/>
      <c r="AM413" s="319"/>
      <c r="AN413" s="319"/>
      <c r="AO413" s="319"/>
      <c r="AP413" s="319"/>
      <c r="AQ413" s="319"/>
      <c r="AR413" s="319"/>
      <c r="AS413" s="319"/>
      <c r="AT413" s="319"/>
      <c r="AU413" s="112">
        <f t="shared" si="1246"/>
        <v>91000</v>
      </c>
      <c r="AV413" s="112">
        <f>AW413+AX413+AY413+AZ413</f>
        <v>91000</v>
      </c>
      <c r="AW413" s="128">
        <f>AW415</f>
        <v>0</v>
      </c>
      <c r="AX413" s="128">
        <f>AX415</f>
        <v>91000</v>
      </c>
      <c r="AY413" s="319"/>
      <c r="AZ413" s="319"/>
      <c r="BA413" s="128">
        <f t="shared" si="1266"/>
        <v>0</v>
      </c>
      <c r="BB413" s="319"/>
      <c r="BC413" s="319"/>
      <c r="BD413" s="319"/>
      <c r="BE413" s="128">
        <f t="shared" si="1256"/>
        <v>0</v>
      </c>
      <c r="BF413" s="128">
        <f t="shared" si="1280"/>
        <v>0</v>
      </c>
      <c r="BG413" s="319"/>
      <c r="BH413" s="319"/>
      <c r="BI413" s="112">
        <f>BJ413+BK413+BL413+BM413</f>
        <v>145000</v>
      </c>
      <c r="BJ413" s="128">
        <f>BJ415</f>
        <v>0</v>
      </c>
      <c r="BK413" s="128">
        <f>BK414</f>
        <v>145000</v>
      </c>
      <c r="BL413" s="319"/>
      <c r="BM413" s="319"/>
      <c r="BN413" s="128">
        <f>BN414</f>
        <v>-91000</v>
      </c>
      <c r="BO413" s="112">
        <f>BP413+BQ413+BR413+BS413</f>
        <v>54000</v>
      </c>
      <c r="BP413" s="128">
        <f>BP415</f>
        <v>0</v>
      </c>
      <c r="BQ413" s="128">
        <f>BQ414</f>
        <v>54000</v>
      </c>
      <c r="BR413" s="319"/>
      <c r="BS413" s="319"/>
      <c r="BT413" s="319">
        <f t="shared" si="1268"/>
        <v>0</v>
      </c>
      <c r="BU413" s="319"/>
      <c r="BV413" s="112">
        <f>BW413+BX413+BY413+BZ413</f>
        <v>0</v>
      </c>
      <c r="BW413" s="128">
        <f>BW415</f>
        <v>0</v>
      </c>
      <c r="BX413" s="128"/>
      <c r="BY413" s="319"/>
      <c r="BZ413" s="319"/>
      <c r="CA413" s="128">
        <f t="shared" si="1270"/>
        <v>0</v>
      </c>
      <c r="CB413" s="435"/>
      <c r="CC413" s="261"/>
      <c r="CD413" s="261"/>
      <c r="CE413" s="128">
        <f t="shared" si="1271"/>
        <v>0</v>
      </c>
      <c r="CF413" s="435">
        <f t="shared" si="1272"/>
        <v>0</v>
      </c>
      <c r="CG413" s="528"/>
      <c r="CH413" s="261">
        <f t="shared" si="1257"/>
        <v>0</v>
      </c>
      <c r="CI413" s="261"/>
      <c r="CJ413" s="128"/>
      <c r="CK413" s="112">
        <f>CL413+CM413+CN413+CO413</f>
        <v>0</v>
      </c>
      <c r="CL413" s="128">
        <f>CL415</f>
        <v>0</v>
      </c>
      <c r="CM413" s="128"/>
      <c r="CN413" s="319"/>
      <c r="CO413" s="319"/>
    </row>
    <row r="414" spans="2:93" s="44" customFormat="1" ht="46.5" hidden="1" customHeight="1" x14ac:dyDescent="0.25">
      <c r="B414" s="436"/>
      <c r="C414" s="111" t="s">
        <v>31</v>
      </c>
      <c r="D414" s="193">
        <f>E414+F414+G414+H414</f>
        <v>0</v>
      </c>
      <c r="E414" s="666">
        <f>E415</f>
        <v>0</v>
      </c>
      <c r="F414" s="666"/>
      <c r="G414" s="279"/>
      <c r="H414" s="279"/>
      <c r="I414" s="193"/>
      <c r="J414" s="574" t="e">
        <f t="shared" si="1245"/>
        <v>#DIV/0!</v>
      </c>
      <c r="K414" s="43"/>
      <c r="L414" s="574"/>
      <c r="M414" s="193"/>
      <c r="N414" s="574"/>
      <c r="O414" s="43"/>
      <c r="P414" s="43"/>
      <c r="Q414" s="43"/>
      <c r="R414" s="43"/>
      <c r="S414" s="193"/>
      <c r="T414" s="43"/>
      <c r="U414" s="128"/>
      <c r="V414" s="634"/>
      <c r="W414" s="193"/>
      <c r="X414" s="634"/>
      <c r="Y414" s="43"/>
      <c r="Z414" s="634"/>
      <c r="AA414" s="43"/>
      <c r="AB414" s="43"/>
      <c r="AC414" s="193">
        <f t="shared" si="1258"/>
        <v>0</v>
      </c>
      <c r="AD414" s="580" t="e">
        <f t="shared" si="1259"/>
        <v>#DIV/0!</v>
      </c>
      <c r="AE414" s="128">
        <f>AE415</f>
        <v>0</v>
      </c>
      <c r="AF414" s="627"/>
      <c r="AG414" s="193"/>
      <c r="AH414" s="627" t="e">
        <f t="shared" si="1255"/>
        <v>#DIV/0!</v>
      </c>
      <c r="AI414" s="43"/>
      <c r="AJ414" s="43"/>
      <c r="AK414" s="193"/>
      <c r="AL414" s="43"/>
      <c r="AM414" s="43"/>
      <c r="AN414" s="43"/>
      <c r="AO414" s="43"/>
      <c r="AP414" s="43"/>
      <c r="AQ414" s="43"/>
      <c r="AR414" s="43"/>
      <c r="AS414" s="43"/>
      <c r="AT414" s="43"/>
      <c r="AU414" s="112">
        <f t="shared" si="1246"/>
        <v>91000</v>
      </c>
      <c r="AV414" s="112">
        <f>AW414+AX414+AY414+AZ414</f>
        <v>91000</v>
      </c>
      <c r="AW414" s="128">
        <f>AW415</f>
        <v>0</v>
      </c>
      <c r="AX414" s="128">
        <f>AX415</f>
        <v>91000</v>
      </c>
      <c r="AY414" s="43"/>
      <c r="AZ414" s="43"/>
      <c r="BA414" s="128">
        <f t="shared" si="1266"/>
        <v>0</v>
      </c>
      <c r="BB414" s="43"/>
      <c r="BC414" s="43"/>
      <c r="BD414" s="43"/>
      <c r="BE414" s="128">
        <f t="shared" ref="BE414" si="1281">BF414+BG414+BH414</f>
        <v>0</v>
      </c>
      <c r="BF414" s="128">
        <f t="shared" si="1280"/>
        <v>0</v>
      </c>
      <c r="BG414" s="43"/>
      <c r="BH414" s="43"/>
      <c r="BI414" s="112">
        <f>BJ414+BK414+BL414+BM414</f>
        <v>145000</v>
      </c>
      <c r="BJ414" s="128">
        <f>BJ415</f>
        <v>0</v>
      </c>
      <c r="BK414" s="128">
        <f>SUM(BK415:BK416)</f>
        <v>145000</v>
      </c>
      <c r="BL414" s="43"/>
      <c r="BM414" s="43"/>
      <c r="BN414" s="128">
        <f>SUM(BN415:BN416)</f>
        <v>-91000</v>
      </c>
      <c r="BO414" s="112">
        <f>BP414+BQ414+BR414+BS414</f>
        <v>54000</v>
      </c>
      <c r="BP414" s="128">
        <f>BP415</f>
        <v>0</v>
      </c>
      <c r="BQ414" s="128">
        <f>SUM(BQ415:BQ416)</f>
        <v>54000</v>
      </c>
      <c r="BR414" s="43"/>
      <c r="BS414" s="43"/>
      <c r="BT414" s="43">
        <f t="shared" ref="BT414" si="1282">BL414</f>
        <v>0</v>
      </c>
      <c r="BU414" s="43"/>
      <c r="BV414" s="112">
        <f>BW414+BX414+BY414+BZ414</f>
        <v>0</v>
      </c>
      <c r="BW414" s="128">
        <f>BW415</f>
        <v>0</v>
      </c>
      <c r="BX414" s="128"/>
      <c r="BY414" s="43"/>
      <c r="BZ414" s="43"/>
      <c r="CA414" s="128">
        <f t="shared" ref="CA414" si="1283">CB414+CC414+CD414</f>
        <v>0</v>
      </c>
      <c r="CB414" s="435"/>
      <c r="CC414" s="279"/>
      <c r="CD414" s="279"/>
      <c r="CE414" s="128">
        <f t="shared" ref="CE414" si="1284">CF414+CH414+CI414</f>
        <v>0</v>
      </c>
      <c r="CF414" s="435">
        <f t="shared" ref="CF414" si="1285">BW414</f>
        <v>0</v>
      </c>
      <c r="CG414" s="528"/>
      <c r="CH414" s="279">
        <f t="shared" ref="CH414" si="1286">BY414</f>
        <v>0</v>
      </c>
      <c r="CI414" s="279"/>
      <c r="CJ414" s="128"/>
      <c r="CK414" s="112">
        <f>CL414+CM414+CN414+CO414</f>
        <v>0</v>
      </c>
      <c r="CL414" s="128">
        <f>CL415</f>
        <v>0</v>
      </c>
      <c r="CM414" s="128"/>
      <c r="CN414" s="43"/>
      <c r="CO414" s="43"/>
    </row>
    <row r="415" spans="2:93" s="46" customFormat="1" ht="36.75" hidden="1" customHeight="1" x14ac:dyDescent="0.25">
      <c r="B415" s="206"/>
      <c r="C415" s="124" t="s">
        <v>39</v>
      </c>
      <c r="D415" s="188">
        <f t="shared" ref="D415:D419" si="1287">E415</f>
        <v>0</v>
      </c>
      <c r="E415" s="188">
        <v>0</v>
      </c>
      <c r="F415" s="188"/>
      <c r="G415" s="261"/>
      <c r="H415" s="261"/>
      <c r="I415" s="188"/>
      <c r="J415" s="574" t="e">
        <f t="shared" si="1245"/>
        <v>#DIV/0!</v>
      </c>
      <c r="K415" s="319"/>
      <c r="L415" s="574"/>
      <c r="M415" s="188"/>
      <c r="N415" s="574"/>
      <c r="O415" s="319"/>
      <c r="P415" s="319"/>
      <c r="Q415" s="319"/>
      <c r="R415" s="319"/>
      <c r="S415" s="188"/>
      <c r="T415" s="319"/>
      <c r="U415" s="130"/>
      <c r="V415" s="634"/>
      <c r="W415" s="188"/>
      <c r="X415" s="634"/>
      <c r="Y415" s="319"/>
      <c r="Z415" s="634"/>
      <c r="AA415" s="319"/>
      <c r="AB415" s="319"/>
      <c r="AC415" s="188">
        <f t="shared" si="1258"/>
        <v>0</v>
      </c>
      <c r="AD415" s="580" t="e">
        <f t="shared" si="1259"/>
        <v>#DIV/0!</v>
      </c>
      <c r="AE415" s="130">
        <v>0</v>
      </c>
      <c r="AF415" s="627"/>
      <c r="AG415" s="188"/>
      <c r="AH415" s="627" t="e">
        <f t="shared" si="1255"/>
        <v>#DIV/0!</v>
      </c>
      <c r="AI415" s="319"/>
      <c r="AJ415" s="319"/>
      <c r="AK415" s="188"/>
      <c r="AL415" s="319"/>
      <c r="AM415" s="319"/>
      <c r="AN415" s="319"/>
      <c r="AO415" s="319"/>
      <c r="AP415" s="319"/>
      <c r="AQ415" s="319"/>
      <c r="AR415" s="319"/>
      <c r="AS415" s="319"/>
      <c r="AT415" s="319"/>
      <c r="AU415" s="112">
        <f t="shared" si="1246"/>
        <v>91000</v>
      </c>
      <c r="AV415" s="130">
        <f>AX415</f>
        <v>91000</v>
      </c>
      <c r="AW415" s="130">
        <v>0</v>
      </c>
      <c r="AX415" s="130">
        <v>91000</v>
      </c>
      <c r="AY415" s="319"/>
      <c r="AZ415" s="319"/>
      <c r="BA415" s="128">
        <f t="shared" si="1266"/>
        <v>0</v>
      </c>
      <c r="BB415" s="319"/>
      <c r="BC415" s="319"/>
      <c r="BD415" s="319"/>
      <c r="BE415" s="130">
        <f t="shared" si="1256"/>
        <v>0</v>
      </c>
      <c r="BF415" s="130">
        <f t="shared" si="1280"/>
        <v>0</v>
      </c>
      <c r="BG415" s="319"/>
      <c r="BH415" s="319"/>
      <c r="BI415" s="130">
        <f>BK415</f>
        <v>127251.97355</v>
      </c>
      <c r="BJ415" s="130">
        <v>0</v>
      </c>
      <c r="BK415" s="130">
        <v>127251.97355</v>
      </c>
      <c r="BL415" s="319"/>
      <c r="BM415" s="319"/>
      <c r="BN415" s="130">
        <f>BQ415-BK415</f>
        <v>-91000</v>
      </c>
      <c r="BO415" s="130">
        <f>BQ415</f>
        <v>36251.973550000002</v>
      </c>
      <c r="BP415" s="130">
        <v>0</v>
      </c>
      <c r="BQ415" s="130">
        <v>36251.973550000002</v>
      </c>
      <c r="BR415" s="319"/>
      <c r="BS415" s="319"/>
      <c r="BT415" s="319">
        <f t="shared" si="1268"/>
        <v>0</v>
      </c>
      <c r="BU415" s="319"/>
      <c r="BV415" s="130">
        <f t="shared" ref="BV415:BV425" si="1288">BW415</f>
        <v>0</v>
      </c>
      <c r="BW415" s="130">
        <v>0</v>
      </c>
      <c r="BX415" s="130"/>
      <c r="BY415" s="319"/>
      <c r="BZ415" s="319"/>
      <c r="CA415" s="130">
        <f t="shared" si="1270"/>
        <v>0</v>
      </c>
      <c r="CB415" s="188"/>
      <c r="CC415" s="261"/>
      <c r="CD415" s="261"/>
      <c r="CE415" s="130">
        <f t="shared" si="1271"/>
        <v>0</v>
      </c>
      <c r="CF415" s="188">
        <f t="shared" si="1272"/>
        <v>0</v>
      </c>
      <c r="CG415" s="188"/>
      <c r="CH415" s="261">
        <f t="shared" si="1257"/>
        <v>0</v>
      </c>
      <c r="CI415" s="261"/>
      <c r="CJ415" s="130"/>
      <c r="CK415" s="130">
        <f t="shared" ref="CK415:CK425" si="1289">CL415</f>
        <v>0</v>
      </c>
      <c r="CL415" s="130">
        <v>0</v>
      </c>
      <c r="CM415" s="130"/>
      <c r="CN415" s="319"/>
      <c r="CO415" s="319"/>
    </row>
    <row r="416" spans="2:93" s="46" customFormat="1" ht="36.75" hidden="1" customHeight="1" x14ac:dyDescent="0.25">
      <c r="B416" s="206"/>
      <c r="C416" s="124" t="s">
        <v>424</v>
      </c>
      <c r="D416" s="188"/>
      <c r="E416" s="188"/>
      <c r="F416" s="188"/>
      <c r="G416" s="261"/>
      <c r="H416" s="261"/>
      <c r="I416" s="188"/>
      <c r="J416" s="574" t="e">
        <f t="shared" si="1245"/>
        <v>#DIV/0!</v>
      </c>
      <c r="K416" s="319"/>
      <c r="L416" s="574"/>
      <c r="M416" s="188"/>
      <c r="N416" s="574"/>
      <c r="O416" s="319"/>
      <c r="P416" s="319"/>
      <c r="Q416" s="319"/>
      <c r="R416" s="319"/>
      <c r="S416" s="188"/>
      <c r="T416" s="319"/>
      <c r="U416" s="130"/>
      <c r="V416" s="634"/>
      <c r="W416" s="188"/>
      <c r="X416" s="634"/>
      <c r="Y416" s="319"/>
      <c r="Z416" s="634"/>
      <c r="AA416" s="319"/>
      <c r="AB416" s="319"/>
      <c r="AC416" s="188">
        <f t="shared" si="1258"/>
        <v>0</v>
      </c>
      <c r="AD416" s="580" t="e">
        <f t="shared" si="1259"/>
        <v>#DIV/0!</v>
      </c>
      <c r="AE416" s="130"/>
      <c r="AF416" s="627"/>
      <c r="AG416" s="188"/>
      <c r="AH416" s="627" t="e">
        <f t="shared" si="1255"/>
        <v>#DIV/0!</v>
      </c>
      <c r="AI416" s="319"/>
      <c r="AJ416" s="319"/>
      <c r="AK416" s="188"/>
      <c r="AL416" s="319"/>
      <c r="AM416" s="319"/>
      <c r="AN416" s="319"/>
      <c r="AO416" s="319"/>
      <c r="AP416" s="319"/>
      <c r="AQ416" s="319"/>
      <c r="AR416" s="319"/>
      <c r="AS416" s="319"/>
      <c r="AT416" s="319"/>
      <c r="AU416" s="112">
        <f t="shared" si="1246"/>
        <v>0</v>
      </c>
      <c r="AV416" s="130"/>
      <c r="AW416" s="130"/>
      <c r="AX416" s="130"/>
      <c r="AY416" s="319"/>
      <c r="AZ416" s="319"/>
      <c r="BA416" s="128"/>
      <c r="BB416" s="319"/>
      <c r="BC416" s="319"/>
      <c r="BD416" s="319"/>
      <c r="BE416" s="130"/>
      <c r="BF416" s="130"/>
      <c r="BG416" s="319"/>
      <c r="BH416" s="319"/>
      <c r="BI416" s="130">
        <f>BK416</f>
        <v>17748.026450000001</v>
      </c>
      <c r="BJ416" s="130"/>
      <c r="BK416" s="130">
        <v>17748.026450000001</v>
      </c>
      <c r="BL416" s="319"/>
      <c r="BM416" s="319"/>
      <c r="BN416" s="130">
        <f>BQ416-BK416</f>
        <v>0</v>
      </c>
      <c r="BO416" s="130">
        <f>BQ416</f>
        <v>17748.026450000001</v>
      </c>
      <c r="BP416" s="130"/>
      <c r="BQ416" s="130">
        <f>BK416</f>
        <v>17748.026450000001</v>
      </c>
      <c r="BR416" s="319"/>
      <c r="BS416" s="319"/>
      <c r="BT416" s="319"/>
      <c r="BU416" s="319"/>
      <c r="BV416" s="130"/>
      <c r="BW416" s="130"/>
      <c r="BX416" s="130"/>
      <c r="BY416" s="319"/>
      <c r="BZ416" s="319"/>
      <c r="CA416" s="130"/>
      <c r="CB416" s="188"/>
      <c r="CC416" s="261"/>
      <c r="CD416" s="261"/>
      <c r="CE416" s="130"/>
      <c r="CF416" s="188"/>
      <c r="CG416" s="188"/>
      <c r="CH416" s="261"/>
      <c r="CI416" s="261"/>
      <c r="CJ416" s="130"/>
      <c r="CK416" s="130"/>
      <c r="CL416" s="130"/>
      <c r="CM416" s="130"/>
      <c r="CN416" s="319"/>
      <c r="CO416" s="319"/>
    </row>
    <row r="417" spans="2:93" s="46" customFormat="1" ht="117.75" hidden="1" customHeight="1" x14ac:dyDescent="0.25">
      <c r="B417" s="206" t="s">
        <v>200</v>
      </c>
      <c r="C417" s="111" t="s">
        <v>390</v>
      </c>
      <c r="D417" s="193">
        <f>E417+F417+G417+H417</f>
        <v>0</v>
      </c>
      <c r="E417" s="666">
        <f>E419</f>
        <v>0</v>
      </c>
      <c r="F417" s="666"/>
      <c r="G417" s="261"/>
      <c r="H417" s="261"/>
      <c r="I417" s="193">
        <f>M417</f>
        <v>0</v>
      </c>
      <c r="J417" s="574">
        <v>0</v>
      </c>
      <c r="K417" s="319"/>
      <c r="L417" s="574"/>
      <c r="M417" s="193"/>
      <c r="N417" s="574"/>
      <c r="O417" s="319"/>
      <c r="P417" s="319"/>
      <c r="Q417" s="319"/>
      <c r="R417" s="319"/>
      <c r="S417" s="193"/>
      <c r="T417" s="319"/>
      <c r="U417" s="128"/>
      <c r="V417" s="634"/>
      <c r="W417" s="193"/>
      <c r="X417" s="634"/>
      <c r="Y417" s="319"/>
      <c r="Z417" s="634"/>
      <c r="AA417" s="319"/>
      <c r="AB417" s="319"/>
      <c r="AC417" s="193">
        <f t="shared" si="1258"/>
        <v>0</v>
      </c>
      <c r="AD417" s="580" t="e">
        <f t="shared" si="1259"/>
        <v>#DIV/0!</v>
      </c>
      <c r="AE417" s="128">
        <f>AE419</f>
        <v>0</v>
      </c>
      <c r="AF417" s="627"/>
      <c r="AG417" s="193"/>
      <c r="AH417" s="627" t="e">
        <f t="shared" si="1255"/>
        <v>#DIV/0!</v>
      </c>
      <c r="AI417" s="319"/>
      <c r="AJ417" s="319"/>
      <c r="AK417" s="193"/>
      <c r="AL417" s="319"/>
      <c r="AM417" s="319"/>
      <c r="AN417" s="319"/>
      <c r="AO417" s="319"/>
      <c r="AP417" s="319"/>
      <c r="AQ417" s="319"/>
      <c r="AR417" s="319"/>
      <c r="AS417" s="319"/>
      <c r="AT417" s="319"/>
      <c r="AU417" s="112">
        <f t="shared" si="1246"/>
        <v>0</v>
      </c>
      <c r="AV417" s="112">
        <f>AW417+AX417+AY417+AZ417</f>
        <v>0</v>
      </c>
      <c r="AW417" s="128">
        <f>AW419</f>
        <v>0</v>
      </c>
      <c r="AX417" s="128"/>
      <c r="AY417" s="319"/>
      <c r="AZ417" s="319"/>
      <c r="BA417" s="128">
        <f t="shared" si="1266"/>
        <v>0</v>
      </c>
      <c r="BB417" s="319"/>
      <c r="BC417" s="319"/>
      <c r="BD417" s="319"/>
      <c r="BE417" s="128">
        <f t="shared" si="1256"/>
        <v>0</v>
      </c>
      <c r="BF417" s="128">
        <f t="shared" ref="BF417:BF425" si="1290">E417</f>
        <v>0</v>
      </c>
      <c r="BG417" s="319"/>
      <c r="BH417" s="319"/>
      <c r="BI417" s="112">
        <f>BJ417+BK417+BL417+BM417</f>
        <v>93000</v>
      </c>
      <c r="BJ417" s="128">
        <f>BJ419</f>
        <v>0</v>
      </c>
      <c r="BK417" s="128">
        <f>BK419</f>
        <v>93000</v>
      </c>
      <c r="BL417" s="319"/>
      <c r="BM417" s="319"/>
      <c r="BN417" s="128"/>
      <c r="BO417" s="112">
        <f>BP417+BQ417+BR417+BS417</f>
        <v>93000</v>
      </c>
      <c r="BP417" s="128">
        <f>BP419</f>
        <v>0</v>
      </c>
      <c r="BQ417" s="128">
        <f>BQ419</f>
        <v>93000</v>
      </c>
      <c r="BR417" s="319"/>
      <c r="BS417" s="319"/>
      <c r="BT417" s="319">
        <f t="shared" si="1268"/>
        <v>0</v>
      </c>
      <c r="BU417" s="319"/>
      <c r="BV417" s="112">
        <f>BW417+BX417+BY417+BZ417</f>
        <v>0</v>
      </c>
      <c r="BW417" s="128">
        <f>BW419</f>
        <v>0</v>
      </c>
      <c r="BX417" s="128"/>
      <c r="BY417" s="319"/>
      <c r="BZ417" s="319"/>
      <c r="CA417" s="128">
        <f t="shared" si="1270"/>
        <v>0</v>
      </c>
      <c r="CB417" s="435"/>
      <c r="CC417" s="261"/>
      <c r="CD417" s="261"/>
      <c r="CE417" s="128">
        <f t="shared" si="1271"/>
        <v>0</v>
      </c>
      <c r="CF417" s="435">
        <f t="shared" si="1272"/>
        <v>0</v>
      </c>
      <c r="CG417" s="528"/>
      <c r="CH417" s="261">
        <f t="shared" si="1257"/>
        <v>0</v>
      </c>
      <c r="CI417" s="261"/>
      <c r="CJ417" s="128"/>
      <c r="CK417" s="112">
        <f>CL417+CM417+CN417+CO417</f>
        <v>0</v>
      </c>
      <c r="CL417" s="128">
        <f>CL419</f>
        <v>0</v>
      </c>
      <c r="CM417" s="128"/>
      <c r="CN417" s="319"/>
      <c r="CO417" s="319"/>
    </row>
    <row r="418" spans="2:93" s="44" customFormat="1" ht="46.5" hidden="1" customHeight="1" x14ac:dyDescent="0.25">
      <c r="B418" s="436"/>
      <c r="C418" s="111" t="s">
        <v>31</v>
      </c>
      <c r="D418" s="193">
        <f>E418+F418+G418+H418</f>
        <v>0</v>
      </c>
      <c r="E418" s="666">
        <f>E419</f>
        <v>0</v>
      </c>
      <c r="F418" s="666"/>
      <c r="G418" s="279"/>
      <c r="H418" s="279"/>
      <c r="I418" s="193">
        <f t="shared" ref="I418:I483" si="1291">M418</f>
        <v>0</v>
      </c>
      <c r="J418" s="574" t="e">
        <f t="shared" ref="J418:J483" si="1292">I418/D418</f>
        <v>#DIV/0!</v>
      </c>
      <c r="K418" s="43"/>
      <c r="L418" s="574"/>
      <c r="M418" s="193"/>
      <c r="N418" s="574"/>
      <c r="O418" s="43"/>
      <c r="P418" s="43"/>
      <c r="Q418" s="43"/>
      <c r="R418" s="43"/>
      <c r="S418" s="193"/>
      <c r="T418" s="43"/>
      <c r="U418" s="128"/>
      <c r="V418" s="634"/>
      <c r="W418" s="193"/>
      <c r="X418" s="634"/>
      <c r="Y418" s="43"/>
      <c r="Z418" s="634"/>
      <c r="AA418" s="43"/>
      <c r="AB418" s="43"/>
      <c r="AC418" s="193">
        <f t="shared" si="1258"/>
        <v>0</v>
      </c>
      <c r="AD418" s="580" t="e">
        <f t="shared" si="1259"/>
        <v>#DIV/0!</v>
      </c>
      <c r="AE418" s="128">
        <f>AE419</f>
        <v>0</v>
      </c>
      <c r="AF418" s="627"/>
      <c r="AG418" s="193"/>
      <c r="AH418" s="627" t="e">
        <f t="shared" si="1255"/>
        <v>#DIV/0!</v>
      </c>
      <c r="AI418" s="43"/>
      <c r="AJ418" s="43"/>
      <c r="AK418" s="193"/>
      <c r="AL418" s="43"/>
      <c r="AM418" s="43"/>
      <c r="AN418" s="43"/>
      <c r="AO418" s="43"/>
      <c r="AP418" s="43"/>
      <c r="AQ418" s="43"/>
      <c r="AR418" s="43"/>
      <c r="AS418" s="43"/>
      <c r="AT418" s="43"/>
      <c r="AU418" s="112">
        <f t="shared" ref="AU418:AU483" si="1293">AX418-F418</f>
        <v>0</v>
      </c>
      <c r="AV418" s="112">
        <f>AW418+AX418+AY418+AZ418</f>
        <v>0</v>
      </c>
      <c r="AW418" s="128">
        <f>AW419</f>
        <v>0</v>
      </c>
      <c r="AX418" s="128"/>
      <c r="AY418" s="43"/>
      <c r="AZ418" s="43"/>
      <c r="BA418" s="128">
        <f t="shared" si="1266"/>
        <v>0</v>
      </c>
      <c r="BB418" s="43"/>
      <c r="BC418" s="43"/>
      <c r="BD418" s="43"/>
      <c r="BE418" s="128">
        <f t="shared" ref="BE418" si="1294">BF418+BG418+BH418</f>
        <v>0</v>
      </c>
      <c r="BF418" s="128">
        <f t="shared" si="1290"/>
        <v>0</v>
      </c>
      <c r="BG418" s="43"/>
      <c r="BH418" s="43"/>
      <c r="BI418" s="112">
        <f>BJ418+BK418+BL418+BM418</f>
        <v>93000</v>
      </c>
      <c r="BJ418" s="128">
        <f>BJ419</f>
        <v>0</v>
      </c>
      <c r="BK418" s="128">
        <f>BK419</f>
        <v>93000</v>
      </c>
      <c r="BL418" s="43"/>
      <c r="BM418" s="43"/>
      <c r="BN418" s="128">
        <f t="shared" ref="BN418" si="1295">BO418+BP418+BQ418</f>
        <v>186000</v>
      </c>
      <c r="BO418" s="112">
        <f>BP418+BQ418+BR418+BS418</f>
        <v>93000</v>
      </c>
      <c r="BP418" s="128">
        <f>BP419</f>
        <v>0</v>
      </c>
      <c r="BQ418" s="128">
        <f>BQ419</f>
        <v>93000</v>
      </c>
      <c r="BR418" s="43"/>
      <c r="BS418" s="43"/>
      <c r="BT418" s="43">
        <f t="shared" ref="BT418" si="1296">BL418</f>
        <v>0</v>
      </c>
      <c r="BU418" s="43"/>
      <c r="BV418" s="112">
        <f>BW418+BX418+BY418+BZ418</f>
        <v>0</v>
      </c>
      <c r="BW418" s="128">
        <f>BW419</f>
        <v>0</v>
      </c>
      <c r="BX418" s="128"/>
      <c r="BY418" s="43"/>
      <c r="BZ418" s="43"/>
      <c r="CA418" s="128">
        <f t="shared" ref="CA418" si="1297">CB418+CC418+CD418</f>
        <v>0</v>
      </c>
      <c r="CB418" s="435"/>
      <c r="CC418" s="279"/>
      <c r="CD418" s="279"/>
      <c r="CE418" s="128">
        <f t="shared" ref="CE418" si="1298">CF418+CH418+CI418</f>
        <v>0</v>
      </c>
      <c r="CF418" s="435">
        <f t="shared" ref="CF418" si="1299">BW418</f>
        <v>0</v>
      </c>
      <c r="CG418" s="528"/>
      <c r="CH418" s="279">
        <f t="shared" ref="CH418" si="1300">BY418</f>
        <v>0</v>
      </c>
      <c r="CI418" s="279"/>
      <c r="CJ418" s="128"/>
      <c r="CK418" s="112">
        <f>CL418+CM418+CN418+CO418</f>
        <v>0</v>
      </c>
      <c r="CL418" s="128">
        <f>CL419</f>
        <v>0</v>
      </c>
      <c r="CM418" s="128"/>
      <c r="CN418" s="43"/>
      <c r="CO418" s="43"/>
    </row>
    <row r="419" spans="2:93" s="46" customFormat="1" ht="36.75" hidden="1" customHeight="1" x14ac:dyDescent="0.25">
      <c r="B419" s="206"/>
      <c r="C419" s="124" t="s">
        <v>39</v>
      </c>
      <c r="D419" s="188">
        <f t="shared" si="1287"/>
        <v>0</v>
      </c>
      <c r="E419" s="188">
        <v>0</v>
      </c>
      <c r="F419" s="188"/>
      <c r="G419" s="261"/>
      <c r="H419" s="261"/>
      <c r="I419" s="188">
        <f t="shared" si="1291"/>
        <v>0</v>
      </c>
      <c r="J419" s="574" t="e">
        <f t="shared" si="1292"/>
        <v>#DIV/0!</v>
      </c>
      <c r="K419" s="319"/>
      <c r="L419" s="574"/>
      <c r="M419" s="188"/>
      <c r="N419" s="574"/>
      <c r="O419" s="319"/>
      <c r="P419" s="319"/>
      <c r="Q419" s="319"/>
      <c r="R419" s="319"/>
      <c r="S419" s="188"/>
      <c r="T419" s="319"/>
      <c r="U419" s="130"/>
      <c r="V419" s="634"/>
      <c r="W419" s="188"/>
      <c r="X419" s="634"/>
      <c r="Y419" s="319"/>
      <c r="Z419" s="634"/>
      <c r="AA419" s="319"/>
      <c r="AB419" s="319"/>
      <c r="AC419" s="188">
        <f t="shared" si="1258"/>
        <v>0</v>
      </c>
      <c r="AD419" s="580" t="e">
        <f t="shared" si="1259"/>
        <v>#DIV/0!</v>
      </c>
      <c r="AE419" s="130">
        <v>0</v>
      </c>
      <c r="AF419" s="627"/>
      <c r="AG419" s="188"/>
      <c r="AH419" s="627" t="e">
        <f t="shared" si="1255"/>
        <v>#DIV/0!</v>
      </c>
      <c r="AI419" s="319"/>
      <c r="AJ419" s="319"/>
      <c r="AK419" s="188"/>
      <c r="AL419" s="319"/>
      <c r="AM419" s="319"/>
      <c r="AN419" s="319"/>
      <c r="AO419" s="319"/>
      <c r="AP419" s="319"/>
      <c r="AQ419" s="319"/>
      <c r="AR419" s="319"/>
      <c r="AS419" s="319"/>
      <c r="AT419" s="319"/>
      <c r="AU419" s="112">
        <f t="shared" si="1293"/>
        <v>0</v>
      </c>
      <c r="AV419" s="130">
        <f t="shared" ref="AV419" si="1301">AW419</f>
        <v>0</v>
      </c>
      <c r="AW419" s="130">
        <v>0</v>
      </c>
      <c r="AX419" s="130"/>
      <c r="AY419" s="319"/>
      <c r="AZ419" s="319"/>
      <c r="BA419" s="128">
        <f t="shared" si="1266"/>
        <v>0</v>
      </c>
      <c r="BB419" s="319"/>
      <c r="BC419" s="319"/>
      <c r="BD419" s="319"/>
      <c r="BE419" s="130">
        <f t="shared" si="1256"/>
        <v>0</v>
      </c>
      <c r="BF419" s="130">
        <f t="shared" si="1290"/>
        <v>0</v>
      </c>
      <c r="BG419" s="319"/>
      <c r="BH419" s="319"/>
      <c r="BI419" s="130">
        <f>BK419</f>
        <v>93000</v>
      </c>
      <c r="BJ419" s="130">
        <v>0</v>
      </c>
      <c r="BK419" s="130">
        <v>93000</v>
      </c>
      <c r="BL419" s="319"/>
      <c r="BM419" s="319"/>
      <c r="BN419" s="130">
        <f t="shared" si="1267"/>
        <v>186000</v>
      </c>
      <c r="BO419" s="130">
        <f>BQ419</f>
        <v>93000</v>
      </c>
      <c r="BP419" s="130">
        <v>0</v>
      </c>
      <c r="BQ419" s="130">
        <v>93000</v>
      </c>
      <c r="BR419" s="319"/>
      <c r="BS419" s="319"/>
      <c r="BT419" s="319">
        <f t="shared" si="1268"/>
        <v>0</v>
      </c>
      <c r="BU419" s="319"/>
      <c r="BV419" s="130">
        <f t="shared" si="1288"/>
        <v>0</v>
      </c>
      <c r="BW419" s="130">
        <v>0</v>
      </c>
      <c r="BX419" s="130"/>
      <c r="BY419" s="319"/>
      <c r="BZ419" s="319"/>
      <c r="CA419" s="130">
        <f t="shared" si="1270"/>
        <v>0</v>
      </c>
      <c r="CB419" s="188"/>
      <c r="CC419" s="261"/>
      <c r="CD419" s="261"/>
      <c r="CE419" s="130">
        <f t="shared" si="1271"/>
        <v>0</v>
      </c>
      <c r="CF419" s="188">
        <f t="shared" si="1272"/>
        <v>0</v>
      </c>
      <c r="CG419" s="188"/>
      <c r="CH419" s="261">
        <f t="shared" si="1257"/>
        <v>0</v>
      </c>
      <c r="CI419" s="261"/>
      <c r="CJ419" s="130"/>
      <c r="CK419" s="130">
        <f t="shared" si="1289"/>
        <v>0</v>
      </c>
      <c r="CL419" s="130">
        <v>0</v>
      </c>
      <c r="CM419" s="130"/>
      <c r="CN419" s="319"/>
      <c r="CO419" s="319"/>
    </row>
    <row r="420" spans="2:93" s="46" customFormat="1" ht="148.5" hidden="1" customHeight="1" x14ac:dyDescent="0.25">
      <c r="B420" s="206" t="s">
        <v>201</v>
      </c>
      <c r="C420" s="111" t="s">
        <v>258</v>
      </c>
      <c r="D420" s="193">
        <f>E420+F420+G420+H420</f>
        <v>0</v>
      </c>
      <c r="E420" s="666">
        <v>0</v>
      </c>
      <c r="F420" s="666">
        <v>0</v>
      </c>
      <c r="G420" s="261"/>
      <c r="H420" s="261"/>
      <c r="I420" s="193">
        <f t="shared" si="1291"/>
        <v>0</v>
      </c>
      <c r="J420" s="574">
        <v>0</v>
      </c>
      <c r="K420" s="319"/>
      <c r="L420" s="574"/>
      <c r="M420" s="193">
        <v>0</v>
      </c>
      <c r="N420" s="574"/>
      <c r="O420" s="319"/>
      <c r="P420" s="319"/>
      <c r="Q420" s="319"/>
      <c r="R420" s="319"/>
      <c r="S420" s="193"/>
      <c r="T420" s="319"/>
      <c r="U420" s="128"/>
      <c r="V420" s="634"/>
      <c r="W420" s="193"/>
      <c r="X420" s="634"/>
      <c r="Y420" s="319"/>
      <c r="Z420" s="634"/>
      <c r="AA420" s="319"/>
      <c r="AB420" s="319"/>
      <c r="AC420" s="193">
        <f t="shared" si="1258"/>
        <v>0</v>
      </c>
      <c r="AD420" s="580" t="e">
        <f t="shared" si="1259"/>
        <v>#DIV/0!</v>
      </c>
      <c r="AE420" s="128">
        <v>0</v>
      </c>
      <c r="AF420" s="627"/>
      <c r="AG420" s="193"/>
      <c r="AH420" s="627" t="e">
        <f t="shared" si="1255"/>
        <v>#DIV/0!</v>
      </c>
      <c r="AI420" s="319"/>
      <c r="AJ420" s="319"/>
      <c r="AK420" s="193"/>
      <c r="AL420" s="319"/>
      <c r="AM420" s="319"/>
      <c r="AN420" s="319"/>
      <c r="AO420" s="319"/>
      <c r="AP420" s="319"/>
      <c r="AQ420" s="319"/>
      <c r="AR420" s="319"/>
      <c r="AS420" s="319"/>
      <c r="AT420" s="319"/>
      <c r="AU420" s="112">
        <f t="shared" si="1293"/>
        <v>48500</v>
      </c>
      <c r="AV420" s="112">
        <f>AW420+AX420+AY420+AZ420</f>
        <v>48500</v>
      </c>
      <c r="AW420" s="128">
        <v>0</v>
      </c>
      <c r="AX420" s="128">
        <v>48500</v>
      </c>
      <c r="AY420" s="319"/>
      <c r="AZ420" s="319"/>
      <c r="BA420" s="128">
        <f t="shared" si="1266"/>
        <v>0</v>
      </c>
      <c r="BB420" s="319"/>
      <c r="BC420" s="319"/>
      <c r="BD420" s="319"/>
      <c r="BE420" s="128">
        <f t="shared" si="1256"/>
        <v>0</v>
      </c>
      <c r="BF420" s="128">
        <f t="shared" si="1290"/>
        <v>0</v>
      </c>
      <c r="BG420" s="319"/>
      <c r="BH420" s="319"/>
      <c r="BI420" s="112">
        <f>BJ420+BK420+BL420+BM420</f>
        <v>97000</v>
      </c>
      <c r="BJ420" s="128">
        <f>BJ422</f>
        <v>0</v>
      </c>
      <c r="BK420" s="128">
        <f>BK422</f>
        <v>97000</v>
      </c>
      <c r="BL420" s="319"/>
      <c r="BM420" s="319"/>
      <c r="BN420" s="128"/>
      <c r="BO420" s="112">
        <f>BP420+BQ420+BR420+BS420</f>
        <v>97000</v>
      </c>
      <c r="BP420" s="128">
        <f>BP422</f>
        <v>0</v>
      </c>
      <c r="BQ420" s="128">
        <f>BQ422</f>
        <v>97000</v>
      </c>
      <c r="BR420" s="319"/>
      <c r="BS420" s="319"/>
      <c r="BT420" s="319">
        <f t="shared" si="1268"/>
        <v>0</v>
      </c>
      <c r="BU420" s="319"/>
      <c r="BV420" s="112">
        <f>BW420+BX420+BY420+BZ420</f>
        <v>0</v>
      </c>
      <c r="BW420" s="128">
        <f>BW422</f>
        <v>0</v>
      </c>
      <c r="BX420" s="128"/>
      <c r="BY420" s="319"/>
      <c r="BZ420" s="319"/>
      <c r="CA420" s="128">
        <f t="shared" si="1270"/>
        <v>0</v>
      </c>
      <c r="CB420" s="435"/>
      <c r="CC420" s="261"/>
      <c r="CD420" s="261"/>
      <c r="CE420" s="128">
        <f t="shared" si="1271"/>
        <v>0</v>
      </c>
      <c r="CF420" s="435">
        <f t="shared" si="1272"/>
        <v>0</v>
      </c>
      <c r="CG420" s="528"/>
      <c r="CH420" s="261">
        <f t="shared" si="1257"/>
        <v>0</v>
      </c>
      <c r="CI420" s="261"/>
      <c r="CJ420" s="128"/>
      <c r="CK420" s="112">
        <f>CL420+CM420+CN420+CO420</f>
        <v>0</v>
      </c>
      <c r="CL420" s="128">
        <f>CL422</f>
        <v>0</v>
      </c>
      <c r="CM420" s="128"/>
      <c r="CN420" s="319"/>
      <c r="CO420" s="319"/>
    </row>
    <row r="421" spans="2:93" s="44" customFormat="1" ht="46.5" hidden="1" customHeight="1" x14ac:dyDescent="0.25">
      <c r="B421" s="436"/>
      <c r="C421" s="111" t="s">
        <v>31</v>
      </c>
      <c r="D421" s="193">
        <f>E421+F421+G421+H421</f>
        <v>0</v>
      </c>
      <c r="E421" s="666">
        <f>E422</f>
        <v>0</v>
      </c>
      <c r="F421" s="666"/>
      <c r="G421" s="279"/>
      <c r="H421" s="279"/>
      <c r="I421" s="193">
        <f t="shared" si="1291"/>
        <v>0</v>
      </c>
      <c r="J421" s="574" t="e">
        <f t="shared" si="1292"/>
        <v>#DIV/0!</v>
      </c>
      <c r="K421" s="43"/>
      <c r="L421" s="574"/>
      <c r="M421" s="193"/>
      <c r="N421" s="574"/>
      <c r="O421" s="43"/>
      <c r="P421" s="43"/>
      <c r="Q421" s="43"/>
      <c r="R421" s="43"/>
      <c r="S421" s="193"/>
      <c r="T421" s="43"/>
      <c r="U421" s="128"/>
      <c r="V421" s="634"/>
      <c r="W421" s="193"/>
      <c r="X421" s="634"/>
      <c r="Y421" s="43"/>
      <c r="Z421" s="634"/>
      <c r="AA421" s="43"/>
      <c r="AB421" s="43"/>
      <c r="AC421" s="193">
        <f t="shared" si="1258"/>
        <v>0</v>
      </c>
      <c r="AD421" s="580" t="e">
        <f t="shared" si="1259"/>
        <v>#DIV/0!</v>
      </c>
      <c r="AE421" s="128">
        <f>AE422</f>
        <v>0</v>
      </c>
      <c r="AF421" s="627"/>
      <c r="AG421" s="193"/>
      <c r="AH421" s="627" t="e">
        <f t="shared" si="1255"/>
        <v>#DIV/0!</v>
      </c>
      <c r="AI421" s="43"/>
      <c r="AJ421" s="43"/>
      <c r="AK421" s="193"/>
      <c r="AL421" s="43"/>
      <c r="AM421" s="43"/>
      <c r="AN421" s="43"/>
      <c r="AO421" s="43"/>
      <c r="AP421" s="43"/>
      <c r="AQ421" s="43"/>
      <c r="AR421" s="43"/>
      <c r="AS421" s="43"/>
      <c r="AT421" s="43"/>
      <c r="AU421" s="112">
        <f t="shared" si="1293"/>
        <v>0</v>
      </c>
      <c r="AV421" s="112">
        <f>AW421+AX421+AY421+AZ421</f>
        <v>0</v>
      </c>
      <c r="AW421" s="128">
        <f>AW422</f>
        <v>0</v>
      </c>
      <c r="AX421" s="128"/>
      <c r="AY421" s="43"/>
      <c r="AZ421" s="43"/>
      <c r="BA421" s="128">
        <f t="shared" ref="BA421" si="1302">BB421+BC421+BD421</f>
        <v>0</v>
      </c>
      <c r="BB421" s="43"/>
      <c r="BC421" s="43"/>
      <c r="BD421" s="43"/>
      <c r="BE421" s="128">
        <f t="shared" si="1256"/>
        <v>0</v>
      </c>
      <c r="BF421" s="128">
        <f t="shared" si="1290"/>
        <v>0</v>
      </c>
      <c r="BG421" s="43"/>
      <c r="BH421" s="43"/>
      <c r="BI421" s="112">
        <f>BJ421+BK421+BL421+BM421</f>
        <v>97000</v>
      </c>
      <c r="BJ421" s="128">
        <f>BJ422</f>
        <v>0</v>
      </c>
      <c r="BK421" s="128">
        <f>BK422</f>
        <v>97000</v>
      </c>
      <c r="BL421" s="43"/>
      <c r="BM421" s="43"/>
      <c r="BN421" s="128"/>
      <c r="BO421" s="112">
        <f>BP421+BQ421+BR421+BS421</f>
        <v>97000</v>
      </c>
      <c r="BP421" s="128">
        <f>BP422</f>
        <v>0</v>
      </c>
      <c r="BQ421" s="128">
        <f>BQ422</f>
        <v>97000</v>
      </c>
      <c r="BR421" s="43"/>
      <c r="BS421" s="43"/>
      <c r="BT421" s="43">
        <f t="shared" si="1268"/>
        <v>0</v>
      </c>
      <c r="BU421" s="43"/>
      <c r="BV421" s="112">
        <f>BW421+BX421+BY421+BZ421</f>
        <v>0</v>
      </c>
      <c r="BW421" s="128">
        <f>BW422</f>
        <v>0</v>
      </c>
      <c r="BX421" s="128"/>
      <c r="BY421" s="43"/>
      <c r="BZ421" s="43"/>
      <c r="CA421" s="128">
        <f t="shared" si="1270"/>
        <v>0</v>
      </c>
      <c r="CB421" s="435"/>
      <c r="CC421" s="279"/>
      <c r="CD421" s="279"/>
      <c r="CE421" s="128">
        <f t="shared" si="1271"/>
        <v>0</v>
      </c>
      <c r="CF421" s="435">
        <f t="shared" si="1272"/>
        <v>0</v>
      </c>
      <c r="CG421" s="528"/>
      <c r="CH421" s="279">
        <f t="shared" si="1257"/>
        <v>0</v>
      </c>
      <c r="CI421" s="279"/>
      <c r="CJ421" s="128"/>
      <c r="CK421" s="112">
        <f>CL421+CM421+CN421+CO421</f>
        <v>0</v>
      </c>
      <c r="CL421" s="128">
        <f>CL422</f>
        <v>0</v>
      </c>
      <c r="CM421" s="128"/>
      <c r="CN421" s="43"/>
      <c r="CO421" s="43"/>
    </row>
    <row r="422" spans="2:93" s="46" customFormat="1" ht="36.75" hidden="1" customHeight="1" x14ac:dyDescent="0.25">
      <c r="B422" s="206"/>
      <c r="C422" s="124" t="s">
        <v>39</v>
      </c>
      <c r="D422" s="188">
        <f>E422</f>
        <v>0</v>
      </c>
      <c r="E422" s="188">
        <v>0</v>
      </c>
      <c r="F422" s="188"/>
      <c r="G422" s="261"/>
      <c r="H422" s="261"/>
      <c r="I422" s="188">
        <f t="shared" si="1291"/>
        <v>0</v>
      </c>
      <c r="J422" s="574" t="e">
        <f t="shared" si="1292"/>
        <v>#DIV/0!</v>
      </c>
      <c r="K422" s="319"/>
      <c r="L422" s="574"/>
      <c r="M422" s="188"/>
      <c r="N422" s="574"/>
      <c r="O422" s="319"/>
      <c r="P422" s="319"/>
      <c r="Q422" s="319"/>
      <c r="R422" s="319"/>
      <c r="S422" s="188"/>
      <c r="T422" s="319"/>
      <c r="U422" s="130"/>
      <c r="V422" s="634"/>
      <c r="W422" s="188"/>
      <c r="X422" s="634"/>
      <c r="Y422" s="319"/>
      <c r="Z422" s="634"/>
      <c r="AA422" s="319"/>
      <c r="AB422" s="319"/>
      <c r="AC422" s="188">
        <f t="shared" si="1258"/>
        <v>0</v>
      </c>
      <c r="AD422" s="580" t="e">
        <f t="shared" si="1259"/>
        <v>#DIV/0!</v>
      </c>
      <c r="AE422" s="130">
        <v>0</v>
      </c>
      <c r="AF422" s="627"/>
      <c r="AG422" s="188"/>
      <c r="AH422" s="627" t="e">
        <f t="shared" si="1255"/>
        <v>#DIV/0!</v>
      </c>
      <c r="AI422" s="319"/>
      <c r="AJ422" s="319"/>
      <c r="AK422" s="188"/>
      <c r="AL422" s="319"/>
      <c r="AM422" s="319"/>
      <c r="AN422" s="319"/>
      <c r="AO422" s="319"/>
      <c r="AP422" s="319"/>
      <c r="AQ422" s="319"/>
      <c r="AR422" s="319"/>
      <c r="AS422" s="319"/>
      <c r="AT422" s="319"/>
      <c r="AU422" s="112">
        <f t="shared" si="1293"/>
        <v>0</v>
      </c>
      <c r="AV422" s="130">
        <f>AW422</f>
        <v>0</v>
      </c>
      <c r="AW422" s="130">
        <v>0</v>
      </c>
      <c r="AX422" s="130"/>
      <c r="AY422" s="319"/>
      <c r="AZ422" s="319"/>
      <c r="BA422" s="128">
        <f t="shared" si="1266"/>
        <v>0</v>
      </c>
      <c r="BB422" s="319"/>
      <c r="BC422" s="319"/>
      <c r="BD422" s="319"/>
      <c r="BE422" s="130">
        <f t="shared" si="1256"/>
        <v>0</v>
      </c>
      <c r="BF422" s="130">
        <f t="shared" si="1290"/>
        <v>0</v>
      </c>
      <c r="BG422" s="319"/>
      <c r="BH422" s="319"/>
      <c r="BI422" s="130">
        <f>BK422</f>
        <v>97000</v>
      </c>
      <c r="BJ422" s="130">
        <v>0</v>
      </c>
      <c r="BK422" s="130">
        <v>97000</v>
      </c>
      <c r="BL422" s="319"/>
      <c r="BM422" s="319"/>
      <c r="BN422" s="130"/>
      <c r="BO422" s="130">
        <f>BQ422</f>
        <v>97000</v>
      </c>
      <c r="BP422" s="130">
        <v>0</v>
      </c>
      <c r="BQ422" s="130">
        <v>97000</v>
      </c>
      <c r="BR422" s="319"/>
      <c r="BS422" s="319"/>
      <c r="BT422" s="319">
        <f t="shared" si="1268"/>
        <v>0</v>
      </c>
      <c r="BU422" s="319"/>
      <c r="BV422" s="130">
        <f t="shared" si="1288"/>
        <v>0</v>
      </c>
      <c r="BW422" s="130">
        <v>0</v>
      </c>
      <c r="BX422" s="130"/>
      <c r="BY422" s="319"/>
      <c r="BZ422" s="319"/>
      <c r="CA422" s="130">
        <f t="shared" si="1270"/>
        <v>0</v>
      </c>
      <c r="CB422" s="188"/>
      <c r="CC422" s="261"/>
      <c r="CD422" s="261"/>
      <c r="CE422" s="130">
        <f t="shared" si="1271"/>
        <v>0</v>
      </c>
      <c r="CF422" s="188">
        <f t="shared" si="1272"/>
        <v>0</v>
      </c>
      <c r="CG422" s="188"/>
      <c r="CH422" s="261">
        <f t="shared" si="1257"/>
        <v>0</v>
      </c>
      <c r="CI422" s="261"/>
      <c r="CJ422" s="130"/>
      <c r="CK422" s="130">
        <f t="shared" si="1289"/>
        <v>0</v>
      </c>
      <c r="CL422" s="130">
        <v>0</v>
      </c>
      <c r="CM422" s="130"/>
      <c r="CN422" s="319"/>
      <c r="CO422" s="319"/>
    </row>
    <row r="423" spans="2:93" s="46" customFormat="1" ht="156" hidden="1" customHeight="1" x14ac:dyDescent="0.25">
      <c r="B423" s="206" t="s">
        <v>202</v>
      </c>
      <c r="C423" s="111" t="s">
        <v>260</v>
      </c>
      <c r="D423" s="193">
        <f>E423+F423+G423+H423</f>
        <v>0</v>
      </c>
      <c r="E423" s="666">
        <v>0</v>
      </c>
      <c r="F423" s="666"/>
      <c r="G423" s="261"/>
      <c r="H423" s="261"/>
      <c r="I423" s="193">
        <f t="shared" si="1291"/>
        <v>0</v>
      </c>
      <c r="J423" s="574">
        <v>0</v>
      </c>
      <c r="K423" s="319"/>
      <c r="L423" s="574"/>
      <c r="M423" s="193"/>
      <c r="N423" s="574"/>
      <c r="O423" s="319"/>
      <c r="P423" s="319"/>
      <c r="Q423" s="319"/>
      <c r="R423" s="319"/>
      <c r="S423" s="193"/>
      <c r="T423" s="319"/>
      <c r="U423" s="128"/>
      <c r="V423" s="634"/>
      <c r="W423" s="193"/>
      <c r="X423" s="634"/>
      <c r="Y423" s="319"/>
      <c r="Z423" s="634"/>
      <c r="AA423" s="319"/>
      <c r="AB423" s="319"/>
      <c r="AC423" s="193">
        <f t="shared" si="1258"/>
        <v>0</v>
      </c>
      <c r="AD423" s="580" t="e">
        <f t="shared" si="1259"/>
        <v>#DIV/0!</v>
      </c>
      <c r="AE423" s="128">
        <v>0</v>
      </c>
      <c r="AF423" s="627"/>
      <c r="AG423" s="193"/>
      <c r="AH423" s="627" t="e">
        <f t="shared" si="1255"/>
        <v>#DIV/0!</v>
      </c>
      <c r="AI423" s="319"/>
      <c r="AJ423" s="319"/>
      <c r="AK423" s="193"/>
      <c r="AL423" s="319"/>
      <c r="AM423" s="319"/>
      <c r="AN423" s="319"/>
      <c r="AO423" s="319"/>
      <c r="AP423" s="319"/>
      <c r="AQ423" s="319"/>
      <c r="AR423" s="319"/>
      <c r="AS423" s="319"/>
      <c r="AT423" s="319"/>
      <c r="AU423" s="112">
        <f t="shared" si="1293"/>
        <v>0</v>
      </c>
      <c r="AV423" s="112">
        <f>AW423+AX423+AY423+AZ423</f>
        <v>0</v>
      </c>
      <c r="AW423" s="128">
        <v>0</v>
      </c>
      <c r="AX423" s="128"/>
      <c r="AY423" s="319"/>
      <c r="AZ423" s="319"/>
      <c r="BA423" s="128">
        <f t="shared" si="1266"/>
        <v>0</v>
      </c>
      <c r="BB423" s="319"/>
      <c r="BC423" s="319"/>
      <c r="BD423" s="319"/>
      <c r="BE423" s="128">
        <f t="shared" si="1256"/>
        <v>0</v>
      </c>
      <c r="BF423" s="128">
        <f t="shared" si="1290"/>
        <v>0</v>
      </c>
      <c r="BG423" s="319"/>
      <c r="BH423" s="319"/>
      <c r="BI423" s="112">
        <f>BJ423+BK423+BL423+BM423</f>
        <v>80000</v>
      </c>
      <c r="BJ423" s="128">
        <f>BJ425</f>
        <v>0</v>
      </c>
      <c r="BK423" s="128">
        <f>BK425</f>
        <v>80000</v>
      </c>
      <c r="BL423" s="319"/>
      <c r="BM423" s="319"/>
      <c r="BN423" s="128">
        <f>BN424</f>
        <v>-80000</v>
      </c>
      <c r="BO423" s="112">
        <f>BP423+BQ423+BR423+BS423</f>
        <v>0</v>
      </c>
      <c r="BP423" s="128">
        <f>BP425</f>
        <v>0</v>
      </c>
      <c r="BQ423" s="128">
        <f>BQ425</f>
        <v>0</v>
      </c>
      <c r="BR423" s="319"/>
      <c r="BS423" s="319"/>
      <c r="BT423" s="319">
        <f t="shared" si="1268"/>
        <v>0</v>
      </c>
      <c r="BU423" s="319"/>
      <c r="BV423" s="112">
        <f>BW423+BX423+BY423+BZ423</f>
        <v>0</v>
      </c>
      <c r="BW423" s="128">
        <f>BW425</f>
        <v>0</v>
      </c>
      <c r="BX423" s="128"/>
      <c r="BY423" s="319"/>
      <c r="BZ423" s="319"/>
      <c r="CA423" s="128">
        <f t="shared" si="1270"/>
        <v>0</v>
      </c>
      <c r="CB423" s="435"/>
      <c r="CC423" s="261"/>
      <c r="CD423" s="261"/>
      <c r="CE423" s="128">
        <f t="shared" si="1271"/>
        <v>0</v>
      </c>
      <c r="CF423" s="435">
        <f t="shared" si="1272"/>
        <v>0</v>
      </c>
      <c r="CG423" s="528"/>
      <c r="CH423" s="261">
        <f t="shared" si="1257"/>
        <v>0</v>
      </c>
      <c r="CI423" s="261"/>
      <c r="CJ423" s="128"/>
      <c r="CK423" s="112">
        <f>CL423+CM423+CN423+CO423</f>
        <v>0</v>
      </c>
      <c r="CL423" s="128">
        <f>CL425</f>
        <v>0</v>
      </c>
      <c r="CM423" s="128"/>
      <c r="CN423" s="319"/>
      <c r="CO423" s="319"/>
    </row>
    <row r="424" spans="2:93" s="44" customFormat="1" ht="46.5" hidden="1" customHeight="1" x14ac:dyDescent="0.25">
      <c r="B424" s="436"/>
      <c r="C424" s="111" t="s">
        <v>31</v>
      </c>
      <c r="D424" s="193">
        <f>E424+F424+G424+H424</f>
        <v>0</v>
      </c>
      <c r="E424" s="666">
        <f>E425</f>
        <v>0</v>
      </c>
      <c r="F424" s="666"/>
      <c r="G424" s="279"/>
      <c r="H424" s="279"/>
      <c r="I424" s="193">
        <f t="shared" si="1291"/>
        <v>0</v>
      </c>
      <c r="J424" s="574" t="e">
        <f t="shared" si="1292"/>
        <v>#DIV/0!</v>
      </c>
      <c r="K424" s="43"/>
      <c r="L424" s="574"/>
      <c r="M424" s="193"/>
      <c r="N424" s="574"/>
      <c r="O424" s="43"/>
      <c r="P424" s="43"/>
      <c r="Q424" s="43"/>
      <c r="R424" s="43"/>
      <c r="S424" s="193"/>
      <c r="T424" s="43"/>
      <c r="U424" s="128"/>
      <c r="V424" s="634"/>
      <c r="W424" s="193"/>
      <c r="X424" s="634"/>
      <c r="Y424" s="43"/>
      <c r="Z424" s="634"/>
      <c r="AA424" s="43"/>
      <c r="AB424" s="43"/>
      <c r="AC424" s="193">
        <f t="shared" si="1258"/>
        <v>0</v>
      </c>
      <c r="AD424" s="580" t="e">
        <f t="shared" si="1259"/>
        <v>#DIV/0!</v>
      </c>
      <c r="AE424" s="128">
        <f>AE425</f>
        <v>0</v>
      </c>
      <c r="AF424" s="627"/>
      <c r="AG424" s="193"/>
      <c r="AH424" s="627" t="e">
        <f t="shared" si="1255"/>
        <v>#DIV/0!</v>
      </c>
      <c r="AI424" s="43"/>
      <c r="AJ424" s="43"/>
      <c r="AK424" s="193"/>
      <c r="AL424" s="43"/>
      <c r="AM424" s="43"/>
      <c r="AN424" s="43"/>
      <c r="AO424" s="43"/>
      <c r="AP424" s="43"/>
      <c r="AQ424" s="43"/>
      <c r="AR424" s="43"/>
      <c r="AS424" s="43"/>
      <c r="AT424" s="43"/>
      <c r="AU424" s="112">
        <f t="shared" si="1293"/>
        <v>0</v>
      </c>
      <c r="AV424" s="112">
        <f>AW424+AX424+AY424+AZ424</f>
        <v>0</v>
      </c>
      <c r="AW424" s="128">
        <f>AW425</f>
        <v>0</v>
      </c>
      <c r="AX424" s="128"/>
      <c r="AY424" s="43"/>
      <c r="AZ424" s="43"/>
      <c r="BA424" s="128">
        <f t="shared" ref="BA424" si="1303">BB424+BC424+BD424</f>
        <v>0</v>
      </c>
      <c r="BB424" s="43"/>
      <c r="BC424" s="43"/>
      <c r="BD424" s="43"/>
      <c r="BE424" s="128">
        <f t="shared" si="1256"/>
        <v>0</v>
      </c>
      <c r="BF424" s="128">
        <f t="shared" si="1290"/>
        <v>0</v>
      </c>
      <c r="BG424" s="43"/>
      <c r="BH424" s="43"/>
      <c r="BI424" s="112">
        <f>BJ424+BK424+BL424+BM424</f>
        <v>80000</v>
      </c>
      <c r="BJ424" s="128">
        <f>BJ425</f>
        <v>0</v>
      </c>
      <c r="BK424" s="128">
        <f>BK425</f>
        <v>80000</v>
      </c>
      <c r="BL424" s="43"/>
      <c r="BM424" s="43"/>
      <c r="BN424" s="128">
        <f>BN425</f>
        <v>-80000</v>
      </c>
      <c r="BO424" s="112">
        <f>BP424+BQ424+BR424+BS424</f>
        <v>0</v>
      </c>
      <c r="BP424" s="128">
        <f>BP425</f>
        <v>0</v>
      </c>
      <c r="BQ424" s="128">
        <f>BQ425</f>
        <v>0</v>
      </c>
      <c r="BR424" s="43"/>
      <c r="BS424" s="43"/>
      <c r="BT424" s="43">
        <f t="shared" si="1268"/>
        <v>0</v>
      </c>
      <c r="BU424" s="43"/>
      <c r="BV424" s="112">
        <f>BW424+BX424+BY424+BZ424</f>
        <v>0</v>
      </c>
      <c r="BW424" s="128">
        <f>BW425</f>
        <v>0</v>
      </c>
      <c r="BX424" s="128"/>
      <c r="BY424" s="43"/>
      <c r="BZ424" s="43"/>
      <c r="CA424" s="128">
        <f t="shared" si="1270"/>
        <v>0</v>
      </c>
      <c r="CB424" s="435"/>
      <c r="CC424" s="279"/>
      <c r="CD424" s="279"/>
      <c r="CE424" s="128">
        <f t="shared" si="1271"/>
        <v>0</v>
      </c>
      <c r="CF424" s="435">
        <f t="shared" si="1272"/>
        <v>0</v>
      </c>
      <c r="CG424" s="528"/>
      <c r="CH424" s="279">
        <f t="shared" si="1257"/>
        <v>0</v>
      </c>
      <c r="CI424" s="279"/>
      <c r="CJ424" s="128"/>
      <c r="CK424" s="112">
        <f>CL424+CM424+CN424+CO424</f>
        <v>0</v>
      </c>
      <c r="CL424" s="128">
        <f>CL425</f>
        <v>0</v>
      </c>
      <c r="CM424" s="128"/>
      <c r="CN424" s="43"/>
      <c r="CO424" s="43"/>
    </row>
    <row r="425" spans="2:93" s="46" customFormat="1" ht="36.75" hidden="1" customHeight="1" x14ac:dyDescent="0.25">
      <c r="B425" s="206"/>
      <c r="C425" s="124" t="s">
        <v>39</v>
      </c>
      <c r="D425" s="188">
        <f>E425</f>
        <v>0</v>
      </c>
      <c r="E425" s="188">
        <v>0</v>
      </c>
      <c r="F425" s="188"/>
      <c r="G425" s="261"/>
      <c r="H425" s="261"/>
      <c r="I425" s="188">
        <f t="shared" si="1291"/>
        <v>0</v>
      </c>
      <c r="J425" s="574" t="e">
        <f t="shared" si="1292"/>
        <v>#DIV/0!</v>
      </c>
      <c r="K425" s="319"/>
      <c r="L425" s="574"/>
      <c r="M425" s="188"/>
      <c r="N425" s="574"/>
      <c r="O425" s="319"/>
      <c r="P425" s="319"/>
      <c r="Q425" s="319"/>
      <c r="R425" s="319"/>
      <c r="S425" s="188"/>
      <c r="T425" s="319"/>
      <c r="U425" s="130"/>
      <c r="V425" s="634"/>
      <c r="W425" s="188"/>
      <c r="X425" s="634"/>
      <c r="Y425" s="319"/>
      <c r="Z425" s="634"/>
      <c r="AA425" s="319"/>
      <c r="AB425" s="319"/>
      <c r="AC425" s="188">
        <f t="shared" si="1258"/>
        <v>0</v>
      </c>
      <c r="AD425" s="580" t="e">
        <f t="shared" si="1259"/>
        <v>#DIV/0!</v>
      </c>
      <c r="AE425" s="130">
        <v>0</v>
      </c>
      <c r="AF425" s="627"/>
      <c r="AG425" s="188"/>
      <c r="AH425" s="627" t="e">
        <f t="shared" si="1255"/>
        <v>#DIV/0!</v>
      </c>
      <c r="AI425" s="319"/>
      <c r="AJ425" s="319"/>
      <c r="AK425" s="188"/>
      <c r="AL425" s="319"/>
      <c r="AM425" s="319"/>
      <c r="AN425" s="319"/>
      <c r="AO425" s="319"/>
      <c r="AP425" s="319"/>
      <c r="AQ425" s="319"/>
      <c r="AR425" s="319"/>
      <c r="AS425" s="319"/>
      <c r="AT425" s="319"/>
      <c r="AU425" s="112">
        <f t="shared" si="1293"/>
        <v>0</v>
      </c>
      <c r="AV425" s="130">
        <f>AW425</f>
        <v>0</v>
      </c>
      <c r="AW425" s="130">
        <v>0</v>
      </c>
      <c r="AX425" s="130"/>
      <c r="AY425" s="319"/>
      <c r="AZ425" s="319"/>
      <c r="BA425" s="102">
        <f t="shared" si="1266"/>
        <v>0</v>
      </c>
      <c r="BB425" s="319"/>
      <c r="BC425" s="319"/>
      <c r="BD425" s="319"/>
      <c r="BE425" s="130">
        <f t="shared" si="1256"/>
        <v>0</v>
      </c>
      <c r="BF425" s="130">
        <f t="shared" si="1290"/>
        <v>0</v>
      </c>
      <c r="BG425" s="319"/>
      <c r="BH425" s="319"/>
      <c r="BI425" s="130">
        <f>BK425</f>
        <v>80000</v>
      </c>
      <c r="BJ425" s="130">
        <v>0</v>
      </c>
      <c r="BK425" s="130">
        <v>80000</v>
      </c>
      <c r="BL425" s="319"/>
      <c r="BM425" s="319"/>
      <c r="BN425" s="130">
        <f>BQ425-BK425</f>
        <v>-80000</v>
      </c>
      <c r="BO425" s="130">
        <f>BQ425</f>
        <v>0</v>
      </c>
      <c r="BP425" s="130">
        <v>0</v>
      </c>
      <c r="BQ425" s="130">
        <v>0</v>
      </c>
      <c r="BR425" s="319"/>
      <c r="BS425" s="319"/>
      <c r="BT425" s="319">
        <f t="shared" si="1268"/>
        <v>0</v>
      </c>
      <c r="BU425" s="319"/>
      <c r="BV425" s="130">
        <f t="shared" si="1288"/>
        <v>0</v>
      </c>
      <c r="BW425" s="130">
        <v>0</v>
      </c>
      <c r="BX425" s="130"/>
      <c r="BY425" s="319"/>
      <c r="BZ425" s="319"/>
      <c r="CA425" s="130">
        <f t="shared" si="1270"/>
        <v>0</v>
      </c>
      <c r="CB425" s="188"/>
      <c r="CC425" s="261"/>
      <c r="CD425" s="261"/>
      <c r="CE425" s="130">
        <f t="shared" si="1271"/>
        <v>0</v>
      </c>
      <c r="CF425" s="188">
        <f t="shared" si="1272"/>
        <v>0</v>
      </c>
      <c r="CG425" s="188"/>
      <c r="CH425" s="261">
        <f t="shared" si="1257"/>
        <v>0</v>
      </c>
      <c r="CI425" s="261"/>
      <c r="CJ425" s="130"/>
      <c r="CK425" s="130">
        <f t="shared" si="1289"/>
        <v>0</v>
      </c>
      <c r="CL425" s="130">
        <v>0</v>
      </c>
      <c r="CM425" s="130"/>
      <c r="CN425" s="319"/>
      <c r="CO425" s="319"/>
    </row>
    <row r="426" spans="2:93" s="46" customFormat="1" ht="174.75" customHeight="1" x14ac:dyDescent="0.25">
      <c r="B426" s="206" t="s">
        <v>178</v>
      </c>
      <c r="C426" s="111" t="s">
        <v>391</v>
      </c>
      <c r="D426" s="193">
        <f>E426+F426+G426+H426</f>
        <v>18536.599999999999</v>
      </c>
      <c r="E426" s="666">
        <f>E427</f>
        <v>0</v>
      </c>
      <c r="F426" s="666">
        <f>F427</f>
        <v>18536.599999999999</v>
      </c>
      <c r="G426" s="261"/>
      <c r="H426" s="261"/>
      <c r="I426" s="193">
        <f t="shared" si="1291"/>
        <v>0</v>
      </c>
      <c r="J426" s="574">
        <f t="shared" si="1292"/>
        <v>0</v>
      </c>
      <c r="K426" s="319"/>
      <c r="L426" s="574"/>
      <c r="M426" s="193"/>
      <c r="N426" s="574"/>
      <c r="O426" s="319"/>
      <c r="P426" s="319"/>
      <c r="Q426" s="319"/>
      <c r="R426" s="319"/>
      <c r="S426" s="193"/>
      <c r="T426" s="319"/>
      <c r="U426" s="128"/>
      <c r="V426" s="634"/>
      <c r="W426" s="193"/>
      <c r="X426" s="634"/>
      <c r="Y426" s="319"/>
      <c r="Z426" s="634"/>
      <c r="AA426" s="319"/>
      <c r="AB426" s="319"/>
      <c r="AC426" s="193">
        <f t="shared" si="1258"/>
        <v>0</v>
      </c>
      <c r="AD426" s="580">
        <f t="shared" si="1259"/>
        <v>0</v>
      </c>
      <c r="AE426" s="128">
        <f>AE427</f>
        <v>0</v>
      </c>
      <c r="AF426" s="627"/>
      <c r="AG426" s="193">
        <f>AG427</f>
        <v>0</v>
      </c>
      <c r="AH426" s="627">
        <f t="shared" si="1255"/>
        <v>0</v>
      </c>
      <c r="AI426" s="319"/>
      <c r="AJ426" s="319"/>
      <c r="AK426" s="193"/>
      <c r="AL426" s="319"/>
      <c r="AM426" s="319"/>
      <c r="AN426" s="319"/>
      <c r="AO426" s="319"/>
      <c r="AP426" s="319"/>
      <c r="AQ426" s="319"/>
      <c r="AR426" s="319"/>
      <c r="AS426" s="319"/>
      <c r="AT426" s="319"/>
      <c r="AU426" s="112">
        <f t="shared" si="1293"/>
        <v>50000.000000000007</v>
      </c>
      <c r="AV426" s="112">
        <f>AW426+AX426+AY426+AZ426</f>
        <v>68536.600000000006</v>
      </c>
      <c r="AW426" s="128">
        <f>AW427</f>
        <v>0</v>
      </c>
      <c r="AX426" s="128">
        <f>AX427</f>
        <v>68536.600000000006</v>
      </c>
      <c r="AY426" s="319"/>
      <c r="AZ426" s="319"/>
      <c r="BA426" s="102"/>
      <c r="BB426" s="319"/>
      <c r="BC426" s="319"/>
      <c r="BD426" s="319"/>
      <c r="BE426" s="128"/>
      <c r="BF426" s="128"/>
      <c r="BG426" s="319"/>
      <c r="BH426" s="319"/>
      <c r="BI426" s="112">
        <f>BJ426+BK426+BL426+BM426</f>
        <v>150000</v>
      </c>
      <c r="BJ426" s="128">
        <f>BJ427</f>
        <v>0</v>
      </c>
      <c r="BK426" s="128">
        <f>BK427</f>
        <v>150000</v>
      </c>
      <c r="BL426" s="319"/>
      <c r="BM426" s="319"/>
      <c r="BN426" s="128"/>
      <c r="BO426" s="112">
        <f>BP426+BQ426+BR426+BS426</f>
        <v>150000</v>
      </c>
      <c r="BP426" s="128">
        <f>BP427</f>
        <v>0</v>
      </c>
      <c r="BQ426" s="128">
        <f>BQ427</f>
        <v>150000</v>
      </c>
      <c r="BR426" s="319"/>
      <c r="BS426" s="319"/>
      <c r="BT426" s="319"/>
      <c r="BU426" s="319"/>
      <c r="BV426" s="112">
        <f>BW426+BX426+BY426+BZ426</f>
        <v>177803.90359999999</v>
      </c>
      <c r="BW426" s="128">
        <f>BW427</f>
        <v>0</v>
      </c>
      <c r="BX426" s="128">
        <f>BX427</f>
        <v>177803.90359999999</v>
      </c>
      <c r="BY426" s="319"/>
      <c r="BZ426" s="319"/>
      <c r="CA426" s="128"/>
      <c r="CB426" s="435"/>
      <c r="CC426" s="261"/>
      <c r="CD426" s="261"/>
      <c r="CE426" s="128">
        <f>CG426</f>
        <v>177803.90359999999</v>
      </c>
      <c r="CF426" s="435"/>
      <c r="CG426" s="128">
        <f>CG427</f>
        <v>177803.90359999999</v>
      </c>
      <c r="CH426" s="261"/>
      <c r="CI426" s="261"/>
      <c r="CJ426" s="128"/>
      <c r="CK426" s="112">
        <f>CL426+CM426+CN426+CO426</f>
        <v>177803.90359999999</v>
      </c>
      <c r="CL426" s="128">
        <f>CL427</f>
        <v>0</v>
      </c>
      <c r="CM426" s="128">
        <f>CM427</f>
        <v>177803.90359999999</v>
      </c>
      <c r="CN426" s="319"/>
      <c r="CO426" s="319"/>
    </row>
    <row r="427" spans="2:93" s="44" customFormat="1" ht="46.5" hidden="1" customHeight="1" x14ac:dyDescent="0.25">
      <c r="B427" s="436"/>
      <c r="C427" s="111" t="s">
        <v>31</v>
      </c>
      <c r="D427" s="193">
        <f>E427+F427+G427+H427</f>
        <v>18536.599999999999</v>
      </c>
      <c r="E427" s="666">
        <f>E428</f>
        <v>0</v>
      </c>
      <c r="F427" s="666">
        <f>F428</f>
        <v>18536.599999999999</v>
      </c>
      <c r="G427" s="279"/>
      <c r="H427" s="279"/>
      <c r="I427" s="193">
        <f t="shared" si="1291"/>
        <v>0</v>
      </c>
      <c r="J427" s="574">
        <f t="shared" si="1292"/>
        <v>0</v>
      </c>
      <c r="K427" s="43"/>
      <c r="L427" s="574"/>
      <c r="M427" s="193">
        <f>M428</f>
        <v>0</v>
      </c>
      <c r="N427" s="574"/>
      <c r="O427" s="43"/>
      <c r="P427" s="43"/>
      <c r="Q427" s="43"/>
      <c r="R427" s="43"/>
      <c r="S427" s="193"/>
      <c r="T427" s="43"/>
      <c r="U427" s="128">
        <f>U428</f>
        <v>0</v>
      </c>
      <c r="V427" s="634"/>
      <c r="W427" s="193"/>
      <c r="X427" s="634">
        <f t="shared" ref="X427:X447" si="1304">W427/F427</f>
        <v>0</v>
      </c>
      <c r="Y427" s="43"/>
      <c r="Z427" s="634"/>
      <c r="AA427" s="43"/>
      <c r="AB427" s="43"/>
      <c r="AC427" s="193">
        <f t="shared" si="1258"/>
        <v>0</v>
      </c>
      <c r="AD427" s="580">
        <f t="shared" si="1259"/>
        <v>0</v>
      </c>
      <c r="AE427" s="128">
        <f>AE428</f>
        <v>0</v>
      </c>
      <c r="AF427" s="627"/>
      <c r="AG427" s="193">
        <f>AG428+AG429+AG430</f>
        <v>0</v>
      </c>
      <c r="AH427" s="627">
        <f t="shared" si="1255"/>
        <v>0</v>
      </c>
      <c r="AI427" s="43"/>
      <c r="AJ427" s="43"/>
      <c r="AK427" s="193"/>
      <c r="AL427" s="43"/>
      <c r="AM427" s="43"/>
      <c r="AN427" s="43"/>
      <c r="AO427" s="43"/>
      <c r="AP427" s="43"/>
      <c r="AQ427" s="43"/>
      <c r="AR427" s="43"/>
      <c r="AS427" s="43"/>
      <c r="AT427" s="43"/>
      <c r="AU427" s="112">
        <f t="shared" si="1293"/>
        <v>50000.000000000007</v>
      </c>
      <c r="AV427" s="112">
        <f>AW427+AX427+AY427+AZ427</f>
        <v>68536.600000000006</v>
      </c>
      <c r="AW427" s="128">
        <f>AW428</f>
        <v>0</v>
      </c>
      <c r="AX427" s="128">
        <f>AX428</f>
        <v>68536.600000000006</v>
      </c>
      <c r="AY427" s="43"/>
      <c r="AZ427" s="43"/>
      <c r="BA427" s="128">
        <f t="shared" ref="BA427" si="1305">BB427+BC427+BD427</f>
        <v>0</v>
      </c>
      <c r="BB427" s="43"/>
      <c r="BC427" s="43"/>
      <c r="BD427" s="43"/>
      <c r="BE427" s="128">
        <f t="shared" ref="BE427" si="1306">BF427+BG427+BH427</f>
        <v>0</v>
      </c>
      <c r="BF427" s="128">
        <f>E427</f>
        <v>0</v>
      </c>
      <c r="BG427" s="43"/>
      <c r="BH427" s="43"/>
      <c r="BI427" s="112">
        <f>BJ427+BK427+BL427+BM427</f>
        <v>150000</v>
      </c>
      <c r="BJ427" s="128">
        <f>BJ428</f>
        <v>0</v>
      </c>
      <c r="BK427" s="128">
        <f>BK428</f>
        <v>150000</v>
      </c>
      <c r="BL427" s="43"/>
      <c r="BM427" s="43"/>
      <c r="BN427" s="128"/>
      <c r="BO427" s="112">
        <f>BP427+BQ427+BR427+BS427</f>
        <v>150000</v>
      </c>
      <c r="BP427" s="128">
        <f>BP428</f>
        <v>0</v>
      </c>
      <c r="BQ427" s="128">
        <f>BQ428</f>
        <v>150000</v>
      </c>
      <c r="BR427" s="43"/>
      <c r="BS427" s="43"/>
      <c r="BT427" s="43">
        <f t="shared" ref="BT427" si="1307">BL427</f>
        <v>0</v>
      </c>
      <c r="BU427" s="43"/>
      <c r="BV427" s="112">
        <f>BW427+BX427+BY427+BZ427</f>
        <v>177803.90359999999</v>
      </c>
      <c r="BW427" s="128">
        <f>BW428</f>
        <v>0</v>
      </c>
      <c r="BX427" s="128">
        <f>BX428</f>
        <v>177803.90359999999</v>
      </c>
      <c r="BY427" s="43"/>
      <c r="BZ427" s="43"/>
      <c r="CA427" s="128">
        <f t="shared" ref="CA427" si="1308">CB427+CC427+CD427</f>
        <v>0</v>
      </c>
      <c r="CB427" s="435"/>
      <c r="CC427" s="279"/>
      <c r="CD427" s="279"/>
      <c r="CE427" s="128">
        <f t="shared" ref="CE427:CE438" si="1309">CG427</f>
        <v>177803.90359999999</v>
      </c>
      <c r="CF427" s="435">
        <f t="shared" ref="CF427" si="1310">BW427</f>
        <v>0</v>
      </c>
      <c r="CG427" s="128">
        <f>CG428</f>
        <v>177803.90359999999</v>
      </c>
      <c r="CH427" s="279">
        <f t="shared" ref="CH427" si="1311">BY427</f>
        <v>0</v>
      </c>
      <c r="CI427" s="279"/>
      <c r="CJ427" s="128"/>
      <c r="CK427" s="112">
        <f>CL427+CM427+CN427+CO427</f>
        <v>177803.90359999999</v>
      </c>
      <c r="CL427" s="128">
        <f>CL428</f>
        <v>0</v>
      </c>
      <c r="CM427" s="128">
        <f>CM428</f>
        <v>177803.90359999999</v>
      </c>
      <c r="CN427" s="43"/>
      <c r="CO427" s="43"/>
    </row>
    <row r="428" spans="2:93" s="46" customFormat="1" ht="36.75" hidden="1" customHeight="1" x14ac:dyDescent="0.25">
      <c r="B428" s="206"/>
      <c r="C428" s="124" t="s">
        <v>39</v>
      </c>
      <c r="D428" s="188">
        <f>F428</f>
        <v>18536.599999999999</v>
      </c>
      <c r="E428" s="188"/>
      <c r="F428" s="188">
        <v>18536.599999999999</v>
      </c>
      <c r="G428" s="261"/>
      <c r="H428" s="261"/>
      <c r="I428" s="188">
        <f t="shared" si="1291"/>
        <v>0</v>
      </c>
      <c r="J428" s="574">
        <f t="shared" si="1292"/>
        <v>0</v>
      </c>
      <c r="K428" s="319"/>
      <c r="L428" s="574"/>
      <c r="M428" s="188">
        <v>0</v>
      </c>
      <c r="N428" s="574"/>
      <c r="O428" s="319"/>
      <c r="P428" s="319"/>
      <c r="Q428" s="319"/>
      <c r="R428" s="319"/>
      <c r="S428" s="188"/>
      <c r="T428" s="319"/>
      <c r="U428" s="130"/>
      <c r="V428" s="634"/>
      <c r="W428" s="188"/>
      <c r="X428" s="634">
        <f t="shared" si="1304"/>
        <v>0</v>
      </c>
      <c r="Y428" s="319"/>
      <c r="Z428" s="634"/>
      <c r="AA428" s="319"/>
      <c r="AB428" s="319"/>
      <c r="AC428" s="188">
        <f t="shared" si="1258"/>
        <v>0</v>
      </c>
      <c r="AD428" s="580">
        <f t="shared" si="1259"/>
        <v>0</v>
      </c>
      <c r="AE428" s="130"/>
      <c r="AF428" s="627"/>
      <c r="AG428" s="188">
        <v>0</v>
      </c>
      <c r="AH428" s="627">
        <f t="shared" si="1255"/>
        <v>0</v>
      </c>
      <c r="AI428" s="319"/>
      <c r="AJ428" s="319"/>
      <c r="AK428" s="188"/>
      <c r="AL428" s="319"/>
      <c r="AM428" s="319"/>
      <c r="AN428" s="319"/>
      <c r="AO428" s="319"/>
      <c r="AP428" s="319"/>
      <c r="AQ428" s="319"/>
      <c r="AR428" s="319"/>
      <c r="AS428" s="319"/>
      <c r="AT428" s="319"/>
      <c r="AU428" s="112">
        <f t="shared" si="1293"/>
        <v>50000.000000000007</v>
      </c>
      <c r="AV428" s="130">
        <f>AX428</f>
        <v>68536.600000000006</v>
      </c>
      <c r="AW428" s="130"/>
      <c r="AX428" s="130">
        <v>68536.600000000006</v>
      </c>
      <c r="AY428" s="319"/>
      <c r="AZ428" s="319"/>
      <c r="BA428" s="102"/>
      <c r="BB428" s="319"/>
      <c r="BC428" s="319"/>
      <c r="BD428" s="319"/>
      <c r="BE428" s="130"/>
      <c r="BF428" s="130"/>
      <c r="BG428" s="319"/>
      <c r="BH428" s="319"/>
      <c r="BI428" s="130">
        <f>BK428</f>
        <v>150000</v>
      </c>
      <c r="BJ428" s="130"/>
      <c r="BK428" s="130">
        <v>150000</v>
      </c>
      <c r="BL428" s="319"/>
      <c r="BM428" s="319"/>
      <c r="BN428" s="130"/>
      <c r="BO428" s="130">
        <f>BQ428</f>
        <v>150000</v>
      </c>
      <c r="BP428" s="130"/>
      <c r="BQ428" s="130">
        <v>150000</v>
      </c>
      <c r="BR428" s="319"/>
      <c r="BS428" s="319"/>
      <c r="BT428" s="319"/>
      <c r="BU428" s="319"/>
      <c r="BV428" s="130">
        <f>BX428</f>
        <v>177803.90359999999</v>
      </c>
      <c r="BW428" s="130"/>
      <c r="BX428" s="130">
        <v>177803.90359999999</v>
      </c>
      <c r="BY428" s="319"/>
      <c r="BZ428" s="319"/>
      <c r="CA428" s="130"/>
      <c r="CB428" s="188"/>
      <c r="CC428" s="261"/>
      <c r="CD428" s="261"/>
      <c r="CE428" s="128">
        <f t="shared" si="1309"/>
        <v>177803.90359999999</v>
      </c>
      <c r="CF428" s="188"/>
      <c r="CG428" s="130">
        <v>177803.90359999999</v>
      </c>
      <c r="CH428" s="261"/>
      <c r="CI428" s="261"/>
      <c r="CJ428" s="130"/>
      <c r="CK428" s="130">
        <f>CM428</f>
        <v>177803.90359999999</v>
      </c>
      <c r="CL428" s="130"/>
      <c r="CM428" s="130">
        <v>177803.90359999999</v>
      </c>
      <c r="CN428" s="319"/>
      <c r="CO428" s="319"/>
    </row>
    <row r="429" spans="2:93" s="46" customFormat="1" ht="144" hidden="1" customHeight="1" x14ac:dyDescent="0.25">
      <c r="B429" s="206" t="s">
        <v>259</v>
      </c>
      <c r="C429" s="111" t="s">
        <v>94</v>
      </c>
      <c r="D429" s="666"/>
      <c r="E429" s="666"/>
      <c r="F429" s="666"/>
      <c r="G429" s="261"/>
      <c r="H429" s="261"/>
      <c r="I429" s="666">
        <f t="shared" si="1291"/>
        <v>0</v>
      </c>
      <c r="J429" s="574" t="e">
        <f t="shared" si="1292"/>
        <v>#DIV/0!</v>
      </c>
      <c r="K429" s="319"/>
      <c r="L429" s="574"/>
      <c r="M429" s="666"/>
      <c r="N429" s="574"/>
      <c r="O429" s="319"/>
      <c r="P429" s="319"/>
      <c r="Q429" s="319"/>
      <c r="R429" s="319"/>
      <c r="S429" s="666"/>
      <c r="T429" s="319"/>
      <c r="U429" s="128"/>
      <c r="V429" s="634"/>
      <c r="W429" s="666"/>
      <c r="X429" s="634" t="e">
        <f t="shared" si="1304"/>
        <v>#DIV/0!</v>
      </c>
      <c r="Y429" s="319"/>
      <c r="Z429" s="634"/>
      <c r="AA429" s="319"/>
      <c r="AB429" s="319"/>
      <c r="AC429" s="666">
        <f t="shared" si="1258"/>
        <v>0</v>
      </c>
      <c r="AD429" s="580" t="e">
        <f t="shared" si="1259"/>
        <v>#DIV/0!</v>
      </c>
      <c r="AE429" s="128"/>
      <c r="AF429" s="627"/>
      <c r="AG429" s="666"/>
      <c r="AH429" s="627" t="e">
        <f t="shared" si="1255"/>
        <v>#DIV/0!</v>
      </c>
      <c r="AI429" s="319"/>
      <c r="AJ429" s="319"/>
      <c r="AK429" s="666"/>
      <c r="AL429" s="319"/>
      <c r="AM429" s="319"/>
      <c r="AN429" s="319"/>
      <c r="AO429" s="319"/>
      <c r="AP429" s="319"/>
      <c r="AQ429" s="319"/>
      <c r="AR429" s="319"/>
      <c r="AS429" s="319"/>
      <c r="AT429" s="319"/>
      <c r="AU429" s="112">
        <f t="shared" si="1293"/>
        <v>0</v>
      </c>
      <c r="AV429" s="128"/>
      <c r="AW429" s="128"/>
      <c r="AX429" s="128"/>
      <c r="AY429" s="319"/>
      <c r="AZ429" s="319"/>
      <c r="BA429" s="102"/>
      <c r="BB429" s="319"/>
      <c r="BC429" s="319"/>
      <c r="BD429" s="319"/>
      <c r="BE429" s="128"/>
      <c r="BF429" s="128"/>
      <c r="BG429" s="319"/>
      <c r="BH429" s="319"/>
      <c r="BI429" s="128"/>
      <c r="BJ429" s="128"/>
      <c r="BK429" s="128"/>
      <c r="BL429" s="319"/>
      <c r="BM429" s="319"/>
      <c r="BN429" s="128"/>
      <c r="BO429" s="128"/>
      <c r="BP429" s="128"/>
      <c r="BQ429" s="128"/>
      <c r="BR429" s="319"/>
      <c r="BS429" s="319"/>
      <c r="BT429" s="319"/>
      <c r="BU429" s="319"/>
      <c r="BV429" s="128"/>
      <c r="BW429" s="128"/>
      <c r="BX429" s="128"/>
      <c r="BY429" s="319"/>
      <c r="BZ429" s="319"/>
      <c r="CA429" s="128"/>
      <c r="CB429" s="435"/>
      <c r="CC429" s="261"/>
      <c r="CD429" s="261"/>
      <c r="CE429" s="128">
        <f t="shared" si="1309"/>
        <v>0</v>
      </c>
      <c r="CF429" s="435"/>
      <c r="CG429" s="128"/>
      <c r="CH429" s="261"/>
      <c r="CI429" s="261"/>
      <c r="CJ429" s="128"/>
      <c r="CK429" s="128"/>
      <c r="CL429" s="128"/>
      <c r="CM429" s="128"/>
      <c r="CN429" s="319"/>
      <c r="CO429" s="319"/>
    </row>
    <row r="430" spans="2:93" s="46" customFormat="1" ht="81.75" hidden="1" customHeight="1" x14ac:dyDescent="0.25">
      <c r="B430" s="206"/>
      <c r="C430" s="124" t="s">
        <v>43</v>
      </c>
      <c r="D430" s="188"/>
      <c r="E430" s="188"/>
      <c r="F430" s="188"/>
      <c r="G430" s="261"/>
      <c r="H430" s="261"/>
      <c r="I430" s="188">
        <f t="shared" si="1291"/>
        <v>0</v>
      </c>
      <c r="J430" s="574" t="e">
        <f t="shared" si="1292"/>
        <v>#DIV/0!</v>
      </c>
      <c r="K430" s="319"/>
      <c r="L430" s="574"/>
      <c r="M430" s="188"/>
      <c r="N430" s="574"/>
      <c r="O430" s="319"/>
      <c r="P430" s="319"/>
      <c r="Q430" s="319"/>
      <c r="R430" s="319"/>
      <c r="S430" s="188"/>
      <c r="T430" s="319"/>
      <c r="U430" s="130"/>
      <c r="V430" s="634"/>
      <c r="W430" s="188"/>
      <c r="X430" s="634" t="e">
        <f t="shared" si="1304"/>
        <v>#DIV/0!</v>
      </c>
      <c r="Y430" s="319"/>
      <c r="Z430" s="634"/>
      <c r="AA430" s="319"/>
      <c r="AB430" s="319"/>
      <c r="AC430" s="188">
        <f t="shared" si="1258"/>
        <v>0</v>
      </c>
      <c r="AD430" s="580" t="e">
        <f t="shared" si="1259"/>
        <v>#DIV/0!</v>
      </c>
      <c r="AE430" s="130"/>
      <c r="AF430" s="627"/>
      <c r="AG430" s="188"/>
      <c r="AH430" s="627" t="e">
        <f t="shared" si="1255"/>
        <v>#DIV/0!</v>
      </c>
      <c r="AI430" s="319"/>
      <c r="AJ430" s="319"/>
      <c r="AK430" s="188"/>
      <c r="AL430" s="319"/>
      <c r="AM430" s="319"/>
      <c r="AN430" s="319"/>
      <c r="AO430" s="319"/>
      <c r="AP430" s="319"/>
      <c r="AQ430" s="319"/>
      <c r="AR430" s="319"/>
      <c r="AS430" s="319"/>
      <c r="AT430" s="319"/>
      <c r="AU430" s="112">
        <f t="shared" si="1293"/>
        <v>0</v>
      </c>
      <c r="AV430" s="130"/>
      <c r="AW430" s="130"/>
      <c r="AX430" s="130"/>
      <c r="AY430" s="319"/>
      <c r="AZ430" s="319"/>
      <c r="BA430" s="102"/>
      <c r="BB430" s="319"/>
      <c r="BC430" s="319"/>
      <c r="BD430" s="319"/>
      <c r="BE430" s="130"/>
      <c r="BF430" s="130"/>
      <c r="BG430" s="319"/>
      <c r="BH430" s="319"/>
      <c r="BI430" s="130"/>
      <c r="BJ430" s="130"/>
      <c r="BK430" s="130"/>
      <c r="BL430" s="319"/>
      <c r="BM430" s="319"/>
      <c r="BN430" s="130"/>
      <c r="BO430" s="130"/>
      <c r="BP430" s="130"/>
      <c r="BQ430" s="130"/>
      <c r="BR430" s="319"/>
      <c r="BS430" s="319"/>
      <c r="BT430" s="319"/>
      <c r="BU430" s="319"/>
      <c r="BV430" s="130"/>
      <c r="BW430" s="130"/>
      <c r="BX430" s="130"/>
      <c r="BY430" s="319"/>
      <c r="BZ430" s="319"/>
      <c r="CA430" s="130"/>
      <c r="CB430" s="188"/>
      <c r="CC430" s="261"/>
      <c r="CD430" s="261"/>
      <c r="CE430" s="128">
        <f t="shared" si="1309"/>
        <v>0</v>
      </c>
      <c r="CF430" s="188"/>
      <c r="CG430" s="130"/>
      <c r="CH430" s="261"/>
      <c r="CI430" s="261"/>
      <c r="CJ430" s="130"/>
      <c r="CK430" s="130"/>
      <c r="CL430" s="130"/>
      <c r="CM430" s="130"/>
      <c r="CN430" s="319"/>
      <c r="CO430" s="319"/>
    </row>
    <row r="431" spans="2:93" s="46" customFormat="1" ht="81.75" hidden="1" customHeight="1" x14ac:dyDescent="0.25">
      <c r="B431" s="206" t="s">
        <v>350</v>
      </c>
      <c r="C431" s="111" t="s">
        <v>317</v>
      </c>
      <c r="D431" s="193">
        <f>E431+F431+G431+H431</f>
        <v>0</v>
      </c>
      <c r="E431" s="188"/>
      <c r="F431" s="188"/>
      <c r="G431" s="261"/>
      <c r="H431" s="261"/>
      <c r="I431" s="193">
        <f t="shared" si="1291"/>
        <v>0</v>
      </c>
      <c r="J431" s="574" t="e">
        <f t="shared" si="1292"/>
        <v>#DIV/0!</v>
      </c>
      <c r="K431" s="319"/>
      <c r="L431" s="574"/>
      <c r="M431" s="193"/>
      <c r="N431" s="574"/>
      <c r="O431" s="319"/>
      <c r="P431" s="319"/>
      <c r="Q431" s="319"/>
      <c r="R431" s="319"/>
      <c r="S431" s="193"/>
      <c r="T431" s="319"/>
      <c r="U431" s="130"/>
      <c r="V431" s="634"/>
      <c r="W431" s="193"/>
      <c r="X431" s="634" t="e">
        <f t="shared" si="1304"/>
        <v>#DIV/0!</v>
      </c>
      <c r="Y431" s="319"/>
      <c r="Z431" s="634"/>
      <c r="AA431" s="319"/>
      <c r="AB431" s="319"/>
      <c r="AC431" s="193">
        <f t="shared" si="1258"/>
        <v>0</v>
      </c>
      <c r="AD431" s="580" t="e">
        <f t="shared" si="1259"/>
        <v>#DIV/0!</v>
      </c>
      <c r="AE431" s="130"/>
      <c r="AF431" s="627"/>
      <c r="AG431" s="193"/>
      <c r="AH431" s="627" t="e">
        <f t="shared" si="1255"/>
        <v>#DIV/0!</v>
      </c>
      <c r="AI431" s="319"/>
      <c r="AJ431" s="319"/>
      <c r="AK431" s="193"/>
      <c r="AL431" s="319"/>
      <c r="AM431" s="319"/>
      <c r="AN431" s="319"/>
      <c r="AO431" s="319"/>
      <c r="AP431" s="319"/>
      <c r="AQ431" s="319"/>
      <c r="AR431" s="319"/>
      <c r="AS431" s="319"/>
      <c r="AT431" s="319"/>
      <c r="AU431" s="112">
        <f t="shared" si="1293"/>
        <v>0</v>
      </c>
      <c r="AV431" s="112">
        <f>AW431+AX431+AY431+AZ431</f>
        <v>0</v>
      </c>
      <c r="AW431" s="130"/>
      <c r="AX431" s="130"/>
      <c r="AY431" s="319"/>
      <c r="AZ431" s="319"/>
      <c r="BA431" s="102"/>
      <c r="BB431" s="319"/>
      <c r="BC431" s="319"/>
      <c r="BD431" s="319"/>
      <c r="BE431" s="130"/>
      <c r="BF431" s="130"/>
      <c r="BG431" s="319"/>
      <c r="BH431" s="319"/>
      <c r="BI431" s="112">
        <f>BJ431+BK431+BL431+BM431</f>
        <v>0</v>
      </c>
      <c r="BJ431" s="130"/>
      <c r="BK431" s="130"/>
      <c r="BL431" s="319"/>
      <c r="BM431" s="319"/>
      <c r="BN431" s="130"/>
      <c r="BO431" s="112">
        <f>BP431+BQ431+BR431+BS431</f>
        <v>0</v>
      </c>
      <c r="BP431" s="130"/>
      <c r="BQ431" s="130"/>
      <c r="BR431" s="319"/>
      <c r="BS431" s="319"/>
      <c r="BT431" s="319"/>
      <c r="BU431" s="319"/>
      <c r="BV431" s="112">
        <f>BW431+BX431+BY431+BZ431</f>
        <v>0</v>
      </c>
      <c r="BW431" s="130"/>
      <c r="BX431" s="130"/>
      <c r="BY431" s="319"/>
      <c r="BZ431" s="319"/>
      <c r="CA431" s="130"/>
      <c r="CB431" s="188"/>
      <c r="CC431" s="261"/>
      <c r="CD431" s="261"/>
      <c r="CE431" s="128">
        <f t="shared" si="1309"/>
        <v>0</v>
      </c>
      <c r="CF431" s="188"/>
      <c r="CG431" s="130"/>
      <c r="CH431" s="261"/>
      <c r="CI431" s="261"/>
      <c r="CJ431" s="130"/>
      <c r="CK431" s="112">
        <f>CL431+CM431+CN431+CO431</f>
        <v>0</v>
      </c>
      <c r="CL431" s="130"/>
      <c r="CM431" s="130"/>
      <c r="CN431" s="319"/>
      <c r="CO431" s="319"/>
    </row>
    <row r="432" spans="2:93" s="44" customFormat="1" ht="46.5" hidden="1" customHeight="1" x14ac:dyDescent="0.25">
      <c r="B432" s="436"/>
      <c r="C432" s="111" t="s">
        <v>31</v>
      </c>
      <c r="D432" s="193">
        <f>E432+F432+G432+H432</f>
        <v>0</v>
      </c>
      <c r="E432" s="666">
        <f>E433</f>
        <v>0</v>
      </c>
      <c r="F432" s="666"/>
      <c r="G432" s="279"/>
      <c r="H432" s="279"/>
      <c r="I432" s="193">
        <f t="shared" si="1291"/>
        <v>0</v>
      </c>
      <c r="J432" s="574" t="e">
        <f t="shared" si="1292"/>
        <v>#DIV/0!</v>
      </c>
      <c r="K432" s="43"/>
      <c r="L432" s="574"/>
      <c r="M432" s="193"/>
      <c r="N432" s="574"/>
      <c r="O432" s="43"/>
      <c r="P432" s="43"/>
      <c r="Q432" s="43"/>
      <c r="R432" s="43"/>
      <c r="S432" s="193"/>
      <c r="T432" s="43"/>
      <c r="U432" s="128">
        <f>U433</f>
        <v>0</v>
      </c>
      <c r="V432" s="634"/>
      <c r="W432" s="193"/>
      <c r="X432" s="634" t="e">
        <f t="shared" si="1304"/>
        <v>#DIV/0!</v>
      </c>
      <c r="Y432" s="43"/>
      <c r="Z432" s="634"/>
      <c r="AA432" s="43"/>
      <c r="AB432" s="43"/>
      <c r="AC432" s="193">
        <f t="shared" si="1258"/>
        <v>0</v>
      </c>
      <c r="AD432" s="580" t="e">
        <f t="shared" si="1259"/>
        <v>#DIV/0!</v>
      </c>
      <c r="AE432" s="128">
        <f>AE433</f>
        <v>0</v>
      </c>
      <c r="AF432" s="627"/>
      <c r="AG432" s="193"/>
      <c r="AH432" s="627" t="e">
        <f t="shared" si="1255"/>
        <v>#DIV/0!</v>
      </c>
      <c r="AI432" s="43"/>
      <c r="AJ432" s="43"/>
      <c r="AK432" s="193"/>
      <c r="AL432" s="43"/>
      <c r="AM432" s="43"/>
      <c r="AN432" s="43"/>
      <c r="AO432" s="43"/>
      <c r="AP432" s="43"/>
      <c r="AQ432" s="43"/>
      <c r="AR432" s="43"/>
      <c r="AS432" s="43"/>
      <c r="AT432" s="43"/>
      <c r="AU432" s="112">
        <f t="shared" si="1293"/>
        <v>0</v>
      </c>
      <c r="AV432" s="112">
        <f>AW432+AX432+AY432+AZ432</f>
        <v>0</v>
      </c>
      <c r="AW432" s="128">
        <f>AW433</f>
        <v>0</v>
      </c>
      <c r="AX432" s="128"/>
      <c r="AY432" s="43"/>
      <c r="AZ432" s="43"/>
      <c r="BA432" s="128">
        <f t="shared" ref="BA432" si="1312">BB432+BC432+BD432</f>
        <v>0</v>
      </c>
      <c r="BB432" s="43"/>
      <c r="BC432" s="43"/>
      <c r="BD432" s="43"/>
      <c r="BE432" s="128">
        <f t="shared" ref="BE432" si="1313">BF432+BG432+BH432</f>
        <v>0</v>
      </c>
      <c r="BF432" s="128">
        <f>E432</f>
        <v>0</v>
      </c>
      <c r="BG432" s="43"/>
      <c r="BH432" s="43"/>
      <c r="BI432" s="112">
        <f>BJ432+BK432+BL432+BM432</f>
        <v>0</v>
      </c>
      <c r="BJ432" s="128">
        <f>BJ433</f>
        <v>0</v>
      </c>
      <c r="BK432" s="128"/>
      <c r="BL432" s="43"/>
      <c r="BM432" s="43"/>
      <c r="BN432" s="128">
        <f t="shared" ref="BN432" si="1314">BO432+BP432+BQ432</f>
        <v>0</v>
      </c>
      <c r="BO432" s="112">
        <f>BP432+BQ432+BR432+BS432</f>
        <v>0</v>
      </c>
      <c r="BP432" s="128">
        <f>BP433</f>
        <v>0</v>
      </c>
      <c r="BQ432" s="128"/>
      <c r="BR432" s="43"/>
      <c r="BS432" s="43"/>
      <c r="BT432" s="43">
        <f t="shared" ref="BT432" si="1315">BL432</f>
        <v>0</v>
      </c>
      <c r="BU432" s="43"/>
      <c r="BV432" s="112">
        <f>BW432+BX432+BY432+BZ432</f>
        <v>0</v>
      </c>
      <c r="BW432" s="128">
        <f>BW433</f>
        <v>0</v>
      </c>
      <c r="BX432" s="128"/>
      <c r="BY432" s="43"/>
      <c r="BZ432" s="43"/>
      <c r="CA432" s="128">
        <f t="shared" ref="CA432" si="1316">CB432+CC432+CD432</f>
        <v>0</v>
      </c>
      <c r="CB432" s="435"/>
      <c r="CC432" s="279"/>
      <c r="CD432" s="279"/>
      <c r="CE432" s="128">
        <f t="shared" si="1309"/>
        <v>0</v>
      </c>
      <c r="CF432" s="435">
        <f t="shared" ref="CF432" si="1317">BW432</f>
        <v>0</v>
      </c>
      <c r="CG432" s="128"/>
      <c r="CH432" s="279">
        <f t="shared" ref="CH432" si="1318">BY432</f>
        <v>0</v>
      </c>
      <c r="CI432" s="279"/>
      <c r="CJ432" s="128"/>
      <c r="CK432" s="112">
        <f>CL432+CM432+CN432+CO432</f>
        <v>0</v>
      </c>
      <c r="CL432" s="128">
        <f>CL433</f>
        <v>0</v>
      </c>
      <c r="CM432" s="128"/>
      <c r="CN432" s="43"/>
      <c r="CO432" s="43"/>
    </row>
    <row r="433" spans="2:93" s="46" customFormat="1" ht="48.75" hidden="1" customHeight="1" x14ac:dyDescent="0.25">
      <c r="B433" s="206"/>
      <c r="C433" s="124" t="s">
        <v>251</v>
      </c>
      <c r="D433" s="188"/>
      <c r="E433" s="188"/>
      <c r="F433" s="188"/>
      <c r="G433" s="261"/>
      <c r="H433" s="261"/>
      <c r="I433" s="188">
        <f t="shared" si="1291"/>
        <v>0</v>
      </c>
      <c r="J433" s="574" t="e">
        <f t="shared" si="1292"/>
        <v>#DIV/0!</v>
      </c>
      <c r="K433" s="319"/>
      <c r="L433" s="574"/>
      <c r="M433" s="188"/>
      <c r="N433" s="574"/>
      <c r="O433" s="319"/>
      <c r="P433" s="319"/>
      <c r="Q433" s="319"/>
      <c r="R433" s="319"/>
      <c r="S433" s="188"/>
      <c r="T433" s="319"/>
      <c r="U433" s="130"/>
      <c r="V433" s="634"/>
      <c r="W433" s="188"/>
      <c r="X433" s="634" t="e">
        <f t="shared" si="1304"/>
        <v>#DIV/0!</v>
      </c>
      <c r="Y433" s="319"/>
      <c r="Z433" s="634"/>
      <c r="AA433" s="319"/>
      <c r="AB433" s="319"/>
      <c r="AC433" s="188">
        <f t="shared" si="1258"/>
        <v>0</v>
      </c>
      <c r="AD433" s="580" t="e">
        <f t="shared" si="1259"/>
        <v>#DIV/0!</v>
      </c>
      <c r="AE433" s="130"/>
      <c r="AF433" s="627"/>
      <c r="AG433" s="188"/>
      <c r="AH433" s="627" t="e">
        <f t="shared" si="1255"/>
        <v>#DIV/0!</v>
      </c>
      <c r="AI433" s="319"/>
      <c r="AJ433" s="319"/>
      <c r="AK433" s="188"/>
      <c r="AL433" s="319"/>
      <c r="AM433" s="319"/>
      <c r="AN433" s="319"/>
      <c r="AO433" s="319"/>
      <c r="AP433" s="319"/>
      <c r="AQ433" s="319"/>
      <c r="AR433" s="319"/>
      <c r="AS433" s="319"/>
      <c r="AT433" s="319"/>
      <c r="AU433" s="112">
        <f t="shared" si="1293"/>
        <v>0</v>
      </c>
      <c r="AV433" s="130"/>
      <c r="AW433" s="130"/>
      <c r="AX433" s="130"/>
      <c r="AY433" s="319"/>
      <c r="AZ433" s="319"/>
      <c r="BA433" s="102"/>
      <c r="BB433" s="319"/>
      <c r="BC433" s="319"/>
      <c r="BD433" s="319"/>
      <c r="BE433" s="130"/>
      <c r="BF433" s="130"/>
      <c r="BG433" s="319"/>
      <c r="BH433" s="319"/>
      <c r="BI433" s="130"/>
      <c r="BJ433" s="130"/>
      <c r="BK433" s="130"/>
      <c r="BL433" s="319"/>
      <c r="BM433" s="319"/>
      <c r="BN433" s="130"/>
      <c r="BO433" s="130"/>
      <c r="BP433" s="130"/>
      <c r="BQ433" s="130"/>
      <c r="BR433" s="319"/>
      <c r="BS433" s="319"/>
      <c r="BT433" s="319"/>
      <c r="BU433" s="319"/>
      <c r="BV433" s="130"/>
      <c r="BW433" s="130"/>
      <c r="BX433" s="130"/>
      <c r="BY433" s="319"/>
      <c r="BZ433" s="319"/>
      <c r="CA433" s="130"/>
      <c r="CB433" s="188"/>
      <c r="CC433" s="261"/>
      <c r="CD433" s="261"/>
      <c r="CE433" s="128">
        <f t="shared" si="1309"/>
        <v>0</v>
      </c>
      <c r="CF433" s="188"/>
      <c r="CG433" s="130"/>
      <c r="CH433" s="261"/>
      <c r="CI433" s="261"/>
      <c r="CJ433" s="130"/>
      <c r="CK433" s="130"/>
      <c r="CL433" s="130"/>
      <c r="CM433" s="130"/>
      <c r="CN433" s="319"/>
      <c r="CO433" s="319"/>
    </row>
    <row r="434" spans="2:93" s="46" customFormat="1" ht="123" hidden="1" customHeight="1" x14ac:dyDescent="0.25">
      <c r="B434" s="206" t="s">
        <v>204</v>
      </c>
      <c r="C434" s="111" t="s">
        <v>392</v>
      </c>
      <c r="D434" s="193">
        <f>E434+F434+G434+H434</f>
        <v>0</v>
      </c>
      <c r="E434" s="666">
        <f>E435</f>
        <v>0</v>
      </c>
      <c r="F434" s="666">
        <f>F435</f>
        <v>0</v>
      </c>
      <c r="G434" s="261"/>
      <c r="H434" s="261"/>
      <c r="I434" s="193">
        <f t="shared" si="1291"/>
        <v>0</v>
      </c>
      <c r="J434" s="574">
        <v>0</v>
      </c>
      <c r="K434" s="319"/>
      <c r="L434" s="574"/>
      <c r="M434" s="193">
        <f>M435</f>
        <v>0</v>
      </c>
      <c r="N434" s="574"/>
      <c r="O434" s="319"/>
      <c r="P434" s="319"/>
      <c r="Q434" s="319"/>
      <c r="R434" s="319"/>
      <c r="S434" s="193"/>
      <c r="T434" s="319"/>
      <c r="U434" s="128">
        <f>U435</f>
        <v>0</v>
      </c>
      <c r="V434" s="634"/>
      <c r="W434" s="193"/>
      <c r="X434" s="634" t="e">
        <f t="shared" si="1304"/>
        <v>#DIV/0!</v>
      </c>
      <c r="Y434" s="319"/>
      <c r="Z434" s="634"/>
      <c r="AA434" s="319"/>
      <c r="AB434" s="319"/>
      <c r="AC434" s="193">
        <f t="shared" si="1258"/>
        <v>0</v>
      </c>
      <c r="AD434" s="580" t="e">
        <f t="shared" si="1259"/>
        <v>#DIV/0!</v>
      </c>
      <c r="AE434" s="128">
        <f>AE435</f>
        <v>0</v>
      </c>
      <c r="AF434" s="627"/>
      <c r="AG434" s="193"/>
      <c r="AH434" s="627" t="e">
        <f t="shared" si="1255"/>
        <v>#DIV/0!</v>
      </c>
      <c r="AI434" s="319"/>
      <c r="AJ434" s="319"/>
      <c r="AK434" s="193"/>
      <c r="AL434" s="319"/>
      <c r="AM434" s="319"/>
      <c r="AN434" s="319"/>
      <c r="AO434" s="319"/>
      <c r="AP434" s="319"/>
      <c r="AQ434" s="319"/>
      <c r="AR434" s="319"/>
      <c r="AS434" s="319"/>
      <c r="AT434" s="319"/>
      <c r="AU434" s="112">
        <f t="shared" si="1293"/>
        <v>0</v>
      </c>
      <c r="AV434" s="112">
        <f>AW434+AX434+AY434+AZ434</f>
        <v>0</v>
      </c>
      <c r="AW434" s="128">
        <f>AW435</f>
        <v>0</v>
      </c>
      <c r="AX434" s="128">
        <f>AX435</f>
        <v>0</v>
      </c>
      <c r="AY434" s="319"/>
      <c r="AZ434" s="319"/>
      <c r="BA434" s="102"/>
      <c r="BB434" s="319"/>
      <c r="BC434" s="319"/>
      <c r="BD434" s="319"/>
      <c r="BE434" s="128"/>
      <c r="BF434" s="128"/>
      <c r="BG434" s="319"/>
      <c r="BH434" s="319"/>
      <c r="BI434" s="112">
        <f>BJ434+BK434+BL434+BM434</f>
        <v>0</v>
      </c>
      <c r="BJ434" s="128">
        <f>BJ435</f>
        <v>0</v>
      </c>
      <c r="BK434" s="128">
        <f>BK435</f>
        <v>0</v>
      </c>
      <c r="BL434" s="319"/>
      <c r="BM434" s="319"/>
      <c r="BN434" s="128"/>
      <c r="BO434" s="112">
        <f>BP434+BQ434+BR434+BS434</f>
        <v>0</v>
      </c>
      <c r="BP434" s="128">
        <f>BP435</f>
        <v>0</v>
      </c>
      <c r="BQ434" s="128">
        <f>BQ435</f>
        <v>0</v>
      </c>
      <c r="BR434" s="319"/>
      <c r="BS434" s="319"/>
      <c r="BT434" s="319"/>
      <c r="BU434" s="319"/>
      <c r="BV434" s="112">
        <f>BW434+BX434+BY434+BZ434</f>
        <v>361964.78988</v>
      </c>
      <c r="BW434" s="128">
        <f>BW435</f>
        <v>0</v>
      </c>
      <c r="BX434" s="128">
        <f>BX435</f>
        <v>361964.78988</v>
      </c>
      <c r="BY434" s="319"/>
      <c r="BZ434" s="319"/>
      <c r="CA434" s="128"/>
      <c r="CB434" s="435"/>
      <c r="CC434" s="261"/>
      <c r="CD434" s="261"/>
      <c r="CE434" s="128">
        <f t="shared" si="1309"/>
        <v>361964.78988</v>
      </c>
      <c r="CF434" s="435"/>
      <c r="CG434" s="128">
        <f>CG435</f>
        <v>361964.78988</v>
      </c>
      <c r="CH434" s="261"/>
      <c r="CI434" s="261"/>
      <c r="CJ434" s="128"/>
      <c r="CK434" s="112">
        <f>CL434+CM434+CN434+CO434</f>
        <v>361964.78988</v>
      </c>
      <c r="CL434" s="128">
        <f>CL435</f>
        <v>0</v>
      </c>
      <c r="CM434" s="128">
        <f>CM435</f>
        <v>361964.78988</v>
      </c>
      <c r="CN434" s="319"/>
      <c r="CO434" s="319"/>
    </row>
    <row r="435" spans="2:93" s="44" customFormat="1" ht="46.5" hidden="1" customHeight="1" x14ac:dyDescent="0.25">
      <c r="B435" s="436"/>
      <c r="C435" s="111" t="s">
        <v>31</v>
      </c>
      <c r="D435" s="193">
        <f>E435+F435+G435+H435</f>
        <v>0</v>
      </c>
      <c r="E435" s="666">
        <f>E436</f>
        <v>0</v>
      </c>
      <c r="F435" s="666">
        <f>F436</f>
        <v>0</v>
      </c>
      <c r="G435" s="279"/>
      <c r="H435" s="279"/>
      <c r="I435" s="193">
        <f t="shared" si="1291"/>
        <v>0</v>
      </c>
      <c r="J435" s="574" t="e">
        <f t="shared" si="1292"/>
        <v>#DIV/0!</v>
      </c>
      <c r="K435" s="43"/>
      <c r="L435" s="574"/>
      <c r="M435" s="193">
        <f>M436</f>
        <v>0</v>
      </c>
      <c r="N435" s="574"/>
      <c r="O435" s="43"/>
      <c r="P435" s="43"/>
      <c r="Q435" s="43"/>
      <c r="R435" s="43"/>
      <c r="S435" s="193"/>
      <c r="T435" s="43"/>
      <c r="U435" s="128">
        <f>U436</f>
        <v>0</v>
      </c>
      <c r="V435" s="634"/>
      <c r="W435" s="193"/>
      <c r="X435" s="634" t="e">
        <f t="shared" si="1304"/>
        <v>#DIV/0!</v>
      </c>
      <c r="Y435" s="43"/>
      <c r="Z435" s="634"/>
      <c r="AA435" s="43"/>
      <c r="AB435" s="43"/>
      <c r="AC435" s="193">
        <f t="shared" si="1258"/>
        <v>0</v>
      </c>
      <c r="AD435" s="580" t="e">
        <f t="shared" si="1259"/>
        <v>#DIV/0!</v>
      </c>
      <c r="AE435" s="128">
        <f>AE436</f>
        <v>0</v>
      </c>
      <c r="AF435" s="627"/>
      <c r="AG435" s="193"/>
      <c r="AH435" s="627" t="e">
        <f t="shared" si="1255"/>
        <v>#DIV/0!</v>
      </c>
      <c r="AI435" s="43"/>
      <c r="AJ435" s="43"/>
      <c r="AK435" s="193"/>
      <c r="AL435" s="43"/>
      <c r="AM435" s="43"/>
      <c r="AN435" s="43"/>
      <c r="AO435" s="43"/>
      <c r="AP435" s="43"/>
      <c r="AQ435" s="43"/>
      <c r="AR435" s="43"/>
      <c r="AS435" s="43"/>
      <c r="AT435" s="43"/>
      <c r="AU435" s="112">
        <f t="shared" si="1293"/>
        <v>0</v>
      </c>
      <c r="AV435" s="112">
        <f>AW435+AX435+AY435+AZ435</f>
        <v>0</v>
      </c>
      <c r="AW435" s="128">
        <f>AW436</f>
        <v>0</v>
      </c>
      <c r="AX435" s="128">
        <f>AX436</f>
        <v>0</v>
      </c>
      <c r="AY435" s="43"/>
      <c r="AZ435" s="43"/>
      <c r="BA435" s="128">
        <f t="shared" ref="BA435" si="1319">BB435+BC435+BD435</f>
        <v>0</v>
      </c>
      <c r="BB435" s="43"/>
      <c r="BC435" s="43"/>
      <c r="BD435" s="43"/>
      <c r="BE435" s="128">
        <f t="shared" ref="BE435" si="1320">BF435+BG435+BH435</f>
        <v>0</v>
      </c>
      <c r="BF435" s="128">
        <f>E435</f>
        <v>0</v>
      </c>
      <c r="BG435" s="43"/>
      <c r="BH435" s="43"/>
      <c r="BI435" s="112">
        <f>BJ435+BK435+BL435+BM435</f>
        <v>0</v>
      </c>
      <c r="BJ435" s="128">
        <f>BJ436</f>
        <v>0</v>
      </c>
      <c r="BK435" s="128">
        <f>BK436</f>
        <v>0</v>
      </c>
      <c r="BL435" s="43"/>
      <c r="BM435" s="43"/>
      <c r="BN435" s="128"/>
      <c r="BO435" s="112">
        <f>BP435+BQ435+BR435+BS435</f>
        <v>0</v>
      </c>
      <c r="BP435" s="128">
        <f>BP436</f>
        <v>0</v>
      </c>
      <c r="BQ435" s="128">
        <f>BQ436</f>
        <v>0</v>
      </c>
      <c r="BR435" s="43"/>
      <c r="BS435" s="43"/>
      <c r="BT435" s="43">
        <f t="shared" ref="BT435" si="1321">BL435</f>
        <v>0</v>
      </c>
      <c r="BU435" s="43"/>
      <c r="BV435" s="112">
        <f>BW435+BX435+BY435+BZ435</f>
        <v>361964.78988</v>
      </c>
      <c r="BW435" s="128">
        <f>BW436</f>
        <v>0</v>
      </c>
      <c r="BX435" s="128">
        <f>BX436</f>
        <v>361964.78988</v>
      </c>
      <c r="BY435" s="43"/>
      <c r="BZ435" s="43"/>
      <c r="CA435" s="128">
        <f t="shared" ref="CA435" si="1322">CB435+CC435+CD435</f>
        <v>0</v>
      </c>
      <c r="CB435" s="435"/>
      <c r="CC435" s="279"/>
      <c r="CD435" s="279"/>
      <c r="CE435" s="128">
        <f t="shared" si="1309"/>
        <v>361964.78988</v>
      </c>
      <c r="CF435" s="435">
        <f t="shared" ref="CF435" si="1323">BW435</f>
        <v>0</v>
      </c>
      <c r="CG435" s="128">
        <f>CG436</f>
        <v>361964.78988</v>
      </c>
      <c r="CH435" s="279">
        <f t="shared" ref="CH435" si="1324">BY435</f>
        <v>0</v>
      </c>
      <c r="CI435" s="279"/>
      <c r="CJ435" s="128"/>
      <c r="CK435" s="112">
        <f>CL435+CM435+CN435+CO435</f>
        <v>361964.78988</v>
      </c>
      <c r="CL435" s="128">
        <f>CL436</f>
        <v>0</v>
      </c>
      <c r="CM435" s="128">
        <f>CM436</f>
        <v>361964.78988</v>
      </c>
      <c r="CN435" s="43"/>
      <c r="CO435" s="43"/>
    </row>
    <row r="436" spans="2:93" s="46" customFormat="1" ht="36.75" hidden="1" customHeight="1" x14ac:dyDescent="0.25">
      <c r="B436" s="206"/>
      <c r="C436" s="124" t="s">
        <v>39</v>
      </c>
      <c r="D436" s="188">
        <f>F436</f>
        <v>0</v>
      </c>
      <c r="E436" s="188"/>
      <c r="F436" s="188">
        <v>0</v>
      </c>
      <c r="G436" s="261"/>
      <c r="H436" s="261"/>
      <c r="I436" s="188">
        <f t="shared" si="1291"/>
        <v>0</v>
      </c>
      <c r="J436" s="574" t="e">
        <f t="shared" si="1292"/>
        <v>#DIV/0!</v>
      </c>
      <c r="K436" s="319"/>
      <c r="L436" s="574"/>
      <c r="M436" s="188">
        <v>0</v>
      </c>
      <c r="N436" s="574"/>
      <c r="O436" s="319"/>
      <c r="P436" s="319"/>
      <c r="Q436" s="319"/>
      <c r="R436" s="319"/>
      <c r="S436" s="188"/>
      <c r="T436" s="319"/>
      <c r="U436" s="130"/>
      <c r="V436" s="634"/>
      <c r="W436" s="188"/>
      <c r="X436" s="634" t="e">
        <f t="shared" si="1304"/>
        <v>#DIV/0!</v>
      </c>
      <c r="Y436" s="319"/>
      <c r="Z436" s="634"/>
      <c r="AA436" s="319"/>
      <c r="AB436" s="319"/>
      <c r="AC436" s="188">
        <f t="shared" si="1258"/>
        <v>0</v>
      </c>
      <c r="AD436" s="580" t="e">
        <f t="shared" si="1259"/>
        <v>#DIV/0!</v>
      </c>
      <c r="AE436" s="130"/>
      <c r="AF436" s="627"/>
      <c r="AG436" s="188"/>
      <c r="AH436" s="627" t="e">
        <f t="shared" si="1255"/>
        <v>#DIV/0!</v>
      </c>
      <c r="AI436" s="319"/>
      <c r="AJ436" s="319"/>
      <c r="AK436" s="188"/>
      <c r="AL436" s="319"/>
      <c r="AM436" s="319"/>
      <c r="AN436" s="319"/>
      <c r="AO436" s="319"/>
      <c r="AP436" s="319"/>
      <c r="AQ436" s="319"/>
      <c r="AR436" s="319"/>
      <c r="AS436" s="319"/>
      <c r="AT436" s="319"/>
      <c r="AU436" s="112">
        <f t="shared" si="1293"/>
        <v>0</v>
      </c>
      <c r="AV436" s="130">
        <f>AX436</f>
        <v>0</v>
      </c>
      <c r="AW436" s="130"/>
      <c r="AX436" s="130">
        <v>0</v>
      </c>
      <c r="AY436" s="319"/>
      <c r="AZ436" s="319"/>
      <c r="BA436" s="102"/>
      <c r="BB436" s="319"/>
      <c r="BC436" s="319"/>
      <c r="BD436" s="319"/>
      <c r="BE436" s="130"/>
      <c r="BF436" s="130"/>
      <c r="BG436" s="319"/>
      <c r="BH436" s="319"/>
      <c r="BI436" s="130">
        <f>BK436</f>
        <v>0</v>
      </c>
      <c r="BJ436" s="130"/>
      <c r="BK436" s="130">
        <v>0</v>
      </c>
      <c r="BL436" s="319"/>
      <c r="BM436" s="319"/>
      <c r="BN436" s="130"/>
      <c r="BO436" s="130">
        <f>BQ436</f>
        <v>0</v>
      </c>
      <c r="BP436" s="130"/>
      <c r="BQ436" s="130">
        <v>0</v>
      </c>
      <c r="BR436" s="319"/>
      <c r="BS436" s="319"/>
      <c r="BT436" s="319"/>
      <c r="BU436" s="319"/>
      <c r="BV436" s="130">
        <f>BX436</f>
        <v>361964.78988</v>
      </c>
      <c r="BW436" s="130"/>
      <c r="BX436" s="130">
        <v>361964.78988</v>
      </c>
      <c r="BY436" s="319"/>
      <c r="BZ436" s="319"/>
      <c r="CA436" s="130"/>
      <c r="CB436" s="188"/>
      <c r="CC436" s="261"/>
      <c r="CD436" s="261"/>
      <c r="CE436" s="128">
        <f t="shared" si="1309"/>
        <v>361964.78988</v>
      </c>
      <c r="CF436" s="188"/>
      <c r="CG436" s="130">
        <v>361964.78988</v>
      </c>
      <c r="CH436" s="261"/>
      <c r="CI436" s="261"/>
      <c r="CJ436" s="130"/>
      <c r="CK436" s="130">
        <f>CM436</f>
        <v>361964.78988</v>
      </c>
      <c r="CL436" s="130"/>
      <c r="CM436" s="130">
        <v>361964.78988</v>
      </c>
      <c r="CN436" s="319"/>
      <c r="CO436" s="319"/>
    </row>
    <row r="437" spans="2:93" s="46" customFormat="1" ht="48.75" hidden="1" customHeight="1" x14ac:dyDescent="0.25">
      <c r="B437" s="206"/>
      <c r="C437" s="124"/>
      <c r="D437" s="188"/>
      <c r="E437" s="188"/>
      <c r="F437" s="188"/>
      <c r="G437" s="261"/>
      <c r="H437" s="261"/>
      <c r="I437" s="188">
        <f t="shared" si="1291"/>
        <v>0</v>
      </c>
      <c r="J437" s="574" t="e">
        <f t="shared" si="1292"/>
        <v>#DIV/0!</v>
      </c>
      <c r="K437" s="319"/>
      <c r="L437" s="574"/>
      <c r="M437" s="188"/>
      <c r="N437" s="574"/>
      <c r="O437" s="319"/>
      <c r="P437" s="319"/>
      <c r="Q437" s="319"/>
      <c r="R437" s="319"/>
      <c r="S437" s="188"/>
      <c r="T437" s="319"/>
      <c r="U437" s="130"/>
      <c r="V437" s="634"/>
      <c r="W437" s="188"/>
      <c r="X437" s="634" t="e">
        <f t="shared" si="1304"/>
        <v>#DIV/0!</v>
      </c>
      <c r="Y437" s="319"/>
      <c r="Z437" s="634"/>
      <c r="AA437" s="319"/>
      <c r="AB437" s="319"/>
      <c r="AC437" s="188">
        <f t="shared" si="1258"/>
        <v>0</v>
      </c>
      <c r="AD437" s="580" t="e">
        <f t="shared" si="1259"/>
        <v>#DIV/0!</v>
      </c>
      <c r="AE437" s="130"/>
      <c r="AF437" s="627"/>
      <c r="AG437" s="188"/>
      <c r="AH437" s="627" t="e">
        <f t="shared" si="1255"/>
        <v>#DIV/0!</v>
      </c>
      <c r="AI437" s="319"/>
      <c r="AJ437" s="319"/>
      <c r="AK437" s="188"/>
      <c r="AL437" s="319"/>
      <c r="AM437" s="319"/>
      <c r="AN437" s="319"/>
      <c r="AO437" s="319"/>
      <c r="AP437" s="319"/>
      <c r="AQ437" s="319"/>
      <c r="AR437" s="319"/>
      <c r="AS437" s="319"/>
      <c r="AT437" s="319"/>
      <c r="AU437" s="112">
        <f t="shared" si="1293"/>
        <v>0</v>
      </c>
      <c r="AV437" s="130"/>
      <c r="AW437" s="130"/>
      <c r="AX437" s="130"/>
      <c r="AY437" s="319"/>
      <c r="AZ437" s="319"/>
      <c r="BA437" s="102"/>
      <c r="BB437" s="319"/>
      <c r="BC437" s="319"/>
      <c r="BD437" s="319"/>
      <c r="BE437" s="130"/>
      <c r="BF437" s="130"/>
      <c r="BG437" s="319"/>
      <c r="BH437" s="319"/>
      <c r="BI437" s="130"/>
      <c r="BJ437" s="130"/>
      <c r="BK437" s="130"/>
      <c r="BL437" s="319"/>
      <c r="BM437" s="319"/>
      <c r="BN437" s="130"/>
      <c r="BO437" s="130"/>
      <c r="BP437" s="130"/>
      <c r="BQ437" s="130"/>
      <c r="BR437" s="319"/>
      <c r="BS437" s="319"/>
      <c r="BT437" s="319"/>
      <c r="BU437" s="319"/>
      <c r="BV437" s="130"/>
      <c r="BW437" s="130"/>
      <c r="BX437" s="130"/>
      <c r="BY437" s="319"/>
      <c r="BZ437" s="319"/>
      <c r="CA437" s="130"/>
      <c r="CB437" s="188"/>
      <c r="CC437" s="261"/>
      <c r="CD437" s="261"/>
      <c r="CE437" s="128">
        <f t="shared" si="1309"/>
        <v>0</v>
      </c>
      <c r="CF437" s="188"/>
      <c r="CG437" s="130"/>
      <c r="CH437" s="261"/>
      <c r="CI437" s="261"/>
      <c r="CJ437" s="130"/>
      <c r="CK437" s="130"/>
      <c r="CL437" s="130"/>
      <c r="CM437" s="130"/>
      <c r="CN437" s="319"/>
      <c r="CO437" s="319"/>
    </row>
    <row r="438" spans="2:93" s="47" customFormat="1" ht="81" customHeight="1" x14ac:dyDescent="0.25">
      <c r="B438" s="206" t="s">
        <v>200</v>
      </c>
      <c r="C438" s="122" t="s">
        <v>55</v>
      </c>
      <c r="D438" s="193">
        <f>E438+F438+G438+H438</f>
        <v>146494.02799999999</v>
      </c>
      <c r="E438" s="666">
        <f>E439</f>
        <v>0</v>
      </c>
      <c r="F438" s="666">
        <v>146494.02799999999</v>
      </c>
      <c r="G438" s="279"/>
      <c r="H438" s="250"/>
      <c r="I438" s="193">
        <f t="shared" si="1291"/>
        <v>17394.382699999998</v>
      </c>
      <c r="J438" s="574">
        <f t="shared" si="1292"/>
        <v>0.11873782800210804</v>
      </c>
      <c r="K438" s="21"/>
      <c r="L438" s="574"/>
      <c r="M438" s="193">
        <v>17394.382699999998</v>
      </c>
      <c r="N438" s="574">
        <f>M438/F438</f>
        <v>0.11873782800210804</v>
      </c>
      <c r="O438" s="21"/>
      <c r="P438" s="21"/>
      <c r="Q438" s="21"/>
      <c r="R438" s="21"/>
      <c r="S438" s="193">
        <f>W438</f>
        <v>605.82641000000001</v>
      </c>
      <c r="T438" s="574">
        <f>S438/D438</f>
        <v>4.1355024383656104E-3</v>
      </c>
      <c r="U438" s="128">
        <f>U439</f>
        <v>0</v>
      </c>
      <c r="V438" s="634"/>
      <c r="W438" s="193">
        <v>605.82641000000001</v>
      </c>
      <c r="X438" s="574">
        <f t="shared" si="1304"/>
        <v>4.1355024383656104E-3</v>
      </c>
      <c r="Y438" s="21"/>
      <c r="Z438" s="634"/>
      <c r="AA438" s="21"/>
      <c r="AB438" s="21"/>
      <c r="AC438" s="193">
        <f t="shared" si="1258"/>
        <v>130673.80897</v>
      </c>
      <c r="AD438" s="580">
        <f t="shared" si="1259"/>
        <v>0.89200775454136605</v>
      </c>
      <c r="AE438" s="128">
        <f>AE439</f>
        <v>0</v>
      </c>
      <c r="AF438" s="627"/>
      <c r="AG438" s="193">
        <v>130673.80897</v>
      </c>
      <c r="AH438" s="627">
        <f t="shared" si="1255"/>
        <v>0.89200775454136605</v>
      </c>
      <c r="AI438" s="21"/>
      <c r="AJ438" s="21"/>
      <c r="AK438" s="193"/>
      <c r="AL438" s="21"/>
      <c r="AM438" s="21"/>
      <c r="AN438" s="21"/>
      <c r="AO438" s="21"/>
      <c r="AP438" s="21"/>
      <c r="AQ438" s="21"/>
      <c r="AR438" s="21"/>
      <c r="AS438" s="21"/>
      <c r="AT438" s="21"/>
      <c r="AU438" s="112">
        <f t="shared" si="1293"/>
        <v>44976.081059999997</v>
      </c>
      <c r="AV438" s="112">
        <f>AW438+AX438+AY438+AZ438</f>
        <v>191470.10905999999</v>
      </c>
      <c r="AW438" s="128">
        <f>AW439</f>
        <v>0</v>
      </c>
      <c r="AX438" s="128">
        <v>191470.10905999999</v>
      </c>
      <c r="AY438" s="43"/>
      <c r="AZ438" s="21"/>
      <c r="BA438" s="437">
        <f t="shared" si="1266"/>
        <v>0</v>
      </c>
      <c r="BB438" s="21"/>
      <c r="BC438" s="21"/>
      <c r="BD438" s="21"/>
      <c r="BE438" s="128">
        <f t="shared" si="1256"/>
        <v>0</v>
      </c>
      <c r="BF438" s="128">
        <f t="shared" ref="BF438:BF444" si="1325">E438</f>
        <v>0</v>
      </c>
      <c r="BG438" s="21"/>
      <c r="BH438" s="21"/>
      <c r="BI438" s="112">
        <f>BJ438+BK438+BL438+BM438</f>
        <v>300000</v>
      </c>
      <c r="BJ438" s="128">
        <f>BJ439</f>
        <v>0</v>
      </c>
      <c r="BK438" s="128">
        <f>BK439</f>
        <v>300000</v>
      </c>
      <c r="BL438" s="43"/>
      <c r="BM438" s="21"/>
      <c r="BN438" s="128">
        <f>BQ438-BK438</f>
        <v>-74976.081059999997</v>
      </c>
      <c r="BO438" s="112">
        <f>BP438+BQ438+BR438+BS438</f>
        <v>225023.91894</v>
      </c>
      <c r="BP438" s="128">
        <f>BP439</f>
        <v>0</v>
      </c>
      <c r="BQ438" s="128">
        <f>255023.91894-30000</f>
        <v>225023.91894</v>
      </c>
      <c r="BR438" s="43"/>
      <c r="BS438" s="21"/>
      <c r="BT438" s="43">
        <f t="shared" si="1268"/>
        <v>0</v>
      </c>
      <c r="BU438" s="21"/>
      <c r="BV438" s="112">
        <f>BW438+BX438+BY438+BZ438</f>
        <v>300000</v>
      </c>
      <c r="BW438" s="128">
        <v>0</v>
      </c>
      <c r="BX438" s="128">
        <f>BX439</f>
        <v>300000</v>
      </c>
      <c r="BY438" s="43"/>
      <c r="BZ438" s="21"/>
      <c r="CA438" s="128">
        <f t="shared" ref="CA438:CA439" si="1326">CB438+CC438+CD438</f>
        <v>0</v>
      </c>
      <c r="CB438" s="341"/>
      <c r="CC438" s="279"/>
      <c r="CD438" s="250"/>
      <c r="CE438" s="128">
        <f t="shared" si="1309"/>
        <v>150000</v>
      </c>
      <c r="CF438" s="341">
        <f t="shared" ref="CF438:CF484" si="1327">BW438</f>
        <v>0</v>
      </c>
      <c r="CG438" s="128">
        <v>150000</v>
      </c>
      <c r="CH438" s="279">
        <f t="shared" ref="CH438:CH484" si="1328">BY438</f>
        <v>0</v>
      </c>
      <c r="CI438" s="250"/>
      <c r="CJ438" s="128">
        <f>CM438-CG438</f>
        <v>-109984</v>
      </c>
      <c r="CK438" s="112">
        <f>CL438+CM438+CN438+CO438</f>
        <v>40016</v>
      </c>
      <c r="CL438" s="128">
        <v>0</v>
      </c>
      <c r="CM438" s="128">
        <f>CM439-109984</f>
        <v>40016</v>
      </c>
      <c r="CN438" s="43"/>
      <c r="CO438" s="21"/>
    </row>
    <row r="439" spans="2:93" s="39" customFormat="1" ht="46.5" hidden="1" customHeight="1" x14ac:dyDescent="0.25">
      <c r="B439" s="209"/>
      <c r="C439" s="137" t="s">
        <v>31</v>
      </c>
      <c r="D439" s="264">
        <f>E439+F439+G439+H439</f>
        <v>145100</v>
      </c>
      <c r="E439" s="188">
        <v>0</v>
      </c>
      <c r="F439" s="188">
        <f>60000+85100</f>
        <v>145100</v>
      </c>
      <c r="G439" s="189"/>
      <c r="H439" s="189"/>
      <c r="I439" s="264">
        <f t="shared" si="1291"/>
        <v>145100</v>
      </c>
      <c r="J439" s="574">
        <f t="shared" si="1292"/>
        <v>1</v>
      </c>
      <c r="K439" s="37"/>
      <c r="L439" s="574"/>
      <c r="M439" s="264">
        <f>60000+85100</f>
        <v>145100</v>
      </c>
      <c r="N439" s="574"/>
      <c r="O439" s="37"/>
      <c r="P439" s="37"/>
      <c r="Q439" s="37"/>
      <c r="R439" s="37"/>
      <c r="S439" s="264"/>
      <c r="T439" s="37"/>
      <c r="U439" s="130">
        <v>0</v>
      </c>
      <c r="V439" s="634"/>
      <c r="W439" s="264"/>
      <c r="X439" s="634">
        <f t="shared" si="1304"/>
        <v>0</v>
      </c>
      <c r="Y439" s="37"/>
      <c r="Z439" s="634"/>
      <c r="AA439" s="37"/>
      <c r="AB439" s="37"/>
      <c r="AC439" s="264">
        <f t="shared" si="1258"/>
        <v>0</v>
      </c>
      <c r="AD439" s="580">
        <f t="shared" si="1259"/>
        <v>0</v>
      </c>
      <c r="AE439" s="130">
        <v>0</v>
      </c>
      <c r="AF439" s="627"/>
      <c r="AG439" s="264"/>
      <c r="AH439" s="627">
        <f t="shared" si="1255"/>
        <v>0</v>
      </c>
      <c r="AI439" s="37"/>
      <c r="AJ439" s="37"/>
      <c r="AK439" s="264"/>
      <c r="AL439" s="37"/>
      <c r="AM439" s="37"/>
      <c r="AN439" s="37"/>
      <c r="AO439" s="37"/>
      <c r="AP439" s="37"/>
      <c r="AQ439" s="37"/>
      <c r="AR439" s="37"/>
      <c r="AS439" s="37"/>
      <c r="AT439" s="37"/>
      <c r="AU439" s="112">
        <f t="shared" si="1293"/>
        <v>0</v>
      </c>
      <c r="AV439" s="199">
        <f>AW439+AX439+AY439+AZ439</f>
        <v>145100</v>
      </c>
      <c r="AW439" s="130">
        <v>0</v>
      </c>
      <c r="AX439" s="130">
        <f>60000+85100</f>
        <v>145100</v>
      </c>
      <c r="AY439" s="37"/>
      <c r="AZ439" s="37"/>
      <c r="BA439" s="130">
        <f t="shared" si="1266"/>
        <v>0</v>
      </c>
      <c r="BB439" s="37"/>
      <c r="BC439" s="37"/>
      <c r="BD439" s="37"/>
      <c r="BE439" s="130">
        <f t="shared" si="1256"/>
        <v>0</v>
      </c>
      <c r="BF439" s="130">
        <f t="shared" si="1325"/>
        <v>0</v>
      </c>
      <c r="BG439" s="37"/>
      <c r="BH439" s="37"/>
      <c r="BI439" s="199">
        <f>BJ439+BK439+BL439+BM439</f>
        <v>300000</v>
      </c>
      <c r="BJ439" s="130">
        <v>0</v>
      </c>
      <c r="BK439" s="130">
        <f>150000+150000</f>
        <v>300000</v>
      </c>
      <c r="BL439" s="37"/>
      <c r="BM439" s="37"/>
      <c r="BN439" s="130"/>
      <c r="BO439" s="199">
        <f>BP439+BQ439+BR439+BS439</f>
        <v>300000</v>
      </c>
      <c r="BP439" s="130">
        <v>0</v>
      </c>
      <c r="BQ439" s="130">
        <f>150000+150000</f>
        <v>300000</v>
      </c>
      <c r="BR439" s="37"/>
      <c r="BS439" s="37"/>
      <c r="BT439" s="37">
        <f t="shared" si="1268"/>
        <v>0</v>
      </c>
      <c r="BU439" s="37"/>
      <c r="BV439" s="199">
        <f>BW439+BX439+BY439+BZ439</f>
        <v>300000</v>
      </c>
      <c r="BW439" s="130">
        <v>0</v>
      </c>
      <c r="BX439" s="130">
        <v>300000</v>
      </c>
      <c r="BY439" s="37"/>
      <c r="BZ439" s="37"/>
      <c r="CA439" s="130">
        <f t="shared" si="1326"/>
        <v>0</v>
      </c>
      <c r="CB439" s="188"/>
      <c r="CC439" s="189"/>
      <c r="CD439" s="189"/>
      <c r="CE439" s="130">
        <f t="shared" ref="CE439" si="1329">CF439+CH439+CI439</f>
        <v>0</v>
      </c>
      <c r="CF439" s="188">
        <f t="shared" si="1327"/>
        <v>0</v>
      </c>
      <c r="CG439" s="188"/>
      <c r="CH439" s="189">
        <f t="shared" si="1328"/>
        <v>0</v>
      </c>
      <c r="CI439" s="189"/>
      <c r="CJ439" s="130"/>
      <c r="CK439" s="199">
        <f>CL439+CM439+CN439+CO439</f>
        <v>150000</v>
      </c>
      <c r="CL439" s="130">
        <v>0</v>
      </c>
      <c r="CM439" s="130">
        <v>150000</v>
      </c>
      <c r="CN439" s="37"/>
      <c r="CO439" s="37"/>
    </row>
    <row r="440" spans="2:93" s="50" customFormat="1" ht="113.25" customHeight="1" x14ac:dyDescent="0.25">
      <c r="B440" s="210" t="s">
        <v>201</v>
      </c>
      <c r="C440" s="138" t="s">
        <v>261</v>
      </c>
      <c r="D440" s="193">
        <f>E440+F440+G440+H440</f>
        <v>5000</v>
      </c>
      <c r="E440" s="193">
        <f>E442</f>
        <v>0</v>
      </c>
      <c r="F440" s="193">
        <f>F442</f>
        <v>5000</v>
      </c>
      <c r="G440" s="194"/>
      <c r="H440" s="262"/>
      <c r="I440" s="193">
        <f t="shared" si="1291"/>
        <v>0</v>
      </c>
      <c r="J440" s="574">
        <f t="shared" si="1292"/>
        <v>0</v>
      </c>
      <c r="K440" s="305"/>
      <c r="L440" s="574"/>
      <c r="M440" s="193"/>
      <c r="N440" s="574"/>
      <c r="O440" s="305"/>
      <c r="P440" s="305"/>
      <c r="Q440" s="305"/>
      <c r="R440" s="305"/>
      <c r="S440" s="193"/>
      <c r="T440" s="305"/>
      <c r="U440" s="112"/>
      <c r="V440" s="634"/>
      <c r="W440" s="193"/>
      <c r="X440" s="634"/>
      <c r="Y440" s="305"/>
      <c r="Z440" s="634"/>
      <c r="AA440" s="305"/>
      <c r="AB440" s="305"/>
      <c r="AC440" s="193">
        <f t="shared" si="1258"/>
        <v>0</v>
      </c>
      <c r="AD440" s="580">
        <f t="shared" si="1259"/>
        <v>0</v>
      </c>
      <c r="AE440" s="112">
        <f>AE442</f>
        <v>0</v>
      </c>
      <c r="AF440" s="627"/>
      <c r="AG440" s="193"/>
      <c r="AH440" s="627">
        <f t="shared" si="1255"/>
        <v>0</v>
      </c>
      <c r="AI440" s="305"/>
      <c r="AJ440" s="305"/>
      <c r="AK440" s="193"/>
      <c r="AL440" s="305"/>
      <c r="AM440" s="305"/>
      <c r="AN440" s="305"/>
      <c r="AO440" s="305"/>
      <c r="AP440" s="305"/>
      <c r="AQ440" s="305"/>
      <c r="AR440" s="305"/>
      <c r="AS440" s="305"/>
      <c r="AT440" s="305"/>
      <c r="AU440" s="112">
        <f t="shared" si="1293"/>
        <v>0</v>
      </c>
      <c r="AV440" s="112">
        <f>AW440+AX440+AY440+AZ440</f>
        <v>5000</v>
      </c>
      <c r="AW440" s="112">
        <f>AW442</f>
        <v>0</v>
      </c>
      <c r="AX440" s="112">
        <f>AX442</f>
        <v>5000</v>
      </c>
      <c r="AY440" s="311"/>
      <c r="AZ440" s="305"/>
      <c r="BA440" s="437">
        <f t="shared" si="1266"/>
        <v>0</v>
      </c>
      <c r="BB440" s="305"/>
      <c r="BC440" s="305"/>
      <c r="BD440" s="305"/>
      <c r="BE440" s="112">
        <f t="shared" si="1256"/>
        <v>0</v>
      </c>
      <c r="BF440" s="112">
        <f t="shared" si="1325"/>
        <v>0</v>
      </c>
      <c r="BG440" s="305"/>
      <c r="BH440" s="305"/>
      <c r="BI440" s="112">
        <f>BJ440+BK440+BL440+BM440</f>
        <v>30000</v>
      </c>
      <c r="BJ440" s="112">
        <f>BJ442</f>
        <v>0</v>
      </c>
      <c r="BK440" s="112">
        <f>BK442</f>
        <v>30000</v>
      </c>
      <c r="BL440" s="311"/>
      <c r="BM440" s="305"/>
      <c r="BN440" s="112"/>
      <c r="BO440" s="112">
        <f>BP440+BQ440+BR440+BS440</f>
        <v>30000</v>
      </c>
      <c r="BP440" s="112">
        <f>BP442</f>
        <v>0</v>
      </c>
      <c r="BQ440" s="112">
        <f>BQ442</f>
        <v>30000</v>
      </c>
      <c r="BR440" s="311"/>
      <c r="BS440" s="305"/>
      <c r="BT440" s="311">
        <f t="shared" si="1268"/>
        <v>0</v>
      </c>
      <c r="BU440" s="305"/>
      <c r="BV440" s="112">
        <f>BW440+BX440+BY440+BZ440</f>
        <v>389880</v>
      </c>
      <c r="BW440" s="112">
        <f>BW442</f>
        <v>0</v>
      </c>
      <c r="BX440" s="112">
        <f>BX442</f>
        <v>389880</v>
      </c>
      <c r="BY440" s="311"/>
      <c r="BZ440" s="305"/>
      <c r="CA440" s="112">
        <f t="shared" ref="CA440:CA484" si="1330">CB440+CC440+CD440</f>
        <v>0</v>
      </c>
      <c r="CB440" s="193"/>
      <c r="CC440" s="194"/>
      <c r="CD440" s="262"/>
      <c r="CE440" s="112">
        <f t="shared" ref="CE440:CE478" si="1331">CF440+CH440+CI440</f>
        <v>0</v>
      </c>
      <c r="CF440" s="193">
        <f t="shared" si="1327"/>
        <v>0</v>
      </c>
      <c r="CG440" s="193"/>
      <c r="CH440" s="194">
        <f t="shared" si="1328"/>
        <v>0</v>
      </c>
      <c r="CI440" s="262"/>
      <c r="CJ440" s="112">
        <f>CJ441</f>
        <v>0</v>
      </c>
      <c r="CK440" s="112">
        <f>CL440+CM440+CN440+CO440</f>
        <v>0</v>
      </c>
      <c r="CL440" s="112">
        <f>CL442</f>
        <v>0</v>
      </c>
      <c r="CM440" s="112">
        <f>CM442</f>
        <v>0</v>
      </c>
      <c r="CN440" s="311"/>
      <c r="CO440" s="305"/>
    </row>
    <row r="441" spans="2:93" s="44" customFormat="1" ht="46.5" hidden="1" customHeight="1" x14ac:dyDescent="0.25">
      <c r="B441" s="348"/>
      <c r="C441" s="111" t="s">
        <v>31</v>
      </c>
      <c r="D441" s="193">
        <f>E441+F441+G441+H441</f>
        <v>5000</v>
      </c>
      <c r="E441" s="666">
        <f>E442</f>
        <v>0</v>
      </c>
      <c r="F441" s="666">
        <f>F442</f>
        <v>5000</v>
      </c>
      <c r="G441" s="279"/>
      <c r="H441" s="279"/>
      <c r="I441" s="193">
        <f t="shared" si="1291"/>
        <v>5000</v>
      </c>
      <c r="J441" s="574">
        <f t="shared" si="1292"/>
        <v>1</v>
      </c>
      <c r="K441" s="43"/>
      <c r="L441" s="574"/>
      <c r="M441" s="193">
        <f>M442</f>
        <v>5000</v>
      </c>
      <c r="N441" s="574"/>
      <c r="O441" s="43"/>
      <c r="P441" s="43"/>
      <c r="Q441" s="43"/>
      <c r="R441" s="43"/>
      <c r="S441" s="193"/>
      <c r="T441" s="43"/>
      <c r="U441" s="128">
        <f>U442</f>
        <v>0</v>
      </c>
      <c r="V441" s="634"/>
      <c r="W441" s="193"/>
      <c r="X441" s="634">
        <f t="shared" si="1304"/>
        <v>0</v>
      </c>
      <c r="Y441" s="43"/>
      <c r="Z441" s="634"/>
      <c r="AA441" s="43"/>
      <c r="AB441" s="43"/>
      <c r="AC441" s="193">
        <f t="shared" si="1258"/>
        <v>0</v>
      </c>
      <c r="AD441" s="580">
        <f t="shared" si="1259"/>
        <v>0</v>
      </c>
      <c r="AE441" s="128">
        <f>AE442</f>
        <v>0</v>
      </c>
      <c r="AF441" s="627"/>
      <c r="AG441" s="193"/>
      <c r="AH441" s="627">
        <f t="shared" si="1255"/>
        <v>0</v>
      </c>
      <c r="AI441" s="43"/>
      <c r="AJ441" s="43"/>
      <c r="AK441" s="193"/>
      <c r="AL441" s="43"/>
      <c r="AM441" s="43"/>
      <c r="AN441" s="43"/>
      <c r="AO441" s="43"/>
      <c r="AP441" s="43"/>
      <c r="AQ441" s="43"/>
      <c r="AR441" s="43"/>
      <c r="AS441" s="43"/>
      <c r="AT441" s="43"/>
      <c r="AU441" s="112">
        <f t="shared" si="1293"/>
        <v>0</v>
      </c>
      <c r="AV441" s="112">
        <f>AW441+AX441+AY441+AZ441</f>
        <v>5000</v>
      </c>
      <c r="AW441" s="128">
        <f>AW442</f>
        <v>0</v>
      </c>
      <c r="AX441" s="128">
        <f>AX442</f>
        <v>5000</v>
      </c>
      <c r="AY441" s="43"/>
      <c r="AZ441" s="43"/>
      <c r="BA441" s="128">
        <f t="shared" ref="BA441" si="1332">BB441+BC441+BD441</f>
        <v>0</v>
      </c>
      <c r="BB441" s="43"/>
      <c r="BC441" s="43"/>
      <c r="BD441" s="43"/>
      <c r="BE441" s="128">
        <f t="shared" ref="BE441" si="1333">BF441+BG441+BH441</f>
        <v>0</v>
      </c>
      <c r="BF441" s="128">
        <f t="shared" si="1325"/>
        <v>0</v>
      </c>
      <c r="BG441" s="43"/>
      <c r="BH441" s="43"/>
      <c r="BI441" s="112">
        <f>BJ441+BK441+BL441+BM441</f>
        <v>30000</v>
      </c>
      <c r="BJ441" s="128">
        <f>BJ442</f>
        <v>0</v>
      </c>
      <c r="BK441" s="128">
        <f>BK442</f>
        <v>30000</v>
      </c>
      <c r="BL441" s="43"/>
      <c r="BM441" s="43"/>
      <c r="BN441" s="128">
        <f t="shared" ref="BN441" si="1334">BO441+BP441+BQ441</f>
        <v>60000</v>
      </c>
      <c r="BO441" s="112">
        <f>BP441+BQ441+BR441+BS441</f>
        <v>30000</v>
      </c>
      <c r="BP441" s="128">
        <f>BP442</f>
        <v>0</v>
      </c>
      <c r="BQ441" s="128">
        <f>BQ442</f>
        <v>30000</v>
      </c>
      <c r="BR441" s="43"/>
      <c r="BS441" s="43"/>
      <c r="BT441" s="43">
        <f t="shared" ref="BT441" si="1335">BL441</f>
        <v>0</v>
      </c>
      <c r="BU441" s="43"/>
      <c r="BV441" s="112">
        <f>BW441+BX441+BY441+BZ441</f>
        <v>389880</v>
      </c>
      <c r="BW441" s="128">
        <f>BW442</f>
        <v>0</v>
      </c>
      <c r="BX441" s="128">
        <f>BX442</f>
        <v>389880</v>
      </c>
      <c r="BY441" s="43"/>
      <c r="BZ441" s="43"/>
      <c r="CA441" s="128">
        <f t="shared" si="1330"/>
        <v>0</v>
      </c>
      <c r="CB441" s="345"/>
      <c r="CC441" s="279"/>
      <c r="CD441" s="279"/>
      <c r="CE441" s="128">
        <f t="shared" si="1331"/>
        <v>0</v>
      </c>
      <c r="CF441" s="345">
        <f t="shared" ref="CF441" si="1336">BW441</f>
        <v>0</v>
      </c>
      <c r="CG441" s="528"/>
      <c r="CH441" s="279">
        <f t="shared" ref="CH441" si="1337">BY441</f>
        <v>0</v>
      </c>
      <c r="CI441" s="279"/>
      <c r="CJ441" s="128">
        <f>CJ442</f>
        <v>0</v>
      </c>
      <c r="CK441" s="112">
        <f>CL441+CM441+CN441+CO441</f>
        <v>0</v>
      </c>
      <c r="CL441" s="128">
        <f>CL442</f>
        <v>0</v>
      </c>
      <c r="CM441" s="128">
        <f>CM442</f>
        <v>0</v>
      </c>
      <c r="CN441" s="43"/>
      <c r="CO441" s="43"/>
    </row>
    <row r="442" spans="2:93" s="39" customFormat="1" ht="22.5" hidden="1" customHeight="1" x14ac:dyDescent="0.25">
      <c r="B442" s="209"/>
      <c r="C442" s="124" t="s">
        <v>39</v>
      </c>
      <c r="D442" s="188">
        <f>E442+F442</f>
        <v>5000</v>
      </c>
      <c r="E442" s="188">
        <v>0</v>
      </c>
      <c r="F442" s="188">
        <v>5000</v>
      </c>
      <c r="G442" s="189"/>
      <c r="H442" s="189"/>
      <c r="I442" s="188">
        <f t="shared" si="1291"/>
        <v>5000</v>
      </c>
      <c r="J442" s="574">
        <f t="shared" si="1292"/>
        <v>1</v>
      </c>
      <c r="K442" s="37"/>
      <c r="L442" s="574"/>
      <c r="M442" s="188">
        <v>5000</v>
      </c>
      <c r="N442" s="574"/>
      <c r="O442" s="37"/>
      <c r="P442" s="37"/>
      <c r="Q442" s="37"/>
      <c r="R442" s="37"/>
      <c r="S442" s="188"/>
      <c r="T442" s="37"/>
      <c r="U442" s="130">
        <v>0</v>
      </c>
      <c r="V442" s="634"/>
      <c r="W442" s="188"/>
      <c r="X442" s="634">
        <f t="shared" si="1304"/>
        <v>0</v>
      </c>
      <c r="Y442" s="37"/>
      <c r="Z442" s="634"/>
      <c r="AA442" s="37"/>
      <c r="AB442" s="37"/>
      <c r="AC442" s="188">
        <f t="shared" si="1258"/>
        <v>0</v>
      </c>
      <c r="AD442" s="580">
        <f t="shared" si="1259"/>
        <v>0</v>
      </c>
      <c r="AE442" s="130">
        <v>0</v>
      </c>
      <c r="AF442" s="627"/>
      <c r="AG442" s="188"/>
      <c r="AH442" s="627">
        <f t="shared" si="1255"/>
        <v>0</v>
      </c>
      <c r="AI442" s="37"/>
      <c r="AJ442" s="37"/>
      <c r="AK442" s="188"/>
      <c r="AL442" s="37"/>
      <c r="AM442" s="37"/>
      <c r="AN442" s="37"/>
      <c r="AO442" s="37"/>
      <c r="AP442" s="37"/>
      <c r="AQ442" s="37"/>
      <c r="AR442" s="37"/>
      <c r="AS442" s="37"/>
      <c r="AT442" s="37"/>
      <c r="AU442" s="112">
        <f t="shared" si="1293"/>
        <v>0</v>
      </c>
      <c r="AV442" s="130">
        <f>AW442+AX442</f>
        <v>5000</v>
      </c>
      <c r="AW442" s="130">
        <v>0</v>
      </c>
      <c r="AX442" s="130">
        <v>5000</v>
      </c>
      <c r="AY442" s="37"/>
      <c r="AZ442" s="37"/>
      <c r="BA442" s="437">
        <f t="shared" si="1266"/>
        <v>0</v>
      </c>
      <c r="BB442" s="37"/>
      <c r="BC442" s="37"/>
      <c r="BD442" s="37"/>
      <c r="BE442" s="130">
        <f t="shared" si="1256"/>
        <v>0</v>
      </c>
      <c r="BF442" s="130">
        <f t="shared" si="1325"/>
        <v>0</v>
      </c>
      <c r="BG442" s="37"/>
      <c r="BH442" s="37"/>
      <c r="BI442" s="130">
        <f>BK442</f>
        <v>30000</v>
      </c>
      <c r="BJ442" s="130">
        <v>0</v>
      </c>
      <c r="BK442" s="130">
        <v>30000</v>
      </c>
      <c r="BL442" s="37"/>
      <c r="BM442" s="37"/>
      <c r="BN442" s="130">
        <f t="shared" si="1267"/>
        <v>60000</v>
      </c>
      <c r="BO442" s="130">
        <f>BQ442</f>
        <v>30000</v>
      </c>
      <c r="BP442" s="130">
        <v>0</v>
      </c>
      <c r="BQ442" s="130">
        <v>30000</v>
      </c>
      <c r="BR442" s="37"/>
      <c r="BS442" s="37"/>
      <c r="BT442" s="37">
        <f t="shared" si="1268"/>
        <v>0</v>
      </c>
      <c r="BU442" s="37"/>
      <c r="BV442" s="130">
        <f>BX442</f>
        <v>389880</v>
      </c>
      <c r="BW442" s="130">
        <v>0</v>
      </c>
      <c r="BX442" s="130">
        <v>389880</v>
      </c>
      <c r="BY442" s="37"/>
      <c r="BZ442" s="37"/>
      <c r="CA442" s="130">
        <f t="shared" si="1330"/>
        <v>0</v>
      </c>
      <c r="CB442" s="188"/>
      <c r="CC442" s="189"/>
      <c r="CD442" s="189"/>
      <c r="CE442" s="130">
        <f t="shared" si="1331"/>
        <v>0</v>
      </c>
      <c r="CF442" s="188">
        <f t="shared" si="1327"/>
        <v>0</v>
      </c>
      <c r="CG442" s="188"/>
      <c r="CH442" s="189">
        <f t="shared" si="1328"/>
        <v>0</v>
      </c>
      <c r="CI442" s="189"/>
      <c r="CJ442" s="130"/>
      <c r="CK442" s="130">
        <f>CM442</f>
        <v>0</v>
      </c>
      <c r="CL442" s="130">
        <v>0</v>
      </c>
      <c r="CM442" s="130">
        <v>0</v>
      </c>
      <c r="CN442" s="37"/>
      <c r="CO442" s="37"/>
    </row>
    <row r="443" spans="2:93" s="39" customFormat="1" ht="22.5" hidden="1" customHeight="1" x14ac:dyDescent="0.25">
      <c r="B443" s="209"/>
      <c r="C443" s="124" t="s">
        <v>40</v>
      </c>
      <c r="D443" s="189"/>
      <c r="E443" s="189"/>
      <c r="F443" s="189"/>
      <c r="G443" s="189"/>
      <c r="H443" s="189"/>
      <c r="I443" s="189">
        <f t="shared" si="1291"/>
        <v>0</v>
      </c>
      <c r="J443" s="574" t="e">
        <f t="shared" si="1292"/>
        <v>#DIV/0!</v>
      </c>
      <c r="K443" s="37"/>
      <c r="L443" s="574"/>
      <c r="M443" s="189"/>
      <c r="N443" s="574"/>
      <c r="O443" s="37"/>
      <c r="P443" s="37"/>
      <c r="Q443" s="37"/>
      <c r="R443" s="37"/>
      <c r="S443" s="189"/>
      <c r="T443" s="37"/>
      <c r="U443" s="37"/>
      <c r="V443" s="634"/>
      <c r="W443" s="189"/>
      <c r="X443" s="634" t="e">
        <f t="shared" si="1304"/>
        <v>#DIV/0!</v>
      </c>
      <c r="Y443" s="37"/>
      <c r="Z443" s="634"/>
      <c r="AA443" s="37"/>
      <c r="AB443" s="37"/>
      <c r="AC443" s="189">
        <f t="shared" si="1258"/>
        <v>0</v>
      </c>
      <c r="AD443" s="580" t="e">
        <f t="shared" si="1259"/>
        <v>#DIV/0!</v>
      </c>
      <c r="AE443" s="37"/>
      <c r="AF443" s="627"/>
      <c r="AG443" s="189"/>
      <c r="AH443" s="627" t="e">
        <f t="shared" si="1255"/>
        <v>#DIV/0!</v>
      </c>
      <c r="AI443" s="37"/>
      <c r="AJ443" s="37"/>
      <c r="AK443" s="189"/>
      <c r="AL443" s="37"/>
      <c r="AM443" s="37"/>
      <c r="AN443" s="37"/>
      <c r="AO443" s="37"/>
      <c r="AP443" s="37"/>
      <c r="AQ443" s="37"/>
      <c r="AR443" s="37"/>
      <c r="AS443" s="37"/>
      <c r="AT443" s="37"/>
      <c r="AU443" s="112">
        <f t="shared" si="1293"/>
        <v>0</v>
      </c>
      <c r="AV443" s="37"/>
      <c r="AW443" s="37"/>
      <c r="AX443" s="37"/>
      <c r="AY443" s="37"/>
      <c r="AZ443" s="37"/>
      <c r="BA443" s="437">
        <f t="shared" si="1266"/>
        <v>0</v>
      </c>
      <c r="BB443" s="37"/>
      <c r="BC443" s="37"/>
      <c r="BD443" s="37"/>
      <c r="BE443" s="37">
        <f t="shared" si="1256"/>
        <v>0</v>
      </c>
      <c r="BF443" s="37">
        <f t="shared" si="1325"/>
        <v>0</v>
      </c>
      <c r="BG443" s="37"/>
      <c r="BH443" s="37"/>
      <c r="BI443" s="37"/>
      <c r="BJ443" s="37"/>
      <c r="BK443" s="37"/>
      <c r="BL443" s="37"/>
      <c r="BM443" s="37"/>
      <c r="BN443" s="37">
        <f t="shared" si="1267"/>
        <v>0</v>
      </c>
      <c r="BO443" s="37"/>
      <c r="BP443" s="37"/>
      <c r="BQ443" s="37"/>
      <c r="BR443" s="37"/>
      <c r="BS443" s="37"/>
      <c r="BT443" s="37">
        <f t="shared" si="1268"/>
        <v>0</v>
      </c>
      <c r="BU443" s="37"/>
      <c r="BV443" s="37"/>
      <c r="BW443" s="37"/>
      <c r="BX443" s="37"/>
      <c r="BY443" s="37"/>
      <c r="BZ443" s="37"/>
      <c r="CA443" s="37">
        <f t="shared" si="1330"/>
        <v>0</v>
      </c>
      <c r="CB443" s="189"/>
      <c r="CC443" s="189"/>
      <c r="CD443" s="189"/>
      <c r="CE443" s="37">
        <f t="shared" si="1331"/>
        <v>0</v>
      </c>
      <c r="CF443" s="189">
        <f t="shared" si="1327"/>
        <v>0</v>
      </c>
      <c r="CG443" s="189"/>
      <c r="CH443" s="189">
        <f t="shared" si="1328"/>
        <v>0</v>
      </c>
      <c r="CI443" s="189"/>
      <c r="CJ443" s="37"/>
      <c r="CK443" s="37"/>
      <c r="CL443" s="37"/>
      <c r="CM443" s="37"/>
      <c r="CN443" s="37"/>
      <c r="CO443" s="37"/>
    </row>
    <row r="444" spans="2:93" s="50" customFormat="1" ht="114.75" hidden="1" customHeight="1" x14ac:dyDescent="0.25">
      <c r="B444" s="210" t="s">
        <v>180</v>
      </c>
      <c r="C444" s="138" t="s">
        <v>57</v>
      </c>
      <c r="D444" s="193">
        <f>E444</f>
        <v>0</v>
      </c>
      <c r="E444" s="193">
        <f>E446</f>
        <v>0</v>
      </c>
      <c r="F444" s="193"/>
      <c r="G444" s="194"/>
      <c r="H444" s="262"/>
      <c r="I444" s="193">
        <f t="shared" si="1291"/>
        <v>0</v>
      </c>
      <c r="J444" s="574" t="e">
        <f t="shared" si="1292"/>
        <v>#DIV/0!</v>
      </c>
      <c r="K444" s="305"/>
      <c r="L444" s="574"/>
      <c r="M444" s="193"/>
      <c r="N444" s="574"/>
      <c r="O444" s="305"/>
      <c r="P444" s="305"/>
      <c r="Q444" s="305"/>
      <c r="R444" s="305"/>
      <c r="S444" s="193"/>
      <c r="T444" s="305"/>
      <c r="U444" s="112">
        <f>U446</f>
        <v>0</v>
      </c>
      <c r="V444" s="634"/>
      <c r="W444" s="193"/>
      <c r="X444" s="634" t="e">
        <f t="shared" si="1304"/>
        <v>#DIV/0!</v>
      </c>
      <c r="Y444" s="305"/>
      <c r="Z444" s="634"/>
      <c r="AA444" s="305"/>
      <c r="AB444" s="305"/>
      <c r="AC444" s="193">
        <f t="shared" si="1258"/>
        <v>0</v>
      </c>
      <c r="AD444" s="580" t="e">
        <f t="shared" si="1259"/>
        <v>#DIV/0!</v>
      </c>
      <c r="AE444" s="112">
        <f>AE446</f>
        <v>0</v>
      </c>
      <c r="AF444" s="627"/>
      <c r="AG444" s="193"/>
      <c r="AH444" s="627" t="e">
        <f t="shared" si="1255"/>
        <v>#DIV/0!</v>
      </c>
      <c r="AI444" s="305"/>
      <c r="AJ444" s="305"/>
      <c r="AK444" s="193"/>
      <c r="AL444" s="305"/>
      <c r="AM444" s="305"/>
      <c r="AN444" s="305"/>
      <c r="AO444" s="305"/>
      <c r="AP444" s="305"/>
      <c r="AQ444" s="305"/>
      <c r="AR444" s="305"/>
      <c r="AS444" s="305"/>
      <c r="AT444" s="305"/>
      <c r="AU444" s="112">
        <f t="shared" si="1293"/>
        <v>0</v>
      </c>
      <c r="AV444" s="112">
        <f>AW444</f>
        <v>0</v>
      </c>
      <c r="AW444" s="112">
        <f>AW446</f>
        <v>0</v>
      </c>
      <c r="AX444" s="112"/>
      <c r="AY444" s="311"/>
      <c r="AZ444" s="305"/>
      <c r="BA444" s="437">
        <f t="shared" si="1266"/>
        <v>0</v>
      </c>
      <c r="BB444" s="305"/>
      <c r="BC444" s="305"/>
      <c r="BD444" s="305"/>
      <c r="BE444" s="112">
        <f t="shared" si="1256"/>
        <v>0</v>
      </c>
      <c r="BF444" s="112">
        <f t="shared" si="1325"/>
        <v>0</v>
      </c>
      <c r="BG444" s="305"/>
      <c r="BH444" s="305"/>
      <c r="BI444" s="112">
        <f>BJ444</f>
        <v>0</v>
      </c>
      <c r="BJ444" s="112">
        <f>BJ446</f>
        <v>0</v>
      </c>
      <c r="BK444" s="112"/>
      <c r="BL444" s="311"/>
      <c r="BM444" s="305"/>
      <c r="BN444" s="112">
        <f t="shared" si="1267"/>
        <v>0</v>
      </c>
      <c r="BO444" s="112">
        <f>BP444</f>
        <v>0</v>
      </c>
      <c r="BP444" s="112">
        <f>BP446</f>
        <v>0</v>
      </c>
      <c r="BQ444" s="112"/>
      <c r="BR444" s="311"/>
      <c r="BS444" s="305"/>
      <c r="BT444" s="311">
        <f t="shared" si="1268"/>
        <v>0</v>
      </c>
      <c r="BU444" s="305"/>
      <c r="BV444" s="112">
        <f>BW444</f>
        <v>0</v>
      </c>
      <c r="BW444" s="112">
        <f>BW446</f>
        <v>0</v>
      </c>
      <c r="BX444" s="112"/>
      <c r="BY444" s="311"/>
      <c r="BZ444" s="305"/>
      <c r="CA444" s="112">
        <f t="shared" si="1330"/>
        <v>0</v>
      </c>
      <c r="CB444" s="193"/>
      <c r="CC444" s="194"/>
      <c r="CD444" s="262"/>
      <c r="CE444" s="112">
        <f t="shared" si="1331"/>
        <v>0</v>
      </c>
      <c r="CF444" s="193">
        <f t="shared" si="1327"/>
        <v>0</v>
      </c>
      <c r="CG444" s="193"/>
      <c r="CH444" s="194">
        <f t="shared" si="1328"/>
        <v>0</v>
      </c>
      <c r="CI444" s="262"/>
      <c r="CJ444" s="112"/>
      <c r="CK444" s="112">
        <f>CL444</f>
        <v>0</v>
      </c>
      <c r="CL444" s="112">
        <f>CL446</f>
        <v>0</v>
      </c>
      <c r="CM444" s="112"/>
      <c r="CN444" s="311"/>
      <c r="CO444" s="305"/>
    </row>
    <row r="445" spans="2:93" s="50" customFormat="1" ht="114.75" hidden="1" customHeight="1" x14ac:dyDescent="0.25">
      <c r="B445" s="348"/>
      <c r="C445" s="138"/>
      <c r="D445" s="193"/>
      <c r="E445" s="193"/>
      <c r="F445" s="193"/>
      <c r="G445" s="194"/>
      <c r="H445" s="262"/>
      <c r="I445" s="193">
        <f t="shared" si="1291"/>
        <v>0</v>
      </c>
      <c r="J445" s="574" t="e">
        <f t="shared" si="1292"/>
        <v>#DIV/0!</v>
      </c>
      <c r="K445" s="305"/>
      <c r="L445" s="574"/>
      <c r="M445" s="193"/>
      <c r="N445" s="574"/>
      <c r="O445" s="305"/>
      <c r="P445" s="305"/>
      <c r="Q445" s="305"/>
      <c r="R445" s="305"/>
      <c r="S445" s="193"/>
      <c r="T445" s="305"/>
      <c r="U445" s="112"/>
      <c r="V445" s="634"/>
      <c r="W445" s="193"/>
      <c r="X445" s="634" t="e">
        <f t="shared" si="1304"/>
        <v>#DIV/0!</v>
      </c>
      <c r="Y445" s="305"/>
      <c r="Z445" s="634"/>
      <c r="AA445" s="305"/>
      <c r="AB445" s="305"/>
      <c r="AC445" s="193">
        <f t="shared" si="1258"/>
        <v>0</v>
      </c>
      <c r="AD445" s="580" t="e">
        <f t="shared" si="1259"/>
        <v>#DIV/0!</v>
      </c>
      <c r="AE445" s="112"/>
      <c r="AF445" s="627"/>
      <c r="AG445" s="193"/>
      <c r="AH445" s="627" t="e">
        <f t="shared" si="1255"/>
        <v>#DIV/0!</v>
      </c>
      <c r="AI445" s="305"/>
      <c r="AJ445" s="305"/>
      <c r="AK445" s="193"/>
      <c r="AL445" s="305"/>
      <c r="AM445" s="305"/>
      <c r="AN445" s="305"/>
      <c r="AO445" s="305"/>
      <c r="AP445" s="305"/>
      <c r="AQ445" s="305"/>
      <c r="AR445" s="305"/>
      <c r="AS445" s="305"/>
      <c r="AT445" s="305"/>
      <c r="AU445" s="112">
        <f t="shared" si="1293"/>
        <v>0</v>
      </c>
      <c r="AV445" s="112"/>
      <c r="AW445" s="112"/>
      <c r="AX445" s="112"/>
      <c r="AY445" s="311"/>
      <c r="AZ445" s="305"/>
      <c r="BA445" s="437"/>
      <c r="BB445" s="305"/>
      <c r="BC445" s="305"/>
      <c r="BD445" s="305"/>
      <c r="BE445" s="112"/>
      <c r="BF445" s="112"/>
      <c r="BG445" s="305"/>
      <c r="BH445" s="305"/>
      <c r="BI445" s="112"/>
      <c r="BJ445" s="112"/>
      <c r="BK445" s="112"/>
      <c r="BL445" s="311"/>
      <c r="BM445" s="305"/>
      <c r="BN445" s="112"/>
      <c r="BO445" s="112"/>
      <c r="BP445" s="112"/>
      <c r="BQ445" s="112"/>
      <c r="BR445" s="311"/>
      <c r="BS445" s="305"/>
      <c r="BT445" s="311"/>
      <c r="BU445" s="305"/>
      <c r="BV445" s="112"/>
      <c r="BW445" s="112"/>
      <c r="BX445" s="112"/>
      <c r="BY445" s="311"/>
      <c r="BZ445" s="305"/>
      <c r="CA445" s="112"/>
      <c r="CB445" s="193"/>
      <c r="CC445" s="194"/>
      <c r="CD445" s="262"/>
      <c r="CE445" s="112"/>
      <c r="CF445" s="193"/>
      <c r="CG445" s="193"/>
      <c r="CH445" s="194"/>
      <c r="CI445" s="262"/>
      <c r="CJ445" s="112"/>
      <c r="CK445" s="112"/>
      <c r="CL445" s="112"/>
      <c r="CM445" s="112"/>
      <c r="CN445" s="311"/>
      <c r="CO445" s="305"/>
    </row>
    <row r="446" spans="2:93" s="39" customFormat="1" ht="22.5" hidden="1" customHeight="1" x14ac:dyDescent="0.25">
      <c r="B446" s="209"/>
      <c r="C446" s="124" t="s">
        <v>39</v>
      </c>
      <c r="D446" s="188">
        <f>E446</f>
        <v>0</v>
      </c>
      <c r="E446" s="188">
        <v>0</v>
      </c>
      <c r="F446" s="188"/>
      <c r="G446" s="189"/>
      <c r="H446" s="189"/>
      <c r="I446" s="188">
        <f t="shared" si="1291"/>
        <v>0</v>
      </c>
      <c r="J446" s="574" t="e">
        <f t="shared" si="1292"/>
        <v>#DIV/0!</v>
      </c>
      <c r="K446" s="37"/>
      <c r="L446" s="574"/>
      <c r="M446" s="188"/>
      <c r="N446" s="574"/>
      <c r="O446" s="37"/>
      <c r="P446" s="37"/>
      <c r="Q446" s="37"/>
      <c r="R446" s="37"/>
      <c r="S446" s="188"/>
      <c r="T446" s="37"/>
      <c r="U446" s="130">
        <v>0</v>
      </c>
      <c r="V446" s="634"/>
      <c r="W446" s="188"/>
      <c r="X446" s="634" t="e">
        <f t="shared" si="1304"/>
        <v>#DIV/0!</v>
      </c>
      <c r="Y446" s="37"/>
      <c r="Z446" s="634"/>
      <c r="AA446" s="37"/>
      <c r="AB446" s="37"/>
      <c r="AC446" s="188">
        <f t="shared" si="1258"/>
        <v>0</v>
      </c>
      <c r="AD446" s="580" t="e">
        <f t="shared" si="1259"/>
        <v>#DIV/0!</v>
      </c>
      <c r="AE446" s="130">
        <v>0</v>
      </c>
      <c r="AF446" s="627"/>
      <c r="AG446" s="188"/>
      <c r="AH446" s="627" t="e">
        <f t="shared" si="1255"/>
        <v>#DIV/0!</v>
      </c>
      <c r="AI446" s="37"/>
      <c r="AJ446" s="37"/>
      <c r="AK446" s="188"/>
      <c r="AL446" s="37"/>
      <c r="AM446" s="37"/>
      <c r="AN446" s="37"/>
      <c r="AO446" s="37"/>
      <c r="AP446" s="37"/>
      <c r="AQ446" s="37"/>
      <c r="AR446" s="37"/>
      <c r="AS446" s="37"/>
      <c r="AT446" s="37"/>
      <c r="AU446" s="112">
        <f t="shared" si="1293"/>
        <v>0</v>
      </c>
      <c r="AV446" s="130">
        <f>AW446</f>
        <v>0</v>
      </c>
      <c r="AW446" s="130">
        <v>0</v>
      </c>
      <c r="AX446" s="130"/>
      <c r="AY446" s="37"/>
      <c r="AZ446" s="37"/>
      <c r="BA446" s="437">
        <f t="shared" si="1266"/>
        <v>0</v>
      </c>
      <c r="BB446" s="37"/>
      <c r="BC446" s="37"/>
      <c r="BD446" s="37"/>
      <c r="BE446" s="130">
        <f t="shared" si="1256"/>
        <v>0</v>
      </c>
      <c r="BF446" s="130">
        <f>E446</f>
        <v>0</v>
      </c>
      <c r="BG446" s="37"/>
      <c r="BH446" s="37"/>
      <c r="BI446" s="130">
        <f>BJ446</f>
        <v>0</v>
      </c>
      <c r="BJ446" s="130"/>
      <c r="BK446" s="130"/>
      <c r="BL446" s="37"/>
      <c r="BM446" s="37"/>
      <c r="BN446" s="130">
        <f t="shared" si="1267"/>
        <v>0</v>
      </c>
      <c r="BO446" s="130">
        <f>BP446</f>
        <v>0</v>
      </c>
      <c r="BP446" s="130"/>
      <c r="BQ446" s="130"/>
      <c r="BR446" s="37"/>
      <c r="BS446" s="37"/>
      <c r="BT446" s="37">
        <f t="shared" si="1268"/>
        <v>0</v>
      </c>
      <c r="BU446" s="37"/>
      <c r="BV446" s="130">
        <f>BW446</f>
        <v>0</v>
      </c>
      <c r="BW446" s="130"/>
      <c r="BX446" s="130"/>
      <c r="BY446" s="37"/>
      <c r="BZ446" s="37"/>
      <c r="CA446" s="130">
        <f t="shared" si="1330"/>
        <v>0</v>
      </c>
      <c r="CB446" s="188"/>
      <c r="CC446" s="189"/>
      <c r="CD446" s="189"/>
      <c r="CE446" s="130">
        <f t="shared" si="1331"/>
        <v>0</v>
      </c>
      <c r="CF446" s="188">
        <f t="shared" si="1327"/>
        <v>0</v>
      </c>
      <c r="CG446" s="188"/>
      <c r="CH446" s="189">
        <f t="shared" si="1328"/>
        <v>0</v>
      </c>
      <c r="CI446" s="189"/>
      <c r="CJ446" s="130"/>
      <c r="CK446" s="130">
        <f>CL446</f>
        <v>0</v>
      </c>
      <c r="CL446" s="130"/>
      <c r="CM446" s="130"/>
      <c r="CN446" s="37"/>
      <c r="CO446" s="37"/>
    </row>
    <row r="447" spans="2:93" s="39" customFormat="1" ht="22.5" hidden="1" customHeight="1" x14ac:dyDescent="0.25">
      <c r="B447" s="209"/>
      <c r="C447" s="124" t="s">
        <v>40</v>
      </c>
      <c r="D447" s="188"/>
      <c r="E447" s="188"/>
      <c r="F447" s="188"/>
      <c r="G447" s="189"/>
      <c r="H447" s="189"/>
      <c r="I447" s="188">
        <f t="shared" si="1291"/>
        <v>0</v>
      </c>
      <c r="J447" s="574" t="e">
        <f t="shared" si="1292"/>
        <v>#DIV/0!</v>
      </c>
      <c r="K447" s="37"/>
      <c r="L447" s="574"/>
      <c r="M447" s="188"/>
      <c r="N447" s="574"/>
      <c r="O447" s="37"/>
      <c r="P447" s="37"/>
      <c r="Q447" s="37"/>
      <c r="R447" s="37"/>
      <c r="S447" s="188"/>
      <c r="T447" s="37"/>
      <c r="U447" s="130"/>
      <c r="V447" s="634"/>
      <c r="W447" s="188"/>
      <c r="X447" s="634" t="e">
        <f t="shared" si="1304"/>
        <v>#DIV/0!</v>
      </c>
      <c r="Y447" s="37"/>
      <c r="Z447" s="634"/>
      <c r="AA447" s="37"/>
      <c r="AB447" s="37"/>
      <c r="AC447" s="188">
        <f t="shared" si="1258"/>
        <v>0</v>
      </c>
      <c r="AD447" s="580" t="e">
        <f t="shared" si="1259"/>
        <v>#DIV/0!</v>
      </c>
      <c r="AE447" s="130"/>
      <c r="AF447" s="627"/>
      <c r="AG447" s="188"/>
      <c r="AH447" s="627" t="e">
        <f t="shared" si="1255"/>
        <v>#DIV/0!</v>
      </c>
      <c r="AI447" s="37"/>
      <c r="AJ447" s="37"/>
      <c r="AK447" s="188"/>
      <c r="AL447" s="37"/>
      <c r="AM447" s="37"/>
      <c r="AN447" s="37"/>
      <c r="AO447" s="37"/>
      <c r="AP447" s="37"/>
      <c r="AQ447" s="37"/>
      <c r="AR447" s="37"/>
      <c r="AS447" s="37"/>
      <c r="AT447" s="37"/>
      <c r="AU447" s="112">
        <f t="shared" si="1293"/>
        <v>0</v>
      </c>
      <c r="AV447" s="130"/>
      <c r="AW447" s="130"/>
      <c r="AX447" s="130"/>
      <c r="AY447" s="37"/>
      <c r="AZ447" s="37"/>
      <c r="BA447" s="437">
        <f t="shared" si="1266"/>
        <v>0</v>
      </c>
      <c r="BB447" s="37"/>
      <c r="BC447" s="37"/>
      <c r="BD447" s="37"/>
      <c r="BE447" s="130">
        <f t="shared" si="1256"/>
        <v>0</v>
      </c>
      <c r="BF447" s="130">
        <f>E447</f>
        <v>0</v>
      </c>
      <c r="BG447" s="37"/>
      <c r="BH447" s="37"/>
      <c r="BI447" s="130"/>
      <c r="BJ447" s="130"/>
      <c r="BK447" s="130"/>
      <c r="BL447" s="37"/>
      <c r="BM447" s="37"/>
      <c r="BN447" s="130">
        <f t="shared" si="1267"/>
        <v>0</v>
      </c>
      <c r="BO447" s="130"/>
      <c r="BP447" s="130"/>
      <c r="BQ447" s="130"/>
      <c r="BR447" s="37"/>
      <c r="BS447" s="37"/>
      <c r="BT447" s="37">
        <f t="shared" si="1268"/>
        <v>0</v>
      </c>
      <c r="BU447" s="37"/>
      <c r="BV447" s="130"/>
      <c r="BW447" s="130"/>
      <c r="BX447" s="130"/>
      <c r="BY447" s="37"/>
      <c r="BZ447" s="37"/>
      <c r="CA447" s="130">
        <f t="shared" si="1330"/>
        <v>0</v>
      </c>
      <c r="CB447" s="188"/>
      <c r="CC447" s="189"/>
      <c r="CD447" s="189"/>
      <c r="CE447" s="130">
        <f t="shared" si="1331"/>
        <v>0</v>
      </c>
      <c r="CF447" s="188">
        <f t="shared" si="1327"/>
        <v>0</v>
      </c>
      <c r="CG447" s="188"/>
      <c r="CH447" s="189">
        <f t="shared" si="1328"/>
        <v>0</v>
      </c>
      <c r="CI447" s="189"/>
      <c r="CJ447" s="130"/>
      <c r="CK447" s="130"/>
      <c r="CL447" s="130"/>
      <c r="CM447" s="130"/>
      <c r="CN447" s="37"/>
      <c r="CO447" s="37"/>
    </row>
    <row r="448" spans="2:93" s="51" customFormat="1" ht="127.5" hidden="1" customHeight="1" x14ac:dyDescent="0.25">
      <c r="B448" s="210" t="s">
        <v>202</v>
      </c>
      <c r="C448" s="138" t="s">
        <v>262</v>
      </c>
      <c r="D448" s="193">
        <f>E448+F448+G448+H448</f>
        <v>0</v>
      </c>
      <c r="E448" s="193">
        <f>E450</f>
        <v>0</v>
      </c>
      <c r="F448" s="193">
        <f>F450</f>
        <v>0</v>
      </c>
      <c r="G448" s="194"/>
      <c r="H448" s="262"/>
      <c r="I448" s="193">
        <f t="shared" si="1291"/>
        <v>0</v>
      </c>
      <c r="J448" s="574" t="e">
        <f t="shared" si="1292"/>
        <v>#DIV/0!</v>
      </c>
      <c r="K448" s="305"/>
      <c r="L448" s="574"/>
      <c r="M448" s="193">
        <f>M450</f>
        <v>0</v>
      </c>
      <c r="N448" s="574"/>
      <c r="O448" s="305"/>
      <c r="P448" s="305"/>
      <c r="Q448" s="305"/>
      <c r="R448" s="305"/>
      <c r="S448" s="193"/>
      <c r="T448" s="305"/>
      <c r="U448" s="112">
        <f>U450</f>
        <v>0</v>
      </c>
      <c r="V448" s="634"/>
      <c r="W448" s="193"/>
      <c r="X448" s="634" t="e">
        <f t="shared" ref="X448:X484" si="1338">W448/F448</f>
        <v>#DIV/0!</v>
      </c>
      <c r="Y448" s="305"/>
      <c r="Z448" s="634"/>
      <c r="AA448" s="305"/>
      <c r="AB448" s="305"/>
      <c r="AC448" s="193">
        <f t="shared" si="1258"/>
        <v>0</v>
      </c>
      <c r="AD448" s="580" t="e">
        <f t="shared" si="1259"/>
        <v>#DIV/0!</v>
      </c>
      <c r="AE448" s="112">
        <f>AE450</f>
        <v>0</v>
      </c>
      <c r="AF448" s="627"/>
      <c r="AG448" s="193"/>
      <c r="AH448" s="627" t="e">
        <f t="shared" ref="AH448:AH511" si="1339">AG448/F448</f>
        <v>#DIV/0!</v>
      </c>
      <c r="AI448" s="305"/>
      <c r="AJ448" s="305"/>
      <c r="AK448" s="193"/>
      <c r="AL448" s="305"/>
      <c r="AM448" s="305"/>
      <c r="AN448" s="305"/>
      <c r="AO448" s="305"/>
      <c r="AP448" s="305"/>
      <c r="AQ448" s="305"/>
      <c r="AR448" s="305"/>
      <c r="AS448" s="305"/>
      <c r="AT448" s="305"/>
      <c r="AU448" s="112">
        <f t="shared" si="1293"/>
        <v>80000</v>
      </c>
      <c r="AV448" s="112">
        <f>AW448+AX448+AY448+AZ448</f>
        <v>80000</v>
      </c>
      <c r="AW448" s="112">
        <f>AW450</f>
        <v>0</v>
      </c>
      <c r="AX448" s="112">
        <f>AX450</f>
        <v>80000</v>
      </c>
      <c r="AY448" s="311"/>
      <c r="AZ448" s="305"/>
      <c r="BA448" s="437">
        <f t="shared" si="1266"/>
        <v>0</v>
      </c>
      <c r="BB448" s="305"/>
      <c r="BC448" s="305"/>
      <c r="BD448" s="305"/>
      <c r="BE448" s="112">
        <f t="shared" si="1256"/>
        <v>0</v>
      </c>
      <c r="BF448" s="112">
        <f>E448</f>
        <v>0</v>
      </c>
      <c r="BG448" s="305"/>
      <c r="BH448" s="305"/>
      <c r="BI448" s="112">
        <f>BJ448+BK448+BL448+BM448</f>
        <v>327409.10952</v>
      </c>
      <c r="BJ448" s="112">
        <f>BJ450</f>
        <v>0</v>
      </c>
      <c r="BK448" s="112">
        <f>BK449</f>
        <v>327409.10952</v>
      </c>
      <c r="BL448" s="311"/>
      <c r="BM448" s="305"/>
      <c r="BN448" s="112">
        <f>BN449</f>
        <v>-80000</v>
      </c>
      <c r="BO448" s="112">
        <f>BP448+BQ448+BR448+BS448</f>
        <v>247409.10952</v>
      </c>
      <c r="BP448" s="112">
        <f>BP450</f>
        <v>0</v>
      </c>
      <c r="BQ448" s="112">
        <f>BQ449</f>
        <v>247409.10952</v>
      </c>
      <c r="BR448" s="311"/>
      <c r="BS448" s="305"/>
      <c r="BT448" s="311">
        <f t="shared" si="1268"/>
        <v>0</v>
      </c>
      <c r="BU448" s="305"/>
      <c r="BV448" s="112">
        <f>BW448+BX448+BY448+BZ448</f>
        <v>643295</v>
      </c>
      <c r="BW448" s="112">
        <f>BW450</f>
        <v>0</v>
      </c>
      <c r="BX448" s="112">
        <f>BX450</f>
        <v>643295</v>
      </c>
      <c r="BY448" s="311"/>
      <c r="BZ448" s="305"/>
      <c r="CA448" s="112">
        <f t="shared" si="1330"/>
        <v>0</v>
      </c>
      <c r="CB448" s="193"/>
      <c r="CC448" s="194"/>
      <c r="CD448" s="262"/>
      <c r="CE448" s="112">
        <f>CG448</f>
        <v>43295</v>
      </c>
      <c r="CF448" s="193">
        <f t="shared" si="1327"/>
        <v>0</v>
      </c>
      <c r="CG448" s="112">
        <f>CG450</f>
        <v>43295</v>
      </c>
      <c r="CH448" s="194">
        <f t="shared" si="1328"/>
        <v>0</v>
      </c>
      <c r="CI448" s="262"/>
      <c r="CJ448" s="112"/>
      <c r="CK448" s="112">
        <f>CL448+CM448+CN448+CO448</f>
        <v>43295</v>
      </c>
      <c r="CL448" s="112">
        <f>CL450</f>
        <v>0</v>
      </c>
      <c r="CM448" s="112">
        <f>CM450</f>
        <v>43295</v>
      </c>
      <c r="CN448" s="311"/>
      <c r="CO448" s="305"/>
    </row>
    <row r="449" spans="2:93" s="52" customFormat="1" ht="45.75" hidden="1" customHeight="1" x14ac:dyDescent="0.25">
      <c r="B449" s="206"/>
      <c r="C449" s="111" t="s">
        <v>31</v>
      </c>
      <c r="D449" s="193">
        <f>E449+F449+G449+H449</f>
        <v>0</v>
      </c>
      <c r="E449" s="182">
        <f>E450</f>
        <v>0</v>
      </c>
      <c r="F449" s="182">
        <f>F450</f>
        <v>0</v>
      </c>
      <c r="G449" s="249"/>
      <c r="H449" s="249"/>
      <c r="I449" s="193">
        <f t="shared" si="1291"/>
        <v>0</v>
      </c>
      <c r="J449" s="574" t="e">
        <f t="shared" si="1292"/>
        <v>#DIV/0!</v>
      </c>
      <c r="K449" s="33"/>
      <c r="L449" s="574"/>
      <c r="M449" s="193">
        <f>M450</f>
        <v>0</v>
      </c>
      <c r="N449" s="574"/>
      <c r="O449" s="33"/>
      <c r="P449" s="33"/>
      <c r="Q449" s="33"/>
      <c r="R449" s="33"/>
      <c r="S449" s="193"/>
      <c r="T449" s="33"/>
      <c r="U449" s="586">
        <f>U450</f>
        <v>0</v>
      </c>
      <c r="V449" s="634"/>
      <c r="W449" s="193"/>
      <c r="X449" s="634" t="e">
        <f t="shared" si="1338"/>
        <v>#DIV/0!</v>
      </c>
      <c r="Y449" s="33"/>
      <c r="Z449" s="634"/>
      <c r="AA449" s="33"/>
      <c r="AB449" s="33"/>
      <c r="AC449" s="193">
        <f t="shared" si="1258"/>
        <v>0</v>
      </c>
      <c r="AD449" s="580" t="e">
        <f t="shared" si="1259"/>
        <v>#DIV/0!</v>
      </c>
      <c r="AE449" s="586">
        <f>AE450</f>
        <v>0</v>
      </c>
      <c r="AF449" s="627"/>
      <c r="AG449" s="193"/>
      <c r="AH449" s="627" t="e">
        <f t="shared" si="1339"/>
        <v>#DIV/0!</v>
      </c>
      <c r="AI449" s="33"/>
      <c r="AJ449" s="33"/>
      <c r="AK449" s="193"/>
      <c r="AL449" s="33"/>
      <c r="AM449" s="33"/>
      <c r="AN449" s="33"/>
      <c r="AO449" s="33"/>
      <c r="AP449" s="33"/>
      <c r="AQ449" s="33"/>
      <c r="AR449" s="33"/>
      <c r="AS449" s="33"/>
      <c r="AT449" s="33"/>
      <c r="AU449" s="112">
        <f t="shared" si="1293"/>
        <v>80000</v>
      </c>
      <c r="AV449" s="112">
        <f>AW449+AX449+AY449+AZ449</f>
        <v>80000</v>
      </c>
      <c r="AW449" s="486">
        <f>AW450</f>
        <v>0</v>
      </c>
      <c r="AX449" s="486">
        <f>AX450</f>
        <v>80000</v>
      </c>
      <c r="AY449" s="33"/>
      <c r="AZ449" s="33"/>
      <c r="BA449" s="437">
        <f t="shared" ref="BA449" si="1340">BB449+BC449+BD449</f>
        <v>0</v>
      </c>
      <c r="BB449" s="33"/>
      <c r="BC449" s="33"/>
      <c r="BD449" s="33"/>
      <c r="BE449" s="530">
        <f t="shared" ref="BE449" si="1341">BF449+BG449+BH449</f>
        <v>0</v>
      </c>
      <c r="BF449" s="437">
        <f>E449</f>
        <v>0</v>
      </c>
      <c r="BG449" s="33"/>
      <c r="BH449" s="33"/>
      <c r="BI449" s="112">
        <f>BJ449+BK449+BL449+BM449</f>
        <v>327409.10952</v>
      </c>
      <c r="BJ449" s="486">
        <f>BJ450</f>
        <v>0</v>
      </c>
      <c r="BK449" s="530">
        <f>SUM(BK450:BK452)</f>
        <v>327409.10952</v>
      </c>
      <c r="BL449" s="33"/>
      <c r="BM449" s="33"/>
      <c r="BN449" s="437">
        <f>BN450</f>
        <v>-80000</v>
      </c>
      <c r="BO449" s="112">
        <f>BP449+BQ449+BR449+BS449</f>
        <v>247409.10952</v>
      </c>
      <c r="BP449" s="486">
        <f>BP450</f>
        <v>0</v>
      </c>
      <c r="BQ449" s="486">
        <f>SUM(BQ450:BQ452)</f>
        <v>247409.10952</v>
      </c>
      <c r="BR449" s="33"/>
      <c r="BS449" s="33"/>
      <c r="BT449" s="33">
        <f t="shared" ref="BT449" si="1342">BL449</f>
        <v>0</v>
      </c>
      <c r="BU449" s="33"/>
      <c r="BV449" s="112">
        <f>BW449+BX449+BY449+BZ449</f>
        <v>643295</v>
      </c>
      <c r="BW449" s="437">
        <f>BW450</f>
        <v>0</v>
      </c>
      <c r="BX449" s="437">
        <f>BX450</f>
        <v>643295</v>
      </c>
      <c r="BY449" s="33"/>
      <c r="BZ449" s="33"/>
      <c r="CA449" s="346">
        <f t="shared" ref="CA449" si="1343">CB449+CC449+CD449</f>
        <v>0</v>
      </c>
      <c r="CB449" s="182"/>
      <c r="CC449" s="249"/>
      <c r="CD449" s="249"/>
      <c r="CE449" s="346">
        <f>CG449</f>
        <v>43295</v>
      </c>
      <c r="CF449" s="182">
        <f t="shared" ref="CF449" si="1344">BW449</f>
        <v>0</v>
      </c>
      <c r="CG449" s="530">
        <f>CG450</f>
        <v>43295</v>
      </c>
      <c r="CH449" s="249">
        <f t="shared" ref="CH449" si="1345">BY449</f>
        <v>0</v>
      </c>
      <c r="CI449" s="249"/>
      <c r="CJ449" s="486"/>
      <c r="CK449" s="112">
        <f>CL449+CM449+CN449+CO449</f>
        <v>43295</v>
      </c>
      <c r="CL449" s="486">
        <f>CL450</f>
        <v>0</v>
      </c>
      <c r="CM449" s="486">
        <f>CM450</f>
        <v>43295</v>
      </c>
      <c r="CN449" s="33"/>
      <c r="CO449" s="33"/>
    </row>
    <row r="450" spans="2:93" s="39" customFormat="1" ht="29.25" hidden="1" customHeight="1" x14ac:dyDescent="0.25">
      <c r="B450" s="209"/>
      <c r="C450" s="124" t="s">
        <v>39</v>
      </c>
      <c r="D450" s="188">
        <f>E450</f>
        <v>0</v>
      </c>
      <c r="E450" s="188">
        <v>0</v>
      </c>
      <c r="F450" s="188">
        <v>0</v>
      </c>
      <c r="G450" s="189"/>
      <c r="H450" s="189"/>
      <c r="I450" s="188">
        <f t="shared" si="1291"/>
        <v>0</v>
      </c>
      <c r="J450" s="574" t="e">
        <f t="shared" si="1292"/>
        <v>#DIV/0!</v>
      </c>
      <c r="K450" s="37"/>
      <c r="L450" s="574"/>
      <c r="M450" s="188">
        <v>0</v>
      </c>
      <c r="N450" s="574"/>
      <c r="O450" s="37"/>
      <c r="P450" s="37"/>
      <c r="Q450" s="37"/>
      <c r="R450" s="37"/>
      <c r="S450" s="188"/>
      <c r="T450" s="37"/>
      <c r="U450" s="130">
        <v>0</v>
      </c>
      <c r="V450" s="634"/>
      <c r="W450" s="188"/>
      <c r="X450" s="634" t="e">
        <f t="shared" si="1338"/>
        <v>#DIV/0!</v>
      </c>
      <c r="Y450" s="37"/>
      <c r="Z450" s="634"/>
      <c r="AA450" s="37"/>
      <c r="AB450" s="37"/>
      <c r="AC450" s="188">
        <f t="shared" si="1258"/>
        <v>0</v>
      </c>
      <c r="AD450" s="580" t="e">
        <f t="shared" si="1259"/>
        <v>#DIV/0!</v>
      </c>
      <c r="AE450" s="130">
        <v>0</v>
      </c>
      <c r="AF450" s="627"/>
      <c r="AG450" s="188"/>
      <c r="AH450" s="627" t="e">
        <f t="shared" si="1339"/>
        <v>#DIV/0!</v>
      </c>
      <c r="AI450" s="37"/>
      <c r="AJ450" s="37"/>
      <c r="AK450" s="188"/>
      <c r="AL450" s="37"/>
      <c r="AM450" s="37"/>
      <c r="AN450" s="37"/>
      <c r="AO450" s="37"/>
      <c r="AP450" s="37"/>
      <c r="AQ450" s="37"/>
      <c r="AR450" s="37"/>
      <c r="AS450" s="37"/>
      <c r="AT450" s="37"/>
      <c r="AU450" s="112">
        <f t="shared" si="1293"/>
        <v>80000</v>
      </c>
      <c r="AV450" s="130">
        <f>AW450</f>
        <v>0</v>
      </c>
      <c r="AW450" s="130">
        <v>0</v>
      </c>
      <c r="AX450" s="130">
        <v>80000</v>
      </c>
      <c r="AY450" s="37"/>
      <c r="AZ450" s="37"/>
      <c r="BA450" s="102">
        <f t="shared" si="1266"/>
        <v>0</v>
      </c>
      <c r="BB450" s="37"/>
      <c r="BC450" s="37"/>
      <c r="BD450" s="37"/>
      <c r="BE450" s="130">
        <f t="shared" si="1256"/>
        <v>0</v>
      </c>
      <c r="BF450" s="130">
        <f>E450</f>
        <v>0</v>
      </c>
      <c r="BG450" s="37"/>
      <c r="BH450" s="37"/>
      <c r="BI450" s="130">
        <f>BK450</f>
        <v>250000</v>
      </c>
      <c r="BJ450" s="130">
        <v>0</v>
      </c>
      <c r="BK450" s="130">
        <v>250000</v>
      </c>
      <c r="BL450" s="37"/>
      <c r="BM450" s="37"/>
      <c r="BN450" s="130">
        <f>BQ450-BK450</f>
        <v>-80000</v>
      </c>
      <c r="BO450" s="188">
        <f>BQ450</f>
        <v>170000</v>
      </c>
      <c r="BP450" s="130">
        <v>0</v>
      </c>
      <c r="BQ450" s="130">
        <v>170000</v>
      </c>
      <c r="BR450" s="37"/>
      <c r="BS450" s="37"/>
      <c r="BT450" s="37">
        <f t="shared" si="1268"/>
        <v>0</v>
      </c>
      <c r="BU450" s="37"/>
      <c r="BV450" s="130">
        <f>BX450</f>
        <v>643295</v>
      </c>
      <c r="BW450" s="130">
        <v>0</v>
      </c>
      <c r="BX450" s="130">
        <v>643295</v>
      </c>
      <c r="BY450" s="37"/>
      <c r="BZ450" s="37"/>
      <c r="CA450" s="130">
        <f t="shared" si="1330"/>
        <v>0</v>
      </c>
      <c r="CB450" s="188"/>
      <c r="CC450" s="189"/>
      <c r="CD450" s="189"/>
      <c r="CE450" s="130">
        <f>CG450</f>
        <v>43295</v>
      </c>
      <c r="CF450" s="188">
        <f t="shared" si="1327"/>
        <v>0</v>
      </c>
      <c r="CG450" s="130">
        <f>643295-600000</f>
        <v>43295</v>
      </c>
      <c r="CH450" s="189">
        <f t="shared" si="1328"/>
        <v>0</v>
      </c>
      <c r="CI450" s="189"/>
      <c r="CJ450" s="130"/>
      <c r="CK450" s="130">
        <f>CM450</f>
        <v>43295</v>
      </c>
      <c r="CL450" s="130">
        <v>0</v>
      </c>
      <c r="CM450" s="130">
        <f>643295-600000</f>
        <v>43295</v>
      </c>
      <c r="CN450" s="37"/>
      <c r="CO450" s="37"/>
    </row>
    <row r="451" spans="2:93" s="39" customFormat="1" ht="29.25" hidden="1" customHeight="1" x14ac:dyDescent="0.25">
      <c r="B451" s="209"/>
      <c r="C451" s="124" t="s">
        <v>43</v>
      </c>
      <c r="D451" s="188"/>
      <c r="E451" s="188"/>
      <c r="F451" s="188"/>
      <c r="G451" s="189"/>
      <c r="H451" s="189"/>
      <c r="I451" s="188">
        <f t="shared" si="1291"/>
        <v>0</v>
      </c>
      <c r="J451" s="574" t="e">
        <f t="shared" si="1292"/>
        <v>#DIV/0!</v>
      </c>
      <c r="K451" s="37"/>
      <c r="L451" s="574"/>
      <c r="M451" s="188"/>
      <c r="N451" s="574"/>
      <c r="O451" s="37"/>
      <c r="P451" s="37"/>
      <c r="Q451" s="37"/>
      <c r="R451" s="37"/>
      <c r="S451" s="188"/>
      <c r="T451" s="37"/>
      <c r="U451" s="130"/>
      <c r="V451" s="634"/>
      <c r="W451" s="188"/>
      <c r="X451" s="634" t="e">
        <f t="shared" si="1338"/>
        <v>#DIV/0!</v>
      </c>
      <c r="Y451" s="37"/>
      <c r="Z451" s="634"/>
      <c r="AA451" s="37"/>
      <c r="AB451" s="37"/>
      <c r="AC451" s="188">
        <f t="shared" si="1258"/>
        <v>0</v>
      </c>
      <c r="AD451" s="580" t="e">
        <f t="shared" si="1259"/>
        <v>#DIV/0!</v>
      </c>
      <c r="AE451" s="130"/>
      <c r="AF451" s="627"/>
      <c r="AG451" s="188"/>
      <c r="AH451" s="627" t="e">
        <f t="shared" si="1339"/>
        <v>#DIV/0!</v>
      </c>
      <c r="AI451" s="37"/>
      <c r="AJ451" s="37"/>
      <c r="AK451" s="188"/>
      <c r="AL451" s="37"/>
      <c r="AM451" s="37"/>
      <c r="AN451" s="37"/>
      <c r="AO451" s="37"/>
      <c r="AP451" s="37"/>
      <c r="AQ451" s="37"/>
      <c r="AR451" s="37"/>
      <c r="AS451" s="37"/>
      <c r="AT451" s="37"/>
      <c r="AU451" s="112">
        <f t="shared" si="1293"/>
        <v>0</v>
      </c>
      <c r="AV451" s="130"/>
      <c r="AW451" s="130"/>
      <c r="AX451" s="130"/>
      <c r="AY451" s="37"/>
      <c r="AZ451" s="37"/>
      <c r="BA451" s="102"/>
      <c r="BB451" s="37"/>
      <c r="BC451" s="37"/>
      <c r="BD451" s="37"/>
      <c r="BE451" s="130"/>
      <c r="BF451" s="130"/>
      <c r="BG451" s="37"/>
      <c r="BH451" s="37"/>
      <c r="BI451" s="130">
        <f t="shared" ref="BI451:BI452" si="1346">BK451</f>
        <v>25000</v>
      </c>
      <c r="BJ451" s="130"/>
      <c r="BK451" s="130">
        <v>25000</v>
      </c>
      <c r="BL451" s="37"/>
      <c r="BM451" s="37"/>
      <c r="BN451" s="130"/>
      <c r="BO451" s="188">
        <f t="shared" ref="BO451:BO452" si="1347">BQ451</f>
        <v>25000</v>
      </c>
      <c r="BP451" s="130"/>
      <c r="BQ451" s="130">
        <v>25000</v>
      </c>
      <c r="BR451" s="37"/>
      <c r="BS451" s="37"/>
      <c r="BT451" s="37"/>
      <c r="BU451" s="37"/>
      <c r="BV451" s="130"/>
      <c r="BW451" s="130"/>
      <c r="BX451" s="130"/>
      <c r="BY451" s="37"/>
      <c r="BZ451" s="37"/>
      <c r="CA451" s="130"/>
      <c r="CB451" s="188"/>
      <c r="CC451" s="189"/>
      <c r="CD451" s="189"/>
      <c r="CE451" s="130"/>
      <c r="CF451" s="188"/>
      <c r="CG451" s="130"/>
      <c r="CH451" s="189"/>
      <c r="CI451" s="189"/>
      <c r="CJ451" s="130"/>
      <c r="CK451" s="130"/>
      <c r="CL451" s="130"/>
      <c r="CM451" s="130"/>
      <c r="CN451" s="37"/>
      <c r="CO451" s="37"/>
    </row>
    <row r="452" spans="2:93" s="39" customFormat="1" ht="22.5" hidden="1" customHeight="1" x14ac:dyDescent="0.25">
      <c r="B452" s="209"/>
      <c r="C452" s="124" t="s">
        <v>40</v>
      </c>
      <c r="D452" s="189"/>
      <c r="E452" s="189"/>
      <c r="F452" s="189"/>
      <c r="G452" s="189"/>
      <c r="H452" s="189"/>
      <c r="I452" s="189">
        <f t="shared" si="1291"/>
        <v>0</v>
      </c>
      <c r="J452" s="574" t="e">
        <f t="shared" si="1292"/>
        <v>#DIV/0!</v>
      </c>
      <c r="K452" s="37"/>
      <c r="L452" s="574"/>
      <c r="M452" s="189"/>
      <c r="N452" s="574"/>
      <c r="O452" s="37"/>
      <c r="P452" s="37"/>
      <c r="Q452" s="37"/>
      <c r="R452" s="37"/>
      <c r="S452" s="189"/>
      <c r="T452" s="37"/>
      <c r="U452" s="37"/>
      <c r="V452" s="634"/>
      <c r="W452" s="189"/>
      <c r="X452" s="634" t="e">
        <f t="shared" si="1338"/>
        <v>#DIV/0!</v>
      </c>
      <c r="Y452" s="37"/>
      <c r="Z452" s="634"/>
      <c r="AA452" s="37"/>
      <c r="AB452" s="37"/>
      <c r="AC452" s="189">
        <f t="shared" si="1258"/>
        <v>0</v>
      </c>
      <c r="AD452" s="580" t="e">
        <f t="shared" si="1259"/>
        <v>#DIV/0!</v>
      </c>
      <c r="AE452" s="37"/>
      <c r="AF452" s="627"/>
      <c r="AG452" s="189"/>
      <c r="AH452" s="627" t="e">
        <f t="shared" si="1339"/>
        <v>#DIV/0!</v>
      </c>
      <c r="AI452" s="37"/>
      <c r="AJ452" s="37"/>
      <c r="AK452" s="189"/>
      <c r="AL452" s="37"/>
      <c r="AM452" s="37"/>
      <c r="AN452" s="37"/>
      <c r="AO452" s="37"/>
      <c r="AP452" s="37"/>
      <c r="AQ452" s="37"/>
      <c r="AR452" s="37"/>
      <c r="AS452" s="37"/>
      <c r="AT452" s="37"/>
      <c r="AU452" s="112">
        <f t="shared" si="1293"/>
        <v>0</v>
      </c>
      <c r="AV452" s="37"/>
      <c r="AW452" s="37"/>
      <c r="AX452" s="37"/>
      <c r="AY452" s="37"/>
      <c r="AZ452" s="37"/>
      <c r="BA452" s="102">
        <f t="shared" si="1266"/>
        <v>0</v>
      </c>
      <c r="BB452" s="37"/>
      <c r="BC452" s="37"/>
      <c r="BD452" s="37"/>
      <c r="BE452" s="37">
        <f t="shared" si="1256"/>
        <v>0</v>
      </c>
      <c r="BF452" s="37">
        <f t="shared" ref="BF452:BF484" si="1348">E452</f>
        <v>0</v>
      </c>
      <c r="BG452" s="37"/>
      <c r="BH452" s="37"/>
      <c r="BI452" s="130">
        <f t="shared" si="1346"/>
        <v>52409.109519999998</v>
      </c>
      <c r="BJ452" s="37"/>
      <c r="BK452" s="37">
        <v>52409.109519999998</v>
      </c>
      <c r="BL452" s="37"/>
      <c r="BM452" s="37"/>
      <c r="BN452" s="37"/>
      <c r="BO452" s="188">
        <f t="shared" si="1347"/>
        <v>52409.109519999998</v>
      </c>
      <c r="BP452" s="37"/>
      <c r="BQ452" s="37">
        <v>52409.109519999998</v>
      </c>
      <c r="BR452" s="37"/>
      <c r="BS452" s="37"/>
      <c r="BT452" s="37">
        <f t="shared" si="1268"/>
        <v>0</v>
      </c>
      <c r="BU452" s="37"/>
      <c r="BV452" s="37"/>
      <c r="BW452" s="37"/>
      <c r="BX452" s="37"/>
      <c r="BY452" s="37"/>
      <c r="BZ452" s="37"/>
      <c r="CA452" s="37">
        <f t="shared" si="1330"/>
        <v>0</v>
      </c>
      <c r="CB452" s="189"/>
      <c r="CC452" s="189"/>
      <c r="CD452" s="189"/>
      <c r="CE452" s="37">
        <f t="shared" si="1331"/>
        <v>0</v>
      </c>
      <c r="CF452" s="189">
        <f t="shared" si="1327"/>
        <v>0</v>
      </c>
      <c r="CG452" s="189"/>
      <c r="CH452" s="189">
        <f t="shared" si="1328"/>
        <v>0</v>
      </c>
      <c r="CI452" s="189"/>
      <c r="CJ452" s="37"/>
      <c r="CK452" s="37"/>
      <c r="CL452" s="37"/>
      <c r="CM452" s="37"/>
      <c r="CN452" s="37"/>
      <c r="CO452" s="37"/>
    </row>
    <row r="453" spans="2:93" s="44" customFormat="1" ht="106.5" customHeight="1" x14ac:dyDescent="0.25">
      <c r="B453" s="665" t="s">
        <v>202</v>
      </c>
      <c r="C453" s="138" t="s">
        <v>221</v>
      </c>
      <c r="D453" s="193">
        <f>E453+F453+G453+H453</f>
        <v>159162.77542999998</v>
      </c>
      <c r="E453" s="193">
        <f>E454+E460</f>
        <v>0</v>
      </c>
      <c r="F453" s="193">
        <f>F454+F460</f>
        <v>159162.77542999998</v>
      </c>
      <c r="G453" s="194"/>
      <c r="H453" s="262"/>
      <c r="I453" s="193">
        <f t="shared" si="1291"/>
        <v>12192.103009999999</v>
      </c>
      <c r="J453" s="574">
        <f>I453/D453</f>
        <v>7.6601472781945193E-2</v>
      </c>
      <c r="K453" s="305"/>
      <c r="L453" s="574"/>
      <c r="M453" s="193">
        <f>M454+M460</f>
        <v>12192.103009999999</v>
      </c>
      <c r="N453" s="574">
        <f>M453/F453</f>
        <v>7.6601472781945193E-2</v>
      </c>
      <c r="O453" s="305"/>
      <c r="P453" s="305"/>
      <c r="Q453" s="305"/>
      <c r="R453" s="305"/>
      <c r="S453" s="193">
        <f>S454</f>
        <v>12192.103009999999</v>
      </c>
      <c r="T453" s="674">
        <f>S453/D453</f>
        <v>7.6601472781945193E-2</v>
      </c>
      <c r="U453" s="112">
        <f>U454+U460</f>
        <v>0</v>
      </c>
      <c r="V453" s="626"/>
      <c r="W453" s="193">
        <f>W454</f>
        <v>12192.103009999999</v>
      </c>
      <c r="X453" s="626">
        <f t="shared" si="1338"/>
        <v>7.6601472781945193E-2</v>
      </c>
      <c r="Y453" s="305"/>
      <c r="Z453" s="626"/>
      <c r="AA453" s="305"/>
      <c r="AB453" s="305"/>
      <c r="AC453" s="193">
        <f t="shared" si="1258"/>
        <v>127154.87845</v>
      </c>
      <c r="AD453" s="574">
        <f t="shared" si="1259"/>
        <v>0.79889834860238984</v>
      </c>
      <c r="AE453" s="112"/>
      <c r="AF453" s="646"/>
      <c r="AG453" s="193">
        <f>AG454</f>
        <v>127154.87845</v>
      </c>
      <c r="AH453" s="646">
        <f t="shared" si="1339"/>
        <v>0.79889834860238984</v>
      </c>
      <c r="AI453" s="305"/>
      <c r="AJ453" s="305"/>
      <c r="AK453" s="193"/>
      <c r="AL453" s="305"/>
      <c r="AM453" s="305"/>
      <c r="AN453" s="305"/>
      <c r="AO453" s="305"/>
      <c r="AP453" s="305"/>
      <c r="AQ453" s="305"/>
      <c r="AR453" s="305"/>
      <c r="AS453" s="305"/>
      <c r="AT453" s="305"/>
      <c r="AU453" s="112">
        <f t="shared" si="1293"/>
        <v>206566.94793000002</v>
      </c>
      <c r="AV453" s="112">
        <f>AW453+AX453+AY453+AZ453</f>
        <v>365729.72336</v>
      </c>
      <c r="AW453" s="112">
        <f>AW454+AW460</f>
        <v>0</v>
      </c>
      <c r="AX453" s="193">
        <f>AX454+AX460</f>
        <v>365729.72336</v>
      </c>
      <c r="AY453" s="311"/>
      <c r="AZ453" s="305"/>
      <c r="BA453" s="662">
        <f t="shared" si="1266"/>
        <v>0</v>
      </c>
      <c r="BB453" s="305"/>
      <c r="BC453" s="305"/>
      <c r="BD453" s="305"/>
      <c r="BE453" s="112">
        <f t="shared" si="1256"/>
        <v>0</v>
      </c>
      <c r="BF453" s="112">
        <f t="shared" si="1348"/>
        <v>0</v>
      </c>
      <c r="BG453" s="305"/>
      <c r="BH453" s="305"/>
      <c r="BI453" s="112">
        <f>BJ453+BK453+BL453+BM453</f>
        <v>0</v>
      </c>
      <c r="BJ453" s="112">
        <f>BJ454+BJ460</f>
        <v>0</v>
      </c>
      <c r="BK453" s="112"/>
      <c r="BL453" s="311"/>
      <c r="BM453" s="305"/>
      <c r="BN453" s="112"/>
      <c r="BO453" s="112">
        <f>BP453+BQ453+BR453+BS453</f>
        <v>0</v>
      </c>
      <c r="BP453" s="112">
        <f>BP454+BP460</f>
        <v>0</v>
      </c>
      <c r="BQ453" s="112"/>
      <c r="BR453" s="311"/>
      <c r="BS453" s="305"/>
      <c r="BT453" s="311">
        <f t="shared" si="1268"/>
        <v>0</v>
      </c>
      <c r="BU453" s="305"/>
      <c r="BV453" s="112">
        <f>BW453+BX453+BY453+BZ453</f>
        <v>0</v>
      </c>
      <c r="BW453" s="112">
        <f>BW454+BW460</f>
        <v>0</v>
      </c>
      <c r="BX453" s="112"/>
      <c r="BY453" s="311"/>
      <c r="BZ453" s="305"/>
      <c r="CA453" s="112">
        <f t="shared" si="1330"/>
        <v>0</v>
      </c>
      <c r="CB453" s="193"/>
      <c r="CC453" s="194"/>
      <c r="CD453" s="262"/>
      <c r="CE453" s="112">
        <f t="shared" si="1331"/>
        <v>0</v>
      </c>
      <c r="CF453" s="193">
        <f t="shared" si="1327"/>
        <v>0</v>
      </c>
      <c r="CG453" s="193"/>
      <c r="CH453" s="194">
        <f t="shared" si="1328"/>
        <v>0</v>
      </c>
      <c r="CI453" s="262"/>
      <c r="CJ453" s="112"/>
      <c r="CK453" s="112">
        <f>CL453+CM453+CN453+CO453</f>
        <v>0</v>
      </c>
      <c r="CL453" s="112">
        <f>CL454+CL460</f>
        <v>0</v>
      </c>
      <c r="CM453" s="112"/>
      <c r="CN453" s="311"/>
      <c r="CO453" s="305"/>
    </row>
    <row r="454" spans="2:93" s="52" customFormat="1" ht="45.75" hidden="1" customHeight="1" x14ac:dyDescent="0.25">
      <c r="B454" s="206"/>
      <c r="C454" s="111" t="s">
        <v>31</v>
      </c>
      <c r="D454" s="193">
        <f>E454+F454+G454+H454</f>
        <v>159162.77542999998</v>
      </c>
      <c r="E454" s="182">
        <f>SUM(E455:E459)</f>
        <v>0</v>
      </c>
      <c r="F454" s="182">
        <f>SUM(F455:F459)</f>
        <v>159162.77542999998</v>
      </c>
      <c r="G454" s="249"/>
      <c r="H454" s="249"/>
      <c r="I454" s="193">
        <f t="shared" si="1291"/>
        <v>12192.103009999999</v>
      </c>
      <c r="J454" s="574">
        <f t="shared" si="1292"/>
        <v>7.6601472781945193E-2</v>
      </c>
      <c r="K454" s="33"/>
      <c r="L454" s="574"/>
      <c r="M454" s="193">
        <f>SUM(M455:M459)</f>
        <v>12192.103009999999</v>
      </c>
      <c r="N454" s="574">
        <f t="shared" ref="N454:N459" si="1349">M454/F454</f>
        <v>7.6601472781945193E-2</v>
      </c>
      <c r="O454" s="33"/>
      <c r="P454" s="33"/>
      <c r="Q454" s="33"/>
      <c r="R454" s="33"/>
      <c r="S454" s="193">
        <f>W454</f>
        <v>12192.103009999999</v>
      </c>
      <c r="T454" s="597">
        <f>S454/D454</f>
        <v>7.6601472781945193E-2</v>
      </c>
      <c r="U454" s="662">
        <f>SUM(U455:U459)</f>
        <v>0</v>
      </c>
      <c r="V454" s="626" t="e">
        <f t="shared" ref="V454:V484" si="1350">U454/E454</f>
        <v>#DIV/0!</v>
      </c>
      <c r="W454" s="193">
        <f>W455+W456+W457+W458+W459</f>
        <v>12192.103009999999</v>
      </c>
      <c r="X454" s="626">
        <f t="shared" si="1338"/>
        <v>7.6601472781945193E-2</v>
      </c>
      <c r="Y454" s="33"/>
      <c r="Z454" s="626"/>
      <c r="AA454" s="33"/>
      <c r="AB454" s="33"/>
      <c r="AC454" s="193">
        <f t="shared" si="1258"/>
        <v>127154.87845</v>
      </c>
      <c r="AD454" s="574">
        <f t="shared" si="1259"/>
        <v>0.79889834860238984</v>
      </c>
      <c r="AE454" s="662"/>
      <c r="AF454" s="646"/>
      <c r="AG454" s="193">
        <f>AG455+AG456+AG457+AG458+AG459</f>
        <v>127154.87845</v>
      </c>
      <c r="AH454" s="646">
        <f t="shared" si="1339"/>
        <v>0.79889834860238984</v>
      </c>
      <c r="AI454" s="33"/>
      <c r="AJ454" s="33"/>
      <c r="AK454" s="193"/>
      <c r="AL454" s="33"/>
      <c r="AM454" s="33"/>
      <c r="AN454" s="33"/>
      <c r="AO454" s="33"/>
      <c r="AP454" s="33"/>
      <c r="AQ454" s="33"/>
      <c r="AR454" s="33"/>
      <c r="AS454" s="33"/>
      <c r="AT454" s="33"/>
      <c r="AU454" s="112">
        <f t="shared" si="1293"/>
        <v>206566.94793000002</v>
      </c>
      <c r="AV454" s="112">
        <f>AW454+AX454+AY454+AZ454</f>
        <v>365729.72336</v>
      </c>
      <c r="AW454" s="662">
        <f>SUM(AW455:AW459)</f>
        <v>0</v>
      </c>
      <c r="AX454" s="662">
        <f>AX455+AX456</f>
        <v>365729.72336</v>
      </c>
      <c r="AY454" s="33"/>
      <c r="AZ454" s="33"/>
      <c r="BA454" s="662">
        <f t="shared" si="1266"/>
        <v>0</v>
      </c>
      <c r="BB454" s="33"/>
      <c r="BC454" s="33"/>
      <c r="BD454" s="33"/>
      <c r="BE454" s="662">
        <f t="shared" si="1256"/>
        <v>0</v>
      </c>
      <c r="BF454" s="662">
        <f t="shared" si="1348"/>
        <v>0</v>
      </c>
      <c r="BG454" s="33"/>
      <c r="BH454" s="33"/>
      <c r="BI454" s="112">
        <f>BJ454+BK454+BL454+BM454</f>
        <v>0</v>
      </c>
      <c r="BJ454" s="662">
        <f>SUM(BJ455:BJ459)</f>
        <v>0</v>
      </c>
      <c r="BK454" s="662"/>
      <c r="BL454" s="33"/>
      <c r="BM454" s="33"/>
      <c r="BN454" s="662"/>
      <c r="BO454" s="112">
        <f>BP454+BQ454+BR454+BS454</f>
        <v>0</v>
      </c>
      <c r="BP454" s="662">
        <f>SUM(BP455:BP459)</f>
        <v>0</v>
      </c>
      <c r="BQ454" s="662"/>
      <c r="BR454" s="33"/>
      <c r="BS454" s="33"/>
      <c r="BT454" s="33">
        <f t="shared" si="1268"/>
        <v>0</v>
      </c>
      <c r="BU454" s="33"/>
      <c r="BV454" s="112">
        <f>BW454+BX454+BY454+BZ454</f>
        <v>0</v>
      </c>
      <c r="BW454" s="662">
        <f>SUM(BW455:BW459)</f>
        <v>0</v>
      </c>
      <c r="BX454" s="662"/>
      <c r="BY454" s="33"/>
      <c r="BZ454" s="33"/>
      <c r="CA454" s="662">
        <f t="shared" si="1330"/>
        <v>0</v>
      </c>
      <c r="CB454" s="182"/>
      <c r="CC454" s="249"/>
      <c r="CD454" s="249"/>
      <c r="CE454" s="662">
        <f t="shared" si="1331"/>
        <v>0</v>
      </c>
      <c r="CF454" s="182">
        <f t="shared" si="1327"/>
        <v>0</v>
      </c>
      <c r="CG454" s="182"/>
      <c r="CH454" s="249">
        <f t="shared" si="1328"/>
        <v>0</v>
      </c>
      <c r="CI454" s="249"/>
      <c r="CJ454" s="662"/>
      <c r="CK454" s="112">
        <f>CL454+CM454+CN454+CO454</f>
        <v>0</v>
      </c>
      <c r="CL454" s="662">
        <f>SUM(CL455:CL459)</f>
        <v>0</v>
      </c>
      <c r="CM454" s="662"/>
      <c r="CN454" s="33"/>
      <c r="CO454" s="33"/>
    </row>
    <row r="455" spans="2:93" s="39" customFormat="1" ht="27" hidden="1" customHeight="1" x14ac:dyDescent="0.25">
      <c r="B455" s="209"/>
      <c r="C455" s="124" t="s">
        <v>39</v>
      </c>
      <c r="D455" s="188">
        <f>E455+F455</f>
        <v>100918.70834</v>
      </c>
      <c r="E455" s="188"/>
      <c r="F455" s="188">
        <v>100918.70834</v>
      </c>
      <c r="G455" s="189"/>
      <c r="H455" s="189"/>
      <c r="I455" s="188">
        <f t="shared" si="1291"/>
        <v>0</v>
      </c>
      <c r="J455" s="574">
        <f t="shared" si="1292"/>
        <v>0</v>
      </c>
      <c r="K455" s="37"/>
      <c r="L455" s="574"/>
      <c r="M455" s="188"/>
      <c r="N455" s="574">
        <f t="shared" si="1349"/>
        <v>0</v>
      </c>
      <c r="O455" s="37"/>
      <c r="P455" s="37"/>
      <c r="Q455" s="37"/>
      <c r="R455" s="37"/>
      <c r="S455" s="188"/>
      <c r="T455" s="597">
        <f t="shared" ref="T455:T459" si="1351">S455/D455</f>
        <v>0</v>
      </c>
      <c r="U455" s="130"/>
      <c r="V455" s="634" t="e">
        <f t="shared" si="1350"/>
        <v>#DIV/0!</v>
      </c>
      <c r="W455" s="188"/>
      <c r="X455" s="634">
        <f t="shared" si="1338"/>
        <v>0</v>
      </c>
      <c r="Y455" s="37"/>
      <c r="Z455" s="634"/>
      <c r="AA455" s="37"/>
      <c r="AB455" s="37"/>
      <c r="AC455" s="188">
        <f t="shared" si="1258"/>
        <v>100918.70834</v>
      </c>
      <c r="AD455" s="580">
        <f t="shared" si="1259"/>
        <v>1</v>
      </c>
      <c r="AE455" s="130"/>
      <c r="AF455" s="627"/>
      <c r="AG455" s="188">
        <v>100918.70834</v>
      </c>
      <c r="AH455" s="627">
        <f t="shared" si="1339"/>
        <v>1</v>
      </c>
      <c r="AI455" s="37"/>
      <c r="AJ455" s="37"/>
      <c r="AK455" s="188"/>
      <c r="AL455" s="37"/>
      <c r="AM455" s="37"/>
      <c r="AN455" s="37"/>
      <c r="AO455" s="37"/>
      <c r="AP455" s="37"/>
      <c r="AQ455" s="37"/>
      <c r="AR455" s="37"/>
      <c r="AS455" s="37"/>
      <c r="AT455" s="37"/>
      <c r="AU455" s="112">
        <f t="shared" si="1293"/>
        <v>250766.94792999997</v>
      </c>
      <c r="AV455" s="130">
        <f>AW455+AX455</f>
        <v>351685.65626999998</v>
      </c>
      <c r="AW455" s="130"/>
      <c r="AX455" s="130">
        <v>351685.65626999998</v>
      </c>
      <c r="AY455" s="37"/>
      <c r="AZ455" s="37"/>
      <c r="BA455" s="437">
        <f t="shared" si="1266"/>
        <v>0</v>
      </c>
      <c r="BB455" s="37"/>
      <c r="BC455" s="37"/>
      <c r="BD455" s="37"/>
      <c r="BE455" s="130">
        <f t="shared" si="1256"/>
        <v>0</v>
      </c>
      <c r="BF455" s="130">
        <f t="shared" si="1348"/>
        <v>0</v>
      </c>
      <c r="BG455" s="37"/>
      <c r="BH455" s="37"/>
      <c r="BI455" s="130">
        <f t="shared" ref="BI455:BI462" si="1352">BJ455</f>
        <v>0</v>
      </c>
      <c r="BJ455" s="130">
        <v>0</v>
      </c>
      <c r="BK455" s="130"/>
      <c r="BL455" s="37"/>
      <c r="BM455" s="37"/>
      <c r="BN455" s="130"/>
      <c r="BO455" s="130">
        <f t="shared" ref="BO455:BO462" si="1353">BP455</f>
        <v>0</v>
      </c>
      <c r="BP455" s="130">
        <v>0</v>
      </c>
      <c r="BQ455" s="130"/>
      <c r="BR455" s="37"/>
      <c r="BS455" s="37"/>
      <c r="BT455" s="37">
        <f t="shared" si="1268"/>
        <v>0</v>
      </c>
      <c r="BU455" s="37"/>
      <c r="BV455" s="130">
        <f t="shared" ref="BV455:BV462" si="1354">BW455</f>
        <v>0</v>
      </c>
      <c r="BW455" s="130">
        <v>0</v>
      </c>
      <c r="BX455" s="130"/>
      <c r="BY455" s="37"/>
      <c r="BZ455" s="37"/>
      <c r="CA455" s="130">
        <f t="shared" si="1330"/>
        <v>0</v>
      </c>
      <c r="CB455" s="188"/>
      <c r="CC455" s="189"/>
      <c r="CD455" s="189"/>
      <c r="CE455" s="130">
        <f t="shared" si="1331"/>
        <v>0</v>
      </c>
      <c r="CF455" s="188">
        <f t="shared" si="1327"/>
        <v>0</v>
      </c>
      <c r="CG455" s="188"/>
      <c r="CH455" s="189">
        <f t="shared" si="1328"/>
        <v>0</v>
      </c>
      <c r="CI455" s="189"/>
      <c r="CJ455" s="130"/>
      <c r="CK455" s="130">
        <f t="shared" ref="CK455:CK462" si="1355">CL455</f>
        <v>0</v>
      </c>
      <c r="CL455" s="130">
        <v>0</v>
      </c>
      <c r="CM455" s="130"/>
      <c r="CN455" s="37"/>
      <c r="CO455" s="37"/>
    </row>
    <row r="456" spans="2:93" s="39" customFormat="1" ht="22.5" hidden="1" customHeight="1" x14ac:dyDescent="0.25">
      <c r="B456" s="209"/>
      <c r="C456" s="124" t="s">
        <v>40</v>
      </c>
      <c r="D456" s="188">
        <f t="shared" ref="D456:D459" si="1356">E456+F456</f>
        <v>14044.06709</v>
      </c>
      <c r="E456" s="188"/>
      <c r="F456" s="188">
        <v>14044.06709</v>
      </c>
      <c r="G456" s="189"/>
      <c r="H456" s="189"/>
      <c r="I456" s="188">
        <f t="shared" si="1291"/>
        <v>0</v>
      </c>
      <c r="J456" s="574">
        <f t="shared" si="1292"/>
        <v>0</v>
      </c>
      <c r="K456" s="37"/>
      <c r="L456" s="574"/>
      <c r="M456" s="188"/>
      <c r="N456" s="574">
        <f t="shared" si="1349"/>
        <v>0</v>
      </c>
      <c r="O456" s="37"/>
      <c r="P456" s="37"/>
      <c r="Q456" s="37"/>
      <c r="R456" s="37"/>
      <c r="S456" s="188"/>
      <c r="T456" s="597">
        <f t="shared" si="1351"/>
        <v>0</v>
      </c>
      <c r="U456" s="130"/>
      <c r="V456" s="634" t="e">
        <f t="shared" si="1350"/>
        <v>#DIV/0!</v>
      </c>
      <c r="W456" s="188"/>
      <c r="X456" s="634">
        <f t="shared" si="1338"/>
        <v>0</v>
      </c>
      <c r="Y456" s="37"/>
      <c r="Z456" s="634"/>
      <c r="AA456" s="37"/>
      <c r="AB456" s="37"/>
      <c r="AC456" s="188">
        <f t="shared" si="1258"/>
        <v>14044.0671</v>
      </c>
      <c r="AD456" s="580">
        <f t="shared" si="1259"/>
        <v>1.0000000007120444</v>
      </c>
      <c r="AE456" s="130"/>
      <c r="AF456" s="627"/>
      <c r="AG456" s="188">
        <f>26236.17011-AG457-AG458-AG459</f>
        <v>14044.0671</v>
      </c>
      <c r="AH456" s="627">
        <f t="shared" si="1339"/>
        <v>1.0000000007120444</v>
      </c>
      <c r="AI456" s="37"/>
      <c r="AJ456" s="37"/>
      <c r="AK456" s="188"/>
      <c r="AL456" s="37"/>
      <c r="AM456" s="37"/>
      <c r="AN456" s="37"/>
      <c r="AO456" s="37"/>
      <c r="AP456" s="37"/>
      <c r="AQ456" s="37"/>
      <c r="AR456" s="37"/>
      <c r="AS456" s="37"/>
      <c r="AT456" s="37"/>
      <c r="AU456" s="112">
        <f t="shared" si="1293"/>
        <v>0</v>
      </c>
      <c r="AV456" s="130">
        <f t="shared" ref="AV456:AV459" si="1357">AW456+AX456</f>
        <v>14044.06709</v>
      </c>
      <c r="AW456" s="130"/>
      <c r="AX456" s="130">
        <v>14044.06709</v>
      </c>
      <c r="AY456" s="37"/>
      <c r="AZ456" s="37"/>
      <c r="BA456" s="437">
        <f t="shared" si="1266"/>
        <v>0</v>
      </c>
      <c r="BB456" s="37"/>
      <c r="BC456" s="37"/>
      <c r="BD456" s="37"/>
      <c r="BE456" s="130">
        <f t="shared" si="1256"/>
        <v>0</v>
      </c>
      <c r="BF456" s="130">
        <f t="shared" si="1348"/>
        <v>0</v>
      </c>
      <c r="BG456" s="37"/>
      <c r="BH456" s="37"/>
      <c r="BI456" s="130">
        <f t="shared" si="1352"/>
        <v>0</v>
      </c>
      <c r="BJ456" s="130">
        <v>0</v>
      </c>
      <c r="BK456" s="130"/>
      <c r="BL456" s="37"/>
      <c r="BM456" s="37"/>
      <c r="BN456" s="130"/>
      <c r="BO456" s="130">
        <f t="shared" si="1353"/>
        <v>0</v>
      </c>
      <c r="BP456" s="130">
        <v>0</v>
      </c>
      <c r="BQ456" s="130"/>
      <c r="BR456" s="37"/>
      <c r="BS456" s="37"/>
      <c r="BT456" s="37">
        <f t="shared" si="1268"/>
        <v>0</v>
      </c>
      <c r="BU456" s="37"/>
      <c r="BV456" s="130">
        <f t="shared" si="1354"/>
        <v>0</v>
      </c>
      <c r="BW456" s="130">
        <v>0</v>
      </c>
      <c r="BX456" s="130"/>
      <c r="BY456" s="37"/>
      <c r="BZ456" s="37"/>
      <c r="CA456" s="130">
        <f t="shared" si="1330"/>
        <v>0</v>
      </c>
      <c r="CB456" s="188"/>
      <c r="CC456" s="189"/>
      <c r="CD456" s="189"/>
      <c r="CE456" s="130">
        <f t="shared" si="1331"/>
        <v>0</v>
      </c>
      <c r="CF456" s="188">
        <f t="shared" si="1327"/>
        <v>0</v>
      </c>
      <c r="CG456" s="188"/>
      <c r="CH456" s="189">
        <f t="shared" si="1328"/>
        <v>0</v>
      </c>
      <c r="CI456" s="189"/>
      <c r="CJ456" s="130"/>
      <c r="CK456" s="130">
        <f t="shared" si="1355"/>
        <v>0</v>
      </c>
      <c r="CL456" s="130">
        <v>0</v>
      </c>
      <c r="CM456" s="130"/>
      <c r="CN456" s="37"/>
      <c r="CO456" s="37"/>
    </row>
    <row r="457" spans="2:93" s="39" customFormat="1" ht="22.5" hidden="1" customHeight="1" x14ac:dyDescent="0.25">
      <c r="B457" s="209"/>
      <c r="C457" s="124" t="s">
        <v>468</v>
      </c>
      <c r="D457" s="188">
        <f t="shared" si="1356"/>
        <v>10033.712009999999</v>
      </c>
      <c r="E457" s="188"/>
      <c r="F457" s="188">
        <v>10033.712009999999</v>
      </c>
      <c r="G457" s="189"/>
      <c r="H457" s="189"/>
      <c r="I457" s="188">
        <f t="shared" si="1291"/>
        <v>7520.5800099999997</v>
      </c>
      <c r="J457" s="574">
        <f t="shared" si="1292"/>
        <v>0.7495311807339784</v>
      </c>
      <c r="K457" s="37"/>
      <c r="L457" s="574"/>
      <c r="M457" s="188">
        <v>7520.5800099999997</v>
      </c>
      <c r="N457" s="574">
        <f t="shared" si="1349"/>
        <v>0.7495311807339784</v>
      </c>
      <c r="O457" s="37"/>
      <c r="P457" s="37"/>
      <c r="Q457" s="37"/>
      <c r="R457" s="37"/>
      <c r="S457" s="188">
        <f>W457</f>
        <v>7520.5800099999997</v>
      </c>
      <c r="T457" s="597">
        <f t="shared" si="1351"/>
        <v>0.7495311807339784</v>
      </c>
      <c r="U457" s="130"/>
      <c r="V457" s="634" t="e">
        <f t="shared" si="1350"/>
        <v>#DIV/0!</v>
      </c>
      <c r="W457" s="188">
        <v>7520.5800099999997</v>
      </c>
      <c r="X457" s="634">
        <f t="shared" si="1338"/>
        <v>0.7495311807339784</v>
      </c>
      <c r="Y457" s="37"/>
      <c r="Z457" s="634"/>
      <c r="AA457" s="37"/>
      <c r="AB457" s="37"/>
      <c r="AC457" s="188">
        <f t="shared" si="1258"/>
        <v>7520.5800099999997</v>
      </c>
      <c r="AD457" s="580">
        <f t="shared" si="1259"/>
        <v>0.7495311807339784</v>
      </c>
      <c r="AE457" s="130"/>
      <c r="AF457" s="627"/>
      <c r="AG457" s="188">
        <v>7520.5800099999997</v>
      </c>
      <c r="AH457" s="627">
        <f t="shared" si="1339"/>
        <v>0.7495311807339784</v>
      </c>
      <c r="AI457" s="37"/>
      <c r="AJ457" s="37"/>
      <c r="AK457" s="188"/>
      <c r="AL457" s="37"/>
      <c r="AM457" s="37"/>
      <c r="AN457" s="37"/>
      <c r="AO457" s="37"/>
      <c r="AP457" s="37"/>
      <c r="AQ457" s="37"/>
      <c r="AR457" s="37"/>
      <c r="AS457" s="37"/>
      <c r="AT457" s="37"/>
      <c r="AU457" s="112"/>
      <c r="AV457" s="130"/>
      <c r="AW457" s="130"/>
      <c r="AX457" s="130"/>
      <c r="AY457" s="37"/>
      <c r="AZ457" s="37"/>
      <c r="BA457" s="569"/>
      <c r="BB457" s="37"/>
      <c r="BC457" s="37"/>
      <c r="BD457" s="37"/>
      <c r="BE457" s="130"/>
      <c r="BF457" s="130"/>
      <c r="BG457" s="37"/>
      <c r="BH457" s="37"/>
      <c r="BI457" s="130"/>
      <c r="BJ457" s="130"/>
      <c r="BK457" s="130"/>
      <c r="BL457" s="37"/>
      <c r="BM457" s="37"/>
      <c r="BN457" s="130"/>
      <c r="BO457" s="130"/>
      <c r="BP457" s="130"/>
      <c r="BQ457" s="130"/>
      <c r="BR457" s="37"/>
      <c r="BS457" s="37"/>
      <c r="BT457" s="37"/>
      <c r="BU457" s="37"/>
      <c r="BV457" s="130"/>
      <c r="BW457" s="130"/>
      <c r="BX457" s="130"/>
      <c r="BY457" s="37"/>
      <c r="BZ457" s="37"/>
      <c r="CA457" s="130"/>
      <c r="CB457" s="188"/>
      <c r="CC457" s="189"/>
      <c r="CD457" s="189"/>
      <c r="CE457" s="130"/>
      <c r="CF457" s="188"/>
      <c r="CG457" s="188"/>
      <c r="CH457" s="189"/>
      <c r="CI457" s="189"/>
      <c r="CJ457" s="130"/>
      <c r="CK457" s="130"/>
      <c r="CL457" s="130"/>
      <c r="CM457" s="130"/>
      <c r="CN457" s="37"/>
      <c r="CO457" s="37"/>
    </row>
    <row r="458" spans="2:93" s="39" customFormat="1" ht="22.5" hidden="1" customHeight="1" x14ac:dyDescent="0.25">
      <c r="B458" s="209"/>
      <c r="C458" s="124" t="s">
        <v>467</v>
      </c>
      <c r="D458" s="188">
        <f t="shared" si="1356"/>
        <v>1000</v>
      </c>
      <c r="E458" s="188"/>
      <c r="F458" s="188">
        <v>1000</v>
      </c>
      <c r="G458" s="189"/>
      <c r="H458" s="189"/>
      <c r="I458" s="188">
        <f t="shared" si="1291"/>
        <v>0</v>
      </c>
      <c r="J458" s="574">
        <f t="shared" si="1292"/>
        <v>0</v>
      </c>
      <c r="K458" s="37"/>
      <c r="L458" s="574"/>
      <c r="M458" s="188"/>
      <c r="N458" s="574">
        <f t="shared" si="1349"/>
        <v>0</v>
      </c>
      <c r="O458" s="37"/>
      <c r="P458" s="37"/>
      <c r="Q458" s="37"/>
      <c r="R458" s="37"/>
      <c r="S458" s="188">
        <f t="shared" ref="S458:S459" si="1358">W458</f>
        <v>0</v>
      </c>
      <c r="T458" s="597">
        <f t="shared" si="1351"/>
        <v>0</v>
      </c>
      <c r="U458" s="130"/>
      <c r="V458" s="634" t="e">
        <f t="shared" si="1350"/>
        <v>#DIV/0!</v>
      </c>
      <c r="W458" s="188"/>
      <c r="X458" s="634">
        <f t="shared" si="1338"/>
        <v>0</v>
      </c>
      <c r="Y458" s="37"/>
      <c r="Z458" s="634"/>
      <c r="AA458" s="37"/>
      <c r="AB458" s="37"/>
      <c r="AC458" s="188">
        <f t="shared" si="1258"/>
        <v>0</v>
      </c>
      <c r="AD458" s="580">
        <f t="shared" si="1259"/>
        <v>0</v>
      </c>
      <c r="AE458" s="130"/>
      <c r="AF458" s="627"/>
      <c r="AG458" s="188">
        <v>0</v>
      </c>
      <c r="AH458" s="627">
        <f t="shared" si="1339"/>
        <v>0</v>
      </c>
      <c r="AI458" s="37"/>
      <c r="AJ458" s="37"/>
      <c r="AK458" s="188"/>
      <c r="AL458" s="37"/>
      <c r="AM458" s="37"/>
      <c r="AN458" s="37"/>
      <c r="AO458" s="37"/>
      <c r="AP458" s="37"/>
      <c r="AQ458" s="37"/>
      <c r="AR458" s="37"/>
      <c r="AS458" s="37"/>
      <c r="AT458" s="37"/>
      <c r="AU458" s="112"/>
      <c r="AV458" s="130"/>
      <c r="AW458" s="130"/>
      <c r="AX458" s="130"/>
      <c r="AY458" s="37"/>
      <c r="AZ458" s="37"/>
      <c r="BA458" s="569"/>
      <c r="BB458" s="37"/>
      <c r="BC458" s="37"/>
      <c r="BD458" s="37"/>
      <c r="BE458" s="130"/>
      <c r="BF458" s="130"/>
      <c r="BG458" s="37"/>
      <c r="BH458" s="37"/>
      <c r="BI458" s="130"/>
      <c r="BJ458" s="130"/>
      <c r="BK458" s="130"/>
      <c r="BL458" s="37"/>
      <c r="BM458" s="37"/>
      <c r="BN458" s="130"/>
      <c r="BO458" s="130"/>
      <c r="BP458" s="130"/>
      <c r="BQ458" s="130"/>
      <c r="BR458" s="37"/>
      <c r="BS458" s="37"/>
      <c r="BT458" s="37"/>
      <c r="BU458" s="37"/>
      <c r="BV458" s="130"/>
      <c r="BW458" s="130"/>
      <c r="BX458" s="130"/>
      <c r="BY458" s="37"/>
      <c r="BZ458" s="37"/>
      <c r="CA458" s="130"/>
      <c r="CB458" s="188"/>
      <c r="CC458" s="189"/>
      <c r="CD458" s="189"/>
      <c r="CE458" s="130"/>
      <c r="CF458" s="188"/>
      <c r="CG458" s="188"/>
      <c r="CH458" s="189"/>
      <c r="CI458" s="189"/>
      <c r="CJ458" s="130"/>
      <c r="CK458" s="130"/>
      <c r="CL458" s="130"/>
      <c r="CM458" s="130"/>
      <c r="CN458" s="37"/>
      <c r="CO458" s="37"/>
    </row>
    <row r="459" spans="2:93" s="39" customFormat="1" ht="62.25" hidden="1" customHeight="1" x14ac:dyDescent="0.25">
      <c r="B459" s="209"/>
      <c r="C459" s="124" t="s">
        <v>43</v>
      </c>
      <c r="D459" s="188">
        <f t="shared" si="1356"/>
        <v>33166.287989999997</v>
      </c>
      <c r="E459" s="188"/>
      <c r="F459" s="188">
        <v>33166.287989999997</v>
      </c>
      <c r="G459" s="189"/>
      <c r="H459" s="189"/>
      <c r="I459" s="188">
        <f t="shared" si="1291"/>
        <v>4671.5230000000001</v>
      </c>
      <c r="J459" s="574">
        <f t="shared" si="1292"/>
        <v>0.14085154785511469</v>
      </c>
      <c r="K459" s="37"/>
      <c r="L459" s="574"/>
      <c r="M459" s="188">
        <v>4671.5230000000001</v>
      </c>
      <c r="N459" s="574">
        <f t="shared" si="1349"/>
        <v>0.14085154785511469</v>
      </c>
      <c r="O459" s="37"/>
      <c r="P459" s="37"/>
      <c r="Q459" s="37"/>
      <c r="R459" s="37"/>
      <c r="S459" s="188">
        <f t="shared" si="1358"/>
        <v>4671.5230000000001</v>
      </c>
      <c r="T459" s="597">
        <f t="shared" si="1351"/>
        <v>0.14085154785511469</v>
      </c>
      <c r="U459" s="130"/>
      <c r="V459" s="634" t="e">
        <f t="shared" si="1350"/>
        <v>#DIV/0!</v>
      </c>
      <c r="W459" s="188">
        <v>4671.5230000000001</v>
      </c>
      <c r="X459" s="634">
        <f t="shared" si="1338"/>
        <v>0.14085154785511469</v>
      </c>
      <c r="Y459" s="37"/>
      <c r="Z459" s="634"/>
      <c r="AA459" s="37"/>
      <c r="AB459" s="37"/>
      <c r="AC459" s="188">
        <f t="shared" ref="AC459:AC522" si="1359">AE459+AG459+AI459+AK459</f>
        <v>4671.5230000000001</v>
      </c>
      <c r="AD459" s="580">
        <f t="shared" ref="AD459:AD522" si="1360">AC459/D459</f>
        <v>0.14085154785511469</v>
      </c>
      <c r="AE459" s="130"/>
      <c r="AF459" s="627"/>
      <c r="AG459" s="188">
        <v>4671.5230000000001</v>
      </c>
      <c r="AH459" s="627">
        <f t="shared" si="1339"/>
        <v>0.14085154785511469</v>
      </c>
      <c r="AI459" s="37"/>
      <c r="AJ459" s="37"/>
      <c r="AK459" s="188"/>
      <c r="AL459" s="37"/>
      <c r="AM459" s="37"/>
      <c r="AN459" s="37"/>
      <c r="AO459" s="37"/>
      <c r="AP459" s="37"/>
      <c r="AQ459" s="37"/>
      <c r="AR459" s="37"/>
      <c r="AS459" s="37"/>
      <c r="AT459" s="37"/>
      <c r="AU459" s="112">
        <f t="shared" si="1293"/>
        <v>-33166.287989999997</v>
      </c>
      <c r="AV459" s="130">
        <f t="shared" si="1357"/>
        <v>0</v>
      </c>
      <c r="AW459" s="130"/>
      <c r="AX459" s="130">
        <v>0</v>
      </c>
      <c r="AY459" s="37"/>
      <c r="AZ459" s="37"/>
      <c r="BA459" s="437">
        <f t="shared" si="1266"/>
        <v>0</v>
      </c>
      <c r="BB459" s="37"/>
      <c r="BC459" s="37"/>
      <c r="BD459" s="37"/>
      <c r="BE459" s="130">
        <f t="shared" si="1256"/>
        <v>0</v>
      </c>
      <c r="BF459" s="130">
        <f t="shared" si="1348"/>
        <v>0</v>
      </c>
      <c r="BG459" s="37"/>
      <c r="BH459" s="37"/>
      <c r="BI459" s="130">
        <f t="shared" si="1352"/>
        <v>0</v>
      </c>
      <c r="BJ459" s="130">
        <v>0</v>
      </c>
      <c r="BK459" s="130"/>
      <c r="BL459" s="37"/>
      <c r="BM459" s="37"/>
      <c r="BN459" s="130"/>
      <c r="BO459" s="130">
        <f t="shared" si="1353"/>
        <v>0</v>
      </c>
      <c r="BP459" s="130">
        <v>0</v>
      </c>
      <c r="BQ459" s="130"/>
      <c r="BR459" s="37"/>
      <c r="BS459" s="37"/>
      <c r="BT459" s="37">
        <f t="shared" si="1268"/>
        <v>0</v>
      </c>
      <c r="BU459" s="37"/>
      <c r="BV459" s="130">
        <f t="shared" si="1354"/>
        <v>0</v>
      </c>
      <c r="BW459" s="130">
        <v>0</v>
      </c>
      <c r="BX459" s="130"/>
      <c r="BY459" s="37"/>
      <c r="BZ459" s="37"/>
      <c r="CA459" s="130">
        <f t="shared" si="1330"/>
        <v>0</v>
      </c>
      <c r="CB459" s="188"/>
      <c r="CC459" s="189"/>
      <c r="CD459" s="189"/>
      <c r="CE459" s="130">
        <f t="shared" si="1331"/>
        <v>0</v>
      </c>
      <c r="CF459" s="188">
        <f t="shared" si="1327"/>
        <v>0</v>
      </c>
      <c r="CG459" s="188"/>
      <c r="CH459" s="189">
        <f t="shared" si="1328"/>
        <v>0</v>
      </c>
      <c r="CI459" s="189"/>
      <c r="CJ459" s="130"/>
      <c r="CK459" s="130">
        <f t="shared" si="1355"/>
        <v>0</v>
      </c>
      <c r="CL459" s="130">
        <v>0</v>
      </c>
      <c r="CM459" s="130"/>
      <c r="CN459" s="37"/>
      <c r="CO459" s="37"/>
    </row>
    <row r="460" spans="2:93" s="25" customFormat="1" ht="46.5" hidden="1" customHeight="1" x14ac:dyDescent="0.25">
      <c r="B460" s="207"/>
      <c r="C460" s="115" t="s">
        <v>32</v>
      </c>
      <c r="D460" s="183">
        <f t="shared" ref="D460:D462" si="1361">E460</f>
        <v>0</v>
      </c>
      <c r="E460" s="183">
        <v>0</v>
      </c>
      <c r="F460" s="183"/>
      <c r="G460" s="195"/>
      <c r="H460" s="195"/>
      <c r="I460" s="183">
        <f t="shared" si="1291"/>
        <v>0</v>
      </c>
      <c r="J460" s="574" t="e">
        <f t="shared" si="1292"/>
        <v>#DIV/0!</v>
      </c>
      <c r="K460" s="24"/>
      <c r="L460" s="574"/>
      <c r="M460" s="183"/>
      <c r="N460" s="574"/>
      <c r="O460" s="24"/>
      <c r="P460" s="24"/>
      <c r="Q460" s="24"/>
      <c r="R460" s="24"/>
      <c r="S460" s="183"/>
      <c r="T460" s="24"/>
      <c r="U460" s="116">
        <v>0</v>
      </c>
      <c r="V460" s="634" t="e">
        <f t="shared" si="1350"/>
        <v>#DIV/0!</v>
      </c>
      <c r="W460" s="183"/>
      <c r="X460" s="634" t="e">
        <f t="shared" si="1338"/>
        <v>#DIV/0!</v>
      </c>
      <c r="Y460" s="24"/>
      <c r="Z460" s="634"/>
      <c r="AA460" s="24"/>
      <c r="AB460" s="24"/>
      <c r="AC460" s="183">
        <f t="shared" si="1359"/>
        <v>0</v>
      </c>
      <c r="AD460" s="580" t="e">
        <f t="shared" si="1360"/>
        <v>#DIV/0!</v>
      </c>
      <c r="AE460" s="116">
        <v>0</v>
      </c>
      <c r="AF460" s="627"/>
      <c r="AG460" s="183"/>
      <c r="AH460" s="627" t="e">
        <f t="shared" si="1339"/>
        <v>#DIV/0!</v>
      </c>
      <c r="AI460" s="24"/>
      <c r="AJ460" s="24"/>
      <c r="AK460" s="183"/>
      <c r="AL460" s="24"/>
      <c r="AM460" s="24"/>
      <c r="AN460" s="24"/>
      <c r="AO460" s="24"/>
      <c r="AP460" s="24"/>
      <c r="AQ460" s="24"/>
      <c r="AR460" s="24"/>
      <c r="AS460" s="24"/>
      <c r="AT460" s="24"/>
      <c r="AU460" s="112">
        <f t="shared" si="1293"/>
        <v>0</v>
      </c>
      <c r="AV460" s="128">
        <f t="shared" ref="AV460:AV462" si="1362">AW460</f>
        <v>0</v>
      </c>
      <c r="AW460" s="116">
        <v>0</v>
      </c>
      <c r="AX460" s="116"/>
      <c r="AY460" s="24"/>
      <c r="AZ460" s="24"/>
      <c r="BA460" s="437">
        <f t="shared" si="1266"/>
        <v>0</v>
      </c>
      <c r="BB460" s="24"/>
      <c r="BC460" s="24"/>
      <c r="BD460" s="24"/>
      <c r="BE460" s="116">
        <f t="shared" si="1256"/>
        <v>0</v>
      </c>
      <c r="BF460" s="116">
        <f t="shared" si="1348"/>
        <v>0</v>
      </c>
      <c r="BG460" s="24"/>
      <c r="BH460" s="24"/>
      <c r="BI460" s="116">
        <f t="shared" si="1352"/>
        <v>0</v>
      </c>
      <c r="BJ460" s="116">
        <v>0</v>
      </c>
      <c r="BK460" s="116"/>
      <c r="BL460" s="24"/>
      <c r="BM460" s="24"/>
      <c r="BN460" s="116"/>
      <c r="BO460" s="116">
        <f t="shared" si="1353"/>
        <v>0</v>
      </c>
      <c r="BP460" s="116">
        <v>0</v>
      </c>
      <c r="BQ460" s="116"/>
      <c r="BR460" s="24"/>
      <c r="BS460" s="24"/>
      <c r="BT460" s="24">
        <f t="shared" si="1268"/>
        <v>0</v>
      </c>
      <c r="BU460" s="24"/>
      <c r="BV460" s="116">
        <f t="shared" si="1354"/>
        <v>0</v>
      </c>
      <c r="BW460" s="116">
        <v>0</v>
      </c>
      <c r="BX460" s="116"/>
      <c r="BY460" s="24"/>
      <c r="BZ460" s="24"/>
      <c r="CA460" s="116">
        <f t="shared" si="1330"/>
        <v>0</v>
      </c>
      <c r="CB460" s="183"/>
      <c r="CC460" s="195"/>
      <c r="CD460" s="195"/>
      <c r="CE460" s="116">
        <f t="shared" si="1331"/>
        <v>0</v>
      </c>
      <c r="CF460" s="183">
        <f t="shared" si="1327"/>
        <v>0</v>
      </c>
      <c r="CG460" s="183"/>
      <c r="CH460" s="195">
        <f t="shared" si="1328"/>
        <v>0</v>
      </c>
      <c r="CI460" s="195"/>
      <c r="CJ460" s="116"/>
      <c r="CK460" s="116">
        <f t="shared" si="1355"/>
        <v>0</v>
      </c>
      <c r="CL460" s="116">
        <v>0</v>
      </c>
      <c r="CM460" s="116"/>
      <c r="CN460" s="24"/>
      <c r="CO460" s="24"/>
    </row>
    <row r="461" spans="2:93" s="50" customFormat="1" ht="55.5" hidden="1" customHeight="1" x14ac:dyDescent="0.25">
      <c r="B461" s="210" t="s">
        <v>58</v>
      </c>
      <c r="C461" s="138" t="s">
        <v>59</v>
      </c>
      <c r="D461" s="194" t="e">
        <f t="shared" si="1361"/>
        <v>#REF!</v>
      </c>
      <c r="E461" s="194" t="e">
        <f>E462</f>
        <v>#REF!</v>
      </c>
      <c r="F461" s="194"/>
      <c r="G461" s="194"/>
      <c r="H461" s="261"/>
      <c r="I461" s="194">
        <f t="shared" si="1291"/>
        <v>0</v>
      </c>
      <c r="J461" s="574" t="e">
        <f t="shared" si="1292"/>
        <v>#REF!</v>
      </c>
      <c r="K461" s="319"/>
      <c r="L461" s="574"/>
      <c r="M461" s="194"/>
      <c r="N461" s="574"/>
      <c r="O461" s="319"/>
      <c r="P461" s="319"/>
      <c r="Q461" s="319"/>
      <c r="R461" s="319"/>
      <c r="S461" s="194"/>
      <c r="T461" s="319"/>
      <c r="U461" s="311" t="e">
        <f>U462</f>
        <v>#REF!</v>
      </c>
      <c r="V461" s="634" t="e">
        <f t="shared" si="1350"/>
        <v>#REF!</v>
      </c>
      <c r="W461" s="194"/>
      <c r="X461" s="634" t="e">
        <f t="shared" si="1338"/>
        <v>#DIV/0!</v>
      </c>
      <c r="Y461" s="319"/>
      <c r="Z461" s="634"/>
      <c r="AA461" s="319"/>
      <c r="AB461" s="319"/>
      <c r="AC461" s="194" t="e">
        <f t="shared" si="1359"/>
        <v>#REF!</v>
      </c>
      <c r="AD461" s="580" t="e">
        <f t="shared" si="1360"/>
        <v>#REF!</v>
      </c>
      <c r="AE461" s="311" t="e">
        <f>AE462</f>
        <v>#REF!</v>
      </c>
      <c r="AF461" s="627"/>
      <c r="AG461" s="194"/>
      <c r="AH461" s="627" t="e">
        <f t="shared" si="1339"/>
        <v>#DIV/0!</v>
      </c>
      <c r="AI461" s="319"/>
      <c r="AJ461" s="319"/>
      <c r="AK461" s="194"/>
      <c r="AL461" s="319"/>
      <c r="AM461" s="319"/>
      <c r="AN461" s="319"/>
      <c r="AO461" s="319"/>
      <c r="AP461" s="319"/>
      <c r="AQ461" s="319"/>
      <c r="AR461" s="319"/>
      <c r="AS461" s="319"/>
      <c r="AT461" s="319"/>
      <c r="AU461" s="112">
        <f t="shared" si="1293"/>
        <v>0</v>
      </c>
      <c r="AV461" s="311" t="e">
        <f t="shared" si="1362"/>
        <v>#REF!</v>
      </c>
      <c r="AW461" s="311" t="e">
        <f>AW462</f>
        <v>#REF!</v>
      </c>
      <c r="AX461" s="311"/>
      <c r="AY461" s="311"/>
      <c r="AZ461" s="319"/>
      <c r="BA461" s="437">
        <f t="shared" si="1266"/>
        <v>0</v>
      </c>
      <c r="BB461" s="319"/>
      <c r="BC461" s="319"/>
      <c r="BD461" s="319"/>
      <c r="BE461" s="311" t="e">
        <f t="shared" si="1256"/>
        <v>#REF!</v>
      </c>
      <c r="BF461" s="311" t="e">
        <f t="shared" si="1348"/>
        <v>#REF!</v>
      </c>
      <c r="BG461" s="319"/>
      <c r="BH461" s="319"/>
      <c r="BI461" s="311">
        <f t="shared" si="1352"/>
        <v>0</v>
      </c>
      <c r="BJ461" s="311">
        <f>BJ462</f>
        <v>0</v>
      </c>
      <c r="BK461" s="311"/>
      <c r="BL461" s="311"/>
      <c r="BM461" s="319"/>
      <c r="BN461" s="311"/>
      <c r="BO461" s="311">
        <f t="shared" si="1353"/>
        <v>0</v>
      </c>
      <c r="BP461" s="311">
        <f>BP462</f>
        <v>0</v>
      </c>
      <c r="BQ461" s="311"/>
      <c r="BR461" s="311"/>
      <c r="BS461" s="319"/>
      <c r="BT461" s="311">
        <f t="shared" si="1268"/>
        <v>0</v>
      </c>
      <c r="BU461" s="319"/>
      <c r="BV461" s="311">
        <f t="shared" si="1354"/>
        <v>0</v>
      </c>
      <c r="BW461" s="311">
        <f>BW462</f>
        <v>0</v>
      </c>
      <c r="BX461" s="311"/>
      <c r="BY461" s="311"/>
      <c r="BZ461" s="319"/>
      <c r="CA461" s="311">
        <f t="shared" si="1330"/>
        <v>0</v>
      </c>
      <c r="CB461" s="194"/>
      <c r="CC461" s="194"/>
      <c r="CD461" s="261"/>
      <c r="CE461" s="311">
        <f t="shared" si="1331"/>
        <v>0</v>
      </c>
      <c r="CF461" s="194">
        <f t="shared" si="1327"/>
        <v>0</v>
      </c>
      <c r="CG461" s="194"/>
      <c r="CH461" s="194">
        <f t="shared" si="1328"/>
        <v>0</v>
      </c>
      <c r="CI461" s="261"/>
      <c r="CJ461" s="311"/>
      <c r="CK461" s="311">
        <f t="shared" si="1355"/>
        <v>0</v>
      </c>
      <c r="CL461" s="311">
        <f>CL462</f>
        <v>0</v>
      </c>
      <c r="CM461" s="311"/>
      <c r="CN461" s="311"/>
      <c r="CO461" s="319"/>
    </row>
    <row r="462" spans="2:93" s="50" customFormat="1" ht="22.5" hidden="1" customHeight="1" x14ac:dyDescent="0.25">
      <c r="B462" s="210"/>
      <c r="C462" s="139"/>
      <c r="D462" s="257" t="e">
        <f t="shared" si="1361"/>
        <v>#REF!</v>
      </c>
      <c r="E462" s="257" t="e">
        <f>#REF!</f>
        <v>#REF!</v>
      </c>
      <c r="F462" s="257"/>
      <c r="G462" s="257"/>
      <c r="H462" s="261"/>
      <c r="I462" s="257">
        <f t="shared" si="1291"/>
        <v>0</v>
      </c>
      <c r="J462" s="574" t="e">
        <f t="shared" si="1292"/>
        <v>#REF!</v>
      </c>
      <c r="K462" s="319"/>
      <c r="L462" s="574"/>
      <c r="M462" s="257"/>
      <c r="N462" s="574"/>
      <c r="O462" s="319"/>
      <c r="P462" s="319"/>
      <c r="Q462" s="319"/>
      <c r="R462" s="319"/>
      <c r="S462" s="257"/>
      <c r="T462" s="319"/>
      <c r="U462" s="45" t="e">
        <f>#REF!</f>
        <v>#REF!</v>
      </c>
      <c r="V462" s="634" t="e">
        <f t="shared" si="1350"/>
        <v>#REF!</v>
      </c>
      <c r="W462" s="257"/>
      <c r="X462" s="634" t="e">
        <f t="shared" si="1338"/>
        <v>#DIV/0!</v>
      </c>
      <c r="Y462" s="319"/>
      <c r="Z462" s="634"/>
      <c r="AA462" s="319"/>
      <c r="AB462" s="319"/>
      <c r="AC462" s="257" t="e">
        <f t="shared" si="1359"/>
        <v>#REF!</v>
      </c>
      <c r="AD462" s="580" t="e">
        <f t="shared" si="1360"/>
        <v>#REF!</v>
      </c>
      <c r="AE462" s="45" t="e">
        <f>#REF!</f>
        <v>#REF!</v>
      </c>
      <c r="AF462" s="627"/>
      <c r="AG462" s="257"/>
      <c r="AH462" s="627" t="e">
        <f t="shared" si="1339"/>
        <v>#DIV/0!</v>
      </c>
      <c r="AI462" s="319"/>
      <c r="AJ462" s="319"/>
      <c r="AK462" s="257"/>
      <c r="AL462" s="319"/>
      <c r="AM462" s="319"/>
      <c r="AN462" s="319"/>
      <c r="AO462" s="319"/>
      <c r="AP462" s="319"/>
      <c r="AQ462" s="319"/>
      <c r="AR462" s="319"/>
      <c r="AS462" s="319"/>
      <c r="AT462" s="319"/>
      <c r="AU462" s="112">
        <f t="shared" si="1293"/>
        <v>0</v>
      </c>
      <c r="AV462" s="43" t="e">
        <f t="shared" si="1362"/>
        <v>#REF!</v>
      </c>
      <c r="AW462" s="45" t="e">
        <f>#REF!</f>
        <v>#REF!</v>
      </c>
      <c r="AX462" s="45"/>
      <c r="AY462" s="45"/>
      <c r="AZ462" s="319"/>
      <c r="BA462" s="437">
        <f t="shared" si="1266"/>
        <v>0</v>
      </c>
      <c r="BB462" s="319"/>
      <c r="BC462" s="319"/>
      <c r="BD462" s="319"/>
      <c r="BE462" s="45" t="e">
        <f t="shared" si="1256"/>
        <v>#REF!</v>
      </c>
      <c r="BF462" s="45" t="e">
        <f t="shared" si="1348"/>
        <v>#REF!</v>
      </c>
      <c r="BG462" s="319"/>
      <c r="BH462" s="319"/>
      <c r="BI462" s="45">
        <f t="shared" si="1352"/>
        <v>0</v>
      </c>
      <c r="BJ462" s="45">
        <f>H462</f>
        <v>0</v>
      </c>
      <c r="BK462" s="45"/>
      <c r="BL462" s="45"/>
      <c r="BM462" s="319"/>
      <c r="BN462" s="45"/>
      <c r="BO462" s="45">
        <f t="shared" si="1353"/>
        <v>0</v>
      </c>
      <c r="BP462" s="45">
        <f>AZ462</f>
        <v>0</v>
      </c>
      <c r="BQ462" s="45"/>
      <c r="BR462" s="45"/>
      <c r="BS462" s="319"/>
      <c r="BT462" s="45">
        <f t="shared" si="1268"/>
        <v>0</v>
      </c>
      <c r="BU462" s="319"/>
      <c r="BV462" s="45">
        <f t="shared" si="1354"/>
        <v>0</v>
      </c>
      <c r="BW462" s="45">
        <f>BA462</f>
        <v>0</v>
      </c>
      <c r="BX462" s="45"/>
      <c r="BY462" s="45"/>
      <c r="BZ462" s="319"/>
      <c r="CA462" s="45">
        <f t="shared" si="1330"/>
        <v>0</v>
      </c>
      <c r="CB462" s="257"/>
      <c r="CC462" s="257"/>
      <c r="CD462" s="261"/>
      <c r="CE462" s="45">
        <f t="shared" si="1331"/>
        <v>0</v>
      </c>
      <c r="CF462" s="257">
        <f t="shared" si="1327"/>
        <v>0</v>
      </c>
      <c r="CG462" s="257"/>
      <c r="CH462" s="257">
        <f t="shared" si="1328"/>
        <v>0</v>
      </c>
      <c r="CI462" s="261"/>
      <c r="CJ462" s="45"/>
      <c r="CK462" s="45">
        <f t="shared" si="1355"/>
        <v>0</v>
      </c>
      <c r="CL462" s="45">
        <f>BW462</f>
        <v>0</v>
      </c>
      <c r="CM462" s="45"/>
      <c r="CN462" s="45"/>
      <c r="CO462" s="319"/>
    </row>
    <row r="463" spans="2:93" s="39" customFormat="1" ht="22.5" hidden="1" customHeight="1" x14ac:dyDescent="0.25">
      <c r="B463" s="209"/>
      <c r="C463" s="124" t="s">
        <v>40</v>
      </c>
      <c r="D463" s="189"/>
      <c r="E463" s="189"/>
      <c r="F463" s="189"/>
      <c r="G463" s="189"/>
      <c r="H463" s="189"/>
      <c r="I463" s="189">
        <f t="shared" si="1291"/>
        <v>0</v>
      </c>
      <c r="J463" s="574" t="e">
        <f t="shared" si="1292"/>
        <v>#DIV/0!</v>
      </c>
      <c r="K463" s="37"/>
      <c r="L463" s="574"/>
      <c r="M463" s="189"/>
      <c r="N463" s="574"/>
      <c r="O463" s="37"/>
      <c r="P463" s="37"/>
      <c r="Q463" s="37"/>
      <c r="R463" s="37"/>
      <c r="S463" s="189"/>
      <c r="T463" s="37"/>
      <c r="U463" s="37"/>
      <c r="V463" s="634" t="e">
        <f t="shared" si="1350"/>
        <v>#DIV/0!</v>
      </c>
      <c r="W463" s="189"/>
      <c r="X463" s="634" t="e">
        <f t="shared" si="1338"/>
        <v>#DIV/0!</v>
      </c>
      <c r="Y463" s="37"/>
      <c r="Z463" s="634"/>
      <c r="AA463" s="37"/>
      <c r="AB463" s="37"/>
      <c r="AC463" s="189">
        <f t="shared" si="1359"/>
        <v>0</v>
      </c>
      <c r="AD463" s="580" t="e">
        <f t="shared" si="1360"/>
        <v>#DIV/0!</v>
      </c>
      <c r="AE463" s="37"/>
      <c r="AF463" s="627"/>
      <c r="AG463" s="189"/>
      <c r="AH463" s="627" t="e">
        <f t="shared" si="1339"/>
        <v>#DIV/0!</v>
      </c>
      <c r="AI463" s="37"/>
      <c r="AJ463" s="37"/>
      <c r="AK463" s="189"/>
      <c r="AL463" s="37"/>
      <c r="AM463" s="37"/>
      <c r="AN463" s="37"/>
      <c r="AO463" s="37"/>
      <c r="AP463" s="37"/>
      <c r="AQ463" s="37"/>
      <c r="AR463" s="37"/>
      <c r="AS463" s="37"/>
      <c r="AT463" s="37"/>
      <c r="AU463" s="112">
        <f t="shared" si="1293"/>
        <v>0</v>
      </c>
      <c r="AV463" s="37"/>
      <c r="AW463" s="37"/>
      <c r="AX463" s="37"/>
      <c r="AY463" s="37"/>
      <c r="AZ463" s="37"/>
      <c r="BA463" s="437">
        <f t="shared" si="1266"/>
        <v>0</v>
      </c>
      <c r="BB463" s="37"/>
      <c r="BC463" s="37"/>
      <c r="BD463" s="37"/>
      <c r="BE463" s="37">
        <f t="shared" si="1256"/>
        <v>0</v>
      </c>
      <c r="BF463" s="37">
        <f t="shared" si="1348"/>
        <v>0</v>
      </c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>
        <f t="shared" si="1268"/>
        <v>0</v>
      </c>
      <c r="BU463" s="37"/>
      <c r="BV463" s="37"/>
      <c r="BW463" s="37"/>
      <c r="BX463" s="37"/>
      <c r="BY463" s="37"/>
      <c r="BZ463" s="37"/>
      <c r="CA463" s="37">
        <f t="shared" si="1330"/>
        <v>0</v>
      </c>
      <c r="CB463" s="189"/>
      <c r="CC463" s="189"/>
      <c r="CD463" s="189"/>
      <c r="CE463" s="37">
        <f t="shared" si="1331"/>
        <v>0</v>
      </c>
      <c r="CF463" s="189">
        <f t="shared" si="1327"/>
        <v>0</v>
      </c>
      <c r="CG463" s="189"/>
      <c r="CH463" s="189">
        <f t="shared" si="1328"/>
        <v>0</v>
      </c>
      <c r="CI463" s="189"/>
      <c r="CJ463" s="37"/>
      <c r="CK463" s="37"/>
      <c r="CL463" s="37"/>
      <c r="CM463" s="37"/>
      <c r="CN463" s="37"/>
      <c r="CO463" s="37"/>
    </row>
    <row r="464" spans="2:93" s="50" customFormat="1" ht="130.5" hidden="1" customHeight="1" x14ac:dyDescent="0.25">
      <c r="B464" s="210" t="s">
        <v>60</v>
      </c>
      <c r="C464" s="138" t="s">
        <v>61</v>
      </c>
      <c r="D464" s="194">
        <f>E464</f>
        <v>0</v>
      </c>
      <c r="E464" s="194">
        <f>E465</f>
        <v>0</v>
      </c>
      <c r="F464" s="194"/>
      <c r="G464" s="194"/>
      <c r="H464" s="261"/>
      <c r="I464" s="194">
        <f t="shared" si="1291"/>
        <v>0</v>
      </c>
      <c r="J464" s="574" t="e">
        <f t="shared" si="1292"/>
        <v>#DIV/0!</v>
      </c>
      <c r="K464" s="319"/>
      <c r="L464" s="574"/>
      <c r="M464" s="194"/>
      <c r="N464" s="574"/>
      <c r="O464" s="319"/>
      <c r="P464" s="319"/>
      <c r="Q464" s="319"/>
      <c r="R464" s="319"/>
      <c r="S464" s="194"/>
      <c r="T464" s="319"/>
      <c r="U464" s="311">
        <f>U465</f>
        <v>0</v>
      </c>
      <c r="V464" s="634" t="e">
        <f t="shared" si="1350"/>
        <v>#DIV/0!</v>
      </c>
      <c r="W464" s="194"/>
      <c r="X464" s="634" t="e">
        <f t="shared" si="1338"/>
        <v>#DIV/0!</v>
      </c>
      <c r="Y464" s="319"/>
      <c r="Z464" s="634"/>
      <c r="AA464" s="319"/>
      <c r="AB464" s="319"/>
      <c r="AC464" s="194">
        <f t="shared" si="1359"/>
        <v>0</v>
      </c>
      <c r="AD464" s="580" t="e">
        <f t="shared" si="1360"/>
        <v>#DIV/0!</v>
      </c>
      <c r="AE464" s="311">
        <f>AE465</f>
        <v>0</v>
      </c>
      <c r="AF464" s="627"/>
      <c r="AG464" s="194"/>
      <c r="AH464" s="627" t="e">
        <f t="shared" si="1339"/>
        <v>#DIV/0!</v>
      </c>
      <c r="AI464" s="319"/>
      <c r="AJ464" s="319"/>
      <c r="AK464" s="194"/>
      <c r="AL464" s="319"/>
      <c r="AM464" s="319"/>
      <c r="AN464" s="319"/>
      <c r="AO464" s="319"/>
      <c r="AP464" s="319"/>
      <c r="AQ464" s="319"/>
      <c r="AR464" s="319"/>
      <c r="AS464" s="319"/>
      <c r="AT464" s="319"/>
      <c r="AU464" s="112">
        <f t="shared" si="1293"/>
        <v>0</v>
      </c>
      <c r="AV464" s="311">
        <f>AW464</f>
        <v>0</v>
      </c>
      <c r="AW464" s="311">
        <f>AW465</f>
        <v>0</v>
      </c>
      <c r="AX464" s="311"/>
      <c r="AY464" s="311"/>
      <c r="AZ464" s="319"/>
      <c r="BA464" s="437">
        <f t="shared" si="1266"/>
        <v>0</v>
      </c>
      <c r="BB464" s="319"/>
      <c r="BC464" s="319"/>
      <c r="BD464" s="319"/>
      <c r="BE464" s="311">
        <f t="shared" si="1256"/>
        <v>0</v>
      </c>
      <c r="BF464" s="311">
        <f t="shared" si="1348"/>
        <v>0</v>
      </c>
      <c r="BG464" s="319"/>
      <c r="BH464" s="319"/>
      <c r="BI464" s="311">
        <f>BJ464</f>
        <v>0</v>
      </c>
      <c r="BJ464" s="311">
        <f>BJ465</f>
        <v>0</v>
      </c>
      <c r="BK464" s="311"/>
      <c r="BL464" s="311"/>
      <c r="BM464" s="319"/>
      <c r="BN464" s="311"/>
      <c r="BO464" s="311">
        <f>BP464</f>
        <v>0</v>
      </c>
      <c r="BP464" s="311">
        <f>BP465</f>
        <v>0</v>
      </c>
      <c r="BQ464" s="311"/>
      <c r="BR464" s="311"/>
      <c r="BS464" s="319"/>
      <c r="BT464" s="311">
        <f t="shared" si="1268"/>
        <v>0</v>
      </c>
      <c r="BU464" s="319"/>
      <c r="BV464" s="311">
        <f>BW464</f>
        <v>0</v>
      </c>
      <c r="BW464" s="311">
        <f>BW465</f>
        <v>0</v>
      </c>
      <c r="BX464" s="311"/>
      <c r="BY464" s="311"/>
      <c r="BZ464" s="319"/>
      <c r="CA464" s="311">
        <f t="shared" si="1330"/>
        <v>0</v>
      </c>
      <c r="CB464" s="194"/>
      <c r="CC464" s="194"/>
      <c r="CD464" s="261"/>
      <c r="CE464" s="311">
        <f t="shared" si="1331"/>
        <v>0</v>
      </c>
      <c r="CF464" s="194">
        <f t="shared" si="1327"/>
        <v>0</v>
      </c>
      <c r="CG464" s="194"/>
      <c r="CH464" s="194">
        <f t="shared" si="1328"/>
        <v>0</v>
      </c>
      <c r="CI464" s="261"/>
      <c r="CJ464" s="311"/>
      <c r="CK464" s="311">
        <f>CL464</f>
        <v>0</v>
      </c>
      <c r="CL464" s="311">
        <f>CL465</f>
        <v>0</v>
      </c>
      <c r="CM464" s="311"/>
      <c r="CN464" s="311"/>
      <c r="CO464" s="319"/>
    </row>
    <row r="465" spans="2:93" s="39" customFormat="1" ht="22.5" hidden="1" customHeight="1" x14ac:dyDescent="0.25">
      <c r="B465" s="209"/>
      <c r="C465" s="124" t="s">
        <v>39</v>
      </c>
      <c r="D465" s="189">
        <f>E465</f>
        <v>0</v>
      </c>
      <c r="E465" s="189">
        <v>0</v>
      </c>
      <c r="F465" s="189"/>
      <c r="G465" s="189"/>
      <c r="H465" s="189"/>
      <c r="I465" s="189">
        <f t="shared" si="1291"/>
        <v>0</v>
      </c>
      <c r="J465" s="574" t="e">
        <f t="shared" si="1292"/>
        <v>#DIV/0!</v>
      </c>
      <c r="K465" s="37"/>
      <c r="L465" s="574"/>
      <c r="M465" s="189"/>
      <c r="N465" s="574"/>
      <c r="O465" s="37"/>
      <c r="P465" s="37"/>
      <c r="Q465" s="37"/>
      <c r="R465" s="37"/>
      <c r="S465" s="189"/>
      <c r="T465" s="37"/>
      <c r="U465" s="37">
        <v>0</v>
      </c>
      <c r="V465" s="634" t="e">
        <f t="shared" si="1350"/>
        <v>#DIV/0!</v>
      </c>
      <c r="W465" s="189"/>
      <c r="X465" s="634" t="e">
        <f t="shared" si="1338"/>
        <v>#DIV/0!</v>
      </c>
      <c r="Y465" s="37"/>
      <c r="Z465" s="634"/>
      <c r="AA465" s="37"/>
      <c r="AB465" s="37"/>
      <c r="AC465" s="189">
        <f t="shared" si="1359"/>
        <v>0</v>
      </c>
      <c r="AD465" s="580" t="e">
        <f t="shared" si="1360"/>
        <v>#DIV/0!</v>
      </c>
      <c r="AE465" s="37">
        <v>0</v>
      </c>
      <c r="AF465" s="627"/>
      <c r="AG465" s="189"/>
      <c r="AH465" s="627" t="e">
        <f t="shared" si="1339"/>
        <v>#DIV/0!</v>
      </c>
      <c r="AI465" s="37"/>
      <c r="AJ465" s="37"/>
      <c r="AK465" s="189"/>
      <c r="AL465" s="37"/>
      <c r="AM465" s="37"/>
      <c r="AN465" s="37"/>
      <c r="AO465" s="37"/>
      <c r="AP465" s="37"/>
      <c r="AQ465" s="37"/>
      <c r="AR465" s="37"/>
      <c r="AS465" s="37"/>
      <c r="AT465" s="37"/>
      <c r="AU465" s="112">
        <f t="shared" si="1293"/>
        <v>0</v>
      </c>
      <c r="AV465" s="37">
        <f>AW465</f>
        <v>0</v>
      </c>
      <c r="AW465" s="37">
        <v>0</v>
      </c>
      <c r="AX465" s="37"/>
      <c r="AY465" s="37"/>
      <c r="AZ465" s="37"/>
      <c r="BA465" s="437">
        <f t="shared" si="1266"/>
        <v>0</v>
      </c>
      <c r="BB465" s="37"/>
      <c r="BC465" s="37"/>
      <c r="BD465" s="37"/>
      <c r="BE465" s="37">
        <f t="shared" si="1256"/>
        <v>0</v>
      </c>
      <c r="BF465" s="37">
        <f t="shared" si="1348"/>
        <v>0</v>
      </c>
      <c r="BG465" s="37"/>
      <c r="BH465" s="37"/>
      <c r="BI465" s="37">
        <f>BJ465</f>
        <v>0</v>
      </c>
      <c r="BJ465" s="37">
        <v>0</v>
      </c>
      <c r="BK465" s="37"/>
      <c r="BL465" s="37"/>
      <c r="BM465" s="37"/>
      <c r="BN465" s="37"/>
      <c r="BO465" s="37">
        <f>BP465</f>
        <v>0</v>
      </c>
      <c r="BP465" s="37">
        <v>0</v>
      </c>
      <c r="BQ465" s="37"/>
      <c r="BR465" s="37"/>
      <c r="BS465" s="37"/>
      <c r="BT465" s="37">
        <f t="shared" si="1268"/>
        <v>0</v>
      </c>
      <c r="BU465" s="37"/>
      <c r="BV465" s="37">
        <f>BW465</f>
        <v>0</v>
      </c>
      <c r="BW465" s="37">
        <v>0</v>
      </c>
      <c r="BX465" s="37"/>
      <c r="BY465" s="37"/>
      <c r="BZ465" s="37"/>
      <c r="CA465" s="37">
        <f t="shared" si="1330"/>
        <v>0</v>
      </c>
      <c r="CB465" s="189"/>
      <c r="CC465" s="189"/>
      <c r="CD465" s="189"/>
      <c r="CE465" s="37">
        <f t="shared" si="1331"/>
        <v>0</v>
      </c>
      <c r="CF465" s="189">
        <f t="shared" si="1327"/>
        <v>0</v>
      </c>
      <c r="CG465" s="189"/>
      <c r="CH465" s="189">
        <f t="shared" si="1328"/>
        <v>0</v>
      </c>
      <c r="CI465" s="189"/>
      <c r="CJ465" s="37"/>
      <c r="CK465" s="37">
        <f>CL465</f>
        <v>0</v>
      </c>
      <c r="CL465" s="37">
        <v>0</v>
      </c>
      <c r="CM465" s="37"/>
      <c r="CN465" s="37"/>
      <c r="CO465" s="37"/>
    </row>
    <row r="466" spans="2:93" s="39" customFormat="1" ht="22.5" hidden="1" customHeight="1" x14ac:dyDescent="0.25">
      <c r="B466" s="209"/>
      <c r="C466" s="124" t="s">
        <v>40</v>
      </c>
      <c r="D466" s="189"/>
      <c r="E466" s="189"/>
      <c r="F466" s="189"/>
      <c r="G466" s="189"/>
      <c r="H466" s="189"/>
      <c r="I466" s="189">
        <f t="shared" si="1291"/>
        <v>0</v>
      </c>
      <c r="J466" s="574" t="e">
        <f t="shared" si="1292"/>
        <v>#DIV/0!</v>
      </c>
      <c r="K466" s="37"/>
      <c r="L466" s="574"/>
      <c r="M466" s="189"/>
      <c r="N466" s="574"/>
      <c r="O466" s="37"/>
      <c r="P466" s="37"/>
      <c r="Q466" s="37"/>
      <c r="R466" s="37"/>
      <c r="S466" s="189"/>
      <c r="T466" s="37"/>
      <c r="U466" s="37"/>
      <c r="V466" s="634" t="e">
        <f t="shared" si="1350"/>
        <v>#DIV/0!</v>
      </c>
      <c r="W466" s="189"/>
      <c r="X466" s="634" t="e">
        <f t="shared" si="1338"/>
        <v>#DIV/0!</v>
      </c>
      <c r="Y466" s="37"/>
      <c r="Z466" s="634"/>
      <c r="AA466" s="37"/>
      <c r="AB466" s="37"/>
      <c r="AC466" s="189">
        <f t="shared" si="1359"/>
        <v>0</v>
      </c>
      <c r="AD466" s="580" t="e">
        <f t="shared" si="1360"/>
        <v>#DIV/0!</v>
      </c>
      <c r="AE466" s="37"/>
      <c r="AF466" s="627"/>
      <c r="AG466" s="189"/>
      <c r="AH466" s="627" t="e">
        <f t="shared" si="1339"/>
        <v>#DIV/0!</v>
      </c>
      <c r="AI466" s="37"/>
      <c r="AJ466" s="37"/>
      <c r="AK466" s="189"/>
      <c r="AL466" s="37"/>
      <c r="AM466" s="37"/>
      <c r="AN466" s="37"/>
      <c r="AO466" s="37"/>
      <c r="AP466" s="37"/>
      <c r="AQ466" s="37"/>
      <c r="AR466" s="37"/>
      <c r="AS466" s="37"/>
      <c r="AT466" s="37"/>
      <c r="AU466" s="112">
        <f t="shared" si="1293"/>
        <v>0</v>
      </c>
      <c r="AV466" s="37"/>
      <c r="AW466" s="37"/>
      <c r="AX466" s="37"/>
      <c r="AY466" s="37"/>
      <c r="AZ466" s="37"/>
      <c r="BA466" s="437">
        <f t="shared" si="1266"/>
        <v>0</v>
      </c>
      <c r="BB466" s="37"/>
      <c r="BC466" s="37"/>
      <c r="BD466" s="37"/>
      <c r="BE466" s="37">
        <f t="shared" si="1256"/>
        <v>0</v>
      </c>
      <c r="BF466" s="37">
        <f t="shared" si="1348"/>
        <v>0</v>
      </c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>
        <f t="shared" si="1268"/>
        <v>0</v>
      </c>
      <c r="BU466" s="37"/>
      <c r="BV466" s="37"/>
      <c r="BW466" s="37"/>
      <c r="BX466" s="37"/>
      <c r="BY466" s="37"/>
      <c r="BZ466" s="37"/>
      <c r="CA466" s="37">
        <f t="shared" si="1330"/>
        <v>0</v>
      </c>
      <c r="CB466" s="189"/>
      <c r="CC466" s="189"/>
      <c r="CD466" s="189"/>
      <c r="CE466" s="37">
        <f t="shared" si="1331"/>
        <v>0</v>
      </c>
      <c r="CF466" s="189">
        <f t="shared" si="1327"/>
        <v>0</v>
      </c>
      <c r="CG466" s="189"/>
      <c r="CH466" s="189">
        <f t="shared" si="1328"/>
        <v>0</v>
      </c>
      <c r="CI466" s="189"/>
      <c r="CJ466" s="37"/>
      <c r="CK466" s="37"/>
      <c r="CL466" s="37"/>
      <c r="CM466" s="37"/>
      <c r="CN466" s="37"/>
      <c r="CO466" s="37"/>
    </row>
    <row r="467" spans="2:93" s="51" customFormat="1" ht="90" hidden="1" customHeight="1" x14ac:dyDescent="0.25">
      <c r="B467" s="210" t="s">
        <v>73</v>
      </c>
      <c r="C467" s="138" t="s">
        <v>222</v>
      </c>
      <c r="D467" s="193">
        <f t="shared" ref="D467:D472" si="1363">E467</f>
        <v>0</v>
      </c>
      <c r="E467" s="193">
        <f>E468+E472</f>
        <v>0</v>
      </c>
      <c r="F467" s="193"/>
      <c r="G467" s="194"/>
      <c r="H467" s="262"/>
      <c r="I467" s="193">
        <f t="shared" si="1291"/>
        <v>0</v>
      </c>
      <c r="J467" s="574" t="e">
        <f t="shared" si="1292"/>
        <v>#DIV/0!</v>
      </c>
      <c r="K467" s="305"/>
      <c r="L467" s="574"/>
      <c r="M467" s="193"/>
      <c r="N467" s="574"/>
      <c r="O467" s="305"/>
      <c r="P467" s="305"/>
      <c r="Q467" s="305"/>
      <c r="R467" s="305"/>
      <c r="S467" s="193"/>
      <c r="T467" s="305"/>
      <c r="U467" s="112">
        <f>U468+U472</f>
        <v>0</v>
      </c>
      <c r="V467" s="634" t="e">
        <f t="shared" si="1350"/>
        <v>#DIV/0!</v>
      </c>
      <c r="W467" s="193"/>
      <c r="X467" s="634" t="e">
        <f t="shared" si="1338"/>
        <v>#DIV/0!</v>
      </c>
      <c r="Y467" s="305"/>
      <c r="Z467" s="634"/>
      <c r="AA467" s="305"/>
      <c r="AB467" s="305"/>
      <c r="AC467" s="193">
        <f t="shared" si="1359"/>
        <v>0</v>
      </c>
      <c r="AD467" s="580" t="e">
        <f t="shared" si="1360"/>
        <v>#DIV/0!</v>
      </c>
      <c r="AE467" s="112">
        <f>AE468+AE472</f>
        <v>0</v>
      </c>
      <c r="AF467" s="627"/>
      <c r="AG467" s="193"/>
      <c r="AH467" s="627" t="e">
        <f t="shared" si="1339"/>
        <v>#DIV/0!</v>
      </c>
      <c r="AI467" s="305"/>
      <c r="AJ467" s="305"/>
      <c r="AK467" s="193"/>
      <c r="AL467" s="305"/>
      <c r="AM467" s="305"/>
      <c r="AN467" s="305"/>
      <c r="AO467" s="305"/>
      <c r="AP467" s="305"/>
      <c r="AQ467" s="305"/>
      <c r="AR467" s="305"/>
      <c r="AS467" s="305"/>
      <c r="AT467" s="305"/>
      <c r="AU467" s="112">
        <f t="shared" si="1293"/>
        <v>0</v>
      </c>
      <c r="AV467" s="112">
        <f t="shared" ref="AV467:AV472" si="1364">AW467</f>
        <v>0</v>
      </c>
      <c r="AW467" s="112">
        <f>AW468+AW472</f>
        <v>0</v>
      </c>
      <c r="AX467" s="112"/>
      <c r="AY467" s="311"/>
      <c r="AZ467" s="305"/>
      <c r="BA467" s="437">
        <f t="shared" si="1266"/>
        <v>0</v>
      </c>
      <c r="BB467" s="305"/>
      <c r="BC467" s="305"/>
      <c r="BD467" s="305"/>
      <c r="BE467" s="112">
        <f t="shared" si="1256"/>
        <v>0</v>
      </c>
      <c r="BF467" s="112">
        <f t="shared" si="1348"/>
        <v>0</v>
      </c>
      <c r="BG467" s="305"/>
      <c r="BH467" s="305"/>
      <c r="BI467" s="112">
        <f t="shared" ref="BI467:BI472" si="1365">BJ467</f>
        <v>0</v>
      </c>
      <c r="BJ467" s="112">
        <f>BJ468+BJ472</f>
        <v>0</v>
      </c>
      <c r="BK467" s="112"/>
      <c r="BL467" s="311"/>
      <c r="BM467" s="305"/>
      <c r="BN467" s="112"/>
      <c r="BO467" s="112">
        <f t="shared" ref="BO467:BO472" si="1366">BP467</f>
        <v>0</v>
      </c>
      <c r="BP467" s="112">
        <f>BP468+BP472</f>
        <v>0</v>
      </c>
      <c r="BQ467" s="112"/>
      <c r="BR467" s="311"/>
      <c r="BS467" s="305"/>
      <c r="BT467" s="311">
        <f t="shared" si="1268"/>
        <v>0</v>
      </c>
      <c r="BU467" s="305"/>
      <c r="BV467" s="112">
        <f t="shared" ref="BV467:BV472" si="1367">BW467</f>
        <v>0</v>
      </c>
      <c r="BW467" s="112">
        <f>BW468+BW472</f>
        <v>0</v>
      </c>
      <c r="BX467" s="112"/>
      <c r="BY467" s="311"/>
      <c r="BZ467" s="305"/>
      <c r="CA467" s="112">
        <f t="shared" si="1330"/>
        <v>0</v>
      </c>
      <c r="CB467" s="193"/>
      <c r="CC467" s="194"/>
      <c r="CD467" s="262"/>
      <c r="CE467" s="112">
        <f t="shared" si="1331"/>
        <v>0</v>
      </c>
      <c r="CF467" s="193">
        <f t="shared" si="1327"/>
        <v>0</v>
      </c>
      <c r="CG467" s="193"/>
      <c r="CH467" s="194">
        <f t="shared" si="1328"/>
        <v>0</v>
      </c>
      <c r="CI467" s="262"/>
      <c r="CJ467" s="112"/>
      <c r="CK467" s="112">
        <f t="shared" ref="CK467:CK472" si="1368">CL467</f>
        <v>0</v>
      </c>
      <c r="CL467" s="112">
        <f>CL468+CL472</f>
        <v>0</v>
      </c>
      <c r="CM467" s="112"/>
      <c r="CN467" s="311"/>
      <c r="CO467" s="305"/>
    </row>
    <row r="468" spans="2:93" s="47" customFormat="1" ht="45.75" hidden="1" customHeight="1" x14ac:dyDescent="0.25">
      <c r="B468" s="206"/>
      <c r="C468" s="111" t="s">
        <v>31</v>
      </c>
      <c r="D468" s="182">
        <f t="shared" si="1363"/>
        <v>0</v>
      </c>
      <c r="E468" s="182">
        <f>SUM(E469:E471)</f>
        <v>0</v>
      </c>
      <c r="F468" s="182"/>
      <c r="G468" s="249"/>
      <c r="H468" s="249"/>
      <c r="I468" s="182">
        <f t="shared" si="1291"/>
        <v>0</v>
      </c>
      <c r="J468" s="574" t="e">
        <f t="shared" si="1292"/>
        <v>#DIV/0!</v>
      </c>
      <c r="K468" s="33"/>
      <c r="L468" s="574"/>
      <c r="M468" s="182"/>
      <c r="N468" s="574"/>
      <c r="O468" s="33"/>
      <c r="P468" s="33"/>
      <c r="Q468" s="33"/>
      <c r="R468" s="33"/>
      <c r="S468" s="182"/>
      <c r="T468" s="33"/>
      <c r="U468" s="586">
        <f>SUM(U469:U471)</f>
        <v>0</v>
      </c>
      <c r="V468" s="634" t="e">
        <f t="shared" si="1350"/>
        <v>#DIV/0!</v>
      </c>
      <c r="W468" s="182"/>
      <c r="X468" s="634" t="e">
        <f t="shared" si="1338"/>
        <v>#DIV/0!</v>
      </c>
      <c r="Y468" s="33"/>
      <c r="Z468" s="634"/>
      <c r="AA468" s="33"/>
      <c r="AB468" s="33"/>
      <c r="AC468" s="182">
        <f t="shared" si="1359"/>
        <v>0</v>
      </c>
      <c r="AD468" s="580" t="e">
        <f t="shared" si="1360"/>
        <v>#DIV/0!</v>
      </c>
      <c r="AE468" s="586">
        <f>SUM(AE469:AE471)</f>
        <v>0</v>
      </c>
      <c r="AF468" s="627"/>
      <c r="AG468" s="182"/>
      <c r="AH468" s="627" t="e">
        <f t="shared" si="1339"/>
        <v>#DIV/0!</v>
      </c>
      <c r="AI468" s="33"/>
      <c r="AJ468" s="33"/>
      <c r="AK468" s="182"/>
      <c r="AL468" s="33"/>
      <c r="AM468" s="33"/>
      <c r="AN468" s="33"/>
      <c r="AO468" s="33"/>
      <c r="AP468" s="33"/>
      <c r="AQ468" s="33"/>
      <c r="AR468" s="33"/>
      <c r="AS468" s="33"/>
      <c r="AT468" s="33"/>
      <c r="AU468" s="112">
        <f t="shared" si="1293"/>
        <v>0</v>
      </c>
      <c r="AV468" s="564">
        <f t="shared" si="1364"/>
        <v>0</v>
      </c>
      <c r="AW468" s="486">
        <f>SUM(AW469:AW471)</f>
        <v>0</v>
      </c>
      <c r="AX468" s="486"/>
      <c r="AY468" s="33"/>
      <c r="AZ468" s="33"/>
      <c r="BA468" s="437">
        <f t="shared" si="1266"/>
        <v>0</v>
      </c>
      <c r="BB468" s="33"/>
      <c r="BC468" s="33"/>
      <c r="BD468" s="33"/>
      <c r="BE468" s="530">
        <f t="shared" si="1256"/>
        <v>0</v>
      </c>
      <c r="BF468" s="437">
        <f t="shared" si="1348"/>
        <v>0</v>
      </c>
      <c r="BG468" s="33"/>
      <c r="BH468" s="33"/>
      <c r="BI468" s="495">
        <f t="shared" si="1365"/>
        <v>0</v>
      </c>
      <c r="BJ468" s="486">
        <f>SUM(BJ469:BJ471)</f>
        <v>0</v>
      </c>
      <c r="BK468" s="486"/>
      <c r="BL468" s="33"/>
      <c r="BM468" s="33"/>
      <c r="BN468" s="437"/>
      <c r="BO468" s="495">
        <f t="shared" si="1366"/>
        <v>0</v>
      </c>
      <c r="BP468" s="486">
        <f>SUM(BP469:BP471)</f>
        <v>0</v>
      </c>
      <c r="BQ468" s="486"/>
      <c r="BR468" s="33"/>
      <c r="BS468" s="33"/>
      <c r="BT468" s="33">
        <f t="shared" si="1268"/>
        <v>0</v>
      </c>
      <c r="BU468" s="33"/>
      <c r="BV468" s="495">
        <f t="shared" si="1367"/>
        <v>0</v>
      </c>
      <c r="BW468" s="437">
        <f>SUM(BW469:BW471)</f>
        <v>0</v>
      </c>
      <c r="BX468" s="437"/>
      <c r="BY468" s="33"/>
      <c r="BZ468" s="33"/>
      <c r="CA468" s="342">
        <f t="shared" si="1330"/>
        <v>0</v>
      </c>
      <c r="CB468" s="182"/>
      <c r="CC468" s="249"/>
      <c r="CD468" s="249"/>
      <c r="CE468" s="342">
        <f t="shared" si="1331"/>
        <v>0</v>
      </c>
      <c r="CF468" s="182">
        <f t="shared" si="1327"/>
        <v>0</v>
      </c>
      <c r="CG468" s="182"/>
      <c r="CH468" s="249">
        <f t="shared" si="1328"/>
        <v>0</v>
      </c>
      <c r="CI468" s="249"/>
      <c r="CJ468" s="486"/>
      <c r="CK468" s="495">
        <f t="shared" si="1368"/>
        <v>0</v>
      </c>
      <c r="CL468" s="486">
        <f>SUM(CL469:CL471)</f>
        <v>0</v>
      </c>
      <c r="CM468" s="486"/>
      <c r="CN468" s="33"/>
      <c r="CO468" s="33"/>
    </row>
    <row r="469" spans="2:93" s="39" customFormat="1" ht="27" hidden="1" customHeight="1" x14ac:dyDescent="0.25">
      <c r="B469" s="209"/>
      <c r="C469" s="124" t="s">
        <v>39</v>
      </c>
      <c r="D469" s="188">
        <f t="shared" si="1363"/>
        <v>0</v>
      </c>
      <c r="E469" s="188">
        <v>0</v>
      </c>
      <c r="F469" s="188"/>
      <c r="G469" s="189"/>
      <c r="H469" s="189"/>
      <c r="I469" s="188">
        <f t="shared" si="1291"/>
        <v>0</v>
      </c>
      <c r="J469" s="574" t="e">
        <f t="shared" si="1292"/>
        <v>#DIV/0!</v>
      </c>
      <c r="K469" s="37"/>
      <c r="L469" s="574"/>
      <c r="M469" s="188"/>
      <c r="N469" s="574"/>
      <c r="O469" s="37"/>
      <c r="P469" s="37"/>
      <c r="Q469" s="37"/>
      <c r="R469" s="37"/>
      <c r="S469" s="188"/>
      <c r="T469" s="37"/>
      <c r="U469" s="130">
        <v>0</v>
      </c>
      <c r="V469" s="634" t="e">
        <f t="shared" si="1350"/>
        <v>#DIV/0!</v>
      </c>
      <c r="W469" s="188"/>
      <c r="X469" s="634" t="e">
        <f t="shared" si="1338"/>
        <v>#DIV/0!</v>
      </c>
      <c r="Y469" s="37"/>
      <c r="Z469" s="634"/>
      <c r="AA469" s="37"/>
      <c r="AB469" s="37"/>
      <c r="AC469" s="188">
        <f t="shared" si="1359"/>
        <v>0</v>
      </c>
      <c r="AD469" s="580" t="e">
        <f t="shared" si="1360"/>
        <v>#DIV/0!</v>
      </c>
      <c r="AE469" s="130">
        <v>0</v>
      </c>
      <c r="AF469" s="627"/>
      <c r="AG469" s="188"/>
      <c r="AH469" s="627" t="e">
        <f t="shared" si="1339"/>
        <v>#DIV/0!</v>
      </c>
      <c r="AI469" s="37"/>
      <c r="AJ469" s="37"/>
      <c r="AK469" s="188"/>
      <c r="AL469" s="37"/>
      <c r="AM469" s="37"/>
      <c r="AN469" s="37"/>
      <c r="AO469" s="37"/>
      <c r="AP469" s="37"/>
      <c r="AQ469" s="37"/>
      <c r="AR469" s="37"/>
      <c r="AS469" s="37"/>
      <c r="AT469" s="37"/>
      <c r="AU469" s="112">
        <f t="shared" si="1293"/>
        <v>0</v>
      </c>
      <c r="AV469" s="130">
        <f t="shared" si="1364"/>
        <v>0</v>
      </c>
      <c r="AW469" s="130">
        <v>0</v>
      </c>
      <c r="AX469" s="130"/>
      <c r="AY469" s="37"/>
      <c r="AZ469" s="37"/>
      <c r="BA469" s="437">
        <f t="shared" si="1266"/>
        <v>0</v>
      </c>
      <c r="BB469" s="37"/>
      <c r="BC469" s="37"/>
      <c r="BD469" s="37"/>
      <c r="BE469" s="130">
        <f t="shared" si="1256"/>
        <v>0</v>
      </c>
      <c r="BF469" s="130">
        <f t="shared" si="1348"/>
        <v>0</v>
      </c>
      <c r="BG469" s="37"/>
      <c r="BH469" s="37"/>
      <c r="BI469" s="130">
        <f t="shared" si="1365"/>
        <v>0</v>
      </c>
      <c r="BJ469" s="130">
        <v>0</v>
      </c>
      <c r="BK469" s="130"/>
      <c r="BL469" s="37"/>
      <c r="BM469" s="37"/>
      <c r="BN469" s="130"/>
      <c r="BO469" s="130">
        <f t="shared" si="1366"/>
        <v>0</v>
      </c>
      <c r="BP469" s="130">
        <v>0</v>
      </c>
      <c r="BQ469" s="130"/>
      <c r="BR469" s="37"/>
      <c r="BS469" s="37"/>
      <c r="BT469" s="37">
        <f t="shared" si="1268"/>
        <v>0</v>
      </c>
      <c r="BU469" s="37"/>
      <c r="BV469" s="130">
        <f t="shared" si="1367"/>
        <v>0</v>
      </c>
      <c r="BW469" s="130">
        <v>0</v>
      </c>
      <c r="BX469" s="130"/>
      <c r="BY469" s="37"/>
      <c r="BZ469" s="37"/>
      <c r="CA469" s="130">
        <f t="shared" si="1330"/>
        <v>0</v>
      </c>
      <c r="CB469" s="188"/>
      <c r="CC469" s="189"/>
      <c r="CD469" s="189"/>
      <c r="CE469" s="130">
        <f t="shared" si="1331"/>
        <v>0</v>
      </c>
      <c r="CF469" s="188">
        <f t="shared" si="1327"/>
        <v>0</v>
      </c>
      <c r="CG469" s="188"/>
      <c r="CH469" s="189">
        <f t="shared" si="1328"/>
        <v>0</v>
      </c>
      <c r="CI469" s="189"/>
      <c r="CJ469" s="130"/>
      <c r="CK469" s="130">
        <f t="shared" si="1368"/>
        <v>0</v>
      </c>
      <c r="CL469" s="130">
        <v>0</v>
      </c>
      <c r="CM469" s="130"/>
      <c r="CN469" s="37"/>
      <c r="CO469" s="37"/>
    </row>
    <row r="470" spans="2:93" s="39" customFormat="1" ht="22.5" hidden="1" customHeight="1" x14ac:dyDescent="0.25">
      <c r="B470" s="209"/>
      <c r="C470" s="124" t="s">
        <v>40</v>
      </c>
      <c r="D470" s="188">
        <f t="shared" si="1363"/>
        <v>0</v>
      </c>
      <c r="E470" s="188">
        <v>0</v>
      </c>
      <c r="F470" s="188"/>
      <c r="G470" s="189"/>
      <c r="H470" s="189"/>
      <c r="I470" s="188">
        <f t="shared" si="1291"/>
        <v>0</v>
      </c>
      <c r="J470" s="574" t="e">
        <f t="shared" si="1292"/>
        <v>#DIV/0!</v>
      </c>
      <c r="K470" s="37"/>
      <c r="L470" s="574"/>
      <c r="M470" s="188"/>
      <c r="N470" s="574"/>
      <c r="O470" s="37"/>
      <c r="P470" s="37"/>
      <c r="Q470" s="37"/>
      <c r="R470" s="37"/>
      <c r="S470" s="188"/>
      <c r="T470" s="37"/>
      <c r="U470" s="130">
        <v>0</v>
      </c>
      <c r="V470" s="634" t="e">
        <f t="shared" si="1350"/>
        <v>#DIV/0!</v>
      </c>
      <c r="W470" s="188"/>
      <c r="X470" s="634" t="e">
        <f t="shared" si="1338"/>
        <v>#DIV/0!</v>
      </c>
      <c r="Y470" s="37"/>
      <c r="Z470" s="634"/>
      <c r="AA470" s="37"/>
      <c r="AB470" s="37"/>
      <c r="AC470" s="188">
        <f t="shared" si="1359"/>
        <v>0</v>
      </c>
      <c r="AD470" s="580" t="e">
        <f t="shared" si="1360"/>
        <v>#DIV/0!</v>
      </c>
      <c r="AE470" s="130">
        <v>0</v>
      </c>
      <c r="AF470" s="627"/>
      <c r="AG470" s="188"/>
      <c r="AH470" s="627" t="e">
        <f t="shared" si="1339"/>
        <v>#DIV/0!</v>
      </c>
      <c r="AI470" s="37"/>
      <c r="AJ470" s="37"/>
      <c r="AK470" s="188"/>
      <c r="AL470" s="37"/>
      <c r="AM470" s="37"/>
      <c r="AN470" s="37"/>
      <c r="AO470" s="37"/>
      <c r="AP470" s="37"/>
      <c r="AQ470" s="37"/>
      <c r="AR470" s="37"/>
      <c r="AS470" s="37"/>
      <c r="AT470" s="37"/>
      <c r="AU470" s="112">
        <f t="shared" si="1293"/>
        <v>0</v>
      </c>
      <c r="AV470" s="130">
        <f t="shared" si="1364"/>
        <v>0</v>
      </c>
      <c r="AW470" s="130">
        <v>0</v>
      </c>
      <c r="AX470" s="130"/>
      <c r="AY470" s="37"/>
      <c r="AZ470" s="37"/>
      <c r="BA470" s="437">
        <f t="shared" si="1266"/>
        <v>0</v>
      </c>
      <c r="BB470" s="37"/>
      <c r="BC470" s="37"/>
      <c r="BD470" s="37"/>
      <c r="BE470" s="130">
        <f t="shared" si="1256"/>
        <v>0</v>
      </c>
      <c r="BF470" s="130">
        <f t="shared" si="1348"/>
        <v>0</v>
      </c>
      <c r="BG470" s="37"/>
      <c r="BH470" s="37"/>
      <c r="BI470" s="130">
        <f t="shared" si="1365"/>
        <v>0</v>
      </c>
      <c r="BJ470" s="130">
        <v>0</v>
      </c>
      <c r="BK470" s="130"/>
      <c r="BL470" s="37"/>
      <c r="BM470" s="37"/>
      <c r="BN470" s="130"/>
      <c r="BO470" s="130">
        <f t="shared" si="1366"/>
        <v>0</v>
      </c>
      <c r="BP470" s="130">
        <v>0</v>
      </c>
      <c r="BQ470" s="130"/>
      <c r="BR470" s="37"/>
      <c r="BS470" s="37"/>
      <c r="BT470" s="37">
        <f t="shared" si="1268"/>
        <v>0</v>
      </c>
      <c r="BU470" s="37"/>
      <c r="BV470" s="130">
        <f t="shared" si="1367"/>
        <v>0</v>
      </c>
      <c r="BW470" s="130">
        <v>0</v>
      </c>
      <c r="BX470" s="130"/>
      <c r="BY470" s="37"/>
      <c r="BZ470" s="37"/>
      <c r="CA470" s="130">
        <f t="shared" si="1330"/>
        <v>0</v>
      </c>
      <c r="CB470" s="188"/>
      <c r="CC470" s="189"/>
      <c r="CD470" s="189"/>
      <c r="CE470" s="130">
        <f t="shared" si="1331"/>
        <v>0</v>
      </c>
      <c r="CF470" s="188">
        <f t="shared" si="1327"/>
        <v>0</v>
      </c>
      <c r="CG470" s="188"/>
      <c r="CH470" s="189">
        <f t="shared" si="1328"/>
        <v>0</v>
      </c>
      <c r="CI470" s="189"/>
      <c r="CJ470" s="130"/>
      <c r="CK470" s="130">
        <f t="shared" si="1368"/>
        <v>0</v>
      </c>
      <c r="CL470" s="130">
        <v>0</v>
      </c>
      <c r="CM470" s="130"/>
      <c r="CN470" s="37"/>
      <c r="CO470" s="37"/>
    </row>
    <row r="471" spans="2:93" s="39" customFormat="1" ht="62.25" hidden="1" customHeight="1" x14ac:dyDescent="0.25">
      <c r="B471" s="209"/>
      <c r="C471" s="124" t="s">
        <v>43</v>
      </c>
      <c r="D471" s="188">
        <f t="shared" si="1363"/>
        <v>0</v>
      </c>
      <c r="E471" s="188">
        <v>0</v>
      </c>
      <c r="F471" s="188"/>
      <c r="G471" s="189"/>
      <c r="H471" s="189"/>
      <c r="I471" s="188">
        <f t="shared" si="1291"/>
        <v>0</v>
      </c>
      <c r="J471" s="574" t="e">
        <f t="shared" si="1292"/>
        <v>#DIV/0!</v>
      </c>
      <c r="K471" s="37"/>
      <c r="L471" s="574"/>
      <c r="M471" s="188"/>
      <c r="N471" s="574"/>
      <c r="O471" s="37"/>
      <c r="P471" s="37"/>
      <c r="Q471" s="37"/>
      <c r="R471" s="37"/>
      <c r="S471" s="188"/>
      <c r="T471" s="37"/>
      <c r="U471" s="130">
        <v>0</v>
      </c>
      <c r="V471" s="634" t="e">
        <f t="shared" si="1350"/>
        <v>#DIV/0!</v>
      </c>
      <c r="W471" s="188"/>
      <c r="X471" s="634" t="e">
        <f t="shared" si="1338"/>
        <v>#DIV/0!</v>
      </c>
      <c r="Y471" s="37"/>
      <c r="Z471" s="634"/>
      <c r="AA471" s="37"/>
      <c r="AB471" s="37"/>
      <c r="AC471" s="188">
        <f t="shared" si="1359"/>
        <v>0</v>
      </c>
      <c r="AD471" s="580" t="e">
        <f t="shared" si="1360"/>
        <v>#DIV/0!</v>
      </c>
      <c r="AE471" s="130">
        <v>0</v>
      </c>
      <c r="AF471" s="627"/>
      <c r="AG471" s="188"/>
      <c r="AH471" s="627" t="e">
        <f t="shared" si="1339"/>
        <v>#DIV/0!</v>
      </c>
      <c r="AI471" s="37"/>
      <c r="AJ471" s="37"/>
      <c r="AK471" s="188"/>
      <c r="AL471" s="37"/>
      <c r="AM471" s="37"/>
      <c r="AN471" s="37"/>
      <c r="AO471" s="37"/>
      <c r="AP471" s="37"/>
      <c r="AQ471" s="37"/>
      <c r="AR471" s="37"/>
      <c r="AS471" s="37"/>
      <c r="AT471" s="37"/>
      <c r="AU471" s="112">
        <f t="shared" si="1293"/>
        <v>0</v>
      </c>
      <c r="AV471" s="130">
        <f t="shared" si="1364"/>
        <v>0</v>
      </c>
      <c r="AW471" s="130">
        <v>0</v>
      </c>
      <c r="AX471" s="130"/>
      <c r="AY471" s="37"/>
      <c r="AZ471" s="37"/>
      <c r="BA471" s="437">
        <f t="shared" si="1266"/>
        <v>0</v>
      </c>
      <c r="BB471" s="37"/>
      <c r="BC471" s="37"/>
      <c r="BD471" s="37"/>
      <c r="BE471" s="130">
        <f t="shared" si="1256"/>
        <v>0</v>
      </c>
      <c r="BF471" s="130">
        <f t="shared" si="1348"/>
        <v>0</v>
      </c>
      <c r="BG471" s="37"/>
      <c r="BH471" s="37"/>
      <c r="BI471" s="130">
        <f t="shared" si="1365"/>
        <v>0</v>
      </c>
      <c r="BJ471" s="130">
        <v>0</v>
      </c>
      <c r="BK471" s="130"/>
      <c r="BL471" s="37"/>
      <c r="BM471" s="37"/>
      <c r="BN471" s="130"/>
      <c r="BO471" s="130">
        <f t="shared" si="1366"/>
        <v>0</v>
      </c>
      <c r="BP471" s="130">
        <v>0</v>
      </c>
      <c r="BQ471" s="130"/>
      <c r="BR471" s="37"/>
      <c r="BS471" s="37"/>
      <c r="BT471" s="37">
        <f t="shared" si="1268"/>
        <v>0</v>
      </c>
      <c r="BU471" s="37"/>
      <c r="BV471" s="130">
        <f t="shared" si="1367"/>
        <v>0</v>
      </c>
      <c r="BW471" s="130">
        <v>0</v>
      </c>
      <c r="BX471" s="130"/>
      <c r="BY471" s="37"/>
      <c r="BZ471" s="37"/>
      <c r="CA471" s="130">
        <f t="shared" si="1330"/>
        <v>0</v>
      </c>
      <c r="CB471" s="188"/>
      <c r="CC471" s="189"/>
      <c r="CD471" s="189"/>
      <c r="CE471" s="130">
        <f t="shared" si="1331"/>
        <v>0</v>
      </c>
      <c r="CF471" s="188">
        <f t="shared" si="1327"/>
        <v>0</v>
      </c>
      <c r="CG471" s="188"/>
      <c r="CH471" s="189">
        <f t="shared" si="1328"/>
        <v>0</v>
      </c>
      <c r="CI471" s="189"/>
      <c r="CJ471" s="130"/>
      <c r="CK471" s="130">
        <f t="shared" si="1368"/>
        <v>0</v>
      </c>
      <c r="CL471" s="130">
        <v>0</v>
      </c>
      <c r="CM471" s="130"/>
      <c r="CN471" s="37"/>
      <c r="CO471" s="37"/>
    </row>
    <row r="472" spans="2:93" s="25" customFormat="1" ht="46.5" hidden="1" customHeight="1" x14ac:dyDescent="0.25">
      <c r="B472" s="207"/>
      <c r="C472" s="115" t="s">
        <v>32</v>
      </c>
      <c r="D472" s="183">
        <f t="shared" si="1363"/>
        <v>0</v>
      </c>
      <c r="E472" s="183">
        <v>0</v>
      </c>
      <c r="F472" s="183"/>
      <c r="G472" s="195"/>
      <c r="H472" s="195"/>
      <c r="I472" s="183">
        <f t="shared" si="1291"/>
        <v>0</v>
      </c>
      <c r="J472" s="574" t="e">
        <f t="shared" si="1292"/>
        <v>#DIV/0!</v>
      </c>
      <c r="K472" s="24"/>
      <c r="L472" s="574"/>
      <c r="M472" s="183"/>
      <c r="N472" s="574"/>
      <c r="O472" s="24"/>
      <c r="P472" s="24"/>
      <c r="Q472" s="24"/>
      <c r="R472" s="24"/>
      <c r="S472" s="183"/>
      <c r="T472" s="24"/>
      <c r="U472" s="116">
        <v>0</v>
      </c>
      <c r="V472" s="634" t="e">
        <f t="shared" si="1350"/>
        <v>#DIV/0!</v>
      </c>
      <c r="W472" s="183"/>
      <c r="X472" s="634" t="e">
        <f t="shared" si="1338"/>
        <v>#DIV/0!</v>
      </c>
      <c r="Y472" s="24"/>
      <c r="Z472" s="634"/>
      <c r="AA472" s="24"/>
      <c r="AB472" s="24"/>
      <c r="AC472" s="183">
        <f t="shared" si="1359"/>
        <v>0</v>
      </c>
      <c r="AD472" s="580" t="e">
        <f t="shared" si="1360"/>
        <v>#DIV/0!</v>
      </c>
      <c r="AE472" s="116">
        <v>0</v>
      </c>
      <c r="AF472" s="627"/>
      <c r="AG472" s="183"/>
      <c r="AH472" s="627" t="e">
        <f t="shared" si="1339"/>
        <v>#DIV/0!</v>
      </c>
      <c r="AI472" s="24"/>
      <c r="AJ472" s="24"/>
      <c r="AK472" s="183"/>
      <c r="AL472" s="24"/>
      <c r="AM472" s="24"/>
      <c r="AN472" s="24"/>
      <c r="AO472" s="24"/>
      <c r="AP472" s="24"/>
      <c r="AQ472" s="24"/>
      <c r="AR472" s="24"/>
      <c r="AS472" s="24"/>
      <c r="AT472" s="24"/>
      <c r="AU472" s="112">
        <f t="shared" si="1293"/>
        <v>0</v>
      </c>
      <c r="AV472" s="128">
        <f t="shared" si="1364"/>
        <v>0</v>
      </c>
      <c r="AW472" s="116">
        <v>0</v>
      </c>
      <c r="AX472" s="116"/>
      <c r="AY472" s="24"/>
      <c r="AZ472" s="24"/>
      <c r="BA472" s="437">
        <f t="shared" si="1266"/>
        <v>0</v>
      </c>
      <c r="BB472" s="24"/>
      <c r="BC472" s="24"/>
      <c r="BD472" s="24"/>
      <c r="BE472" s="116">
        <f t="shared" si="1256"/>
        <v>0</v>
      </c>
      <c r="BF472" s="116">
        <f t="shared" si="1348"/>
        <v>0</v>
      </c>
      <c r="BG472" s="24"/>
      <c r="BH472" s="24"/>
      <c r="BI472" s="116">
        <f t="shared" si="1365"/>
        <v>0</v>
      </c>
      <c r="BJ472" s="116">
        <v>0</v>
      </c>
      <c r="BK472" s="116"/>
      <c r="BL472" s="24"/>
      <c r="BM472" s="24"/>
      <c r="BN472" s="116"/>
      <c r="BO472" s="116">
        <f t="shared" si="1366"/>
        <v>0</v>
      </c>
      <c r="BP472" s="116">
        <v>0</v>
      </c>
      <c r="BQ472" s="116"/>
      <c r="BR472" s="24"/>
      <c r="BS472" s="24"/>
      <c r="BT472" s="24">
        <f t="shared" si="1268"/>
        <v>0</v>
      </c>
      <c r="BU472" s="24"/>
      <c r="BV472" s="116">
        <f t="shared" si="1367"/>
        <v>0</v>
      </c>
      <c r="BW472" s="116">
        <v>0</v>
      </c>
      <c r="BX472" s="116"/>
      <c r="BY472" s="24"/>
      <c r="BZ472" s="24"/>
      <c r="CA472" s="116">
        <f t="shared" si="1330"/>
        <v>0</v>
      </c>
      <c r="CB472" s="183"/>
      <c r="CC472" s="195"/>
      <c r="CD472" s="195"/>
      <c r="CE472" s="116">
        <f t="shared" si="1331"/>
        <v>0</v>
      </c>
      <c r="CF472" s="183">
        <f t="shared" si="1327"/>
        <v>0</v>
      </c>
      <c r="CG472" s="183"/>
      <c r="CH472" s="195">
        <f t="shared" si="1328"/>
        <v>0</v>
      </c>
      <c r="CI472" s="195"/>
      <c r="CJ472" s="116"/>
      <c r="CK472" s="116">
        <f t="shared" si="1368"/>
        <v>0</v>
      </c>
      <c r="CL472" s="116">
        <v>0</v>
      </c>
      <c r="CM472" s="116"/>
      <c r="CN472" s="24"/>
      <c r="CO472" s="24"/>
    </row>
    <row r="473" spans="2:93" s="39" customFormat="1" ht="22.5" hidden="1" customHeight="1" x14ac:dyDescent="0.25">
      <c r="B473" s="209"/>
      <c r="C473" s="124"/>
      <c r="D473" s="189"/>
      <c r="E473" s="189"/>
      <c r="F473" s="189"/>
      <c r="G473" s="189"/>
      <c r="H473" s="189"/>
      <c r="I473" s="189">
        <f t="shared" si="1291"/>
        <v>0</v>
      </c>
      <c r="J473" s="574" t="e">
        <f t="shared" si="1292"/>
        <v>#DIV/0!</v>
      </c>
      <c r="K473" s="37"/>
      <c r="L473" s="574"/>
      <c r="M473" s="189"/>
      <c r="N473" s="574"/>
      <c r="O473" s="37"/>
      <c r="P473" s="37"/>
      <c r="Q473" s="37"/>
      <c r="R473" s="37"/>
      <c r="S473" s="189"/>
      <c r="T473" s="37"/>
      <c r="U473" s="37"/>
      <c r="V473" s="634" t="e">
        <f t="shared" si="1350"/>
        <v>#DIV/0!</v>
      </c>
      <c r="W473" s="189"/>
      <c r="X473" s="634" t="e">
        <f t="shared" si="1338"/>
        <v>#DIV/0!</v>
      </c>
      <c r="Y473" s="37"/>
      <c r="Z473" s="634"/>
      <c r="AA473" s="37"/>
      <c r="AB473" s="37"/>
      <c r="AC473" s="189">
        <f t="shared" si="1359"/>
        <v>0</v>
      </c>
      <c r="AD473" s="580" t="e">
        <f t="shared" si="1360"/>
        <v>#DIV/0!</v>
      </c>
      <c r="AE473" s="37"/>
      <c r="AF473" s="627"/>
      <c r="AG473" s="189"/>
      <c r="AH473" s="627" t="e">
        <f t="shared" si="1339"/>
        <v>#DIV/0!</v>
      </c>
      <c r="AI473" s="37"/>
      <c r="AJ473" s="37"/>
      <c r="AK473" s="189"/>
      <c r="AL473" s="37"/>
      <c r="AM473" s="37"/>
      <c r="AN473" s="37"/>
      <c r="AO473" s="37"/>
      <c r="AP473" s="37"/>
      <c r="AQ473" s="37"/>
      <c r="AR473" s="37"/>
      <c r="AS473" s="37"/>
      <c r="AT473" s="37"/>
      <c r="AU473" s="112">
        <f t="shared" si="1293"/>
        <v>0</v>
      </c>
      <c r="AV473" s="37"/>
      <c r="AW473" s="37"/>
      <c r="AX473" s="37"/>
      <c r="AY473" s="37"/>
      <c r="AZ473" s="37"/>
      <c r="BA473" s="437">
        <f t="shared" si="1266"/>
        <v>0</v>
      </c>
      <c r="BB473" s="37"/>
      <c r="BC473" s="37"/>
      <c r="BD473" s="37"/>
      <c r="BE473" s="37">
        <f t="shared" si="1256"/>
        <v>0</v>
      </c>
      <c r="BF473" s="37">
        <f t="shared" si="1348"/>
        <v>0</v>
      </c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>
        <f t="shared" si="1268"/>
        <v>0</v>
      </c>
      <c r="BU473" s="37"/>
      <c r="BV473" s="37"/>
      <c r="BW473" s="37"/>
      <c r="BX473" s="37"/>
      <c r="BY473" s="37"/>
      <c r="BZ473" s="37"/>
      <c r="CA473" s="37">
        <f t="shared" si="1330"/>
        <v>0</v>
      </c>
      <c r="CB473" s="189"/>
      <c r="CC473" s="189"/>
      <c r="CD473" s="189"/>
      <c r="CE473" s="37">
        <f t="shared" si="1331"/>
        <v>0</v>
      </c>
      <c r="CF473" s="189">
        <f t="shared" si="1327"/>
        <v>0</v>
      </c>
      <c r="CG473" s="189"/>
      <c r="CH473" s="189">
        <f t="shared" si="1328"/>
        <v>0</v>
      </c>
      <c r="CI473" s="189"/>
      <c r="CJ473" s="37"/>
      <c r="CK473" s="37"/>
      <c r="CL473" s="37"/>
      <c r="CM473" s="37"/>
      <c r="CN473" s="37"/>
      <c r="CO473" s="37"/>
    </row>
    <row r="474" spans="2:93" s="39" customFormat="1" ht="22.5" hidden="1" customHeight="1" x14ac:dyDescent="0.25">
      <c r="B474" s="209"/>
      <c r="C474" s="124"/>
      <c r="D474" s="189"/>
      <c r="E474" s="189"/>
      <c r="F474" s="189"/>
      <c r="G474" s="189"/>
      <c r="H474" s="189"/>
      <c r="I474" s="189">
        <f t="shared" si="1291"/>
        <v>0</v>
      </c>
      <c r="J474" s="574" t="e">
        <f t="shared" si="1292"/>
        <v>#DIV/0!</v>
      </c>
      <c r="K474" s="37"/>
      <c r="L474" s="574"/>
      <c r="M474" s="189"/>
      <c r="N474" s="574"/>
      <c r="O474" s="37"/>
      <c r="P474" s="37"/>
      <c r="Q474" s="37"/>
      <c r="R474" s="37"/>
      <c r="S474" s="189"/>
      <c r="T474" s="37"/>
      <c r="U474" s="37"/>
      <c r="V474" s="634" t="e">
        <f t="shared" si="1350"/>
        <v>#DIV/0!</v>
      </c>
      <c r="W474" s="189"/>
      <c r="X474" s="634" t="e">
        <f t="shared" si="1338"/>
        <v>#DIV/0!</v>
      </c>
      <c r="Y474" s="37"/>
      <c r="Z474" s="634"/>
      <c r="AA474" s="37"/>
      <c r="AB474" s="37"/>
      <c r="AC474" s="189">
        <f t="shared" si="1359"/>
        <v>0</v>
      </c>
      <c r="AD474" s="580" t="e">
        <f t="shared" si="1360"/>
        <v>#DIV/0!</v>
      </c>
      <c r="AE474" s="37"/>
      <c r="AF474" s="627"/>
      <c r="AG474" s="189"/>
      <c r="AH474" s="627" t="e">
        <f t="shared" si="1339"/>
        <v>#DIV/0!</v>
      </c>
      <c r="AI474" s="37"/>
      <c r="AJ474" s="37"/>
      <c r="AK474" s="189"/>
      <c r="AL474" s="37"/>
      <c r="AM474" s="37"/>
      <c r="AN474" s="37"/>
      <c r="AO474" s="37"/>
      <c r="AP474" s="37"/>
      <c r="AQ474" s="37"/>
      <c r="AR474" s="37"/>
      <c r="AS474" s="37"/>
      <c r="AT474" s="37"/>
      <c r="AU474" s="112">
        <f t="shared" si="1293"/>
        <v>0</v>
      </c>
      <c r="AV474" s="37"/>
      <c r="AW474" s="37"/>
      <c r="AX474" s="37"/>
      <c r="AY474" s="37"/>
      <c r="AZ474" s="37"/>
      <c r="BA474" s="437">
        <f t="shared" si="1266"/>
        <v>0</v>
      </c>
      <c r="BB474" s="37"/>
      <c r="BC474" s="37"/>
      <c r="BD474" s="37"/>
      <c r="BE474" s="37">
        <f t="shared" si="1256"/>
        <v>0</v>
      </c>
      <c r="BF474" s="37">
        <f t="shared" si="1348"/>
        <v>0</v>
      </c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>
        <f t="shared" si="1268"/>
        <v>0</v>
      </c>
      <c r="BU474" s="37"/>
      <c r="BV474" s="37"/>
      <c r="BW474" s="37"/>
      <c r="BX474" s="37"/>
      <c r="BY474" s="37"/>
      <c r="BZ474" s="37"/>
      <c r="CA474" s="37">
        <f t="shared" si="1330"/>
        <v>0</v>
      </c>
      <c r="CB474" s="189"/>
      <c r="CC474" s="189"/>
      <c r="CD474" s="189"/>
      <c r="CE474" s="37">
        <f t="shared" si="1331"/>
        <v>0</v>
      </c>
      <c r="CF474" s="189">
        <f t="shared" si="1327"/>
        <v>0</v>
      </c>
      <c r="CG474" s="189"/>
      <c r="CH474" s="189">
        <f t="shared" si="1328"/>
        <v>0</v>
      </c>
      <c r="CI474" s="189"/>
      <c r="CJ474" s="37"/>
      <c r="CK474" s="37"/>
      <c r="CL474" s="37"/>
      <c r="CM474" s="37"/>
      <c r="CN474" s="37"/>
      <c r="CO474" s="37"/>
    </row>
    <row r="475" spans="2:93" s="44" customFormat="1" ht="96" hidden="1" customHeight="1" x14ac:dyDescent="0.25">
      <c r="B475" s="210" t="s">
        <v>80</v>
      </c>
      <c r="C475" s="111" t="s">
        <v>224</v>
      </c>
      <c r="D475" s="666">
        <f>E475</f>
        <v>0</v>
      </c>
      <c r="E475" s="666">
        <f>E476</f>
        <v>0</v>
      </c>
      <c r="F475" s="666"/>
      <c r="G475" s="279"/>
      <c r="H475" s="279"/>
      <c r="I475" s="666">
        <f t="shared" si="1291"/>
        <v>0</v>
      </c>
      <c r="J475" s="574" t="e">
        <f t="shared" si="1292"/>
        <v>#DIV/0!</v>
      </c>
      <c r="K475" s="43"/>
      <c r="L475" s="574"/>
      <c r="M475" s="666"/>
      <c r="N475" s="574"/>
      <c r="O475" s="43"/>
      <c r="P475" s="43"/>
      <c r="Q475" s="43"/>
      <c r="R475" s="43"/>
      <c r="S475" s="666"/>
      <c r="T475" s="43"/>
      <c r="U475" s="128">
        <f>U476</f>
        <v>0</v>
      </c>
      <c r="V475" s="634" t="e">
        <f t="shared" si="1350"/>
        <v>#DIV/0!</v>
      </c>
      <c r="W475" s="666"/>
      <c r="X475" s="634" t="e">
        <f t="shared" si="1338"/>
        <v>#DIV/0!</v>
      </c>
      <c r="Y475" s="43"/>
      <c r="Z475" s="634"/>
      <c r="AA475" s="43"/>
      <c r="AB475" s="43"/>
      <c r="AC475" s="666">
        <f t="shared" si="1359"/>
        <v>0</v>
      </c>
      <c r="AD475" s="580" t="e">
        <f t="shared" si="1360"/>
        <v>#DIV/0!</v>
      </c>
      <c r="AE475" s="128">
        <f>AE476</f>
        <v>0</v>
      </c>
      <c r="AF475" s="627"/>
      <c r="AG475" s="666"/>
      <c r="AH475" s="627" t="e">
        <f t="shared" si="1339"/>
        <v>#DIV/0!</v>
      </c>
      <c r="AI475" s="43"/>
      <c r="AJ475" s="43"/>
      <c r="AK475" s="666"/>
      <c r="AL475" s="43"/>
      <c r="AM475" s="43"/>
      <c r="AN475" s="43"/>
      <c r="AO475" s="43"/>
      <c r="AP475" s="43"/>
      <c r="AQ475" s="43"/>
      <c r="AR475" s="43"/>
      <c r="AS475" s="43"/>
      <c r="AT475" s="43"/>
      <c r="AU475" s="112">
        <f t="shared" si="1293"/>
        <v>0</v>
      </c>
      <c r="AV475" s="128">
        <f>AW475</f>
        <v>0</v>
      </c>
      <c r="AW475" s="128">
        <f>AW476</f>
        <v>0</v>
      </c>
      <c r="AX475" s="128"/>
      <c r="AY475" s="43"/>
      <c r="AZ475" s="43"/>
      <c r="BA475" s="437">
        <f t="shared" si="1266"/>
        <v>0</v>
      </c>
      <c r="BB475" s="43"/>
      <c r="BC475" s="43"/>
      <c r="BD475" s="43"/>
      <c r="BE475" s="128">
        <f t="shared" si="1256"/>
        <v>0</v>
      </c>
      <c r="BF475" s="128">
        <f t="shared" si="1348"/>
        <v>0</v>
      </c>
      <c r="BG475" s="43"/>
      <c r="BH475" s="43"/>
      <c r="BI475" s="128">
        <f>BJ475</f>
        <v>0</v>
      </c>
      <c r="BJ475" s="128">
        <f>BJ476</f>
        <v>0</v>
      </c>
      <c r="BK475" s="128"/>
      <c r="BL475" s="43"/>
      <c r="BM475" s="43"/>
      <c r="BN475" s="128"/>
      <c r="BO475" s="128">
        <f>BP475</f>
        <v>0</v>
      </c>
      <c r="BP475" s="128">
        <f>BP476</f>
        <v>0</v>
      </c>
      <c r="BQ475" s="128"/>
      <c r="BR475" s="43"/>
      <c r="BS475" s="43"/>
      <c r="BT475" s="43">
        <f t="shared" si="1268"/>
        <v>0</v>
      </c>
      <c r="BU475" s="43"/>
      <c r="BV475" s="128">
        <f>BW475</f>
        <v>0</v>
      </c>
      <c r="BW475" s="128">
        <f>BW476</f>
        <v>0</v>
      </c>
      <c r="BX475" s="128"/>
      <c r="BY475" s="43"/>
      <c r="BZ475" s="43"/>
      <c r="CA475" s="128">
        <f t="shared" si="1330"/>
        <v>0</v>
      </c>
      <c r="CB475" s="341"/>
      <c r="CC475" s="279"/>
      <c r="CD475" s="279"/>
      <c r="CE475" s="128">
        <f t="shared" si="1331"/>
        <v>0</v>
      </c>
      <c r="CF475" s="341">
        <f t="shared" si="1327"/>
        <v>0</v>
      </c>
      <c r="CG475" s="528"/>
      <c r="CH475" s="279">
        <f t="shared" si="1328"/>
        <v>0</v>
      </c>
      <c r="CI475" s="279"/>
      <c r="CJ475" s="128"/>
      <c r="CK475" s="128">
        <f>CL475</f>
        <v>0</v>
      </c>
      <c r="CL475" s="128">
        <f>CL476</f>
        <v>0</v>
      </c>
      <c r="CM475" s="128"/>
      <c r="CN475" s="43"/>
      <c r="CO475" s="43"/>
    </row>
    <row r="476" spans="2:93" s="39" customFormat="1" ht="52.5" hidden="1" customHeight="1" x14ac:dyDescent="0.25">
      <c r="B476" s="209"/>
      <c r="C476" s="124" t="s">
        <v>40</v>
      </c>
      <c r="D476" s="188">
        <f>E476</f>
        <v>0</v>
      </c>
      <c r="E476" s="188">
        <v>0</v>
      </c>
      <c r="F476" s="188"/>
      <c r="G476" s="189"/>
      <c r="H476" s="189"/>
      <c r="I476" s="188">
        <f t="shared" si="1291"/>
        <v>0</v>
      </c>
      <c r="J476" s="574" t="e">
        <f t="shared" si="1292"/>
        <v>#DIV/0!</v>
      </c>
      <c r="K476" s="37"/>
      <c r="L476" s="574"/>
      <c r="M476" s="188"/>
      <c r="N476" s="574"/>
      <c r="O476" s="37"/>
      <c r="P476" s="37"/>
      <c r="Q476" s="37"/>
      <c r="R476" s="37"/>
      <c r="S476" s="188"/>
      <c r="T476" s="37"/>
      <c r="U476" s="130">
        <v>0</v>
      </c>
      <c r="V476" s="634" t="e">
        <f t="shared" si="1350"/>
        <v>#DIV/0!</v>
      </c>
      <c r="W476" s="188"/>
      <c r="X476" s="634" t="e">
        <f t="shared" si="1338"/>
        <v>#DIV/0!</v>
      </c>
      <c r="Y476" s="37"/>
      <c r="Z476" s="634"/>
      <c r="AA476" s="37"/>
      <c r="AB476" s="37"/>
      <c r="AC476" s="188">
        <f t="shared" si="1359"/>
        <v>0</v>
      </c>
      <c r="AD476" s="580" t="e">
        <f t="shared" si="1360"/>
        <v>#DIV/0!</v>
      </c>
      <c r="AE476" s="130">
        <v>0</v>
      </c>
      <c r="AF476" s="627"/>
      <c r="AG476" s="188"/>
      <c r="AH476" s="627" t="e">
        <f t="shared" si="1339"/>
        <v>#DIV/0!</v>
      </c>
      <c r="AI476" s="37"/>
      <c r="AJ476" s="37"/>
      <c r="AK476" s="188"/>
      <c r="AL476" s="37"/>
      <c r="AM476" s="37"/>
      <c r="AN476" s="37"/>
      <c r="AO476" s="37"/>
      <c r="AP476" s="37"/>
      <c r="AQ476" s="37"/>
      <c r="AR476" s="37"/>
      <c r="AS476" s="37"/>
      <c r="AT476" s="37"/>
      <c r="AU476" s="112">
        <f t="shared" si="1293"/>
        <v>0</v>
      </c>
      <c r="AV476" s="130">
        <f>AW476</f>
        <v>0</v>
      </c>
      <c r="AW476" s="130">
        <v>0</v>
      </c>
      <c r="AX476" s="130"/>
      <c r="AY476" s="37"/>
      <c r="AZ476" s="37"/>
      <c r="BA476" s="437">
        <f t="shared" si="1266"/>
        <v>0</v>
      </c>
      <c r="BB476" s="37"/>
      <c r="BC476" s="37"/>
      <c r="BD476" s="37"/>
      <c r="BE476" s="130">
        <f t="shared" si="1256"/>
        <v>0</v>
      </c>
      <c r="BF476" s="130">
        <f t="shared" si="1348"/>
        <v>0</v>
      </c>
      <c r="BG476" s="37"/>
      <c r="BH476" s="37"/>
      <c r="BI476" s="130">
        <f>BJ476</f>
        <v>0</v>
      </c>
      <c r="BJ476" s="130">
        <v>0</v>
      </c>
      <c r="BK476" s="130"/>
      <c r="BL476" s="37"/>
      <c r="BM476" s="37"/>
      <c r="BN476" s="130"/>
      <c r="BO476" s="130">
        <f>BP476</f>
        <v>0</v>
      </c>
      <c r="BP476" s="130">
        <v>0</v>
      </c>
      <c r="BQ476" s="130"/>
      <c r="BR476" s="37"/>
      <c r="BS476" s="37"/>
      <c r="BT476" s="37">
        <f t="shared" si="1268"/>
        <v>0</v>
      </c>
      <c r="BU476" s="37"/>
      <c r="BV476" s="130">
        <f>BW476</f>
        <v>0</v>
      </c>
      <c r="BW476" s="130">
        <v>0</v>
      </c>
      <c r="BX476" s="130"/>
      <c r="BY476" s="37"/>
      <c r="BZ476" s="37"/>
      <c r="CA476" s="130">
        <f t="shared" si="1330"/>
        <v>0</v>
      </c>
      <c r="CB476" s="188"/>
      <c r="CC476" s="189"/>
      <c r="CD476" s="189"/>
      <c r="CE476" s="130">
        <f t="shared" si="1331"/>
        <v>0</v>
      </c>
      <c r="CF476" s="188">
        <f t="shared" si="1327"/>
        <v>0</v>
      </c>
      <c r="CG476" s="188"/>
      <c r="CH476" s="189">
        <f t="shared" si="1328"/>
        <v>0</v>
      </c>
      <c r="CI476" s="189"/>
      <c r="CJ476" s="130"/>
      <c r="CK476" s="130">
        <f>CL476</f>
        <v>0</v>
      </c>
      <c r="CL476" s="130">
        <v>0</v>
      </c>
      <c r="CM476" s="130"/>
      <c r="CN476" s="37"/>
      <c r="CO476" s="37"/>
    </row>
    <row r="477" spans="2:93" s="50" customFormat="1" ht="22.5" hidden="1" customHeight="1" x14ac:dyDescent="0.25">
      <c r="B477" s="210"/>
      <c r="C477" s="136"/>
      <c r="D477" s="261"/>
      <c r="E477" s="261"/>
      <c r="F477" s="261"/>
      <c r="G477" s="261"/>
      <c r="H477" s="261"/>
      <c r="I477" s="261">
        <f t="shared" si="1291"/>
        <v>0</v>
      </c>
      <c r="J477" s="574" t="e">
        <f t="shared" si="1292"/>
        <v>#DIV/0!</v>
      </c>
      <c r="K477" s="319"/>
      <c r="L477" s="574"/>
      <c r="M477" s="261"/>
      <c r="N477" s="574"/>
      <c r="O477" s="319"/>
      <c r="P477" s="319"/>
      <c r="Q477" s="319"/>
      <c r="R477" s="319"/>
      <c r="S477" s="261"/>
      <c r="T477" s="319"/>
      <c r="U477" s="319"/>
      <c r="V477" s="634" t="e">
        <f t="shared" si="1350"/>
        <v>#DIV/0!</v>
      </c>
      <c r="W477" s="261"/>
      <c r="X477" s="634" t="e">
        <f t="shared" si="1338"/>
        <v>#DIV/0!</v>
      </c>
      <c r="Y477" s="319"/>
      <c r="Z477" s="634"/>
      <c r="AA477" s="319"/>
      <c r="AB477" s="319"/>
      <c r="AC477" s="261">
        <f t="shared" si="1359"/>
        <v>0</v>
      </c>
      <c r="AD477" s="580" t="e">
        <f t="shared" si="1360"/>
        <v>#DIV/0!</v>
      </c>
      <c r="AE477" s="319"/>
      <c r="AF477" s="627"/>
      <c r="AG477" s="261"/>
      <c r="AH477" s="627" t="e">
        <f t="shared" si="1339"/>
        <v>#DIV/0!</v>
      </c>
      <c r="AI477" s="319"/>
      <c r="AJ477" s="319"/>
      <c r="AK477" s="261"/>
      <c r="AL477" s="319"/>
      <c r="AM477" s="319"/>
      <c r="AN477" s="319"/>
      <c r="AO477" s="319"/>
      <c r="AP477" s="319"/>
      <c r="AQ477" s="319"/>
      <c r="AR477" s="319"/>
      <c r="AS477" s="319"/>
      <c r="AT477" s="319"/>
      <c r="AU477" s="112">
        <f t="shared" si="1293"/>
        <v>0</v>
      </c>
      <c r="AV477" s="43"/>
      <c r="AW477" s="319"/>
      <c r="AX477" s="319"/>
      <c r="AY477" s="319"/>
      <c r="AZ477" s="319"/>
      <c r="BA477" s="437">
        <f t="shared" si="1266"/>
        <v>0</v>
      </c>
      <c r="BB477" s="319"/>
      <c r="BC477" s="319"/>
      <c r="BD477" s="319"/>
      <c r="BE477" s="319">
        <f t="shared" si="1256"/>
        <v>0</v>
      </c>
      <c r="BF477" s="319">
        <f t="shared" si="1348"/>
        <v>0</v>
      </c>
      <c r="BG477" s="319"/>
      <c r="BH477" s="319"/>
      <c r="BI477" s="319"/>
      <c r="BJ477" s="319"/>
      <c r="BK477" s="319"/>
      <c r="BL477" s="319"/>
      <c r="BM477" s="319"/>
      <c r="BN477" s="319"/>
      <c r="BO477" s="319"/>
      <c r="BP477" s="319"/>
      <c r="BQ477" s="319"/>
      <c r="BR477" s="319"/>
      <c r="BS477" s="319"/>
      <c r="BT477" s="319">
        <f t="shared" si="1268"/>
        <v>0</v>
      </c>
      <c r="BU477" s="319"/>
      <c r="BV477" s="319"/>
      <c r="BW477" s="319"/>
      <c r="BX477" s="319"/>
      <c r="BY477" s="319"/>
      <c r="BZ477" s="319"/>
      <c r="CA477" s="319">
        <f t="shared" si="1330"/>
        <v>0</v>
      </c>
      <c r="CB477" s="261"/>
      <c r="CC477" s="261"/>
      <c r="CD477" s="261"/>
      <c r="CE477" s="319">
        <f t="shared" si="1331"/>
        <v>0</v>
      </c>
      <c r="CF477" s="261">
        <f t="shared" si="1327"/>
        <v>0</v>
      </c>
      <c r="CG477" s="261"/>
      <c r="CH477" s="261">
        <f t="shared" si="1328"/>
        <v>0</v>
      </c>
      <c r="CI477" s="261"/>
      <c r="CJ477" s="319"/>
      <c r="CK477" s="319"/>
      <c r="CL477" s="319"/>
      <c r="CM477" s="319"/>
      <c r="CN477" s="319"/>
      <c r="CO477" s="319"/>
    </row>
    <row r="478" spans="2:93" s="50" customFormat="1" ht="22.5" hidden="1" customHeight="1" x14ac:dyDescent="0.25">
      <c r="B478" s="210"/>
      <c r="C478" s="136"/>
      <c r="D478" s="261"/>
      <c r="E478" s="261"/>
      <c r="F478" s="261"/>
      <c r="G478" s="261"/>
      <c r="H478" s="261"/>
      <c r="I478" s="261">
        <f t="shared" si="1291"/>
        <v>0</v>
      </c>
      <c r="J478" s="574" t="e">
        <f t="shared" si="1292"/>
        <v>#DIV/0!</v>
      </c>
      <c r="K478" s="319"/>
      <c r="L478" s="574"/>
      <c r="M478" s="261"/>
      <c r="N478" s="574"/>
      <c r="O478" s="319"/>
      <c r="P478" s="319"/>
      <c r="Q478" s="319"/>
      <c r="R478" s="319"/>
      <c r="S478" s="261"/>
      <c r="T478" s="319"/>
      <c r="U478" s="319"/>
      <c r="V478" s="634" t="e">
        <f t="shared" si="1350"/>
        <v>#DIV/0!</v>
      </c>
      <c r="W478" s="261"/>
      <c r="X478" s="634" t="e">
        <f t="shared" si="1338"/>
        <v>#DIV/0!</v>
      </c>
      <c r="Y478" s="319"/>
      <c r="Z478" s="634"/>
      <c r="AA478" s="319"/>
      <c r="AB478" s="319"/>
      <c r="AC478" s="261">
        <f t="shared" si="1359"/>
        <v>0</v>
      </c>
      <c r="AD478" s="580" t="e">
        <f t="shared" si="1360"/>
        <v>#DIV/0!</v>
      </c>
      <c r="AE478" s="319"/>
      <c r="AF478" s="627"/>
      <c r="AG478" s="261"/>
      <c r="AH478" s="627" t="e">
        <f t="shared" si="1339"/>
        <v>#DIV/0!</v>
      </c>
      <c r="AI478" s="319"/>
      <c r="AJ478" s="319"/>
      <c r="AK478" s="261"/>
      <c r="AL478" s="319"/>
      <c r="AM478" s="319"/>
      <c r="AN478" s="319"/>
      <c r="AO478" s="319"/>
      <c r="AP478" s="319"/>
      <c r="AQ478" s="319"/>
      <c r="AR478" s="319"/>
      <c r="AS478" s="319"/>
      <c r="AT478" s="319"/>
      <c r="AU478" s="112">
        <f t="shared" si="1293"/>
        <v>0</v>
      </c>
      <c r="AV478" s="43"/>
      <c r="AW478" s="319"/>
      <c r="AX478" s="319"/>
      <c r="AY478" s="319"/>
      <c r="AZ478" s="319"/>
      <c r="BA478" s="437">
        <f t="shared" si="1266"/>
        <v>0</v>
      </c>
      <c r="BB478" s="319"/>
      <c r="BC478" s="319"/>
      <c r="BD478" s="319"/>
      <c r="BE478" s="319">
        <f t="shared" si="1256"/>
        <v>0</v>
      </c>
      <c r="BF478" s="319">
        <f t="shared" si="1348"/>
        <v>0</v>
      </c>
      <c r="BG478" s="319"/>
      <c r="BH478" s="319"/>
      <c r="BI478" s="319"/>
      <c r="BJ478" s="319"/>
      <c r="BK478" s="319"/>
      <c r="BL478" s="319"/>
      <c r="BM478" s="319"/>
      <c r="BN478" s="319"/>
      <c r="BO478" s="319"/>
      <c r="BP478" s="319"/>
      <c r="BQ478" s="319"/>
      <c r="BR478" s="319"/>
      <c r="BS478" s="319"/>
      <c r="BT478" s="319">
        <f t="shared" si="1268"/>
        <v>0</v>
      </c>
      <c r="BU478" s="319"/>
      <c r="BV478" s="319"/>
      <c r="BW478" s="319"/>
      <c r="BX478" s="319"/>
      <c r="BY478" s="319"/>
      <c r="BZ478" s="319"/>
      <c r="CA478" s="319">
        <f t="shared" si="1330"/>
        <v>0</v>
      </c>
      <c r="CB478" s="261"/>
      <c r="CC478" s="261"/>
      <c r="CD478" s="261"/>
      <c r="CE478" s="319">
        <f t="shared" si="1331"/>
        <v>0</v>
      </c>
      <c r="CF478" s="261">
        <f t="shared" si="1327"/>
        <v>0</v>
      </c>
      <c r="CG478" s="261"/>
      <c r="CH478" s="261">
        <f t="shared" si="1328"/>
        <v>0</v>
      </c>
      <c r="CI478" s="261"/>
      <c r="CJ478" s="319"/>
      <c r="CK478" s="319"/>
      <c r="CL478" s="319"/>
      <c r="CM478" s="319"/>
      <c r="CN478" s="319"/>
      <c r="CO478" s="319"/>
    </row>
    <row r="479" spans="2:93" s="50" customFormat="1" ht="114" hidden="1" customHeight="1" x14ac:dyDescent="0.25">
      <c r="B479" s="299" t="s">
        <v>399</v>
      </c>
      <c r="C479" s="138" t="s">
        <v>278</v>
      </c>
      <c r="D479" s="193">
        <f>E479+F479+G479+H479</f>
        <v>0</v>
      </c>
      <c r="E479" s="182">
        <f>E480</f>
        <v>0</v>
      </c>
      <c r="F479" s="182"/>
      <c r="G479" s="261"/>
      <c r="H479" s="261"/>
      <c r="I479" s="193">
        <f t="shared" si="1291"/>
        <v>0</v>
      </c>
      <c r="J479" s="574" t="e">
        <f t="shared" si="1292"/>
        <v>#DIV/0!</v>
      </c>
      <c r="K479" s="319"/>
      <c r="L479" s="574"/>
      <c r="M479" s="193"/>
      <c r="N479" s="574"/>
      <c r="O479" s="319"/>
      <c r="P479" s="319"/>
      <c r="Q479" s="319"/>
      <c r="R479" s="319"/>
      <c r="S479" s="193"/>
      <c r="T479" s="319"/>
      <c r="U479" s="586">
        <f>U480</f>
        <v>0</v>
      </c>
      <c r="V479" s="634" t="e">
        <f t="shared" si="1350"/>
        <v>#DIV/0!</v>
      </c>
      <c r="W479" s="193"/>
      <c r="X479" s="634" t="e">
        <f t="shared" si="1338"/>
        <v>#DIV/0!</v>
      </c>
      <c r="Y479" s="319"/>
      <c r="Z479" s="634"/>
      <c r="AA479" s="319"/>
      <c r="AB479" s="319"/>
      <c r="AC479" s="193">
        <f t="shared" si="1359"/>
        <v>0</v>
      </c>
      <c r="AD479" s="580" t="e">
        <f t="shared" si="1360"/>
        <v>#DIV/0!</v>
      </c>
      <c r="AE479" s="586">
        <f>AE480</f>
        <v>0</v>
      </c>
      <c r="AF479" s="627"/>
      <c r="AG479" s="193"/>
      <c r="AH479" s="627" t="e">
        <f t="shared" si="1339"/>
        <v>#DIV/0!</v>
      </c>
      <c r="AI479" s="319"/>
      <c r="AJ479" s="319"/>
      <c r="AK479" s="193"/>
      <c r="AL479" s="319"/>
      <c r="AM479" s="319"/>
      <c r="AN479" s="319"/>
      <c r="AO479" s="319"/>
      <c r="AP479" s="319"/>
      <c r="AQ479" s="319"/>
      <c r="AR479" s="319"/>
      <c r="AS479" s="319"/>
      <c r="AT479" s="319"/>
      <c r="AU479" s="112">
        <f t="shared" si="1293"/>
        <v>0</v>
      </c>
      <c r="AV479" s="112">
        <f>AW479+AX479+AY479+AZ479</f>
        <v>0</v>
      </c>
      <c r="AW479" s="486">
        <f>AW480</f>
        <v>0</v>
      </c>
      <c r="AX479" s="486"/>
      <c r="AY479" s="319"/>
      <c r="AZ479" s="319"/>
      <c r="BA479" s="437">
        <f t="shared" si="1266"/>
        <v>0</v>
      </c>
      <c r="BB479" s="319"/>
      <c r="BC479" s="319"/>
      <c r="BD479" s="319"/>
      <c r="BE479" s="530">
        <f t="shared" si="1256"/>
        <v>0</v>
      </c>
      <c r="BF479" s="437">
        <f t="shared" si="1348"/>
        <v>0</v>
      </c>
      <c r="BG479" s="319"/>
      <c r="BH479" s="319"/>
      <c r="BI479" s="112">
        <f>BJ479+BK479+BL479+BM479</f>
        <v>30000</v>
      </c>
      <c r="BJ479" s="486">
        <f>BJ480</f>
        <v>0</v>
      </c>
      <c r="BK479" s="486">
        <f>BK480</f>
        <v>30000</v>
      </c>
      <c r="BL479" s="319"/>
      <c r="BM479" s="319"/>
      <c r="BN479" s="437">
        <f>BN480</f>
        <v>-30000</v>
      </c>
      <c r="BO479" s="112">
        <f>BP479+BQ479+BR479+BS479</f>
        <v>0</v>
      </c>
      <c r="BP479" s="486">
        <f>BP480</f>
        <v>0</v>
      </c>
      <c r="BQ479" s="486">
        <f>BQ480</f>
        <v>0</v>
      </c>
      <c r="BR479" s="319"/>
      <c r="BS479" s="319"/>
      <c r="BT479" s="319">
        <f t="shared" si="1268"/>
        <v>0</v>
      </c>
      <c r="BU479" s="319"/>
      <c r="BV479" s="112">
        <f>BW479+BX479+BY479+BZ479</f>
        <v>30000</v>
      </c>
      <c r="BW479" s="437">
        <f>BW480</f>
        <v>0</v>
      </c>
      <c r="BX479" s="437">
        <f>BX480</f>
        <v>30000</v>
      </c>
      <c r="BY479" s="319"/>
      <c r="BZ479" s="319"/>
      <c r="CA479" s="342">
        <f t="shared" si="1330"/>
        <v>0</v>
      </c>
      <c r="CB479" s="182"/>
      <c r="CC479" s="261"/>
      <c r="CD479" s="261"/>
      <c r="CE479" s="342">
        <f>CG479</f>
        <v>30000</v>
      </c>
      <c r="CF479" s="182">
        <f t="shared" si="1327"/>
        <v>0</v>
      </c>
      <c r="CG479" s="530">
        <f>CG480</f>
        <v>30000</v>
      </c>
      <c r="CH479" s="261">
        <f t="shared" si="1328"/>
        <v>0</v>
      </c>
      <c r="CI479" s="261"/>
      <c r="CJ479" s="486"/>
      <c r="CK479" s="112">
        <f>CL479+CM479+CN479+CO479</f>
        <v>30000</v>
      </c>
      <c r="CL479" s="486">
        <f>CL480</f>
        <v>0</v>
      </c>
      <c r="CM479" s="486">
        <f>CM480</f>
        <v>30000</v>
      </c>
      <c r="CN479" s="319"/>
      <c r="CO479" s="319"/>
    </row>
    <row r="480" spans="2:93" s="52" customFormat="1" ht="45.75" hidden="1" customHeight="1" x14ac:dyDescent="0.25">
      <c r="B480" s="206"/>
      <c r="C480" s="111" t="s">
        <v>31</v>
      </c>
      <c r="D480" s="193">
        <f>E480+F480+G480+H480</f>
        <v>0</v>
      </c>
      <c r="E480" s="182">
        <f>SUM(E481:E484)</f>
        <v>0</v>
      </c>
      <c r="F480" s="182"/>
      <c r="G480" s="249"/>
      <c r="H480" s="249"/>
      <c r="I480" s="193">
        <f t="shared" si="1291"/>
        <v>0</v>
      </c>
      <c r="J480" s="574" t="e">
        <f t="shared" si="1292"/>
        <v>#DIV/0!</v>
      </c>
      <c r="K480" s="33"/>
      <c r="L480" s="574"/>
      <c r="M480" s="193"/>
      <c r="N480" s="574"/>
      <c r="O480" s="33"/>
      <c r="P480" s="33"/>
      <c r="Q480" s="33"/>
      <c r="R480" s="33"/>
      <c r="S480" s="193"/>
      <c r="T480" s="33"/>
      <c r="U480" s="586">
        <f>SUM(U481:U484)</f>
        <v>0</v>
      </c>
      <c r="V480" s="634" t="e">
        <f t="shared" si="1350"/>
        <v>#DIV/0!</v>
      </c>
      <c r="W480" s="193"/>
      <c r="X480" s="634" t="e">
        <f t="shared" si="1338"/>
        <v>#DIV/0!</v>
      </c>
      <c r="Y480" s="33"/>
      <c r="Z480" s="634"/>
      <c r="AA480" s="33"/>
      <c r="AB480" s="33"/>
      <c r="AC480" s="193">
        <f t="shared" si="1359"/>
        <v>0</v>
      </c>
      <c r="AD480" s="580" t="e">
        <f t="shared" si="1360"/>
        <v>#DIV/0!</v>
      </c>
      <c r="AE480" s="586">
        <f>SUM(AE481:AE484)</f>
        <v>0</v>
      </c>
      <c r="AF480" s="627"/>
      <c r="AG480" s="193"/>
      <c r="AH480" s="627" t="e">
        <f t="shared" si="1339"/>
        <v>#DIV/0!</v>
      </c>
      <c r="AI480" s="33"/>
      <c r="AJ480" s="33"/>
      <c r="AK480" s="193"/>
      <c r="AL480" s="33"/>
      <c r="AM480" s="33"/>
      <c r="AN480" s="33"/>
      <c r="AO480" s="33"/>
      <c r="AP480" s="33"/>
      <c r="AQ480" s="33"/>
      <c r="AR480" s="33"/>
      <c r="AS480" s="33"/>
      <c r="AT480" s="33"/>
      <c r="AU480" s="112">
        <f t="shared" si="1293"/>
        <v>0</v>
      </c>
      <c r="AV480" s="112">
        <f>AW480+AX480+AY480+AZ480</f>
        <v>0</v>
      </c>
      <c r="AW480" s="486">
        <f>SUM(AW481:AW484)</f>
        <v>0</v>
      </c>
      <c r="AX480" s="486"/>
      <c r="AY480" s="33"/>
      <c r="AZ480" s="33"/>
      <c r="BA480" s="437">
        <f t="shared" ref="BA480" si="1369">BB480+BC480+BD480</f>
        <v>0</v>
      </c>
      <c r="BB480" s="33"/>
      <c r="BC480" s="33"/>
      <c r="BD480" s="33"/>
      <c r="BE480" s="530">
        <f t="shared" ref="BE480" si="1370">BF480+BG480+BH480</f>
        <v>0</v>
      </c>
      <c r="BF480" s="437">
        <f t="shared" si="1348"/>
        <v>0</v>
      </c>
      <c r="BG480" s="33"/>
      <c r="BH480" s="33"/>
      <c r="BI480" s="112">
        <f>BJ480+BK480+BL480+BM480</f>
        <v>30000</v>
      </c>
      <c r="BJ480" s="486">
        <f>BJ481</f>
        <v>0</v>
      </c>
      <c r="BK480" s="486">
        <f>BK481</f>
        <v>30000</v>
      </c>
      <c r="BL480" s="33"/>
      <c r="BM480" s="33"/>
      <c r="BN480" s="437">
        <f>BN481</f>
        <v>-30000</v>
      </c>
      <c r="BO480" s="112">
        <f>BP480+BQ480+BR480+BS480</f>
        <v>0</v>
      </c>
      <c r="BP480" s="486">
        <f>BP481</f>
        <v>0</v>
      </c>
      <c r="BQ480" s="486">
        <f>BQ481</f>
        <v>0</v>
      </c>
      <c r="BR480" s="33"/>
      <c r="BS480" s="33"/>
      <c r="BT480" s="33">
        <f t="shared" ref="BT480" si="1371">BL480</f>
        <v>0</v>
      </c>
      <c r="BU480" s="33"/>
      <c r="BV480" s="112">
        <f>BW480+BX480+BY480+BZ480</f>
        <v>30000</v>
      </c>
      <c r="BW480" s="437">
        <f>BW481</f>
        <v>0</v>
      </c>
      <c r="BX480" s="437">
        <f>BX481</f>
        <v>30000</v>
      </c>
      <c r="BY480" s="33"/>
      <c r="BZ480" s="33"/>
      <c r="CA480" s="346">
        <f t="shared" ref="CA480" si="1372">CB480+CC480+CD480</f>
        <v>0</v>
      </c>
      <c r="CB480" s="182"/>
      <c r="CC480" s="249"/>
      <c r="CD480" s="249"/>
      <c r="CE480" s="530">
        <f t="shared" ref="CE480:CE485" si="1373">CG480</f>
        <v>30000</v>
      </c>
      <c r="CF480" s="182">
        <f t="shared" ref="CF480" si="1374">BW480</f>
        <v>0</v>
      </c>
      <c r="CG480" s="530">
        <f>CG481</f>
        <v>30000</v>
      </c>
      <c r="CH480" s="249">
        <f t="shared" ref="CH480" si="1375">BY480</f>
        <v>0</v>
      </c>
      <c r="CI480" s="249"/>
      <c r="CJ480" s="486"/>
      <c r="CK480" s="112">
        <f>CL480+CM480+CN480+CO480</f>
        <v>30000</v>
      </c>
      <c r="CL480" s="486">
        <f>CL481</f>
        <v>0</v>
      </c>
      <c r="CM480" s="486">
        <f>CM481</f>
        <v>30000</v>
      </c>
      <c r="CN480" s="33"/>
      <c r="CO480" s="33"/>
    </row>
    <row r="481" spans="2:93" s="39" customFormat="1" ht="22.5" hidden="1" customHeight="1" x14ac:dyDescent="0.25">
      <c r="B481" s="209"/>
      <c r="C481" s="124" t="s">
        <v>39</v>
      </c>
      <c r="D481" s="188">
        <f>E481</f>
        <v>0</v>
      </c>
      <c r="E481" s="188">
        <v>0</v>
      </c>
      <c r="F481" s="188"/>
      <c r="G481" s="189"/>
      <c r="H481" s="189"/>
      <c r="I481" s="188">
        <f t="shared" si="1291"/>
        <v>0</v>
      </c>
      <c r="J481" s="574" t="e">
        <f t="shared" si="1292"/>
        <v>#DIV/0!</v>
      </c>
      <c r="K481" s="37"/>
      <c r="L481" s="574"/>
      <c r="M481" s="188"/>
      <c r="N481" s="574"/>
      <c r="O481" s="37"/>
      <c r="P481" s="37"/>
      <c r="Q481" s="37"/>
      <c r="R481" s="37"/>
      <c r="S481" s="188"/>
      <c r="T481" s="37"/>
      <c r="U481" s="130">
        <v>0</v>
      </c>
      <c r="V481" s="634" t="e">
        <f t="shared" si="1350"/>
        <v>#DIV/0!</v>
      </c>
      <c r="W481" s="188"/>
      <c r="X481" s="634" t="e">
        <f t="shared" si="1338"/>
        <v>#DIV/0!</v>
      </c>
      <c r="Y481" s="37"/>
      <c r="Z481" s="634"/>
      <c r="AA481" s="37"/>
      <c r="AB481" s="37"/>
      <c r="AC481" s="188">
        <f t="shared" si="1359"/>
        <v>0</v>
      </c>
      <c r="AD481" s="580" t="e">
        <f t="shared" si="1360"/>
        <v>#DIV/0!</v>
      </c>
      <c r="AE481" s="130">
        <v>0</v>
      </c>
      <c r="AF481" s="627"/>
      <c r="AG481" s="188"/>
      <c r="AH481" s="627" t="e">
        <f t="shared" si="1339"/>
        <v>#DIV/0!</v>
      </c>
      <c r="AI481" s="37"/>
      <c r="AJ481" s="37"/>
      <c r="AK481" s="188"/>
      <c r="AL481" s="37"/>
      <c r="AM481" s="37"/>
      <c r="AN481" s="37"/>
      <c r="AO481" s="37"/>
      <c r="AP481" s="37"/>
      <c r="AQ481" s="37"/>
      <c r="AR481" s="37"/>
      <c r="AS481" s="37"/>
      <c r="AT481" s="37"/>
      <c r="AU481" s="112">
        <f t="shared" si="1293"/>
        <v>0</v>
      </c>
      <c r="AV481" s="130">
        <f>AW481</f>
        <v>0</v>
      </c>
      <c r="AW481" s="130">
        <v>0</v>
      </c>
      <c r="AX481" s="130"/>
      <c r="AY481" s="37"/>
      <c r="AZ481" s="37"/>
      <c r="BA481" s="437">
        <f t="shared" si="1266"/>
        <v>0</v>
      </c>
      <c r="BB481" s="37"/>
      <c r="BC481" s="37"/>
      <c r="BD481" s="37"/>
      <c r="BE481" s="130">
        <f t="shared" si="1256"/>
        <v>0</v>
      </c>
      <c r="BF481" s="130">
        <f t="shared" si="1348"/>
        <v>0</v>
      </c>
      <c r="BG481" s="37"/>
      <c r="BH481" s="37"/>
      <c r="BI481" s="130">
        <f>BJ481+BK481</f>
        <v>30000</v>
      </c>
      <c r="BJ481" s="130">
        <v>0</v>
      </c>
      <c r="BK481" s="130">
        <v>30000</v>
      </c>
      <c r="BL481" s="37"/>
      <c r="BM481" s="37"/>
      <c r="BN481" s="130">
        <f>BQ481-BK481</f>
        <v>-30000</v>
      </c>
      <c r="BO481" s="130">
        <f>BP481+BQ481</f>
        <v>0</v>
      </c>
      <c r="BP481" s="130">
        <v>0</v>
      </c>
      <c r="BQ481" s="130">
        <v>0</v>
      </c>
      <c r="BR481" s="37"/>
      <c r="BS481" s="37"/>
      <c r="BT481" s="37">
        <f t="shared" si="1268"/>
        <v>0</v>
      </c>
      <c r="BU481" s="37"/>
      <c r="BV481" s="130">
        <f>BW481+BX481</f>
        <v>30000</v>
      </c>
      <c r="BW481" s="130">
        <v>0</v>
      </c>
      <c r="BX481" s="130">
        <v>30000</v>
      </c>
      <c r="BY481" s="37"/>
      <c r="BZ481" s="37"/>
      <c r="CA481" s="130">
        <f t="shared" si="1330"/>
        <v>0</v>
      </c>
      <c r="CB481" s="188"/>
      <c r="CC481" s="189"/>
      <c r="CD481" s="189"/>
      <c r="CE481" s="530">
        <f t="shared" si="1373"/>
        <v>30000</v>
      </c>
      <c r="CF481" s="188">
        <f t="shared" si="1327"/>
        <v>0</v>
      </c>
      <c r="CG481" s="130">
        <v>30000</v>
      </c>
      <c r="CH481" s="189">
        <f t="shared" si="1328"/>
        <v>0</v>
      </c>
      <c r="CI481" s="189"/>
      <c r="CJ481" s="130"/>
      <c r="CK481" s="130">
        <f>CL481+CM481</f>
        <v>30000</v>
      </c>
      <c r="CL481" s="130">
        <v>0</v>
      </c>
      <c r="CM481" s="130">
        <v>30000</v>
      </c>
      <c r="CN481" s="37"/>
      <c r="CO481" s="37"/>
    </row>
    <row r="482" spans="2:93" s="50" customFormat="1" ht="150.75" hidden="1" customHeight="1" x14ac:dyDescent="0.25">
      <c r="B482" s="299" t="s">
        <v>400</v>
      </c>
      <c r="C482" s="138" t="s">
        <v>263</v>
      </c>
      <c r="D482" s="193">
        <f>E482+F482+G482+H482</f>
        <v>0</v>
      </c>
      <c r="E482" s="182">
        <f>E484</f>
        <v>0</v>
      </c>
      <c r="F482" s="182"/>
      <c r="G482" s="261"/>
      <c r="H482" s="261"/>
      <c r="I482" s="193">
        <f t="shared" si="1291"/>
        <v>0</v>
      </c>
      <c r="J482" s="574" t="e">
        <f t="shared" si="1292"/>
        <v>#DIV/0!</v>
      </c>
      <c r="K482" s="319"/>
      <c r="L482" s="574"/>
      <c r="M482" s="193"/>
      <c r="N482" s="574"/>
      <c r="O482" s="319"/>
      <c r="P482" s="319"/>
      <c r="Q482" s="319"/>
      <c r="R482" s="319"/>
      <c r="S482" s="193"/>
      <c r="T482" s="319"/>
      <c r="U482" s="586">
        <f>U484</f>
        <v>0</v>
      </c>
      <c r="V482" s="634" t="e">
        <f t="shared" si="1350"/>
        <v>#DIV/0!</v>
      </c>
      <c r="W482" s="193"/>
      <c r="X482" s="634" t="e">
        <f t="shared" si="1338"/>
        <v>#DIV/0!</v>
      </c>
      <c r="Y482" s="319"/>
      <c r="Z482" s="634"/>
      <c r="AA482" s="319"/>
      <c r="AB482" s="319"/>
      <c r="AC482" s="193">
        <f t="shared" si="1359"/>
        <v>0</v>
      </c>
      <c r="AD482" s="580" t="e">
        <f t="shared" si="1360"/>
        <v>#DIV/0!</v>
      </c>
      <c r="AE482" s="586">
        <f>AE484</f>
        <v>0</v>
      </c>
      <c r="AF482" s="627"/>
      <c r="AG482" s="193"/>
      <c r="AH482" s="627" t="e">
        <f t="shared" si="1339"/>
        <v>#DIV/0!</v>
      </c>
      <c r="AI482" s="319"/>
      <c r="AJ482" s="319"/>
      <c r="AK482" s="193"/>
      <c r="AL482" s="319"/>
      <c r="AM482" s="319"/>
      <c r="AN482" s="319"/>
      <c r="AO482" s="319"/>
      <c r="AP482" s="319"/>
      <c r="AQ482" s="319"/>
      <c r="AR482" s="319"/>
      <c r="AS482" s="319"/>
      <c r="AT482" s="319"/>
      <c r="AU482" s="112">
        <f t="shared" si="1293"/>
        <v>0</v>
      </c>
      <c r="AV482" s="112">
        <f>AW482+AX482+AY482+AZ482</f>
        <v>0</v>
      </c>
      <c r="AW482" s="486">
        <f>AW484</f>
        <v>0</v>
      </c>
      <c r="AX482" s="486"/>
      <c r="AY482" s="319"/>
      <c r="AZ482" s="319"/>
      <c r="BA482" s="437">
        <f t="shared" si="1266"/>
        <v>0</v>
      </c>
      <c r="BB482" s="319"/>
      <c r="BC482" s="319"/>
      <c r="BD482" s="319"/>
      <c r="BE482" s="530">
        <f t="shared" ref="BE482:BE586" si="1376">BF482+BG482+BH482</f>
        <v>0</v>
      </c>
      <c r="BF482" s="437">
        <f t="shared" si="1348"/>
        <v>0</v>
      </c>
      <c r="BG482" s="319"/>
      <c r="BH482" s="319"/>
      <c r="BI482" s="112">
        <f>BJ482+BK482+BL482+BM482</f>
        <v>30000</v>
      </c>
      <c r="BJ482" s="486">
        <f>BJ484</f>
        <v>0</v>
      </c>
      <c r="BK482" s="486">
        <f>BK484</f>
        <v>30000</v>
      </c>
      <c r="BL482" s="319"/>
      <c r="BM482" s="319"/>
      <c r="BN482" s="437">
        <f>BN483</f>
        <v>-30000</v>
      </c>
      <c r="BO482" s="112">
        <f>BP482+BQ482+BR482+BS482</f>
        <v>0</v>
      </c>
      <c r="BP482" s="486">
        <f>BP484</f>
        <v>0</v>
      </c>
      <c r="BQ482" s="486">
        <f>BQ484</f>
        <v>0</v>
      </c>
      <c r="BR482" s="319"/>
      <c r="BS482" s="319"/>
      <c r="BT482" s="319">
        <f t="shared" si="1268"/>
        <v>0</v>
      </c>
      <c r="BU482" s="319"/>
      <c r="BV482" s="112">
        <f>BW482+BX482+BY482+BZ482</f>
        <v>30000</v>
      </c>
      <c r="BW482" s="437">
        <f>BW484</f>
        <v>0</v>
      </c>
      <c r="BX482" s="437">
        <f>BX484</f>
        <v>30000</v>
      </c>
      <c r="BY482" s="319"/>
      <c r="BZ482" s="319"/>
      <c r="CA482" s="342">
        <f t="shared" si="1330"/>
        <v>0</v>
      </c>
      <c r="CB482" s="182"/>
      <c r="CC482" s="261"/>
      <c r="CD482" s="261"/>
      <c r="CE482" s="530">
        <f t="shared" si="1373"/>
        <v>30000</v>
      </c>
      <c r="CF482" s="182">
        <f t="shared" si="1327"/>
        <v>0</v>
      </c>
      <c r="CG482" s="530">
        <f>CG484</f>
        <v>30000</v>
      </c>
      <c r="CH482" s="261">
        <f t="shared" si="1328"/>
        <v>0</v>
      </c>
      <c r="CI482" s="261"/>
      <c r="CJ482" s="486"/>
      <c r="CK482" s="112">
        <f>CL482+CM482+CN482+CO482</f>
        <v>30000</v>
      </c>
      <c r="CL482" s="486">
        <f>CL484</f>
        <v>0</v>
      </c>
      <c r="CM482" s="486">
        <f>CM484</f>
        <v>30000</v>
      </c>
      <c r="CN482" s="319"/>
      <c r="CO482" s="319"/>
    </row>
    <row r="483" spans="2:93" s="52" customFormat="1" ht="45.75" hidden="1" customHeight="1" x14ac:dyDescent="0.25">
      <c r="B483" s="206"/>
      <c r="C483" s="111" t="s">
        <v>31</v>
      </c>
      <c r="D483" s="193">
        <f>E483+F483+G483+H483</f>
        <v>0</v>
      </c>
      <c r="E483" s="182">
        <f>E484</f>
        <v>0</v>
      </c>
      <c r="F483" s="182"/>
      <c r="G483" s="249"/>
      <c r="H483" s="249"/>
      <c r="I483" s="193">
        <f t="shared" si="1291"/>
        <v>0</v>
      </c>
      <c r="J483" s="574" t="e">
        <f t="shared" si="1292"/>
        <v>#DIV/0!</v>
      </c>
      <c r="K483" s="33"/>
      <c r="L483" s="574"/>
      <c r="M483" s="193"/>
      <c r="N483" s="574"/>
      <c r="O483" s="33"/>
      <c r="P483" s="33"/>
      <c r="Q483" s="33"/>
      <c r="R483" s="33"/>
      <c r="S483" s="193"/>
      <c r="T483" s="33"/>
      <c r="U483" s="586">
        <f>U484</f>
        <v>0</v>
      </c>
      <c r="V483" s="634" t="e">
        <f t="shared" si="1350"/>
        <v>#DIV/0!</v>
      </c>
      <c r="W483" s="193"/>
      <c r="X483" s="634" t="e">
        <f t="shared" si="1338"/>
        <v>#DIV/0!</v>
      </c>
      <c r="Y483" s="33"/>
      <c r="Z483" s="634"/>
      <c r="AA483" s="33"/>
      <c r="AB483" s="33"/>
      <c r="AC483" s="193">
        <f t="shared" si="1359"/>
        <v>0</v>
      </c>
      <c r="AD483" s="580" t="e">
        <f t="shared" si="1360"/>
        <v>#DIV/0!</v>
      </c>
      <c r="AE483" s="586">
        <f>AE484</f>
        <v>0</v>
      </c>
      <c r="AF483" s="627"/>
      <c r="AG483" s="193"/>
      <c r="AH483" s="627" t="e">
        <f t="shared" si="1339"/>
        <v>#DIV/0!</v>
      </c>
      <c r="AI483" s="33"/>
      <c r="AJ483" s="33"/>
      <c r="AK483" s="193"/>
      <c r="AL483" s="33"/>
      <c r="AM483" s="33"/>
      <c r="AN483" s="33"/>
      <c r="AO483" s="33"/>
      <c r="AP483" s="33"/>
      <c r="AQ483" s="33"/>
      <c r="AR483" s="33"/>
      <c r="AS483" s="33"/>
      <c r="AT483" s="33"/>
      <c r="AU483" s="112">
        <f t="shared" si="1293"/>
        <v>0</v>
      </c>
      <c r="AV483" s="112">
        <f>AW483+AX483+AY483+AZ483</f>
        <v>0</v>
      </c>
      <c r="AW483" s="486">
        <f>AW484</f>
        <v>0</v>
      </c>
      <c r="AX483" s="486"/>
      <c r="AY483" s="33"/>
      <c r="AZ483" s="33"/>
      <c r="BA483" s="437">
        <f t="shared" ref="BA483" si="1377">BB483+BC483+BD483</f>
        <v>0</v>
      </c>
      <c r="BB483" s="33"/>
      <c r="BC483" s="33"/>
      <c r="BD483" s="33"/>
      <c r="BE483" s="530">
        <f t="shared" si="1376"/>
        <v>0</v>
      </c>
      <c r="BF483" s="437">
        <f t="shared" si="1348"/>
        <v>0</v>
      </c>
      <c r="BG483" s="33"/>
      <c r="BH483" s="33"/>
      <c r="BI483" s="112">
        <f>BJ483+BK483+BL483+BM483</f>
        <v>30000</v>
      </c>
      <c r="BJ483" s="486">
        <f>BJ484</f>
        <v>0</v>
      </c>
      <c r="BK483" s="486">
        <f>BK484</f>
        <v>30000</v>
      </c>
      <c r="BL483" s="33"/>
      <c r="BM483" s="33"/>
      <c r="BN483" s="437">
        <f>BN484</f>
        <v>-30000</v>
      </c>
      <c r="BO483" s="112">
        <f>BP483+BQ483+BR483+BS483</f>
        <v>0</v>
      </c>
      <c r="BP483" s="486">
        <f>BP484</f>
        <v>0</v>
      </c>
      <c r="BQ483" s="486">
        <f>BQ484</f>
        <v>0</v>
      </c>
      <c r="BR483" s="33"/>
      <c r="BS483" s="33"/>
      <c r="BT483" s="33">
        <f t="shared" ref="BT483" si="1378">BL483</f>
        <v>0</v>
      </c>
      <c r="BU483" s="33"/>
      <c r="BV483" s="112">
        <f>BW483+BX483+BY483+BZ483</f>
        <v>30000</v>
      </c>
      <c r="BW483" s="437">
        <f>BW484</f>
        <v>0</v>
      </c>
      <c r="BX483" s="437">
        <f>BX484</f>
        <v>30000</v>
      </c>
      <c r="BY483" s="33"/>
      <c r="BZ483" s="33"/>
      <c r="CA483" s="346">
        <f t="shared" si="1330"/>
        <v>0</v>
      </c>
      <c r="CB483" s="182"/>
      <c r="CC483" s="249"/>
      <c r="CD483" s="249"/>
      <c r="CE483" s="530">
        <f t="shared" si="1373"/>
        <v>30000</v>
      </c>
      <c r="CF483" s="182">
        <f t="shared" si="1327"/>
        <v>0</v>
      </c>
      <c r="CG483" s="530">
        <f>CG484</f>
        <v>30000</v>
      </c>
      <c r="CH483" s="249">
        <f t="shared" si="1328"/>
        <v>0</v>
      </c>
      <c r="CI483" s="249"/>
      <c r="CJ483" s="486"/>
      <c r="CK483" s="112">
        <f>CL483+CM483+CN483+CO483</f>
        <v>30000</v>
      </c>
      <c r="CL483" s="486">
        <f>CL484</f>
        <v>0</v>
      </c>
      <c r="CM483" s="486">
        <f>CM484</f>
        <v>30000</v>
      </c>
      <c r="CN483" s="33"/>
      <c r="CO483" s="33"/>
    </row>
    <row r="484" spans="2:93" s="39" customFormat="1" ht="22.5" hidden="1" customHeight="1" x14ac:dyDescent="0.25">
      <c r="B484" s="209"/>
      <c r="C484" s="124" t="s">
        <v>39</v>
      </c>
      <c r="D484" s="182">
        <f t="shared" ref="D484" si="1379">E484</f>
        <v>0</v>
      </c>
      <c r="E484" s="188">
        <v>0</v>
      </c>
      <c r="F484" s="188"/>
      <c r="G484" s="189"/>
      <c r="H484" s="189"/>
      <c r="I484" s="182">
        <f t="shared" ref="I484:I517" si="1380">M484</f>
        <v>0</v>
      </c>
      <c r="J484" s="574" t="e">
        <f t="shared" ref="J484:J517" si="1381">I484/D484</f>
        <v>#DIV/0!</v>
      </c>
      <c r="K484" s="37"/>
      <c r="L484" s="574"/>
      <c r="M484" s="182"/>
      <c r="N484" s="574"/>
      <c r="O484" s="37"/>
      <c r="P484" s="37"/>
      <c r="Q484" s="37"/>
      <c r="R484" s="37"/>
      <c r="S484" s="182"/>
      <c r="T484" s="37"/>
      <c r="U484" s="130">
        <v>0</v>
      </c>
      <c r="V484" s="634" t="e">
        <f t="shared" si="1350"/>
        <v>#DIV/0!</v>
      </c>
      <c r="W484" s="182"/>
      <c r="X484" s="634" t="e">
        <f t="shared" si="1338"/>
        <v>#DIV/0!</v>
      </c>
      <c r="Y484" s="37"/>
      <c r="Z484" s="634"/>
      <c r="AA484" s="37"/>
      <c r="AB484" s="37"/>
      <c r="AC484" s="182">
        <f t="shared" si="1359"/>
        <v>0</v>
      </c>
      <c r="AD484" s="580" t="e">
        <f t="shared" si="1360"/>
        <v>#DIV/0!</v>
      </c>
      <c r="AE484" s="130">
        <v>0</v>
      </c>
      <c r="AF484" s="627"/>
      <c r="AG484" s="182"/>
      <c r="AH484" s="627" t="e">
        <f t="shared" si="1339"/>
        <v>#DIV/0!</v>
      </c>
      <c r="AI484" s="37"/>
      <c r="AJ484" s="37"/>
      <c r="AK484" s="182"/>
      <c r="AL484" s="37"/>
      <c r="AM484" s="37"/>
      <c r="AN484" s="37"/>
      <c r="AO484" s="37"/>
      <c r="AP484" s="37"/>
      <c r="AQ484" s="37"/>
      <c r="AR484" s="37"/>
      <c r="AS484" s="37"/>
      <c r="AT484" s="37"/>
      <c r="AU484" s="112">
        <f t="shared" ref="AU484:AU508" si="1382">AX484-F484</f>
        <v>0</v>
      </c>
      <c r="AV484" s="564">
        <f t="shared" ref="AV484" si="1383">AW484</f>
        <v>0</v>
      </c>
      <c r="AW484" s="130">
        <v>0</v>
      </c>
      <c r="AX484" s="130"/>
      <c r="AY484" s="37"/>
      <c r="AZ484" s="37"/>
      <c r="BA484" s="102">
        <f t="shared" ref="BA484:BA587" si="1384">BB484+BC484+BD484</f>
        <v>0</v>
      </c>
      <c r="BB484" s="37"/>
      <c r="BC484" s="37"/>
      <c r="BD484" s="37"/>
      <c r="BE484" s="130">
        <f t="shared" si="1376"/>
        <v>0</v>
      </c>
      <c r="BF484" s="130">
        <f t="shared" si="1348"/>
        <v>0</v>
      </c>
      <c r="BG484" s="37"/>
      <c r="BH484" s="37"/>
      <c r="BI484" s="130">
        <f>BJ484+BK484</f>
        <v>30000</v>
      </c>
      <c r="BJ484" s="130">
        <v>0</v>
      </c>
      <c r="BK484" s="130">
        <v>30000</v>
      </c>
      <c r="BL484" s="37"/>
      <c r="BM484" s="37"/>
      <c r="BN484" s="130">
        <f>BQ484-BK484</f>
        <v>-30000</v>
      </c>
      <c r="BO484" s="130">
        <f>BP484+BQ484</f>
        <v>0</v>
      </c>
      <c r="BP484" s="130">
        <v>0</v>
      </c>
      <c r="BQ484" s="130">
        <v>0</v>
      </c>
      <c r="BR484" s="37"/>
      <c r="BS484" s="37"/>
      <c r="BT484" s="37">
        <f t="shared" ref="BT484:BT548" si="1385">BL484</f>
        <v>0</v>
      </c>
      <c r="BU484" s="37"/>
      <c r="BV484" s="130">
        <f>BW484+BX484</f>
        <v>30000</v>
      </c>
      <c r="BW484" s="130">
        <v>0</v>
      </c>
      <c r="BX484" s="130">
        <v>30000</v>
      </c>
      <c r="BY484" s="37"/>
      <c r="BZ484" s="37"/>
      <c r="CA484" s="130">
        <f t="shared" si="1330"/>
        <v>0</v>
      </c>
      <c r="CB484" s="188"/>
      <c r="CC484" s="189"/>
      <c r="CD484" s="189"/>
      <c r="CE484" s="530">
        <f t="shared" si="1373"/>
        <v>30000</v>
      </c>
      <c r="CF484" s="188">
        <f t="shared" si="1327"/>
        <v>0</v>
      </c>
      <c r="CG484" s="130">
        <v>30000</v>
      </c>
      <c r="CH484" s="189">
        <f t="shared" si="1328"/>
        <v>0</v>
      </c>
      <c r="CI484" s="189"/>
      <c r="CJ484" s="130"/>
      <c r="CK484" s="130">
        <f>CL484+CM484</f>
        <v>30000</v>
      </c>
      <c r="CL484" s="130">
        <v>0</v>
      </c>
      <c r="CM484" s="130">
        <v>30000</v>
      </c>
      <c r="CN484" s="37"/>
      <c r="CO484" s="37"/>
    </row>
    <row r="485" spans="2:93" s="39" customFormat="1" ht="149.25" customHeight="1" x14ac:dyDescent="0.25">
      <c r="B485" s="348" t="s">
        <v>203</v>
      </c>
      <c r="C485" s="138" t="s">
        <v>308</v>
      </c>
      <c r="D485" s="193">
        <f>E485+F485+G485+H485</f>
        <v>36220.503599999996</v>
      </c>
      <c r="E485" s="182">
        <f>E488</f>
        <v>0</v>
      </c>
      <c r="F485" s="182">
        <f>F486</f>
        <v>36220.503599999996</v>
      </c>
      <c r="G485" s="189"/>
      <c r="H485" s="189"/>
      <c r="I485" s="193">
        <f t="shared" si="1380"/>
        <v>0</v>
      </c>
      <c r="J485" s="574">
        <f t="shared" si="1381"/>
        <v>0</v>
      </c>
      <c r="K485" s="37"/>
      <c r="L485" s="574"/>
      <c r="M485" s="193"/>
      <c r="N485" s="574"/>
      <c r="O485" s="37"/>
      <c r="P485" s="37"/>
      <c r="Q485" s="37"/>
      <c r="R485" s="37"/>
      <c r="S485" s="193"/>
      <c r="T485" s="37"/>
      <c r="U485" s="586"/>
      <c r="V485" s="634"/>
      <c r="W485" s="193"/>
      <c r="X485" s="634"/>
      <c r="Y485" s="37"/>
      <c r="Z485" s="634"/>
      <c r="AA485" s="37"/>
      <c r="AB485" s="37"/>
      <c r="AC485" s="193">
        <f t="shared" si="1359"/>
        <v>31149.633000000002</v>
      </c>
      <c r="AD485" s="580">
        <f t="shared" si="1360"/>
        <v>0.85999999734956767</v>
      </c>
      <c r="AE485" s="586"/>
      <c r="AF485" s="627"/>
      <c r="AG485" s="193">
        <f>AG486</f>
        <v>31149.633000000002</v>
      </c>
      <c r="AH485" s="627">
        <f t="shared" si="1339"/>
        <v>0.85999999734956767</v>
      </c>
      <c r="AI485" s="37"/>
      <c r="AJ485" s="37"/>
      <c r="AK485" s="193"/>
      <c r="AL485" s="37"/>
      <c r="AM485" s="37"/>
      <c r="AN485" s="37"/>
      <c r="AO485" s="37"/>
      <c r="AP485" s="37"/>
      <c r="AQ485" s="37"/>
      <c r="AR485" s="37"/>
      <c r="AS485" s="37"/>
      <c r="AT485" s="37"/>
      <c r="AU485" s="112">
        <f t="shared" si="1382"/>
        <v>0</v>
      </c>
      <c r="AV485" s="112">
        <f>AW485+AX485+AY485+AZ485</f>
        <v>36220.503599999996</v>
      </c>
      <c r="AW485" s="486">
        <f>AW488</f>
        <v>0</v>
      </c>
      <c r="AX485" s="486">
        <f>AX486</f>
        <v>36220.503599999996</v>
      </c>
      <c r="AY485" s="37"/>
      <c r="AZ485" s="37"/>
      <c r="BA485" s="102"/>
      <c r="BB485" s="37"/>
      <c r="BC485" s="37"/>
      <c r="BD485" s="37"/>
      <c r="BE485" s="130"/>
      <c r="BF485" s="130"/>
      <c r="BG485" s="37"/>
      <c r="BH485" s="37"/>
      <c r="BI485" s="112">
        <f>BJ485+BK485+BL485+BM485</f>
        <v>170000</v>
      </c>
      <c r="BJ485" s="486">
        <f>BJ488</f>
        <v>0</v>
      </c>
      <c r="BK485" s="486">
        <f>BK488</f>
        <v>170000</v>
      </c>
      <c r="BL485" s="37"/>
      <c r="BM485" s="37"/>
      <c r="BN485" s="130"/>
      <c r="BO485" s="112">
        <f>BP485+BQ485+BR485+BS485</f>
        <v>170000</v>
      </c>
      <c r="BP485" s="486">
        <f>BP488</f>
        <v>0</v>
      </c>
      <c r="BQ485" s="486">
        <f>BQ488</f>
        <v>170000</v>
      </c>
      <c r="BR485" s="37"/>
      <c r="BS485" s="37"/>
      <c r="BT485" s="37"/>
      <c r="BU485" s="37"/>
      <c r="BV485" s="112">
        <f>BW485+BX485+BY485+BZ485</f>
        <v>500000</v>
      </c>
      <c r="BW485" s="437">
        <f>BW488</f>
        <v>0</v>
      </c>
      <c r="BX485" s="437">
        <f>BX488</f>
        <v>500000</v>
      </c>
      <c r="BY485" s="37"/>
      <c r="BZ485" s="37"/>
      <c r="CA485" s="130"/>
      <c r="CB485" s="188"/>
      <c r="CC485" s="189"/>
      <c r="CD485" s="189"/>
      <c r="CE485" s="530">
        <f t="shared" si="1373"/>
        <v>500000</v>
      </c>
      <c r="CF485" s="188"/>
      <c r="CG485" s="545">
        <f>CG488</f>
        <v>500000</v>
      </c>
      <c r="CH485" s="189"/>
      <c r="CI485" s="189"/>
      <c r="CJ485" s="130"/>
      <c r="CK485" s="112">
        <f>CL485+CM485+CN485+CO485</f>
        <v>500000</v>
      </c>
      <c r="CL485" s="486">
        <f>CL488</f>
        <v>0</v>
      </c>
      <c r="CM485" s="486">
        <f>CM488</f>
        <v>500000</v>
      </c>
      <c r="CN485" s="37"/>
      <c r="CO485" s="37"/>
    </row>
    <row r="486" spans="2:93" s="52" customFormat="1" ht="45.75" hidden="1" customHeight="1" x14ac:dyDescent="0.25">
      <c r="B486" s="206"/>
      <c r="C486" s="111" t="s">
        <v>31</v>
      </c>
      <c r="D486" s="193">
        <f>E486+F486+G486+H486</f>
        <v>36220.503599999996</v>
      </c>
      <c r="E486" s="182">
        <f>E488</f>
        <v>0</v>
      </c>
      <c r="F486" s="182">
        <f>F487+F488</f>
        <v>36220.503599999996</v>
      </c>
      <c r="G486" s="249"/>
      <c r="H486" s="249"/>
      <c r="I486" s="193">
        <f t="shared" si="1380"/>
        <v>36220.503599999996</v>
      </c>
      <c r="J486" s="574">
        <f t="shared" si="1381"/>
        <v>1</v>
      </c>
      <c r="K486" s="33"/>
      <c r="L486" s="574"/>
      <c r="M486" s="193">
        <f>M487+M488</f>
        <v>36220.503599999996</v>
      </c>
      <c r="N486" s="574"/>
      <c r="O486" s="33"/>
      <c r="P486" s="33"/>
      <c r="Q486" s="33"/>
      <c r="R486" s="33"/>
      <c r="S486" s="193"/>
      <c r="T486" s="33"/>
      <c r="U486" s="586"/>
      <c r="V486" s="634"/>
      <c r="W486" s="193"/>
      <c r="X486" s="634"/>
      <c r="Y486" s="33"/>
      <c r="Z486" s="634"/>
      <c r="AA486" s="33"/>
      <c r="AB486" s="33"/>
      <c r="AC486" s="193">
        <f t="shared" si="1359"/>
        <v>31149.633000000002</v>
      </c>
      <c r="AD486" s="580">
        <f t="shared" si="1360"/>
        <v>0.85999999734956767</v>
      </c>
      <c r="AE486" s="586"/>
      <c r="AF486" s="627"/>
      <c r="AG486" s="193">
        <f>AG487</f>
        <v>31149.633000000002</v>
      </c>
      <c r="AH486" s="627">
        <f t="shared" si="1339"/>
        <v>0.85999999734956767</v>
      </c>
      <c r="AI486" s="33"/>
      <c r="AJ486" s="33"/>
      <c r="AK486" s="193"/>
      <c r="AL486" s="33"/>
      <c r="AM486" s="33"/>
      <c r="AN486" s="33"/>
      <c r="AO486" s="33"/>
      <c r="AP486" s="33"/>
      <c r="AQ486" s="33"/>
      <c r="AR486" s="33"/>
      <c r="AS486" s="33"/>
      <c r="AT486" s="33"/>
      <c r="AU486" s="112">
        <f t="shared" si="1382"/>
        <v>0</v>
      </c>
      <c r="AV486" s="112">
        <f>AW486+AX486+AY486+AZ486</f>
        <v>36220.503599999996</v>
      </c>
      <c r="AW486" s="486">
        <f>AW488</f>
        <v>0</v>
      </c>
      <c r="AX486" s="486">
        <f>AX487+AX488</f>
        <v>36220.503599999996</v>
      </c>
      <c r="AY486" s="33"/>
      <c r="AZ486" s="33"/>
      <c r="BA486" s="437">
        <f t="shared" ref="BA486" si="1386">BB486+BC486+BD486</f>
        <v>0</v>
      </c>
      <c r="BB486" s="33"/>
      <c r="BC486" s="33"/>
      <c r="BD486" s="33"/>
      <c r="BE486" s="530">
        <f t="shared" ref="BE486" si="1387">BF486+BG486+BH486</f>
        <v>0</v>
      </c>
      <c r="BF486" s="437">
        <f>E486</f>
        <v>0</v>
      </c>
      <c r="BG486" s="33"/>
      <c r="BH486" s="33"/>
      <c r="BI486" s="112">
        <f>BJ486+BK486+BL486+BM486</f>
        <v>170000</v>
      </c>
      <c r="BJ486" s="486">
        <f>BJ488</f>
        <v>0</v>
      </c>
      <c r="BK486" s="486">
        <f>BK488</f>
        <v>170000</v>
      </c>
      <c r="BL486" s="33"/>
      <c r="BM486" s="33"/>
      <c r="BN486" s="437">
        <f t="shared" ref="BN486" si="1388">BO486+BP486+BQ486</f>
        <v>340000</v>
      </c>
      <c r="BO486" s="112">
        <f>BP486+BQ486+BR486+BS486</f>
        <v>170000</v>
      </c>
      <c r="BP486" s="486">
        <f>BP488</f>
        <v>0</v>
      </c>
      <c r="BQ486" s="486">
        <f>BQ488</f>
        <v>170000</v>
      </c>
      <c r="BR486" s="33"/>
      <c r="BS486" s="33"/>
      <c r="BT486" s="33">
        <f t="shared" ref="BT486" si="1389">BL486</f>
        <v>0</v>
      </c>
      <c r="BU486" s="33"/>
      <c r="BV486" s="112">
        <f>BW486+BX486+BY486+BZ486</f>
        <v>500000</v>
      </c>
      <c r="BW486" s="437">
        <f>BW488</f>
        <v>0</v>
      </c>
      <c r="BX486" s="437">
        <f>BX488</f>
        <v>500000</v>
      </c>
      <c r="BY486" s="33"/>
      <c r="BZ486" s="33"/>
      <c r="CA486" s="346">
        <f t="shared" ref="CA486" si="1390">CB486+CC486+CD486</f>
        <v>0</v>
      </c>
      <c r="CB486" s="182"/>
      <c r="CC486" s="249"/>
      <c r="CD486" s="249"/>
      <c r="CE486" s="346">
        <f>CG486</f>
        <v>500000</v>
      </c>
      <c r="CF486" s="182">
        <f t="shared" ref="CF486" si="1391">BW486</f>
        <v>0</v>
      </c>
      <c r="CG486" s="545">
        <f>CG488</f>
        <v>500000</v>
      </c>
      <c r="CH486" s="249">
        <f t="shared" ref="CH486" si="1392">BY486</f>
        <v>0</v>
      </c>
      <c r="CI486" s="249"/>
      <c r="CJ486" s="486"/>
      <c r="CK486" s="112">
        <f>CL486+CM486+CN486+CO486</f>
        <v>500000</v>
      </c>
      <c r="CL486" s="486">
        <f>CL488</f>
        <v>0</v>
      </c>
      <c r="CM486" s="486">
        <f>CM488</f>
        <v>500000</v>
      </c>
      <c r="CN486" s="33"/>
      <c r="CO486" s="33"/>
    </row>
    <row r="487" spans="2:93" s="52" customFormat="1" ht="45.75" hidden="1" customHeight="1" x14ac:dyDescent="0.25">
      <c r="B487" s="206"/>
      <c r="C487" s="124" t="s">
        <v>40</v>
      </c>
      <c r="D487" s="188">
        <f>F487</f>
        <v>36220.503599999996</v>
      </c>
      <c r="E487" s="182"/>
      <c r="F487" s="123">
        <v>36220.503599999996</v>
      </c>
      <c r="G487" s="249"/>
      <c r="H487" s="249"/>
      <c r="I487" s="188">
        <f t="shared" si="1380"/>
        <v>36220.503599999996</v>
      </c>
      <c r="J487" s="574">
        <f t="shared" si="1381"/>
        <v>1</v>
      </c>
      <c r="K487" s="33"/>
      <c r="L487" s="574"/>
      <c r="M487" s="188">
        <v>36220.503599999996</v>
      </c>
      <c r="N487" s="574"/>
      <c r="O487" s="33"/>
      <c r="P487" s="33"/>
      <c r="Q487" s="33"/>
      <c r="R487" s="33"/>
      <c r="S487" s="188"/>
      <c r="T487" s="33"/>
      <c r="U487" s="586"/>
      <c r="V487" s="634"/>
      <c r="W487" s="188"/>
      <c r="X487" s="634"/>
      <c r="Y487" s="33"/>
      <c r="Z487" s="634"/>
      <c r="AA487" s="33"/>
      <c r="AB487" s="33"/>
      <c r="AC487" s="188">
        <f t="shared" si="1359"/>
        <v>31149.633000000002</v>
      </c>
      <c r="AD487" s="580">
        <f t="shared" si="1360"/>
        <v>0.85999999734956767</v>
      </c>
      <c r="AE487" s="586"/>
      <c r="AF487" s="627"/>
      <c r="AG487" s="188">
        <v>31149.633000000002</v>
      </c>
      <c r="AH487" s="627">
        <f t="shared" si="1339"/>
        <v>0.85999999734956767</v>
      </c>
      <c r="AI487" s="33"/>
      <c r="AJ487" s="33"/>
      <c r="AK487" s="188"/>
      <c r="AL487" s="33"/>
      <c r="AM487" s="33"/>
      <c r="AN487" s="33"/>
      <c r="AO487" s="33"/>
      <c r="AP487" s="33"/>
      <c r="AQ487" s="33"/>
      <c r="AR487" s="33"/>
      <c r="AS487" s="33"/>
      <c r="AT487" s="33"/>
      <c r="AU487" s="112">
        <f t="shared" si="1382"/>
        <v>0</v>
      </c>
      <c r="AV487" s="130">
        <f>AX487</f>
        <v>36220.503599999996</v>
      </c>
      <c r="AW487" s="486"/>
      <c r="AX487" s="120">
        <v>36220.503599999996</v>
      </c>
      <c r="AY487" s="33"/>
      <c r="AZ487" s="33"/>
      <c r="BA487" s="437"/>
      <c r="BB487" s="33"/>
      <c r="BC487" s="33"/>
      <c r="BD487" s="33"/>
      <c r="BE487" s="530"/>
      <c r="BF487" s="437"/>
      <c r="BG487" s="33"/>
      <c r="BH487" s="33"/>
      <c r="BI487" s="112"/>
      <c r="BJ487" s="486"/>
      <c r="BK487" s="486"/>
      <c r="BL487" s="33"/>
      <c r="BM487" s="33"/>
      <c r="BN487" s="437"/>
      <c r="BO487" s="112"/>
      <c r="BP487" s="486"/>
      <c r="BQ487" s="486"/>
      <c r="BR487" s="33"/>
      <c r="BS487" s="33"/>
      <c r="BT487" s="33"/>
      <c r="BU487" s="33"/>
      <c r="BV487" s="112"/>
      <c r="BW487" s="437"/>
      <c r="BX487" s="437"/>
      <c r="BY487" s="33"/>
      <c r="BZ487" s="33"/>
      <c r="CA487" s="434"/>
      <c r="CB487" s="182"/>
      <c r="CC487" s="249"/>
      <c r="CD487" s="249"/>
      <c r="CE487" s="545">
        <f t="shared" ref="CE487:CE488" si="1393">CG487</f>
        <v>0</v>
      </c>
      <c r="CF487" s="182"/>
      <c r="CG487" s="545"/>
      <c r="CH487" s="249"/>
      <c r="CI487" s="249"/>
      <c r="CJ487" s="486"/>
      <c r="CK487" s="112"/>
      <c r="CL487" s="486"/>
      <c r="CM487" s="486"/>
      <c r="CN487" s="33"/>
      <c r="CO487" s="33"/>
    </row>
    <row r="488" spans="2:93" s="39" customFormat="1" ht="32.25" hidden="1" customHeight="1" x14ac:dyDescent="0.25">
      <c r="B488" s="209"/>
      <c r="C488" s="124" t="s">
        <v>39</v>
      </c>
      <c r="D488" s="188">
        <f>E488+F488</f>
        <v>0</v>
      </c>
      <c r="E488" s="188">
        <v>0</v>
      </c>
      <c r="F488" s="188">
        <v>0</v>
      </c>
      <c r="G488" s="189"/>
      <c r="H488" s="189"/>
      <c r="I488" s="188">
        <f t="shared" si="1380"/>
        <v>0</v>
      </c>
      <c r="J488" s="574" t="e">
        <f t="shared" si="1381"/>
        <v>#DIV/0!</v>
      </c>
      <c r="K488" s="37"/>
      <c r="L488" s="574"/>
      <c r="M488" s="188">
        <v>0</v>
      </c>
      <c r="N488" s="574"/>
      <c r="O488" s="37"/>
      <c r="P488" s="37"/>
      <c r="Q488" s="37"/>
      <c r="R488" s="37"/>
      <c r="S488" s="188"/>
      <c r="T488" s="37"/>
      <c r="U488" s="130"/>
      <c r="V488" s="634"/>
      <c r="W488" s="188"/>
      <c r="X488" s="634"/>
      <c r="Y488" s="37"/>
      <c r="Z488" s="634"/>
      <c r="AA488" s="37"/>
      <c r="AB488" s="37"/>
      <c r="AC488" s="188">
        <f t="shared" si="1359"/>
        <v>0</v>
      </c>
      <c r="AD488" s="580" t="e">
        <f t="shared" si="1360"/>
        <v>#DIV/0!</v>
      </c>
      <c r="AE488" s="130"/>
      <c r="AF488" s="627"/>
      <c r="AG488" s="188"/>
      <c r="AH488" s="627" t="e">
        <f t="shared" si="1339"/>
        <v>#DIV/0!</v>
      </c>
      <c r="AI488" s="37"/>
      <c r="AJ488" s="37"/>
      <c r="AK488" s="188"/>
      <c r="AL488" s="37"/>
      <c r="AM488" s="37"/>
      <c r="AN488" s="37"/>
      <c r="AO488" s="37"/>
      <c r="AP488" s="37"/>
      <c r="AQ488" s="37"/>
      <c r="AR488" s="37"/>
      <c r="AS488" s="37"/>
      <c r="AT488" s="37"/>
      <c r="AU488" s="112">
        <f t="shared" si="1382"/>
        <v>0</v>
      </c>
      <c r="AV488" s="130">
        <f>AW488+AX488</f>
        <v>0</v>
      </c>
      <c r="AW488" s="130">
        <v>0</v>
      </c>
      <c r="AX488" s="130">
        <v>0</v>
      </c>
      <c r="AY488" s="37"/>
      <c r="AZ488" s="37"/>
      <c r="BA488" s="102"/>
      <c r="BB488" s="37"/>
      <c r="BC488" s="37"/>
      <c r="BD488" s="37"/>
      <c r="BE488" s="130"/>
      <c r="BF488" s="130"/>
      <c r="BG488" s="37"/>
      <c r="BH488" s="37"/>
      <c r="BI488" s="130">
        <f>BJ488+BK488</f>
        <v>170000</v>
      </c>
      <c r="BJ488" s="130">
        <v>0</v>
      </c>
      <c r="BK488" s="130">
        <v>170000</v>
      </c>
      <c r="BL488" s="37"/>
      <c r="BM488" s="37"/>
      <c r="BN488" s="130"/>
      <c r="BO488" s="130">
        <f>BP488+BQ488</f>
        <v>170000</v>
      </c>
      <c r="BP488" s="130">
        <v>0</v>
      </c>
      <c r="BQ488" s="130">
        <v>170000</v>
      </c>
      <c r="BR488" s="37"/>
      <c r="BS488" s="37"/>
      <c r="BT488" s="37"/>
      <c r="BU488" s="37"/>
      <c r="BV488" s="130">
        <f>BW488+BX488</f>
        <v>500000</v>
      </c>
      <c r="BW488" s="130">
        <v>0</v>
      </c>
      <c r="BX488" s="130">
        <v>500000</v>
      </c>
      <c r="BY488" s="37"/>
      <c r="BZ488" s="37"/>
      <c r="CA488" s="130"/>
      <c r="CB488" s="188"/>
      <c r="CC488" s="189"/>
      <c r="CD488" s="189"/>
      <c r="CE488" s="545">
        <f t="shared" si="1393"/>
        <v>500000</v>
      </c>
      <c r="CF488" s="188"/>
      <c r="CG488" s="130">
        <v>500000</v>
      </c>
      <c r="CH488" s="189"/>
      <c r="CI488" s="189"/>
      <c r="CJ488" s="130"/>
      <c r="CK488" s="130">
        <f>CL488+CM488</f>
        <v>500000</v>
      </c>
      <c r="CL488" s="130">
        <v>0</v>
      </c>
      <c r="CM488" s="130">
        <v>500000</v>
      </c>
      <c r="CN488" s="37"/>
      <c r="CO488" s="37"/>
    </row>
    <row r="489" spans="2:93" s="39" customFormat="1" ht="80.25" hidden="1" customHeight="1" x14ac:dyDescent="0.25">
      <c r="B489" s="531" t="s">
        <v>425</v>
      </c>
      <c r="C489" s="138" t="s">
        <v>242</v>
      </c>
      <c r="D489" s="188">
        <v>0</v>
      </c>
      <c r="E489" s="188">
        <v>0</v>
      </c>
      <c r="F489" s="188">
        <v>0</v>
      </c>
      <c r="G489" s="189"/>
      <c r="H489" s="189"/>
      <c r="I489" s="188">
        <f t="shared" si="1380"/>
        <v>0</v>
      </c>
      <c r="J489" s="574" t="e">
        <f t="shared" si="1381"/>
        <v>#DIV/0!</v>
      </c>
      <c r="K489" s="37"/>
      <c r="L489" s="574"/>
      <c r="M489" s="188">
        <v>0</v>
      </c>
      <c r="N489" s="574"/>
      <c r="O489" s="37"/>
      <c r="P489" s="37"/>
      <c r="Q489" s="37"/>
      <c r="R489" s="37"/>
      <c r="S489" s="188"/>
      <c r="T489" s="37"/>
      <c r="U489" s="130"/>
      <c r="V489" s="634"/>
      <c r="W489" s="188"/>
      <c r="X489" s="634"/>
      <c r="Y489" s="37"/>
      <c r="Z489" s="634"/>
      <c r="AA489" s="37"/>
      <c r="AB489" s="37"/>
      <c r="AC489" s="188">
        <f t="shared" si="1359"/>
        <v>0</v>
      </c>
      <c r="AD489" s="580" t="e">
        <f t="shared" si="1360"/>
        <v>#DIV/0!</v>
      </c>
      <c r="AE489" s="130"/>
      <c r="AF489" s="627"/>
      <c r="AG489" s="188"/>
      <c r="AH489" s="627" t="e">
        <f t="shared" si="1339"/>
        <v>#DIV/0!</v>
      </c>
      <c r="AI489" s="37"/>
      <c r="AJ489" s="37"/>
      <c r="AK489" s="188"/>
      <c r="AL489" s="37"/>
      <c r="AM489" s="37"/>
      <c r="AN489" s="37"/>
      <c r="AO489" s="37"/>
      <c r="AP489" s="37"/>
      <c r="AQ489" s="37"/>
      <c r="AR489" s="37"/>
      <c r="AS489" s="37"/>
      <c r="AT489" s="37"/>
      <c r="AU489" s="112">
        <f t="shared" si="1382"/>
        <v>6154.6596300000001</v>
      </c>
      <c r="AV489" s="564">
        <f t="shared" ref="AV489:AV508" si="1394">AX489</f>
        <v>6154.6596300000001</v>
      </c>
      <c r="AW489" s="130"/>
      <c r="AX489" s="530">
        <f>AX490</f>
        <v>6154.6596300000001</v>
      </c>
      <c r="AY489" s="37"/>
      <c r="AZ489" s="37"/>
      <c r="BA489" s="102"/>
      <c r="BB489" s="37"/>
      <c r="BC489" s="37"/>
      <c r="BD489" s="37"/>
      <c r="BE489" s="130"/>
      <c r="BF489" s="130"/>
      <c r="BG489" s="37"/>
      <c r="BH489" s="37"/>
      <c r="BI489" s="130"/>
      <c r="BJ489" s="130"/>
      <c r="BK489" s="130"/>
      <c r="BL489" s="37"/>
      <c r="BM489" s="37"/>
      <c r="BN489" s="130"/>
      <c r="BO489" s="130"/>
      <c r="BP489" s="130"/>
      <c r="BQ489" s="130"/>
      <c r="BR489" s="37"/>
      <c r="BS489" s="37"/>
      <c r="BT489" s="37"/>
      <c r="BU489" s="37"/>
      <c r="BV489" s="130"/>
      <c r="BW489" s="130"/>
      <c r="BX489" s="130"/>
      <c r="BY489" s="37"/>
      <c r="BZ489" s="37"/>
      <c r="CA489" s="130"/>
      <c r="CB489" s="188"/>
      <c r="CC489" s="189"/>
      <c r="CD489" s="189"/>
      <c r="CE489" s="130"/>
      <c r="CF489" s="188"/>
      <c r="CG489" s="188"/>
      <c r="CH489" s="189"/>
      <c r="CI489" s="189"/>
      <c r="CJ489" s="130"/>
      <c r="CK489" s="130"/>
      <c r="CL489" s="130"/>
      <c r="CM489" s="130"/>
      <c r="CN489" s="37"/>
      <c r="CO489" s="37"/>
    </row>
    <row r="490" spans="2:93" s="44" customFormat="1" ht="57" hidden="1" customHeight="1" x14ac:dyDescent="0.25">
      <c r="B490" s="531"/>
      <c r="C490" s="111" t="s">
        <v>31</v>
      </c>
      <c r="D490" s="666">
        <v>0</v>
      </c>
      <c r="E490" s="666">
        <v>0</v>
      </c>
      <c r="F490" s="666">
        <v>0</v>
      </c>
      <c r="G490" s="279"/>
      <c r="H490" s="279"/>
      <c r="I490" s="666">
        <f t="shared" si="1380"/>
        <v>0</v>
      </c>
      <c r="J490" s="574" t="e">
        <f t="shared" si="1381"/>
        <v>#DIV/0!</v>
      </c>
      <c r="K490" s="43"/>
      <c r="L490" s="574"/>
      <c r="M490" s="666">
        <v>0</v>
      </c>
      <c r="N490" s="574"/>
      <c r="O490" s="43"/>
      <c r="P490" s="43"/>
      <c r="Q490" s="43"/>
      <c r="R490" s="43"/>
      <c r="S490" s="666"/>
      <c r="T490" s="43"/>
      <c r="U490" s="128"/>
      <c r="V490" s="634"/>
      <c r="W490" s="666"/>
      <c r="X490" s="634"/>
      <c r="Y490" s="43"/>
      <c r="Z490" s="634"/>
      <c r="AA490" s="43"/>
      <c r="AB490" s="43"/>
      <c r="AC490" s="666">
        <f t="shared" si="1359"/>
        <v>0</v>
      </c>
      <c r="AD490" s="580" t="e">
        <f t="shared" si="1360"/>
        <v>#DIV/0!</v>
      </c>
      <c r="AE490" s="128"/>
      <c r="AF490" s="627"/>
      <c r="AG490" s="666"/>
      <c r="AH490" s="627" t="e">
        <f t="shared" si="1339"/>
        <v>#DIV/0!</v>
      </c>
      <c r="AI490" s="43"/>
      <c r="AJ490" s="43"/>
      <c r="AK490" s="666"/>
      <c r="AL490" s="43"/>
      <c r="AM490" s="43"/>
      <c r="AN490" s="43"/>
      <c r="AO490" s="43"/>
      <c r="AP490" s="43"/>
      <c r="AQ490" s="43"/>
      <c r="AR490" s="43"/>
      <c r="AS490" s="43"/>
      <c r="AT490" s="43"/>
      <c r="AU490" s="112">
        <f t="shared" si="1382"/>
        <v>6154.6596300000001</v>
      </c>
      <c r="AV490" s="564">
        <f t="shared" si="1394"/>
        <v>6154.6596300000001</v>
      </c>
      <c r="AW490" s="128"/>
      <c r="AX490" s="530">
        <f>AX491+AX492</f>
        <v>6154.6596300000001</v>
      </c>
      <c r="AY490" s="43"/>
      <c r="AZ490" s="43"/>
      <c r="BA490" s="102"/>
      <c r="BB490" s="43"/>
      <c r="BC490" s="43"/>
      <c r="BD490" s="43"/>
      <c r="BE490" s="128"/>
      <c r="BF490" s="128"/>
      <c r="BG490" s="43"/>
      <c r="BH490" s="43"/>
      <c r="BI490" s="128"/>
      <c r="BJ490" s="128"/>
      <c r="BK490" s="128"/>
      <c r="BL490" s="43"/>
      <c r="BM490" s="43"/>
      <c r="BN490" s="128"/>
      <c r="BO490" s="128"/>
      <c r="BP490" s="128"/>
      <c r="BQ490" s="128"/>
      <c r="BR490" s="43"/>
      <c r="BS490" s="43"/>
      <c r="BT490" s="43"/>
      <c r="BU490" s="43"/>
      <c r="BV490" s="128"/>
      <c r="BW490" s="128"/>
      <c r="BX490" s="128"/>
      <c r="BY490" s="43"/>
      <c r="BZ490" s="43"/>
      <c r="CA490" s="128"/>
      <c r="CB490" s="528"/>
      <c r="CC490" s="279"/>
      <c r="CD490" s="279"/>
      <c r="CE490" s="128"/>
      <c r="CF490" s="528"/>
      <c r="CG490" s="528"/>
      <c r="CH490" s="279"/>
      <c r="CI490" s="279"/>
      <c r="CJ490" s="128"/>
      <c r="CK490" s="128"/>
      <c r="CL490" s="128"/>
      <c r="CM490" s="128"/>
      <c r="CN490" s="43"/>
      <c r="CO490" s="43"/>
    </row>
    <row r="491" spans="2:93" s="44" customFormat="1" ht="43.5" hidden="1" customHeight="1" x14ac:dyDescent="0.25">
      <c r="B491" s="531"/>
      <c r="C491" s="124" t="s">
        <v>39</v>
      </c>
      <c r="D491" s="666"/>
      <c r="E491" s="666"/>
      <c r="F491" s="666"/>
      <c r="G491" s="279"/>
      <c r="H491" s="279"/>
      <c r="I491" s="666">
        <f t="shared" si="1380"/>
        <v>0</v>
      </c>
      <c r="J491" s="574" t="e">
        <f t="shared" si="1381"/>
        <v>#DIV/0!</v>
      </c>
      <c r="K491" s="43"/>
      <c r="L491" s="574"/>
      <c r="M491" s="666"/>
      <c r="N491" s="574"/>
      <c r="O491" s="43"/>
      <c r="P491" s="43"/>
      <c r="Q491" s="43"/>
      <c r="R491" s="43"/>
      <c r="S491" s="666"/>
      <c r="T491" s="43"/>
      <c r="U491" s="128"/>
      <c r="V491" s="634"/>
      <c r="W491" s="666"/>
      <c r="X491" s="634"/>
      <c r="Y491" s="43"/>
      <c r="Z491" s="634"/>
      <c r="AA491" s="43"/>
      <c r="AB491" s="43"/>
      <c r="AC491" s="666">
        <f t="shared" si="1359"/>
        <v>0</v>
      </c>
      <c r="AD491" s="580" t="e">
        <f t="shared" si="1360"/>
        <v>#DIV/0!</v>
      </c>
      <c r="AE491" s="128"/>
      <c r="AF491" s="627"/>
      <c r="AG491" s="666"/>
      <c r="AH491" s="627" t="e">
        <f t="shared" si="1339"/>
        <v>#DIV/0!</v>
      </c>
      <c r="AI491" s="43"/>
      <c r="AJ491" s="43"/>
      <c r="AK491" s="666"/>
      <c r="AL491" s="43"/>
      <c r="AM491" s="43"/>
      <c r="AN491" s="43"/>
      <c r="AO491" s="43"/>
      <c r="AP491" s="43"/>
      <c r="AQ491" s="43"/>
      <c r="AR491" s="43"/>
      <c r="AS491" s="43"/>
      <c r="AT491" s="43"/>
      <c r="AU491" s="112">
        <f t="shared" si="1382"/>
        <v>5975.7784499999998</v>
      </c>
      <c r="AV491" s="130">
        <f t="shared" si="1394"/>
        <v>5975.7784499999998</v>
      </c>
      <c r="AW491" s="128"/>
      <c r="AX491" s="130">
        <v>5975.7784499999998</v>
      </c>
      <c r="AY491" s="43"/>
      <c r="AZ491" s="43"/>
      <c r="BA491" s="102"/>
      <c r="BB491" s="43"/>
      <c r="BC491" s="43"/>
      <c r="BD491" s="43"/>
      <c r="BE491" s="128"/>
      <c r="BF491" s="128"/>
      <c r="BG491" s="43"/>
      <c r="BH491" s="43"/>
      <c r="BI491" s="128"/>
      <c r="BJ491" s="128"/>
      <c r="BK491" s="128"/>
      <c r="BL491" s="43"/>
      <c r="BM491" s="43"/>
      <c r="BN491" s="128"/>
      <c r="BO491" s="128"/>
      <c r="BP491" s="128"/>
      <c r="BQ491" s="128"/>
      <c r="BR491" s="43"/>
      <c r="BS491" s="43"/>
      <c r="BT491" s="43"/>
      <c r="BU491" s="43"/>
      <c r="BV491" s="128"/>
      <c r="BW491" s="128"/>
      <c r="BX491" s="128"/>
      <c r="BY491" s="43"/>
      <c r="BZ491" s="43"/>
      <c r="CA491" s="128"/>
      <c r="CB491" s="528"/>
      <c r="CC491" s="279"/>
      <c r="CD491" s="279"/>
      <c r="CE491" s="128"/>
      <c r="CF491" s="528"/>
      <c r="CG491" s="528"/>
      <c r="CH491" s="279"/>
      <c r="CI491" s="279"/>
      <c r="CJ491" s="128"/>
      <c r="CK491" s="128"/>
      <c r="CL491" s="128"/>
      <c r="CM491" s="128"/>
      <c r="CN491" s="43"/>
      <c r="CO491" s="43"/>
    </row>
    <row r="492" spans="2:93" s="39" customFormat="1" ht="32.25" hidden="1" customHeight="1" x14ac:dyDescent="0.25">
      <c r="B492" s="209"/>
      <c r="C492" s="124" t="s">
        <v>40</v>
      </c>
      <c r="D492" s="188">
        <v>0</v>
      </c>
      <c r="E492" s="188">
        <v>0</v>
      </c>
      <c r="F492" s="188">
        <v>0</v>
      </c>
      <c r="G492" s="189"/>
      <c r="H492" s="189"/>
      <c r="I492" s="188">
        <f t="shared" si="1380"/>
        <v>0</v>
      </c>
      <c r="J492" s="574" t="e">
        <f t="shared" si="1381"/>
        <v>#DIV/0!</v>
      </c>
      <c r="K492" s="37"/>
      <c r="L492" s="574"/>
      <c r="M492" s="188">
        <v>0</v>
      </c>
      <c r="N492" s="574"/>
      <c r="O492" s="37"/>
      <c r="P492" s="37"/>
      <c r="Q492" s="37"/>
      <c r="R492" s="37"/>
      <c r="S492" s="188"/>
      <c r="T492" s="37"/>
      <c r="U492" s="130"/>
      <c r="V492" s="634"/>
      <c r="W492" s="188"/>
      <c r="X492" s="634"/>
      <c r="Y492" s="37"/>
      <c r="Z492" s="634"/>
      <c r="AA492" s="37"/>
      <c r="AB492" s="37"/>
      <c r="AC492" s="188">
        <f t="shared" si="1359"/>
        <v>0</v>
      </c>
      <c r="AD492" s="580" t="e">
        <f t="shared" si="1360"/>
        <v>#DIV/0!</v>
      </c>
      <c r="AE492" s="130"/>
      <c r="AF492" s="627"/>
      <c r="AG492" s="188"/>
      <c r="AH492" s="627" t="e">
        <f t="shared" si="1339"/>
        <v>#DIV/0!</v>
      </c>
      <c r="AI492" s="37"/>
      <c r="AJ492" s="37"/>
      <c r="AK492" s="188"/>
      <c r="AL492" s="37"/>
      <c r="AM492" s="37"/>
      <c r="AN492" s="37"/>
      <c r="AO492" s="37"/>
      <c r="AP492" s="37"/>
      <c r="AQ492" s="37"/>
      <c r="AR492" s="37"/>
      <c r="AS492" s="37"/>
      <c r="AT492" s="37"/>
      <c r="AU492" s="112">
        <f t="shared" si="1382"/>
        <v>178.88118</v>
      </c>
      <c r="AV492" s="130">
        <f t="shared" si="1394"/>
        <v>178.88118</v>
      </c>
      <c r="AW492" s="130"/>
      <c r="AX492" s="130">
        <v>178.88118</v>
      </c>
      <c r="AY492" s="37"/>
      <c r="AZ492" s="37"/>
      <c r="BA492" s="102"/>
      <c r="BB492" s="37"/>
      <c r="BC492" s="37"/>
      <c r="BD492" s="37"/>
      <c r="BE492" s="130"/>
      <c r="BF492" s="130"/>
      <c r="BG492" s="37"/>
      <c r="BH492" s="37"/>
      <c r="BI492" s="130"/>
      <c r="BJ492" s="130"/>
      <c r="BK492" s="130"/>
      <c r="BL492" s="37"/>
      <c r="BM492" s="37"/>
      <c r="BN492" s="130"/>
      <c r="BO492" s="130"/>
      <c r="BP492" s="130"/>
      <c r="BQ492" s="130"/>
      <c r="BR492" s="37"/>
      <c r="BS492" s="37"/>
      <c r="BT492" s="37"/>
      <c r="BU492" s="37"/>
      <c r="BV492" s="130"/>
      <c r="BW492" s="130"/>
      <c r="BX492" s="130"/>
      <c r="BY492" s="37"/>
      <c r="BZ492" s="37"/>
      <c r="CA492" s="130"/>
      <c r="CB492" s="188"/>
      <c r="CC492" s="189"/>
      <c r="CD492" s="189"/>
      <c r="CE492" s="130"/>
      <c r="CF492" s="188"/>
      <c r="CG492" s="188"/>
      <c r="CH492" s="189"/>
      <c r="CI492" s="189"/>
      <c r="CJ492" s="130"/>
      <c r="CK492" s="130"/>
      <c r="CL492" s="130"/>
      <c r="CM492" s="130"/>
      <c r="CN492" s="37"/>
      <c r="CO492" s="37"/>
    </row>
    <row r="493" spans="2:93" s="39" customFormat="1" ht="95.25" customHeight="1" x14ac:dyDescent="0.25">
      <c r="B493" s="531" t="s">
        <v>204</v>
      </c>
      <c r="C493" s="138" t="s">
        <v>426</v>
      </c>
      <c r="D493" s="193">
        <f>F493</f>
        <v>27531.71531</v>
      </c>
      <c r="E493" s="182">
        <v>0</v>
      </c>
      <c r="F493" s="182">
        <f>F494</f>
        <v>27531.71531</v>
      </c>
      <c r="G493" s="189"/>
      <c r="H493" s="189"/>
      <c r="I493" s="193">
        <f t="shared" si="1380"/>
        <v>0</v>
      </c>
      <c r="J493" s="574">
        <f t="shared" si="1381"/>
        <v>0</v>
      </c>
      <c r="K493" s="37"/>
      <c r="L493" s="574"/>
      <c r="M493" s="193">
        <v>0</v>
      </c>
      <c r="N493" s="574"/>
      <c r="O493" s="37"/>
      <c r="P493" s="37"/>
      <c r="Q493" s="37"/>
      <c r="R493" s="37"/>
      <c r="S493" s="193"/>
      <c r="T493" s="37"/>
      <c r="U493" s="586"/>
      <c r="V493" s="634"/>
      <c r="W493" s="193"/>
      <c r="X493" s="634"/>
      <c r="Y493" s="37"/>
      <c r="Z493" s="634"/>
      <c r="AA493" s="37"/>
      <c r="AB493" s="37"/>
      <c r="AC493" s="193">
        <f t="shared" si="1359"/>
        <v>27531.71531</v>
      </c>
      <c r="AD493" s="580">
        <f t="shared" si="1360"/>
        <v>1</v>
      </c>
      <c r="AE493" s="586"/>
      <c r="AF493" s="627"/>
      <c r="AG493" s="193">
        <f>AG494</f>
        <v>27531.71531</v>
      </c>
      <c r="AH493" s="627">
        <f t="shared" si="1339"/>
        <v>1</v>
      </c>
      <c r="AI493" s="37"/>
      <c r="AJ493" s="37"/>
      <c r="AK493" s="193"/>
      <c r="AL493" s="37"/>
      <c r="AM493" s="37"/>
      <c r="AN493" s="37"/>
      <c r="AO493" s="37"/>
      <c r="AP493" s="37"/>
      <c r="AQ493" s="37"/>
      <c r="AR493" s="37"/>
      <c r="AS493" s="37"/>
      <c r="AT493" s="37"/>
      <c r="AU493" s="112">
        <f t="shared" si="1382"/>
        <v>0</v>
      </c>
      <c r="AV493" s="564">
        <f t="shared" si="1394"/>
        <v>27531.71531</v>
      </c>
      <c r="AW493" s="130"/>
      <c r="AX493" s="530">
        <f>AX494</f>
        <v>27531.71531</v>
      </c>
      <c r="AY493" s="37"/>
      <c r="AZ493" s="37"/>
      <c r="BA493" s="102"/>
      <c r="BB493" s="37"/>
      <c r="BC493" s="37"/>
      <c r="BD493" s="37"/>
      <c r="BE493" s="130"/>
      <c r="BF493" s="130"/>
      <c r="BG493" s="37"/>
      <c r="BH493" s="37"/>
      <c r="BI493" s="130"/>
      <c r="BJ493" s="130"/>
      <c r="BK493" s="130"/>
      <c r="BL493" s="37"/>
      <c r="BM493" s="37"/>
      <c r="BN493" s="130"/>
      <c r="BO493" s="130"/>
      <c r="BP493" s="130"/>
      <c r="BQ493" s="130"/>
      <c r="BR493" s="37"/>
      <c r="BS493" s="37"/>
      <c r="BT493" s="37"/>
      <c r="BU493" s="37"/>
      <c r="BV493" s="130"/>
      <c r="BW493" s="130"/>
      <c r="BX493" s="130"/>
      <c r="BY493" s="37"/>
      <c r="BZ493" s="37"/>
      <c r="CA493" s="130"/>
      <c r="CB493" s="188"/>
      <c r="CC493" s="189"/>
      <c r="CD493" s="189"/>
      <c r="CE493" s="130"/>
      <c r="CF493" s="188"/>
      <c r="CG493" s="188"/>
      <c r="CH493" s="189"/>
      <c r="CI493" s="189"/>
      <c r="CJ493" s="130"/>
      <c r="CK493" s="130"/>
      <c r="CL493" s="130"/>
      <c r="CM493" s="130"/>
      <c r="CN493" s="37"/>
      <c r="CO493" s="37"/>
    </row>
    <row r="494" spans="2:93" s="39" customFormat="1" ht="47.25" hidden="1" customHeight="1" x14ac:dyDescent="0.25">
      <c r="B494" s="209"/>
      <c r="C494" s="111" t="s">
        <v>31</v>
      </c>
      <c r="D494" s="666">
        <f>F494</f>
        <v>27531.71531</v>
      </c>
      <c r="E494" s="666">
        <v>0</v>
      </c>
      <c r="F494" s="666">
        <f>F495+F496</f>
        <v>27531.71531</v>
      </c>
      <c r="G494" s="189"/>
      <c r="H494" s="189"/>
      <c r="I494" s="666">
        <f t="shared" si="1380"/>
        <v>0</v>
      </c>
      <c r="J494" s="574">
        <f t="shared" si="1381"/>
        <v>0</v>
      </c>
      <c r="K494" s="37"/>
      <c r="L494" s="574"/>
      <c r="M494" s="666">
        <v>0</v>
      </c>
      <c r="N494" s="574"/>
      <c r="O494" s="37"/>
      <c r="P494" s="37"/>
      <c r="Q494" s="37"/>
      <c r="R494" s="37"/>
      <c r="S494" s="666"/>
      <c r="T494" s="37"/>
      <c r="U494" s="128"/>
      <c r="V494" s="634"/>
      <c r="W494" s="666"/>
      <c r="X494" s="634"/>
      <c r="Y494" s="37"/>
      <c r="Z494" s="634"/>
      <c r="AA494" s="37"/>
      <c r="AB494" s="37"/>
      <c r="AC494" s="666">
        <f t="shared" si="1359"/>
        <v>27531.71531</v>
      </c>
      <c r="AD494" s="580">
        <f t="shared" si="1360"/>
        <v>1</v>
      </c>
      <c r="AE494" s="128"/>
      <c r="AF494" s="627"/>
      <c r="AG494" s="666">
        <f>AG495+AG496</f>
        <v>27531.71531</v>
      </c>
      <c r="AH494" s="627">
        <f t="shared" si="1339"/>
        <v>1</v>
      </c>
      <c r="AI494" s="37"/>
      <c r="AJ494" s="37"/>
      <c r="AK494" s="666"/>
      <c r="AL494" s="37"/>
      <c r="AM494" s="37"/>
      <c r="AN494" s="37"/>
      <c r="AO494" s="37"/>
      <c r="AP494" s="37"/>
      <c r="AQ494" s="37"/>
      <c r="AR494" s="37"/>
      <c r="AS494" s="37"/>
      <c r="AT494" s="37"/>
      <c r="AU494" s="112">
        <f t="shared" si="1382"/>
        <v>0</v>
      </c>
      <c r="AV494" s="564">
        <f t="shared" si="1394"/>
        <v>27531.71531</v>
      </c>
      <c r="AW494" s="128"/>
      <c r="AX494" s="530">
        <f>SUM(AX495:AX496)</f>
        <v>27531.71531</v>
      </c>
      <c r="AY494" s="37"/>
      <c r="AZ494" s="37"/>
      <c r="BA494" s="102"/>
      <c r="BB494" s="37"/>
      <c r="BC494" s="37"/>
      <c r="BD494" s="37"/>
      <c r="BE494" s="130"/>
      <c r="BF494" s="130"/>
      <c r="BG494" s="37"/>
      <c r="BH494" s="37"/>
      <c r="BI494" s="130"/>
      <c r="BJ494" s="130"/>
      <c r="BK494" s="130"/>
      <c r="BL494" s="37"/>
      <c r="BM494" s="37"/>
      <c r="BN494" s="130"/>
      <c r="BO494" s="130"/>
      <c r="BP494" s="130"/>
      <c r="BQ494" s="130"/>
      <c r="BR494" s="37"/>
      <c r="BS494" s="37"/>
      <c r="BT494" s="37"/>
      <c r="BU494" s="37"/>
      <c r="BV494" s="130"/>
      <c r="BW494" s="130"/>
      <c r="BX494" s="130"/>
      <c r="BY494" s="37"/>
      <c r="BZ494" s="37"/>
      <c r="CA494" s="130"/>
      <c r="CB494" s="188"/>
      <c r="CC494" s="189"/>
      <c r="CD494" s="189"/>
      <c r="CE494" s="130"/>
      <c r="CF494" s="188"/>
      <c r="CG494" s="188"/>
      <c r="CH494" s="189"/>
      <c r="CI494" s="189"/>
      <c r="CJ494" s="130"/>
      <c r="CK494" s="130"/>
      <c r="CL494" s="130"/>
      <c r="CM494" s="130"/>
      <c r="CN494" s="37"/>
      <c r="CO494" s="37"/>
    </row>
    <row r="495" spans="2:93" s="39" customFormat="1" ht="32.25" hidden="1" customHeight="1" x14ac:dyDescent="0.25">
      <c r="B495" s="209"/>
      <c r="C495" s="124" t="s">
        <v>39</v>
      </c>
      <c r="D495" s="188">
        <f>F495</f>
        <v>27259.83958</v>
      </c>
      <c r="E495" s="188">
        <v>0</v>
      </c>
      <c r="F495" s="188">
        <v>27259.83958</v>
      </c>
      <c r="G495" s="189"/>
      <c r="H495" s="189"/>
      <c r="I495" s="188">
        <f t="shared" si="1380"/>
        <v>0</v>
      </c>
      <c r="J495" s="574">
        <f t="shared" si="1381"/>
        <v>0</v>
      </c>
      <c r="K495" s="37"/>
      <c r="L495" s="574"/>
      <c r="M495" s="188">
        <v>0</v>
      </c>
      <c r="N495" s="574"/>
      <c r="O495" s="37"/>
      <c r="P495" s="37"/>
      <c r="Q495" s="37"/>
      <c r="R495" s="37"/>
      <c r="S495" s="188"/>
      <c r="T495" s="37"/>
      <c r="U495" s="130"/>
      <c r="V495" s="634"/>
      <c r="W495" s="188"/>
      <c r="X495" s="634"/>
      <c r="Y495" s="37"/>
      <c r="Z495" s="634"/>
      <c r="AA495" s="37"/>
      <c r="AB495" s="37"/>
      <c r="AC495" s="188">
        <f t="shared" si="1359"/>
        <v>27259.83958</v>
      </c>
      <c r="AD495" s="580">
        <f t="shared" si="1360"/>
        <v>1</v>
      </c>
      <c r="AE495" s="130"/>
      <c r="AF495" s="627"/>
      <c r="AG495" s="188">
        <v>27259.83958</v>
      </c>
      <c r="AH495" s="627">
        <f t="shared" si="1339"/>
        <v>1</v>
      </c>
      <c r="AI495" s="37"/>
      <c r="AJ495" s="37"/>
      <c r="AK495" s="188"/>
      <c r="AL495" s="37"/>
      <c r="AM495" s="37"/>
      <c r="AN495" s="37"/>
      <c r="AO495" s="37"/>
      <c r="AP495" s="37"/>
      <c r="AQ495" s="37"/>
      <c r="AR495" s="37"/>
      <c r="AS495" s="37"/>
      <c r="AT495" s="37"/>
      <c r="AU495" s="112">
        <f t="shared" si="1382"/>
        <v>0</v>
      </c>
      <c r="AV495" s="130">
        <f t="shared" si="1394"/>
        <v>27259.83958</v>
      </c>
      <c r="AW495" s="130"/>
      <c r="AX495" s="130">
        <v>27259.83958</v>
      </c>
      <c r="AY495" s="37"/>
      <c r="AZ495" s="37"/>
      <c r="BA495" s="102"/>
      <c r="BB495" s="37"/>
      <c r="BC495" s="37"/>
      <c r="BD495" s="37"/>
      <c r="BE495" s="130"/>
      <c r="BF495" s="130"/>
      <c r="BG495" s="37"/>
      <c r="BH495" s="37"/>
      <c r="BI495" s="130"/>
      <c r="BJ495" s="130"/>
      <c r="BK495" s="130"/>
      <c r="BL495" s="37"/>
      <c r="BM495" s="37"/>
      <c r="BN495" s="130"/>
      <c r="BO495" s="130"/>
      <c r="BP495" s="130"/>
      <c r="BQ495" s="130"/>
      <c r="BR495" s="37"/>
      <c r="BS495" s="37"/>
      <c r="BT495" s="37"/>
      <c r="BU495" s="37"/>
      <c r="BV495" s="130"/>
      <c r="BW495" s="130"/>
      <c r="BX495" s="130"/>
      <c r="BY495" s="37"/>
      <c r="BZ495" s="37"/>
      <c r="CA495" s="130"/>
      <c r="CB495" s="188"/>
      <c r="CC495" s="189"/>
      <c r="CD495" s="189"/>
      <c r="CE495" s="130"/>
      <c r="CF495" s="188"/>
      <c r="CG495" s="188"/>
      <c r="CH495" s="189"/>
      <c r="CI495" s="189"/>
      <c r="CJ495" s="130"/>
      <c r="CK495" s="130"/>
      <c r="CL495" s="130"/>
      <c r="CM495" s="130"/>
      <c r="CN495" s="37"/>
      <c r="CO495" s="37"/>
    </row>
    <row r="496" spans="2:93" s="39" customFormat="1" ht="32.25" hidden="1" customHeight="1" x14ac:dyDescent="0.25">
      <c r="B496" s="209"/>
      <c r="C496" s="124" t="s">
        <v>40</v>
      </c>
      <c r="D496" s="188">
        <f>F496</f>
        <v>271.87572999999998</v>
      </c>
      <c r="E496" s="188">
        <v>0</v>
      </c>
      <c r="F496" s="188">
        <v>271.87572999999998</v>
      </c>
      <c r="G496" s="189"/>
      <c r="H496" s="189"/>
      <c r="I496" s="188">
        <f t="shared" si="1380"/>
        <v>0</v>
      </c>
      <c r="J496" s="574">
        <f t="shared" si="1381"/>
        <v>0</v>
      </c>
      <c r="K496" s="37"/>
      <c r="L496" s="574"/>
      <c r="M496" s="188">
        <v>0</v>
      </c>
      <c r="N496" s="574"/>
      <c r="O496" s="37"/>
      <c r="P496" s="37"/>
      <c r="Q496" s="37"/>
      <c r="R496" s="37"/>
      <c r="S496" s="188"/>
      <c r="T496" s="37"/>
      <c r="U496" s="130"/>
      <c r="V496" s="634"/>
      <c r="W496" s="188"/>
      <c r="X496" s="634"/>
      <c r="Y496" s="37"/>
      <c r="Z496" s="634"/>
      <c r="AA496" s="37"/>
      <c r="AB496" s="37"/>
      <c r="AC496" s="188">
        <f t="shared" si="1359"/>
        <v>271.87572999999998</v>
      </c>
      <c r="AD496" s="580">
        <f t="shared" si="1360"/>
        <v>1</v>
      </c>
      <c r="AE496" s="130"/>
      <c r="AF496" s="627"/>
      <c r="AG496" s="188">
        <v>271.87572999999998</v>
      </c>
      <c r="AH496" s="627">
        <f t="shared" si="1339"/>
        <v>1</v>
      </c>
      <c r="AI496" s="37"/>
      <c r="AJ496" s="37"/>
      <c r="AK496" s="188"/>
      <c r="AL496" s="37"/>
      <c r="AM496" s="37"/>
      <c r="AN496" s="37"/>
      <c r="AO496" s="37"/>
      <c r="AP496" s="37"/>
      <c r="AQ496" s="37"/>
      <c r="AR496" s="37"/>
      <c r="AS496" s="37"/>
      <c r="AT496" s="37"/>
      <c r="AU496" s="112">
        <f t="shared" si="1382"/>
        <v>0</v>
      </c>
      <c r="AV496" s="130">
        <f t="shared" si="1394"/>
        <v>271.87572999999998</v>
      </c>
      <c r="AW496" s="130"/>
      <c r="AX496" s="130">
        <v>271.87572999999998</v>
      </c>
      <c r="AY496" s="37"/>
      <c r="AZ496" s="37"/>
      <c r="BA496" s="102"/>
      <c r="BB496" s="37"/>
      <c r="BC496" s="37"/>
      <c r="BD496" s="37"/>
      <c r="BE496" s="130"/>
      <c r="BF496" s="130"/>
      <c r="BG496" s="37"/>
      <c r="BH496" s="37"/>
      <c r="BI496" s="130"/>
      <c r="BJ496" s="130"/>
      <c r="BK496" s="130"/>
      <c r="BL496" s="37"/>
      <c r="BM496" s="37"/>
      <c r="BN496" s="130"/>
      <c r="BO496" s="130"/>
      <c r="BP496" s="130"/>
      <c r="BQ496" s="130"/>
      <c r="BR496" s="37"/>
      <c r="BS496" s="37"/>
      <c r="BT496" s="37"/>
      <c r="BU496" s="37"/>
      <c r="BV496" s="130"/>
      <c r="BW496" s="130"/>
      <c r="BX496" s="130"/>
      <c r="BY496" s="37"/>
      <c r="BZ496" s="37"/>
      <c r="CA496" s="130"/>
      <c r="CB496" s="188"/>
      <c r="CC496" s="189"/>
      <c r="CD496" s="189"/>
      <c r="CE496" s="130"/>
      <c r="CF496" s="188"/>
      <c r="CG496" s="188"/>
      <c r="CH496" s="189"/>
      <c r="CI496" s="189"/>
      <c r="CJ496" s="130"/>
      <c r="CK496" s="130"/>
      <c r="CL496" s="130"/>
      <c r="CM496" s="130"/>
      <c r="CN496" s="37"/>
      <c r="CO496" s="37"/>
    </row>
    <row r="497" spans="2:93" s="39" customFormat="1" ht="66" hidden="1" customHeight="1" x14ac:dyDescent="0.25">
      <c r="B497" s="531" t="s">
        <v>401</v>
      </c>
      <c r="C497" s="138" t="s">
        <v>428</v>
      </c>
      <c r="D497" s="188"/>
      <c r="E497" s="188"/>
      <c r="F497" s="188"/>
      <c r="G497" s="189"/>
      <c r="H497" s="189"/>
      <c r="I497" s="188">
        <f t="shared" si="1380"/>
        <v>0</v>
      </c>
      <c r="J497" s="574" t="e">
        <f t="shared" si="1381"/>
        <v>#DIV/0!</v>
      </c>
      <c r="K497" s="37"/>
      <c r="L497" s="574"/>
      <c r="M497" s="188"/>
      <c r="N497" s="574"/>
      <c r="O497" s="37"/>
      <c r="P497" s="37"/>
      <c r="Q497" s="37"/>
      <c r="R497" s="37"/>
      <c r="S497" s="188"/>
      <c r="T497" s="37"/>
      <c r="U497" s="130"/>
      <c r="V497" s="634"/>
      <c r="W497" s="188"/>
      <c r="X497" s="634"/>
      <c r="Y497" s="37"/>
      <c r="Z497" s="634"/>
      <c r="AA497" s="37"/>
      <c r="AB497" s="37"/>
      <c r="AC497" s="188">
        <f t="shared" si="1359"/>
        <v>0</v>
      </c>
      <c r="AD497" s="580" t="e">
        <f t="shared" si="1360"/>
        <v>#DIV/0!</v>
      </c>
      <c r="AE497" s="130"/>
      <c r="AF497" s="627"/>
      <c r="AG497" s="188"/>
      <c r="AH497" s="627" t="e">
        <f t="shared" si="1339"/>
        <v>#DIV/0!</v>
      </c>
      <c r="AI497" s="37"/>
      <c r="AJ497" s="37"/>
      <c r="AK497" s="188"/>
      <c r="AL497" s="37"/>
      <c r="AM497" s="37"/>
      <c r="AN497" s="37"/>
      <c r="AO497" s="37"/>
      <c r="AP497" s="37"/>
      <c r="AQ497" s="37"/>
      <c r="AR497" s="37"/>
      <c r="AS497" s="37"/>
      <c r="AT497" s="37"/>
      <c r="AU497" s="112">
        <f t="shared" si="1382"/>
        <v>5000</v>
      </c>
      <c r="AV497" s="564">
        <f t="shared" si="1394"/>
        <v>5000</v>
      </c>
      <c r="AW497" s="130"/>
      <c r="AX497" s="530">
        <f>AX498</f>
        <v>5000</v>
      </c>
      <c r="AY497" s="37"/>
      <c r="AZ497" s="37"/>
      <c r="BA497" s="102"/>
      <c r="BB497" s="37"/>
      <c r="BC497" s="37"/>
      <c r="BD497" s="37"/>
      <c r="BE497" s="130"/>
      <c r="BF497" s="130"/>
      <c r="BG497" s="37"/>
      <c r="BH497" s="37"/>
      <c r="BI497" s="130"/>
      <c r="BJ497" s="130"/>
      <c r="BK497" s="130"/>
      <c r="BL497" s="37"/>
      <c r="BM497" s="37"/>
      <c r="BN497" s="128">
        <f>BQ497</f>
        <v>140000</v>
      </c>
      <c r="BO497" s="530">
        <f>BQ497</f>
        <v>140000</v>
      </c>
      <c r="BP497" s="130"/>
      <c r="BQ497" s="530">
        <f>BQ498</f>
        <v>140000</v>
      </c>
      <c r="BR497" s="37"/>
      <c r="BS497" s="37"/>
      <c r="BT497" s="37"/>
      <c r="BU497" s="37"/>
      <c r="BV497" s="130"/>
      <c r="BW497" s="130"/>
      <c r="BX497" s="130"/>
      <c r="BY497" s="37"/>
      <c r="BZ497" s="37"/>
      <c r="CA497" s="130"/>
      <c r="CB497" s="188"/>
      <c r="CC497" s="189"/>
      <c r="CD497" s="189"/>
      <c r="CE497" s="130"/>
      <c r="CF497" s="188"/>
      <c r="CG497" s="188"/>
      <c r="CH497" s="189"/>
      <c r="CI497" s="189"/>
      <c r="CJ497" s="130"/>
      <c r="CK497" s="130"/>
      <c r="CL497" s="130"/>
      <c r="CM497" s="130"/>
      <c r="CN497" s="37"/>
      <c r="CO497" s="37"/>
    </row>
    <row r="498" spans="2:93" s="39" customFormat="1" ht="45.75" hidden="1" customHeight="1" x14ac:dyDescent="0.25">
      <c r="B498" s="209"/>
      <c r="C498" s="111" t="s">
        <v>31</v>
      </c>
      <c r="D498" s="188"/>
      <c r="E498" s="188"/>
      <c r="F498" s="188"/>
      <c r="G498" s="189"/>
      <c r="H498" s="189"/>
      <c r="I498" s="188">
        <f t="shared" si="1380"/>
        <v>0</v>
      </c>
      <c r="J498" s="574" t="e">
        <f t="shared" si="1381"/>
        <v>#DIV/0!</v>
      </c>
      <c r="K498" s="37"/>
      <c r="L498" s="574"/>
      <c r="M498" s="188"/>
      <c r="N498" s="574"/>
      <c r="O498" s="37"/>
      <c r="P498" s="37"/>
      <c r="Q498" s="37"/>
      <c r="R498" s="37"/>
      <c r="S498" s="188"/>
      <c r="T498" s="37"/>
      <c r="U498" s="130"/>
      <c r="V498" s="634"/>
      <c r="W498" s="188"/>
      <c r="X498" s="634"/>
      <c r="Y498" s="37"/>
      <c r="Z498" s="634"/>
      <c r="AA498" s="37"/>
      <c r="AB498" s="37"/>
      <c r="AC498" s="188">
        <f t="shared" si="1359"/>
        <v>0</v>
      </c>
      <c r="AD498" s="580" t="e">
        <f t="shared" si="1360"/>
        <v>#DIV/0!</v>
      </c>
      <c r="AE498" s="130"/>
      <c r="AF498" s="627"/>
      <c r="AG498" s="188"/>
      <c r="AH498" s="627" t="e">
        <f t="shared" si="1339"/>
        <v>#DIV/0!</v>
      </c>
      <c r="AI498" s="37"/>
      <c r="AJ498" s="37"/>
      <c r="AK498" s="188"/>
      <c r="AL498" s="37"/>
      <c r="AM498" s="37"/>
      <c r="AN498" s="37"/>
      <c r="AO498" s="37"/>
      <c r="AP498" s="37"/>
      <c r="AQ498" s="37"/>
      <c r="AR498" s="37"/>
      <c r="AS498" s="37"/>
      <c r="AT498" s="37"/>
      <c r="AU498" s="112">
        <f t="shared" si="1382"/>
        <v>5000</v>
      </c>
      <c r="AV498" s="564">
        <f t="shared" si="1394"/>
        <v>5000</v>
      </c>
      <c r="AW498" s="128"/>
      <c r="AX498" s="530">
        <f>AX499+AX500</f>
        <v>5000</v>
      </c>
      <c r="AY498" s="37"/>
      <c r="AZ498" s="37"/>
      <c r="BA498" s="102"/>
      <c r="BB498" s="37"/>
      <c r="BC498" s="37"/>
      <c r="BD498" s="37"/>
      <c r="BE498" s="130"/>
      <c r="BF498" s="130"/>
      <c r="BG498" s="37"/>
      <c r="BH498" s="37"/>
      <c r="BI498" s="130"/>
      <c r="BJ498" s="130"/>
      <c r="BK498" s="130"/>
      <c r="BL498" s="37"/>
      <c r="BM498" s="37"/>
      <c r="BN498" s="128">
        <f>BO498</f>
        <v>140000</v>
      </c>
      <c r="BO498" s="530">
        <f>BQ498</f>
        <v>140000</v>
      </c>
      <c r="BP498" s="130"/>
      <c r="BQ498" s="530">
        <f>BQ499</f>
        <v>140000</v>
      </c>
      <c r="BR498" s="37"/>
      <c r="BS498" s="37"/>
      <c r="BT498" s="37"/>
      <c r="BU498" s="37"/>
      <c r="BV498" s="130"/>
      <c r="BW498" s="130"/>
      <c r="BX498" s="130"/>
      <c r="BY498" s="37"/>
      <c r="BZ498" s="37"/>
      <c r="CA498" s="130"/>
      <c r="CB498" s="188"/>
      <c r="CC498" s="189"/>
      <c r="CD498" s="189"/>
      <c r="CE498" s="130"/>
      <c r="CF498" s="188"/>
      <c r="CG498" s="188"/>
      <c r="CH498" s="189"/>
      <c r="CI498" s="189"/>
      <c r="CJ498" s="130"/>
      <c r="CK498" s="130"/>
      <c r="CL498" s="130"/>
      <c r="CM498" s="130"/>
      <c r="CN498" s="37"/>
      <c r="CO498" s="37"/>
    </row>
    <row r="499" spans="2:93" s="39" customFormat="1" ht="32.25" hidden="1" customHeight="1" x14ac:dyDescent="0.25">
      <c r="B499" s="209"/>
      <c r="C499" s="124" t="s">
        <v>39</v>
      </c>
      <c r="D499" s="188"/>
      <c r="E499" s="188"/>
      <c r="F499" s="188"/>
      <c r="G499" s="189"/>
      <c r="H499" s="189"/>
      <c r="I499" s="188">
        <f t="shared" si="1380"/>
        <v>0</v>
      </c>
      <c r="J499" s="574" t="e">
        <f t="shared" si="1381"/>
        <v>#DIV/0!</v>
      </c>
      <c r="K499" s="37"/>
      <c r="L499" s="574"/>
      <c r="M499" s="188"/>
      <c r="N499" s="574"/>
      <c r="O499" s="37"/>
      <c r="P499" s="37"/>
      <c r="Q499" s="37"/>
      <c r="R499" s="37"/>
      <c r="S499" s="188"/>
      <c r="T499" s="37"/>
      <c r="U499" s="130"/>
      <c r="V499" s="634"/>
      <c r="W499" s="188"/>
      <c r="X499" s="634"/>
      <c r="Y499" s="37"/>
      <c r="Z499" s="634"/>
      <c r="AA499" s="37"/>
      <c r="AB499" s="37"/>
      <c r="AC499" s="188">
        <f t="shared" si="1359"/>
        <v>0</v>
      </c>
      <c r="AD499" s="580" t="e">
        <f t="shared" si="1360"/>
        <v>#DIV/0!</v>
      </c>
      <c r="AE499" s="130"/>
      <c r="AF499" s="627"/>
      <c r="AG499" s="188"/>
      <c r="AH499" s="627" t="e">
        <f t="shared" si="1339"/>
        <v>#DIV/0!</v>
      </c>
      <c r="AI499" s="37"/>
      <c r="AJ499" s="37"/>
      <c r="AK499" s="188"/>
      <c r="AL499" s="37"/>
      <c r="AM499" s="37"/>
      <c r="AN499" s="37"/>
      <c r="AO499" s="37"/>
      <c r="AP499" s="37"/>
      <c r="AQ499" s="37"/>
      <c r="AR499" s="37"/>
      <c r="AS499" s="37"/>
      <c r="AT499" s="37"/>
      <c r="AU499" s="112">
        <f t="shared" si="1382"/>
        <v>0</v>
      </c>
      <c r="AV499" s="130">
        <f t="shared" si="1394"/>
        <v>0</v>
      </c>
      <c r="AW499" s="130"/>
      <c r="AX499" s="130">
        <v>0</v>
      </c>
      <c r="AY499" s="37"/>
      <c r="AZ499" s="37"/>
      <c r="BA499" s="102"/>
      <c r="BB499" s="37"/>
      <c r="BC499" s="37"/>
      <c r="BD499" s="37"/>
      <c r="BE499" s="130"/>
      <c r="BF499" s="130"/>
      <c r="BG499" s="37"/>
      <c r="BH499" s="37"/>
      <c r="BI499" s="130"/>
      <c r="BJ499" s="130"/>
      <c r="BK499" s="130"/>
      <c r="BL499" s="37"/>
      <c r="BM499" s="37"/>
      <c r="BN499" s="130">
        <f>BQ499-BK499</f>
        <v>140000</v>
      </c>
      <c r="BO499" s="130">
        <f>BQ499</f>
        <v>140000</v>
      </c>
      <c r="BP499" s="130"/>
      <c r="BQ499" s="130">
        <v>140000</v>
      </c>
      <c r="BR499" s="37"/>
      <c r="BS499" s="37"/>
      <c r="BT499" s="37"/>
      <c r="BU499" s="37"/>
      <c r="BV499" s="130"/>
      <c r="BW499" s="130"/>
      <c r="BX499" s="130"/>
      <c r="BY499" s="37"/>
      <c r="BZ499" s="37"/>
      <c r="CA499" s="130"/>
      <c r="CB499" s="188"/>
      <c r="CC499" s="189"/>
      <c r="CD499" s="189"/>
      <c r="CE499" s="130"/>
      <c r="CF499" s="188"/>
      <c r="CG499" s="188"/>
      <c r="CH499" s="189"/>
      <c r="CI499" s="189"/>
      <c r="CJ499" s="130"/>
      <c r="CK499" s="130"/>
      <c r="CL499" s="130"/>
      <c r="CM499" s="130"/>
      <c r="CN499" s="37"/>
      <c r="CO499" s="37"/>
    </row>
    <row r="500" spans="2:93" s="39" customFormat="1" ht="32.25" hidden="1" customHeight="1" x14ac:dyDescent="0.25">
      <c r="B500" s="209"/>
      <c r="C500" s="124" t="s">
        <v>40</v>
      </c>
      <c r="D500" s="188"/>
      <c r="E500" s="188"/>
      <c r="F500" s="188"/>
      <c r="G500" s="189"/>
      <c r="H500" s="189"/>
      <c r="I500" s="188">
        <f t="shared" si="1380"/>
        <v>0</v>
      </c>
      <c r="J500" s="574" t="e">
        <f t="shared" si="1381"/>
        <v>#DIV/0!</v>
      </c>
      <c r="K500" s="37"/>
      <c r="L500" s="574"/>
      <c r="M500" s="188"/>
      <c r="N500" s="574"/>
      <c r="O500" s="37"/>
      <c r="P500" s="37"/>
      <c r="Q500" s="37"/>
      <c r="R500" s="37"/>
      <c r="S500" s="188"/>
      <c r="T500" s="37"/>
      <c r="U500" s="130"/>
      <c r="V500" s="634"/>
      <c r="W500" s="188"/>
      <c r="X500" s="634"/>
      <c r="Y500" s="37"/>
      <c r="Z500" s="634"/>
      <c r="AA500" s="37"/>
      <c r="AB500" s="37"/>
      <c r="AC500" s="188">
        <f t="shared" si="1359"/>
        <v>0</v>
      </c>
      <c r="AD500" s="580" t="e">
        <f t="shared" si="1360"/>
        <v>#DIV/0!</v>
      </c>
      <c r="AE500" s="130"/>
      <c r="AF500" s="627"/>
      <c r="AG500" s="188"/>
      <c r="AH500" s="627" t="e">
        <f t="shared" si="1339"/>
        <v>#DIV/0!</v>
      </c>
      <c r="AI500" s="37"/>
      <c r="AJ500" s="37"/>
      <c r="AK500" s="188"/>
      <c r="AL500" s="37"/>
      <c r="AM500" s="37"/>
      <c r="AN500" s="37"/>
      <c r="AO500" s="37"/>
      <c r="AP500" s="37"/>
      <c r="AQ500" s="37"/>
      <c r="AR500" s="37"/>
      <c r="AS500" s="37"/>
      <c r="AT500" s="37"/>
      <c r="AU500" s="112">
        <f t="shared" si="1382"/>
        <v>5000</v>
      </c>
      <c r="AV500" s="130">
        <f t="shared" si="1394"/>
        <v>5000</v>
      </c>
      <c r="AW500" s="130"/>
      <c r="AX500" s="130">
        <v>5000</v>
      </c>
      <c r="AY500" s="37"/>
      <c r="AZ500" s="37"/>
      <c r="BA500" s="102"/>
      <c r="BB500" s="37"/>
      <c r="BC500" s="37"/>
      <c r="BD500" s="37"/>
      <c r="BE500" s="130"/>
      <c r="BF500" s="130"/>
      <c r="BG500" s="37"/>
      <c r="BH500" s="37"/>
      <c r="BI500" s="130"/>
      <c r="BJ500" s="130"/>
      <c r="BK500" s="130"/>
      <c r="BL500" s="37"/>
      <c r="BM500" s="37"/>
      <c r="BN500" s="130">
        <f>BQ500-BK500</f>
        <v>0</v>
      </c>
      <c r="BO500" s="130"/>
      <c r="BP500" s="130"/>
      <c r="BQ500" s="130"/>
      <c r="BR500" s="37"/>
      <c r="BS500" s="37"/>
      <c r="BT500" s="37"/>
      <c r="BU500" s="37"/>
      <c r="BV500" s="130"/>
      <c r="BW500" s="130"/>
      <c r="BX500" s="130"/>
      <c r="BY500" s="37"/>
      <c r="BZ500" s="37"/>
      <c r="CA500" s="130"/>
      <c r="CB500" s="188"/>
      <c r="CC500" s="189"/>
      <c r="CD500" s="189"/>
      <c r="CE500" s="130"/>
      <c r="CF500" s="188"/>
      <c r="CG500" s="188"/>
      <c r="CH500" s="189"/>
      <c r="CI500" s="189"/>
      <c r="CJ500" s="130"/>
      <c r="CK500" s="130"/>
      <c r="CL500" s="130"/>
      <c r="CM500" s="130"/>
      <c r="CN500" s="37"/>
      <c r="CO500" s="37"/>
    </row>
    <row r="501" spans="2:93" s="39" customFormat="1" ht="118.5" hidden="1" customHeight="1" x14ac:dyDescent="0.25">
      <c r="B501" s="531" t="s">
        <v>425</v>
      </c>
      <c r="C501" s="138" t="s">
        <v>430</v>
      </c>
      <c r="D501" s="188"/>
      <c r="E501" s="188"/>
      <c r="F501" s="188"/>
      <c r="G501" s="189"/>
      <c r="H501" s="189"/>
      <c r="I501" s="188">
        <f t="shared" si="1380"/>
        <v>0</v>
      </c>
      <c r="J501" s="574" t="e">
        <f t="shared" si="1381"/>
        <v>#DIV/0!</v>
      </c>
      <c r="K501" s="37"/>
      <c r="L501" s="574"/>
      <c r="M501" s="188"/>
      <c r="N501" s="574"/>
      <c r="O501" s="37"/>
      <c r="P501" s="37"/>
      <c r="Q501" s="37"/>
      <c r="R501" s="37"/>
      <c r="S501" s="188"/>
      <c r="T501" s="37"/>
      <c r="U501" s="130"/>
      <c r="V501" s="634"/>
      <c r="W501" s="188"/>
      <c r="X501" s="634"/>
      <c r="Y501" s="37"/>
      <c r="Z501" s="634"/>
      <c r="AA501" s="37"/>
      <c r="AB501" s="37"/>
      <c r="AC501" s="188">
        <f t="shared" si="1359"/>
        <v>0</v>
      </c>
      <c r="AD501" s="580" t="e">
        <f t="shared" si="1360"/>
        <v>#DIV/0!</v>
      </c>
      <c r="AE501" s="130"/>
      <c r="AF501" s="627"/>
      <c r="AG501" s="188"/>
      <c r="AH501" s="627" t="e">
        <f t="shared" si="1339"/>
        <v>#DIV/0!</v>
      </c>
      <c r="AI501" s="37"/>
      <c r="AJ501" s="37"/>
      <c r="AK501" s="188"/>
      <c r="AL501" s="37"/>
      <c r="AM501" s="37"/>
      <c r="AN501" s="37"/>
      <c r="AO501" s="37"/>
      <c r="AP501" s="37"/>
      <c r="AQ501" s="37"/>
      <c r="AR501" s="37"/>
      <c r="AS501" s="37"/>
      <c r="AT501" s="37"/>
      <c r="AU501" s="112">
        <f t="shared" si="1382"/>
        <v>40000</v>
      </c>
      <c r="AV501" s="564">
        <f t="shared" si="1394"/>
        <v>40000</v>
      </c>
      <c r="AW501" s="130"/>
      <c r="AX501" s="530">
        <f>AX502</f>
        <v>40000</v>
      </c>
      <c r="AY501" s="37"/>
      <c r="AZ501" s="37"/>
      <c r="BA501" s="102"/>
      <c r="BB501" s="37"/>
      <c r="BC501" s="37"/>
      <c r="BD501" s="37"/>
      <c r="BE501" s="130"/>
      <c r="BF501" s="130"/>
      <c r="BG501" s="37"/>
      <c r="BH501" s="37"/>
      <c r="BI501" s="130"/>
      <c r="BJ501" s="130"/>
      <c r="BK501" s="130"/>
      <c r="BL501" s="37"/>
      <c r="BM501" s="37"/>
      <c r="BN501" s="128">
        <f>BQ501</f>
        <v>75000</v>
      </c>
      <c r="BO501" s="530">
        <f t="shared" ref="BO501:BO508" si="1395">BQ501</f>
        <v>75000</v>
      </c>
      <c r="BP501" s="130"/>
      <c r="BQ501" s="530">
        <f>BQ502</f>
        <v>75000</v>
      </c>
      <c r="BR501" s="37"/>
      <c r="BS501" s="37"/>
      <c r="BT501" s="37"/>
      <c r="BU501" s="37"/>
      <c r="BV501" s="130"/>
      <c r="BW501" s="130"/>
      <c r="BX501" s="130"/>
      <c r="BY501" s="37"/>
      <c r="BZ501" s="37"/>
      <c r="CA501" s="130"/>
      <c r="CB501" s="188"/>
      <c r="CC501" s="189"/>
      <c r="CD501" s="189"/>
      <c r="CE501" s="130"/>
      <c r="CF501" s="188"/>
      <c r="CG501" s="188"/>
      <c r="CH501" s="189"/>
      <c r="CI501" s="189"/>
      <c r="CJ501" s="130"/>
      <c r="CK501" s="130"/>
      <c r="CL501" s="130"/>
      <c r="CM501" s="130"/>
      <c r="CN501" s="37"/>
      <c r="CO501" s="37"/>
    </row>
    <row r="502" spans="2:93" s="39" customFormat="1" ht="50.25" hidden="1" customHeight="1" x14ac:dyDescent="0.25">
      <c r="B502" s="209"/>
      <c r="C502" s="111" t="s">
        <v>31</v>
      </c>
      <c r="D502" s="188"/>
      <c r="E502" s="188"/>
      <c r="F502" s="188"/>
      <c r="G502" s="189"/>
      <c r="H502" s="189"/>
      <c r="I502" s="188">
        <f t="shared" si="1380"/>
        <v>0</v>
      </c>
      <c r="J502" s="574" t="e">
        <f t="shared" si="1381"/>
        <v>#DIV/0!</v>
      </c>
      <c r="K502" s="37"/>
      <c r="L502" s="574"/>
      <c r="M502" s="188"/>
      <c r="N502" s="574"/>
      <c r="O502" s="37"/>
      <c r="P502" s="37"/>
      <c r="Q502" s="37"/>
      <c r="R502" s="37"/>
      <c r="S502" s="188"/>
      <c r="T502" s="37"/>
      <c r="U502" s="130"/>
      <c r="V502" s="634"/>
      <c r="W502" s="188"/>
      <c r="X502" s="634"/>
      <c r="Y502" s="37"/>
      <c r="Z502" s="634"/>
      <c r="AA502" s="37"/>
      <c r="AB502" s="37"/>
      <c r="AC502" s="188">
        <f t="shared" si="1359"/>
        <v>0</v>
      </c>
      <c r="AD502" s="580" t="e">
        <f t="shared" si="1360"/>
        <v>#DIV/0!</v>
      </c>
      <c r="AE502" s="130"/>
      <c r="AF502" s="627"/>
      <c r="AG502" s="188"/>
      <c r="AH502" s="627" t="e">
        <f t="shared" si="1339"/>
        <v>#DIV/0!</v>
      </c>
      <c r="AI502" s="37"/>
      <c r="AJ502" s="37"/>
      <c r="AK502" s="188"/>
      <c r="AL502" s="37"/>
      <c r="AM502" s="37"/>
      <c r="AN502" s="37"/>
      <c r="AO502" s="37"/>
      <c r="AP502" s="37"/>
      <c r="AQ502" s="37"/>
      <c r="AR502" s="37"/>
      <c r="AS502" s="37"/>
      <c r="AT502" s="37"/>
      <c r="AU502" s="112">
        <f t="shared" si="1382"/>
        <v>40000</v>
      </c>
      <c r="AV502" s="564">
        <f t="shared" si="1394"/>
        <v>40000</v>
      </c>
      <c r="AW502" s="128"/>
      <c r="AX502" s="530">
        <f>AX503+AX504</f>
        <v>40000</v>
      </c>
      <c r="AY502" s="37"/>
      <c r="AZ502" s="37"/>
      <c r="BA502" s="102"/>
      <c r="BB502" s="37"/>
      <c r="BC502" s="37"/>
      <c r="BD502" s="37"/>
      <c r="BE502" s="130"/>
      <c r="BF502" s="130"/>
      <c r="BG502" s="37"/>
      <c r="BH502" s="37"/>
      <c r="BI502" s="130"/>
      <c r="BJ502" s="130"/>
      <c r="BK502" s="130"/>
      <c r="BL502" s="37"/>
      <c r="BM502" s="37"/>
      <c r="BN502" s="128">
        <f>BO502</f>
        <v>75000</v>
      </c>
      <c r="BO502" s="530">
        <f t="shared" si="1395"/>
        <v>75000</v>
      </c>
      <c r="BP502" s="128"/>
      <c r="BQ502" s="530">
        <f>BQ503+BQ504</f>
        <v>75000</v>
      </c>
      <c r="BR502" s="37"/>
      <c r="BS502" s="37"/>
      <c r="BT502" s="37"/>
      <c r="BU502" s="37"/>
      <c r="BV502" s="130"/>
      <c r="BW502" s="130"/>
      <c r="BX502" s="130"/>
      <c r="BY502" s="37"/>
      <c r="BZ502" s="37"/>
      <c r="CA502" s="130"/>
      <c r="CB502" s="188"/>
      <c r="CC502" s="189"/>
      <c r="CD502" s="189"/>
      <c r="CE502" s="130"/>
      <c r="CF502" s="188"/>
      <c r="CG502" s="188"/>
      <c r="CH502" s="189"/>
      <c r="CI502" s="189"/>
      <c r="CJ502" s="130"/>
      <c r="CK502" s="130"/>
      <c r="CL502" s="130"/>
      <c r="CM502" s="130"/>
      <c r="CN502" s="37"/>
      <c r="CO502" s="37"/>
    </row>
    <row r="503" spans="2:93" s="39" customFormat="1" ht="32.25" hidden="1" customHeight="1" x14ac:dyDescent="0.25">
      <c r="B503" s="209"/>
      <c r="C503" s="124" t="s">
        <v>39</v>
      </c>
      <c r="D503" s="188"/>
      <c r="E503" s="188"/>
      <c r="F503" s="188"/>
      <c r="G503" s="189"/>
      <c r="H503" s="189"/>
      <c r="I503" s="188">
        <f t="shared" si="1380"/>
        <v>0</v>
      </c>
      <c r="J503" s="574" t="e">
        <f t="shared" si="1381"/>
        <v>#DIV/0!</v>
      </c>
      <c r="K503" s="37"/>
      <c r="L503" s="574"/>
      <c r="M503" s="188"/>
      <c r="N503" s="574"/>
      <c r="O503" s="37"/>
      <c r="P503" s="37"/>
      <c r="Q503" s="37"/>
      <c r="R503" s="37"/>
      <c r="S503" s="188"/>
      <c r="T503" s="37"/>
      <c r="U503" s="130"/>
      <c r="V503" s="634"/>
      <c r="W503" s="188"/>
      <c r="X503" s="634"/>
      <c r="Y503" s="37"/>
      <c r="Z503" s="634"/>
      <c r="AA503" s="37"/>
      <c r="AB503" s="37"/>
      <c r="AC503" s="188">
        <f t="shared" si="1359"/>
        <v>0</v>
      </c>
      <c r="AD503" s="580" t="e">
        <f t="shared" si="1360"/>
        <v>#DIV/0!</v>
      </c>
      <c r="AE503" s="130"/>
      <c r="AF503" s="627"/>
      <c r="AG503" s="188"/>
      <c r="AH503" s="627" t="e">
        <f t="shared" si="1339"/>
        <v>#DIV/0!</v>
      </c>
      <c r="AI503" s="37"/>
      <c r="AJ503" s="37"/>
      <c r="AK503" s="188"/>
      <c r="AL503" s="37"/>
      <c r="AM503" s="37"/>
      <c r="AN503" s="37"/>
      <c r="AO503" s="37"/>
      <c r="AP503" s="37"/>
      <c r="AQ503" s="37"/>
      <c r="AR503" s="37"/>
      <c r="AS503" s="37"/>
      <c r="AT503" s="37"/>
      <c r="AU503" s="112">
        <f t="shared" si="1382"/>
        <v>40000</v>
      </c>
      <c r="AV503" s="130">
        <f t="shared" si="1394"/>
        <v>40000</v>
      </c>
      <c r="AW503" s="130"/>
      <c r="AX503" s="130">
        <v>40000</v>
      </c>
      <c r="AY503" s="37"/>
      <c r="AZ503" s="37"/>
      <c r="BA503" s="102"/>
      <c r="BB503" s="37"/>
      <c r="BC503" s="37"/>
      <c r="BD503" s="37"/>
      <c r="BE503" s="130"/>
      <c r="BF503" s="130"/>
      <c r="BG503" s="37"/>
      <c r="BH503" s="37"/>
      <c r="BI503" s="130"/>
      <c r="BJ503" s="130"/>
      <c r="BK503" s="130"/>
      <c r="BL503" s="37"/>
      <c r="BM503" s="37"/>
      <c r="BN503" s="130">
        <f>BQ503-BK503</f>
        <v>75000</v>
      </c>
      <c r="BO503" s="130">
        <f t="shared" si="1395"/>
        <v>75000</v>
      </c>
      <c r="BP503" s="130"/>
      <c r="BQ503" s="130">
        <v>75000</v>
      </c>
      <c r="BR503" s="37"/>
      <c r="BS503" s="37"/>
      <c r="BT503" s="37"/>
      <c r="BU503" s="37"/>
      <c r="BV503" s="130"/>
      <c r="BW503" s="130"/>
      <c r="BX503" s="130"/>
      <c r="BY503" s="37"/>
      <c r="BZ503" s="37"/>
      <c r="CA503" s="130"/>
      <c r="CB503" s="188"/>
      <c r="CC503" s="189"/>
      <c r="CD503" s="189"/>
      <c r="CE503" s="130"/>
      <c r="CF503" s="188"/>
      <c r="CG503" s="188"/>
      <c r="CH503" s="189"/>
      <c r="CI503" s="189"/>
      <c r="CJ503" s="130"/>
      <c r="CK503" s="130"/>
      <c r="CL503" s="130"/>
      <c r="CM503" s="130"/>
      <c r="CN503" s="37"/>
      <c r="CO503" s="37"/>
    </row>
    <row r="504" spans="2:93" s="39" customFormat="1" ht="32.25" hidden="1" customHeight="1" x14ac:dyDescent="0.25">
      <c r="B504" s="209"/>
      <c r="C504" s="124" t="s">
        <v>40</v>
      </c>
      <c r="D504" s="188"/>
      <c r="E504" s="188"/>
      <c r="F504" s="188"/>
      <c r="G504" s="189"/>
      <c r="H504" s="189"/>
      <c r="I504" s="188">
        <f t="shared" si="1380"/>
        <v>0</v>
      </c>
      <c r="J504" s="574" t="e">
        <f t="shared" si="1381"/>
        <v>#DIV/0!</v>
      </c>
      <c r="K504" s="37"/>
      <c r="L504" s="574"/>
      <c r="M504" s="188"/>
      <c r="N504" s="574"/>
      <c r="O504" s="37"/>
      <c r="P504" s="37"/>
      <c r="Q504" s="37"/>
      <c r="R504" s="37"/>
      <c r="S504" s="188"/>
      <c r="T504" s="37"/>
      <c r="U504" s="130"/>
      <c r="V504" s="634"/>
      <c r="W504" s="188"/>
      <c r="X504" s="634"/>
      <c r="Y504" s="37"/>
      <c r="Z504" s="634"/>
      <c r="AA504" s="37"/>
      <c r="AB504" s="37"/>
      <c r="AC504" s="188">
        <f t="shared" si="1359"/>
        <v>0</v>
      </c>
      <c r="AD504" s="580" t="e">
        <f t="shared" si="1360"/>
        <v>#DIV/0!</v>
      </c>
      <c r="AE504" s="130"/>
      <c r="AF504" s="627"/>
      <c r="AG504" s="188"/>
      <c r="AH504" s="627" t="e">
        <f t="shared" si="1339"/>
        <v>#DIV/0!</v>
      </c>
      <c r="AI504" s="37"/>
      <c r="AJ504" s="37"/>
      <c r="AK504" s="188"/>
      <c r="AL504" s="37"/>
      <c r="AM504" s="37"/>
      <c r="AN504" s="37"/>
      <c r="AO504" s="37"/>
      <c r="AP504" s="37"/>
      <c r="AQ504" s="37"/>
      <c r="AR504" s="37"/>
      <c r="AS504" s="37"/>
      <c r="AT504" s="37"/>
      <c r="AU504" s="112">
        <f t="shared" si="1382"/>
        <v>0</v>
      </c>
      <c r="AV504" s="130">
        <f t="shared" si="1394"/>
        <v>0</v>
      </c>
      <c r="AW504" s="130"/>
      <c r="AX504" s="130">
        <v>0</v>
      </c>
      <c r="AY504" s="37"/>
      <c r="AZ504" s="37"/>
      <c r="BA504" s="102"/>
      <c r="BB504" s="37"/>
      <c r="BC504" s="37"/>
      <c r="BD504" s="37"/>
      <c r="BE504" s="130"/>
      <c r="BF504" s="130"/>
      <c r="BG504" s="37"/>
      <c r="BH504" s="37"/>
      <c r="BI504" s="130"/>
      <c r="BJ504" s="130"/>
      <c r="BK504" s="130"/>
      <c r="BL504" s="37"/>
      <c r="BM504" s="37"/>
      <c r="BN504" s="130">
        <f>BQ504-BK504</f>
        <v>0</v>
      </c>
      <c r="BO504" s="130">
        <f t="shared" si="1395"/>
        <v>0</v>
      </c>
      <c r="BP504" s="130"/>
      <c r="BQ504" s="130">
        <v>0</v>
      </c>
      <c r="BR504" s="37"/>
      <c r="BS504" s="37"/>
      <c r="BT504" s="37"/>
      <c r="BU504" s="37"/>
      <c r="BV504" s="130"/>
      <c r="BW504" s="130"/>
      <c r="BX504" s="130"/>
      <c r="BY504" s="37"/>
      <c r="BZ504" s="37"/>
      <c r="CA504" s="130"/>
      <c r="CB504" s="188"/>
      <c r="CC504" s="189"/>
      <c r="CD504" s="189"/>
      <c r="CE504" s="130"/>
      <c r="CF504" s="188"/>
      <c r="CG504" s="188"/>
      <c r="CH504" s="189"/>
      <c r="CI504" s="189"/>
      <c r="CJ504" s="130"/>
      <c r="CK504" s="130"/>
      <c r="CL504" s="130"/>
      <c r="CM504" s="130"/>
      <c r="CN504" s="37"/>
      <c r="CO504" s="37"/>
    </row>
    <row r="505" spans="2:93" s="39" customFormat="1" ht="111.75" hidden="1" customHeight="1" x14ac:dyDescent="0.25">
      <c r="B505" s="531" t="s">
        <v>427</v>
      </c>
      <c r="C505" s="138" t="s">
        <v>431</v>
      </c>
      <c r="D505" s="188"/>
      <c r="E505" s="188"/>
      <c r="F505" s="188"/>
      <c r="G505" s="189"/>
      <c r="H505" s="189"/>
      <c r="I505" s="188">
        <f t="shared" si="1380"/>
        <v>0</v>
      </c>
      <c r="J505" s="574" t="e">
        <f t="shared" si="1381"/>
        <v>#DIV/0!</v>
      </c>
      <c r="K505" s="37"/>
      <c r="L505" s="574"/>
      <c r="M505" s="188"/>
      <c r="N505" s="574"/>
      <c r="O505" s="37"/>
      <c r="P505" s="37"/>
      <c r="Q505" s="37"/>
      <c r="R505" s="37"/>
      <c r="S505" s="188"/>
      <c r="T505" s="37"/>
      <c r="U505" s="130"/>
      <c r="V505" s="634"/>
      <c r="W505" s="188"/>
      <c r="X505" s="634"/>
      <c r="Y505" s="37"/>
      <c r="Z505" s="634"/>
      <c r="AA505" s="37"/>
      <c r="AB505" s="37"/>
      <c r="AC505" s="188">
        <f t="shared" si="1359"/>
        <v>0</v>
      </c>
      <c r="AD505" s="580" t="e">
        <f t="shared" si="1360"/>
        <v>#DIV/0!</v>
      </c>
      <c r="AE505" s="130"/>
      <c r="AF505" s="627"/>
      <c r="AG505" s="188"/>
      <c r="AH505" s="627" t="e">
        <f t="shared" si="1339"/>
        <v>#DIV/0!</v>
      </c>
      <c r="AI505" s="37"/>
      <c r="AJ505" s="37"/>
      <c r="AK505" s="188"/>
      <c r="AL505" s="37"/>
      <c r="AM505" s="37"/>
      <c r="AN505" s="37"/>
      <c r="AO505" s="37"/>
      <c r="AP505" s="37"/>
      <c r="AQ505" s="37"/>
      <c r="AR505" s="37"/>
      <c r="AS505" s="37"/>
      <c r="AT505" s="37"/>
      <c r="AU505" s="112">
        <f t="shared" si="1382"/>
        <v>20000</v>
      </c>
      <c r="AV505" s="564">
        <f t="shared" si="1394"/>
        <v>20000</v>
      </c>
      <c r="AW505" s="130"/>
      <c r="AX505" s="530">
        <f>AX506</f>
        <v>20000</v>
      </c>
      <c r="AY505" s="37"/>
      <c r="AZ505" s="37"/>
      <c r="BA505" s="102"/>
      <c r="BB505" s="37"/>
      <c r="BC505" s="37"/>
      <c r="BD505" s="37"/>
      <c r="BE505" s="130"/>
      <c r="BF505" s="130"/>
      <c r="BG505" s="37"/>
      <c r="BH505" s="37"/>
      <c r="BI505" s="130"/>
      <c r="BJ505" s="130"/>
      <c r="BK505" s="130"/>
      <c r="BL505" s="37"/>
      <c r="BM505" s="37"/>
      <c r="BN505" s="128">
        <f>BQ505</f>
        <v>171000</v>
      </c>
      <c r="BO505" s="530">
        <f t="shared" si="1395"/>
        <v>171000</v>
      </c>
      <c r="BP505" s="130"/>
      <c r="BQ505" s="530">
        <f>BQ506</f>
        <v>171000</v>
      </c>
      <c r="BR505" s="37"/>
      <c r="BS505" s="37"/>
      <c r="BT505" s="37"/>
      <c r="BU505" s="37"/>
      <c r="BV505" s="130"/>
      <c r="BW505" s="130"/>
      <c r="BX505" s="130"/>
      <c r="BY505" s="37"/>
      <c r="BZ505" s="37"/>
      <c r="CA505" s="130"/>
      <c r="CB505" s="188"/>
      <c r="CC505" s="189"/>
      <c r="CD505" s="189"/>
      <c r="CE505" s="130"/>
      <c r="CF505" s="188"/>
      <c r="CG505" s="188"/>
      <c r="CH505" s="189"/>
      <c r="CI505" s="189"/>
      <c r="CJ505" s="130"/>
      <c r="CK505" s="130"/>
      <c r="CL505" s="130"/>
      <c r="CM505" s="130"/>
      <c r="CN505" s="37"/>
      <c r="CO505" s="37"/>
    </row>
    <row r="506" spans="2:93" s="39" customFormat="1" ht="54" hidden="1" customHeight="1" x14ac:dyDescent="0.25">
      <c r="B506" s="209"/>
      <c r="C506" s="111" t="s">
        <v>31</v>
      </c>
      <c r="D506" s="188"/>
      <c r="E506" s="188"/>
      <c r="F506" s="188"/>
      <c r="G506" s="189"/>
      <c r="H506" s="189"/>
      <c r="I506" s="188">
        <f t="shared" si="1380"/>
        <v>0</v>
      </c>
      <c r="J506" s="574" t="e">
        <f t="shared" si="1381"/>
        <v>#DIV/0!</v>
      </c>
      <c r="K506" s="37"/>
      <c r="L506" s="574"/>
      <c r="M506" s="188"/>
      <c r="N506" s="574"/>
      <c r="O506" s="37"/>
      <c r="P506" s="37"/>
      <c r="Q506" s="37"/>
      <c r="R506" s="37"/>
      <c r="S506" s="188"/>
      <c r="T506" s="37"/>
      <c r="U506" s="130"/>
      <c r="V506" s="634"/>
      <c r="W506" s="188"/>
      <c r="X506" s="634"/>
      <c r="Y506" s="37"/>
      <c r="Z506" s="634"/>
      <c r="AA506" s="37"/>
      <c r="AB506" s="37"/>
      <c r="AC506" s="188">
        <f t="shared" si="1359"/>
        <v>0</v>
      </c>
      <c r="AD506" s="580" t="e">
        <f t="shared" si="1360"/>
        <v>#DIV/0!</v>
      </c>
      <c r="AE506" s="130"/>
      <c r="AF506" s="627"/>
      <c r="AG506" s="188"/>
      <c r="AH506" s="627" t="e">
        <f t="shared" si="1339"/>
        <v>#DIV/0!</v>
      </c>
      <c r="AI506" s="37"/>
      <c r="AJ506" s="37"/>
      <c r="AK506" s="188"/>
      <c r="AL506" s="37"/>
      <c r="AM506" s="37"/>
      <c r="AN506" s="37"/>
      <c r="AO506" s="37"/>
      <c r="AP506" s="37"/>
      <c r="AQ506" s="37"/>
      <c r="AR506" s="37"/>
      <c r="AS506" s="37"/>
      <c r="AT506" s="37"/>
      <c r="AU506" s="112">
        <f t="shared" si="1382"/>
        <v>20000</v>
      </c>
      <c r="AV506" s="564">
        <f t="shared" si="1394"/>
        <v>20000</v>
      </c>
      <c r="AW506" s="128"/>
      <c r="AX506" s="530">
        <f>AX507+AX508</f>
        <v>20000</v>
      </c>
      <c r="AY506" s="37"/>
      <c r="AZ506" s="37"/>
      <c r="BA506" s="102"/>
      <c r="BB506" s="37"/>
      <c r="BC506" s="37"/>
      <c r="BD506" s="37"/>
      <c r="BE506" s="130"/>
      <c r="BF506" s="130"/>
      <c r="BG506" s="37"/>
      <c r="BH506" s="37"/>
      <c r="BI506" s="130"/>
      <c r="BJ506" s="130"/>
      <c r="BK506" s="130"/>
      <c r="BL506" s="37"/>
      <c r="BM506" s="37"/>
      <c r="BN506" s="128">
        <f>BO506</f>
        <v>171000</v>
      </c>
      <c r="BO506" s="530">
        <f t="shared" si="1395"/>
        <v>171000</v>
      </c>
      <c r="BP506" s="128"/>
      <c r="BQ506" s="530">
        <f>BQ507+BQ508</f>
        <v>171000</v>
      </c>
      <c r="BR506" s="37"/>
      <c r="BS506" s="37"/>
      <c r="BT506" s="37"/>
      <c r="BU506" s="37"/>
      <c r="BV506" s="130"/>
      <c r="BW506" s="130"/>
      <c r="BX506" s="130"/>
      <c r="BY506" s="37"/>
      <c r="BZ506" s="37"/>
      <c r="CA506" s="130"/>
      <c r="CB506" s="188"/>
      <c r="CC506" s="189"/>
      <c r="CD506" s="189"/>
      <c r="CE506" s="130"/>
      <c r="CF506" s="188"/>
      <c r="CG506" s="188"/>
      <c r="CH506" s="189"/>
      <c r="CI506" s="189"/>
      <c r="CJ506" s="130"/>
      <c r="CK506" s="130"/>
      <c r="CL506" s="130"/>
      <c r="CM506" s="130"/>
      <c r="CN506" s="37"/>
      <c r="CO506" s="37"/>
    </row>
    <row r="507" spans="2:93" s="39" customFormat="1" ht="32.25" hidden="1" customHeight="1" x14ac:dyDescent="0.25">
      <c r="B507" s="209"/>
      <c r="C507" s="124" t="s">
        <v>39</v>
      </c>
      <c r="D507" s="188"/>
      <c r="E507" s="188"/>
      <c r="F507" s="188"/>
      <c r="G507" s="189"/>
      <c r="H507" s="189"/>
      <c r="I507" s="188">
        <f t="shared" si="1380"/>
        <v>0</v>
      </c>
      <c r="J507" s="574" t="e">
        <f t="shared" si="1381"/>
        <v>#DIV/0!</v>
      </c>
      <c r="K507" s="37"/>
      <c r="L507" s="574"/>
      <c r="M507" s="188"/>
      <c r="N507" s="574"/>
      <c r="O507" s="37"/>
      <c r="P507" s="37"/>
      <c r="Q507" s="37"/>
      <c r="R507" s="37"/>
      <c r="S507" s="188"/>
      <c r="T507" s="37"/>
      <c r="U507" s="130"/>
      <c r="V507" s="634"/>
      <c r="W507" s="188"/>
      <c r="X507" s="634"/>
      <c r="Y507" s="37"/>
      <c r="Z507" s="634"/>
      <c r="AA507" s="37"/>
      <c r="AB507" s="37"/>
      <c r="AC507" s="188">
        <f t="shared" si="1359"/>
        <v>0</v>
      </c>
      <c r="AD507" s="580" t="e">
        <f t="shared" si="1360"/>
        <v>#DIV/0!</v>
      </c>
      <c r="AE507" s="130"/>
      <c r="AF507" s="627"/>
      <c r="AG507" s="188"/>
      <c r="AH507" s="627" t="e">
        <f t="shared" si="1339"/>
        <v>#DIV/0!</v>
      </c>
      <c r="AI507" s="37"/>
      <c r="AJ507" s="37"/>
      <c r="AK507" s="188"/>
      <c r="AL507" s="37"/>
      <c r="AM507" s="37"/>
      <c r="AN507" s="37"/>
      <c r="AO507" s="37"/>
      <c r="AP507" s="37"/>
      <c r="AQ507" s="37"/>
      <c r="AR507" s="37"/>
      <c r="AS507" s="37"/>
      <c r="AT507" s="37"/>
      <c r="AU507" s="112">
        <f t="shared" si="1382"/>
        <v>20000</v>
      </c>
      <c r="AV507" s="130">
        <f t="shared" si="1394"/>
        <v>20000</v>
      </c>
      <c r="AW507" s="130"/>
      <c r="AX507" s="130">
        <v>20000</v>
      </c>
      <c r="AY507" s="37"/>
      <c r="AZ507" s="37"/>
      <c r="BA507" s="102"/>
      <c r="BB507" s="37"/>
      <c r="BC507" s="37"/>
      <c r="BD507" s="37"/>
      <c r="BE507" s="130"/>
      <c r="BF507" s="130"/>
      <c r="BG507" s="37"/>
      <c r="BH507" s="37"/>
      <c r="BI507" s="130"/>
      <c r="BJ507" s="130"/>
      <c r="BK507" s="130"/>
      <c r="BL507" s="37"/>
      <c r="BM507" s="37"/>
      <c r="BN507" s="130">
        <f>BQ507-BK507</f>
        <v>171000</v>
      </c>
      <c r="BO507" s="130">
        <f t="shared" si="1395"/>
        <v>171000</v>
      </c>
      <c r="BP507" s="130"/>
      <c r="BQ507" s="130">
        <v>171000</v>
      </c>
      <c r="BR507" s="37"/>
      <c r="BS507" s="37"/>
      <c r="BT507" s="37"/>
      <c r="BU507" s="37"/>
      <c r="BV507" s="130"/>
      <c r="BW507" s="130"/>
      <c r="BX507" s="130"/>
      <c r="BY507" s="37"/>
      <c r="BZ507" s="37"/>
      <c r="CA507" s="130"/>
      <c r="CB507" s="188"/>
      <c r="CC507" s="189"/>
      <c r="CD507" s="189"/>
      <c r="CE507" s="130"/>
      <c r="CF507" s="188"/>
      <c r="CG507" s="188"/>
      <c r="CH507" s="189"/>
      <c r="CI507" s="189"/>
      <c r="CJ507" s="130"/>
      <c r="CK507" s="130"/>
      <c r="CL507" s="130"/>
      <c r="CM507" s="130"/>
      <c r="CN507" s="37"/>
      <c r="CO507" s="37"/>
    </row>
    <row r="508" spans="2:93" s="39" customFormat="1" ht="32.25" hidden="1" customHeight="1" x14ac:dyDescent="0.25">
      <c r="B508" s="209"/>
      <c r="C508" s="124" t="s">
        <v>40</v>
      </c>
      <c r="D508" s="188"/>
      <c r="E508" s="188"/>
      <c r="F508" s="188"/>
      <c r="G508" s="189"/>
      <c r="H508" s="189"/>
      <c r="I508" s="188">
        <f t="shared" si="1380"/>
        <v>0</v>
      </c>
      <c r="J508" s="574" t="e">
        <f t="shared" si="1381"/>
        <v>#DIV/0!</v>
      </c>
      <c r="K508" s="37"/>
      <c r="L508" s="574"/>
      <c r="M508" s="188"/>
      <c r="N508" s="574"/>
      <c r="O508" s="37"/>
      <c r="P508" s="37"/>
      <c r="Q508" s="37"/>
      <c r="R508" s="37"/>
      <c r="S508" s="188"/>
      <c r="T508" s="37"/>
      <c r="U508" s="130"/>
      <c r="V508" s="634"/>
      <c r="W508" s="188"/>
      <c r="X508" s="634"/>
      <c r="Y508" s="37"/>
      <c r="Z508" s="634"/>
      <c r="AA508" s="37"/>
      <c r="AB508" s="37"/>
      <c r="AC508" s="188">
        <f t="shared" si="1359"/>
        <v>0</v>
      </c>
      <c r="AD508" s="580" t="e">
        <f t="shared" si="1360"/>
        <v>#DIV/0!</v>
      </c>
      <c r="AE508" s="130"/>
      <c r="AF508" s="627"/>
      <c r="AG508" s="188"/>
      <c r="AH508" s="627" t="e">
        <f t="shared" si="1339"/>
        <v>#DIV/0!</v>
      </c>
      <c r="AI508" s="37"/>
      <c r="AJ508" s="37"/>
      <c r="AK508" s="188"/>
      <c r="AL508" s="37"/>
      <c r="AM508" s="37"/>
      <c r="AN508" s="37"/>
      <c r="AO508" s="37"/>
      <c r="AP508" s="37"/>
      <c r="AQ508" s="37"/>
      <c r="AR508" s="37"/>
      <c r="AS508" s="37"/>
      <c r="AT508" s="37"/>
      <c r="AU508" s="112">
        <f t="shared" si="1382"/>
        <v>0</v>
      </c>
      <c r="AV508" s="130">
        <f t="shared" si="1394"/>
        <v>0</v>
      </c>
      <c r="AW508" s="130"/>
      <c r="AX508" s="130">
        <v>0</v>
      </c>
      <c r="AY508" s="37"/>
      <c r="AZ508" s="37"/>
      <c r="BA508" s="102"/>
      <c r="BB508" s="37"/>
      <c r="BC508" s="37"/>
      <c r="BD508" s="37"/>
      <c r="BE508" s="130"/>
      <c r="BF508" s="130"/>
      <c r="BG508" s="37"/>
      <c r="BH508" s="37"/>
      <c r="BI508" s="130"/>
      <c r="BJ508" s="130"/>
      <c r="BK508" s="130"/>
      <c r="BL508" s="37"/>
      <c r="BM508" s="37"/>
      <c r="BN508" s="130">
        <f>BQ508-BK508</f>
        <v>0</v>
      </c>
      <c r="BO508" s="130">
        <f t="shared" si="1395"/>
        <v>0</v>
      </c>
      <c r="BP508" s="130"/>
      <c r="BQ508" s="130">
        <v>0</v>
      </c>
      <c r="BR508" s="37"/>
      <c r="BS508" s="37"/>
      <c r="BT508" s="37"/>
      <c r="BU508" s="37"/>
      <c r="BV508" s="130"/>
      <c r="BW508" s="130"/>
      <c r="BX508" s="130"/>
      <c r="BY508" s="37"/>
      <c r="BZ508" s="37"/>
      <c r="CA508" s="130"/>
      <c r="CB508" s="188"/>
      <c r="CC508" s="189"/>
      <c r="CD508" s="189"/>
      <c r="CE508" s="130"/>
      <c r="CF508" s="188"/>
      <c r="CG508" s="188"/>
      <c r="CH508" s="189"/>
      <c r="CI508" s="189"/>
      <c r="CJ508" s="130"/>
      <c r="CK508" s="130"/>
      <c r="CL508" s="130"/>
      <c r="CM508" s="130"/>
      <c r="CN508" s="37"/>
      <c r="CO508" s="37"/>
    </row>
    <row r="509" spans="2:93" s="39" customFormat="1" ht="205.5" hidden="1" customHeight="1" x14ac:dyDescent="0.25">
      <c r="B509" s="553" t="s">
        <v>429</v>
      </c>
      <c r="C509" s="138" t="s">
        <v>456</v>
      </c>
      <c r="D509" s="193">
        <v>0</v>
      </c>
      <c r="E509" s="666"/>
      <c r="F509" s="666">
        <v>0</v>
      </c>
      <c r="G509" s="666"/>
      <c r="H509" s="189"/>
      <c r="I509" s="193">
        <f t="shared" si="1380"/>
        <v>0</v>
      </c>
      <c r="J509" s="574" t="e">
        <f t="shared" si="1381"/>
        <v>#DIV/0!</v>
      </c>
      <c r="K509" s="37"/>
      <c r="L509" s="574"/>
      <c r="M509" s="193">
        <v>0</v>
      </c>
      <c r="N509" s="574"/>
      <c r="O509" s="37"/>
      <c r="P509" s="37"/>
      <c r="Q509" s="37"/>
      <c r="R509" s="37"/>
      <c r="S509" s="193"/>
      <c r="T509" s="37"/>
      <c r="U509" s="128"/>
      <c r="V509" s="634"/>
      <c r="W509" s="193"/>
      <c r="X509" s="634"/>
      <c r="Y509" s="37"/>
      <c r="Z509" s="634"/>
      <c r="AA509" s="37"/>
      <c r="AB509" s="37"/>
      <c r="AC509" s="193">
        <f t="shared" si="1359"/>
        <v>0</v>
      </c>
      <c r="AD509" s="580" t="e">
        <f t="shared" si="1360"/>
        <v>#DIV/0!</v>
      </c>
      <c r="AE509" s="128"/>
      <c r="AF509" s="627"/>
      <c r="AG509" s="193"/>
      <c r="AH509" s="627" t="e">
        <f t="shared" si="1339"/>
        <v>#DIV/0!</v>
      </c>
      <c r="AI509" s="37"/>
      <c r="AJ509" s="37"/>
      <c r="AK509" s="193"/>
      <c r="AL509" s="37"/>
      <c r="AM509" s="37"/>
      <c r="AN509" s="37"/>
      <c r="AO509" s="37"/>
      <c r="AP509" s="37"/>
      <c r="AQ509" s="37"/>
      <c r="AR509" s="37"/>
      <c r="AS509" s="37"/>
      <c r="AT509" s="37"/>
      <c r="AU509" s="112">
        <f>AU510</f>
        <v>50000</v>
      </c>
      <c r="AV509" s="128">
        <f>AX509</f>
        <v>50000</v>
      </c>
      <c r="AW509" s="128"/>
      <c r="AX509" s="128">
        <f>AX510</f>
        <v>50000</v>
      </c>
      <c r="AY509" s="37"/>
      <c r="AZ509" s="37"/>
      <c r="BA509" s="102"/>
      <c r="BB509" s="37"/>
      <c r="BC509" s="37"/>
      <c r="BD509" s="37"/>
      <c r="BE509" s="130"/>
      <c r="BF509" s="130"/>
      <c r="BG509" s="37"/>
      <c r="BH509" s="37"/>
      <c r="BI509" s="130"/>
      <c r="BJ509" s="130"/>
      <c r="BK509" s="130"/>
      <c r="BL509" s="37"/>
      <c r="BM509" s="37"/>
      <c r="BN509" s="128">
        <f>BN510</f>
        <v>170000</v>
      </c>
      <c r="BO509" s="128">
        <f>BQ509</f>
        <v>170000</v>
      </c>
      <c r="BP509" s="128"/>
      <c r="BQ509" s="128">
        <f>BQ510</f>
        <v>170000</v>
      </c>
      <c r="BR509" s="37"/>
      <c r="BS509" s="37"/>
      <c r="BT509" s="37"/>
      <c r="BU509" s="37"/>
      <c r="BV509" s="130"/>
      <c r="BW509" s="130"/>
      <c r="BX509" s="130"/>
      <c r="BY509" s="37"/>
      <c r="BZ509" s="37"/>
      <c r="CA509" s="130"/>
      <c r="CB509" s="188"/>
      <c r="CC509" s="189"/>
      <c r="CD509" s="189"/>
      <c r="CE509" s="130"/>
      <c r="CF509" s="188"/>
      <c r="CG509" s="188"/>
      <c r="CH509" s="189"/>
      <c r="CI509" s="189"/>
      <c r="CJ509" s="128">
        <f>CK509</f>
        <v>109984</v>
      </c>
      <c r="CK509" s="128">
        <f>CM509</f>
        <v>109984</v>
      </c>
      <c r="CL509" s="128"/>
      <c r="CM509" s="128">
        <f>CM510</f>
        <v>109984</v>
      </c>
      <c r="CN509" s="37"/>
      <c r="CO509" s="37"/>
    </row>
    <row r="510" spans="2:93" s="39" customFormat="1" ht="54" hidden="1" customHeight="1" x14ac:dyDescent="0.25">
      <c r="B510" s="209"/>
      <c r="C510" s="111" t="s">
        <v>31</v>
      </c>
      <c r="D510" s="193">
        <v>0</v>
      </c>
      <c r="E510" s="182"/>
      <c r="F510" s="666">
        <v>0</v>
      </c>
      <c r="G510" s="182"/>
      <c r="H510" s="189"/>
      <c r="I510" s="193">
        <f t="shared" si="1380"/>
        <v>0</v>
      </c>
      <c r="J510" s="574" t="e">
        <f t="shared" si="1381"/>
        <v>#DIV/0!</v>
      </c>
      <c r="K510" s="37"/>
      <c r="L510" s="574"/>
      <c r="M510" s="193">
        <v>0</v>
      </c>
      <c r="N510" s="574"/>
      <c r="O510" s="37"/>
      <c r="P510" s="37"/>
      <c r="Q510" s="37"/>
      <c r="R510" s="37"/>
      <c r="S510" s="193"/>
      <c r="T510" s="37"/>
      <c r="U510" s="586"/>
      <c r="V510" s="634"/>
      <c r="W510" s="193"/>
      <c r="X510" s="634"/>
      <c r="Y510" s="37"/>
      <c r="Z510" s="634"/>
      <c r="AA510" s="37"/>
      <c r="AB510" s="37"/>
      <c r="AC510" s="193">
        <f t="shared" si="1359"/>
        <v>0</v>
      </c>
      <c r="AD510" s="580" t="e">
        <f t="shared" si="1360"/>
        <v>#DIV/0!</v>
      </c>
      <c r="AE510" s="586"/>
      <c r="AF510" s="627"/>
      <c r="AG510" s="193"/>
      <c r="AH510" s="627" t="e">
        <f t="shared" si="1339"/>
        <v>#DIV/0!</v>
      </c>
      <c r="AI510" s="37"/>
      <c r="AJ510" s="37"/>
      <c r="AK510" s="193"/>
      <c r="AL510" s="37"/>
      <c r="AM510" s="37"/>
      <c r="AN510" s="37"/>
      <c r="AO510" s="37"/>
      <c r="AP510" s="37"/>
      <c r="AQ510" s="37"/>
      <c r="AR510" s="37"/>
      <c r="AS510" s="37"/>
      <c r="AT510" s="37"/>
      <c r="AU510" s="112">
        <f t="shared" ref="AU510:AU511" si="1396">AX510-F510</f>
        <v>50000</v>
      </c>
      <c r="AV510" s="564">
        <f t="shared" ref="AV510:AV511" si="1397">AX510</f>
        <v>50000</v>
      </c>
      <c r="AW510" s="128"/>
      <c r="AX510" s="554">
        <f>AX511+AX512</f>
        <v>50000</v>
      </c>
      <c r="AY510" s="37"/>
      <c r="AZ510" s="37"/>
      <c r="BA510" s="102"/>
      <c r="BB510" s="37"/>
      <c r="BC510" s="37"/>
      <c r="BD510" s="37"/>
      <c r="BE510" s="130"/>
      <c r="BF510" s="130"/>
      <c r="BG510" s="37"/>
      <c r="BH510" s="37"/>
      <c r="BI510" s="130"/>
      <c r="BJ510" s="130"/>
      <c r="BK510" s="130"/>
      <c r="BL510" s="37"/>
      <c r="BM510" s="37"/>
      <c r="BN510" s="128">
        <f>BO510</f>
        <v>170000</v>
      </c>
      <c r="BO510" s="554">
        <f t="shared" ref="BO510:BO511" si="1398">BQ510</f>
        <v>170000</v>
      </c>
      <c r="BP510" s="128"/>
      <c r="BQ510" s="554">
        <f>BQ511+BQ512</f>
        <v>170000</v>
      </c>
      <c r="BR510" s="37"/>
      <c r="BS510" s="37"/>
      <c r="BT510" s="37"/>
      <c r="BU510" s="37"/>
      <c r="BV510" s="130"/>
      <c r="BW510" s="130"/>
      <c r="BX510" s="130"/>
      <c r="BY510" s="37"/>
      <c r="BZ510" s="37"/>
      <c r="CA510" s="130"/>
      <c r="CB510" s="188"/>
      <c r="CC510" s="189"/>
      <c r="CD510" s="189"/>
      <c r="CE510" s="130"/>
      <c r="CF510" s="188"/>
      <c r="CG510" s="188"/>
      <c r="CH510" s="189"/>
      <c r="CI510" s="189"/>
      <c r="CJ510" s="128">
        <f>CK510</f>
        <v>109984</v>
      </c>
      <c r="CK510" s="128">
        <f>CK511</f>
        <v>109984</v>
      </c>
      <c r="CL510" s="128"/>
      <c r="CM510" s="128">
        <f>CM511</f>
        <v>109984</v>
      </c>
      <c r="CN510" s="37"/>
      <c r="CO510" s="37"/>
    </row>
    <row r="511" spans="2:93" s="39" customFormat="1" ht="32.25" hidden="1" customHeight="1" x14ac:dyDescent="0.25">
      <c r="B511" s="209"/>
      <c r="C511" s="124" t="s">
        <v>39</v>
      </c>
      <c r="D511" s="188">
        <v>0</v>
      </c>
      <c r="E511" s="188"/>
      <c r="F511" s="188">
        <v>0</v>
      </c>
      <c r="G511" s="189"/>
      <c r="H511" s="189"/>
      <c r="I511" s="188">
        <f t="shared" si="1380"/>
        <v>0</v>
      </c>
      <c r="J511" s="574" t="e">
        <f t="shared" si="1381"/>
        <v>#DIV/0!</v>
      </c>
      <c r="K511" s="37"/>
      <c r="L511" s="574"/>
      <c r="M511" s="188">
        <v>0</v>
      </c>
      <c r="N511" s="574"/>
      <c r="O511" s="37"/>
      <c r="P511" s="37"/>
      <c r="Q511" s="37"/>
      <c r="R511" s="37"/>
      <c r="S511" s="188"/>
      <c r="T511" s="37"/>
      <c r="U511" s="130"/>
      <c r="V511" s="634"/>
      <c r="W511" s="188"/>
      <c r="X511" s="634"/>
      <c r="Y511" s="37"/>
      <c r="Z511" s="634"/>
      <c r="AA511" s="37"/>
      <c r="AB511" s="37"/>
      <c r="AC511" s="188">
        <f t="shared" si="1359"/>
        <v>0</v>
      </c>
      <c r="AD511" s="580" t="e">
        <f t="shared" si="1360"/>
        <v>#DIV/0!</v>
      </c>
      <c r="AE511" s="130"/>
      <c r="AF511" s="627"/>
      <c r="AG511" s="188"/>
      <c r="AH511" s="627" t="e">
        <f t="shared" si="1339"/>
        <v>#DIV/0!</v>
      </c>
      <c r="AI511" s="37"/>
      <c r="AJ511" s="37"/>
      <c r="AK511" s="188"/>
      <c r="AL511" s="37"/>
      <c r="AM511" s="37"/>
      <c r="AN511" s="37"/>
      <c r="AO511" s="37"/>
      <c r="AP511" s="37"/>
      <c r="AQ511" s="37"/>
      <c r="AR511" s="37"/>
      <c r="AS511" s="37"/>
      <c r="AT511" s="37"/>
      <c r="AU511" s="112">
        <f t="shared" si="1396"/>
        <v>50000</v>
      </c>
      <c r="AV511" s="130">
        <f t="shared" si="1397"/>
        <v>50000</v>
      </c>
      <c r="AW511" s="130"/>
      <c r="AX511" s="130">
        <v>50000</v>
      </c>
      <c r="AY511" s="37"/>
      <c r="AZ511" s="37"/>
      <c r="BA511" s="102"/>
      <c r="BB511" s="37"/>
      <c r="BC511" s="37"/>
      <c r="BD511" s="37"/>
      <c r="BE511" s="130"/>
      <c r="BF511" s="130"/>
      <c r="BG511" s="37"/>
      <c r="BH511" s="37"/>
      <c r="BI511" s="130"/>
      <c r="BJ511" s="130"/>
      <c r="BK511" s="130"/>
      <c r="BL511" s="37"/>
      <c r="BM511" s="37"/>
      <c r="BN511" s="130">
        <f>BQ511-BK511</f>
        <v>170000</v>
      </c>
      <c r="BO511" s="130">
        <f t="shared" si="1398"/>
        <v>170000</v>
      </c>
      <c r="BP511" s="130"/>
      <c r="BQ511" s="130">
        <v>170000</v>
      </c>
      <c r="BR511" s="37"/>
      <c r="BS511" s="37"/>
      <c r="BT511" s="37"/>
      <c r="BU511" s="37"/>
      <c r="BV511" s="130"/>
      <c r="BW511" s="130"/>
      <c r="BX511" s="130"/>
      <c r="BY511" s="37"/>
      <c r="BZ511" s="37"/>
      <c r="CA511" s="130"/>
      <c r="CB511" s="188"/>
      <c r="CC511" s="189"/>
      <c r="CD511" s="189"/>
      <c r="CE511" s="130"/>
      <c r="CF511" s="188"/>
      <c r="CG511" s="188"/>
      <c r="CH511" s="189"/>
      <c r="CI511" s="189"/>
      <c r="CJ511" s="130">
        <f>CK511</f>
        <v>109984</v>
      </c>
      <c r="CK511" s="130">
        <f>CM511</f>
        <v>109984</v>
      </c>
      <c r="CL511" s="130"/>
      <c r="CM511" s="130">
        <f>[8]Лист1!$D$3</f>
        <v>109984</v>
      </c>
      <c r="CN511" s="37"/>
      <c r="CO511" s="37"/>
    </row>
    <row r="512" spans="2:93" s="39" customFormat="1" ht="32.25" hidden="1" customHeight="1" x14ac:dyDescent="0.25">
      <c r="B512" s="209"/>
      <c r="C512" s="556"/>
      <c r="D512" s="188"/>
      <c r="E512" s="188"/>
      <c r="F512" s="188"/>
      <c r="G512" s="189"/>
      <c r="H512" s="189"/>
      <c r="I512" s="188">
        <f t="shared" si="1380"/>
        <v>0</v>
      </c>
      <c r="J512" s="574" t="e">
        <f t="shared" si="1381"/>
        <v>#DIV/0!</v>
      </c>
      <c r="K512" s="37"/>
      <c r="L512" s="574"/>
      <c r="M512" s="188"/>
      <c r="N512" s="574"/>
      <c r="O512" s="37"/>
      <c r="P512" s="37"/>
      <c r="Q512" s="37"/>
      <c r="R512" s="37"/>
      <c r="S512" s="188"/>
      <c r="T512" s="37"/>
      <c r="U512" s="130"/>
      <c r="V512" s="634"/>
      <c r="W512" s="188"/>
      <c r="X512" s="634"/>
      <c r="Y512" s="37"/>
      <c r="Z512" s="634"/>
      <c r="AA512" s="37"/>
      <c r="AB512" s="37"/>
      <c r="AC512" s="188">
        <f t="shared" si="1359"/>
        <v>0</v>
      </c>
      <c r="AD512" s="580" t="e">
        <f t="shared" si="1360"/>
        <v>#DIV/0!</v>
      </c>
      <c r="AE512" s="130"/>
      <c r="AF512" s="627"/>
      <c r="AG512" s="188"/>
      <c r="AH512" s="627" t="e">
        <f t="shared" ref="AH512:AH562" si="1399">AG512/F512</f>
        <v>#DIV/0!</v>
      </c>
      <c r="AI512" s="37"/>
      <c r="AJ512" s="37"/>
      <c r="AK512" s="188"/>
      <c r="AL512" s="37"/>
      <c r="AM512" s="37"/>
      <c r="AN512" s="37"/>
      <c r="AO512" s="37"/>
      <c r="AP512" s="37"/>
      <c r="AQ512" s="37"/>
      <c r="AR512" s="37"/>
      <c r="AS512" s="37"/>
      <c r="AT512" s="37"/>
      <c r="AU512" s="112"/>
      <c r="AV512" s="130"/>
      <c r="AW512" s="130"/>
      <c r="AX512" s="130"/>
      <c r="AY512" s="37"/>
      <c r="AZ512" s="37"/>
      <c r="BA512" s="102"/>
      <c r="BB512" s="37"/>
      <c r="BC512" s="37"/>
      <c r="BD512" s="37"/>
      <c r="BE512" s="130"/>
      <c r="BF512" s="130"/>
      <c r="BG512" s="37"/>
      <c r="BH512" s="37"/>
      <c r="BI512" s="130"/>
      <c r="BJ512" s="130"/>
      <c r="BK512" s="130"/>
      <c r="BL512" s="37"/>
      <c r="BM512" s="37"/>
      <c r="BN512" s="130"/>
      <c r="BO512" s="130"/>
      <c r="BP512" s="130"/>
      <c r="BQ512" s="130"/>
      <c r="BR512" s="37"/>
      <c r="BS512" s="37"/>
      <c r="BT512" s="37"/>
      <c r="BU512" s="37"/>
      <c r="BV512" s="130"/>
      <c r="BW512" s="130"/>
      <c r="BX512" s="130"/>
      <c r="BY512" s="37"/>
      <c r="BZ512" s="37"/>
      <c r="CA512" s="130"/>
      <c r="CB512" s="188"/>
      <c r="CC512" s="189"/>
      <c r="CD512" s="189"/>
      <c r="CE512" s="130"/>
      <c r="CF512" s="188"/>
      <c r="CG512" s="188"/>
      <c r="CH512" s="189"/>
      <c r="CI512" s="189"/>
      <c r="CJ512" s="130"/>
      <c r="CK512" s="130"/>
      <c r="CL512" s="130"/>
      <c r="CM512" s="130"/>
      <c r="CN512" s="37"/>
      <c r="CO512" s="37"/>
    </row>
    <row r="513" spans="1:12248" s="39" customFormat="1" ht="123.75" customHeight="1" x14ac:dyDescent="0.25">
      <c r="B513" s="568" t="s">
        <v>387</v>
      </c>
      <c r="C513" s="138" t="s">
        <v>242</v>
      </c>
      <c r="D513" s="666">
        <f>F513</f>
        <v>5975.7784499999998</v>
      </c>
      <c r="E513" s="666"/>
      <c r="F513" s="666">
        <f>F514</f>
        <v>5975.7784499999998</v>
      </c>
      <c r="G513" s="189"/>
      <c r="H513" s="189"/>
      <c r="I513" s="666"/>
      <c r="J513" s="574"/>
      <c r="K513" s="37"/>
      <c r="L513" s="574"/>
      <c r="M513" s="666"/>
      <c r="N513" s="574"/>
      <c r="O513" s="37"/>
      <c r="P513" s="37"/>
      <c r="Q513" s="37"/>
      <c r="R513" s="37"/>
      <c r="S513" s="666"/>
      <c r="T513" s="37"/>
      <c r="U513" s="128"/>
      <c r="V513" s="634"/>
      <c r="W513" s="666"/>
      <c r="X513" s="634"/>
      <c r="Y513" s="37"/>
      <c r="Z513" s="634"/>
      <c r="AA513" s="37"/>
      <c r="AB513" s="37"/>
      <c r="AC513" s="666">
        <f t="shared" si="1359"/>
        <v>5975.7784499999998</v>
      </c>
      <c r="AD513" s="580">
        <f t="shared" si="1360"/>
        <v>1</v>
      </c>
      <c r="AE513" s="128"/>
      <c r="AF513" s="627"/>
      <c r="AG513" s="666">
        <f>AG514</f>
        <v>5975.7784499999998</v>
      </c>
      <c r="AH513" s="627">
        <f t="shared" si="1399"/>
        <v>1</v>
      </c>
      <c r="AI513" s="37"/>
      <c r="AJ513" s="37"/>
      <c r="AK513" s="666"/>
      <c r="AL513" s="37"/>
      <c r="AM513" s="37"/>
      <c r="AN513" s="37"/>
      <c r="AO513" s="37"/>
      <c r="AP513" s="37"/>
      <c r="AQ513" s="37"/>
      <c r="AR513" s="37"/>
      <c r="AS513" s="37"/>
      <c r="AT513" s="37"/>
      <c r="AU513" s="112"/>
      <c r="AV513" s="130"/>
      <c r="AW513" s="130"/>
      <c r="AX513" s="130"/>
      <c r="AY513" s="37"/>
      <c r="AZ513" s="37"/>
      <c r="BA513" s="102"/>
      <c r="BB513" s="37"/>
      <c r="BC513" s="37"/>
      <c r="BD513" s="37"/>
      <c r="BE513" s="130"/>
      <c r="BF513" s="130"/>
      <c r="BG513" s="37"/>
      <c r="BH513" s="37"/>
      <c r="BI513" s="130"/>
      <c r="BJ513" s="130"/>
      <c r="BK513" s="130"/>
      <c r="BL513" s="37"/>
      <c r="BM513" s="37"/>
      <c r="BN513" s="130"/>
      <c r="BO513" s="130"/>
      <c r="BP513" s="130"/>
      <c r="BQ513" s="130"/>
      <c r="BR513" s="37"/>
      <c r="BS513" s="37"/>
      <c r="BT513" s="37"/>
      <c r="BU513" s="37"/>
      <c r="BV513" s="130"/>
      <c r="BW513" s="130"/>
      <c r="BX513" s="130"/>
      <c r="BY513" s="37"/>
      <c r="BZ513" s="37"/>
      <c r="CA513" s="130"/>
      <c r="CB513" s="188"/>
      <c r="CC513" s="189"/>
      <c r="CD513" s="189"/>
      <c r="CE513" s="130"/>
      <c r="CF513" s="188"/>
      <c r="CG513" s="188"/>
      <c r="CH513" s="189"/>
      <c r="CI513" s="189"/>
      <c r="CJ513" s="130"/>
      <c r="CK513" s="130"/>
      <c r="CL513" s="130"/>
      <c r="CM513" s="130"/>
      <c r="CN513" s="37"/>
      <c r="CO513" s="37"/>
    </row>
    <row r="514" spans="1:12248" s="39" customFormat="1" ht="32.25" hidden="1" customHeight="1" x14ac:dyDescent="0.25">
      <c r="B514" s="209"/>
      <c r="C514" s="556" t="s">
        <v>108</v>
      </c>
      <c r="D514" s="188">
        <f>F514</f>
        <v>5975.7784499999998</v>
      </c>
      <c r="E514" s="188"/>
      <c r="F514" s="188">
        <v>5975.7784499999998</v>
      </c>
      <c r="G514" s="189"/>
      <c r="H514" s="189"/>
      <c r="I514" s="188"/>
      <c r="J514" s="574"/>
      <c r="K514" s="37"/>
      <c r="L514" s="574"/>
      <c r="M514" s="188"/>
      <c r="N514" s="574"/>
      <c r="O514" s="37"/>
      <c r="P514" s="37"/>
      <c r="Q514" s="37"/>
      <c r="R514" s="37"/>
      <c r="S514" s="188"/>
      <c r="T514" s="37"/>
      <c r="U514" s="130"/>
      <c r="V514" s="634" t="e">
        <f t="shared" ref="V514" si="1400">U514/E514</f>
        <v>#DIV/0!</v>
      </c>
      <c r="W514" s="188"/>
      <c r="X514" s="634">
        <f t="shared" ref="X514:X548" si="1401">W514/F514</f>
        <v>0</v>
      </c>
      <c r="Y514" s="37"/>
      <c r="Z514" s="634"/>
      <c r="AA514" s="37"/>
      <c r="AB514" s="37"/>
      <c r="AC514" s="188">
        <f t="shared" si="1359"/>
        <v>5975.7784499999998</v>
      </c>
      <c r="AD514" s="580">
        <f t="shared" si="1360"/>
        <v>1</v>
      </c>
      <c r="AE514" s="130"/>
      <c r="AF514" s="627"/>
      <c r="AG514" s="188">
        <v>5975.7784499999998</v>
      </c>
      <c r="AH514" s="627">
        <f t="shared" si="1399"/>
        <v>1</v>
      </c>
      <c r="AI514" s="37"/>
      <c r="AJ514" s="37"/>
      <c r="AK514" s="188"/>
      <c r="AL514" s="37"/>
      <c r="AM514" s="37"/>
      <c r="AN514" s="37"/>
      <c r="AO514" s="37"/>
      <c r="AP514" s="37"/>
      <c r="AQ514" s="37"/>
      <c r="AR514" s="37"/>
      <c r="AS514" s="37"/>
      <c r="AT514" s="37"/>
      <c r="AU514" s="112"/>
      <c r="AV514" s="130"/>
      <c r="AW514" s="130"/>
      <c r="AX514" s="130"/>
      <c r="AY514" s="37"/>
      <c r="AZ514" s="37"/>
      <c r="BA514" s="102"/>
      <c r="BB514" s="37"/>
      <c r="BC514" s="37"/>
      <c r="BD514" s="37"/>
      <c r="BE514" s="130"/>
      <c r="BF514" s="130"/>
      <c r="BG514" s="37"/>
      <c r="BH514" s="37"/>
      <c r="BI514" s="130"/>
      <c r="BJ514" s="130"/>
      <c r="BK514" s="130"/>
      <c r="BL514" s="37"/>
      <c r="BM514" s="37"/>
      <c r="BN514" s="130"/>
      <c r="BO514" s="130"/>
      <c r="BP514" s="130"/>
      <c r="BQ514" s="130"/>
      <c r="BR514" s="37"/>
      <c r="BS514" s="37"/>
      <c r="BT514" s="37"/>
      <c r="BU514" s="37"/>
      <c r="BV514" s="130"/>
      <c r="BW514" s="130"/>
      <c r="BX514" s="130"/>
      <c r="BY514" s="37"/>
      <c r="BZ514" s="37"/>
      <c r="CA514" s="130"/>
      <c r="CB514" s="188"/>
      <c r="CC514" s="189"/>
      <c r="CD514" s="189"/>
      <c r="CE514" s="130"/>
      <c r="CF514" s="188"/>
      <c r="CG514" s="188"/>
      <c r="CH514" s="189"/>
      <c r="CI514" s="189"/>
      <c r="CJ514" s="130"/>
      <c r="CK514" s="130"/>
      <c r="CL514" s="130"/>
      <c r="CM514" s="130"/>
      <c r="CN514" s="37"/>
      <c r="CO514" s="37"/>
    </row>
    <row r="515" spans="1:12248" s="477" customFormat="1" ht="54" customHeight="1" x14ac:dyDescent="0.25">
      <c r="B515" s="478" t="s">
        <v>62</v>
      </c>
      <c r="C515" s="536" t="s">
        <v>231</v>
      </c>
      <c r="D515" s="480">
        <f>E515+F515+G515+H515</f>
        <v>6047042.1379000004</v>
      </c>
      <c r="E515" s="480"/>
      <c r="F515" s="480">
        <f>F516+F517</f>
        <v>6047042.1379000004</v>
      </c>
      <c r="G515" s="480"/>
      <c r="H515" s="480"/>
      <c r="I515" s="480">
        <f t="shared" si="1380"/>
        <v>0</v>
      </c>
      <c r="J515" s="574">
        <f t="shared" si="1381"/>
        <v>0</v>
      </c>
      <c r="K515" s="560"/>
      <c r="L515" s="574"/>
      <c r="M515" s="480">
        <f>M516+M517</f>
        <v>0</v>
      </c>
      <c r="N515" s="574"/>
      <c r="O515" s="560"/>
      <c r="P515" s="560"/>
      <c r="Q515" s="560"/>
      <c r="R515" s="560"/>
      <c r="S515" s="480">
        <f>W515</f>
        <v>813136.30767000001</v>
      </c>
      <c r="T515" s="576">
        <f>S515/D515</f>
        <v>0.13446843748179729</v>
      </c>
      <c r="U515" s="583"/>
      <c r="V515" s="634"/>
      <c r="W515" s="480">
        <f>W516+W517</f>
        <v>813136.30767000001</v>
      </c>
      <c r="X515" s="576">
        <f t="shared" si="1401"/>
        <v>0.13446843748179729</v>
      </c>
      <c r="Y515" s="560"/>
      <c r="Z515" s="634"/>
      <c r="AA515" s="560"/>
      <c r="AB515" s="560"/>
      <c r="AC515" s="480">
        <f t="shared" si="1359"/>
        <v>1542547.5807399999</v>
      </c>
      <c r="AD515" s="580">
        <f t="shared" si="1360"/>
        <v>0.25509125710767599</v>
      </c>
      <c r="AE515" s="583"/>
      <c r="AF515" s="627"/>
      <c r="AG515" s="480">
        <f>AG516+AG517</f>
        <v>1542547.5807399999</v>
      </c>
      <c r="AH515" s="627">
        <f t="shared" si="1399"/>
        <v>0.25509125710767599</v>
      </c>
      <c r="AI515" s="560"/>
      <c r="AJ515" s="560"/>
      <c r="AK515" s="480"/>
      <c r="AL515" s="583"/>
      <c r="AM515" s="560"/>
      <c r="AN515" s="560"/>
      <c r="AO515" s="560"/>
      <c r="AP515" s="560"/>
      <c r="AQ515" s="560"/>
      <c r="AR515" s="560"/>
      <c r="AS515" s="560"/>
      <c r="AT515" s="560"/>
      <c r="AU515" s="560">
        <f>AU516+AU517</f>
        <v>-1175523.9853999997</v>
      </c>
      <c r="AV515" s="560">
        <f>AW515+AX515+AY515+AZ515</f>
        <v>4871518.1525000008</v>
      </c>
      <c r="AW515" s="488">
        <f>AW516+AW517</f>
        <v>0</v>
      </c>
      <c r="AX515" s="480">
        <f>AX516+AX517</f>
        <v>4871518.1525000008</v>
      </c>
      <c r="AY515" s="488"/>
      <c r="AZ515" s="488">
        <f>AZ516+AZ517</f>
        <v>0</v>
      </c>
      <c r="BA515" s="476">
        <f t="shared" si="1384"/>
        <v>0</v>
      </c>
      <c r="BB515" s="533">
        <f>BB516+BB517</f>
        <v>0</v>
      </c>
      <c r="BC515" s="533"/>
      <c r="BD515" s="533"/>
      <c r="BE515" s="533">
        <f t="shared" si="1376"/>
        <v>0</v>
      </c>
      <c r="BF515" s="476">
        <f>BF516+BF517</f>
        <v>0</v>
      </c>
      <c r="BG515" s="476"/>
      <c r="BH515" s="476"/>
      <c r="BI515" s="497">
        <f>BJ515+BK515+BL515+BM515</f>
        <v>1875139.1595999999</v>
      </c>
      <c r="BJ515" s="488">
        <f>BJ516+BJ517</f>
        <v>0</v>
      </c>
      <c r="BK515" s="488">
        <f>BK516+BK517</f>
        <v>1875139.1595999999</v>
      </c>
      <c r="BL515" s="488"/>
      <c r="BM515" s="488">
        <f>BM516+BM517</f>
        <v>0</v>
      </c>
      <c r="BN515" s="488">
        <f>BN516+BN517</f>
        <v>0</v>
      </c>
      <c r="BO515" s="497">
        <f>BP515+BQ515+BR515+BS515</f>
        <v>1875139.1595999999</v>
      </c>
      <c r="BP515" s="488">
        <f>BP516+BP517</f>
        <v>0</v>
      </c>
      <c r="BQ515" s="488">
        <f>BQ516+BQ517</f>
        <v>1875139.1595999999</v>
      </c>
      <c r="BR515" s="488"/>
      <c r="BS515" s="488">
        <f>BS516+BS517</f>
        <v>0</v>
      </c>
      <c r="BT515" s="476">
        <f t="shared" si="1385"/>
        <v>0</v>
      </c>
      <c r="BU515" s="476"/>
      <c r="BV515" s="497">
        <f>BW515+BX515+BY515+BZ515</f>
        <v>2835780.6395699997</v>
      </c>
      <c r="BW515" s="476">
        <f>BW516+BW517</f>
        <v>0</v>
      </c>
      <c r="BX515" s="476">
        <f>BX516+BX517</f>
        <v>2835780.6395699997</v>
      </c>
      <c r="BY515" s="476"/>
      <c r="BZ515" s="476">
        <f>BZ516+BZ517</f>
        <v>0</v>
      </c>
      <c r="CA515" s="476">
        <f t="shared" ref="CA515:CA517" si="1402">CB515</f>
        <v>0</v>
      </c>
      <c r="CB515" s="476">
        <f>CB516+CB517</f>
        <v>0</v>
      </c>
      <c r="CC515" s="480"/>
      <c r="CD515" s="480"/>
      <c r="CE515" s="476">
        <f>CG515</f>
        <v>684544.72393999994</v>
      </c>
      <c r="CF515" s="476">
        <f>CF516+CF517</f>
        <v>0</v>
      </c>
      <c r="CG515" s="543">
        <f>CG516+CG517</f>
        <v>684544.72393999994</v>
      </c>
      <c r="CH515" s="480">
        <f t="shared" ref="CH515:CH517" si="1403">BY515</f>
        <v>0</v>
      </c>
      <c r="CI515" s="480"/>
      <c r="CJ515" s="488">
        <f>CJ516+CJ517</f>
        <v>0</v>
      </c>
      <c r="CK515" s="497">
        <f>CL515+CM515+CN515+CO515</f>
        <v>684544.72393999994</v>
      </c>
      <c r="CL515" s="488">
        <f>CL516+CL517</f>
        <v>0</v>
      </c>
      <c r="CM515" s="488">
        <f>CM516+CM517</f>
        <v>684544.72393999994</v>
      </c>
      <c r="CN515" s="488"/>
      <c r="CO515" s="488">
        <f>CO516+CO517</f>
        <v>0</v>
      </c>
    </row>
    <row r="516" spans="1:12248" s="22" customFormat="1" ht="41.25" customHeight="1" x14ac:dyDescent="0.25">
      <c r="B516" s="206"/>
      <c r="C516" s="111" t="s">
        <v>31</v>
      </c>
      <c r="D516" s="193">
        <f>E516+F516+G516+H516</f>
        <v>1195065.7525900002</v>
      </c>
      <c r="E516" s="193"/>
      <c r="F516" s="193">
        <f>F520+F531+F540</f>
        <v>1195065.7525900002</v>
      </c>
      <c r="G516" s="193"/>
      <c r="H516" s="193"/>
      <c r="I516" s="193">
        <f t="shared" si="1380"/>
        <v>0</v>
      </c>
      <c r="J516" s="574">
        <f t="shared" si="1381"/>
        <v>0</v>
      </c>
      <c r="K516" s="112"/>
      <c r="L516" s="574"/>
      <c r="M516" s="193">
        <f>M520+M531+M540</f>
        <v>0</v>
      </c>
      <c r="N516" s="574"/>
      <c r="O516" s="112"/>
      <c r="P516" s="112"/>
      <c r="Q516" s="112"/>
      <c r="R516" s="112"/>
      <c r="S516" s="193">
        <f>W516</f>
        <v>74.94153</v>
      </c>
      <c r="T516" s="574">
        <f t="shared" ref="T516:T517" si="1404">S516/D516</f>
        <v>6.2709126956055219E-5</v>
      </c>
      <c r="U516" s="112"/>
      <c r="V516" s="634"/>
      <c r="W516" s="193">
        <f>W520+W531+W540</f>
        <v>74.94153</v>
      </c>
      <c r="X516" s="574">
        <f t="shared" si="1401"/>
        <v>6.2709126956055219E-5</v>
      </c>
      <c r="Y516" s="112"/>
      <c r="Z516" s="634"/>
      <c r="AA516" s="112"/>
      <c r="AB516" s="112"/>
      <c r="AC516" s="193">
        <f t="shared" si="1359"/>
        <v>15317.523740000001</v>
      </c>
      <c r="AD516" s="580">
        <f t="shared" si="1360"/>
        <v>1.2817306250139941E-2</v>
      </c>
      <c r="AE516" s="112"/>
      <c r="AF516" s="627"/>
      <c r="AG516" s="193">
        <f>AG520+AG531+AG540</f>
        <v>15317.523740000001</v>
      </c>
      <c r="AH516" s="627">
        <f t="shared" si="1399"/>
        <v>1.2817306250139941E-2</v>
      </c>
      <c r="AI516" s="112"/>
      <c r="AJ516" s="112"/>
      <c r="AK516" s="193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>
        <f>AV516-D516</f>
        <v>-1175524.0000900002</v>
      </c>
      <c r="AV516" s="112">
        <f>AW516+AX516+AY516+AZ516</f>
        <v>19541.752500000002</v>
      </c>
      <c r="AW516" s="112">
        <f>AW520+AW531+AW540</f>
        <v>0</v>
      </c>
      <c r="AX516" s="193">
        <f>AX520+AX531+AX540</f>
        <v>19541.752500000002</v>
      </c>
      <c r="AY516" s="311"/>
      <c r="AZ516" s="311"/>
      <c r="BA516" s="112">
        <f t="shared" si="1384"/>
        <v>0</v>
      </c>
      <c r="BB516" s="112">
        <f>BB520+BB531+BB540</f>
        <v>0</v>
      </c>
      <c r="BC516" s="311"/>
      <c r="BD516" s="311"/>
      <c r="BE516" s="112">
        <f t="shared" si="1376"/>
        <v>0</v>
      </c>
      <c r="BF516" s="112">
        <f>BF520+BF531+BF540</f>
        <v>0</v>
      </c>
      <c r="BG516" s="311"/>
      <c r="BH516" s="311"/>
      <c r="BI516" s="112">
        <f>BJ516+BK516+BL516+BM516</f>
        <v>658533.15960000001</v>
      </c>
      <c r="BJ516" s="112">
        <f>BJ520+BJ531+BJ540</f>
        <v>0</v>
      </c>
      <c r="BK516" s="112">
        <f>BK520+BK531+BK540</f>
        <v>658533.15960000001</v>
      </c>
      <c r="BL516" s="311"/>
      <c r="BM516" s="311"/>
      <c r="BN516" s="112">
        <f>BO516-BI516</f>
        <v>0</v>
      </c>
      <c r="BO516" s="112">
        <f>BP516+BQ516+BR516+BS516</f>
        <v>658533.15960000001</v>
      </c>
      <c r="BP516" s="112">
        <f>BP520+BP531+BP540</f>
        <v>0</v>
      </c>
      <c r="BQ516" s="112">
        <f>BQ520+BQ531+BQ540</f>
        <v>658533.15960000001</v>
      </c>
      <c r="BR516" s="311"/>
      <c r="BS516" s="311"/>
      <c r="BT516" s="311">
        <f t="shared" si="1385"/>
        <v>0</v>
      </c>
      <c r="BU516" s="311"/>
      <c r="BV516" s="112">
        <f>BW516+BX516+BY516+BZ516</f>
        <v>2835780.6395699997</v>
      </c>
      <c r="BW516" s="112">
        <f>BW520+BW531+BW540</f>
        <v>0</v>
      </c>
      <c r="BX516" s="112">
        <f>BX520+BX531+BX540</f>
        <v>2835780.6395699997</v>
      </c>
      <c r="BY516" s="311"/>
      <c r="BZ516" s="311"/>
      <c r="CA516" s="112">
        <f t="shared" si="1402"/>
        <v>0</v>
      </c>
      <c r="CB516" s="193">
        <f>CB520+CB531+CB540</f>
        <v>0</v>
      </c>
      <c r="CC516" s="194"/>
      <c r="CD516" s="194"/>
      <c r="CE516" s="112">
        <f>CG516</f>
        <v>684544.72393999994</v>
      </c>
      <c r="CF516" s="193">
        <f>CF520+CF531+CF540</f>
        <v>0</v>
      </c>
      <c r="CG516" s="112">
        <f>CG520+CG531+CG540</f>
        <v>684544.72393999994</v>
      </c>
      <c r="CH516" s="194">
        <f t="shared" si="1403"/>
        <v>0</v>
      </c>
      <c r="CI516" s="194"/>
      <c r="CJ516" s="112">
        <f>CK516-CE516</f>
        <v>0</v>
      </c>
      <c r="CK516" s="112">
        <f>CL516+CM516+CN516+CO516</f>
        <v>684544.72393999994</v>
      </c>
      <c r="CL516" s="112">
        <f>CL520+CL531+CL540</f>
        <v>0</v>
      </c>
      <c r="CM516" s="112">
        <f>CM520+CM531+CM540</f>
        <v>684544.72393999994</v>
      </c>
      <c r="CN516" s="311"/>
      <c r="CO516" s="311"/>
    </row>
    <row r="517" spans="1:12248" s="477" customFormat="1" ht="54" customHeight="1" x14ac:dyDescent="0.25">
      <c r="B517" s="478"/>
      <c r="C517" s="536" t="s">
        <v>241</v>
      </c>
      <c r="D517" s="480">
        <f>E517+F517+G517+H517</f>
        <v>4851976.3853099998</v>
      </c>
      <c r="E517" s="480"/>
      <c r="F517" s="480">
        <f>F524+F535+F543</f>
        <v>4851976.3853099998</v>
      </c>
      <c r="G517" s="480"/>
      <c r="H517" s="480"/>
      <c r="I517" s="480">
        <f t="shared" si="1380"/>
        <v>0</v>
      </c>
      <c r="J517" s="574">
        <f t="shared" si="1381"/>
        <v>0</v>
      </c>
      <c r="K517" s="560"/>
      <c r="L517" s="574"/>
      <c r="M517" s="480">
        <f>M524+M535+M543</f>
        <v>0</v>
      </c>
      <c r="N517" s="574"/>
      <c r="O517" s="560"/>
      <c r="P517" s="560"/>
      <c r="Q517" s="560"/>
      <c r="R517" s="560"/>
      <c r="S517" s="480">
        <f>W517</f>
        <v>813061.36614000006</v>
      </c>
      <c r="T517" s="576">
        <f t="shared" si="1404"/>
        <v>0.16757323234335</v>
      </c>
      <c r="U517" s="583"/>
      <c r="V517" s="634"/>
      <c r="W517" s="480">
        <f>W524+W535+W543</f>
        <v>813061.36614000006</v>
      </c>
      <c r="X517" s="576">
        <f t="shared" si="1401"/>
        <v>0.16757323234335</v>
      </c>
      <c r="Y517" s="560"/>
      <c r="Z517" s="634"/>
      <c r="AA517" s="560"/>
      <c r="AB517" s="560"/>
      <c r="AC517" s="480">
        <f t="shared" si="1359"/>
        <v>1527230.0569999998</v>
      </c>
      <c r="AD517" s="580">
        <f t="shared" si="1360"/>
        <v>0.31476452804343624</v>
      </c>
      <c r="AE517" s="583"/>
      <c r="AF517" s="627"/>
      <c r="AG517" s="480">
        <f>AG524+AG535+AG543</f>
        <v>1527230.0569999998</v>
      </c>
      <c r="AH517" s="627">
        <f t="shared" si="1399"/>
        <v>0.31476452804343624</v>
      </c>
      <c r="AI517" s="560"/>
      <c r="AJ517" s="560"/>
      <c r="AK517" s="480"/>
      <c r="AL517" s="583"/>
      <c r="AM517" s="560"/>
      <c r="AN517" s="560"/>
      <c r="AO517" s="560"/>
      <c r="AP517" s="560"/>
      <c r="AQ517" s="560"/>
      <c r="AR517" s="560"/>
      <c r="AS517" s="560"/>
      <c r="AT517" s="560"/>
      <c r="AU517" s="480">
        <f>AV517-D517</f>
        <v>1.469000056385994E-2</v>
      </c>
      <c r="AV517" s="560">
        <f>AW517+AX517+AY517+AZ517</f>
        <v>4851976.4000000004</v>
      </c>
      <c r="AW517" s="488">
        <f>AW524+AW535+AW543</f>
        <v>0</v>
      </c>
      <c r="AX517" s="480">
        <f>AX524+AX535+AX543</f>
        <v>4851976.4000000004</v>
      </c>
      <c r="AY517" s="488"/>
      <c r="AZ517" s="488"/>
      <c r="BA517" s="476">
        <f t="shared" si="1384"/>
        <v>0</v>
      </c>
      <c r="BB517" s="533"/>
      <c r="BC517" s="533"/>
      <c r="BD517" s="533"/>
      <c r="BE517" s="533">
        <f t="shared" si="1376"/>
        <v>0</v>
      </c>
      <c r="BF517" s="476">
        <f>E517</f>
        <v>0</v>
      </c>
      <c r="BG517" s="476"/>
      <c r="BH517" s="476"/>
      <c r="BI517" s="497">
        <f>BJ517+BK517+BL517+BM517</f>
        <v>1216606</v>
      </c>
      <c r="BJ517" s="488">
        <f>BJ524+BJ535+BJ543</f>
        <v>0</v>
      </c>
      <c r="BK517" s="488">
        <f>BK524+BK535+BK543</f>
        <v>1216606</v>
      </c>
      <c r="BL517" s="488"/>
      <c r="BM517" s="488"/>
      <c r="BN517" s="488">
        <f>BO517-BI517</f>
        <v>0</v>
      </c>
      <c r="BO517" s="497">
        <f>BP517+BQ517+BR517+BS517</f>
        <v>1216605.9999999998</v>
      </c>
      <c r="BP517" s="488">
        <f>BP524+BP535+BP543</f>
        <v>0</v>
      </c>
      <c r="BQ517" s="488">
        <f>BQ524+BQ535+BQ543</f>
        <v>1216605.9999999998</v>
      </c>
      <c r="BR517" s="488"/>
      <c r="BS517" s="488"/>
      <c r="BT517" s="476">
        <f t="shared" si="1385"/>
        <v>0</v>
      </c>
      <c r="BU517" s="476"/>
      <c r="BV517" s="497">
        <f>BW517+BX517+BY517+BZ517</f>
        <v>0</v>
      </c>
      <c r="BW517" s="476">
        <f>BW524+BW535+BW543</f>
        <v>0</v>
      </c>
      <c r="BX517" s="476">
        <f>BX524+BX535+BX543</f>
        <v>0</v>
      </c>
      <c r="BY517" s="476"/>
      <c r="BZ517" s="476"/>
      <c r="CA517" s="476">
        <f t="shared" si="1402"/>
        <v>0</v>
      </c>
      <c r="CB517" s="476">
        <f>CB524+CB535+CB543</f>
        <v>0</v>
      </c>
      <c r="CC517" s="480"/>
      <c r="CD517" s="480"/>
      <c r="CE517" s="476">
        <f t="shared" ref="CE517" si="1405">CF517+CH517+CI517</f>
        <v>0</v>
      </c>
      <c r="CF517" s="476">
        <f>CF524+CF535+CF543</f>
        <v>0</v>
      </c>
      <c r="CG517" s="533"/>
      <c r="CH517" s="480">
        <f t="shared" si="1403"/>
        <v>0</v>
      </c>
      <c r="CI517" s="480"/>
      <c r="CJ517" s="488">
        <f>0</f>
        <v>0</v>
      </c>
      <c r="CK517" s="497">
        <f>CL517+CM517+CN517+CO517</f>
        <v>0</v>
      </c>
      <c r="CL517" s="488">
        <f>CL524+CL535+CL543</f>
        <v>0</v>
      </c>
      <c r="CM517" s="488">
        <f>CM524+CM535+CM543</f>
        <v>0</v>
      </c>
      <c r="CN517" s="488"/>
      <c r="CO517" s="488"/>
    </row>
    <row r="518" spans="1:12248" s="49" customFormat="1" ht="24.75" customHeight="1" x14ac:dyDescent="0.25">
      <c r="B518" s="210"/>
      <c r="C518" s="138" t="s">
        <v>37</v>
      </c>
      <c r="D518" s="279"/>
      <c r="E518" s="279"/>
      <c r="F518" s="279"/>
      <c r="G518" s="279"/>
      <c r="H518" s="279"/>
      <c r="I518" s="279"/>
      <c r="J518" s="43"/>
      <c r="K518" s="43"/>
      <c r="L518" s="43"/>
      <c r="M518" s="279"/>
      <c r="N518" s="43"/>
      <c r="O518" s="43"/>
      <c r="P518" s="43"/>
      <c r="Q518" s="43"/>
      <c r="R518" s="43"/>
      <c r="S518" s="279"/>
      <c r="T518" s="43"/>
      <c r="U518" s="43"/>
      <c r="V518" s="634"/>
      <c r="W518" s="279"/>
      <c r="X518" s="634"/>
      <c r="Y518" s="43"/>
      <c r="Z518" s="634"/>
      <c r="AA518" s="43"/>
      <c r="AB518" s="43"/>
      <c r="AC518" s="279"/>
      <c r="AD518" s="580"/>
      <c r="AE518" s="43"/>
      <c r="AF518" s="627"/>
      <c r="AG518" s="279"/>
      <c r="AH518" s="627"/>
      <c r="AI518" s="43"/>
      <c r="AJ518" s="43"/>
      <c r="AK518" s="279"/>
      <c r="AL518" s="43"/>
      <c r="AM518" s="43"/>
      <c r="AN518" s="43"/>
      <c r="AO518" s="43"/>
      <c r="AP518" s="43"/>
      <c r="AQ518" s="43"/>
      <c r="AR518" s="43"/>
      <c r="AS518" s="43"/>
      <c r="AT518" s="43"/>
      <c r="AU518" s="128"/>
      <c r="AV518" s="43"/>
      <c r="AW518" s="43"/>
      <c r="AX518" s="43"/>
      <c r="AY518" s="43"/>
      <c r="AZ518" s="43"/>
      <c r="BA518" s="102"/>
      <c r="BB518" s="43"/>
      <c r="BC518" s="43"/>
      <c r="BD518" s="43"/>
      <c r="BE518" s="304"/>
      <c r="BF518" s="304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279"/>
      <c r="CC518" s="279"/>
      <c r="CD518" s="279"/>
      <c r="CE518" s="43"/>
      <c r="CF518" s="279"/>
      <c r="CG518" s="279"/>
      <c r="CH518" s="279"/>
      <c r="CI518" s="279"/>
      <c r="CJ518" s="43"/>
      <c r="CK518" s="43"/>
      <c r="CL518" s="43"/>
      <c r="CM518" s="43"/>
      <c r="CN518" s="43"/>
      <c r="CO518" s="43"/>
    </row>
    <row r="519" spans="1:12248" s="650" customFormat="1" ht="109.5" customHeight="1" x14ac:dyDescent="0.3">
      <c r="A519" s="411"/>
      <c r="B519" s="445" t="s">
        <v>34</v>
      </c>
      <c r="C519" s="444" t="s">
        <v>232</v>
      </c>
      <c r="D519" s="416">
        <f>E519+F519+G519</f>
        <v>2255478.6026599999</v>
      </c>
      <c r="E519" s="416"/>
      <c r="F519" s="416">
        <f>F520+F524</f>
        <v>2255478.6026599999</v>
      </c>
      <c r="G519" s="416"/>
      <c r="H519" s="416"/>
      <c r="I519" s="416">
        <f>M519</f>
        <v>0</v>
      </c>
      <c r="J519" s="575">
        <f>I519/D519</f>
        <v>0</v>
      </c>
      <c r="K519" s="417"/>
      <c r="L519" s="575"/>
      <c r="M519" s="416">
        <f>M520+M524</f>
        <v>0</v>
      </c>
      <c r="N519" s="575"/>
      <c r="O519" s="417"/>
      <c r="P519" s="417"/>
      <c r="Q519" s="417"/>
      <c r="R519" s="417"/>
      <c r="S519" s="416">
        <f>W519</f>
        <v>525058.49676000001</v>
      </c>
      <c r="T519" s="633">
        <f>S519/D519</f>
        <v>0.23279249740643604</v>
      </c>
      <c r="U519" s="417"/>
      <c r="V519" s="649"/>
      <c r="W519" s="416">
        <f>W520+W524</f>
        <v>525058.49676000001</v>
      </c>
      <c r="X519" s="633">
        <f>W519/D519</f>
        <v>0.23279249740643604</v>
      </c>
      <c r="Y519" s="417"/>
      <c r="Z519" s="417"/>
      <c r="AA519" s="417"/>
      <c r="AB519" s="417"/>
      <c r="AC519" s="416">
        <f t="shared" si="1359"/>
        <v>810203.60899999994</v>
      </c>
      <c r="AD519" s="575">
        <f t="shared" si="1360"/>
        <v>0.35921582587592976</v>
      </c>
      <c r="AE519" s="417"/>
      <c r="AF519" s="633"/>
      <c r="AG519" s="416">
        <f>AG520+AG524</f>
        <v>810203.60899999994</v>
      </c>
      <c r="AH519" s="633">
        <f t="shared" si="1399"/>
        <v>0.35921582587592976</v>
      </c>
      <c r="AI519" s="417"/>
      <c r="AJ519" s="417"/>
      <c r="AK519" s="416"/>
      <c r="AL519" s="582"/>
      <c r="AM519" s="417"/>
      <c r="AN519" s="417"/>
      <c r="AO519" s="417"/>
      <c r="AP519" s="417"/>
      <c r="AQ519" s="417"/>
      <c r="AR519" s="417"/>
      <c r="AS519" s="417"/>
      <c r="AT519" s="417"/>
      <c r="AU519" s="417">
        <f>AU520+AU524</f>
        <v>-660968.17265999992</v>
      </c>
      <c r="AV519" s="417">
        <f>AW519+AX519+AY519</f>
        <v>1594510.4300000002</v>
      </c>
      <c r="AW519" s="417">
        <f>AW520+AW524</f>
        <v>0</v>
      </c>
      <c r="AX519" s="417">
        <f>AX520+AX524</f>
        <v>1594510.4300000002</v>
      </c>
      <c r="AY519" s="417"/>
      <c r="AZ519" s="417"/>
      <c r="BA519" s="417">
        <f t="shared" ref="BA519:BA520" si="1406">BB519</f>
        <v>0</v>
      </c>
      <c r="BB519" s="417">
        <f>BB520+BB524</f>
        <v>0</v>
      </c>
      <c r="BC519" s="417"/>
      <c r="BD519" s="417"/>
      <c r="BE519" s="417">
        <f t="shared" ref="BE519:BE520" si="1407">BF519</f>
        <v>0</v>
      </c>
      <c r="BF519" s="417">
        <f>BF520+BF524</f>
        <v>0</v>
      </c>
      <c r="BG519" s="417"/>
      <c r="BH519" s="417"/>
      <c r="BI519" s="417">
        <f>BJ519+BK519+BL519</f>
        <v>658533.15960000001</v>
      </c>
      <c r="BJ519" s="417">
        <f>BJ520+BJ524</f>
        <v>0</v>
      </c>
      <c r="BK519" s="417">
        <f>BK520+BK524</f>
        <v>658533.15960000001</v>
      </c>
      <c r="BL519" s="417"/>
      <c r="BM519" s="417"/>
      <c r="BN519" s="417">
        <f>BN524</f>
        <v>0</v>
      </c>
      <c r="BO519" s="417">
        <f>BP519+BQ519+BR519</f>
        <v>658533.15960000001</v>
      </c>
      <c r="BP519" s="417">
        <f>BP520+BP524</f>
        <v>0</v>
      </c>
      <c r="BQ519" s="417">
        <f>BQ520+BQ524</f>
        <v>658533.15960000001</v>
      </c>
      <c r="BR519" s="417"/>
      <c r="BS519" s="417"/>
      <c r="BT519" s="417">
        <f t="shared" si="1385"/>
        <v>0</v>
      </c>
      <c r="BU519" s="417"/>
      <c r="BV519" s="417">
        <f>BW519+BX519+BY519</f>
        <v>894946.09960000007</v>
      </c>
      <c r="BW519" s="417">
        <f>BW520+BW524</f>
        <v>0</v>
      </c>
      <c r="BX519" s="417">
        <f>BX520+BX524</f>
        <v>894946.09960000007</v>
      </c>
      <c r="BY519" s="417"/>
      <c r="BZ519" s="417"/>
      <c r="CA519" s="417">
        <f t="shared" ref="CA519:CA560" si="1408">CB519+CC519+CD519</f>
        <v>0</v>
      </c>
      <c r="CB519" s="417">
        <f>CB520</f>
        <v>0</v>
      </c>
      <c r="CC519" s="417"/>
      <c r="CD519" s="417"/>
      <c r="CE519" s="417">
        <f>CG519</f>
        <v>24946.099600000001</v>
      </c>
      <c r="CF519" s="417">
        <f>CF520</f>
        <v>0</v>
      </c>
      <c r="CG519" s="417">
        <f>CG520</f>
        <v>24946.099600000001</v>
      </c>
      <c r="CH519" s="417">
        <f t="shared" ref="CH519:CH548" si="1409">BY519</f>
        <v>0</v>
      </c>
      <c r="CI519" s="417"/>
      <c r="CJ519" s="417">
        <f>CJ520</f>
        <v>0</v>
      </c>
      <c r="CK519" s="417">
        <f>CL519+CM519+CN519</f>
        <v>24946.099600000001</v>
      </c>
      <c r="CL519" s="417">
        <f>CL520+CL524</f>
        <v>0</v>
      </c>
      <c r="CM519" s="417">
        <f>CM520+CM524</f>
        <v>24946.099600000001</v>
      </c>
      <c r="CN519" s="417"/>
      <c r="CO519" s="458"/>
      <c r="CP519" s="417"/>
      <c r="CQ519" s="417"/>
      <c r="CR519" s="417"/>
      <c r="CS519" s="417"/>
      <c r="CT519" s="417"/>
      <c r="CU519" s="417"/>
      <c r="CV519" s="417"/>
      <c r="CW519" s="417"/>
      <c r="CX519" s="417"/>
      <c r="CY519" s="417"/>
      <c r="CZ519" s="417"/>
      <c r="DA519" s="417"/>
      <c r="DB519" s="417"/>
      <c r="DC519" s="418"/>
      <c r="DD519" s="418"/>
      <c r="DE519" s="418"/>
      <c r="DF519" s="418"/>
      <c r="DG519" s="416"/>
      <c r="DH519" s="416"/>
      <c r="DI519" s="416"/>
      <c r="DJ519" s="416"/>
      <c r="DK519" s="416"/>
      <c r="DL519" s="416"/>
      <c r="DM519" s="416"/>
      <c r="DN519" s="416"/>
      <c r="DO519" s="416"/>
      <c r="DP519" s="416"/>
      <c r="DQ519" s="416"/>
      <c r="DR519" s="416"/>
      <c r="DS519" s="416"/>
      <c r="DT519" s="416"/>
      <c r="DU519" s="416"/>
      <c r="DV519" s="416"/>
      <c r="DW519" s="416"/>
      <c r="DX519" s="416"/>
      <c r="DY519" s="416"/>
      <c r="DZ519" s="417"/>
      <c r="EA519" s="417"/>
      <c r="EB519" s="417"/>
      <c r="EC519" s="417"/>
      <c r="ED519" s="417"/>
      <c r="EE519" s="417"/>
      <c r="EF519" s="417"/>
      <c r="EG519" s="417"/>
      <c r="EH519" s="417"/>
      <c r="EI519" s="417"/>
      <c r="EJ519" s="417"/>
      <c r="EK519" s="417"/>
      <c r="EL519" s="417"/>
      <c r="EM519" s="417"/>
      <c r="EN519" s="417"/>
      <c r="EO519" s="417"/>
      <c r="EP519" s="417"/>
      <c r="EQ519" s="417"/>
      <c r="ER519" s="417"/>
      <c r="ES519" s="417"/>
      <c r="ET519" s="417"/>
      <c r="EU519" s="417"/>
      <c r="EV519" s="417"/>
      <c r="EW519" s="417"/>
      <c r="EX519" s="418"/>
      <c r="EY519" s="418"/>
      <c r="EZ519" s="418"/>
      <c r="FA519" s="418"/>
      <c r="FB519" s="418"/>
      <c r="FC519" s="417"/>
      <c r="FD519" s="417"/>
      <c r="FE519" s="418"/>
      <c r="FF519" s="418"/>
      <c r="FG519" s="417"/>
      <c r="FH519" s="417"/>
      <c r="FI519" s="418"/>
      <c r="FJ519" s="418"/>
      <c r="FK519" s="417"/>
      <c r="FL519" s="417"/>
      <c r="FM519" s="417"/>
      <c r="FN519" s="417"/>
      <c r="FO519" s="417"/>
      <c r="FP519" s="417"/>
      <c r="FQ519" s="417"/>
      <c r="FR519" s="418"/>
      <c r="FS519" s="418"/>
      <c r="FT519" s="417"/>
      <c r="FU519" s="417"/>
      <c r="FV519" s="418"/>
      <c r="FW519" s="418"/>
      <c r="FX519" s="417"/>
      <c r="FY519" s="417"/>
      <c r="FZ519" s="417"/>
      <c r="GA519" s="417"/>
      <c r="GB519" s="417"/>
      <c r="GC519" s="411"/>
      <c r="GD519" s="443"/>
      <c r="GE519" s="417"/>
      <c r="GF519" s="417"/>
      <c r="GG519" s="417"/>
      <c r="GH519" s="417"/>
      <c r="GI519" s="417"/>
      <c r="GJ519" s="417"/>
      <c r="GK519" s="417"/>
      <c r="GL519" s="416"/>
      <c r="GM519" s="416"/>
      <c r="GN519" s="416"/>
      <c r="GO519" s="416"/>
      <c r="GP519" s="416"/>
      <c r="GQ519" s="416"/>
      <c r="GR519" s="416"/>
      <c r="GS519" s="416"/>
      <c r="GT519" s="416"/>
      <c r="GU519" s="416"/>
      <c r="GV519" s="416"/>
      <c r="GW519" s="416"/>
      <c r="GX519" s="416"/>
      <c r="GY519" s="416"/>
      <c r="GZ519" s="416"/>
      <c r="HA519" s="416"/>
      <c r="HB519" s="416"/>
      <c r="HC519" s="416"/>
      <c r="HD519" s="416"/>
      <c r="HE519" s="416"/>
      <c r="HF519" s="416"/>
      <c r="HG519" s="416"/>
      <c r="HH519" s="416"/>
      <c r="HI519" s="416"/>
      <c r="HJ519" s="416"/>
      <c r="HK519" s="416"/>
      <c r="HL519" s="416"/>
      <c r="HM519" s="416"/>
      <c r="HN519" s="416"/>
      <c r="HO519" s="416"/>
      <c r="HP519" s="416"/>
      <c r="HQ519" s="416"/>
      <c r="HR519" s="416"/>
      <c r="HS519" s="416"/>
      <c r="HT519" s="416"/>
      <c r="HU519" s="416"/>
      <c r="HV519" s="416"/>
      <c r="HW519" s="416"/>
      <c r="HX519" s="416"/>
      <c r="HY519" s="416"/>
      <c r="HZ519" s="416"/>
      <c r="IA519" s="416"/>
      <c r="IB519" s="416"/>
      <c r="IC519" s="416"/>
      <c r="ID519" s="417"/>
      <c r="IE519" s="417"/>
      <c r="IF519" s="417"/>
      <c r="IG519" s="417"/>
      <c r="IH519" s="417"/>
      <c r="II519" s="417"/>
      <c r="IJ519" s="417"/>
      <c r="IK519" s="417"/>
      <c r="IL519" s="417"/>
      <c r="IM519" s="417"/>
      <c r="IN519" s="417"/>
      <c r="IO519" s="417"/>
      <c r="IP519" s="417"/>
      <c r="IQ519" s="417"/>
      <c r="IR519" s="417"/>
      <c r="IS519" s="417"/>
      <c r="IT519" s="417"/>
      <c r="IU519" s="417"/>
      <c r="IV519" s="417"/>
      <c r="IW519" s="417"/>
      <c r="IX519" s="417"/>
      <c r="IY519" s="417"/>
      <c r="IZ519" s="417"/>
      <c r="JA519" s="417"/>
      <c r="JB519" s="418"/>
      <c r="JC519" s="418"/>
      <c r="JD519" s="418"/>
      <c r="JE519" s="418"/>
      <c r="JF519" s="418"/>
      <c r="JG519" s="417"/>
      <c r="JH519" s="417"/>
      <c r="JI519" s="418"/>
      <c r="JJ519" s="418"/>
      <c r="JK519" s="417"/>
      <c r="JL519" s="417"/>
      <c r="JM519" s="418"/>
      <c r="JN519" s="418"/>
      <c r="JO519" s="417"/>
      <c r="JP519" s="417"/>
      <c r="JQ519" s="417"/>
      <c r="JR519" s="417"/>
      <c r="JS519" s="417"/>
      <c r="JT519" s="417"/>
      <c r="JU519" s="417"/>
      <c r="JV519" s="418"/>
      <c r="JW519" s="418"/>
      <c r="JX519" s="417"/>
      <c r="JY519" s="417"/>
      <c r="JZ519" s="418"/>
      <c r="KA519" s="418"/>
      <c r="KB519" s="417"/>
      <c r="KC519" s="417"/>
      <c r="KD519" s="417"/>
      <c r="KE519" s="417"/>
      <c r="KF519" s="417"/>
      <c r="KG519" s="411"/>
      <c r="KH519" s="443"/>
      <c r="KI519" s="417"/>
      <c r="KJ519" s="417"/>
      <c r="KK519" s="417"/>
      <c r="KL519" s="417"/>
      <c r="KM519" s="417"/>
      <c r="KN519" s="417"/>
      <c r="KO519" s="417"/>
      <c r="KP519" s="416"/>
      <c r="KQ519" s="416"/>
      <c r="KR519" s="416"/>
      <c r="KS519" s="416"/>
      <c r="KT519" s="416"/>
      <c r="KU519" s="416"/>
      <c r="KV519" s="416"/>
      <c r="KW519" s="416"/>
      <c r="KX519" s="416"/>
      <c r="KY519" s="416"/>
      <c r="KZ519" s="416"/>
      <c r="LA519" s="416"/>
      <c r="LB519" s="416"/>
      <c r="LC519" s="416"/>
      <c r="LD519" s="416"/>
      <c r="LE519" s="416"/>
      <c r="LF519" s="416"/>
      <c r="LG519" s="416"/>
      <c r="LH519" s="416"/>
      <c r="LI519" s="416"/>
      <c r="LJ519" s="416"/>
      <c r="LK519" s="416"/>
      <c r="LL519" s="416"/>
      <c r="LM519" s="416"/>
      <c r="LN519" s="416"/>
      <c r="LO519" s="416"/>
      <c r="LP519" s="416"/>
      <c r="LQ519" s="416"/>
      <c r="LR519" s="416"/>
      <c r="LS519" s="416"/>
      <c r="LT519" s="416"/>
      <c r="LU519" s="416"/>
      <c r="LV519" s="416"/>
      <c r="LW519" s="416"/>
      <c r="LX519" s="416"/>
      <c r="LY519" s="416"/>
      <c r="LZ519" s="416"/>
      <c r="MA519" s="416"/>
      <c r="MB519" s="416"/>
      <c r="MC519" s="416"/>
      <c r="MD519" s="416"/>
      <c r="ME519" s="416"/>
      <c r="MF519" s="416"/>
      <c r="MG519" s="416"/>
      <c r="MH519" s="417"/>
      <c r="MI519" s="417"/>
      <c r="MJ519" s="417"/>
      <c r="MK519" s="417"/>
      <c r="ML519" s="417"/>
      <c r="MM519" s="417"/>
      <c r="MN519" s="417"/>
      <c r="MO519" s="417"/>
      <c r="MP519" s="417"/>
      <c r="MQ519" s="417"/>
      <c r="MR519" s="417"/>
      <c r="MS519" s="417"/>
      <c r="MT519" s="417"/>
      <c r="MU519" s="417"/>
      <c r="MV519" s="417"/>
      <c r="MW519" s="417"/>
      <c r="MX519" s="417"/>
      <c r="MY519" s="417"/>
      <c r="MZ519" s="417"/>
      <c r="NA519" s="417"/>
      <c r="NB519" s="417"/>
      <c r="NC519" s="417"/>
      <c r="ND519" s="417"/>
      <c r="NE519" s="417"/>
      <c r="NF519" s="418"/>
      <c r="NG519" s="418"/>
      <c r="NH519" s="418"/>
      <c r="NI519" s="418"/>
      <c r="NJ519" s="418"/>
      <c r="NK519" s="417"/>
      <c r="NL519" s="417"/>
      <c r="NM519" s="418"/>
      <c r="NN519" s="418"/>
      <c r="NO519" s="417"/>
      <c r="NP519" s="417"/>
      <c r="NQ519" s="418"/>
      <c r="NR519" s="418"/>
      <c r="NS519" s="417"/>
      <c r="NT519" s="417"/>
      <c r="NU519" s="417"/>
      <c r="NV519" s="417"/>
      <c r="NW519" s="417"/>
      <c r="NX519" s="417"/>
      <c r="NY519" s="417"/>
      <c r="NZ519" s="418"/>
      <c r="OA519" s="418"/>
      <c r="OB519" s="417"/>
      <c r="OC519" s="417"/>
      <c r="OD519" s="418"/>
      <c r="OE519" s="418"/>
      <c r="OF519" s="417"/>
      <c r="OG519" s="417"/>
      <c r="OH519" s="417"/>
      <c r="OI519" s="417"/>
      <c r="OJ519" s="417"/>
      <c r="OK519" s="411"/>
      <c r="OL519" s="443"/>
      <c r="OM519" s="417"/>
      <c r="ON519" s="417"/>
      <c r="OO519" s="417"/>
      <c r="OP519" s="417"/>
      <c r="OQ519" s="417"/>
      <c r="OR519" s="417"/>
      <c r="OS519" s="417"/>
      <c r="OT519" s="416"/>
      <c r="OU519" s="416"/>
      <c r="OV519" s="416"/>
      <c r="OW519" s="416"/>
      <c r="OX519" s="416"/>
      <c r="OY519" s="416"/>
      <c r="OZ519" s="416"/>
      <c r="PA519" s="416"/>
      <c r="PB519" s="416"/>
      <c r="PC519" s="416"/>
      <c r="PD519" s="416"/>
      <c r="PE519" s="416"/>
      <c r="PF519" s="416"/>
      <c r="PG519" s="416"/>
      <c r="PH519" s="416"/>
      <c r="PI519" s="416"/>
      <c r="PJ519" s="416"/>
      <c r="PK519" s="416"/>
      <c r="PL519" s="416"/>
      <c r="PM519" s="416"/>
      <c r="PN519" s="416"/>
      <c r="PO519" s="416"/>
      <c r="PP519" s="416"/>
      <c r="PQ519" s="416"/>
      <c r="PR519" s="416"/>
      <c r="PS519" s="416"/>
      <c r="PT519" s="416"/>
      <c r="PU519" s="416"/>
      <c r="PV519" s="416"/>
      <c r="PW519" s="416"/>
      <c r="PX519" s="416"/>
      <c r="PY519" s="416"/>
      <c r="PZ519" s="416"/>
      <c r="QA519" s="416"/>
      <c r="QB519" s="416"/>
      <c r="QC519" s="416"/>
      <c r="QD519" s="416"/>
      <c r="QE519" s="416"/>
      <c r="QF519" s="416"/>
      <c r="QG519" s="416"/>
      <c r="QH519" s="416"/>
      <c r="QI519" s="416"/>
      <c r="QJ519" s="416"/>
      <c r="QK519" s="416"/>
      <c r="QL519" s="417"/>
      <c r="QM519" s="417"/>
      <c r="QN519" s="417"/>
      <c r="QO519" s="417"/>
      <c r="QP519" s="417"/>
      <c r="QQ519" s="417"/>
      <c r="QR519" s="417"/>
      <c r="QS519" s="417"/>
      <c r="QT519" s="417"/>
      <c r="QU519" s="417"/>
      <c r="QV519" s="417"/>
      <c r="QW519" s="417"/>
      <c r="QX519" s="417"/>
      <c r="QY519" s="417"/>
      <c r="QZ519" s="417"/>
      <c r="RA519" s="417"/>
      <c r="RB519" s="417"/>
      <c r="RC519" s="417"/>
      <c r="RD519" s="417"/>
      <c r="RE519" s="417"/>
      <c r="RF519" s="417"/>
      <c r="RG519" s="417"/>
      <c r="RH519" s="417"/>
      <c r="RI519" s="417"/>
      <c r="RJ519" s="418"/>
      <c r="RK519" s="418"/>
      <c r="RL519" s="418"/>
      <c r="RM519" s="418"/>
      <c r="RN519" s="418"/>
      <c r="RO519" s="417"/>
      <c r="RP519" s="417"/>
      <c r="RQ519" s="418"/>
      <c r="RR519" s="418"/>
      <c r="RS519" s="417"/>
      <c r="RT519" s="417"/>
      <c r="RU519" s="418"/>
      <c r="RV519" s="418"/>
      <c r="RW519" s="417"/>
      <c r="RX519" s="417"/>
      <c r="RY519" s="417"/>
      <c r="RZ519" s="417"/>
      <c r="SA519" s="417"/>
      <c r="SB519" s="417"/>
      <c r="SC519" s="417"/>
      <c r="SD519" s="418"/>
      <c r="SE519" s="418"/>
      <c r="SF519" s="417"/>
      <c r="SG519" s="417"/>
      <c r="SH519" s="418"/>
      <c r="SI519" s="418"/>
      <c r="SJ519" s="417"/>
      <c r="SK519" s="417"/>
      <c r="SL519" s="417"/>
      <c r="SM519" s="417"/>
      <c r="SN519" s="417"/>
      <c r="SO519" s="411"/>
      <c r="SP519" s="443"/>
      <c r="SQ519" s="417"/>
      <c r="SR519" s="417"/>
      <c r="SS519" s="417"/>
      <c r="ST519" s="417"/>
      <c r="SU519" s="417"/>
      <c r="SV519" s="417"/>
      <c r="SW519" s="417"/>
      <c r="SX519" s="416"/>
      <c r="SY519" s="416"/>
      <c r="SZ519" s="416"/>
      <c r="TA519" s="416"/>
      <c r="TB519" s="416"/>
      <c r="TC519" s="416"/>
      <c r="TD519" s="416"/>
      <c r="TE519" s="416"/>
      <c r="TF519" s="416"/>
      <c r="TG519" s="416"/>
      <c r="TH519" s="416"/>
      <c r="TI519" s="416"/>
      <c r="TJ519" s="416"/>
      <c r="TK519" s="416"/>
      <c r="TL519" s="416"/>
      <c r="TM519" s="416"/>
      <c r="TN519" s="416"/>
      <c r="TO519" s="416"/>
      <c r="TP519" s="416"/>
      <c r="TQ519" s="416"/>
      <c r="TR519" s="416"/>
      <c r="TS519" s="416"/>
      <c r="TT519" s="416"/>
      <c r="TU519" s="416"/>
      <c r="TV519" s="416"/>
      <c r="TW519" s="416"/>
      <c r="TX519" s="416"/>
      <c r="TY519" s="416"/>
      <c r="TZ519" s="416"/>
      <c r="UA519" s="416"/>
      <c r="UB519" s="416"/>
      <c r="UC519" s="416"/>
      <c r="UD519" s="416"/>
      <c r="UE519" s="416"/>
      <c r="UF519" s="416"/>
      <c r="UG519" s="416"/>
      <c r="UH519" s="416"/>
      <c r="UI519" s="416"/>
      <c r="UJ519" s="416"/>
      <c r="UK519" s="416"/>
      <c r="UL519" s="416"/>
      <c r="UM519" s="416"/>
      <c r="UN519" s="416"/>
      <c r="UO519" s="416"/>
      <c r="UP519" s="417"/>
      <c r="UQ519" s="417"/>
      <c r="UR519" s="417"/>
      <c r="US519" s="417"/>
      <c r="UT519" s="417"/>
      <c r="UU519" s="417"/>
      <c r="UV519" s="417"/>
      <c r="UW519" s="417"/>
      <c r="UX519" s="417"/>
      <c r="UY519" s="417"/>
      <c r="UZ519" s="417"/>
      <c r="VA519" s="417"/>
      <c r="VB519" s="417"/>
      <c r="VC519" s="417"/>
      <c r="VD519" s="417"/>
      <c r="VE519" s="417"/>
      <c r="VF519" s="417"/>
      <c r="VG519" s="417"/>
      <c r="VH519" s="417"/>
      <c r="VI519" s="417"/>
      <c r="VJ519" s="417"/>
      <c r="VK519" s="417"/>
      <c r="VL519" s="417"/>
      <c r="VM519" s="417"/>
      <c r="VN519" s="418"/>
      <c r="VO519" s="418"/>
      <c r="VP519" s="418"/>
      <c r="VQ519" s="418"/>
      <c r="VR519" s="418"/>
      <c r="VS519" s="417"/>
      <c r="VT519" s="417"/>
      <c r="VU519" s="418"/>
      <c r="VV519" s="418"/>
      <c r="VW519" s="417"/>
      <c r="VX519" s="417"/>
      <c r="VY519" s="418"/>
      <c r="VZ519" s="418"/>
      <c r="WA519" s="417"/>
      <c r="WB519" s="417"/>
      <c r="WC519" s="417"/>
      <c r="WD519" s="417"/>
      <c r="WE519" s="417"/>
      <c r="WF519" s="417"/>
      <c r="WG519" s="417"/>
      <c r="WH519" s="418"/>
      <c r="WI519" s="418"/>
      <c r="WJ519" s="417"/>
      <c r="WK519" s="417"/>
      <c r="WL519" s="418"/>
      <c r="WM519" s="418"/>
      <c r="WN519" s="417"/>
      <c r="WO519" s="417"/>
      <c r="WP519" s="417"/>
      <c r="WQ519" s="417"/>
      <c r="WR519" s="417"/>
      <c r="WS519" s="411"/>
      <c r="WT519" s="443"/>
      <c r="WU519" s="417"/>
      <c r="WV519" s="417"/>
      <c r="WW519" s="417"/>
      <c r="WX519" s="417"/>
      <c r="WY519" s="417"/>
      <c r="WZ519" s="417"/>
      <c r="XA519" s="417"/>
      <c r="XB519" s="416"/>
      <c r="XC519" s="416"/>
      <c r="XD519" s="416"/>
      <c r="XE519" s="416"/>
      <c r="XF519" s="416"/>
      <c r="XG519" s="416"/>
      <c r="XH519" s="416"/>
      <c r="XI519" s="416"/>
      <c r="XJ519" s="416"/>
      <c r="XK519" s="416"/>
      <c r="XL519" s="416"/>
      <c r="XM519" s="416"/>
      <c r="XN519" s="416"/>
      <c r="XO519" s="416"/>
      <c r="XP519" s="416"/>
      <c r="XQ519" s="416"/>
      <c r="XR519" s="416"/>
      <c r="XS519" s="416"/>
      <c r="XT519" s="416"/>
      <c r="XU519" s="416"/>
      <c r="XV519" s="416"/>
      <c r="XW519" s="416"/>
      <c r="XX519" s="416"/>
      <c r="XY519" s="416"/>
      <c r="XZ519" s="416"/>
      <c r="YA519" s="416"/>
      <c r="YB519" s="416"/>
      <c r="YC519" s="416"/>
      <c r="YD519" s="416"/>
      <c r="YE519" s="416"/>
      <c r="YF519" s="416"/>
      <c r="YG519" s="416"/>
      <c r="YH519" s="416"/>
      <c r="YI519" s="416"/>
      <c r="YJ519" s="416"/>
      <c r="YK519" s="416"/>
      <c r="YL519" s="416"/>
      <c r="YM519" s="416"/>
      <c r="YN519" s="416"/>
      <c r="YO519" s="416"/>
      <c r="YP519" s="416"/>
      <c r="YQ519" s="416"/>
      <c r="YR519" s="416"/>
      <c r="YS519" s="416"/>
      <c r="YT519" s="417"/>
      <c r="YU519" s="417"/>
      <c r="YV519" s="417"/>
      <c r="YW519" s="417"/>
      <c r="YX519" s="417"/>
      <c r="YY519" s="417"/>
      <c r="YZ519" s="417"/>
      <c r="ZA519" s="417"/>
      <c r="ZB519" s="417"/>
      <c r="ZC519" s="417"/>
      <c r="ZD519" s="417"/>
      <c r="ZE519" s="417"/>
      <c r="ZF519" s="417"/>
      <c r="ZG519" s="417"/>
      <c r="ZH519" s="417"/>
      <c r="ZI519" s="417"/>
      <c r="ZJ519" s="417"/>
      <c r="ZK519" s="417"/>
      <c r="ZL519" s="417"/>
      <c r="ZM519" s="417"/>
      <c r="ZN519" s="417"/>
      <c r="ZO519" s="417"/>
      <c r="ZP519" s="417"/>
      <c r="ZQ519" s="417"/>
      <c r="ZR519" s="418"/>
      <c r="ZS519" s="418"/>
      <c r="ZT519" s="418"/>
      <c r="ZU519" s="418"/>
      <c r="ZV519" s="418"/>
      <c r="ZW519" s="417"/>
      <c r="ZX519" s="417"/>
      <c r="ZY519" s="418"/>
      <c r="ZZ519" s="418"/>
      <c r="AAA519" s="417"/>
      <c r="AAB519" s="417"/>
      <c r="AAC519" s="418"/>
      <c r="AAD519" s="418"/>
      <c r="AAE519" s="417"/>
      <c r="AAF519" s="417"/>
      <c r="AAG519" s="417"/>
      <c r="AAH519" s="417"/>
      <c r="AAI519" s="417"/>
      <c r="AAJ519" s="417"/>
      <c r="AAK519" s="417"/>
      <c r="AAL519" s="418"/>
      <c r="AAM519" s="418"/>
      <c r="AAN519" s="417"/>
      <c r="AAO519" s="417"/>
      <c r="AAP519" s="418"/>
      <c r="AAQ519" s="418"/>
      <c r="AAR519" s="417"/>
      <c r="AAS519" s="417"/>
      <c r="AAT519" s="417"/>
      <c r="AAU519" s="417"/>
      <c r="AAV519" s="417"/>
      <c r="AAW519" s="411"/>
      <c r="AAX519" s="443"/>
      <c r="AAY519" s="417"/>
      <c r="AAZ519" s="417"/>
      <c r="ABA519" s="417"/>
      <c r="ABB519" s="417"/>
      <c r="ABC519" s="417"/>
      <c r="ABD519" s="417"/>
      <c r="ABE519" s="417"/>
      <c r="ABF519" s="416"/>
      <c r="ABG519" s="416"/>
      <c r="ABH519" s="416"/>
      <c r="ABI519" s="416"/>
      <c r="ABJ519" s="416"/>
      <c r="ABK519" s="416"/>
      <c r="ABL519" s="416"/>
      <c r="ABM519" s="416"/>
      <c r="ABN519" s="416"/>
      <c r="ABO519" s="416"/>
      <c r="ABP519" s="416"/>
      <c r="ABQ519" s="416"/>
      <c r="ABR519" s="416"/>
      <c r="ABS519" s="416"/>
      <c r="ABT519" s="416"/>
      <c r="ABU519" s="416"/>
      <c r="ABV519" s="416"/>
      <c r="ABW519" s="416"/>
      <c r="ABX519" s="416"/>
      <c r="ABY519" s="416"/>
      <c r="ABZ519" s="416"/>
      <c r="ACA519" s="416"/>
      <c r="ACB519" s="416"/>
      <c r="ACC519" s="416"/>
      <c r="ACD519" s="416"/>
      <c r="ACE519" s="416"/>
      <c r="ACF519" s="416"/>
      <c r="ACG519" s="416"/>
      <c r="ACH519" s="416"/>
      <c r="ACI519" s="416"/>
      <c r="ACJ519" s="416"/>
      <c r="ACK519" s="416"/>
      <c r="ACL519" s="416"/>
      <c r="ACM519" s="416"/>
      <c r="ACN519" s="416"/>
      <c r="ACO519" s="416"/>
      <c r="ACP519" s="416"/>
      <c r="ACQ519" s="416"/>
      <c r="ACR519" s="416"/>
      <c r="ACS519" s="416"/>
      <c r="ACT519" s="416"/>
      <c r="ACU519" s="416"/>
      <c r="ACV519" s="416"/>
      <c r="ACW519" s="416"/>
      <c r="ACX519" s="417"/>
      <c r="ACY519" s="417"/>
      <c r="ACZ519" s="417"/>
      <c r="ADA519" s="417"/>
      <c r="ADB519" s="417"/>
      <c r="ADC519" s="417"/>
      <c r="ADD519" s="417"/>
      <c r="ADE519" s="417"/>
      <c r="ADF519" s="417"/>
      <c r="ADG519" s="417"/>
      <c r="ADH519" s="417"/>
      <c r="ADI519" s="417"/>
      <c r="ADJ519" s="417"/>
      <c r="ADK519" s="417"/>
      <c r="ADL519" s="417"/>
      <c r="ADM519" s="417"/>
      <c r="ADN519" s="417"/>
      <c r="ADO519" s="417"/>
      <c r="ADP519" s="417"/>
      <c r="ADQ519" s="417"/>
      <c r="ADR519" s="417"/>
      <c r="ADS519" s="417"/>
      <c r="ADT519" s="417"/>
      <c r="ADU519" s="417"/>
      <c r="ADV519" s="418"/>
      <c r="ADW519" s="418"/>
      <c r="ADX519" s="418"/>
      <c r="ADY519" s="418"/>
      <c r="ADZ519" s="418"/>
      <c r="AEA519" s="417"/>
      <c r="AEB519" s="417"/>
      <c r="AEC519" s="418"/>
      <c r="AED519" s="418"/>
      <c r="AEE519" s="417"/>
      <c r="AEF519" s="417"/>
      <c r="AEG519" s="418"/>
      <c r="AEH519" s="418"/>
      <c r="AEI519" s="417"/>
      <c r="AEJ519" s="417"/>
      <c r="AEK519" s="417"/>
      <c r="AEL519" s="417"/>
      <c r="AEM519" s="417"/>
      <c r="AEN519" s="417"/>
      <c r="AEO519" s="417"/>
      <c r="AEP519" s="418"/>
      <c r="AEQ519" s="418"/>
      <c r="AER519" s="417"/>
      <c r="AES519" s="417"/>
      <c r="AET519" s="418"/>
      <c r="AEU519" s="418"/>
      <c r="AEV519" s="417"/>
      <c r="AEW519" s="417"/>
      <c r="AEX519" s="417"/>
      <c r="AEY519" s="417"/>
      <c r="AEZ519" s="417"/>
      <c r="AFA519" s="411"/>
      <c r="AFB519" s="443"/>
      <c r="AFC519" s="417"/>
      <c r="AFD519" s="417"/>
      <c r="AFE519" s="417"/>
      <c r="AFF519" s="417"/>
      <c r="AFG519" s="417"/>
      <c r="AFH519" s="417"/>
      <c r="AFI519" s="417"/>
      <c r="AFJ519" s="416"/>
      <c r="AFK519" s="416"/>
      <c r="AFL519" s="416"/>
      <c r="AFM519" s="416"/>
      <c r="AFN519" s="416"/>
      <c r="AFO519" s="416"/>
      <c r="AFP519" s="416"/>
      <c r="AFQ519" s="416"/>
      <c r="AFR519" s="416"/>
      <c r="AFS519" s="416"/>
      <c r="AFT519" s="416"/>
      <c r="AFU519" s="416"/>
      <c r="AFV519" s="416"/>
      <c r="AFW519" s="416"/>
      <c r="AFX519" s="416"/>
      <c r="AFY519" s="416"/>
      <c r="AFZ519" s="416"/>
      <c r="AGA519" s="416"/>
      <c r="AGB519" s="416"/>
      <c r="AGC519" s="416"/>
      <c r="AGD519" s="416"/>
      <c r="AGE519" s="416"/>
      <c r="AGF519" s="416"/>
      <c r="AGG519" s="416"/>
      <c r="AGH519" s="416"/>
      <c r="AGI519" s="416"/>
      <c r="AGJ519" s="416"/>
      <c r="AGK519" s="416"/>
      <c r="AGL519" s="416"/>
      <c r="AGM519" s="416"/>
      <c r="AGN519" s="416"/>
      <c r="AGO519" s="416"/>
      <c r="AGP519" s="416"/>
      <c r="AGQ519" s="416"/>
      <c r="AGR519" s="416"/>
      <c r="AGS519" s="416"/>
      <c r="AGT519" s="416"/>
      <c r="AGU519" s="416"/>
      <c r="AGV519" s="416"/>
      <c r="AGW519" s="416"/>
      <c r="AGX519" s="416"/>
      <c r="AGY519" s="416"/>
      <c r="AGZ519" s="416"/>
      <c r="AHA519" s="416"/>
      <c r="AHB519" s="417"/>
      <c r="AHC519" s="417"/>
      <c r="AHD519" s="417"/>
      <c r="AHE519" s="417"/>
      <c r="AHF519" s="417"/>
      <c r="AHG519" s="417"/>
      <c r="AHH519" s="417"/>
      <c r="AHI519" s="417"/>
      <c r="AHJ519" s="417"/>
      <c r="AHK519" s="417"/>
      <c r="AHL519" s="417"/>
      <c r="AHM519" s="417"/>
      <c r="AHN519" s="417"/>
      <c r="AHO519" s="417"/>
      <c r="AHP519" s="417"/>
      <c r="AHQ519" s="417"/>
      <c r="AHR519" s="417"/>
      <c r="AHS519" s="417"/>
      <c r="AHT519" s="417"/>
      <c r="AHU519" s="417"/>
      <c r="AHV519" s="417"/>
      <c r="AHW519" s="417"/>
      <c r="AHX519" s="417"/>
      <c r="AHY519" s="417"/>
      <c r="AHZ519" s="418"/>
      <c r="AIA519" s="418"/>
      <c r="AIB519" s="418"/>
      <c r="AIC519" s="418"/>
      <c r="AID519" s="418"/>
      <c r="AIE519" s="417"/>
      <c r="AIF519" s="417"/>
      <c r="AIG519" s="418"/>
      <c r="AIH519" s="418"/>
      <c r="AII519" s="417"/>
      <c r="AIJ519" s="417"/>
      <c r="AIK519" s="418"/>
      <c r="AIL519" s="418"/>
      <c r="AIM519" s="417"/>
      <c r="AIN519" s="417"/>
      <c r="AIO519" s="417"/>
      <c r="AIP519" s="417"/>
      <c r="AIQ519" s="417"/>
      <c r="AIR519" s="417"/>
      <c r="AIS519" s="417"/>
      <c r="AIT519" s="418"/>
      <c r="AIU519" s="418"/>
      <c r="AIV519" s="417"/>
      <c r="AIW519" s="417"/>
      <c r="AIX519" s="418"/>
      <c r="AIY519" s="418"/>
      <c r="AIZ519" s="417"/>
      <c r="AJA519" s="417"/>
      <c r="AJB519" s="417"/>
      <c r="AJC519" s="417"/>
      <c r="AJD519" s="417"/>
      <c r="AJE519" s="411"/>
      <c r="AJF519" s="443"/>
      <c r="AJG519" s="417"/>
      <c r="AJH519" s="417"/>
      <c r="AJI519" s="417"/>
      <c r="AJJ519" s="417"/>
      <c r="AJK519" s="417"/>
      <c r="AJL519" s="417"/>
      <c r="AJM519" s="417"/>
      <c r="AJN519" s="416"/>
      <c r="AJO519" s="416"/>
      <c r="AJP519" s="416"/>
      <c r="AJQ519" s="416"/>
      <c r="AJR519" s="416"/>
      <c r="AJS519" s="416"/>
      <c r="AJT519" s="416"/>
      <c r="AJU519" s="416"/>
      <c r="AJV519" s="416"/>
      <c r="AJW519" s="416"/>
      <c r="AJX519" s="416"/>
      <c r="AJY519" s="416"/>
      <c r="AJZ519" s="416"/>
      <c r="AKA519" s="416"/>
      <c r="AKB519" s="416"/>
      <c r="AKC519" s="416"/>
      <c r="AKD519" s="416"/>
      <c r="AKE519" s="416"/>
      <c r="AKF519" s="416"/>
      <c r="AKG519" s="416"/>
      <c r="AKH519" s="416"/>
      <c r="AKI519" s="416"/>
      <c r="AKJ519" s="416"/>
      <c r="AKK519" s="416"/>
      <c r="AKL519" s="416"/>
      <c r="AKM519" s="416"/>
      <c r="AKN519" s="416"/>
      <c r="AKO519" s="416"/>
      <c r="AKP519" s="416"/>
      <c r="AKQ519" s="416"/>
      <c r="AKR519" s="416"/>
      <c r="AKS519" s="416"/>
      <c r="AKT519" s="416"/>
      <c r="AKU519" s="416"/>
      <c r="AKV519" s="416"/>
      <c r="AKW519" s="416"/>
      <c r="AKX519" s="416"/>
      <c r="AKY519" s="416"/>
      <c r="AKZ519" s="416"/>
      <c r="ALA519" s="416"/>
      <c r="ALB519" s="416"/>
      <c r="ALC519" s="416"/>
      <c r="ALD519" s="416"/>
      <c r="ALE519" s="416"/>
      <c r="ALF519" s="417"/>
      <c r="ALG519" s="417"/>
      <c r="ALH519" s="417"/>
      <c r="ALI519" s="417"/>
      <c r="ALJ519" s="417"/>
      <c r="ALK519" s="417"/>
      <c r="ALL519" s="417"/>
      <c r="ALM519" s="417"/>
      <c r="ALN519" s="417"/>
      <c r="ALO519" s="417"/>
      <c r="ALP519" s="417"/>
      <c r="ALQ519" s="417"/>
      <c r="ALR519" s="417"/>
      <c r="ALS519" s="417"/>
      <c r="ALT519" s="417"/>
      <c r="ALU519" s="417"/>
      <c r="ALV519" s="417"/>
      <c r="ALW519" s="417"/>
      <c r="ALX519" s="417"/>
      <c r="ALY519" s="417"/>
      <c r="ALZ519" s="417"/>
      <c r="AMA519" s="417"/>
      <c r="AMB519" s="417"/>
      <c r="AMC519" s="417"/>
      <c r="AMD519" s="418"/>
      <c r="AME519" s="418"/>
      <c r="AMF519" s="418"/>
      <c r="AMG519" s="418"/>
      <c r="AMH519" s="418"/>
      <c r="AMI519" s="417"/>
      <c r="AMJ519" s="417"/>
      <c r="AMK519" s="418"/>
      <c r="AML519" s="418"/>
      <c r="AMM519" s="417"/>
      <c r="AMN519" s="417"/>
      <c r="AMO519" s="418"/>
      <c r="AMP519" s="418"/>
      <c r="AMQ519" s="417"/>
      <c r="AMR519" s="417"/>
      <c r="AMS519" s="417"/>
      <c r="AMT519" s="417"/>
      <c r="AMU519" s="417"/>
      <c r="AMV519" s="417"/>
      <c r="AMW519" s="417"/>
      <c r="AMX519" s="418"/>
      <c r="AMY519" s="418"/>
      <c r="AMZ519" s="417"/>
      <c r="ANA519" s="417"/>
      <c r="ANB519" s="418"/>
      <c r="ANC519" s="418"/>
      <c r="AND519" s="417"/>
      <c r="ANE519" s="417"/>
      <c r="ANF519" s="417"/>
      <c r="ANG519" s="417"/>
      <c r="ANH519" s="417"/>
      <c r="ANI519" s="411"/>
      <c r="ANJ519" s="443"/>
      <c r="ANK519" s="417"/>
      <c r="ANL519" s="417"/>
      <c r="ANM519" s="417"/>
      <c r="ANN519" s="417"/>
      <c r="ANO519" s="417"/>
      <c r="ANP519" s="417"/>
      <c r="ANQ519" s="417"/>
      <c r="ANR519" s="416"/>
      <c r="ANS519" s="416"/>
      <c r="ANT519" s="416"/>
      <c r="ANU519" s="416"/>
      <c r="ANV519" s="416"/>
      <c r="ANW519" s="416"/>
      <c r="ANX519" s="416"/>
      <c r="ANY519" s="416"/>
      <c r="ANZ519" s="416"/>
      <c r="AOA519" s="416"/>
      <c r="AOB519" s="416"/>
      <c r="AOC519" s="416"/>
      <c r="AOD519" s="416"/>
      <c r="AOE519" s="416"/>
      <c r="AOF519" s="416"/>
      <c r="AOG519" s="416"/>
      <c r="AOH519" s="416"/>
      <c r="AOI519" s="416"/>
      <c r="AOJ519" s="416"/>
      <c r="AOK519" s="416"/>
      <c r="AOL519" s="416"/>
      <c r="AOM519" s="416"/>
      <c r="AON519" s="416"/>
      <c r="AOO519" s="416"/>
      <c r="AOP519" s="416"/>
      <c r="AOQ519" s="416"/>
      <c r="AOR519" s="416"/>
      <c r="AOS519" s="416"/>
      <c r="AOT519" s="416"/>
      <c r="AOU519" s="416"/>
      <c r="AOV519" s="416"/>
      <c r="AOW519" s="416"/>
      <c r="AOX519" s="416"/>
      <c r="AOY519" s="416"/>
      <c r="AOZ519" s="416"/>
      <c r="APA519" s="416"/>
      <c r="APB519" s="416"/>
      <c r="APC519" s="416"/>
      <c r="APD519" s="416"/>
      <c r="APE519" s="416"/>
      <c r="APF519" s="416"/>
      <c r="APG519" s="416"/>
      <c r="APH519" s="416"/>
      <c r="API519" s="416"/>
      <c r="APJ519" s="417"/>
      <c r="APK519" s="417"/>
      <c r="APL519" s="417"/>
      <c r="APM519" s="417"/>
      <c r="APN519" s="417"/>
      <c r="APO519" s="417"/>
      <c r="APP519" s="417"/>
      <c r="APQ519" s="417"/>
      <c r="APR519" s="417"/>
      <c r="APS519" s="417"/>
      <c r="APT519" s="417"/>
      <c r="APU519" s="417"/>
      <c r="APV519" s="417"/>
      <c r="APW519" s="417"/>
      <c r="APX519" s="417"/>
      <c r="APY519" s="417"/>
      <c r="APZ519" s="417"/>
      <c r="AQA519" s="417"/>
      <c r="AQB519" s="417"/>
      <c r="AQC519" s="417"/>
      <c r="AQD519" s="417"/>
      <c r="AQE519" s="417"/>
      <c r="AQF519" s="417"/>
      <c r="AQG519" s="417"/>
      <c r="AQH519" s="418"/>
      <c r="AQI519" s="418"/>
      <c r="AQJ519" s="418"/>
      <c r="AQK519" s="418"/>
      <c r="AQL519" s="418"/>
      <c r="AQM519" s="417"/>
      <c r="AQN519" s="417"/>
      <c r="AQO519" s="418"/>
      <c r="AQP519" s="418"/>
      <c r="AQQ519" s="417"/>
      <c r="AQR519" s="417"/>
      <c r="AQS519" s="418"/>
      <c r="AQT519" s="418"/>
      <c r="AQU519" s="417"/>
      <c r="AQV519" s="417"/>
      <c r="AQW519" s="417"/>
      <c r="AQX519" s="417"/>
      <c r="AQY519" s="417"/>
      <c r="AQZ519" s="417"/>
      <c r="ARA519" s="417"/>
      <c r="ARB519" s="418"/>
      <c r="ARC519" s="418"/>
      <c r="ARD519" s="417"/>
      <c r="ARE519" s="417"/>
      <c r="ARF519" s="418"/>
      <c r="ARG519" s="418"/>
      <c r="ARH519" s="417"/>
      <c r="ARI519" s="417"/>
      <c r="ARJ519" s="417"/>
      <c r="ARK519" s="417"/>
      <c r="ARL519" s="417"/>
      <c r="ARM519" s="411"/>
      <c r="ARN519" s="443"/>
      <c r="ARO519" s="417"/>
      <c r="ARP519" s="417"/>
      <c r="ARQ519" s="417"/>
      <c r="ARR519" s="417"/>
      <c r="ARS519" s="417"/>
      <c r="ART519" s="417"/>
      <c r="ARU519" s="417"/>
      <c r="ARV519" s="416"/>
      <c r="ARW519" s="416"/>
      <c r="ARX519" s="416"/>
      <c r="ARY519" s="416"/>
      <c r="ARZ519" s="416"/>
      <c r="ASA519" s="416"/>
      <c r="ASB519" s="416"/>
      <c r="ASC519" s="416"/>
      <c r="ASD519" s="416"/>
      <c r="ASE519" s="416"/>
      <c r="ASF519" s="416"/>
      <c r="ASG519" s="416"/>
      <c r="ASH519" s="416"/>
      <c r="ASI519" s="416"/>
      <c r="ASJ519" s="416"/>
      <c r="ASK519" s="416"/>
      <c r="ASL519" s="416"/>
      <c r="ASM519" s="416"/>
      <c r="ASN519" s="416"/>
      <c r="ASO519" s="416"/>
      <c r="ASP519" s="416"/>
      <c r="ASQ519" s="416"/>
      <c r="ASR519" s="416"/>
      <c r="ASS519" s="416"/>
      <c r="AST519" s="416"/>
      <c r="ASU519" s="416"/>
      <c r="ASV519" s="416"/>
      <c r="ASW519" s="416"/>
      <c r="ASX519" s="416"/>
      <c r="ASY519" s="416"/>
      <c r="ASZ519" s="416"/>
      <c r="ATA519" s="416"/>
      <c r="ATB519" s="416"/>
      <c r="ATC519" s="416"/>
      <c r="ATD519" s="416"/>
      <c r="ATE519" s="416"/>
      <c r="ATF519" s="416"/>
      <c r="ATG519" s="416"/>
      <c r="ATH519" s="416"/>
      <c r="ATI519" s="416"/>
      <c r="ATJ519" s="416"/>
      <c r="ATK519" s="416"/>
      <c r="ATL519" s="416"/>
      <c r="ATM519" s="416"/>
      <c r="ATN519" s="417"/>
      <c r="ATO519" s="417"/>
      <c r="ATP519" s="417"/>
      <c r="ATQ519" s="417"/>
      <c r="ATR519" s="417"/>
      <c r="ATS519" s="417"/>
      <c r="ATT519" s="417"/>
      <c r="ATU519" s="417"/>
      <c r="ATV519" s="417"/>
      <c r="ATW519" s="417"/>
      <c r="ATX519" s="417"/>
      <c r="ATY519" s="417"/>
      <c r="ATZ519" s="417"/>
      <c r="AUA519" s="417"/>
      <c r="AUB519" s="417"/>
      <c r="AUC519" s="417"/>
      <c r="AUD519" s="417"/>
      <c r="AUE519" s="417"/>
      <c r="AUF519" s="417"/>
      <c r="AUG519" s="417"/>
      <c r="AUH519" s="417"/>
      <c r="AUI519" s="417"/>
      <c r="AUJ519" s="417"/>
      <c r="AUK519" s="417"/>
      <c r="AUL519" s="418"/>
      <c r="AUM519" s="418"/>
      <c r="AUN519" s="418"/>
      <c r="AUO519" s="418"/>
      <c r="AUP519" s="418"/>
      <c r="AUQ519" s="417"/>
      <c r="AUR519" s="417"/>
      <c r="AUS519" s="418"/>
      <c r="AUT519" s="418"/>
      <c r="AUU519" s="417"/>
      <c r="AUV519" s="417"/>
      <c r="AUW519" s="418"/>
      <c r="AUX519" s="418"/>
      <c r="AUY519" s="417"/>
      <c r="AUZ519" s="417"/>
      <c r="AVA519" s="417"/>
      <c r="AVB519" s="417"/>
      <c r="AVC519" s="417"/>
      <c r="AVD519" s="417"/>
      <c r="AVE519" s="417"/>
      <c r="AVF519" s="418"/>
      <c r="AVG519" s="418"/>
      <c r="AVH519" s="417"/>
      <c r="AVI519" s="417"/>
      <c r="AVJ519" s="418"/>
      <c r="AVK519" s="418"/>
      <c r="AVL519" s="417"/>
      <c r="AVM519" s="417"/>
      <c r="AVN519" s="417"/>
      <c r="AVO519" s="417"/>
      <c r="AVP519" s="417"/>
      <c r="AVQ519" s="411"/>
      <c r="AVR519" s="443"/>
      <c r="AVS519" s="417"/>
      <c r="AVT519" s="417"/>
      <c r="AVU519" s="417"/>
      <c r="AVV519" s="417"/>
      <c r="AVW519" s="417"/>
      <c r="AVX519" s="417"/>
      <c r="AVY519" s="417"/>
      <c r="AVZ519" s="416"/>
      <c r="AWA519" s="416"/>
      <c r="AWB519" s="416"/>
      <c r="AWC519" s="416"/>
      <c r="AWD519" s="416"/>
      <c r="AWE519" s="416"/>
      <c r="AWF519" s="416"/>
      <c r="AWG519" s="416"/>
      <c r="AWH519" s="416"/>
      <c r="AWI519" s="416"/>
      <c r="AWJ519" s="416"/>
      <c r="AWK519" s="416"/>
      <c r="AWL519" s="416"/>
      <c r="AWM519" s="416"/>
      <c r="AWN519" s="416"/>
      <c r="AWO519" s="416"/>
      <c r="AWP519" s="416"/>
      <c r="AWQ519" s="416"/>
      <c r="AWR519" s="416"/>
      <c r="AWS519" s="416"/>
      <c r="AWT519" s="416"/>
      <c r="AWU519" s="416"/>
      <c r="AWV519" s="416"/>
      <c r="AWW519" s="416"/>
      <c r="AWX519" s="416"/>
      <c r="AWY519" s="416"/>
      <c r="AWZ519" s="416"/>
      <c r="AXA519" s="416"/>
      <c r="AXB519" s="416"/>
      <c r="AXC519" s="416"/>
      <c r="AXD519" s="416"/>
      <c r="AXE519" s="416"/>
      <c r="AXF519" s="416"/>
      <c r="AXG519" s="416"/>
      <c r="AXH519" s="416"/>
      <c r="AXI519" s="416"/>
      <c r="AXJ519" s="416"/>
      <c r="AXK519" s="416"/>
      <c r="AXL519" s="416"/>
      <c r="AXM519" s="416"/>
      <c r="AXN519" s="416"/>
      <c r="AXO519" s="416"/>
      <c r="AXP519" s="416"/>
      <c r="AXQ519" s="416"/>
      <c r="AXR519" s="417"/>
      <c r="AXS519" s="417"/>
      <c r="AXT519" s="417"/>
      <c r="AXU519" s="417"/>
      <c r="AXV519" s="417"/>
      <c r="AXW519" s="417"/>
      <c r="AXX519" s="417"/>
      <c r="AXY519" s="417"/>
      <c r="AXZ519" s="417"/>
      <c r="AYA519" s="417"/>
      <c r="AYB519" s="417"/>
      <c r="AYC519" s="417"/>
      <c r="AYD519" s="417"/>
      <c r="AYE519" s="417"/>
      <c r="AYF519" s="417"/>
      <c r="AYG519" s="417"/>
      <c r="AYH519" s="417"/>
      <c r="AYI519" s="417"/>
      <c r="AYJ519" s="417"/>
      <c r="AYK519" s="417"/>
      <c r="AYL519" s="417"/>
      <c r="AYM519" s="417"/>
      <c r="AYN519" s="417"/>
      <c r="AYO519" s="417"/>
      <c r="AYP519" s="418"/>
      <c r="AYQ519" s="418"/>
      <c r="AYR519" s="418"/>
      <c r="AYS519" s="418"/>
      <c r="AYT519" s="418"/>
      <c r="AYU519" s="417"/>
      <c r="AYV519" s="417"/>
      <c r="AYW519" s="418"/>
      <c r="AYX519" s="418"/>
      <c r="AYY519" s="417"/>
      <c r="AYZ519" s="417"/>
      <c r="AZA519" s="418"/>
      <c r="AZB519" s="418"/>
      <c r="AZC519" s="417"/>
      <c r="AZD519" s="417"/>
      <c r="AZE519" s="417"/>
      <c r="AZF519" s="417"/>
      <c r="AZG519" s="417"/>
      <c r="AZH519" s="417"/>
      <c r="AZI519" s="417"/>
      <c r="AZJ519" s="418"/>
      <c r="AZK519" s="418"/>
      <c r="AZL519" s="417"/>
      <c r="AZM519" s="417"/>
      <c r="AZN519" s="418"/>
      <c r="AZO519" s="418"/>
      <c r="AZP519" s="417"/>
      <c r="AZQ519" s="417"/>
      <c r="AZR519" s="417"/>
      <c r="AZS519" s="417"/>
      <c r="AZT519" s="417"/>
      <c r="AZU519" s="411"/>
      <c r="AZV519" s="443"/>
      <c r="AZW519" s="417"/>
      <c r="AZX519" s="417"/>
      <c r="AZY519" s="417"/>
      <c r="AZZ519" s="417"/>
      <c r="BAA519" s="417"/>
      <c r="BAB519" s="417"/>
      <c r="BAC519" s="417"/>
      <c r="BAD519" s="416"/>
      <c r="BAE519" s="416"/>
      <c r="BAF519" s="416"/>
      <c r="BAG519" s="416"/>
      <c r="BAH519" s="416"/>
      <c r="BAI519" s="416"/>
      <c r="BAJ519" s="416"/>
      <c r="BAK519" s="416"/>
      <c r="BAL519" s="416"/>
      <c r="BAM519" s="416"/>
      <c r="BAN519" s="416"/>
      <c r="BAO519" s="416"/>
      <c r="BAP519" s="416"/>
      <c r="BAQ519" s="416"/>
      <c r="BAR519" s="416"/>
      <c r="BAS519" s="416"/>
      <c r="BAT519" s="416"/>
      <c r="BAU519" s="416"/>
      <c r="BAV519" s="416"/>
      <c r="BAW519" s="416"/>
      <c r="BAX519" s="416"/>
      <c r="BAY519" s="416"/>
      <c r="BAZ519" s="416"/>
      <c r="BBA519" s="416"/>
      <c r="BBB519" s="416"/>
      <c r="BBC519" s="416"/>
      <c r="BBD519" s="416"/>
      <c r="BBE519" s="416"/>
      <c r="BBF519" s="416"/>
      <c r="BBG519" s="416"/>
      <c r="BBH519" s="416"/>
      <c r="BBI519" s="416"/>
      <c r="BBJ519" s="416"/>
      <c r="BBK519" s="416"/>
      <c r="BBL519" s="416"/>
      <c r="BBM519" s="416"/>
      <c r="BBN519" s="416"/>
      <c r="BBO519" s="416"/>
      <c r="BBP519" s="416"/>
      <c r="BBQ519" s="416"/>
      <c r="BBR519" s="416"/>
      <c r="BBS519" s="416"/>
      <c r="BBT519" s="416"/>
      <c r="BBU519" s="416"/>
      <c r="BBV519" s="417"/>
      <c r="BBW519" s="417"/>
      <c r="BBX519" s="417"/>
      <c r="BBY519" s="417"/>
      <c r="BBZ519" s="417"/>
      <c r="BCA519" s="417"/>
      <c r="BCB519" s="417"/>
      <c r="BCC519" s="417"/>
      <c r="BCD519" s="417"/>
      <c r="BCE519" s="417"/>
      <c r="BCF519" s="417"/>
      <c r="BCG519" s="417"/>
      <c r="BCH519" s="417"/>
      <c r="BCI519" s="417"/>
      <c r="BCJ519" s="417"/>
      <c r="BCK519" s="417"/>
      <c r="BCL519" s="417"/>
      <c r="BCM519" s="417"/>
      <c r="BCN519" s="417"/>
      <c r="BCO519" s="417"/>
      <c r="BCP519" s="417"/>
      <c r="BCQ519" s="417"/>
      <c r="BCR519" s="417"/>
      <c r="BCS519" s="417"/>
      <c r="BCT519" s="418"/>
      <c r="BCU519" s="418"/>
      <c r="BCV519" s="418"/>
      <c r="BCW519" s="418"/>
      <c r="BCX519" s="418"/>
      <c r="BCY519" s="417"/>
      <c r="BCZ519" s="417"/>
      <c r="BDA519" s="418"/>
      <c r="BDB519" s="418"/>
      <c r="BDC519" s="417"/>
      <c r="BDD519" s="417"/>
      <c r="BDE519" s="418"/>
      <c r="BDF519" s="418"/>
      <c r="BDG519" s="417"/>
      <c r="BDH519" s="417"/>
      <c r="BDI519" s="417"/>
      <c r="BDJ519" s="417"/>
      <c r="BDK519" s="417"/>
      <c r="BDL519" s="417"/>
      <c r="BDM519" s="417"/>
      <c r="BDN519" s="418"/>
      <c r="BDO519" s="418"/>
      <c r="BDP519" s="417"/>
      <c r="BDQ519" s="417"/>
      <c r="BDR519" s="418"/>
      <c r="BDS519" s="418"/>
      <c r="BDT519" s="417"/>
      <c r="BDU519" s="417"/>
      <c r="BDV519" s="417"/>
      <c r="BDW519" s="417"/>
      <c r="BDX519" s="417"/>
      <c r="BDY519" s="411"/>
      <c r="BDZ519" s="443"/>
      <c r="BEA519" s="417"/>
      <c r="BEB519" s="417"/>
      <c r="BEC519" s="417"/>
      <c r="BED519" s="417"/>
      <c r="BEE519" s="417"/>
      <c r="BEF519" s="417"/>
      <c r="BEG519" s="417"/>
      <c r="BEH519" s="416"/>
      <c r="BEI519" s="416"/>
      <c r="BEJ519" s="416"/>
      <c r="BEK519" s="416"/>
      <c r="BEL519" s="416"/>
      <c r="BEM519" s="416"/>
      <c r="BEN519" s="416"/>
      <c r="BEO519" s="416"/>
      <c r="BEP519" s="416"/>
      <c r="BEQ519" s="416"/>
      <c r="BER519" s="416"/>
      <c r="BES519" s="416"/>
      <c r="BET519" s="416"/>
      <c r="BEU519" s="416"/>
      <c r="BEV519" s="416"/>
      <c r="BEW519" s="416"/>
      <c r="BEX519" s="416"/>
      <c r="BEY519" s="416"/>
      <c r="BEZ519" s="416"/>
      <c r="BFA519" s="416"/>
      <c r="BFB519" s="416"/>
      <c r="BFC519" s="416"/>
      <c r="BFD519" s="416"/>
      <c r="BFE519" s="416"/>
      <c r="BFF519" s="416"/>
      <c r="BFG519" s="416"/>
      <c r="BFH519" s="416"/>
      <c r="BFI519" s="416"/>
      <c r="BFJ519" s="416"/>
      <c r="BFK519" s="416"/>
      <c r="BFL519" s="416"/>
      <c r="BFM519" s="416"/>
      <c r="BFN519" s="416"/>
      <c r="BFO519" s="416"/>
      <c r="BFP519" s="416"/>
      <c r="BFQ519" s="416"/>
      <c r="BFR519" s="416"/>
      <c r="BFS519" s="416"/>
      <c r="BFT519" s="416"/>
      <c r="BFU519" s="416"/>
      <c r="BFV519" s="416"/>
      <c r="BFW519" s="416"/>
      <c r="BFX519" s="416"/>
      <c r="BFY519" s="416"/>
      <c r="BFZ519" s="417"/>
      <c r="BGA519" s="417"/>
      <c r="BGB519" s="417"/>
      <c r="BGC519" s="417"/>
      <c r="BGD519" s="417"/>
      <c r="BGE519" s="417"/>
      <c r="BGF519" s="417"/>
      <c r="BGG519" s="417"/>
      <c r="BGH519" s="417"/>
      <c r="BGI519" s="417"/>
      <c r="BGJ519" s="417"/>
      <c r="BGK519" s="417"/>
      <c r="BGL519" s="417"/>
      <c r="BGM519" s="417"/>
      <c r="BGN519" s="417"/>
      <c r="BGO519" s="417"/>
      <c r="BGP519" s="417"/>
      <c r="BGQ519" s="417"/>
      <c r="BGR519" s="417"/>
      <c r="BGS519" s="417"/>
      <c r="BGT519" s="417"/>
      <c r="BGU519" s="417"/>
      <c r="BGV519" s="417"/>
      <c r="BGW519" s="417"/>
      <c r="BGX519" s="418"/>
      <c r="BGY519" s="418"/>
      <c r="BGZ519" s="418"/>
      <c r="BHA519" s="418"/>
      <c r="BHB519" s="418"/>
      <c r="BHC519" s="417"/>
      <c r="BHD519" s="417"/>
      <c r="BHE519" s="418"/>
      <c r="BHF519" s="418"/>
      <c r="BHG519" s="417"/>
      <c r="BHH519" s="417"/>
      <c r="BHI519" s="418"/>
      <c r="BHJ519" s="418"/>
      <c r="BHK519" s="417"/>
      <c r="BHL519" s="417"/>
      <c r="BHM519" s="417"/>
      <c r="BHN519" s="417"/>
      <c r="BHO519" s="417"/>
      <c r="BHP519" s="417"/>
      <c r="BHQ519" s="417"/>
      <c r="BHR519" s="418"/>
      <c r="BHS519" s="418"/>
      <c r="BHT519" s="417"/>
      <c r="BHU519" s="417"/>
      <c r="BHV519" s="418"/>
      <c r="BHW519" s="418"/>
      <c r="BHX519" s="417"/>
      <c r="BHY519" s="417"/>
      <c r="BHZ519" s="417"/>
      <c r="BIA519" s="417"/>
      <c r="BIB519" s="417"/>
      <c r="BIC519" s="411"/>
      <c r="BID519" s="443"/>
      <c r="BIE519" s="417"/>
      <c r="BIF519" s="417"/>
      <c r="BIG519" s="417"/>
      <c r="BIH519" s="417"/>
      <c r="BII519" s="417"/>
      <c r="BIJ519" s="417"/>
      <c r="BIK519" s="417"/>
      <c r="BIL519" s="416"/>
      <c r="BIM519" s="416"/>
      <c r="BIN519" s="416"/>
      <c r="BIO519" s="416"/>
      <c r="BIP519" s="416"/>
      <c r="BIQ519" s="416"/>
      <c r="BIR519" s="416"/>
      <c r="BIS519" s="416"/>
      <c r="BIT519" s="416"/>
      <c r="BIU519" s="416"/>
      <c r="BIV519" s="416"/>
      <c r="BIW519" s="416"/>
      <c r="BIX519" s="416"/>
      <c r="BIY519" s="416"/>
      <c r="BIZ519" s="416"/>
      <c r="BJA519" s="416"/>
      <c r="BJB519" s="416"/>
      <c r="BJC519" s="416"/>
      <c r="BJD519" s="416"/>
      <c r="BJE519" s="416"/>
      <c r="BJF519" s="416"/>
      <c r="BJG519" s="416"/>
      <c r="BJH519" s="416"/>
      <c r="BJI519" s="416"/>
      <c r="BJJ519" s="416"/>
      <c r="BJK519" s="416"/>
      <c r="BJL519" s="416"/>
      <c r="BJM519" s="416"/>
      <c r="BJN519" s="416"/>
      <c r="BJO519" s="416"/>
      <c r="BJP519" s="416"/>
      <c r="BJQ519" s="416"/>
      <c r="BJR519" s="416"/>
      <c r="BJS519" s="416"/>
      <c r="BJT519" s="416"/>
      <c r="BJU519" s="416"/>
      <c r="BJV519" s="416"/>
      <c r="BJW519" s="416"/>
      <c r="BJX519" s="416"/>
      <c r="BJY519" s="416"/>
      <c r="BJZ519" s="416"/>
      <c r="BKA519" s="416"/>
      <c r="BKB519" s="416"/>
      <c r="BKC519" s="416"/>
      <c r="BKD519" s="417"/>
      <c r="BKE519" s="417"/>
      <c r="BKF519" s="417"/>
      <c r="BKG519" s="417"/>
      <c r="BKH519" s="417"/>
      <c r="BKI519" s="417"/>
      <c r="BKJ519" s="417"/>
      <c r="BKK519" s="417"/>
      <c r="BKL519" s="417"/>
      <c r="BKM519" s="417"/>
      <c r="BKN519" s="417"/>
      <c r="BKO519" s="417"/>
      <c r="BKP519" s="417"/>
      <c r="BKQ519" s="417"/>
      <c r="BKR519" s="417"/>
      <c r="BKS519" s="417"/>
      <c r="BKT519" s="417"/>
      <c r="BKU519" s="417"/>
      <c r="BKV519" s="417"/>
      <c r="BKW519" s="417"/>
      <c r="BKX519" s="417"/>
      <c r="BKY519" s="417"/>
      <c r="BKZ519" s="417"/>
      <c r="BLA519" s="417"/>
      <c r="BLB519" s="418"/>
      <c r="BLC519" s="418"/>
      <c r="BLD519" s="418"/>
      <c r="BLE519" s="418"/>
      <c r="BLF519" s="418"/>
      <c r="BLG519" s="417"/>
      <c r="BLH519" s="417"/>
      <c r="BLI519" s="418"/>
      <c r="BLJ519" s="418"/>
      <c r="BLK519" s="417"/>
      <c r="BLL519" s="417"/>
      <c r="BLM519" s="418"/>
      <c r="BLN519" s="418"/>
      <c r="BLO519" s="417"/>
      <c r="BLP519" s="417"/>
      <c r="BLQ519" s="417"/>
      <c r="BLR519" s="417"/>
      <c r="BLS519" s="417"/>
      <c r="BLT519" s="417"/>
      <c r="BLU519" s="417"/>
      <c r="BLV519" s="418"/>
      <c r="BLW519" s="418"/>
      <c r="BLX519" s="417"/>
      <c r="BLY519" s="417"/>
      <c r="BLZ519" s="418"/>
      <c r="BMA519" s="418"/>
      <c r="BMB519" s="417"/>
      <c r="BMC519" s="417"/>
      <c r="BMD519" s="417"/>
      <c r="BME519" s="417"/>
      <c r="BMF519" s="417"/>
      <c r="BMG519" s="411"/>
      <c r="BMH519" s="443"/>
      <c r="BMI519" s="417"/>
      <c r="BMJ519" s="417"/>
      <c r="BMK519" s="417"/>
      <c r="BML519" s="417"/>
      <c r="BMM519" s="417"/>
      <c r="BMN519" s="417"/>
      <c r="BMO519" s="417"/>
      <c r="BMP519" s="416"/>
      <c r="BMQ519" s="416"/>
      <c r="BMR519" s="416"/>
      <c r="BMS519" s="416"/>
      <c r="BMT519" s="416"/>
      <c r="BMU519" s="416"/>
      <c r="BMV519" s="416"/>
      <c r="BMW519" s="416"/>
      <c r="BMX519" s="416"/>
      <c r="BMY519" s="416"/>
      <c r="BMZ519" s="416"/>
      <c r="BNA519" s="416"/>
      <c r="BNB519" s="416"/>
      <c r="BNC519" s="416"/>
      <c r="BND519" s="416"/>
      <c r="BNE519" s="416"/>
      <c r="BNF519" s="416"/>
      <c r="BNG519" s="416"/>
      <c r="BNH519" s="416"/>
      <c r="BNI519" s="416"/>
      <c r="BNJ519" s="416"/>
      <c r="BNK519" s="416"/>
      <c r="BNL519" s="416"/>
      <c r="BNM519" s="416"/>
      <c r="BNN519" s="416"/>
      <c r="BNO519" s="416"/>
      <c r="BNP519" s="416"/>
      <c r="BNQ519" s="416"/>
      <c r="BNR519" s="416"/>
      <c r="BNS519" s="416"/>
      <c r="BNT519" s="416"/>
      <c r="BNU519" s="416"/>
      <c r="BNV519" s="416"/>
      <c r="BNW519" s="416"/>
      <c r="BNX519" s="416"/>
      <c r="BNY519" s="416"/>
      <c r="BNZ519" s="416"/>
      <c r="BOA519" s="416"/>
      <c r="BOB519" s="416"/>
      <c r="BOC519" s="416"/>
      <c r="BOD519" s="416"/>
      <c r="BOE519" s="416"/>
      <c r="BOF519" s="416"/>
      <c r="BOG519" s="416"/>
      <c r="BOH519" s="417"/>
      <c r="BOI519" s="417"/>
      <c r="BOJ519" s="417"/>
      <c r="BOK519" s="417"/>
      <c r="BOL519" s="417"/>
      <c r="BOM519" s="417"/>
      <c r="BON519" s="417"/>
      <c r="BOO519" s="417"/>
      <c r="BOP519" s="417"/>
      <c r="BOQ519" s="417"/>
      <c r="BOR519" s="417"/>
      <c r="BOS519" s="417"/>
      <c r="BOT519" s="417"/>
      <c r="BOU519" s="417"/>
      <c r="BOV519" s="417"/>
      <c r="BOW519" s="417"/>
      <c r="BOX519" s="417"/>
      <c r="BOY519" s="417"/>
      <c r="BOZ519" s="417"/>
      <c r="BPA519" s="417"/>
      <c r="BPB519" s="417"/>
      <c r="BPC519" s="417"/>
      <c r="BPD519" s="417"/>
      <c r="BPE519" s="417"/>
      <c r="BPF519" s="418"/>
      <c r="BPG519" s="418"/>
      <c r="BPH519" s="418"/>
      <c r="BPI519" s="418"/>
      <c r="BPJ519" s="418"/>
      <c r="BPK519" s="417"/>
      <c r="BPL519" s="417"/>
      <c r="BPM519" s="418"/>
      <c r="BPN519" s="418"/>
      <c r="BPO519" s="417"/>
      <c r="BPP519" s="417"/>
      <c r="BPQ519" s="418"/>
      <c r="BPR519" s="418"/>
      <c r="BPS519" s="417"/>
      <c r="BPT519" s="417"/>
      <c r="BPU519" s="417"/>
      <c r="BPV519" s="417"/>
      <c r="BPW519" s="417"/>
      <c r="BPX519" s="417"/>
      <c r="BPY519" s="417"/>
      <c r="BPZ519" s="418"/>
      <c r="BQA519" s="418"/>
      <c r="BQB519" s="417"/>
      <c r="BQC519" s="417"/>
      <c r="BQD519" s="418"/>
      <c r="BQE519" s="418"/>
      <c r="BQF519" s="417"/>
      <c r="BQG519" s="417"/>
      <c r="BQH519" s="417"/>
      <c r="BQI519" s="417"/>
      <c r="BQJ519" s="417"/>
      <c r="BQK519" s="411"/>
      <c r="BQL519" s="443"/>
      <c r="BQM519" s="417"/>
      <c r="BQN519" s="417"/>
      <c r="BQO519" s="417"/>
      <c r="BQP519" s="417"/>
      <c r="BQQ519" s="417"/>
      <c r="BQR519" s="417"/>
      <c r="BQS519" s="417"/>
      <c r="BQT519" s="416"/>
      <c r="BQU519" s="416"/>
      <c r="BQV519" s="416"/>
      <c r="BQW519" s="416"/>
      <c r="BQX519" s="416"/>
      <c r="BQY519" s="416"/>
      <c r="BQZ519" s="416"/>
      <c r="BRA519" s="416"/>
      <c r="BRB519" s="416"/>
      <c r="BRC519" s="416"/>
      <c r="BRD519" s="416"/>
      <c r="BRE519" s="416"/>
      <c r="BRF519" s="416"/>
      <c r="BRG519" s="416"/>
      <c r="BRH519" s="416"/>
      <c r="BRI519" s="416"/>
      <c r="BRJ519" s="416"/>
      <c r="BRK519" s="416"/>
      <c r="BRL519" s="416"/>
      <c r="BRM519" s="416"/>
      <c r="BRN519" s="416"/>
      <c r="BRO519" s="416"/>
      <c r="BRP519" s="416"/>
      <c r="BRQ519" s="416"/>
      <c r="BRR519" s="416"/>
      <c r="BRS519" s="416"/>
      <c r="BRT519" s="416"/>
      <c r="BRU519" s="416"/>
      <c r="BRV519" s="416"/>
      <c r="BRW519" s="416"/>
      <c r="BRX519" s="416"/>
      <c r="BRY519" s="416"/>
      <c r="BRZ519" s="416"/>
      <c r="BSA519" s="416"/>
      <c r="BSB519" s="416"/>
      <c r="BSC519" s="416"/>
      <c r="BSD519" s="416"/>
      <c r="BSE519" s="416"/>
      <c r="BSF519" s="416"/>
      <c r="BSG519" s="416"/>
      <c r="BSH519" s="416"/>
      <c r="BSI519" s="416"/>
      <c r="BSJ519" s="416"/>
      <c r="BSK519" s="416"/>
      <c r="BSL519" s="417"/>
      <c r="BSM519" s="417"/>
      <c r="BSN519" s="417"/>
      <c r="BSO519" s="417"/>
      <c r="BSP519" s="417"/>
      <c r="BSQ519" s="417"/>
      <c r="BSR519" s="417"/>
      <c r="BSS519" s="417"/>
      <c r="BST519" s="417"/>
      <c r="BSU519" s="417"/>
      <c r="BSV519" s="417"/>
      <c r="BSW519" s="417"/>
      <c r="BSX519" s="417"/>
      <c r="BSY519" s="417"/>
      <c r="BSZ519" s="417"/>
      <c r="BTA519" s="417"/>
      <c r="BTB519" s="417"/>
      <c r="BTC519" s="417"/>
      <c r="BTD519" s="417"/>
      <c r="BTE519" s="417"/>
      <c r="BTF519" s="417"/>
      <c r="BTG519" s="417"/>
      <c r="BTH519" s="417"/>
      <c r="BTI519" s="417"/>
      <c r="BTJ519" s="418"/>
      <c r="BTK519" s="418"/>
      <c r="BTL519" s="418"/>
      <c r="BTM519" s="418"/>
      <c r="BTN519" s="418"/>
      <c r="BTO519" s="417"/>
      <c r="BTP519" s="417"/>
      <c r="BTQ519" s="418"/>
      <c r="BTR519" s="418"/>
      <c r="BTS519" s="417"/>
      <c r="BTT519" s="417"/>
      <c r="BTU519" s="418"/>
      <c r="BTV519" s="418"/>
      <c r="BTW519" s="417"/>
      <c r="BTX519" s="417"/>
      <c r="BTY519" s="417"/>
      <c r="BTZ519" s="417"/>
      <c r="BUA519" s="417"/>
      <c r="BUB519" s="417"/>
      <c r="BUC519" s="417"/>
      <c r="BUD519" s="418"/>
      <c r="BUE519" s="418"/>
      <c r="BUF519" s="417"/>
      <c r="BUG519" s="417"/>
      <c r="BUH519" s="418"/>
      <c r="BUI519" s="418"/>
      <c r="BUJ519" s="417"/>
      <c r="BUK519" s="417"/>
      <c r="BUL519" s="417"/>
      <c r="BUM519" s="417"/>
      <c r="BUN519" s="417"/>
      <c r="BUO519" s="411"/>
      <c r="BUP519" s="443"/>
      <c r="BUQ519" s="417"/>
      <c r="BUR519" s="417"/>
      <c r="BUS519" s="417"/>
      <c r="BUT519" s="417"/>
      <c r="BUU519" s="417"/>
      <c r="BUV519" s="417"/>
      <c r="BUW519" s="417"/>
      <c r="BUX519" s="416"/>
      <c r="BUY519" s="416"/>
      <c r="BUZ519" s="416"/>
      <c r="BVA519" s="416"/>
      <c r="BVB519" s="416"/>
      <c r="BVC519" s="416"/>
      <c r="BVD519" s="416"/>
      <c r="BVE519" s="416"/>
      <c r="BVF519" s="416"/>
      <c r="BVG519" s="416"/>
      <c r="BVH519" s="416"/>
      <c r="BVI519" s="416"/>
      <c r="BVJ519" s="416"/>
      <c r="BVK519" s="416"/>
      <c r="BVL519" s="416"/>
      <c r="BVM519" s="416"/>
      <c r="BVN519" s="416"/>
      <c r="BVO519" s="416"/>
      <c r="BVP519" s="416"/>
      <c r="BVQ519" s="416"/>
      <c r="BVR519" s="416"/>
      <c r="BVS519" s="416"/>
      <c r="BVT519" s="416"/>
      <c r="BVU519" s="416"/>
      <c r="BVV519" s="416"/>
      <c r="BVW519" s="416"/>
      <c r="BVX519" s="416"/>
      <c r="BVY519" s="416"/>
      <c r="BVZ519" s="416"/>
      <c r="BWA519" s="416"/>
      <c r="BWB519" s="416"/>
      <c r="BWC519" s="416"/>
      <c r="BWD519" s="416"/>
      <c r="BWE519" s="416"/>
      <c r="BWF519" s="416"/>
      <c r="BWG519" s="416"/>
      <c r="BWH519" s="416"/>
      <c r="BWI519" s="416"/>
      <c r="BWJ519" s="416"/>
      <c r="BWK519" s="416"/>
      <c r="BWL519" s="416"/>
      <c r="BWM519" s="416"/>
      <c r="BWN519" s="416"/>
      <c r="BWO519" s="416"/>
      <c r="BWP519" s="417"/>
      <c r="BWQ519" s="417"/>
      <c r="BWR519" s="417"/>
      <c r="BWS519" s="417"/>
      <c r="BWT519" s="417"/>
      <c r="BWU519" s="417"/>
      <c r="BWV519" s="417"/>
      <c r="BWW519" s="417"/>
      <c r="BWX519" s="417"/>
      <c r="BWY519" s="417"/>
      <c r="BWZ519" s="417"/>
      <c r="BXA519" s="417"/>
      <c r="BXB519" s="417"/>
      <c r="BXC519" s="417"/>
      <c r="BXD519" s="417"/>
      <c r="BXE519" s="417"/>
      <c r="BXF519" s="417"/>
      <c r="BXG519" s="417"/>
      <c r="BXH519" s="417"/>
      <c r="BXI519" s="417"/>
      <c r="BXJ519" s="417"/>
      <c r="BXK519" s="417"/>
      <c r="BXL519" s="417"/>
      <c r="BXM519" s="417"/>
      <c r="BXN519" s="418"/>
      <c r="BXO519" s="418"/>
      <c r="BXP519" s="418"/>
      <c r="BXQ519" s="418"/>
      <c r="BXR519" s="418"/>
      <c r="BXS519" s="417"/>
      <c r="BXT519" s="417"/>
      <c r="BXU519" s="418"/>
      <c r="BXV519" s="418"/>
      <c r="BXW519" s="417"/>
      <c r="BXX519" s="417"/>
      <c r="BXY519" s="418"/>
      <c r="BXZ519" s="418"/>
      <c r="BYA519" s="417"/>
      <c r="BYB519" s="417"/>
      <c r="BYC519" s="417"/>
      <c r="BYD519" s="417"/>
      <c r="BYE519" s="417"/>
      <c r="BYF519" s="417"/>
      <c r="BYG519" s="417"/>
      <c r="BYH519" s="418"/>
      <c r="BYI519" s="418"/>
      <c r="BYJ519" s="417"/>
      <c r="BYK519" s="417"/>
      <c r="BYL519" s="418"/>
      <c r="BYM519" s="418"/>
      <c r="BYN519" s="417"/>
      <c r="BYO519" s="417"/>
      <c r="BYP519" s="417"/>
      <c r="BYQ519" s="417"/>
      <c r="BYR519" s="417"/>
      <c r="BYS519" s="411"/>
      <c r="BYT519" s="443"/>
      <c r="BYU519" s="417"/>
      <c r="BYV519" s="417"/>
      <c r="BYW519" s="417"/>
      <c r="BYX519" s="417"/>
      <c r="BYY519" s="417"/>
      <c r="BYZ519" s="417"/>
      <c r="BZA519" s="417"/>
      <c r="BZB519" s="416"/>
      <c r="BZC519" s="416"/>
      <c r="BZD519" s="416"/>
      <c r="BZE519" s="416"/>
      <c r="BZF519" s="416"/>
      <c r="BZG519" s="416"/>
      <c r="BZH519" s="416"/>
      <c r="BZI519" s="416"/>
      <c r="BZJ519" s="416"/>
      <c r="BZK519" s="416"/>
      <c r="BZL519" s="416"/>
      <c r="BZM519" s="416"/>
      <c r="BZN519" s="416"/>
      <c r="BZO519" s="416"/>
      <c r="BZP519" s="416"/>
      <c r="BZQ519" s="416"/>
      <c r="BZR519" s="416"/>
      <c r="BZS519" s="416"/>
      <c r="BZT519" s="416"/>
      <c r="BZU519" s="416"/>
      <c r="BZV519" s="416"/>
      <c r="BZW519" s="416"/>
      <c r="BZX519" s="416"/>
      <c r="BZY519" s="416"/>
      <c r="BZZ519" s="416"/>
      <c r="CAA519" s="416"/>
      <c r="CAB519" s="416"/>
      <c r="CAC519" s="416"/>
      <c r="CAD519" s="416"/>
      <c r="CAE519" s="416"/>
      <c r="CAF519" s="416"/>
      <c r="CAG519" s="416"/>
      <c r="CAH519" s="416"/>
      <c r="CAI519" s="416"/>
      <c r="CAJ519" s="416"/>
      <c r="CAK519" s="416"/>
      <c r="CAL519" s="416"/>
      <c r="CAM519" s="416"/>
      <c r="CAN519" s="416"/>
      <c r="CAO519" s="416"/>
      <c r="CAP519" s="416"/>
      <c r="CAQ519" s="416"/>
      <c r="CAR519" s="416"/>
      <c r="CAS519" s="416"/>
      <c r="CAT519" s="417"/>
      <c r="CAU519" s="417"/>
      <c r="CAV519" s="417"/>
      <c r="CAW519" s="417"/>
      <c r="CAX519" s="417"/>
      <c r="CAY519" s="417"/>
      <c r="CAZ519" s="417"/>
      <c r="CBA519" s="417"/>
      <c r="CBB519" s="417"/>
      <c r="CBC519" s="417"/>
      <c r="CBD519" s="417"/>
      <c r="CBE519" s="417"/>
      <c r="CBF519" s="417"/>
      <c r="CBG519" s="417"/>
      <c r="CBH519" s="417"/>
      <c r="CBI519" s="417"/>
      <c r="CBJ519" s="417"/>
      <c r="CBK519" s="417"/>
      <c r="CBL519" s="417"/>
      <c r="CBM519" s="417"/>
      <c r="CBN519" s="417"/>
      <c r="CBO519" s="417"/>
      <c r="CBP519" s="417"/>
      <c r="CBQ519" s="417"/>
      <c r="CBR519" s="418"/>
      <c r="CBS519" s="418"/>
      <c r="CBT519" s="418"/>
      <c r="CBU519" s="418"/>
      <c r="CBV519" s="418"/>
      <c r="CBW519" s="417"/>
      <c r="CBX519" s="417"/>
      <c r="CBY519" s="418"/>
      <c r="CBZ519" s="418"/>
      <c r="CCA519" s="417"/>
      <c r="CCB519" s="417"/>
      <c r="CCC519" s="418"/>
      <c r="CCD519" s="418"/>
      <c r="CCE519" s="417"/>
      <c r="CCF519" s="417"/>
      <c r="CCG519" s="417"/>
      <c r="CCH519" s="417"/>
      <c r="CCI519" s="417"/>
      <c r="CCJ519" s="417"/>
      <c r="CCK519" s="417"/>
      <c r="CCL519" s="418"/>
      <c r="CCM519" s="418"/>
      <c r="CCN519" s="417"/>
      <c r="CCO519" s="417"/>
      <c r="CCP519" s="418"/>
      <c r="CCQ519" s="418"/>
      <c r="CCR519" s="417"/>
      <c r="CCS519" s="417"/>
      <c r="CCT519" s="417"/>
      <c r="CCU519" s="417"/>
      <c r="CCV519" s="417"/>
      <c r="CCW519" s="411"/>
      <c r="CCX519" s="443"/>
      <c r="CCY519" s="417"/>
      <c r="CCZ519" s="417"/>
      <c r="CDA519" s="417"/>
      <c r="CDB519" s="417"/>
      <c r="CDC519" s="417"/>
      <c r="CDD519" s="417"/>
      <c r="CDE519" s="417"/>
      <c r="CDF519" s="416"/>
      <c r="CDG519" s="416"/>
      <c r="CDH519" s="416"/>
      <c r="CDI519" s="416"/>
      <c r="CDJ519" s="416"/>
      <c r="CDK519" s="416"/>
      <c r="CDL519" s="416"/>
      <c r="CDM519" s="416"/>
      <c r="CDN519" s="416"/>
      <c r="CDO519" s="416"/>
      <c r="CDP519" s="416"/>
      <c r="CDQ519" s="416"/>
      <c r="CDR519" s="416"/>
      <c r="CDS519" s="416"/>
      <c r="CDT519" s="416"/>
      <c r="CDU519" s="416"/>
      <c r="CDV519" s="416"/>
      <c r="CDW519" s="416"/>
      <c r="CDX519" s="416"/>
      <c r="CDY519" s="416"/>
      <c r="CDZ519" s="416"/>
      <c r="CEA519" s="416"/>
      <c r="CEB519" s="416"/>
      <c r="CEC519" s="416"/>
      <c r="CED519" s="416"/>
      <c r="CEE519" s="416"/>
      <c r="CEF519" s="416"/>
      <c r="CEG519" s="416"/>
      <c r="CEH519" s="416"/>
      <c r="CEI519" s="416"/>
      <c r="CEJ519" s="416"/>
      <c r="CEK519" s="416"/>
      <c r="CEL519" s="416"/>
      <c r="CEM519" s="416"/>
      <c r="CEN519" s="416"/>
      <c r="CEO519" s="416"/>
      <c r="CEP519" s="416"/>
      <c r="CEQ519" s="416"/>
      <c r="CER519" s="416"/>
      <c r="CES519" s="416"/>
      <c r="CET519" s="416"/>
      <c r="CEU519" s="416"/>
      <c r="CEV519" s="416"/>
      <c r="CEW519" s="416"/>
      <c r="CEX519" s="417"/>
      <c r="CEY519" s="417"/>
      <c r="CEZ519" s="417"/>
      <c r="CFA519" s="417"/>
      <c r="CFB519" s="417"/>
      <c r="CFC519" s="417"/>
      <c r="CFD519" s="417"/>
      <c r="CFE519" s="417"/>
      <c r="CFF519" s="417"/>
      <c r="CFG519" s="417"/>
      <c r="CFH519" s="417"/>
      <c r="CFI519" s="417"/>
      <c r="CFJ519" s="417"/>
      <c r="CFK519" s="417"/>
      <c r="CFL519" s="417"/>
      <c r="CFM519" s="417"/>
      <c r="CFN519" s="417"/>
      <c r="CFO519" s="417"/>
      <c r="CFP519" s="417"/>
      <c r="CFQ519" s="417"/>
      <c r="CFR519" s="417"/>
      <c r="CFS519" s="417"/>
      <c r="CFT519" s="417"/>
      <c r="CFU519" s="417"/>
      <c r="CFV519" s="418"/>
      <c r="CFW519" s="418"/>
      <c r="CFX519" s="418"/>
      <c r="CFY519" s="418"/>
      <c r="CFZ519" s="418"/>
      <c r="CGA519" s="417"/>
      <c r="CGB519" s="417"/>
      <c r="CGC519" s="418"/>
      <c r="CGD519" s="418"/>
      <c r="CGE519" s="417"/>
      <c r="CGF519" s="417"/>
      <c r="CGG519" s="418"/>
      <c r="CGH519" s="418"/>
      <c r="CGI519" s="417"/>
      <c r="CGJ519" s="417"/>
      <c r="CGK519" s="417"/>
      <c r="CGL519" s="417"/>
      <c r="CGM519" s="417"/>
      <c r="CGN519" s="417"/>
      <c r="CGO519" s="417"/>
      <c r="CGP519" s="418"/>
      <c r="CGQ519" s="418"/>
      <c r="CGR519" s="417"/>
      <c r="CGS519" s="417"/>
      <c r="CGT519" s="418"/>
      <c r="CGU519" s="418"/>
      <c r="CGV519" s="417"/>
      <c r="CGW519" s="417"/>
      <c r="CGX519" s="417"/>
      <c r="CGY519" s="417"/>
      <c r="CGZ519" s="417"/>
      <c r="CHA519" s="411"/>
      <c r="CHB519" s="443"/>
      <c r="CHC519" s="417"/>
      <c r="CHD519" s="417"/>
      <c r="CHE519" s="417"/>
      <c r="CHF519" s="417"/>
      <c r="CHG519" s="417"/>
      <c r="CHH519" s="417"/>
      <c r="CHI519" s="417"/>
      <c r="CHJ519" s="416"/>
      <c r="CHK519" s="416"/>
      <c r="CHL519" s="416"/>
      <c r="CHM519" s="416"/>
      <c r="CHN519" s="416"/>
      <c r="CHO519" s="416"/>
      <c r="CHP519" s="416"/>
      <c r="CHQ519" s="416"/>
      <c r="CHR519" s="416"/>
      <c r="CHS519" s="416"/>
      <c r="CHT519" s="416"/>
      <c r="CHU519" s="416"/>
      <c r="CHV519" s="416"/>
      <c r="CHW519" s="416"/>
      <c r="CHX519" s="416"/>
      <c r="CHY519" s="416"/>
      <c r="CHZ519" s="416"/>
      <c r="CIA519" s="416"/>
      <c r="CIB519" s="416"/>
      <c r="CIC519" s="416"/>
      <c r="CID519" s="416"/>
      <c r="CIE519" s="416"/>
      <c r="CIF519" s="416"/>
      <c r="CIG519" s="416"/>
      <c r="CIH519" s="416"/>
      <c r="CII519" s="416"/>
      <c r="CIJ519" s="416"/>
      <c r="CIK519" s="416"/>
      <c r="CIL519" s="416"/>
      <c r="CIM519" s="416"/>
      <c r="CIN519" s="416"/>
      <c r="CIO519" s="416"/>
      <c r="CIP519" s="416"/>
      <c r="CIQ519" s="416"/>
      <c r="CIR519" s="416"/>
      <c r="CIS519" s="416"/>
      <c r="CIT519" s="416"/>
      <c r="CIU519" s="416"/>
      <c r="CIV519" s="416"/>
      <c r="CIW519" s="416"/>
      <c r="CIX519" s="416"/>
      <c r="CIY519" s="416"/>
      <c r="CIZ519" s="416"/>
      <c r="CJA519" s="416"/>
      <c r="CJB519" s="417"/>
      <c r="CJC519" s="417"/>
      <c r="CJD519" s="417"/>
      <c r="CJE519" s="417"/>
      <c r="CJF519" s="417"/>
      <c r="CJG519" s="417"/>
      <c r="CJH519" s="417"/>
      <c r="CJI519" s="417"/>
      <c r="CJJ519" s="417"/>
      <c r="CJK519" s="417"/>
      <c r="CJL519" s="417"/>
      <c r="CJM519" s="417"/>
      <c r="CJN519" s="417"/>
      <c r="CJO519" s="417"/>
      <c r="CJP519" s="417"/>
      <c r="CJQ519" s="417"/>
      <c r="CJR519" s="417"/>
      <c r="CJS519" s="417"/>
      <c r="CJT519" s="417"/>
      <c r="CJU519" s="417"/>
      <c r="CJV519" s="417"/>
      <c r="CJW519" s="417"/>
      <c r="CJX519" s="417"/>
      <c r="CJY519" s="417"/>
      <c r="CJZ519" s="418"/>
      <c r="CKA519" s="418"/>
      <c r="CKB519" s="418"/>
      <c r="CKC519" s="418"/>
      <c r="CKD519" s="418"/>
      <c r="CKE519" s="417"/>
      <c r="CKF519" s="417"/>
      <c r="CKG519" s="418"/>
      <c r="CKH519" s="418"/>
      <c r="CKI519" s="417"/>
      <c r="CKJ519" s="417"/>
      <c r="CKK519" s="418"/>
      <c r="CKL519" s="418"/>
      <c r="CKM519" s="417"/>
      <c r="CKN519" s="417"/>
      <c r="CKO519" s="417"/>
      <c r="CKP519" s="417"/>
      <c r="CKQ519" s="417"/>
      <c r="CKR519" s="417"/>
      <c r="CKS519" s="417"/>
      <c r="CKT519" s="418"/>
      <c r="CKU519" s="418"/>
      <c r="CKV519" s="417"/>
      <c r="CKW519" s="417"/>
      <c r="CKX519" s="418"/>
      <c r="CKY519" s="418"/>
      <c r="CKZ519" s="417"/>
      <c r="CLA519" s="417"/>
      <c r="CLB519" s="417"/>
      <c r="CLC519" s="417"/>
      <c r="CLD519" s="417"/>
      <c r="CLE519" s="411"/>
      <c r="CLF519" s="443"/>
      <c r="CLG519" s="417"/>
      <c r="CLH519" s="417"/>
      <c r="CLI519" s="417"/>
      <c r="CLJ519" s="417"/>
      <c r="CLK519" s="417"/>
      <c r="CLL519" s="417"/>
      <c r="CLM519" s="417"/>
      <c r="CLN519" s="416"/>
      <c r="CLO519" s="416"/>
      <c r="CLP519" s="416"/>
      <c r="CLQ519" s="416"/>
      <c r="CLR519" s="416"/>
      <c r="CLS519" s="416"/>
      <c r="CLT519" s="416"/>
      <c r="CLU519" s="416"/>
      <c r="CLV519" s="416"/>
      <c r="CLW519" s="416"/>
      <c r="CLX519" s="416"/>
      <c r="CLY519" s="416"/>
      <c r="CLZ519" s="416"/>
      <c r="CMA519" s="416"/>
      <c r="CMB519" s="416"/>
      <c r="CMC519" s="416"/>
      <c r="CMD519" s="416"/>
      <c r="CME519" s="416"/>
      <c r="CMF519" s="416"/>
      <c r="CMG519" s="416"/>
      <c r="CMH519" s="416"/>
      <c r="CMI519" s="416"/>
      <c r="CMJ519" s="416"/>
      <c r="CMK519" s="416"/>
      <c r="CML519" s="416"/>
      <c r="CMM519" s="416"/>
      <c r="CMN519" s="416"/>
      <c r="CMO519" s="416"/>
      <c r="CMP519" s="416"/>
      <c r="CMQ519" s="416"/>
      <c r="CMR519" s="416"/>
      <c r="CMS519" s="416"/>
      <c r="CMT519" s="416"/>
      <c r="CMU519" s="416"/>
      <c r="CMV519" s="416"/>
      <c r="CMW519" s="416"/>
      <c r="CMX519" s="416"/>
      <c r="CMY519" s="416"/>
      <c r="CMZ519" s="416"/>
      <c r="CNA519" s="416"/>
      <c r="CNB519" s="416"/>
      <c r="CNC519" s="416"/>
      <c r="CND519" s="416"/>
      <c r="CNE519" s="416"/>
      <c r="CNF519" s="417"/>
      <c r="CNG519" s="417"/>
      <c r="CNH519" s="417"/>
      <c r="CNI519" s="417"/>
      <c r="CNJ519" s="417"/>
      <c r="CNK519" s="417"/>
      <c r="CNL519" s="417"/>
      <c r="CNM519" s="417"/>
      <c r="CNN519" s="417"/>
      <c r="CNO519" s="417"/>
      <c r="CNP519" s="417"/>
      <c r="CNQ519" s="417"/>
      <c r="CNR519" s="417"/>
      <c r="CNS519" s="417"/>
      <c r="CNT519" s="417"/>
      <c r="CNU519" s="417"/>
      <c r="CNV519" s="417"/>
      <c r="CNW519" s="417"/>
      <c r="CNX519" s="417"/>
      <c r="CNY519" s="417"/>
      <c r="CNZ519" s="417"/>
      <c r="COA519" s="417"/>
      <c r="COB519" s="417"/>
      <c r="COC519" s="417"/>
      <c r="COD519" s="418"/>
      <c r="COE519" s="418"/>
      <c r="COF519" s="418"/>
      <c r="COG519" s="418"/>
      <c r="COH519" s="418"/>
      <c r="COI519" s="417"/>
      <c r="COJ519" s="417"/>
      <c r="COK519" s="418"/>
      <c r="COL519" s="418"/>
      <c r="COM519" s="417"/>
      <c r="CON519" s="417"/>
      <c r="COO519" s="418"/>
      <c r="COP519" s="418"/>
      <c r="COQ519" s="417"/>
      <c r="COR519" s="417"/>
      <c r="COS519" s="417"/>
      <c r="COT519" s="417"/>
      <c r="COU519" s="417"/>
      <c r="COV519" s="417"/>
      <c r="COW519" s="417"/>
      <c r="COX519" s="418"/>
      <c r="COY519" s="418"/>
      <c r="COZ519" s="417"/>
      <c r="CPA519" s="417"/>
      <c r="CPB519" s="418"/>
      <c r="CPC519" s="418"/>
      <c r="CPD519" s="417"/>
      <c r="CPE519" s="417"/>
      <c r="CPF519" s="417"/>
      <c r="CPG519" s="417"/>
      <c r="CPH519" s="417"/>
      <c r="CPI519" s="411"/>
      <c r="CPJ519" s="443"/>
      <c r="CPK519" s="417"/>
      <c r="CPL519" s="417"/>
      <c r="CPM519" s="417"/>
      <c r="CPN519" s="417"/>
      <c r="CPO519" s="417"/>
      <c r="CPP519" s="417"/>
      <c r="CPQ519" s="417"/>
      <c r="CPR519" s="416"/>
      <c r="CPS519" s="416"/>
      <c r="CPT519" s="416"/>
      <c r="CPU519" s="416"/>
      <c r="CPV519" s="416"/>
      <c r="CPW519" s="416"/>
      <c r="CPX519" s="416"/>
      <c r="CPY519" s="416"/>
      <c r="CPZ519" s="416"/>
      <c r="CQA519" s="416"/>
      <c r="CQB519" s="416"/>
      <c r="CQC519" s="416"/>
      <c r="CQD519" s="416"/>
      <c r="CQE519" s="416"/>
      <c r="CQF519" s="416"/>
      <c r="CQG519" s="416"/>
      <c r="CQH519" s="416"/>
      <c r="CQI519" s="416"/>
      <c r="CQJ519" s="416"/>
      <c r="CQK519" s="416"/>
      <c r="CQL519" s="416"/>
      <c r="CQM519" s="416"/>
      <c r="CQN519" s="416"/>
      <c r="CQO519" s="416"/>
      <c r="CQP519" s="416"/>
      <c r="CQQ519" s="416"/>
      <c r="CQR519" s="416"/>
      <c r="CQS519" s="416"/>
      <c r="CQT519" s="416"/>
      <c r="CQU519" s="416"/>
      <c r="CQV519" s="416"/>
      <c r="CQW519" s="416"/>
      <c r="CQX519" s="416"/>
      <c r="CQY519" s="416"/>
      <c r="CQZ519" s="416"/>
      <c r="CRA519" s="416"/>
      <c r="CRB519" s="416"/>
      <c r="CRC519" s="416"/>
      <c r="CRD519" s="416"/>
      <c r="CRE519" s="416"/>
      <c r="CRF519" s="416"/>
      <c r="CRG519" s="416"/>
      <c r="CRH519" s="416"/>
      <c r="CRI519" s="416"/>
      <c r="CRJ519" s="417"/>
      <c r="CRK519" s="417"/>
      <c r="CRL519" s="417"/>
      <c r="CRM519" s="417"/>
      <c r="CRN519" s="417"/>
      <c r="CRO519" s="417"/>
      <c r="CRP519" s="417"/>
      <c r="CRQ519" s="417"/>
      <c r="CRR519" s="417"/>
      <c r="CRS519" s="417"/>
      <c r="CRT519" s="417"/>
      <c r="CRU519" s="417"/>
      <c r="CRV519" s="417"/>
      <c r="CRW519" s="417"/>
      <c r="CRX519" s="417"/>
      <c r="CRY519" s="417"/>
      <c r="CRZ519" s="417"/>
      <c r="CSA519" s="417"/>
      <c r="CSB519" s="417"/>
      <c r="CSC519" s="417"/>
      <c r="CSD519" s="417"/>
      <c r="CSE519" s="417"/>
      <c r="CSF519" s="417"/>
      <c r="CSG519" s="417"/>
      <c r="CSH519" s="418"/>
      <c r="CSI519" s="418"/>
      <c r="CSJ519" s="418"/>
      <c r="CSK519" s="418"/>
      <c r="CSL519" s="418"/>
      <c r="CSM519" s="417"/>
      <c r="CSN519" s="417"/>
      <c r="CSO519" s="418"/>
      <c r="CSP519" s="418"/>
      <c r="CSQ519" s="417"/>
      <c r="CSR519" s="417"/>
      <c r="CSS519" s="418"/>
      <c r="CST519" s="418"/>
      <c r="CSU519" s="417"/>
      <c r="CSV519" s="417"/>
      <c r="CSW519" s="417"/>
      <c r="CSX519" s="417"/>
      <c r="CSY519" s="417"/>
      <c r="CSZ519" s="417"/>
      <c r="CTA519" s="417"/>
      <c r="CTB519" s="418"/>
      <c r="CTC519" s="418"/>
      <c r="CTD519" s="417"/>
      <c r="CTE519" s="417"/>
      <c r="CTF519" s="418"/>
      <c r="CTG519" s="418"/>
      <c r="CTH519" s="417"/>
      <c r="CTI519" s="417"/>
      <c r="CTJ519" s="417"/>
      <c r="CTK519" s="417"/>
      <c r="CTL519" s="417"/>
      <c r="CTM519" s="411"/>
      <c r="CTN519" s="443"/>
      <c r="CTO519" s="417"/>
      <c r="CTP519" s="417"/>
      <c r="CTQ519" s="417"/>
      <c r="CTR519" s="417"/>
      <c r="CTS519" s="417"/>
      <c r="CTT519" s="417"/>
      <c r="CTU519" s="417"/>
      <c r="CTV519" s="416"/>
      <c r="CTW519" s="416"/>
      <c r="CTX519" s="416"/>
      <c r="CTY519" s="416"/>
      <c r="CTZ519" s="416"/>
      <c r="CUA519" s="416"/>
      <c r="CUB519" s="416"/>
      <c r="CUC519" s="416"/>
      <c r="CUD519" s="416"/>
      <c r="CUE519" s="416"/>
      <c r="CUF519" s="416"/>
      <c r="CUG519" s="416"/>
      <c r="CUH519" s="416"/>
      <c r="CUI519" s="416"/>
      <c r="CUJ519" s="416"/>
      <c r="CUK519" s="416"/>
      <c r="CUL519" s="416"/>
      <c r="CUM519" s="416"/>
      <c r="CUN519" s="416"/>
      <c r="CUO519" s="416"/>
      <c r="CUP519" s="416"/>
      <c r="CUQ519" s="416"/>
      <c r="CUR519" s="416"/>
      <c r="CUS519" s="416"/>
      <c r="CUT519" s="416"/>
      <c r="CUU519" s="416"/>
      <c r="CUV519" s="416"/>
      <c r="CUW519" s="416"/>
      <c r="CUX519" s="416"/>
      <c r="CUY519" s="416"/>
      <c r="CUZ519" s="416"/>
      <c r="CVA519" s="416"/>
      <c r="CVB519" s="416"/>
      <c r="CVC519" s="416"/>
      <c r="CVD519" s="416"/>
      <c r="CVE519" s="416"/>
      <c r="CVF519" s="416"/>
      <c r="CVG519" s="416"/>
      <c r="CVH519" s="416"/>
      <c r="CVI519" s="416"/>
      <c r="CVJ519" s="416"/>
      <c r="CVK519" s="416"/>
      <c r="CVL519" s="416"/>
      <c r="CVM519" s="416"/>
      <c r="CVN519" s="417"/>
      <c r="CVO519" s="417"/>
      <c r="CVP519" s="417"/>
      <c r="CVQ519" s="417"/>
      <c r="CVR519" s="417"/>
      <c r="CVS519" s="417"/>
      <c r="CVT519" s="417"/>
      <c r="CVU519" s="417"/>
      <c r="CVV519" s="417"/>
      <c r="CVW519" s="417"/>
      <c r="CVX519" s="417"/>
      <c r="CVY519" s="417"/>
      <c r="CVZ519" s="417"/>
      <c r="CWA519" s="417"/>
      <c r="CWB519" s="417"/>
      <c r="CWC519" s="417"/>
      <c r="CWD519" s="417"/>
      <c r="CWE519" s="417"/>
      <c r="CWF519" s="417"/>
      <c r="CWG519" s="417"/>
      <c r="CWH519" s="417"/>
      <c r="CWI519" s="417"/>
      <c r="CWJ519" s="417"/>
      <c r="CWK519" s="417"/>
      <c r="CWL519" s="418"/>
      <c r="CWM519" s="418"/>
      <c r="CWN519" s="418"/>
      <c r="CWO519" s="418"/>
      <c r="CWP519" s="418"/>
      <c r="CWQ519" s="417"/>
      <c r="CWR519" s="417"/>
      <c r="CWS519" s="418"/>
      <c r="CWT519" s="418"/>
      <c r="CWU519" s="417"/>
      <c r="CWV519" s="417"/>
      <c r="CWW519" s="418"/>
      <c r="CWX519" s="418"/>
      <c r="CWY519" s="417"/>
      <c r="CWZ519" s="417"/>
      <c r="CXA519" s="417"/>
      <c r="CXB519" s="417"/>
      <c r="CXC519" s="417"/>
      <c r="CXD519" s="417"/>
      <c r="CXE519" s="417"/>
      <c r="CXF519" s="418"/>
      <c r="CXG519" s="418"/>
      <c r="CXH519" s="417"/>
      <c r="CXI519" s="417"/>
      <c r="CXJ519" s="418"/>
      <c r="CXK519" s="418"/>
      <c r="CXL519" s="417"/>
      <c r="CXM519" s="417"/>
      <c r="CXN519" s="417"/>
      <c r="CXO519" s="417"/>
      <c r="CXP519" s="417"/>
      <c r="CXQ519" s="411"/>
      <c r="CXR519" s="443"/>
      <c r="CXS519" s="417"/>
      <c r="CXT519" s="417"/>
      <c r="CXU519" s="417"/>
      <c r="CXV519" s="417"/>
      <c r="CXW519" s="417"/>
      <c r="CXX519" s="417"/>
      <c r="CXY519" s="417"/>
      <c r="CXZ519" s="416"/>
      <c r="CYA519" s="416"/>
      <c r="CYB519" s="416"/>
      <c r="CYC519" s="416"/>
      <c r="CYD519" s="416"/>
      <c r="CYE519" s="416"/>
      <c r="CYF519" s="416"/>
      <c r="CYG519" s="416"/>
      <c r="CYH519" s="416"/>
      <c r="CYI519" s="416"/>
      <c r="CYJ519" s="416"/>
      <c r="CYK519" s="416"/>
      <c r="CYL519" s="416"/>
      <c r="CYM519" s="416"/>
      <c r="CYN519" s="416"/>
      <c r="CYO519" s="416"/>
      <c r="CYP519" s="416"/>
      <c r="CYQ519" s="416"/>
      <c r="CYR519" s="416"/>
      <c r="CYS519" s="416"/>
      <c r="CYT519" s="416"/>
      <c r="CYU519" s="416"/>
      <c r="CYV519" s="416"/>
      <c r="CYW519" s="416"/>
      <c r="CYX519" s="416"/>
      <c r="CYY519" s="416"/>
      <c r="CYZ519" s="416"/>
      <c r="CZA519" s="416"/>
      <c r="CZB519" s="416"/>
      <c r="CZC519" s="416"/>
      <c r="CZD519" s="416"/>
      <c r="CZE519" s="416"/>
      <c r="CZF519" s="416"/>
      <c r="CZG519" s="416"/>
      <c r="CZH519" s="416"/>
      <c r="CZI519" s="416"/>
      <c r="CZJ519" s="416"/>
      <c r="CZK519" s="416"/>
      <c r="CZL519" s="416"/>
      <c r="CZM519" s="416"/>
      <c r="CZN519" s="416"/>
      <c r="CZO519" s="416"/>
      <c r="CZP519" s="416"/>
      <c r="CZQ519" s="416"/>
      <c r="CZR519" s="417"/>
      <c r="CZS519" s="417"/>
      <c r="CZT519" s="417"/>
      <c r="CZU519" s="417"/>
      <c r="CZV519" s="417"/>
      <c r="CZW519" s="417"/>
      <c r="CZX519" s="417"/>
      <c r="CZY519" s="417"/>
      <c r="CZZ519" s="417"/>
      <c r="DAA519" s="417"/>
      <c r="DAB519" s="417"/>
      <c r="DAC519" s="417"/>
      <c r="DAD519" s="417"/>
      <c r="DAE519" s="417"/>
      <c r="DAF519" s="417"/>
      <c r="DAG519" s="417"/>
      <c r="DAH519" s="417"/>
      <c r="DAI519" s="417"/>
      <c r="DAJ519" s="417"/>
      <c r="DAK519" s="417"/>
      <c r="DAL519" s="417"/>
      <c r="DAM519" s="417"/>
      <c r="DAN519" s="417"/>
      <c r="DAO519" s="417"/>
      <c r="DAP519" s="418"/>
      <c r="DAQ519" s="418"/>
      <c r="DAR519" s="418"/>
      <c r="DAS519" s="418"/>
      <c r="DAT519" s="418"/>
      <c r="DAU519" s="417"/>
      <c r="DAV519" s="417"/>
      <c r="DAW519" s="418"/>
      <c r="DAX519" s="418"/>
      <c r="DAY519" s="417"/>
      <c r="DAZ519" s="417"/>
      <c r="DBA519" s="418"/>
      <c r="DBB519" s="418"/>
      <c r="DBC519" s="417"/>
      <c r="DBD519" s="417"/>
      <c r="DBE519" s="417"/>
      <c r="DBF519" s="417"/>
      <c r="DBG519" s="417"/>
      <c r="DBH519" s="417"/>
      <c r="DBI519" s="417"/>
      <c r="DBJ519" s="418"/>
      <c r="DBK519" s="418"/>
      <c r="DBL519" s="417"/>
      <c r="DBM519" s="417"/>
      <c r="DBN519" s="418"/>
      <c r="DBO519" s="418"/>
      <c r="DBP519" s="417"/>
      <c r="DBQ519" s="417"/>
      <c r="DBR519" s="417"/>
      <c r="DBS519" s="417"/>
      <c r="DBT519" s="417"/>
      <c r="DBU519" s="411"/>
      <c r="DBV519" s="443"/>
      <c r="DBW519" s="417"/>
      <c r="DBX519" s="417"/>
      <c r="DBY519" s="417"/>
      <c r="DBZ519" s="417"/>
      <c r="DCA519" s="417"/>
      <c r="DCB519" s="417"/>
      <c r="DCC519" s="417"/>
      <c r="DCD519" s="416"/>
      <c r="DCE519" s="416"/>
      <c r="DCF519" s="416"/>
      <c r="DCG519" s="416"/>
      <c r="DCH519" s="416"/>
      <c r="DCI519" s="416"/>
      <c r="DCJ519" s="416"/>
      <c r="DCK519" s="416"/>
      <c r="DCL519" s="416"/>
      <c r="DCM519" s="416"/>
      <c r="DCN519" s="416"/>
      <c r="DCO519" s="416"/>
      <c r="DCP519" s="416"/>
      <c r="DCQ519" s="416"/>
      <c r="DCR519" s="416"/>
      <c r="DCS519" s="416"/>
      <c r="DCT519" s="416"/>
      <c r="DCU519" s="416"/>
      <c r="DCV519" s="416"/>
      <c r="DCW519" s="416"/>
      <c r="DCX519" s="416"/>
      <c r="DCY519" s="416"/>
      <c r="DCZ519" s="416"/>
      <c r="DDA519" s="416"/>
      <c r="DDB519" s="416"/>
      <c r="DDC519" s="416"/>
      <c r="DDD519" s="416"/>
      <c r="DDE519" s="416"/>
      <c r="DDF519" s="416"/>
      <c r="DDG519" s="416"/>
      <c r="DDH519" s="416"/>
      <c r="DDI519" s="416"/>
      <c r="DDJ519" s="416"/>
      <c r="DDK519" s="416"/>
      <c r="DDL519" s="416"/>
      <c r="DDM519" s="416"/>
      <c r="DDN519" s="416"/>
      <c r="DDO519" s="416"/>
      <c r="DDP519" s="416"/>
      <c r="DDQ519" s="416"/>
      <c r="DDR519" s="416"/>
      <c r="DDS519" s="416"/>
      <c r="DDT519" s="416"/>
      <c r="DDU519" s="416"/>
      <c r="DDV519" s="417"/>
      <c r="DDW519" s="417"/>
      <c r="DDX519" s="417"/>
      <c r="DDY519" s="417"/>
      <c r="DDZ519" s="417"/>
      <c r="DEA519" s="417"/>
      <c r="DEB519" s="417"/>
      <c r="DEC519" s="417"/>
      <c r="DED519" s="417"/>
      <c r="DEE519" s="417"/>
      <c r="DEF519" s="417"/>
      <c r="DEG519" s="417"/>
      <c r="DEH519" s="417"/>
      <c r="DEI519" s="417"/>
      <c r="DEJ519" s="417"/>
      <c r="DEK519" s="417"/>
      <c r="DEL519" s="417"/>
      <c r="DEM519" s="417"/>
      <c r="DEN519" s="417"/>
      <c r="DEO519" s="417"/>
      <c r="DEP519" s="417"/>
      <c r="DEQ519" s="417"/>
      <c r="DER519" s="417"/>
      <c r="DES519" s="417"/>
      <c r="DET519" s="418"/>
      <c r="DEU519" s="418"/>
      <c r="DEV519" s="418"/>
      <c r="DEW519" s="418"/>
      <c r="DEX519" s="418"/>
      <c r="DEY519" s="417"/>
      <c r="DEZ519" s="417"/>
      <c r="DFA519" s="418"/>
      <c r="DFB519" s="418"/>
      <c r="DFC519" s="417"/>
      <c r="DFD519" s="417"/>
      <c r="DFE519" s="418"/>
      <c r="DFF519" s="418"/>
      <c r="DFG519" s="417"/>
      <c r="DFH519" s="417"/>
      <c r="DFI519" s="417"/>
      <c r="DFJ519" s="417"/>
      <c r="DFK519" s="417"/>
      <c r="DFL519" s="417"/>
      <c r="DFM519" s="417"/>
      <c r="DFN519" s="418"/>
      <c r="DFO519" s="418"/>
      <c r="DFP519" s="417"/>
      <c r="DFQ519" s="417"/>
      <c r="DFR519" s="418"/>
      <c r="DFS519" s="418"/>
      <c r="DFT519" s="417"/>
      <c r="DFU519" s="417"/>
      <c r="DFV519" s="417"/>
      <c r="DFW519" s="417"/>
      <c r="DFX519" s="417"/>
      <c r="DFY519" s="411"/>
      <c r="DFZ519" s="443"/>
      <c r="DGA519" s="417"/>
      <c r="DGB519" s="417"/>
      <c r="DGC519" s="417"/>
      <c r="DGD519" s="417"/>
      <c r="DGE519" s="417"/>
      <c r="DGF519" s="417"/>
      <c r="DGG519" s="417"/>
      <c r="DGH519" s="416"/>
      <c r="DGI519" s="416"/>
      <c r="DGJ519" s="416"/>
      <c r="DGK519" s="416"/>
      <c r="DGL519" s="416"/>
      <c r="DGM519" s="416"/>
      <c r="DGN519" s="416"/>
      <c r="DGO519" s="416"/>
      <c r="DGP519" s="416"/>
      <c r="DGQ519" s="416"/>
      <c r="DGR519" s="416"/>
      <c r="DGS519" s="416"/>
      <c r="DGT519" s="416"/>
      <c r="DGU519" s="416"/>
      <c r="DGV519" s="416"/>
      <c r="DGW519" s="416"/>
      <c r="DGX519" s="416"/>
      <c r="DGY519" s="416"/>
      <c r="DGZ519" s="416"/>
      <c r="DHA519" s="416"/>
      <c r="DHB519" s="416"/>
      <c r="DHC519" s="416"/>
      <c r="DHD519" s="416"/>
      <c r="DHE519" s="416"/>
      <c r="DHF519" s="416"/>
      <c r="DHG519" s="416"/>
      <c r="DHH519" s="416"/>
      <c r="DHI519" s="416"/>
      <c r="DHJ519" s="416"/>
      <c r="DHK519" s="416"/>
      <c r="DHL519" s="416"/>
      <c r="DHM519" s="416"/>
      <c r="DHN519" s="416"/>
      <c r="DHO519" s="416"/>
      <c r="DHP519" s="416"/>
      <c r="DHQ519" s="416"/>
      <c r="DHR519" s="416"/>
      <c r="DHS519" s="416"/>
      <c r="DHT519" s="416"/>
      <c r="DHU519" s="416"/>
      <c r="DHV519" s="416"/>
      <c r="DHW519" s="416"/>
      <c r="DHX519" s="416"/>
      <c r="DHY519" s="416"/>
      <c r="DHZ519" s="417"/>
      <c r="DIA519" s="417"/>
      <c r="DIB519" s="417"/>
      <c r="DIC519" s="417"/>
      <c r="DID519" s="417"/>
      <c r="DIE519" s="417"/>
      <c r="DIF519" s="417"/>
      <c r="DIG519" s="417"/>
      <c r="DIH519" s="417"/>
      <c r="DII519" s="417"/>
      <c r="DIJ519" s="417"/>
      <c r="DIK519" s="417"/>
      <c r="DIL519" s="417"/>
      <c r="DIM519" s="417"/>
      <c r="DIN519" s="417"/>
      <c r="DIO519" s="417"/>
      <c r="DIP519" s="417"/>
      <c r="DIQ519" s="417"/>
      <c r="DIR519" s="417"/>
      <c r="DIS519" s="417"/>
      <c r="DIT519" s="417"/>
      <c r="DIU519" s="417"/>
      <c r="DIV519" s="417"/>
      <c r="DIW519" s="417"/>
      <c r="DIX519" s="418"/>
      <c r="DIY519" s="418"/>
      <c r="DIZ519" s="418"/>
      <c r="DJA519" s="418"/>
      <c r="DJB519" s="418"/>
      <c r="DJC519" s="417"/>
      <c r="DJD519" s="417"/>
      <c r="DJE519" s="418"/>
      <c r="DJF519" s="418"/>
      <c r="DJG519" s="417"/>
      <c r="DJH519" s="417"/>
      <c r="DJI519" s="418"/>
      <c r="DJJ519" s="418"/>
      <c r="DJK519" s="417"/>
      <c r="DJL519" s="417"/>
      <c r="DJM519" s="417"/>
      <c r="DJN519" s="417"/>
      <c r="DJO519" s="417"/>
      <c r="DJP519" s="417"/>
      <c r="DJQ519" s="417"/>
      <c r="DJR519" s="418"/>
      <c r="DJS519" s="418"/>
      <c r="DJT519" s="417"/>
      <c r="DJU519" s="417"/>
      <c r="DJV519" s="418"/>
      <c r="DJW519" s="418"/>
      <c r="DJX519" s="417"/>
      <c r="DJY519" s="417"/>
      <c r="DJZ519" s="417"/>
      <c r="DKA519" s="417"/>
      <c r="DKB519" s="417"/>
      <c r="DKC519" s="411"/>
      <c r="DKD519" s="443"/>
      <c r="DKE519" s="417"/>
      <c r="DKF519" s="417"/>
      <c r="DKG519" s="417"/>
      <c r="DKH519" s="417"/>
      <c r="DKI519" s="417"/>
      <c r="DKJ519" s="417"/>
      <c r="DKK519" s="417"/>
      <c r="DKL519" s="416"/>
      <c r="DKM519" s="416"/>
      <c r="DKN519" s="416"/>
      <c r="DKO519" s="416"/>
      <c r="DKP519" s="416"/>
      <c r="DKQ519" s="416"/>
      <c r="DKR519" s="416"/>
      <c r="DKS519" s="416"/>
      <c r="DKT519" s="416"/>
      <c r="DKU519" s="416"/>
      <c r="DKV519" s="416"/>
      <c r="DKW519" s="416"/>
      <c r="DKX519" s="416"/>
      <c r="DKY519" s="416"/>
      <c r="DKZ519" s="416"/>
      <c r="DLA519" s="416"/>
      <c r="DLB519" s="416"/>
      <c r="DLC519" s="416"/>
      <c r="DLD519" s="416"/>
      <c r="DLE519" s="416"/>
      <c r="DLF519" s="416"/>
      <c r="DLG519" s="416"/>
      <c r="DLH519" s="416"/>
      <c r="DLI519" s="416"/>
      <c r="DLJ519" s="416"/>
      <c r="DLK519" s="416"/>
      <c r="DLL519" s="416"/>
      <c r="DLM519" s="416"/>
      <c r="DLN519" s="416"/>
      <c r="DLO519" s="416"/>
      <c r="DLP519" s="416"/>
      <c r="DLQ519" s="416"/>
      <c r="DLR519" s="416"/>
      <c r="DLS519" s="416"/>
      <c r="DLT519" s="416"/>
      <c r="DLU519" s="416"/>
      <c r="DLV519" s="416"/>
      <c r="DLW519" s="416"/>
      <c r="DLX519" s="416"/>
      <c r="DLY519" s="416"/>
      <c r="DLZ519" s="416"/>
      <c r="DMA519" s="416"/>
      <c r="DMB519" s="416"/>
      <c r="DMC519" s="416"/>
      <c r="DMD519" s="417"/>
      <c r="DME519" s="417"/>
      <c r="DMF519" s="417"/>
      <c r="DMG519" s="417"/>
      <c r="DMH519" s="417"/>
      <c r="DMI519" s="417"/>
      <c r="DMJ519" s="417"/>
      <c r="DMK519" s="417"/>
      <c r="DML519" s="417"/>
      <c r="DMM519" s="417"/>
      <c r="DMN519" s="417"/>
      <c r="DMO519" s="417"/>
      <c r="DMP519" s="417"/>
      <c r="DMQ519" s="417"/>
      <c r="DMR519" s="417"/>
      <c r="DMS519" s="417"/>
      <c r="DMT519" s="417"/>
      <c r="DMU519" s="417"/>
      <c r="DMV519" s="417"/>
      <c r="DMW519" s="417"/>
      <c r="DMX519" s="417"/>
      <c r="DMY519" s="417"/>
      <c r="DMZ519" s="417"/>
      <c r="DNA519" s="417"/>
      <c r="DNB519" s="418"/>
      <c r="DNC519" s="418"/>
      <c r="DND519" s="418"/>
      <c r="DNE519" s="418"/>
      <c r="DNF519" s="418"/>
      <c r="DNG519" s="417"/>
      <c r="DNH519" s="417"/>
      <c r="DNI519" s="418"/>
      <c r="DNJ519" s="418"/>
      <c r="DNK519" s="417"/>
      <c r="DNL519" s="417"/>
      <c r="DNM519" s="418"/>
      <c r="DNN519" s="418"/>
      <c r="DNO519" s="417"/>
      <c r="DNP519" s="417"/>
      <c r="DNQ519" s="417"/>
      <c r="DNR519" s="417"/>
      <c r="DNS519" s="417"/>
      <c r="DNT519" s="417"/>
      <c r="DNU519" s="417"/>
      <c r="DNV519" s="418"/>
      <c r="DNW519" s="418"/>
      <c r="DNX519" s="417"/>
      <c r="DNY519" s="417"/>
      <c r="DNZ519" s="418"/>
      <c r="DOA519" s="418"/>
      <c r="DOB519" s="417"/>
      <c r="DOC519" s="417"/>
      <c r="DOD519" s="417"/>
      <c r="DOE519" s="417"/>
      <c r="DOF519" s="417"/>
      <c r="DOG519" s="411"/>
      <c r="DOH519" s="443"/>
      <c r="DOI519" s="417"/>
      <c r="DOJ519" s="417"/>
      <c r="DOK519" s="417"/>
      <c r="DOL519" s="417"/>
      <c r="DOM519" s="417"/>
      <c r="DON519" s="417"/>
      <c r="DOO519" s="417"/>
      <c r="DOP519" s="416"/>
      <c r="DOQ519" s="416"/>
      <c r="DOR519" s="416"/>
      <c r="DOS519" s="416"/>
      <c r="DOT519" s="416"/>
      <c r="DOU519" s="416"/>
      <c r="DOV519" s="416"/>
      <c r="DOW519" s="416"/>
      <c r="DOX519" s="416"/>
      <c r="DOY519" s="416"/>
      <c r="DOZ519" s="416"/>
      <c r="DPA519" s="416"/>
      <c r="DPB519" s="416"/>
      <c r="DPC519" s="416"/>
      <c r="DPD519" s="416"/>
      <c r="DPE519" s="416"/>
      <c r="DPF519" s="416"/>
      <c r="DPG519" s="416"/>
      <c r="DPH519" s="416"/>
      <c r="DPI519" s="416"/>
      <c r="DPJ519" s="416"/>
      <c r="DPK519" s="416"/>
      <c r="DPL519" s="416"/>
      <c r="DPM519" s="416"/>
      <c r="DPN519" s="416"/>
      <c r="DPO519" s="416"/>
      <c r="DPP519" s="416"/>
      <c r="DPQ519" s="416"/>
      <c r="DPR519" s="416"/>
      <c r="DPS519" s="416"/>
      <c r="DPT519" s="416"/>
      <c r="DPU519" s="416"/>
      <c r="DPV519" s="416"/>
      <c r="DPW519" s="416"/>
      <c r="DPX519" s="416"/>
      <c r="DPY519" s="416"/>
      <c r="DPZ519" s="416"/>
      <c r="DQA519" s="416"/>
      <c r="DQB519" s="416"/>
      <c r="DQC519" s="416"/>
      <c r="DQD519" s="416"/>
      <c r="DQE519" s="416"/>
      <c r="DQF519" s="416"/>
      <c r="DQG519" s="416"/>
      <c r="DQH519" s="417"/>
      <c r="DQI519" s="417"/>
      <c r="DQJ519" s="417"/>
      <c r="DQK519" s="417"/>
      <c r="DQL519" s="417"/>
      <c r="DQM519" s="417"/>
      <c r="DQN519" s="417"/>
      <c r="DQO519" s="417"/>
      <c r="DQP519" s="417"/>
      <c r="DQQ519" s="417"/>
      <c r="DQR519" s="417"/>
      <c r="DQS519" s="417"/>
      <c r="DQT519" s="417"/>
      <c r="DQU519" s="417"/>
      <c r="DQV519" s="417"/>
      <c r="DQW519" s="417"/>
      <c r="DQX519" s="417"/>
      <c r="DQY519" s="417"/>
      <c r="DQZ519" s="417"/>
      <c r="DRA519" s="417"/>
      <c r="DRB519" s="417"/>
      <c r="DRC519" s="417"/>
      <c r="DRD519" s="417"/>
      <c r="DRE519" s="417"/>
      <c r="DRF519" s="418"/>
      <c r="DRG519" s="418"/>
      <c r="DRH519" s="418"/>
      <c r="DRI519" s="418"/>
      <c r="DRJ519" s="418"/>
      <c r="DRK519" s="417"/>
      <c r="DRL519" s="417"/>
      <c r="DRM519" s="418"/>
      <c r="DRN519" s="418"/>
      <c r="DRO519" s="417"/>
      <c r="DRP519" s="417"/>
      <c r="DRQ519" s="418"/>
      <c r="DRR519" s="418"/>
      <c r="DRS519" s="417"/>
      <c r="DRT519" s="417"/>
      <c r="DRU519" s="417"/>
      <c r="DRV519" s="417"/>
      <c r="DRW519" s="417"/>
      <c r="DRX519" s="417"/>
      <c r="DRY519" s="417"/>
      <c r="DRZ519" s="418"/>
      <c r="DSA519" s="418"/>
      <c r="DSB519" s="417"/>
      <c r="DSC519" s="417"/>
      <c r="DSD519" s="418"/>
      <c r="DSE519" s="418"/>
      <c r="DSF519" s="417"/>
      <c r="DSG519" s="417"/>
      <c r="DSH519" s="417"/>
      <c r="DSI519" s="417"/>
      <c r="DSJ519" s="417"/>
      <c r="DSK519" s="411"/>
      <c r="DSL519" s="443"/>
      <c r="DSM519" s="417"/>
      <c r="DSN519" s="417"/>
      <c r="DSO519" s="417"/>
      <c r="DSP519" s="417"/>
      <c r="DSQ519" s="417"/>
      <c r="DSR519" s="417"/>
      <c r="DSS519" s="417"/>
      <c r="DST519" s="416"/>
      <c r="DSU519" s="416"/>
      <c r="DSV519" s="416"/>
      <c r="DSW519" s="416"/>
      <c r="DSX519" s="416"/>
      <c r="DSY519" s="416"/>
      <c r="DSZ519" s="416"/>
      <c r="DTA519" s="416"/>
      <c r="DTB519" s="416"/>
      <c r="DTC519" s="416"/>
      <c r="DTD519" s="416"/>
      <c r="DTE519" s="416"/>
      <c r="DTF519" s="416"/>
      <c r="DTG519" s="416"/>
      <c r="DTH519" s="416"/>
      <c r="DTI519" s="416"/>
      <c r="DTJ519" s="416"/>
      <c r="DTK519" s="416"/>
      <c r="DTL519" s="416"/>
      <c r="DTM519" s="416"/>
      <c r="DTN519" s="416"/>
      <c r="DTO519" s="416"/>
      <c r="DTP519" s="416"/>
      <c r="DTQ519" s="416"/>
      <c r="DTR519" s="416"/>
      <c r="DTS519" s="416"/>
      <c r="DTT519" s="416"/>
      <c r="DTU519" s="416"/>
      <c r="DTV519" s="416"/>
      <c r="DTW519" s="416"/>
      <c r="DTX519" s="416"/>
      <c r="DTY519" s="416"/>
      <c r="DTZ519" s="416"/>
      <c r="DUA519" s="416"/>
      <c r="DUB519" s="416"/>
      <c r="DUC519" s="416"/>
      <c r="DUD519" s="416"/>
      <c r="DUE519" s="416"/>
      <c r="DUF519" s="416"/>
      <c r="DUG519" s="416"/>
      <c r="DUH519" s="416"/>
      <c r="DUI519" s="416"/>
      <c r="DUJ519" s="416"/>
      <c r="DUK519" s="416"/>
      <c r="DUL519" s="417"/>
      <c r="DUM519" s="417"/>
      <c r="DUN519" s="417"/>
      <c r="DUO519" s="417"/>
      <c r="DUP519" s="417"/>
      <c r="DUQ519" s="417"/>
      <c r="DUR519" s="417"/>
      <c r="DUS519" s="417"/>
      <c r="DUT519" s="417"/>
      <c r="DUU519" s="417"/>
      <c r="DUV519" s="417"/>
      <c r="DUW519" s="417"/>
      <c r="DUX519" s="417"/>
      <c r="DUY519" s="417"/>
      <c r="DUZ519" s="417"/>
      <c r="DVA519" s="417"/>
      <c r="DVB519" s="417"/>
      <c r="DVC519" s="417"/>
      <c r="DVD519" s="417"/>
      <c r="DVE519" s="417"/>
      <c r="DVF519" s="417"/>
      <c r="DVG519" s="417"/>
      <c r="DVH519" s="417"/>
      <c r="DVI519" s="417"/>
      <c r="DVJ519" s="418"/>
      <c r="DVK519" s="418"/>
      <c r="DVL519" s="418"/>
      <c r="DVM519" s="418"/>
      <c r="DVN519" s="418"/>
      <c r="DVO519" s="417"/>
      <c r="DVP519" s="417"/>
      <c r="DVQ519" s="418"/>
      <c r="DVR519" s="418"/>
      <c r="DVS519" s="417"/>
      <c r="DVT519" s="417"/>
      <c r="DVU519" s="418"/>
      <c r="DVV519" s="418"/>
      <c r="DVW519" s="417"/>
      <c r="DVX519" s="417"/>
      <c r="DVY519" s="417"/>
      <c r="DVZ519" s="417"/>
      <c r="DWA519" s="417"/>
      <c r="DWB519" s="417"/>
      <c r="DWC519" s="417"/>
      <c r="DWD519" s="418"/>
      <c r="DWE519" s="418"/>
      <c r="DWF519" s="417"/>
      <c r="DWG519" s="417"/>
      <c r="DWH519" s="418"/>
      <c r="DWI519" s="418"/>
      <c r="DWJ519" s="417"/>
      <c r="DWK519" s="417"/>
      <c r="DWL519" s="417"/>
      <c r="DWM519" s="417"/>
      <c r="DWN519" s="417"/>
      <c r="DWO519" s="411"/>
      <c r="DWP519" s="443"/>
      <c r="DWQ519" s="417"/>
      <c r="DWR519" s="417"/>
      <c r="DWS519" s="417"/>
      <c r="DWT519" s="417"/>
      <c r="DWU519" s="417"/>
      <c r="DWV519" s="417"/>
      <c r="DWW519" s="417"/>
      <c r="DWX519" s="416"/>
      <c r="DWY519" s="416"/>
      <c r="DWZ519" s="416"/>
      <c r="DXA519" s="416"/>
      <c r="DXB519" s="416"/>
      <c r="DXC519" s="416"/>
      <c r="DXD519" s="416"/>
      <c r="DXE519" s="416"/>
      <c r="DXF519" s="416"/>
      <c r="DXG519" s="416"/>
      <c r="DXH519" s="416"/>
      <c r="DXI519" s="416"/>
      <c r="DXJ519" s="416"/>
      <c r="DXK519" s="416"/>
      <c r="DXL519" s="416"/>
      <c r="DXM519" s="416"/>
      <c r="DXN519" s="416"/>
      <c r="DXO519" s="416"/>
      <c r="DXP519" s="416"/>
      <c r="DXQ519" s="416"/>
      <c r="DXR519" s="416"/>
      <c r="DXS519" s="416"/>
      <c r="DXT519" s="416"/>
      <c r="DXU519" s="416"/>
      <c r="DXV519" s="416"/>
      <c r="DXW519" s="416"/>
      <c r="DXX519" s="416"/>
      <c r="DXY519" s="416"/>
      <c r="DXZ519" s="416"/>
      <c r="DYA519" s="416"/>
      <c r="DYB519" s="416"/>
      <c r="DYC519" s="416"/>
      <c r="DYD519" s="416"/>
      <c r="DYE519" s="416"/>
      <c r="DYF519" s="416"/>
      <c r="DYG519" s="416"/>
      <c r="DYH519" s="416"/>
      <c r="DYI519" s="416"/>
      <c r="DYJ519" s="416"/>
      <c r="DYK519" s="416"/>
      <c r="DYL519" s="416"/>
      <c r="DYM519" s="416"/>
      <c r="DYN519" s="416"/>
      <c r="DYO519" s="416"/>
      <c r="DYP519" s="417"/>
      <c r="DYQ519" s="417"/>
      <c r="DYR519" s="417"/>
      <c r="DYS519" s="417"/>
      <c r="DYT519" s="417"/>
      <c r="DYU519" s="417"/>
      <c r="DYV519" s="417"/>
      <c r="DYW519" s="417"/>
      <c r="DYX519" s="417"/>
      <c r="DYY519" s="417"/>
      <c r="DYZ519" s="417"/>
      <c r="DZA519" s="417"/>
      <c r="DZB519" s="417"/>
      <c r="DZC519" s="417"/>
      <c r="DZD519" s="417"/>
      <c r="DZE519" s="417"/>
      <c r="DZF519" s="417"/>
      <c r="DZG519" s="417"/>
      <c r="DZH519" s="417"/>
      <c r="DZI519" s="417"/>
      <c r="DZJ519" s="417"/>
      <c r="DZK519" s="417"/>
      <c r="DZL519" s="417"/>
      <c r="DZM519" s="417"/>
      <c r="DZN519" s="418"/>
      <c r="DZO519" s="418"/>
      <c r="DZP519" s="418"/>
      <c r="DZQ519" s="418"/>
      <c r="DZR519" s="418"/>
      <c r="DZS519" s="417"/>
      <c r="DZT519" s="417"/>
      <c r="DZU519" s="418"/>
      <c r="DZV519" s="418"/>
      <c r="DZW519" s="417"/>
      <c r="DZX519" s="417"/>
      <c r="DZY519" s="418"/>
      <c r="DZZ519" s="418"/>
      <c r="EAA519" s="417"/>
      <c r="EAB519" s="417"/>
      <c r="EAC519" s="417"/>
      <c r="EAD519" s="417"/>
      <c r="EAE519" s="417"/>
      <c r="EAF519" s="417"/>
      <c r="EAG519" s="417"/>
      <c r="EAH519" s="418"/>
      <c r="EAI519" s="418"/>
      <c r="EAJ519" s="417"/>
      <c r="EAK519" s="417"/>
      <c r="EAL519" s="418"/>
      <c r="EAM519" s="418"/>
      <c r="EAN519" s="417"/>
      <c r="EAO519" s="417"/>
      <c r="EAP519" s="417"/>
      <c r="EAQ519" s="417"/>
      <c r="EAR519" s="417"/>
      <c r="EAS519" s="411"/>
      <c r="EAT519" s="443"/>
      <c r="EAU519" s="417"/>
      <c r="EAV519" s="417"/>
      <c r="EAW519" s="417"/>
      <c r="EAX519" s="417"/>
      <c r="EAY519" s="417"/>
      <c r="EAZ519" s="417"/>
      <c r="EBA519" s="417"/>
      <c r="EBB519" s="416"/>
      <c r="EBC519" s="416"/>
      <c r="EBD519" s="416"/>
      <c r="EBE519" s="416"/>
      <c r="EBF519" s="416"/>
      <c r="EBG519" s="416"/>
      <c r="EBH519" s="416"/>
      <c r="EBI519" s="416"/>
      <c r="EBJ519" s="416"/>
      <c r="EBK519" s="416"/>
      <c r="EBL519" s="416"/>
      <c r="EBM519" s="416"/>
      <c r="EBN519" s="416"/>
      <c r="EBO519" s="416"/>
      <c r="EBP519" s="416"/>
      <c r="EBQ519" s="416"/>
      <c r="EBR519" s="416"/>
      <c r="EBS519" s="416"/>
      <c r="EBT519" s="416"/>
      <c r="EBU519" s="416"/>
      <c r="EBV519" s="416"/>
      <c r="EBW519" s="416"/>
      <c r="EBX519" s="416"/>
      <c r="EBY519" s="416"/>
      <c r="EBZ519" s="416"/>
      <c r="ECA519" s="416"/>
      <c r="ECB519" s="416"/>
      <c r="ECC519" s="416"/>
      <c r="ECD519" s="416"/>
      <c r="ECE519" s="416"/>
      <c r="ECF519" s="416"/>
      <c r="ECG519" s="416"/>
      <c r="ECH519" s="416"/>
      <c r="ECI519" s="416"/>
      <c r="ECJ519" s="416"/>
      <c r="ECK519" s="416"/>
      <c r="ECL519" s="416"/>
      <c r="ECM519" s="416"/>
      <c r="ECN519" s="416"/>
      <c r="ECO519" s="416"/>
      <c r="ECP519" s="416"/>
      <c r="ECQ519" s="416"/>
      <c r="ECR519" s="416"/>
      <c r="ECS519" s="416"/>
      <c r="ECT519" s="417"/>
      <c r="ECU519" s="417"/>
      <c r="ECV519" s="417"/>
      <c r="ECW519" s="417"/>
      <c r="ECX519" s="417"/>
      <c r="ECY519" s="417"/>
      <c r="ECZ519" s="417"/>
      <c r="EDA519" s="417"/>
      <c r="EDB519" s="417"/>
      <c r="EDC519" s="417"/>
      <c r="EDD519" s="417"/>
      <c r="EDE519" s="417"/>
      <c r="EDF519" s="417"/>
      <c r="EDG519" s="417"/>
      <c r="EDH519" s="417"/>
      <c r="EDI519" s="417"/>
      <c r="EDJ519" s="417"/>
      <c r="EDK519" s="417"/>
      <c r="EDL519" s="417"/>
      <c r="EDM519" s="417"/>
      <c r="EDN519" s="417"/>
      <c r="EDO519" s="417"/>
      <c r="EDP519" s="417"/>
      <c r="EDQ519" s="417"/>
      <c r="EDR519" s="418"/>
      <c r="EDS519" s="418"/>
      <c r="EDT519" s="418"/>
      <c r="EDU519" s="418"/>
      <c r="EDV519" s="418"/>
      <c r="EDW519" s="417"/>
      <c r="EDX519" s="417"/>
      <c r="EDY519" s="418"/>
      <c r="EDZ519" s="418"/>
      <c r="EEA519" s="417"/>
      <c r="EEB519" s="417"/>
      <c r="EEC519" s="418"/>
      <c r="EED519" s="418"/>
      <c r="EEE519" s="417"/>
      <c r="EEF519" s="417"/>
      <c r="EEG519" s="417"/>
      <c r="EEH519" s="417"/>
      <c r="EEI519" s="417"/>
      <c r="EEJ519" s="417"/>
      <c r="EEK519" s="417"/>
      <c r="EEL519" s="418"/>
      <c r="EEM519" s="418"/>
      <c r="EEN519" s="417"/>
      <c r="EEO519" s="417"/>
      <c r="EEP519" s="418"/>
      <c r="EEQ519" s="418"/>
      <c r="EER519" s="417"/>
      <c r="EES519" s="417"/>
      <c r="EET519" s="417"/>
      <c r="EEU519" s="417"/>
      <c r="EEV519" s="417"/>
      <c r="EEW519" s="411"/>
      <c r="EEX519" s="443"/>
      <c r="EEY519" s="417"/>
      <c r="EEZ519" s="417"/>
      <c r="EFA519" s="417"/>
      <c r="EFB519" s="417"/>
      <c r="EFC519" s="417"/>
      <c r="EFD519" s="417"/>
      <c r="EFE519" s="417"/>
      <c r="EFF519" s="416"/>
      <c r="EFG519" s="416"/>
      <c r="EFH519" s="416"/>
      <c r="EFI519" s="416"/>
      <c r="EFJ519" s="416"/>
      <c r="EFK519" s="416"/>
      <c r="EFL519" s="416"/>
      <c r="EFM519" s="416"/>
      <c r="EFN519" s="416"/>
      <c r="EFO519" s="416"/>
      <c r="EFP519" s="416"/>
      <c r="EFQ519" s="416"/>
      <c r="EFR519" s="416"/>
      <c r="EFS519" s="416"/>
      <c r="EFT519" s="416"/>
      <c r="EFU519" s="416"/>
      <c r="EFV519" s="416"/>
      <c r="EFW519" s="416"/>
      <c r="EFX519" s="416"/>
      <c r="EFY519" s="416"/>
      <c r="EFZ519" s="416"/>
      <c r="EGA519" s="416"/>
      <c r="EGB519" s="416"/>
      <c r="EGC519" s="416"/>
      <c r="EGD519" s="416"/>
      <c r="EGE519" s="416"/>
      <c r="EGF519" s="416"/>
      <c r="EGG519" s="416"/>
      <c r="EGH519" s="416"/>
      <c r="EGI519" s="416"/>
      <c r="EGJ519" s="416"/>
      <c r="EGK519" s="416"/>
      <c r="EGL519" s="416"/>
      <c r="EGM519" s="416"/>
      <c r="EGN519" s="416"/>
      <c r="EGO519" s="416"/>
      <c r="EGP519" s="416"/>
      <c r="EGQ519" s="416"/>
      <c r="EGR519" s="416"/>
      <c r="EGS519" s="416"/>
      <c r="EGT519" s="416"/>
      <c r="EGU519" s="416"/>
      <c r="EGV519" s="416"/>
      <c r="EGW519" s="416"/>
      <c r="EGX519" s="417"/>
      <c r="EGY519" s="417"/>
      <c r="EGZ519" s="417"/>
      <c r="EHA519" s="417"/>
      <c r="EHB519" s="417"/>
      <c r="EHC519" s="417"/>
      <c r="EHD519" s="417"/>
      <c r="EHE519" s="417"/>
      <c r="EHF519" s="417"/>
      <c r="EHG519" s="417"/>
      <c r="EHH519" s="417"/>
      <c r="EHI519" s="417"/>
      <c r="EHJ519" s="417"/>
      <c r="EHK519" s="417"/>
      <c r="EHL519" s="417"/>
      <c r="EHM519" s="417"/>
      <c r="EHN519" s="417"/>
      <c r="EHO519" s="417"/>
      <c r="EHP519" s="417"/>
      <c r="EHQ519" s="417"/>
      <c r="EHR519" s="417"/>
      <c r="EHS519" s="417"/>
      <c r="EHT519" s="417"/>
      <c r="EHU519" s="417"/>
      <c r="EHV519" s="418"/>
      <c r="EHW519" s="418"/>
      <c r="EHX519" s="418"/>
      <c r="EHY519" s="418"/>
      <c r="EHZ519" s="418"/>
      <c r="EIA519" s="417"/>
      <c r="EIB519" s="417"/>
      <c r="EIC519" s="418"/>
      <c r="EID519" s="418"/>
      <c r="EIE519" s="417"/>
      <c r="EIF519" s="417"/>
      <c r="EIG519" s="418"/>
      <c r="EIH519" s="418"/>
      <c r="EII519" s="417"/>
      <c r="EIJ519" s="417"/>
      <c r="EIK519" s="417"/>
      <c r="EIL519" s="417"/>
      <c r="EIM519" s="417"/>
      <c r="EIN519" s="417"/>
      <c r="EIO519" s="417"/>
      <c r="EIP519" s="418"/>
      <c r="EIQ519" s="418"/>
      <c r="EIR519" s="417"/>
      <c r="EIS519" s="417"/>
      <c r="EIT519" s="418"/>
      <c r="EIU519" s="418"/>
      <c r="EIV519" s="417"/>
      <c r="EIW519" s="417"/>
      <c r="EIX519" s="417"/>
      <c r="EIY519" s="417"/>
      <c r="EIZ519" s="417"/>
      <c r="EJA519" s="411"/>
      <c r="EJB519" s="443"/>
      <c r="EJC519" s="417"/>
      <c r="EJD519" s="417"/>
      <c r="EJE519" s="417"/>
      <c r="EJF519" s="417"/>
      <c r="EJG519" s="417"/>
      <c r="EJH519" s="417"/>
      <c r="EJI519" s="417"/>
      <c r="EJJ519" s="416"/>
      <c r="EJK519" s="416"/>
      <c r="EJL519" s="416"/>
      <c r="EJM519" s="416"/>
      <c r="EJN519" s="416"/>
      <c r="EJO519" s="416"/>
      <c r="EJP519" s="416"/>
      <c r="EJQ519" s="416"/>
      <c r="EJR519" s="416"/>
      <c r="EJS519" s="416"/>
      <c r="EJT519" s="416"/>
      <c r="EJU519" s="416"/>
      <c r="EJV519" s="416"/>
      <c r="EJW519" s="416"/>
      <c r="EJX519" s="416"/>
      <c r="EJY519" s="416"/>
      <c r="EJZ519" s="416"/>
      <c r="EKA519" s="416"/>
      <c r="EKB519" s="416"/>
      <c r="EKC519" s="416"/>
      <c r="EKD519" s="416"/>
      <c r="EKE519" s="416"/>
      <c r="EKF519" s="416"/>
      <c r="EKG519" s="416"/>
      <c r="EKH519" s="416"/>
      <c r="EKI519" s="416"/>
      <c r="EKJ519" s="416"/>
      <c r="EKK519" s="416"/>
      <c r="EKL519" s="416"/>
      <c r="EKM519" s="416"/>
      <c r="EKN519" s="416"/>
      <c r="EKO519" s="416"/>
      <c r="EKP519" s="416"/>
      <c r="EKQ519" s="416"/>
      <c r="EKR519" s="416"/>
      <c r="EKS519" s="416"/>
      <c r="EKT519" s="416"/>
      <c r="EKU519" s="416"/>
      <c r="EKV519" s="416"/>
      <c r="EKW519" s="416"/>
      <c r="EKX519" s="416"/>
      <c r="EKY519" s="416"/>
      <c r="EKZ519" s="416"/>
      <c r="ELA519" s="416"/>
      <c r="ELB519" s="417"/>
      <c r="ELC519" s="417"/>
      <c r="ELD519" s="417"/>
      <c r="ELE519" s="417"/>
      <c r="ELF519" s="417"/>
      <c r="ELG519" s="417"/>
      <c r="ELH519" s="417"/>
      <c r="ELI519" s="417"/>
      <c r="ELJ519" s="417"/>
      <c r="ELK519" s="417"/>
      <c r="ELL519" s="417"/>
      <c r="ELM519" s="417"/>
      <c r="ELN519" s="417"/>
      <c r="ELO519" s="417"/>
      <c r="ELP519" s="417"/>
      <c r="ELQ519" s="417"/>
      <c r="ELR519" s="417"/>
      <c r="ELS519" s="417"/>
      <c r="ELT519" s="417"/>
      <c r="ELU519" s="417"/>
      <c r="ELV519" s="417"/>
      <c r="ELW519" s="417"/>
      <c r="ELX519" s="417"/>
      <c r="ELY519" s="417"/>
      <c r="ELZ519" s="418"/>
      <c r="EMA519" s="418"/>
      <c r="EMB519" s="418"/>
      <c r="EMC519" s="418"/>
      <c r="EMD519" s="418"/>
      <c r="EME519" s="417"/>
      <c r="EMF519" s="417"/>
      <c r="EMG519" s="418"/>
      <c r="EMH519" s="418"/>
      <c r="EMI519" s="417"/>
      <c r="EMJ519" s="417"/>
      <c r="EMK519" s="418"/>
      <c r="EML519" s="418"/>
      <c r="EMM519" s="417"/>
      <c r="EMN519" s="417"/>
      <c r="EMO519" s="417"/>
      <c r="EMP519" s="417"/>
      <c r="EMQ519" s="417"/>
      <c r="EMR519" s="417"/>
      <c r="EMS519" s="417"/>
      <c r="EMT519" s="418"/>
      <c r="EMU519" s="418"/>
      <c r="EMV519" s="417"/>
      <c r="EMW519" s="417"/>
      <c r="EMX519" s="418"/>
      <c r="EMY519" s="418"/>
      <c r="EMZ519" s="417"/>
      <c r="ENA519" s="417"/>
      <c r="ENB519" s="417"/>
      <c r="ENC519" s="417"/>
      <c r="END519" s="417"/>
      <c r="ENE519" s="411"/>
      <c r="ENF519" s="443"/>
      <c r="ENG519" s="417"/>
      <c r="ENH519" s="417"/>
      <c r="ENI519" s="417"/>
      <c r="ENJ519" s="417"/>
      <c r="ENK519" s="417"/>
      <c r="ENL519" s="417"/>
      <c r="ENM519" s="417"/>
      <c r="ENN519" s="416"/>
      <c r="ENO519" s="416"/>
      <c r="ENP519" s="416"/>
      <c r="ENQ519" s="416"/>
      <c r="ENR519" s="416"/>
      <c r="ENS519" s="416"/>
      <c r="ENT519" s="416"/>
      <c r="ENU519" s="416"/>
      <c r="ENV519" s="416"/>
      <c r="ENW519" s="416"/>
      <c r="ENX519" s="416"/>
      <c r="ENY519" s="416"/>
      <c r="ENZ519" s="416"/>
      <c r="EOA519" s="416"/>
      <c r="EOB519" s="416"/>
      <c r="EOC519" s="416"/>
      <c r="EOD519" s="416"/>
      <c r="EOE519" s="416"/>
      <c r="EOF519" s="416"/>
      <c r="EOG519" s="416"/>
      <c r="EOH519" s="416"/>
      <c r="EOI519" s="416"/>
      <c r="EOJ519" s="416"/>
      <c r="EOK519" s="416"/>
      <c r="EOL519" s="416"/>
      <c r="EOM519" s="416"/>
      <c r="EON519" s="416"/>
      <c r="EOO519" s="416"/>
      <c r="EOP519" s="416"/>
      <c r="EOQ519" s="416"/>
      <c r="EOR519" s="416"/>
      <c r="EOS519" s="416"/>
      <c r="EOT519" s="416"/>
      <c r="EOU519" s="416"/>
      <c r="EOV519" s="416"/>
      <c r="EOW519" s="416"/>
      <c r="EOX519" s="416"/>
      <c r="EOY519" s="416"/>
      <c r="EOZ519" s="416"/>
      <c r="EPA519" s="416"/>
      <c r="EPB519" s="416"/>
      <c r="EPC519" s="416"/>
      <c r="EPD519" s="416"/>
      <c r="EPE519" s="416"/>
      <c r="EPF519" s="417"/>
      <c r="EPG519" s="417"/>
      <c r="EPH519" s="417"/>
      <c r="EPI519" s="417"/>
      <c r="EPJ519" s="417"/>
      <c r="EPK519" s="417"/>
      <c r="EPL519" s="417"/>
      <c r="EPM519" s="417"/>
      <c r="EPN519" s="417"/>
      <c r="EPO519" s="417"/>
      <c r="EPP519" s="417"/>
      <c r="EPQ519" s="417"/>
      <c r="EPR519" s="417"/>
      <c r="EPS519" s="417"/>
      <c r="EPT519" s="417"/>
      <c r="EPU519" s="417"/>
      <c r="EPV519" s="417"/>
      <c r="EPW519" s="417"/>
      <c r="EPX519" s="417"/>
      <c r="EPY519" s="417"/>
      <c r="EPZ519" s="417"/>
      <c r="EQA519" s="417"/>
      <c r="EQB519" s="417"/>
      <c r="EQC519" s="417"/>
      <c r="EQD519" s="418"/>
      <c r="EQE519" s="418"/>
      <c r="EQF519" s="418"/>
      <c r="EQG519" s="418"/>
      <c r="EQH519" s="418"/>
      <c r="EQI519" s="417"/>
      <c r="EQJ519" s="417"/>
      <c r="EQK519" s="418"/>
      <c r="EQL519" s="418"/>
      <c r="EQM519" s="417"/>
      <c r="EQN519" s="417"/>
      <c r="EQO519" s="418"/>
      <c r="EQP519" s="418"/>
      <c r="EQQ519" s="417"/>
      <c r="EQR519" s="417"/>
      <c r="EQS519" s="417"/>
      <c r="EQT519" s="417"/>
      <c r="EQU519" s="417"/>
      <c r="EQV519" s="417"/>
      <c r="EQW519" s="417"/>
      <c r="EQX519" s="418"/>
      <c r="EQY519" s="418"/>
      <c r="EQZ519" s="417"/>
      <c r="ERA519" s="417"/>
      <c r="ERB519" s="418"/>
      <c r="ERC519" s="418"/>
      <c r="ERD519" s="417"/>
      <c r="ERE519" s="417"/>
      <c r="ERF519" s="417"/>
      <c r="ERG519" s="417"/>
      <c r="ERH519" s="417"/>
      <c r="ERI519" s="411"/>
      <c r="ERJ519" s="443"/>
      <c r="ERK519" s="417"/>
      <c r="ERL519" s="417"/>
      <c r="ERM519" s="417"/>
      <c r="ERN519" s="417"/>
      <c r="ERO519" s="417"/>
      <c r="ERP519" s="417"/>
      <c r="ERQ519" s="417"/>
      <c r="ERR519" s="416"/>
      <c r="ERS519" s="416"/>
      <c r="ERT519" s="416"/>
      <c r="ERU519" s="416"/>
      <c r="ERV519" s="416"/>
      <c r="ERW519" s="416"/>
      <c r="ERX519" s="416"/>
      <c r="ERY519" s="416"/>
      <c r="ERZ519" s="416"/>
      <c r="ESA519" s="416"/>
      <c r="ESB519" s="416"/>
      <c r="ESC519" s="416"/>
      <c r="ESD519" s="416"/>
      <c r="ESE519" s="416"/>
      <c r="ESF519" s="416"/>
      <c r="ESG519" s="416"/>
      <c r="ESH519" s="416"/>
      <c r="ESI519" s="416"/>
      <c r="ESJ519" s="416"/>
      <c r="ESK519" s="416"/>
      <c r="ESL519" s="416"/>
      <c r="ESM519" s="416"/>
      <c r="ESN519" s="416"/>
      <c r="ESO519" s="416"/>
      <c r="ESP519" s="416"/>
      <c r="ESQ519" s="416"/>
      <c r="ESR519" s="416"/>
      <c r="ESS519" s="416"/>
      <c r="EST519" s="416"/>
      <c r="ESU519" s="416"/>
      <c r="ESV519" s="416"/>
      <c r="ESW519" s="416"/>
      <c r="ESX519" s="416"/>
      <c r="ESY519" s="416"/>
      <c r="ESZ519" s="416"/>
      <c r="ETA519" s="416"/>
      <c r="ETB519" s="416"/>
      <c r="ETC519" s="416"/>
      <c r="ETD519" s="416"/>
      <c r="ETE519" s="416"/>
      <c r="ETF519" s="416"/>
      <c r="ETG519" s="416"/>
      <c r="ETH519" s="416"/>
      <c r="ETI519" s="416"/>
      <c r="ETJ519" s="417"/>
      <c r="ETK519" s="417"/>
      <c r="ETL519" s="417"/>
      <c r="ETM519" s="417"/>
      <c r="ETN519" s="417"/>
      <c r="ETO519" s="417"/>
      <c r="ETP519" s="417"/>
      <c r="ETQ519" s="417"/>
      <c r="ETR519" s="417"/>
      <c r="ETS519" s="417"/>
      <c r="ETT519" s="417"/>
      <c r="ETU519" s="417"/>
      <c r="ETV519" s="417"/>
      <c r="ETW519" s="417"/>
      <c r="ETX519" s="417"/>
      <c r="ETY519" s="417"/>
      <c r="ETZ519" s="417"/>
      <c r="EUA519" s="417"/>
      <c r="EUB519" s="417"/>
      <c r="EUC519" s="417"/>
      <c r="EUD519" s="417"/>
      <c r="EUE519" s="417"/>
      <c r="EUF519" s="417"/>
      <c r="EUG519" s="417"/>
      <c r="EUH519" s="418"/>
      <c r="EUI519" s="418"/>
      <c r="EUJ519" s="418"/>
      <c r="EUK519" s="418"/>
      <c r="EUL519" s="418"/>
      <c r="EUM519" s="417"/>
      <c r="EUN519" s="417"/>
      <c r="EUO519" s="418"/>
      <c r="EUP519" s="418"/>
      <c r="EUQ519" s="417"/>
      <c r="EUR519" s="417"/>
      <c r="EUS519" s="418"/>
      <c r="EUT519" s="418"/>
      <c r="EUU519" s="417"/>
      <c r="EUV519" s="417"/>
      <c r="EUW519" s="417"/>
      <c r="EUX519" s="417"/>
      <c r="EUY519" s="417"/>
      <c r="EUZ519" s="417"/>
      <c r="EVA519" s="417"/>
      <c r="EVB519" s="418"/>
      <c r="EVC519" s="418"/>
      <c r="EVD519" s="417"/>
      <c r="EVE519" s="417"/>
      <c r="EVF519" s="418"/>
      <c r="EVG519" s="418"/>
      <c r="EVH519" s="417"/>
      <c r="EVI519" s="417"/>
      <c r="EVJ519" s="417"/>
      <c r="EVK519" s="417"/>
      <c r="EVL519" s="417"/>
      <c r="EVM519" s="411"/>
      <c r="EVN519" s="443"/>
      <c r="EVO519" s="417"/>
      <c r="EVP519" s="417"/>
      <c r="EVQ519" s="417"/>
      <c r="EVR519" s="417"/>
      <c r="EVS519" s="417"/>
      <c r="EVT519" s="417"/>
      <c r="EVU519" s="417"/>
      <c r="EVV519" s="416"/>
      <c r="EVW519" s="416"/>
      <c r="EVX519" s="416"/>
      <c r="EVY519" s="416"/>
      <c r="EVZ519" s="416"/>
      <c r="EWA519" s="416"/>
      <c r="EWB519" s="416"/>
      <c r="EWC519" s="416"/>
      <c r="EWD519" s="416"/>
      <c r="EWE519" s="416"/>
      <c r="EWF519" s="416"/>
      <c r="EWG519" s="416"/>
      <c r="EWH519" s="416"/>
      <c r="EWI519" s="416"/>
      <c r="EWJ519" s="416"/>
      <c r="EWK519" s="416"/>
      <c r="EWL519" s="416"/>
      <c r="EWM519" s="416"/>
      <c r="EWN519" s="416"/>
      <c r="EWO519" s="416"/>
      <c r="EWP519" s="416"/>
      <c r="EWQ519" s="416"/>
      <c r="EWR519" s="416"/>
      <c r="EWS519" s="416"/>
      <c r="EWT519" s="416"/>
      <c r="EWU519" s="416"/>
      <c r="EWV519" s="416"/>
      <c r="EWW519" s="416"/>
      <c r="EWX519" s="416"/>
      <c r="EWY519" s="416"/>
      <c r="EWZ519" s="416"/>
      <c r="EXA519" s="416"/>
      <c r="EXB519" s="416"/>
      <c r="EXC519" s="416"/>
      <c r="EXD519" s="416"/>
      <c r="EXE519" s="416"/>
      <c r="EXF519" s="416"/>
      <c r="EXG519" s="416"/>
      <c r="EXH519" s="416"/>
      <c r="EXI519" s="416"/>
      <c r="EXJ519" s="416"/>
      <c r="EXK519" s="416"/>
      <c r="EXL519" s="416"/>
      <c r="EXM519" s="416"/>
      <c r="EXN519" s="417"/>
      <c r="EXO519" s="417"/>
      <c r="EXP519" s="417"/>
      <c r="EXQ519" s="417"/>
      <c r="EXR519" s="417"/>
      <c r="EXS519" s="417"/>
      <c r="EXT519" s="417"/>
      <c r="EXU519" s="417"/>
      <c r="EXV519" s="417"/>
      <c r="EXW519" s="417"/>
      <c r="EXX519" s="417"/>
      <c r="EXY519" s="417"/>
      <c r="EXZ519" s="417"/>
      <c r="EYA519" s="417"/>
      <c r="EYB519" s="417"/>
      <c r="EYC519" s="417"/>
      <c r="EYD519" s="417"/>
      <c r="EYE519" s="417"/>
      <c r="EYF519" s="417"/>
      <c r="EYG519" s="417"/>
      <c r="EYH519" s="417"/>
      <c r="EYI519" s="417"/>
      <c r="EYJ519" s="417"/>
      <c r="EYK519" s="417"/>
      <c r="EYL519" s="418"/>
      <c r="EYM519" s="418"/>
      <c r="EYN519" s="418"/>
      <c r="EYO519" s="418"/>
      <c r="EYP519" s="418"/>
      <c r="EYQ519" s="417"/>
      <c r="EYR519" s="417"/>
      <c r="EYS519" s="418"/>
      <c r="EYT519" s="418"/>
      <c r="EYU519" s="417"/>
      <c r="EYV519" s="417"/>
      <c r="EYW519" s="418"/>
      <c r="EYX519" s="418"/>
      <c r="EYY519" s="417"/>
      <c r="EYZ519" s="417"/>
      <c r="EZA519" s="417"/>
      <c r="EZB519" s="417"/>
      <c r="EZC519" s="417"/>
      <c r="EZD519" s="417"/>
      <c r="EZE519" s="417"/>
      <c r="EZF519" s="418"/>
      <c r="EZG519" s="418"/>
      <c r="EZH519" s="417"/>
      <c r="EZI519" s="417"/>
      <c r="EZJ519" s="418"/>
      <c r="EZK519" s="418"/>
      <c r="EZL519" s="417"/>
      <c r="EZM519" s="417"/>
      <c r="EZN519" s="417"/>
      <c r="EZO519" s="417"/>
      <c r="EZP519" s="417"/>
      <c r="EZQ519" s="411"/>
      <c r="EZR519" s="443"/>
      <c r="EZS519" s="417"/>
      <c r="EZT519" s="417"/>
      <c r="EZU519" s="417"/>
      <c r="EZV519" s="417"/>
      <c r="EZW519" s="417"/>
      <c r="EZX519" s="417"/>
      <c r="EZY519" s="417"/>
      <c r="EZZ519" s="416"/>
      <c r="FAA519" s="416"/>
      <c r="FAB519" s="416"/>
      <c r="FAC519" s="416"/>
      <c r="FAD519" s="416"/>
      <c r="FAE519" s="416"/>
      <c r="FAF519" s="416"/>
      <c r="FAG519" s="416"/>
      <c r="FAH519" s="416"/>
      <c r="FAI519" s="416"/>
      <c r="FAJ519" s="416"/>
      <c r="FAK519" s="416"/>
      <c r="FAL519" s="416"/>
      <c r="FAM519" s="416"/>
      <c r="FAN519" s="416"/>
      <c r="FAO519" s="416"/>
      <c r="FAP519" s="416"/>
      <c r="FAQ519" s="416"/>
      <c r="FAR519" s="416"/>
      <c r="FAS519" s="416"/>
      <c r="FAT519" s="416"/>
      <c r="FAU519" s="416"/>
      <c r="FAV519" s="416"/>
      <c r="FAW519" s="416"/>
      <c r="FAX519" s="416"/>
      <c r="FAY519" s="416"/>
      <c r="FAZ519" s="416"/>
      <c r="FBA519" s="416"/>
      <c r="FBB519" s="416"/>
      <c r="FBC519" s="416"/>
      <c r="FBD519" s="416"/>
      <c r="FBE519" s="416"/>
      <c r="FBF519" s="416"/>
      <c r="FBG519" s="416"/>
      <c r="FBH519" s="416"/>
      <c r="FBI519" s="416"/>
      <c r="FBJ519" s="416"/>
      <c r="FBK519" s="416"/>
      <c r="FBL519" s="416"/>
      <c r="FBM519" s="416"/>
      <c r="FBN519" s="416"/>
      <c r="FBO519" s="416"/>
      <c r="FBP519" s="416"/>
      <c r="FBQ519" s="416"/>
      <c r="FBR519" s="417"/>
      <c r="FBS519" s="417"/>
      <c r="FBT519" s="417"/>
      <c r="FBU519" s="417"/>
      <c r="FBV519" s="417"/>
      <c r="FBW519" s="417"/>
      <c r="FBX519" s="417"/>
      <c r="FBY519" s="417"/>
      <c r="FBZ519" s="417"/>
      <c r="FCA519" s="417"/>
      <c r="FCB519" s="417"/>
      <c r="FCC519" s="417"/>
      <c r="FCD519" s="417"/>
      <c r="FCE519" s="417"/>
      <c r="FCF519" s="417"/>
      <c r="FCG519" s="417"/>
      <c r="FCH519" s="417"/>
      <c r="FCI519" s="417"/>
      <c r="FCJ519" s="417"/>
      <c r="FCK519" s="417"/>
      <c r="FCL519" s="417"/>
      <c r="FCM519" s="417"/>
      <c r="FCN519" s="417"/>
      <c r="FCO519" s="417"/>
      <c r="FCP519" s="418"/>
      <c r="FCQ519" s="418"/>
      <c r="FCR519" s="418"/>
      <c r="FCS519" s="418"/>
      <c r="FCT519" s="418"/>
      <c r="FCU519" s="417"/>
      <c r="FCV519" s="417"/>
      <c r="FCW519" s="418"/>
      <c r="FCX519" s="418"/>
      <c r="FCY519" s="417"/>
      <c r="FCZ519" s="417"/>
      <c r="FDA519" s="418"/>
      <c r="FDB519" s="418"/>
      <c r="FDC519" s="417"/>
      <c r="FDD519" s="417"/>
      <c r="FDE519" s="417"/>
      <c r="FDF519" s="417"/>
      <c r="FDG519" s="417"/>
      <c r="FDH519" s="417"/>
      <c r="FDI519" s="417"/>
      <c r="FDJ519" s="418"/>
      <c r="FDK519" s="418"/>
      <c r="FDL519" s="417"/>
      <c r="FDM519" s="417"/>
      <c r="FDN519" s="418"/>
      <c r="FDO519" s="418"/>
      <c r="FDP519" s="417"/>
      <c r="FDQ519" s="417"/>
      <c r="FDR519" s="417"/>
      <c r="FDS519" s="417"/>
      <c r="FDT519" s="417"/>
      <c r="FDU519" s="411"/>
      <c r="FDV519" s="443"/>
      <c r="FDW519" s="417"/>
      <c r="FDX519" s="417"/>
      <c r="FDY519" s="417"/>
      <c r="FDZ519" s="417"/>
      <c r="FEA519" s="417"/>
      <c r="FEB519" s="417"/>
      <c r="FEC519" s="417"/>
      <c r="FED519" s="416"/>
      <c r="FEE519" s="416"/>
      <c r="FEF519" s="416"/>
      <c r="FEG519" s="416"/>
      <c r="FEH519" s="416"/>
      <c r="FEI519" s="416"/>
      <c r="FEJ519" s="416"/>
      <c r="FEK519" s="416"/>
      <c r="FEL519" s="416"/>
      <c r="FEM519" s="416"/>
      <c r="FEN519" s="416"/>
      <c r="FEO519" s="416"/>
      <c r="FEP519" s="416"/>
      <c r="FEQ519" s="416"/>
      <c r="FER519" s="416"/>
      <c r="FES519" s="416"/>
      <c r="FET519" s="416"/>
      <c r="FEU519" s="416"/>
      <c r="FEV519" s="416"/>
      <c r="FEW519" s="416"/>
      <c r="FEX519" s="416"/>
      <c r="FEY519" s="416"/>
      <c r="FEZ519" s="416"/>
      <c r="FFA519" s="416"/>
      <c r="FFB519" s="416"/>
      <c r="FFC519" s="416"/>
      <c r="FFD519" s="416"/>
      <c r="FFE519" s="416"/>
      <c r="FFF519" s="416"/>
      <c r="FFG519" s="416"/>
      <c r="FFH519" s="416"/>
      <c r="FFI519" s="416"/>
      <c r="FFJ519" s="416"/>
      <c r="FFK519" s="416"/>
      <c r="FFL519" s="416"/>
      <c r="FFM519" s="416"/>
      <c r="FFN519" s="416"/>
      <c r="FFO519" s="416"/>
      <c r="FFP519" s="416"/>
      <c r="FFQ519" s="416"/>
      <c r="FFR519" s="416"/>
      <c r="FFS519" s="416"/>
      <c r="FFT519" s="416"/>
      <c r="FFU519" s="416"/>
      <c r="FFV519" s="417"/>
      <c r="FFW519" s="417"/>
      <c r="FFX519" s="417"/>
      <c r="FFY519" s="417"/>
      <c r="FFZ519" s="417"/>
      <c r="FGA519" s="417"/>
      <c r="FGB519" s="417"/>
      <c r="FGC519" s="417"/>
      <c r="FGD519" s="417"/>
      <c r="FGE519" s="417"/>
      <c r="FGF519" s="417"/>
      <c r="FGG519" s="417"/>
      <c r="FGH519" s="417"/>
      <c r="FGI519" s="417"/>
      <c r="FGJ519" s="417"/>
      <c r="FGK519" s="417"/>
      <c r="FGL519" s="417"/>
      <c r="FGM519" s="417"/>
      <c r="FGN519" s="417"/>
      <c r="FGO519" s="417"/>
      <c r="FGP519" s="417"/>
      <c r="FGQ519" s="417"/>
      <c r="FGR519" s="417"/>
      <c r="FGS519" s="417"/>
      <c r="FGT519" s="418"/>
      <c r="FGU519" s="418"/>
      <c r="FGV519" s="418"/>
      <c r="FGW519" s="418"/>
      <c r="FGX519" s="418"/>
      <c r="FGY519" s="417"/>
      <c r="FGZ519" s="417"/>
      <c r="FHA519" s="418"/>
      <c r="FHB519" s="418"/>
      <c r="FHC519" s="417"/>
      <c r="FHD519" s="417"/>
      <c r="FHE519" s="418"/>
      <c r="FHF519" s="418"/>
      <c r="FHG519" s="417"/>
      <c r="FHH519" s="417"/>
      <c r="FHI519" s="417"/>
      <c r="FHJ519" s="417"/>
      <c r="FHK519" s="417"/>
      <c r="FHL519" s="417"/>
      <c r="FHM519" s="417"/>
      <c r="FHN519" s="418"/>
      <c r="FHO519" s="418"/>
      <c r="FHP519" s="417"/>
      <c r="FHQ519" s="417"/>
      <c r="FHR519" s="418"/>
      <c r="FHS519" s="418"/>
      <c r="FHT519" s="417"/>
      <c r="FHU519" s="417"/>
      <c r="FHV519" s="417"/>
      <c r="FHW519" s="417"/>
      <c r="FHX519" s="417"/>
      <c r="FHY519" s="411"/>
      <c r="FHZ519" s="443"/>
      <c r="FIA519" s="417"/>
      <c r="FIB519" s="417"/>
      <c r="FIC519" s="417"/>
      <c r="FID519" s="417"/>
      <c r="FIE519" s="417"/>
      <c r="FIF519" s="417"/>
      <c r="FIG519" s="417"/>
      <c r="FIH519" s="416"/>
      <c r="FII519" s="416"/>
      <c r="FIJ519" s="416"/>
      <c r="FIK519" s="416"/>
      <c r="FIL519" s="416"/>
      <c r="FIM519" s="416"/>
      <c r="FIN519" s="416"/>
      <c r="FIO519" s="416"/>
      <c r="FIP519" s="416"/>
      <c r="FIQ519" s="416"/>
      <c r="FIR519" s="416"/>
      <c r="FIS519" s="416"/>
      <c r="FIT519" s="416"/>
      <c r="FIU519" s="416"/>
      <c r="FIV519" s="416"/>
      <c r="FIW519" s="416"/>
      <c r="FIX519" s="416"/>
      <c r="FIY519" s="416"/>
      <c r="FIZ519" s="416"/>
      <c r="FJA519" s="416"/>
      <c r="FJB519" s="416"/>
      <c r="FJC519" s="416"/>
      <c r="FJD519" s="416"/>
      <c r="FJE519" s="416"/>
      <c r="FJF519" s="416"/>
      <c r="FJG519" s="416"/>
      <c r="FJH519" s="416"/>
      <c r="FJI519" s="416"/>
      <c r="FJJ519" s="416"/>
      <c r="FJK519" s="416"/>
      <c r="FJL519" s="416"/>
      <c r="FJM519" s="416"/>
      <c r="FJN519" s="416"/>
      <c r="FJO519" s="416"/>
      <c r="FJP519" s="416"/>
      <c r="FJQ519" s="416"/>
      <c r="FJR519" s="416"/>
      <c r="FJS519" s="416"/>
      <c r="FJT519" s="416"/>
      <c r="FJU519" s="416"/>
      <c r="FJV519" s="416"/>
      <c r="FJW519" s="416"/>
      <c r="FJX519" s="416"/>
      <c r="FJY519" s="416"/>
      <c r="FJZ519" s="417"/>
      <c r="FKA519" s="417"/>
      <c r="FKB519" s="417"/>
      <c r="FKC519" s="417"/>
      <c r="FKD519" s="417"/>
      <c r="FKE519" s="417"/>
      <c r="FKF519" s="417"/>
      <c r="FKG519" s="417"/>
      <c r="FKH519" s="417"/>
      <c r="FKI519" s="417"/>
      <c r="FKJ519" s="417"/>
      <c r="FKK519" s="417"/>
      <c r="FKL519" s="417"/>
      <c r="FKM519" s="417"/>
      <c r="FKN519" s="417"/>
      <c r="FKO519" s="417"/>
      <c r="FKP519" s="417"/>
      <c r="FKQ519" s="417"/>
      <c r="FKR519" s="417"/>
      <c r="FKS519" s="417"/>
      <c r="FKT519" s="417"/>
      <c r="FKU519" s="417"/>
      <c r="FKV519" s="417"/>
      <c r="FKW519" s="417"/>
      <c r="FKX519" s="418"/>
      <c r="FKY519" s="418"/>
      <c r="FKZ519" s="418"/>
      <c r="FLA519" s="418"/>
      <c r="FLB519" s="418"/>
      <c r="FLC519" s="417"/>
      <c r="FLD519" s="417"/>
      <c r="FLE519" s="418"/>
      <c r="FLF519" s="418"/>
      <c r="FLG519" s="417"/>
      <c r="FLH519" s="417"/>
      <c r="FLI519" s="418"/>
      <c r="FLJ519" s="418"/>
      <c r="FLK519" s="417"/>
      <c r="FLL519" s="417"/>
      <c r="FLM519" s="417"/>
      <c r="FLN519" s="417"/>
      <c r="FLO519" s="417"/>
      <c r="FLP519" s="417"/>
      <c r="FLQ519" s="417"/>
      <c r="FLR519" s="418"/>
      <c r="FLS519" s="418"/>
      <c r="FLT519" s="417"/>
      <c r="FLU519" s="417"/>
      <c r="FLV519" s="418"/>
      <c r="FLW519" s="418"/>
      <c r="FLX519" s="417"/>
      <c r="FLY519" s="417"/>
      <c r="FLZ519" s="417"/>
      <c r="FMA519" s="417"/>
      <c r="FMB519" s="417"/>
      <c r="FMC519" s="411"/>
      <c r="FMD519" s="443"/>
      <c r="FME519" s="417"/>
      <c r="FMF519" s="417"/>
      <c r="FMG519" s="417"/>
      <c r="FMH519" s="417"/>
      <c r="FMI519" s="417"/>
      <c r="FMJ519" s="417"/>
      <c r="FMK519" s="417"/>
      <c r="FML519" s="416"/>
      <c r="FMM519" s="416"/>
      <c r="FMN519" s="416"/>
      <c r="FMO519" s="416"/>
      <c r="FMP519" s="416"/>
      <c r="FMQ519" s="416"/>
      <c r="FMR519" s="416"/>
      <c r="FMS519" s="416"/>
      <c r="FMT519" s="416"/>
      <c r="FMU519" s="416"/>
      <c r="FMV519" s="416"/>
      <c r="FMW519" s="416"/>
      <c r="FMX519" s="416"/>
      <c r="FMY519" s="416"/>
      <c r="FMZ519" s="416"/>
      <c r="FNA519" s="416"/>
      <c r="FNB519" s="416"/>
      <c r="FNC519" s="416"/>
      <c r="FND519" s="416"/>
      <c r="FNE519" s="416"/>
      <c r="FNF519" s="416"/>
      <c r="FNG519" s="416"/>
      <c r="FNH519" s="416"/>
      <c r="FNI519" s="416"/>
      <c r="FNJ519" s="416"/>
      <c r="FNK519" s="416"/>
      <c r="FNL519" s="416"/>
      <c r="FNM519" s="416"/>
      <c r="FNN519" s="416"/>
      <c r="FNO519" s="416"/>
      <c r="FNP519" s="416"/>
      <c r="FNQ519" s="416"/>
      <c r="FNR519" s="416"/>
      <c r="FNS519" s="416"/>
      <c r="FNT519" s="416"/>
      <c r="FNU519" s="416"/>
      <c r="FNV519" s="416"/>
      <c r="FNW519" s="416"/>
      <c r="FNX519" s="416"/>
      <c r="FNY519" s="416"/>
      <c r="FNZ519" s="416"/>
      <c r="FOA519" s="416"/>
      <c r="FOB519" s="416"/>
      <c r="FOC519" s="416"/>
      <c r="FOD519" s="417"/>
      <c r="FOE519" s="417"/>
      <c r="FOF519" s="417"/>
      <c r="FOG519" s="417"/>
      <c r="FOH519" s="417"/>
      <c r="FOI519" s="417"/>
      <c r="FOJ519" s="417"/>
      <c r="FOK519" s="417"/>
      <c r="FOL519" s="417"/>
      <c r="FOM519" s="417"/>
      <c r="FON519" s="417"/>
      <c r="FOO519" s="417"/>
      <c r="FOP519" s="417"/>
      <c r="FOQ519" s="417"/>
      <c r="FOR519" s="417"/>
      <c r="FOS519" s="417"/>
      <c r="FOT519" s="417"/>
      <c r="FOU519" s="417"/>
      <c r="FOV519" s="417"/>
      <c r="FOW519" s="417"/>
      <c r="FOX519" s="417"/>
      <c r="FOY519" s="417"/>
      <c r="FOZ519" s="417"/>
      <c r="FPA519" s="417"/>
      <c r="FPB519" s="418"/>
      <c r="FPC519" s="418"/>
      <c r="FPD519" s="418"/>
      <c r="FPE519" s="418"/>
      <c r="FPF519" s="418"/>
      <c r="FPG519" s="417"/>
      <c r="FPH519" s="417"/>
      <c r="FPI519" s="418"/>
      <c r="FPJ519" s="418"/>
      <c r="FPK519" s="417"/>
      <c r="FPL519" s="417"/>
      <c r="FPM519" s="418"/>
      <c r="FPN519" s="418"/>
      <c r="FPO519" s="417"/>
      <c r="FPP519" s="417"/>
      <c r="FPQ519" s="417"/>
      <c r="FPR519" s="417"/>
      <c r="FPS519" s="417"/>
      <c r="FPT519" s="417"/>
      <c r="FPU519" s="417"/>
      <c r="FPV519" s="418"/>
      <c r="FPW519" s="418"/>
      <c r="FPX519" s="417"/>
      <c r="FPY519" s="417"/>
      <c r="FPZ519" s="418"/>
      <c r="FQA519" s="418"/>
      <c r="FQB519" s="417"/>
      <c r="FQC519" s="417"/>
      <c r="FQD519" s="417"/>
      <c r="FQE519" s="417"/>
      <c r="FQF519" s="417"/>
      <c r="FQG519" s="411"/>
      <c r="FQH519" s="443"/>
      <c r="FQI519" s="417"/>
      <c r="FQJ519" s="417"/>
      <c r="FQK519" s="417"/>
      <c r="FQL519" s="417"/>
      <c r="FQM519" s="417"/>
      <c r="FQN519" s="417"/>
      <c r="FQO519" s="417"/>
      <c r="FQP519" s="416"/>
      <c r="FQQ519" s="416"/>
      <c r="FQR519" s="416"/>
      <c r="FQS519" s="416"/>
      <c r="FQT519" s="416"/>
      <c r="FQU519" s="416"/>
      <c r="FQV519" s="416"/>
      <c r="FQW519" s="416"/>
      <c r="FQX519" s="416"/>
      <c r="FQY519" s="416"/>
      <c r="FQZ519" s="416"/>
      <c r="FRA519" s="416"/>
      <c r="FRB519" s="416"/>
      <c r="FRC519" s="416"/>
      <c r="FRD519" s="416"/>
      <c r="FRE519" s="416"/>
      <c r="FRF519" s="416"/>
      <c r="FRG519" s="416"/>
      <c r="FRH519" s="416"/>
      <c r="FRI519" s="416"/>
      <c r="FRJ519" s="416"/>
      <c r="FRK519" s="416"/>
      <c r="FRL519" s="416"/>
      <c r="FRM519" s="416"/>
      <c r="FRN519" s="416"/>
      <c r="FRO519" s="416"/>
      <c r="FRP519" s="416"/>
      <c r="FRQ519" s="416"/>
      <c r="FRR519" s="416"/>
      <c r="FRS519" s="416"/>
      <c r="FRT519" s="416"/>
      <c r="FRU519" s="416"/>
      <c r="FRV519" s="416"/>
      <c r="FRW519" s="416"/>
      <c r="FRX519" s="416"/>
      <c r="FRY519" s="416"/>
      <c r="FRZ519" s="416"/>
      <c r="FSA519" s="416"/>
      <c r="FSB519" s="416"/>
      <c r="FSC519" s="416"/>
      <c r="FSD519" s="416"/>
      <c r="FSE519" s="416"/>
      <c r="FSF519" s="416"/>
      <c r="FSG519" s="416"/>
      <c r="FSH519" s="417"/>
      <c r="FSI519" s="417"/>
      <c r="FSJ519" s="417"/>
      <c r="FSK519" s="417"/>
      <c r="FSL519" s="417"/>
      <c r="FSM519" s="417"/>
      <c r="FSN519" s="417"/>
      <c r="FSO519" s="417"/>
      <c r="FSP519" s="417"/>
      <c r="FSQ519" s="417"/>
      <c r="FSR519" s="417"/>
      <c r="FSS519" s="417"/>
      <c r="FST519" s="417"/>
      <c r="FSU519" s="417"/>
      <c r="FSV519" s="417"/>
      <c r="FSW519" s="417"/>
      <c r="FSX519" s="417"/>
      <c r="FSY519" s="417"/>
      <c r="FSZ519" s="417"/>
      <c r="FTA519" s="417"/>
      <c r="FTB519" s="417"/>
      <c r="FTC519" s="417"/>
      <c r="FTD519" s="417"/>
      <c r="FTE519" s="417"/>
      <c r="FTF519" s="418"/>
      <c r="FTG519" s="418"/>
      <c r="FTH519" s="418"/>
      <c r="FTI519" s="418"/>
      <c r="FTJ519" s="418"/>
      <c r="FTK519" s="417"/>
      <c r="FTL519" s="417"/>
      <c r="FTM519" s="418"/>
      <c r="FTN519" s="418"/>
      <c r="FTO519" s="417"/>
      <c r="FTP519" s="417"/>
      <c r="FTQ519" s="418"/>
      <c r="FTR519" s="418"/>
      <c r="FTS519" s="417"/>
      <c r="FTT519" s="417"/>
      <c r="FTU519" s="417"/>
      <c r="FTV519" s="417"/>
      <c r="FTW519" s="417"/>
      <c r="FTX519" s="417"/>
      <c r="FTY519" s="417"/>
      <c r="FTZ519" s="418"/>
      <c r="FUA519" s="418"/>
      <c r="FUB519" s="417"/>
      <c r="FUC519" s="417"/>
      <c r="FUD519" s="418"/>
      <c r="FUE519" s="418"/>
      <c r="FUF519" s="417"/>
      <c r="FUG519" s="417"/>
      <c r="FUH519" s="417"/>
      <c r="FUI519" s="417"/>
      <c r="FUJ519" s="417"/>
      <c r="FUK519" s="411"/>
      <c r="FUL519" s="443"/>
      <c r="FUM519" s="417"/>
      <c r="FUN519" s="417"/>
      <c r="FUO519" s="417"/>
      <c r="FUP519" s="417"/>
      <c r="FUQ519" s="417"/>
      <c r="FUR519" s="417"/>
      <c r="FUS519" s="417"/>
      <c r="FUT519" s="416"/>
      <c r="FUU519" s="416"/>
      <c r="FUV519" s="416"/>
      <c r="FUW519" s="416"/>
      <c r="FUX519" s="416"/>
      <c r="FUY519" s="416"/>
      <c r="FUZ519" s="416"/>
      <c r="FVA519" s="416"/>
      <c r="FVB519" s="416"/>
      <c r="FVC519" s="416"/>
      <c r="FVD519" s="416"/>
      <c r="FVE519" s="416"/>
      <c r="FVF519" s="416"/>
      <c r="FVG519" s="416"/>
      <c r="FVH519" s="416"/>
      <c r="FVI519" s="416"/>
      <c r="FVJ519" s="416"/>
      <c r="FVK519" s="416"/>
      <c r="FVL519" s="416"/>
      <c r="FVM519" s="416"/>
      <c r="FVN519" s="416"/>
      <c r="FVO519" s="416"/>
      <c r="FVP519" s="416"/>
      <c r="FVQ519" s="416"/>
      <c r="FVR519" s="416"/>
      <c r="FVS519" s="416"/>
      <c r="FVT519" s="416"/>
      <c r="FVU519" s="416"/>
      <c r="FVV519" s="416"/>
      <c r="FVW519" s="416"/>
      <c r="FVX519" s="416"/>
      <c r="FVY519" s="416"/>
      <c r="FVZ519" s="416"/>
      <c r="FWA519" s="416"/>
      <c r="FWB519" s="416"/>
      <c r="FWC519" s="416"/>
      <c r="FWD519" s="416"/>
      <c r="FWE519" s="416"/>
      <c r="FWF519" s="416"/>
      <c r="FWG519" s="416"/>
      <c r="FWH519" s="416"/>
      <c r="FWI519" s="416"/>
      <c r="FWJ519" s="416"/>
      <c r="FWK519" s="416"/>
      <c r="FWL519" s="417"/>
      <c r="FWM519" s="417"/>
      <c r="FWN519" s="417"/>
      <c r="FWO519" s="417"/>
      <c r="FWP519" s="417"/>
      <c r="FWQ519" s="417"/>
      <c r="FWR519" s="417"/>
      <c r="FWS519" s="417"/>
      <c r="FWT519" s="417"/>
      <c r="FWU519" s="417"/>
      <c r="FWV519" s="417"/>
      <c r="FWW519" s="417"/>
      <c r="FWX519" s="417"/>
      <c r="FWY519" s="417"/>
      <c r="FWZ519" s="417"/>
      <c r="FXA519" s="417"/>
      <c r="FXB519" s="417"/>
      <c r="FXC519" s="417"/>
      <c r="FXD519" s="417"/>
      <c r="FXE519" s="417"/>
      <c r="FXF519" s="417"/>
      <c r="FXG519" s="417"/>
      <c r="FXH519" s="417"/>
      <c r="FXI519" s="417"/>
      <c r="FXJ519" s="418"/>
      <c r="FXK519" s="418"/>
      <c r="FXL519" s="418"/>
      <c r="FXM519" s="418"/>
      <c r="FXN519" s="418"/>
      <c r="FXO519" s="417"/>
      <c r="FXP519" s="417"/>
      <c r="FXQ519" s="418"/>
      <c r="FXR519" s="418"/>
      <c r="FXS519" s="417"/>
      <c r="FXT519" s="417"/>
      <c r="FXU519" s="418"/>
      <c r="FXV519" s="418"/>
      <c r="FXW519" s="417"/>
      <c r="FXX519" s="417"/>
      <c r="FXY519" s="417"/>
      <c r="FXZ519" s="417"/>
      <c r="FYA519" s="417"/>
      <c r="FYB519" s="417"/>
      <c r="FYC519" s="417"/>
      <c r="FYD519" s="418"/>
      <c r="FYE519" s="418"/>
      <c r="FYF519" s="417"/>
      <c r="FYG519" s="417"/>
      <c r="FYH519" s="418"/>
      <c r="FYI519" s="418"/>
      <c r="FYJ519" s="417"/>
      <c r="FYK519" s="417"/>
      <c r="FYL519" s="417"/>
      <c r="FYM519" s="417"/>
      <c r="FYN519" s="417"/>
      <c r="FYO519" s="411"/>
      <c r="FYP519" s="443"/>
      <c r="FYQ519" s="417"/>
      <c r="FYR519" s="417"/>
      <c r="FYS519" s="417"/>
      <c r="FYT519" s="417"/>
      <c r="FYU519" s="417"/>
      <c r="FYV519" s="417"/>
      <c r="FYW519" s="417"/>
      <c r="FYX519" s="416"/>
      <c r="FYY519" s="416"/>
      <c r="FYZ519" s="416"/>
      <c r="FZA519" s="416"/>
      <c r="FZB519" s="416"/>
      <c r="FZC519" s="416"/>
      <c r="FZD519" s="416"/>
      <c r="FZE519" s="416"/>
      <c r="FZF519" s="416"/>
      <c r="FZG519" s="416"/>
      <c r="FZH519" s="416"/>
      <c r="FZI519" s="416"/>
      <c r="FZJ519" s="416"/>
      <c r="FZK519" s="416"/>
      <c r="FZL519" s="416"/>
      <c r="FZM519" s="416"/>
      <c r="FZN519" s="416"/>
      <c r="FZO519" s="416"/>
      <c r="FZP519" s="416"/>
      <c r="FZQ519" s="416"/>
      <c r="FZR519" s="416"/>
      <c r="FZS519" s="416"/>
      <c r="FZT519" s="416"/>
      <c r="FZU519" s="416"/>
      <c r="FZV519" s="416"/>
      <c r="FZW519" s="416"/>
      <c r="FZX519" s="416"/>
      <c r="FZY519" s="416"/>
      <c r="FZZ519" s="416"/>
      <c r="GAA519" s="416"/>
      <c r="GAB519" s="416"/>
      <c r="GAC519" s="416"/>
      <c r="GAD519" s="416"/>
      <c r="GAE519" s="416"/>
      <c r="GAF519" s="416"/>
      <c r="GAG519" s="416"/>
      <c r="GAH519" s="416"/>
      <c r="GAI519" s="416"/>
      <c r="GAJ519" s="416"/>
      <c r="GAK519" s="416"/>
      <c r="GAL519" s="416"/>
      <c r="GAM519" s="416"/>
      <c r="GAN519" s="416"/>
      <c r="GAO519" s="416"/>
      <c r="GAP519" s="417"/>
      <c r="GAQ519" s="417"/>
      <c r="GAR519" s="417"/>
      <c r="GAS519" s="417"/>
      <c r="GAT519" s="417"/>
      <c r="GAU519" s="417"/>
      <c r="GAV519" s="417"/>
      <c r="GAW519" s="417"/>
      <c r="GAX519" s="417"/>
      <c r="GAY519" s="417"/>
      <c r="GAZ519" s="417"/>
      <c r="GBA519" s="417"/>
      <c r="GBB519" s="417"/>
      <c r="GBC519" s="417"/>
      <c r="GBD519" s="417"/>
      <c r="GBE519" s="417"/>
      <c r="GBF519" s="417"/>
      <c r="GBG519" s="417"/>
      <c r="GBH519" s="417"/>
      <c r="GBI519" s="417"/>
      <c r="GBJ519" s="417"/>
      <c r="GBK519" s="417"/>
      <c r="GBL519" s="417"/>
      <c r="GBM519" s="417"/>
      <c r="GBN519" s="418"/>
      <c r="GBO519" s="418"/>
      <c r="GBP519" s="418"/>
      <c r="GBQ519" s="418"/>
      <c r="GBR519" s="418"/>
      <c r="GBS519" s="417"/>
      <c r="GBT519" s="417"/>
      <c r="GBU519" s="418"/>
      <c r="GBV519" s="418"/>
      <c r="GBW519" s="417"/>
      <c r="GBX519" s="417"/>
      <c r="GBY519" s="418"/>
      <c r="GBZ519" s="418"/>
      <c r="GCA519" s="417"/>
      <c r="GCB519" s="417"/>
      <c r="GCC519" s="417"/>
      <c r="GCD519" s="417"/>
      <c r="GCE519" s="417"/>
      <c r="GCF519" s="417"/>
      <c r="GCG519" s="417"/>
      <c r="GCH519" s="418"/>
      <c r="GCI519" s="418"/>
      <c r="GCJ519" s="417"/>
      <c r="GCK519" s="417"/>
      <c r="GCL519" s="418"/>
      <c r="GCM519" s="418"/>
      <c r="GCN519" s="417"/>
      <c r="GCO519" s="417"/>
      <c r="GCP519" s="417"/>
      <c r="GCQ519" s="417"/>
      <c r="GCR519" s="417"/>
      <c r="GCS519" s="411"/>
      <c r="GCT519" s="443"/>
      <c r="GCU519" s="417"/>
      <c r="GCV519" s="417"/>
      <c r="GCW519" s="417"/>
      <c r="GCX519" s="417"/>
      <c r="GCY519" s="417"/>
      <c r="GCZ519" s="417"/>
      <c r="GDA519" s="417"/>
      <c r="GDB519" s="416"/>
      <c r="GDC519" s="416"/>
      <c r="GDD519" s="416"/>
      <c r="GDE519" s="416"/>
      <c r="GDF519" s="416"/>
      <c r="GDG519" s="416"/>
      <c r="GDH519" s="416"/>
      <c r="GDI519" s="416"/>
      <c r="GDJ519" s="416"/>
      <c r="GDK519" s="416"/>
      <c r="GDL519" s="416"/>
      <c r="GDM519" s="416"/>
      <c r="GDN519" s="416"/>
      <c r="GDO519" s="416"/>
      <c r="GDP519" s="416"/>
      <c r="GDQ519" s="416"/>
      <c r="GDR519" s="416"/>
      <c r="GDS519" s="416"/>
      <c r="GDT519" s="416"/>
      <c r="GDU519" s="416"/>
      <c r="GDV519" s="416"/>
      <c r="GDW519" s="416"/>
      <c r="GDX519" s="416"/>
      <c r="GDY519" s="416"/>
      <c r="GDZ519" s="416"/>
      <c r="GEA519" s="416"/>
      <c r="GEB519" s="416"/>
      <c r="GEC519" s="416"/>
      <c r="GED519" s="416"/>
      <c r="GEE519" s="416"/>
      <c r="GEF519" s="416"/>
      <c r="GEG519" s="416"/>
      <c r="GEH519" s="416"/>
      <c r="GEI519" s="416"/>
      <c r="GEJ519" s="416"/>
      <c r="GEK519" s="416"/>
      <c r="GEL519" s="416"/>
      <c r="GEM519" s="416"/>
      <c r="GEN519" s="416"/>
      <c r="GEO519" s="416"/>
      <c r="GEP519" s="416"/>
      <c r="GEQ519" s="416"/>
      <c r="GER519" s="416"/>
      <c r="GES519" s="416"/>
      <c r="GET519" s="417"/>
      <c r="GEU519" s="417"/>
      <c r="GEV519" s="417"/>
      <c r="GEW519" s="417"/>
      <c r="GEX519" s="417"/>
      <c r="GEY519" s="417"/>
      <c r="GEZ519" s="417"/>
      <c r="GFA519" s="417"/>
      <c r="GFB519" s="417"/>
      <c r="GFC519" s="417"/>
      <c r="GFD519" s="417"/>
      <c r="GFE519" s="417"/>
      <c r="GFF519" s="417"/>
      <c r="GFG519" s="417"/>
      <c r="GFH519" s="417"/>
      <c r="GFI519" s="417"/>
      <c r="GFJ519" s="417"/>
      <c r="GFK519" s="417"/>
      <c r="GFL519" s="417"/>
      <c r="GFM519" s="417"/>
      <c r="GFN519" s="417"/>
      <c r="GFO519" s="417"/>
      <c r="GFP519" s="417"/>
      <c r="GFQ519" s="417"/>
      <c r="GFR519" s="418"/>
      <c r="GFS519" s="418"/>
      <c r="GFT519" s="418"/>
      <c r="GFU519" s="418"/>
      <c r="GFV519" s="418"/>
      <c r="GFW519" s="417"/>
      <c r="GFX519" s="417"/>
      <c r="GFY519" s="418"/>
      <c r="GFZ519" s="418"/>
      <c r="GGA519" s="417"/>
      <c r="GGB519" s="417"/>
      <c r="GGC519" s="418"/>
      <c r="GGD519" s="418"/>
      <c r="GGE519" s="417"/>
      <c r="GGF519" s="417"/>
      <c r="GGG519" s="417"/>
      <c r="GGH519" s="417"/>
      <c r="GGI519" s="417"/>
      <c r="GGJ519" s="417"/>
      <c r="GGK519" s="417"/>
      <c r="GGL519" s="418"/>
      <c r="GGM519" s="418"/>
      <c r="GGN519" s="417"/>
      <c r="GGO519" s="417"/>
      <c r="GGP519" s="418"/>
      <c r="GGQ519" s="418"/>
      <c r="GGR519" s="417"/>
      <c r="GGS519" s="417"/>
      <c r="GGT519" s="417"/>
      <c r="GGU519" s="417"/>
      <c r="GGV519" s="417"/>
      <c r="GGW519" s="411"/>
      <c r="GGX519" s="443"/>
      <c r="GGY519" s="417"/>
      <c r="GGZ519" s="417"/>
      <c r="GHA519" s="417"/>
      <c r="GHB519" s="417"/>
      <c r="GHC519" s="417"/>
      <c r="GHD519" s="417"/>
      <c r="GHE519" s="417"/>
      <c r="GHF519" s="416"/>
      <c r="GHG519" s="416"/>
      <c r="GHH519" s="416"/>
      <c r="GHI519" s="416"/>
      <c r="GHJ519" s="416"/>
      <c r="GHK519" s="416"/>
      <c r="GHL519" s="416"/>
      <c r="GHM519" s="416"/>
      <c r="GHN519" s="416"/>
      <c r="GHO519" s="416"/>
      <c r="GHP519" s="416"/>
      <c r="GHQ519" s="416"/>
      <c r="GHR519" s="416"/>
      <c r="GHS519" s="416"/>
      <c r="GHT519" s="416"/>
      <c r="GHU519" s="416"/>
      <c r="GHV519" s="416"/>
      <c r="GHW519" s="416"/>
      <c r="GHX519" s="416"/>
      <c r="GHY519" s="416"/>
      <c r="GHZ519" s="416"/>
      <c r="GIA519" s="416"/>
      <c r="GIB519" s="416"/>
      <c r="GIC519" s="416"/>
      <c r="GID519" s="416"/>
      <c r="GIE519" s="416"/>
      <c r="GIF519" s="416"/>
      <c r="GIG519" s="416"/>
      <c r="GIH519" s="416"/>
      <c r="GII519" s="416"/>
      <c r="GIJ519" s="416"/>
      <c r="GIK519" s="416"/>
      <c r="GIL519" s="416"/>
      <c r="GIM519" s="416"/>
      <c r="GIN519" s="416"/>
      <c r="GIO519" s="416"/>
      <c r="GIP519" s="416"/>
      <c r="GIQ519" s="416"/>
      <c r="GIR519" s="416"/>
      <c r="GIS519" s="416"/>
      <c r="GIT519" s="416"/>
      <c r="GIU519" s="416"/>
      <c r="GIV519" s="416"/>
      <c r="GIW519" s="416"/>
      <c r="GIX519" s="417"/>
      <c r="GIY519" s="417"/>
      <c r="GIZ519" s="417"/>
      <c r="GJA519" s="417"/>
      <c r="GJB519" s="417"/>
      <c r="GJC519" s="417"/>
      <c r="GJD519" s="417"/>
      <c r="GJE519" s="417"/>
      <c r="GJF519" s="417"/>
      <c r="GJG519" s="417"/>
      <c r="GJH519" s="417"/>
      <c r="GJI519" s="417"/>
      <c r="GJJ519" s="417"/>
      <c r="GJK519" s="417"/>
      <c r="GJL519" s="417"/>
      <c r="GJM519" s="417"/>
      <c r="GJN519" s="417"/>
      <c r="GJO519" s="417"/>
      <c r="GJP519" s="417"/>
      <c r="GJQ519" s="417"/>
      <c r="GJR519" s="417"/>
      <c r="GJS519" s="417"/>
      <c r="GJT519" s="417"/>
      <c r="GJU519" s="417"/>
      <c r="GJV519" s="418"/>
      <c r="GJW519" s="418"/>
      <c r="GJX519" s="418"/>
      <c r="GJY519" s="418"/>
      <c r="GJZ519" s="418"/>
      <c r="GKA519" s="417"/>
      <c r="GKB519" s="417"/>
      <c r="GKC519" s="418"/>
      <c r="GKD519" s="418"/>
      <c r="GKE519" s="417"/>
      <c r="GKF519" s="417"/>
      <c r="GKG519" s="418"/>
      <c r="GKH519" s="418"/>
      <c r="GKI519" s="417"/>
      <c r="GKJ519" s="417"/>
      <c r="GKK519" s="417"/>
      <c r="GKL519" s="417"/>
      <c r="GKM519" s="417"/>
      <c r="GKN519" s="417"/>
      <c r="GKO519" s="417"/>
      <c r="GKP519" s="418"/>
      <c r="GKQ519" s="418"/>
      <c r="GKR519" s="417"/>
      <c r="GKS519" s="417"/>
      <c r="GKT519" s="418"/>
      <c r="GKU519" s="418"/>
      <c r="GKV519" s="417"/>
      <c r="GKW519" s="417"/>
      <c r="GKX519" s="417"/>
      <c r="GKY519" s="417"/>
      <c r="GKZ519" s="417"/>
      <c r="GLA519" s="411"/>
      <c r="GLB519" s="443"/>
      <c r="GLC519" s="417"/>
      <c r="GLD519" s="417"/>
      <c r="GLE519" s="417"/>
      <c r="GLF519" s="417"/>
      <c r="GLG519" s="417"/>
      <c r="GLH519" s="417"/>
      <c r="GLI519" s="417"/>
      <c r="GLJ519" s="416"/>
      <c r="GLK519" s="416"/>
      <c r="GLL519" s="416"/>
      <c r="GLM519" s="416"/>
      <c r="GLN519" s="416"/>
      <c r="GLO519" s="416"/>
      <c r="GLP519" s="416"/>
      <c r="GLQ519" s="416"/>
      <c r="GLR519" s="416"/>
      <c r="GLS519" s="416"/>
      <c r="GLT519" s="416"/>
      <c r="GLU519" s="416"/>
      <c r="GLV519" s="416"/>
      <c r="GLW519" s="416"/>
      <c r="GLX519" s="416"/>
      <c r="GLY519" s="416"/>
      <c r="GLZ519" s="416"/>
      <c r="GMA519" s="416"/>
      <c r="GMB519" s="416"/>
      <c r="GMC519" s="416"/>
      <c r="GMD519" s="416"/>
      <c r="GME519" s="416"/>
      <c r="GMF519" s="416"/>
      <c r="GMG519" s="416"/>
      <c r="GMH519" s="416"/>
      <c r="GMI519" s="416"/>
      <c r="GMJ519" s="416"/>
      <c r="GMK519" s="416"/>
      <c r="GML519" s="416"/>
      <c r="GMM519" s="416"/>
      <c r="GMN519" s="416"/>
      <c r="GMO519" s="416"/>
      <c r="GMP519" s="416"/>
      <c r="GMQ519" s="416"/>
      <c r="GMR519" s="416"/>
      <c r="GMS519" s="416"/>
      <c r="GMT519" s="416"/>
      <c r="GMU519" s="416"/>
      <c r="GMV519" s="416"/>
      <c r="GMW519" s="416"/>
      <c r="GMX519" s="416"/>
      <c r="GMY519" s="416"/>
      <c r="GMZ519" s="416"/>
      <c r="GNA519" s="416"/>
      <c r="GNB519" s="417"/>
      <c r="GNC519" s="417"/>
      <c r="GND519" s="417"/>
      <c r="GNE519" s="417"/>
      <c r="GNF519" s="417"/>
      <c r="GNG519" s="417"/>
      <c r="GNH519" s="417"/>
      <c r="GNI519" s="417"/>
      <c r="GNJ519" s="417"/>
      <c r="GNK519" s="417"/>
      <c r="GNL519" s="417"/>
      <c r="GNM519" s="417"/>
      <c r="GNN519" s="417"/>
      <c r="GNO519" s="417"/>
      <c r="GNP519" s="417"/>
      <c r="GNQ519" s="417"/>
      <c r="GNR519" s="417"/>
      <c r="GNS519" s="417"/>
      <c r="GNT519" s="417"/>
      <c r="GNU519" s="417"/>
      <c r="GNV519" s="417"/>
      <c r="GNW519" s="417"/>
      <c r="GNX519" s="417"/>
      <c r="GNY519" s="417"/>
      <c r="GNZ519" s="418"/>
      <c r="GOA519" s="418"/>
      <c r="GOB519" s="418"/>
      <c r="GOC519" s="418"/>
      <c r="GOD519" s="418"/>
      <c r="GOE519" s="417"/>
      <c r="GOF519" s="417"/>
      <c r="GOG519" s="418"/>
      <c r="GOH519" s="418"/>
      <c r="GOI519" s="417"/>
      <c r="GOJ519" s="417"/>
      <c r="GOK519" s="418"/>
      <c r="GOL519" s="418"/>
      <c r="GOM519" s="417"/>
      <c r="GON519" s="417"/>
      <c r="GOO519" s="417"/>
      <c r="GOP519" s="417"/>
      <c r="GOQ519" s="417"/>
      <c r="GOR519" s="417"/>
      <c r="GOS519" s="417"/>
      <c r="GOT519" s="418"/>
      <c r="GOU519" s="418"/>
      <c r="GOV519" s="417"/>
      <c r="GOW519" s="417"/>
      <c r="GOX519" s="418"/>
      <c r="GOY519" s="418"/>
      <c r="GOZ519" s="417"/>
      <c r="GPA519" s="417"/>
      <c r="GPB519" s="417"/>
      <c r="GPC519" s="417"/>
      <c r="GPD519" s="417"/>
      <c r="GPE519" s="411"/>
      <c r="GPF519" s="443"/>
      <c r="GPG519" s="417"/>
      <c r="GPH519" s="417"/>
      <c r="GPI519" s="417"/>
      <c r="GPJ519" s="417"/>
      <c r="GPK519" s="417"/>
      <c r="GPL519" s="417"/>
      <c r="GPM519" s="417"/>
      <c r="GPN519" s="416"/>
      <c r="GPO519" s="416"/>
      <c r="GPP519" s="416"/>
      <c r="GPQ519" s="416"/>
      <c r="GPR519" s="416"/>
      <c r="GPS519" s="416"/>
      <c r="GPT519" s="416"/>
      <c r="GPU519" s="416"/>
      <c r="GPV519" s="416"/>
      <c r="GPW519" s="416"/>
      <c r="GPX519" s="416"/>
      <c r="GPY519" s="416"/>
      <c r="GPZ519" s="416"/>
      <c r="GQA519" s="416"/>
      <c r="GQB519" s="416"/>
      <c r="GQC519" s="416"/>
      <c r="GQD519" s="416"/>
      <c r="GQE519" s="416"/>
      <c r="GQF519" s="416"/>
      <c r="GQG519" s="416"/>
      <c r="GQH519" s="416"/>
      <c r="GQI519" s="416"/>
      <c r="GQJ519" s="416"/>
      <c r="GQK519" s="416"/>
      <c r="GQL519" s="416"/>
      <c r="GQM519" s="416"/>
      <c r="GQN519" s="416"/>
      <c r="GQO519" s="416"/>
      <c r="GQP519" s="416"/>
      <c r="GQQ519" s="416"/>
      <c r="GQR519" s="416"/>
      <c r="GQS519" s="416"/>
      <c r="GQT519" s="416"/>
      <c r="GQU519" s="416"/>
      <c r="GQV519" s="416"/>
      <c r="GQW519" s="416"/>
      <c r="GQX519" s="416"/>
      <c r="GQY519" s="416"/>
      <c r="GQZ519" s="416"/>
      <c r="GRA519" s="416"/>
      <c r="GRB519" s="416"/>
      <c r="GRC519" s="416"/>
      <c r="GRD519" s="416"/>
      <c r="GRE519" s="416"/>
      <c r="GRF519" s="417"/>
      <c r="GRG519" s="417"/>
      <c r="GRH519" s="417"/>
      <c r="GRI519" s="417"/>
      <c r="GRJ519" s="417"/>
      <c r="GRK519" s="417"/>
      <c r="GRL519" s="417"/>
      <c r="GRM519" s="417"/>
      <c r="GRN519" s="417"/>
      <c r="GRO519" s="417"/>
      <c r="GRP519" s="417"/>
      <c r="GRQ519" s="417"/>
      <c r="GRR519" s="417"/>
      <c r="GRS519" s="417"/>
      <c r="GRT519" s="417"/>
      <c r="GRU519" s="417"/>
      <c r="GRV519" s="417"/>
      <c r="GRW519" s="417"/>
      <c r="GRX519" s="417"/>
      <c r="GRY519" s="417"/>
      <c r="GRZ519" s="417"/>
      <c r="GSA519" s="417"/>
      <c r="GSB519" s="417"/>
      <c r="GSC519" s="417"/>
      <c r="GSD519" s="418"/>
      <c r="GSE519" s="418"/>
      <c r="GSF519" s="418"/>
      <c r="GSG519" s="418"/>
      <c r="GSH519" s="418"/>
      <c r="GSI519" s="417"/>
      <c r="GSJ519" s="417"/>
      <c r="GSK519" s="418"/>
      <c r="GSL519" s="418"/>
      <c r="GSM519" s="417"/>
      <c r="GSN519" s="417"/>
      <c r="GSO519" s="418"/>
      <c r="GSP519" s="418"/>
      <c r="GSQ519" s="417"/>
      <c r="GSR519" s="417"/>
      <c r="GSS519" s="417"/>
      <c r="GST519" s="417"/>
      <c r="GSU519" s="417"/>
      <c r="GSV519" s="417"/>
      <c r="GSW519" s="417"/>
      <c r="GSX519" s="418"/>
      <c r="GSY519" s="418"/>
      <c r="GSZ519" s="417"/>
      <c r="GTA519" s="417"/>
      <c r="GTB519" s="418"/>
      <c r="GTC519" s="418"/>
      <c r="GTD519" s="417"/>
      <c r="GTE519" s="417"/>
      <c r="GTF519" s="417"/>
      <c r="GTG519" s="417"/>
      <c r="GTH519" s="417"/>
      <c r="GTI519" s="411"/>
      <c r="GTJ519" s="443"/>
      <c r="GTK519" s="417"/>
      <c r="GTL519" s="417"/>
      <c r="GTM519" s="417"/>
      <c r="GTN519" s="417"/>
      <c r="GTO519" s="417"/>
      <c r="GTP519" s="417"/>
      <c r="GTQ519" s="417"/>
      <c r="GTR519" s="416"/>
      <c r="GTS519" s="416"/>
      <c r="GTT519" s="416"/>
      <c r="GTU519" s="416"/>
      <c r="GTV519" s="416"/>
      <c r="GTW519" s="416"/>
      <c r="GTX519" s="416"/>
      <c r="GTY519" s="416"/>
      <c r="GTZ519" s="416"/>
      <c r="GUA519" s="416"/>
      <c r="GUB519" s="416"/>
      <c r="GUC519" s="416"/>
      <c r="GUD519" s="416"/>
      <c r="GUE519" s="416"/>
      <c r="GUF519" s="416"/>
      <c r="GUG519" s="416"/>
      <c r="GUH519" s="416"/>
      <c r="GUI519" s="416"/>
      <c r="GUJ519" s="416"/>
      <c r="GUK519" s="416"/>
      <c r="GUL519" s="416"/>
      <c r="GUM519" s="416"/>
      <c r="GUN519" s="416"/>
      <c r="GUO519" s="416"/>
      <c r="GUP519" s="416"/>
      <c r="GUQ519" s="416"/>
      <c r="GUR519" s="416"/>
      <c r="GUS519" s="416"/>
      <c r="GUT519" s="416"/>
      <c r="GUU519" s="416"/>
      <c r="GUV519" s="416"/>
      <c r="GUW519" s="416"/>
      <c r="GUX519" s="416"/>
      <c r="GUY519" s="416"/>
      <c r="GUZ519" s="416"/>
      <c r="GVA519" s="416"/>
      <c r="GVB519" s="416"/>
      <c r="GVC519" s="416"/>
      <c r="GVD519" s="416"/>
      <c r="GVE519" s="416"/>
      <c r="GVF519" s="416"/>
      <c r="GVG519" s="416"/>
      <c r="GVH519" s="416"/>
      <c r="GVI519" s="416"/>
      <c r="GVJ519" s="417"/>
      <c r="GVK519" s="417"/>
      <c r="GVL519" s="417"/>
      <c r="GVM519" s="417"/>
      <c r="GVN519" s="417"/>
      <c r="GVO519" s="417"/>
      <c r="GVP519" s="417"/>
      <c r="GVQ519" s="417"/>
      <c r="GVR519" s="417"/>
      <c r="GVS519" s="417"/>
      <c r="GVT519" s="417"/>
      <c r="GVU519" s="417"/>
      <c r="GVV519" s="417"/>
      <c r="GVW519" s="417"/>
      <c r="GVX519" s="417"/>
      <c r="GVY519" s="417"/>
      <c r="GVZ519" s="417"/>
      <c r="GWA519" s="417"/>
      <c r="GWB519" s="417"/>
      <c r="GWC519" s="417"/>
      <c r="GWD519" s="417"/>
      <c r="GWE519" s="417"/>
      <c r="GWF519" s="417"/>
      <c r="GWG519" s="417"/>
      <c r="GWH519" s="418"/>
      <c r="GWI519" s="418"/>
      <c r="GWJ519" s="418"/>
      <c r="GWK519" s="418"/>
      <c r="GWL519" s="418"/>
      <c r="GWM519" s="417"/>
      <c r="GWN519" s="417"/>
      <c r="GWO519" s="418"/>
      <c r="GWP519" s="418"/>
      <c r="GWQ519" s="417"/>
      <c r="GWR519" s="417"/>
      <c r="GWS519" s="418"/>
      <c r="GWT519" s="418"/>
      <c r="GWU519" s="417"/>
      <c r="GWV519" s="417"/>
      <c r="GWW519" s="417"/>
      <c r="GWX519" s="417"/>
      <c r="GWY519" s="417"/>
      <c r="GWZ519" s="417"/>
      <c r="GXA519" s="417"/>
      <c r="GXB519" s="418"/>
      <c r="GXC519" s="418"/>
      <c r="GXD519" s="417"/>
      <c r="GXE519" s="417"/>
      <c r="GXF519" s="418"/>
      <c r="GXG519" s="418"/>
      <c r="GXH519" s="417"/>
      <c r="GXI519" s="417"/>
      <c r="GXJ519" s="417"/>
      <c r="GXK519" s="417"/>
      <c r="GXL519" s="417"/>
      <c r="GXM519" s="411"/>
      <c r="GXN519" s="443"/>
      <c r="GXO519" s="417"/>
      <c r="GXP519" s="417"/>
      <c r="GXQ519" s="417"/>
      <c r="GXR519" s="417"/>
      <c r="GXS519" s="417"/>
      <c r="GXT519" s="417"/>
      <c r="GXU519" s="417"/>
      <c r="GXV519" s="416"/>
      <c r="GXW519" s="416"/>
      <c r="GXX519" s="416"/>
      <c r="GXY519" s="416"/>
      <c r="GXZ519" s="416"/>
      <c r="GYA519" s="416"/>
      <c r="GYB519" s="416"/>
      <c r="GYC519" s="416"/>
      <c r="GYD519" s="416"/>
      <c r="GYE519" s="416"/>
      <c r="GYF519" s="416"/>
      <c r="GYG519" s="416"/>
      <c r="GYH519" s="416"/>
      <c r="GYI519" s="416"/>
      <c r="GYJ519" s="416"/>
      <c r="GYK519" s="416"/>
      <c r="GYL519" s="416"/>
      <c r="GYM519" s="416"/>
      <c r="GYN519" s="416"/>
      <c r="GYO519" s="416"/>
      <c r="GYP519" s="416"/>
      <c r="GYQ519" s="416"/>
      <c r="GYR519" s="416"/>
      <c r="GYS519" s="416"/>
      <c r="GYT519" s="416"/>
      <c r="GYU519" s="416"/>
      <c r="GYV519" s="416"/>
      <c r="GYW519" s="416"/>
      <c r="GYX519" s="416"/>
      <c r="GYY519" s="416"/>
      <c r="GYZ519" s="416"/>
      <c r="GZA519" s="416"/>
      <c r="GZB519" s="416"/>
      <c r="GZC519" s="416"/>
      <c r="GZD519" s="416"/>
      <c r="GZE519" s="416"/>
      <c r="GZF519" s="416"/>
      <c r="GZG519" s="416"/>
      <c r="GZH519" s="416"/>
      <c r="GZI519" s="416"/>
      <c r="GZJ519" s="416"/>
      <c r="GZK519" s="416"/>
      <c r="GZL519" s="416"/>
      <c r="GZM519" s="416"/>
      <c r="GZN519" s="417"/>
      <c r="GZO519" s="417"/>
      <c r="GZP519" s="417"/>
      <c r="GZQ519" s="417"/>
      <c r="GZR519" s="417"/>
      <c r="GZS519" s="417"/>
      <c r="GZT519" s="417"/>
      <c r="GZU519" s="417"/>
      <c r="GZV519" s="417"/>
      <c r="GZW519" s="417"/>
      <c r="GZX519" s="417"/>
      <c r="GZY519" s="417"/>
      <c r="GZZ519" s="417"/>
      <c r="HAA519" s="417"/>
      <c r="HAB519" s="417"/>
      <c r="HAC519" s="417"/>
      <c r="HAD519" s="417"/>
      <c r="HAE519" s="417"/>
      <c r="HAF519" s="417"/>
      <c r="HAG519" s="417"/>
      <c r="HAH519" s="417"/>
      <c r="HAI519" s="417"/>
      <c r="HAJ519" s="417"/>
      <c r="HAK519" s="417"/>
      <c r="HAL519" s="418"/>
      <c r="HAM519" s="418"/>
      <c r="HAN519" s="418"/>
      <c r="HAO519" s="418"/>
      <c r="HAP519" s="418"/>
      <c r="HAQ519" s="417"/>
      <c r="HAR519" s="417"/>
      <c r="HAS519" s="418"/>
      <c r="HAT519" s="418"/>
      <c r="HAU519" s="417"/>
      <c r="HAV519" s="417"/>
      <c r="HAW519" s="418"/>
      <c r="HAX519" s="418"/>
      <c r="HAY519" s="417"/>
      <c r="HAZ519" s="417"/>
      <c r="HBA519" s="417"/>
      <c r="HBB519" s="417"/>
      <c r="HBC519" s="417"/>
      <c r="HBD519" s="417"/>
      <c r="HBE519" s="417"/>
      <c r="HBF519" s="418"/>
      <c r="HBG519" s="418"/>
      <c r="HBH519" s="417"/>
      <c r="HBI519" s="417"/>
      <c r="HBJ519" s="418"/>
      <c r="HBK519" s="418"/>
      <c r="HBL519" s="417"/>
      <c r="HBM519" s="417"/>
      <c r="HBN519" s="417"/>
      <c r="HBO519" s="417"/>
      <c r="HBP519" s="417"/>
      <c r="HBQ519" s="411"/>
      <c r="HBR519" s="443"/>
      <c r="HBS519" s="417"/>
      <c r="HBT519" s="417"/>
      <c r="HBU519" s="417"/>
      <c r="HBV519" s="417"/>
      <c r="HBW519" s="417"/>
      <c r="HBX519" s="417"/>
      <c r="HBY519" s="417"/>
      <c r="HBZ519" s="416"/>
      <c r="HCA519" s="416"/>
      <c r="HCB519" s="416"/>
      <c r="HCC519" s="416"/>
      <c r="HCD519" s="416"/>
      <c r="HCE519" s="416"/>
      <c r="HCF519" s="416"/>
      <c r="HCG519" s="416"/>
      <c r="HCH519" s="416"/>
      <c r="HCI519" s="416"/>
      <c r="HCJ519" s="416"/>
      <c r="HCK519" s="416"/>
      <c r="HCL519" s="416"/>
      <c r="HCM519" s="416"/>
      <c r="HCN519" s="416"/>
      <c r="HCO519" s="416"/>
      <c r="HCP519" s="416"/>
      <c r="HCQ519" s="416"/>
      <c r="HCR519" s="416"/>
      <c r="HCS519" s="416"/>
      <c r="HCT519" s="416"/>
      <c r="HCU519" s="416"/>
      <c r="HCV519" s="416"/>
      <c r="HCW519" s="416"/>
      <c r="HCX519" s="416"/>
      <c r="HCY519" s="416"/>
      <c r="HCZ519" s="416"/>
      <c r="HDA519" s="416"/>
      <c r="HDB519" s="416"/>
      <c r="HDC519" s="416"/>
      <c r="HDD519" s="416"/>
      <c r="HDE519" s="416"/>
      <c r="HDF519" s="416"/>
      <c r="HDG519" s="416"/>
      <c r="HDH519" s="416"/>
      <c r="HDI519" s="416"/>
      <c r="HDJ519" s="416"/>
      <c r="HDK519" s="416"/>
      <c r="HDL519" s="416"/>
      <c r="HDM519" s="416"/>
      <c r="HDN519" s="416"/>
      <c r="HDO519" s="416"/>
      <c r="HDP519" s="416"/>
      <c r="HDQ519" s="416"/>
      <c r="HDR519" s="417"/>
      <c r="HDS519" s="417"/>
      <c r="HDT519" s="417"/>
      <c r="HDU519" s="417"/>
      <c r="HDV519" s="417"/>
      <c r="HDW519" s="417"/>
      <c r="HDX519" s="417"/>
      <c r="HDY519" s="417"/>
      <c r="HDZ519" s="417"/>
      <c r="HEA519" s="417"/>
      <c r="HEB519" s="417"/>
      <c r="HEC519" s="417"/>
      <c r="HED519" s="417"/>
      <c r="HEE519" s="417"/>
      <c r="HEF519" s="417"/>
      <c r="HEG519" s="417"/>
      <c r="HEH519" s="417"/>
      <c r="HEI519" s="417"/>
      <c r="HEJ519" s="417"/>
      <c r="HEK519" s="417"/>
      <c r="HEL519" s="417"/>
      <c r="HEM519" s="417"/>
      <c r="HEN519" s="417"/>
      <c r="HEO519" s="417"/>
      <c r="HEP519" s="418"/>
      <c r="HEQ519" s="418"/>
      <c r="HER519" s="418"/>
      <c r="HES519" s="418"/>
      <c r="HET519" s="418"/>
      <c r="HEU519" s="417"/>
      <c r="HEV519" s="417"/>
      <c r="HEW519" s="418"/>
      <c r="HEX519" s="418"/>
      <c r="HEY519" s="417"/>
      <c r="HEZ519" s="417"/>
      <c r="HFA519" s="418"/>
      <c r="HFB519" s="418"/>
      <c r="HFC519" s="417"/>
      <c r="HFD519" s="417"/>
      <c r="HFE519" s="417"/>
      <c r="HFF519" s="417"/>
      <c r="HFG519" s="417"/>
      <c r="HFH519" s="417"/>
      <c r="HFI519" s="417"/>
      <c r="HFJ519" s="418"/>
      <c r="HFK519" s="418"/>
      <c r="HFL519" s="417"/>
      <c r="HFM519" s="417"/>
      <c r="HFN519" s="418"/>
      <c r="HFO519" s="418"/>
      <c r="HFP519" s="417"/>
      <c r="HFQ519" s="417"/>
      <c r="HFR519" s="417"/>
      <c r="HFS519" s="417"/>
      <c r="HFT519" s="417"/>
      <c r="HFU519" s="411"/>
      <c r="HFV519" s="443"/>
      <c r="HFW519" s="417"/>
      <c r="HFX519" s="417"/>
      <c r="HFY519" s="417"/>
      <c r="HFZ519" s="417"/>
      <c r="HGA519" s="417"/>
      <c r="HGB519" s="417"/>
      <c r="HGC519" s="417"/>
      <c r="HGD519" s="416"/>
      <c r="HGE519" s="416"/>
      <c r="HGF519" s="416"/>
      <c r="HGG519" s="416"/>
      <c r="HGH519" s="416"/>
      <c r="HGI519" s="416"/>
      <c r="HGJ519" s="416"/>
      <c r="HGK519" s="416"/>
      <c r="HGL519" s="416"/>
      <c r="HGM519" s="416"/>
      <c r="HGN519" s="416"/>
      <c r="HGO519" s="416"/>
      <c r="HGP519" s="416"/>
      <c r="HGQ519" s="416"/>
      <c r="HGR519" s="416"/>
      <c r="HGS519" s="416"/>
      <c r="HGT519" s="416"/>
      <c r="HGU519" s="416"/>
      <c r="HGV519" s="416"/>
      <c r="HGW519" s="416"/>
      <c r="HGX519" s="416"/>
      <c r="HGY519" s="416"/>
      <c r="HGZ519" s="416"/>
      <c r="HHA519" s="416"/>
      <c r="HHB519" s="416"/>
      <c r="HHC519" s="416"/>
      <c r="HHD519" s="416"/>
      <c r="HHE519" s="416"/>
      <c r="HHF519" s="416"/>
      <c r="HHG519" s="416"/>
      <c r="HHH519" s="416"/>
      <c r="HHI519" s="416"/>
      <c r="HHJ519" s="416"/>
      <c r="HHK519" s="416"/>
      <c r="HHL519" s="416"/>
      <c r="HHM519" s="416"/>
      <c r="HHN519" s="416"/>
      <c r="HHO519" s="416"/>
      <c r="HHP519" s="416"/>
      <c r="HHQ519" s="416"/>
      <c r="HHR519" s="416"/>
      <c r="HHS519" s="416"/>
      <c r="HHT519" s="416"/>
      <c r="HHU519" s="416"/>
      <c r="HHV519" s="417"/>
      <c r="HHW519" s="417"/>
      <c r="HHX519" s="417"/>
      <c r="HHY519" s="417"/>
      <c r="HHZ519" s="417"/>
      <c r="HIA519" s="417"/>
      <c r="HIB519" s="417"/>
      <c r="HIC519" s="417"/>
      <c r="HID519" s="417"/>
      <c r="HIE519" s="417"/>
      <c r="HIF519" s="417"/>
      <c r="HIG519" s="417"/>
      <c r="HIH519" s="417"/>
      <c r="HII519" s="417"/>
      <c r="HIJ519" s="417"/>
      <c r="HIK519" s="417"/>
      <c r="HIL519" s="417"/>
      <c r="HIM519" s="417"/>
      <c r="HIN519" s="417"/>
      <c r="HIO519" s="417"/>
      <c r="HIP519" s="417"/>
      <c r="HIQ519" s="417"/>
      <c r="HIR519" s="417"/>
      <c r="HIS519" s="417"/>
      <c r="HIT519" s="418"/>
      <c r="HIU519" s="418"/>
      <c r="HIV519" s="418"/>
      <c r="HIW519" s="418"/>
      <c r="HIX519" s="418"/>
      <c r="HIY519" s="417"/>
      <c r="HIZ519" s="417"/>
      <c r="HJA519" s="418"/>
      <c r="HJB519" s="418"/>
      <c r="HJC519" s="417"/>
      <c r="HJD519" s="417"/>
      <c r="HJE519" s="418"/>
      <c r="HJF519" s="418"/>
      <c r="HJG519" s="417"/>
      <c r="HJH519" s="417"/>
      <c r="HJI519" s="417"/>
      <c r="HJJ519" s="417"/>
      <c r="HJK519" s="417"/>
      <c r="HJL519" s="417"/>
      <c r="HJM519" s="417"/>
      <c r="HJN519" s="418"/>
      <c r="HJO519" s="418"/>
      <c r="HJP519" s="417"/>
      <c r="HJQ519" s="417"/>
      <c r="HJR519" s="418"/>
      <c r="HJS519" s="418"/>
      <c r="HJT519" s="417"/>
      <c r="HJU519" s="417"/>
      <c r="HJV519" s="417"/>
      <c r="HJW519" s="417"/>
      <c r="HJX519" s="417"/>
      <c r="HJY519" s="411"/>
      <c r="HJZ519" s="443"/>
      <c r="HKA519" s="417"/>
      <c r="HKB519" s="417"/>
      <c r="HKC519" s="417"/>
      <c r="HKD519" s="417"/>
      <c r="HKE519" s="417"/>
      <c r="HKF519" s="417"/>
      <c r="HKG519" s="417"/>
      <c r="HKH519" s="416"/>
      <c r="HKI519" s="416"/>
      <c r="HKJ519" s="416"/>
      <c r="HKK519" s="416"/>
      <c r="HKL519" s="416"/>
      <c r="HKM519" s="416"/>
      <c r="HKN519" s="416"/>
      <c r="HKO519" s="416"/>
      <c r="HKP519" s="416"/>
      <c r="HKQ519" s="416"/>
      <c r="HKR519" s="416"/>
      <c r="HKS519" s="416"/>
      <c r="HKT519" s="416"/>
      <c r="HKU519" s="416"/>
      <c r="HKV519" s="416"/>
      <c r="HKW519" s="416"/>
      <c r="HKX519" s="416"/>
      <c r="HKY519" s="416"/>
      <c r="HKZ519" s="416"/>
      <c r="HLA519" s="416"/>
      <c r="HLB519" s="416"/>
      <c r="HLC519" s="416"/>
      <c r="HLD519" s="416"/>
      <c r="HLE519" s="416"/>
      <c r="HLF519" s="416"/>
      <c r="HLG519" s="416"/>
      <c r="HLH519" s="416"/>
      <c r="HLI519" s="416"/>
      <c r="HLJ519" s="416"/>
      <c r="HLK519" s="416"/>
      <c r="HLL519" s="416"/>
      <c r="HLM519" s="416"/>
      <c r="HLN519" s="416"/>
      <c r="HLO519" s="416"/>
      <c r="HLP519" s="416"/>
      <c r="HLQ519" s="416"/>
      <c r="HLR519" s="416"/>
      <c r="HLS519" s="416"/>
      <c r="HLT519" s="416"/>
      <c r="HLU519" s="416"/>
      <c r="HLV519" s="416"/>
      <c r="HLW519" s="416"/>
      <c r="HLX519" s="416"/>
      <c r="HLY519" s="416"/>
      <c r="HLZ519" s="417"/>
      <c r="HMA519" s="417"/>
      <c r="HMB519" s="417"/>
      <c r="HMC519" s="417"/>
      <c r="HMD519" s="417"/>
      <c r="HME519" s="417"/>
      <c r="HMF519" s="417"/>
      <c r="HMG519" s="417"/>
      <c r="HMH519" s="417"/>
      <c r="HMI519" s="417"/>
      <c r="HMJ519" s="417"/>
      <c r="HMK519" s="417"/>
      <c r="HML519" s="417"/>
      <c r="HMM519" s="417"/>
      <c r="HMN519" s="417"/>
      <c r="HMO519" s="417"/>
      <c r="HMP519" s="417"/>
      <c r="HMQ519" s="417"/>
      <c r="HMR519" s="417"/>
      <c r="HMS519" s="417"/>
      <c r="HMT519" s="417"/>
      <c r="HMU519" s="417"/>
      <c r="HMV519" s="417"/>
      <c r="HMW519" s="417"/>
      <c r="HMX519" s="418"/>
      <c r="HMY519" s="418"/>
      <c r="HMZ519" s="418"/>
      <c r="HNA519" s="418"/>
      <c r="HNB519" s="418"/>
      <c r="HNC519" s="417"/>
      <c r="HND519" s="417"/>
      <c r="HNE519" s="418"/>
      <c r="HNF519" s="418"/>
      <c r="HNG519" s="417"/>
      <c r="HNH519" s="417"/>
      <c r="HNI519" s="418"/>
      <c r="HNJ519" s="418"/>
      <c r="HNK519" s="417"/>
      <c r="HNL519" s="417"/>
      <c r="HNM519" s="417"/>
      <c r="HNN519" s="417"/>
      <c r="HNO519" s="417"/>
      <c r="HNP519" s="417"/>
      <c r="HNQ519" s="417"/>
      <c r="HNR519" s="418"/>
      <c r="HNS519" s="418"/>
      <c r="HNT519" s="417"/>
      <c r="HNU519" s="417"/>
      <c r="HNV519" s="418"/>
      <c r="HNW519" s="418"/>
      <c r="HNX519" s="417"/>
      <c r="HNY519" s="417"/>
      <c r="HNZ519" s="417"/>
      <c r="HOA519" s="417"/>
      <c r="HOB519" s="417"/>
      <c r="HOC519" s="411"/>
      <c r="HOD519" s="443"/>
      <c r="HOE519" s="417"/>
      <c r="HOF519" s="417"/>
      <c r="HOG519" s="417"/>
      <c r="HOH519" s="417"/>
      <c r="HOI519" s="417"/>
      <c r="HOJ519" s="417"/>
      <c r="HOK519" s="417"/>
      <c r="HOL519" s="416"/>
      <c r="HOM519" s="416"/>
      <c r="HON519" s="416"/>
      <c r="HOO519" s="416"/>
      <c r="HOP519" s="416"/>
      <c r="HOQ519" s="416"/>
      <c r="HOR519" s="416"/>
      <c r="HOS519" s="416"/>
      <c r="HOT519" s="416"/>
      <c r="HOU519" s="416"/>
      <c r="HOV519" s="416"/>
      <c r="HOW519" s="416"/>
      <c r="HOX519" s="416"/>
      <c r="HOY519" s="416"/>
      <c r="HOZ519" s="416"/>
      <c r="HPA519" s="416"/>
      <c r="HPB519" s="416"/>
      <c r="HPC519" s="416"/>
      <c r="HPD519" s="416"/>
      <c r="HPE519" s="416"/>
      <c r="HPF519" s="416"/>
      <c r="HPG519" s="416"/>
      <c r="HPH519" s="416"/>
      <c r="HPI519" s="416"/>
      <c r="HPJ519" s="416"/>
      <c r="HPK519" s="416"/>
      <c r="HPL519" s="416"/>
      <c r="HPM519" s="416"/>
      <c r="HPN519" s="416"/>
      <c r="HPO519" s="416"/>
      <c r="HPP519" s="416"/>
      <c r="HPQ519" s="416"/>
      <c r="HPR519" s="416"/>
      <c r="HPS519" s="416"/>
      <c r="HPT519" s="416"/>
      <c r="HPU519" s="416"/>
      <c r="HPV519" s="416"/>
      <c r="HPW519" s="416"/>
      <c r="HPX519" s="416"/>
      <c r="HPY519" s="416"/>
      <c r="HPZ519" s="416"/>
      <c r="HQA519" s="416"/>
      <c r="HQB519" s="416"/>
      <c r="HQC519" s="416"/>
      <c r="HQD519" s="417"/>
      <c r="HQE519" s="417"/>
      <c r="HQF519" s="417"/>
      <c r="HQG519" s="417"/>
      <c r="HQH519" s="417"/>
      <c r="HQI519" s="417"/>
      <c r="HQJ519" s="417"/>
      <c r="HQK519" s="417"/>
      <c r="HQL519" s="417"/>
      <c r="HQM519" s="417"/>
      <c r="HQN519" s="417"/>
      <c r="HQO519" s="417"/>
      <c r="HQP519" s="417"/>
      <c r="HQQ519" s="417"/>
      <c r="HQR519" s="417"/>
      <c r="HQS519" s="417"/>
      <c r="HQT519" s="417"/>
      <c r="HQU519" s="417"/>
      <c r="HQV519" s="417"/>
      <c r="HQW519" s="417"/>
      <c r="HQX519" s="417"/>
      <c r="HQY519" s="417"/>
      <c r="HQZ519" s="417"/>
      <c r="HRA519" s="417"/>
      <c r="HRB519" s="418"/>
      <c r="HRC519" s="418"/>
      <c r="HRD519" s="418"/>
      <c r="HRE519" s="418"/>
      <c r="HRF519" s="418"/>
      <c r="HRG519" s="417"/>
      <c r="HRH519" s="417"/>
      <c r="HRI519" s="418"/>
      <c r="HRJ519" s="418"/>
      <c r="HRK519" s="417"/>
      <c r="HRL519" s="417"/>
      <c r="HRM519" s="418"/>
      <c r="HRN519" s="418"/>
      <c r="HRO519" s="417"/>
      <c r="HRP519" s="417"/>
      <c r="HRQ519" s="417"/>
      <c r="HRR519" s="417"/>
      <c r="HRS519" s="417"/>
      <c r="HRT519" s="417"/>
      <c r="HRU519" s="417"/>
      <c r="HRV519" s="418"/>
      <c r="HRW519" s="418"/>
      <c r="HRX519" s="417"/>
      <c r="HRY519" s="417"/>
      <c r="HRZ519" s="418"/>
      <c r="HSA519" s="418"/>
      <c r="HSB519" s="417"/>
      <c r="HSC519" s="417"/>
      <c r="HSD519" s="417"/>
      <c r="HSE519" s="417"/>
      <c r="HSF519" s="417"/>
      <c r="HSG519" s="411"/>
      <c r="HSH519" s="443"/>
      <c r="HSI519" s="417"/>
      <c r="HSJ519" s="417"/>
      <c r="HSK519" s="417"/>
      <c r="HSL519" s="417"/>
      <c r="HSM519" s="417"/>
      <c r="HSN519" s="417"/>
      <c r="HSO519" s="417"/>
      <c r="HSP519" s="416"/>
      <c r="HSQ519" s="416"/>
      <c r="HSR519" s="416"/>
      <c r="HSS519" s="416"/>
      <c r="HST519" s="416"/>
      <c r="HSU519" s="416"/>
      <c r="HSV519" s="416"/>
      <c r="HSW519" s="416"/>
      <c r="HSX519" s="416"/>
      <c r="HSY519" s="416"/>
      <c r="HSZ519" s="416"/>
      <c r="HTA519" s="416"/>
      <c r="HTB519" s="416"/>
      <c r="HTC519" s="416"/>
      <c r="HTD519" s="416"/>
      <c r="HTE519" s="416"/>
      <c r="HTF519" s="416"/>
      <c r="HTG519" s="416"/>
      <c r="HTH519" s="416"/>
      <c r="HTI519" s="416"/>
      <c r="HTJ519" s="416"/>
      <c r="HTK519" s="416"/>
      <c r="HTL519" s="416"/>
      <c r="HTM519" s="416"/>
      <c r="HTN519" s="416"/>
      <c r="HTO519" s="416"/>
      <c r="HTP519" s="416"/>
      <c r="HTQ519" s="416"/>
      <c r="HTR519" s="416"/>
      <c r="HTS519" s="416"/>
      <c r="HTT519" s="416"/>
      <c r="HTU519" s="416"/>
      <c r="HTV519" s="416"/>
      <c r="HTW519" s="416"/>
      <c r="HTX519" s="416"/>
      <c r="HTY519" s="416"/>
      <c r="HTZ519" s="416"/>
      <c r="HUA519" s="416"/>
      <c r="HUB519" s="416"/>
      <c r="HUC519" s="416"/>
      <c r="HUD519" s="416"/>
      <c r="HUE519" s="416"/>
      <c r="HUF519" s="416"/>
      <c r="HUG519" s="416"/>
      <c r="HUH519" s="417"/>
      <c r="HUI519" s="417"/>
      <c r="HUJ519" s="417"/>
      <c r="HUK519" s="417"/>
      <c r="HUL519" s="417"/>
      <c r="HUM519" s="417"/>
      <c r="HUN519" s="417"/>
      <c r="HUO519" s="417"/>
      <c r="HUP519" s="417"/>
      <c r="HUQ519" s="417"/>
      <c r="HUR519" s="417"/>
      <c r="HUS519" s="417"/>
      <c r="HUT519" s="417"/>
      <c r="HUU519" s="417"/>
      <c r="HUV519" s="417"/>
      <c r="HUW519" s="417"/>
      <c r="HUX519" s="417"/>
      <c r="HUY519" s="417"/>
      <c r="HUZ519" s="417"/>
      <c r="HVA519" s="417"/>
      <c r="HVB519" s="417"/>
      <c r="HVC519" s="417"/>
      <c r="HVD519" s="417"/>
      <c r="HVE519" s="417"/>
      <c r="HVF519" s="418"/>
      <c r="HVG519" s="418"/>
      <c r="HVH519" s="418"/>
      <c r="HVI519" s="418"/>
      <c r="HVJ519" s="418"/>
      <c r="HVK519" s="417"/>
      <c r="HVL519" s="417"/>
      <c r="HVM519" s="418"/>
      <c r="HVN519" s="418"/>
      <c r="HVO519" s="417"/>
      <c r="HVP519" s="417"/>
      <c r="HVQ519" s="418"/>
      <c r="HVR519" s="418"/>
      <c r="HVS519" s="417"/>
      <c r="HVT519" s="417"/>
      <c r="HVU519" s="417"/>
      <c r="HVV519" s="417"/>
      <c r="HVW519" s="417"/>
      <c r="HVX519" s="417"/>
      <c r="HVY519" s="417"/>
      <c r="HVZ519" s="418"/>
      <c r="HWA519" s="418"/>
      <c r="HWB519" s="417"/>
      <c r="HWC519" s="417"/>
      <c r="HWD519" s="418"/>
      <c r="HWE519" s="418"/>
      <c r="HWF519" s="417"/>
      <c r="HWG519" s="417"/>
      <c r="HWH519" s="417"/>
      <c r="HWI519" s="417"/>
      <c r="HWJ519" s="417"/>
      <c r="HWK519" s="411"/>
      <c r="HWL519" s="443"/>
      <c r="HWM519" s="417"/>
      <c r="HWN519" s="417"/>
      <c r="HWO519" s="417"/>
      <c r="HWP519" s="417"/>
      <c r="HWQ519" s="417"/>
      <c r="HWR519" s="417"/>
      <c r="HWS519" s="417"/>
      <c r="HWT519" s="416"/>
      <c r="HWU519" s="416"/>
      <c r="HWV519" s="416"/>
      <c r="HWW519" s="416"/>
      <c r="HWX519" s="416"/>
      <c r="HWY519" s="416"/>
      <c r="HWZ519" s="416"/>
      <c r="HXA519" s="416"/>
      <c r="HXB519" s="416"/>
      <c r="HXC519" s="416"/>
      <c r="HXD519" s="416"/>
      <c r="HXE519" s="416"/>
      <c r="HXF519" s="416"/>
      <c r="HXG519" s="416"/>
      <c r="HXH519" s="416"/>
      <c r="HXI519" s="416"/>
      <c r="HXJ519" s="416"/>
      <c r="HXK519" s="416"/>
      <c r="HXL519" s="416"/>
      <c r="HXM519" s="416"/>
      <c r="HXN519" s="416"/>
      <c r="HXO519" s="416"/>
      <c r="HXP519" s="416"/>
      <c r="HXQ519" s="416"/>
      <c r="HXR519" s="416"/>
      <c r="HXS519" s="416"/>
      <c r="HXT519" s="416"/>
      <c r="HXU519" s="416"/>
      <c r="HXV519" s="416"/>
      <c r="HXW519" s="416"/>
      <c r="HXX519" s="416"/>
      <c r="HXY519" s="416"/>
      <c r="HXZ519" s="416"/>
      <c r="HYA519" s="416"/>
      <c r="HYB519" s="416"/>
      <c r="HYC519" s="416"/>
      <c r="HYD519" s="416"/>
      <c r="HYE519" s="416"/>
      <c r="HYF519" s="416"/>
      <c r="HYG519" s="416"/>
      <c r="HYH519" s="416"/>
      <c r="HYI519" s="416"/>
      <c r="HYJ519" s="416"/>
      <c r="HYK519" s="416"/>
      <c r="HYL519" s="417"/>
      <c r="HYM519" s="417"/>
      <c r="HYN519" s="417"/>
      <c r="HYO519" s="417"/>
      <c r="HYP519" s="417"/>
      <c r="HYQ519" s="417"/>
      <c r="HYR519" s="417"/>
      <c r="HYS519" s="417"/>
      <c r="HYT519" s="417"/>
      <c r="HYU519" s="417"/>
      <c r="HYV519" s="417"/>
      <c r="HYW519" s="417"/>
      <c r="HYX519" s="417"/>
      <c r="HYY519" s="417"/>
      <c r="HYZ519" s="417"/>
      <c r="HZA519" s="417"/>
      <c r="HZB519" s="417"/>
      <c r="HZC519" s="417"/>
      <c r="HZD519" s="417"/>
      <c r="HZE519" s="417"/>
      <c r="HZF519" s="417"/>
      <c r="HZG519" s="417"/>
      <c r="HZH519" s="417"/>
      <c r="HZI519" s="417"/>
      <c r="HZJ519" s="418"/>
      <c r="HZK519" s="418"/>
      <c r="HZL519" s="418"/>
      <c r="HZM519" s="418"/>
      <c r="HZN519" s="418"/>
      <c r="HZO519" s="417"/>
      <c r="HZP519" s="417"/>
      <c r="HZQ519" s="418"/>
      <c r="HZR519" s="418"/>
      <c r="HZS519" s="417"/>
      <c r="HZT519" s="417"/>
      <c r="HZU519" s="418"/>
      <c r="HZV519" s="418"/>
      <c r="HZW519" s="417"/>
      <c r="HZX519" s="417"/>
      <c r="HZY519" s="417"/>
      <c r="HZZ519" s="417"/>
      <c r="IAA519" s="417"/>
      <c r="IAB519" s="417"/>
      <c r="IAC519" s="417"/>
      <c r="IAD519" s="418"/>
      <c r="IAE519" s="418"/>
      <c r="IAF519" s="417"/>
      <c r="IAG519" s="417"/>
      <c r="IAH519" s="418"/>
      <c r="IAI519" s="418"/>
      <c r="IAJ519" s="417"/>
      <c r="IAK519" s="417"/>
      <c r="IAL519" s="417"/>
      <c r="IAM519" s="417"/>
      <c r="IAN519" s="417"/>
      <c r="IAO519" s="411"/>
      <c r="IAP519" s="443"/>
      <c r="IAQ519" s="417"/>
      <c r="IAR519" s="417"/>
      <c r="IAS519" s="417"/>
      <c r="IAT519" s="417"/>
      <c r="IAU519" s="417"/>
      <c r="IAV519" s="417"/>
      <c r="IAW519" s="417"/>
      <c r="IAX519" s="416"/>
      <c r="IAY519" s="416"/>
      <c r="IAZ519" s="416"/>
      <c r="IBA519" s="416"/>
      <c r="IBB519" s="416"/>
      <c r="IBC519" s="416"/>
      <c r="IBD519" s="416"/>
      <c r="IBE519" s="416"/>
      <c r="IBF519" s="416"/>
      <c r="IBG519" s="416"/>
      <c r="IBH519" s="416"/>
      <c r="IBI519" s="416"/>
      <c r="IBJ519" s="416"/>
      <c r="IBK519" s="416"/>
      <c r="IBL519" s="416"/>
      <c r="IBM519" s="416"/>
      <c r="IBN519" s="416"/>
      <c r="IBO519" s="416"/>
      <c r="IBP519" s="416"/>
      <c r="IBQ519" s="416"/>
      <c r="IBR519" s="416"/>
      <c r="IBS519" s="416"/>
      <c r="IBT519" s="416"/>
      <c r="IBU519" s="416"/>
      <c r="IBV519" s="416"/>
      <c r="IBW519" s="416"/>
      <c r="IBX519" s="416"/>
      <c r="IBY519" s="416"/>
      <c r="IBZ519" s="416"/>
      <c r="ICA519" s="416"/>
      <c r="ICB519" s="416"/>
      <c r="ICC519" s="416"/>
      <c r="ICD519" s="416"/>
      <c r="ICE519" s="416"/>
      <c r="ICF519" s="416"/>
      <c r="ICG519" s="416"/>
      <c r="ICH519" s="416"/>
      <c r="ICI519" s="416"/>
      <c r="ICJ519" s="416"/>
      <c r="ICK519" s="416"/>
      <c r="ICL519" s="416"/>
      <c r="ICM519" s="416"/>
      <c r="ICN519" s="416"/>
      <c r="ICO519" s="416"/>
      <c r="ICP519" s="417"/>
      <c r="ICQ519" s="417"/>
      <c r="ICR519" s="417"/>
      <c r="ICS519" s="417"/>
      <c r="ICT519" s="417"/>
      <c r="ICU519" s="417"/>
      <c r="ICV519" s="417"/>
      <c r="ICW519" s="417"/>
      <c r="ICX519" s="417"/>
      <c r="ICY519" s="417"/>
      <c r="ICZ519" s="417"/>
      <c r="IDA519" s="417"/>
      <c r="IDB519" s="417"/>
      <c r="IDC519" s="417"/>
      <c r="IDD519" s="417"/>
      <c r="IDE519" s="417"/>
      <c r="IDF519" s="417"/>
      <c r="IDG519" s="417"/>
      <c r="IDH519" s="417"/>
      <c r="IDI519" s="417"/>
      <c r="IDJ519" s="417"/>
      <c r="IDK519" s="417"/>
      <c r="IDL519" s="417"/>
      <c r="IDM519" s="417"/>
      <c r="IDN519" s="418"/>
      <c r="IDO519" s="418"/>
      <c r="IDP519" s="418"/>
      <c r="IDQ519" s="418"/>
      <c r="IDR519" s="418"/>
      <c r="IDS519" s="417"/>
      <c r="IDT519" s="417"/>
      <c r="IDU519" s="418"/>
      <c r="IDV519" s="418"/>
      <c r="IDW519" s="417"/>
      <c r="IDX519" s="417"/>
      <c r="IDY519" s="418"/>
      <c r="IDZ519" s="418"/>
      <c r="IEA519" s="417"/>
      <c r="IEB519" s="417"/>
      <c r="IEC519" s="417"/>
      <c r="IED519" s="417"/>
      <c r="IEE519" s="417"/>
      <c r="IEF519" s="417"/>
      <c r="IEG519" s="417"/>
      <c r="IEH519" s="418"/>
      <c r="IEI519" s="418"/>
      <c r="IEJ519" s="417"/>
      <c r="IEK519" s="417"/>
      <c r="IEL519" s="418"/>
      <c r="IEM519" s="418"/>
      <c r="IEN519" s="417"/>
      <c r="IEO519" s="417"/>
      <c r="IEP519" s="417"/>
      <c r="IEQ519" s="417"/>
      <c r="IER519" s="417"/>
      <c r="IES519" s="411"/>
      <c r="IET519" s="443"/>
      <c r="IEU519" s="417"/>
      <c r="IEV519" s="417"/>
      <c r="IEW519" s="417"/>
      <c r="IEX519" s="417"/>
      <c r="IEY519" s="417"/>
      <c r="IEZ519" s="417"/>
      <c r="IFA519" s="417"/>
      <c r="IFB519" s="416"/>
      <c r="IFC519" s="416"/>
      <c r="IFD519" s="416"/>
      <c r="IFE519" s="416"/>
      <c r="IFF519" s="416"/>
      <c r="IFG519" s="416"/>
      <c r="IFH519" s="416"/>
      <c r="IFI519" s="416"/>
      <c r="IFJ519" s="416"/>
      <c r="IFK519" s="416"/>
      <c r="IFL519" s="416"/>
      <c r="IFM519" s="416"/>
      <c r="IFN519" s="416"/>
      <c r="IFO519" s="416"/>
      <c r="IFP519" s="416"/>
      <c r="IFQ519" s="416"/>
      <c r="IFR519" s="416"/>
      <c r="IFS519" s="416"/>
      <c r="IFT519" s="416"/>
      <c r="IFU519" s="416"/>
      <c r="IFV519" s="416"/>
      <c r="IFW519" s="416"/>
      <c r="IFX519" s="416"/>
      <c r="IFY519" s="416"/>
      <c r="IFZ519" s="416"/>
      <c r="IGA519" s="416"/>
      <c r="IGB519" s="416"/>
      <c r="IGC519" s="416"/>
      <c r="IGD519" s="416"/>
      <c r="IGE519" s="416"/>
      <c r="IGF519" s="416"/>
      <c r="IGG519" s="416"/>
      <c r="IGH519" s="416"/>
      <c r="IGI519" s="416"/>
      <c r="IGJ519" s="416"/>
      <c r="IGK519" s="416"/>
      <c r="IGL519" s="416"/>
      <c r="IGM519" s="416"/>
      <c r="IGN519" s="416"/>
      <c r="IGO519" s="416"/>
      <c r="IGP519" s="416"/>
      <c r="IGQ519" s="416"/>
      <c r="IGR519" s="416"/>
      <c r="IGS519" s="416"/>
      <c r="IGT519" s="417"/>
      <c r="IGU519" s="417"/>
      <c r="IGV519" s="417"/>
      <c r="IGW519" s="417"/>
      <c r="IGX519" s="417"/>
      <c r="IGY519" s="417"/>
      <c r="IGZ519" s="417"/>
      <c r="IHA519" s="417"/>
      <c r="IHB519" s="417"/>
      <c r="IHC519" s="417"/>
      <c r="IHD519" s="417"/>
      <c r="IHE519" s="417"/>
      <c r="IHF519" s="417"/>
      <c r="IHG519" s="417"/>
      <c r="IHH519" s="417"/>
      <c r="IHI519" s="417"/>
      <c r="IHJ519" s="417"/>
      <c r="IHK519" s="417"/>
      <c r="IHL519" s="417"/>
      <c r="IHM519" s="417"/>
      <c r="IHN519" s="417"/>
      <c r="IHO519" s="417"/>
      <c r="IHP519" s="417"/>
      <c r="IHQ519" s="417"/>
      <c r="IHR519" s="418"/>
      <c r="IHS519" s="418"/>
      <c r="IHT519" s="418"/>
      <c r="IHU519" s="418"/>
      <c r="IHV519" s="418"/>
      <c r="IHW519" s="417"/>
      <c r="IHX519" s="417"/>
      <c r="IHY519" s="418"/>
      <c r="IHZ519" s="418"/>
      <c r="IIA519" s="417"/>
      <c r="IIB519" s="417"/>
      <c r="IIC519" s="418"/>
      <c r="IID519" s="418"/>
      <c r="IIE519" s="417"/>
      <c r="IIF519" s="417"/>
      <c r="IIG519" s="417"/>
      <c r="IIH519" s="417"/>
      <c r="III519" s="417"/>
      <c r="IIJ519" s="417"/>
      <c r="IIK519" s="417"/>
      <c r="IIL519" s="418"/>
      <c r="IIM519" s="418"/>
      <c r="IIN519" s="417"/>
      <c r="IIO519" s="417"/>
      <c r="IIP519" s="418"/>
      <c r="IIQ519" s="418"/>
      <c r="IIR519" s="417"/>
      <c r="IIS519" s="417"/>
      <c r="IIT519" s="417"/>
      <c r="IIU519" s="417"/>
      <c r="IIV519" s="417"/>
      <c r="IIW519" s="411"/>
      <c r="IIX519" s="443"/>
      <c r="IIY519" s="417"/>
      <c r="IIZ519" s="417"/>
      <c r="IJA519" s="417"/>
      <c r="IJB519" s="417"/>
      <c r="IJC519" s="417"/>
      <c r="IJD519" s="417"/>
      <c r="IJE519" s="417"/>
      <c r="IJF519" s="416"/>
      <c r="IJG519" s="416"/>
      <c r="IJH519" s="416"/>
      <c r="IJI519" s="416"/>
      <c r="IJJ519" s="416"/>
      <c r="IJK519" s="416"/>
      <c r="IJL519" s="416"/>
      <c r="IJM519" s="416"/>
      <c r="IJN519" s="416"/>
      <c r="IJO519" s="416"/>
      <c r="IJP519" s="416"/>
      <c r="IJQ519" s="416"/>
      <c r="IJR519" s="416"/>
      <c r="IJS519" s="416"/>
      <c r="IJT519" s="416"/>
      <c r="IJU519" s="416"/>
      <c r="IJV519" s="416"/>
      <c r="IJW519" s="416"/>
      <c r="IJX519" s="416"/>
      <c r="IJY519" s="416"/>
      <c r="IJZ519" s="416"/>
      <c r="IKA519" s="416"/>
      <c r="IKB519" s="416"/>
      <c r="IKC519" s="416"/>
      <c r="IKD519" s="416"/>
      <c r="IKE519" s="416"/>
      <c r="IKF519" s="416"/>
      <c r="IKG519" s="416"/>
      <c r="IKH519" s="416"/>
      <c r="IKI519" s="416"/>
      <c r="IKJ519" s="416"/>
      <c r="IKK519" s="416"/>
      <c r="IKL519" s="416"/>
      <c r="IKM519" s="416"/>
      <c r="IKN519" s="416"/>
      <c r="IKO519" s="416"/>
      <c r="IKP519" s="416"/>
      <c r="IKQ519" s="416"/>
      <c r="IKR519" s="416"/>
      <c r="IKS519" s="416"/>
      <c r="IKT519" s="416"/>
      <c r="IKU519" s="416"/>
      <c r="IKV519" s="416"/>
      <c r="IKW519" s="416"/>
      <c r="IKX519" s="417"/>
      <c r="IKY519" s="417"/>
      <c r="IKZ519" s="417"/>
      <c r="ILA519" s="417"/>
      <c r="ILB519" s="417"/>
      <c r="ILC519" s="417"/>
      <c r="ILD519" s="417"/>
      <c r="ILE519" s="417"/>
      <c r="ILF519" s="417"/>
      <c r="ILG519" s="417"/>
      <c r="ILH519" s="417"/>
      <c r="ILI519" s="417"/>
      <c r="ILJ519" s="417"/>
      <c r="ILK519" s="417"/>
      <c r="ILL519" s="417"/>
      <c r="ILM519" s="417"/>
      <c r="ILN519" s="417"/>
      <c r="ILO519" s="417"/>
      <c r="ILP519" s="417"/>
      <c r="ILQ519" s="417"/>
      <c r="ILR519" s="417"/>
      <c r="ILS519" s="417"/>
      <c r="ILT519" s="417"/>
      <c r="ILU519" s="417"/>
      <c r="ILV519" s="418"/>
      <c r="ILW519" s="418"/>
      <c r="ILX519" s="418"/>
      <c r="ILY519" s="418"/>
      <c r="ILZ519" s="418"/>
      <c r="IMA519" s="417"/>
      <c r="IMB519" s="417"/>
      <c r="IMC519" s="418"/>
      <c r="IMD519" s="418"/>
      <c r="IME519" s="417"/>
      <c r="IMF519" s="417"/>
      <c r="IMG519" s="418"/>
      <c r="IMH519" s="418"/>
      <c r="IMI519" s="417"/>
      <c r="IMJ519" s="417"/>
      <c r="IMK519" s="417"/>
      <c r="IML519" s="417"/>
      <c r="IMM519" s="417"/>
      <c r="IMN519" s="417"/>
      <c r="IMO519" s="417"/>
      <c r="IMP519" s="418"/>
      <c r="IMQ519" s="418"/>
      <c r="IMR519" s="417"/>
      <c r="IMS519" s="417"/>
      <c r="IMT519" s="418"/>
      <c r="IMU519" s="418"/>
      <c r="IMV519" s="417"/>
      <c r="IMW519" s="417"/>
      <c r="IMX519" s="417"/>
      <c r="IMY519" s="417"/>
      <c r="IMZ519" s="417"/>
      <c r="INA519" s="411"/>
      <c r="INB519" s="443"/>
      <c r="INC519" s="417"/>
      <c r="IND519" s="417"/>
      <c r="INE519" s="417"/>
      <c r="INF519" s="417"/>
      <c r="ING519" s="417"/>
      <c r="INH519" s="417"/>
      <c r="INI519" s="417"/>
      <c r="INJ519" s="416"/>
      <c r="INK519" s="416"/>
      <c r="INL519" s="416"/>
      <c r="INM519" s="416"/>
      <c r="INN519" s="416"/>
      <c r="INO519" s="416"/>
      <c r="INP519" s="416"/>
      <c r="INQ519" s="416"/>
      <c r="INR519" s="416"/>
      <c r="INS519" s="416"/>
      <c r="INT519" s="416"/>
      <c r="INU519" s="416"/>
      <c r="INV519" s="416"/>
      <c r="INW519" s="416"/>
      <c r="INX519" s="416"/>
      <c r="INY519" s="416"/>
      <c r="INZ519" s="416"/>
      <c r="IOA519" s="416"/>
      <c r="IOB519" s="416"/>
      <c r="IOC519" s="416"/>
      <c r="IOD519" s="416"/>
      <c r="IOE519" s="416"/>
      <c r="IOF519" s="416"/>
      <c r="IOG519" s="416"/>
      <c r="IOH519" s="416"/>
      <c r="IOI519" s="416"/>
      <c r="IOJ519" s="416"/>
      <c r="IOK519" s="416"/>
      <c r="IOL519" s="416"/>
      <c r="IOM519" s="416"/>
      <c r="ION519" s="416"/>
      <c r="IOO519" s="416"/>
      <c r="IOP519" s="416"/>
      <c r="IOQ519" s="416"/>
      <c r="IOR519" s="416"/>
      <c r="IOS519" s="416"/>
      <c r="IOT519" s="416"/>
      <c r="IOU519" s="416"/>
      <c r="IOV519" s="416"/>
      <c r="IOW519" s="416"/>
      <c r="IOX519" s="416"/>
      <c r="IOY519" s="416"/>
      <c r="IOZ519" s="416"/>
      <c r="IPA519" s="416"/>
      <c r="IPB519" s="417"/>
      <c r="IPC519" s="417"/>
      <c r="IPD519" s="417"/>
      <c r="IPE519" s="417"/>
      <c r="IPF519" s="417"/>
      <c r="IPG519" s="417"/>
      <c r="IPH519" s="417"/>
      <c r="IPI519" s="417"/>
      <c r="IPJ519" s="417"/>
      <c r="IPK519" s="417"/>
      <c r="IPL519" s="417"/>
      <c r="IPM519" s="417"/>
      <c r="IPN519" s="417"/>
      <c r="IPO519" s="417"/>
      <c r="IPP519" s="417"/>
      <c r="IPQ519" s="417"/>
      <c r="IPR519" s="417"/>
      <c r="IPS519" s="417"/>
      <c r="IPT519" s="417"/>
      <c r="IPU519" s="417"/>
      <c r="IPV519" s="417"/>
      <c r="IPW519" s="417"/>
      <c r="IPX519" s="417"/>
      <c r="IPY519" s="417"/>
      <c r="IPZ519" s="418"/>
      <c r="IQA519" s="418"/>
      <c r="IQB519" s="418"/>
      <c r="IQC519" s="418"/>
      <c r="IQD519" s="418"/>
      <c r="IQE519" s="417"/>
      <c r="IQF519" s="417"/>
      <c r="IQG519" s="418"/>
      <c r="IQH519" s="418"/>
      <c r="IQI519" s="417"/>
      <c r="IQJ519" s="417"/>
      <c r="IQK519" s="418"/>
      <c r="IQL519" s="418"/>
      <c r="IQM519" s="417"/>
      <c r="IQN519" s="417"/>
      <c r="IQO519" s="417"/>
      <c r="IQP519" s="417"/>
      <c r="IQQ519" s="417"/>
      <c r="IQR519" s="417"/>
      <c r="IQS519" s="417"/>
      <c r="IQT519" s="418"/>
      <c r="IQU519" s="418"/>
      <c r="IQV519" s="417"/>
      <c r="IQW519" s="417"/>
      <c r="IQX519" s="418"/>
      <c r="IQY519" s="418"/>
      <c r="IQZ519" s="417"/>
      <c r="IRA519" s="417"/>
      <c r="IRB519" s="417"/>
      <c r="IRC519" s="417"/>
      <c r="IRD519" s="417"/>
      <c r="IRE519" s="411"/>
      <c r="IRF519" s="443"/>
      <c r="IRG519" s="417"/>
      <c r="IRH519" s="417"/>
      <c r="IRI519" s="417"/>
      <c r="IRJ519" s="417"/>
      <c r="IRK519" s="417"/>
      <c r="IRL519" s="417"/>
      <c r="IRM519" s="417"/>
      <c r="IRN519" s="416"/>
      <c r="IRO519" s="416"/>
      <c r="IRP519" s="416"/>
      <c r="IRQ519" s="416"/>
      <c r="IRR519" s="416"/>
      <c r="IRS519" s="416"/>
      <c r="IRT519" s="416"/>
      <c r="IRU519" s="416"/>
      <c r="IRV519" s="416"/>
      <c r="IRW519" s="416"/>
      <c r="IRX519" s="416"/>
      <c r="IRY519" s="416"/>
      <c r="IRZ519" s="416"/>
      <c r="ISA519" s="416"/>
      <c r="ISB519" s="416"/>
      <c r="ISC519" s="416"/>
      <c r="ISD519" s="416"/>
      <c r="ISE519" s="416"/>
      <c r="ISF519" s="416"/>
      <c r="ISG519" s="416"/>
      <c r="ISH519" s="416"/>
      <c r="ISI519" s="416"/>
      <c r="ISJ519" s="416"/>
      <c r="ISK519" s="416"/>
      <c r="ISL519" s="416"/>
      <c r="ISM519" s="416"/>
      <c r="ISN519" s="416"/>
      <c r="ISO519" s="416"/>
      <c r="ISP519" s="416"/>
      <c r="ISQ519" s="416"/>
      <c r="ISR519" s="416"/>
      <c r="ISS519" s="416"/>
      <c r="IST519" s="416"/>
      <c r="ISU519" s="416"/>
      <c r="ISV519" s="416"/>
      <c r="ISW519" s="416"/>
      <c r="ISX519" s="416"/>
      <c r="ISY519" s="416"/>
      <c r="ISZ519" s="416"/>
      <c r="ITA519" s="416"/>
      <c r="ITB519" s="416"/>
      <c r="ITC519" s="416"/>
      <c r="ITD519" s="416"/>
      <c r="ITE519" s="416"/>
      <c r="ITF519" s="417"/>
      <c r="ITG519" s="417"/>
      <c r="ITH519" s="417"/>
      <c r="ITI519" s="417"/>
      <c r="ITJ519" s="417"/>
      <c r="ITK519" s="417"/>
      <c r="ITL519" s="417"/>
      <c r="ITM519" s="417"/>
      <c r="ITN519" s="417"/>
      <c r="ITO519" s="417"/>
      <c r="ITP519" s="417"/>
      <c r="ITQ519" s="417"/>
      <c r="ITR519" s="417"/>
      <c r="ITS519" s="417"/>
      <c r="ITT519" s="417"/>
      <c r="ITU519" s="417"/>
      <c r="ITV519" s="417"/>
      <c r="ITW519" s="417"/>
      <c r="ITX519" s="417"/>
      <c r="ITY519" s="417"/>
      <c r="ITZ519" s="417"/>
      <c r="IUA519" s="417"/>
      <c r="IUB519" s="417"/>
      <c r="IUC519" s="417"/>
      <c r="IUD519" s="418"/>
      <c r="IUE519" s="418"/>
      <c r="IUF519" s="418"/>
      <c r="IUG519" s="418"/>
      <c r="IUH519" s="418"/>
      <c r="IUI519" s="417"/>
      <c r="IUJ519" s="417"/>
      <c r="IUK519" s="418"/>
      <c r="IUL519" s="418"/>
      <c r="IUM519" s="417"/>
      <c r="IUN519" s="417"/>
      <c r="IUO519" s="418"/>
      <c r="IUP519" s="418"/>
      <c r="IUQ519" s="417"/>
      <c r="IUR519" s="417"/>
      <c r="IUS519" s="417"/>
      <c r="IUT519" s="417"/>
      <c r="IUU519" s="417"/>
      <c r="IUV519" s="417"/>
      <c r="IUW519" s="417"/>
      <c r="IUX519" s="418"/>
      <c r="IUY519" s="418"/>
      <c r="IUZ519" s="417"/>
      <c r="IVA519" s="417"/>
      <c r="IVB519" s="418"/>
      <c r="IVC519" s="418"/>
      <c r="IVD519" s="417"/>
      <c r="IVE519" s="417"/>
      <c r="IVF519" s="417"/>
      <c r="IVG519" s="417"/>
      <c r="IVH519" s="417"/>
      <c r="IVI519" s="411"/>
      <c r="IVJ519" s="443"/>
      <c r="IVK519" s="417"/>
      <c r="IVL519" s="417"/>
      <c r="IVM519" s="417"/>
      <c r="IVN519" s="417"/>
      <c r="IVO519" s="417"/>
      <c r="IVP519" s="417"/>
      <c r="IVQ519" s="417"/>
      <c r="IVR519" s="416"/>
      <c r="IVS519" s="416"/>
      <c r="IVT519" s="416"/>
      <c r="IVU519" s="416"/>
      <c r="IVV519" s="416"/>
      <c r="IVW519" s="416"/>
      <c r="IVX519" s="416"/>
      <c r="IVY519" s="416"/>
      <c r="IVZ519" s="416"/>
      <c r="IWA519" s="416"/>
      <c r="IWB519" s="416"/>
      <c r="IWC519" s="416"/>
      <c r="IWD519" s="416"/>
      <c r="IWE519" s="416"/>
      <c r="IWF519" s="416"/>
      <c r="IWG519" s="416"/>
      <c r="IWH519" s="416"/>
      <c r="IWI519" s="416"/>
      <c r="IWJ519" s="416"/>
      <c r="IWK519" s="416"/>
      <c r="IWL519" s="416"/>
      <c r="IWM519" s="416"/>
      <c r="IWN519" s="416"/>
      <c r="IWO519" s="416"/>
      <c r="IWP519" s="416"/>
      <c r="IWQ519" s="416"/>
      <c r="IWR519" s="416"/>
      <c r="IWS519" s="416"/>
      <c r="IWT519" s="416"/>
      <c r="IWU519" s="416"/>
      <c r="IWV519" s="416"/>
      <c r="IWW519" s="416"/>
      <c r="IWX519" s="416"/>
      <c r="IWY519" s="416"/>
      <c r="IWZ519" s="416"/>
      <c r="IXA519" s="416"/>
      <c r="IXB519" s="416"/>
      <c r="IXC519" s="416"/>
      <c r="IXD519" s="416"/>
      <c r="IXE519" s="416"/>
      <c r="IXF519" s="416"/>
      <c r="IXG519" s="416"/>
      <c r="IXH519" s="416"/>
      <c r="IXI519" s="416"/>
      <c r="IXJ519" s="417"/>
      <c r="IXK519" s="417"/>
      <c r="IXL519" s="417"/>
      <c r="IXM519" s="417"/>
      <c r="IXN519" s="417"/>
      <c r="IXO519" s="417"/>
      <c r="IXP519" s="417"/>
      <c r="IXQ519" s="417"/>
      <c r="IXR519" s="417"/>
      <c r="IXS519" s="417"/>
      <c r="IXT519" s="417"/>
      <c r="IXU519" s="417"/>
      <c r="IXV519" s="417"/>
      <c r="IXW519" s="417"/>
      <c r="IXX519" s="417"/>
      <c r="IXY519" s="417"/>
      <c r="IXZ519" s="417"/>
      <c r="IYA519" s="417"/>
      <c r="IYB519" s="417"/>
      <c r="IYC519" s="417"/>
      <c r="IYD519" s="417"/>
      <c r="IYE519" s="417"/>
      <c r="IYF519" s="417"/>
      <c r="IYG519" s="417"/>
      <c r="IYH519" s="418"/>
      <c r="IYI519" s="418"/>
      <c r="IYJ519" s="418"/>
      <c r="IYK519" s="418"/>
      <c r="IYL519" s="418"/>
      <c r="IYM519" s="417"/>
      <c r="IYN519" s="417"/>
      <c r="IYO519" s="418"/>
      <c r="IYP519" s="418"/>
      <c r="IYQ519" s="417"/>
      <c r="IYR519" s="417"/>
      <c r="IYS519" s="418"/>
      <c r="IYT519" s="418"/>
      <c r="IYU519" s="417"/>
      <c r="IYV519" s="417"/>
      <c r="IYW519" s="417"/>
      <c r="IYX519" s="417"/>
      <c r="IYY519" s="417"/>
      <c r="IYZ519" s="417"/>
      <c r="IZA519" s="417"/>
      <c r="IZB519" s="418"/>
      <c r="IZC519" s="418"/>
      <c r="IZD519" s="417"/>
      <c r="IZE519" s="417"/>
      <c r="IZF519" s="418"/>
      <c r="IZG519" s="418"/>
      <c r="IZH519" s="417"/>
      <c r="IZI519" s="417"/>
      <c r="IZJ519" s="417"/>
      <c r="IZK519" s="417"/>
      <c r="IZL519" s="417"/>
      <c r="IZM519" s="411"/>
      <c r="IZN519" s="443"/>
      <c r="IZO519" s="417"/>
      <c r="IZP519" s="417"/>
      <c r="IZQ519" s="417"/>
      <c r="IZR519" s="417"/>
      <c r="IZS519" s="417"/>
      <c r="IZT519" s="417"/>
      <c r="IZU519" s="417"/>
      <c r="IZV519" s="416"/>
      <c r="IZW519" s="416"/>
      <c r="IZX519" s="416"/>
      <c r="IZY519" s="416"/>
      <c r="IZZ519" s="416"/>
      <c r="JAA519" s="416"/>
      <c r="JAB519" s="416"/>
      <c r="JAC519" s="416"/>
      <c r="JAD519" s="416"/>
      <c r="JAE519" s="416"/>
      <c r="JAF519" s="416"/>
      <c r="JAG519" s="416"/>
      <c r="JAH519" s="416"/>
      <c r="JAI519" s="416"/>
      <c r="JAJ519" s="416"/>
      <c r="JAK519" s="416"/>
      <c r="JAL519" s="416"/>
      <c r="JAM519" s="416"/>
      <c r="JAN519" s="416"/>
      <c r="JAO519" s="416"/>
      <c r="JAP519" s="416"/>
      <c r="JAQ519" s="416"/>
      <c r="JAR519" s="416"/>
      <c r="JAS519" s="416"/>
      <c r="JAT519" s="416"/>
      <c r="JAU519" s="416"/>
      <c r="JAV519" s="416"/>
      <c r="JAW519" s="416"/>
      <c r="JAX519" s="416"/>
      <c r="JAY519" s="416"/>
      <c r="JAZ519" s="416"/>
      <c r="JBA519" s="416"/>
      <c r="JBB519" s="416"/>
      <c r="JBC519" s="416"/>
      <c r="JBD519" s="416"/>
      <c r="JBE519" s="416"/>
      <c r="JBF519" s="416"/>
      <c r="JBG519" s="416"/>
      <c r="JBH519" s="416"/>
      <c r="JBI519" s="416"/>
      <c r="JBJ519" s="416"/>
      <c r="JBK519" s="416"/>
      <c r="JBL519" s="416"/>
      <c r="JBM519" s="416"/>
      <c r="JBN519" s="417"/>
      <c r="JBO519" s="417"/>
      <c r="JBP519" s="417"/>
      <c r="JBQ519" s="417"/>
      <c r="JBR519" s="417"/>
      <c r="JBS519" s="417"/>
      <c r="JBT519" s="417"/>
      <c r="JBU519" s="417"/>
      <c r="JBV519" s="417"/>
      <c r="JBW519" s="417"/>
      <c r="JBX519" s="417"/>
      <c r="JBY519" s="417"/>
      <c r="JBZ519" s="417"/>
      <c r="JCA519" s="417"/>
      <c r="JCB519" s="417"/>
      <c r="JCC519" s="417"/>
      <c r="JCD519" s="417"/>
      <c r="JCE519" s="417"/>
      <c r="JCF519" s="417"/>
      <c r="JCG519" s="417"/>
      <c r="JCH519" s="417"/>
      <c r="JCI519" s="417"/>
      <c r="JCJ519" s="417"/>
      <c r="JCK519" s="417"/>
      <c r="JCL519" s="418"/>
      <c r="JCM519" s="418"/>
      <c r="JCN519" s="418"/>
      <c r="JCO519" s="418"/>
      <c r="JCP519" s="418"/>
      <c r="JCQ519" s="417"/>
      <c r="JCR519" s="417"/>
      <c r="JCS519" s="418"/>
      <c r="JCT519" s="418"/>
      <c r="JCU519" s="417"/>
      <c r="JCV519" s="417"/>
      <c r="JCW519" s="418"/>
      <c r="JCX519" s="418"/>
      <c r="JCY519" s="417"/>
      <c r="JCZ519" s="417"/>
      <c r="JDA519" s="417"/>
      <c r="JDB519" s="417"/>
      <c r="JDC519" s="417"/>
      <c r="JDD519" s="417"/>
      <c r="JDE519" s="417"/>
      <c r="JDF519" s="418"/>
      <c r="JDG519" s="418"/>
      <c r="JDH519" s="417"/>
      <c r="JDI519" s="417"/>
      <c r="JDJ519" s="418"/>
      <c r="JDK519" s="418"/>
      <c r="JDL519" s="417"/>
      <c r="JDM519" s="417"/>
      <c r="JDN519" s="417"/>
      <c r="JDO519" s="417"/>
      <c r="JDP519" s="417"/>
      <c r="JDQ519" s="411"/>
      <c r="JDR519" s="443"/>
      <c r="JDS519" s="417"/>
      <c r="JDT519" s="417"/>
      <c r="JDU519" s="417"/>
      <c r="JDV519" s="417"/>
      <c r="JDW519" s="417"/>
      <c r="JDX519" s="417"/>
      <c r="JDY519" s="417"/>
      <c r="JDZ519" s="416"/>
      <c r="JEA519" s="416"/>
      <c r="JEB519" s="416"/>
      <c r="JEC519" s="416"/>
      <c r="JED519" s="416"/>
      <c r="JEE519" s="416"/>
      <c r="JEF519" s="416"/>
      <c r="JEG519" s="416"/>
      <c r="JEH519" s="416"/>
      <c r="JEI519" s="416"/>
      <c r="JEJ519" s="416"/>
      <c r="JEK519" s="416"/>
      <c r="JEL519" s="416"/>
      <c r="JEM519" s="416"/>
      <c r="JEN519" s="416"/>
      <c r="JEO519" s="416"/>
      <c r="JEP519" s="416"/>
      <c r="JEQ519" s="416"/>
      <c r="JER519" s="416"/>
      <c r="JES519" s="416"/>
      <c r="JET519" s="416"/>
      <c r="JEU519" s="416"/>
      <c r="JEV519" s="416"/>
      <c r="JEW519" s="416"/>
      <c r="JEX519" s="416"/>
      <c r="JEY519" s="416"/>
      <c r="JEZ519" s="416"/>
      <c r="JFA519" s="416"/>
      <c r="JFB519" s="416"/>
      <c r="JFC519" s="416"/>
      <c r="JFD519" s="416"/>
      <c r="JFE519" s="416"/>
      <c r="JFF519" s="416"/>
      <c r="JFG519" s="416"/>
      <c r="JFH519" s="416"/>
      <c r="JFI519" s="416"/>
      <c r="JFJ519" s="416"/>
      <c r="JFK519" s="416"/>
      <c r="JFL519" s="416"/>
      <c r="JFM519" s="416"/>
      <c r="JFN519" s="416"/>
      <c r="JFO519" s="416"/>
      <c r="JFP519" s="416"/>
      <c r="JFQ519" s="416"/>
      <c r="JFR519" s="417"/>
      <c r="JFS519" s="417"/>
      <c r="JFT519" s="417"/>
      <c r="JFU519" s="417"/>
      <c r="JFV519" s="417"/>
      <c r="JFW519" s="417"/>
      <c r="JFX519" s="417"/>
      <c r="JFY519" s="417"/>
      <c r="JFZ519" s="417"/>
      <c r="JGA519" s="417"/>
      <c r="JGB519" s="417"/>
      <c r="JGC519" s="417"/>
      <c r="JGD519" s="417"/>
      <c r="JGE519" s="417"/>
      <c r="JGF519" s="417"/>
      <c r="JGG519" s="417"/>
      <c r="JGH519" s="417"/>
      <c r="JGI519" s="417"/>
      <c r="JGJ519" s="417"/>
      <c r="JGK519" s="417"/>
      <c r="JGL519" s="417"/>
      <c r="JGM519" s="417"/>
      <c r="JGN519" s="417"/>
      <c r="JGO519" s="417"/>
      <c r="JGP519" s="418"/>
      <c r="JGQ519" s="418"/>
      <c r="JGR519" s="418"/>
      <c r="JGS519" s="418"/>
      <c r="JGT519" s="418"/>
      <c r="JGU519" s="417"/>
      <c r="JGV519" s="417"/>
      <c r="JGW519" s="418"/>
      <c r="JGX519" s="418"/>
      <c r="JGY519" s="417"/>
      <c r="JGZ519" s="417"/>
      <c r="JHA519" s="418"/>
      <c r="JHB519" s="418"/>
      <c r="JHC519" s="417"/>
      <c r="JHD519" s="417"/>
      <c r="JHE519" s="417"/>
      <c r="JHF519" s="417"/>
      <c r="JHG519" s="417"/>
      <c r="JHH519" s="417"/>
      <c r="JHI519" s="417"/>
      <c r="JHJ519" s="418"/>
      <c r="JHK519" s="418"/>
      <c r="JHL519" s="417"/>
      <c r="JHM519" s="417"/>
      <c r="JHN519" s="418"/>
      <c r="JHO519" s="418"/>
      <c r="JHP519" s="417"/>
      <c r="JHQ519" s="417"/>
      <c r="JHR519" s="417"/>
      <c r="JHS519" s="417"/>
      <c r="JHT519" s="417"/>
      <c r="JHU519" s="411"/>
      <c r="JHV519" s="443"/>
      <c r="JHW519" s="417"/>
      <c r="JHX519" s="417"/>
      <c r="JHY519" s="417"/>
      <c r="JHZ519" s="417"/>
      <c r="JIA519" s="417"/>
      <c r="JIB519" s="417"/>
      <c r="JIC519" s="417"/>
      <c r="JID519" s="416"/>
      <c r="JIE519" s="416"/>
      <c r="JIF519" s="416"/>
      <c r="JIG519" s="416"/>
      <c r="JIH519" s="416"/>
      <c r="JII519" s="416"/>
      <c r="JIJ519" s="416"/>
      <c r="JIK519" s="416"/>
      <c r="JIL519" s="416"/>
      <c r="JIM519" s="416"/>
      <c r="JIN519" s="416"/>
      <c r="JIO519" s="416"/>
      <c r="JIP519" s="416"/>
      <c r="JIQ519" s="416"/>
      <c r="JIR519" s="416"/>
      <c r="JIS519" s="416"/>
      <c r="JIT519" s="416"/>
      <c r="JIU519" s="416"/>
      <c r="JIV519" s="416"/>
      <c r="JIW519" s="416"/>
      <c r="JIX519" s="416"/>
      <c r="JIY519" s="416"/>
      <c r="JIZ519" s="416"/>
      <c r="JJA519" s="416"/>
      <c r="JJB519" s="416"/>
      <c r="JJC519" s="416"/>
      <c r="JJD519" s="416"/>
      <c r="JJE519" s="416"/>
      <c r="JJF519" s="416"/>
      <c r="JJG519" s="416"/>
      <c r="JJH519" s="416"/>
      <c r="JJI519" s="416"/>
      <c r="JJJ519" s="416"/>
      <c r="JJK519" s="416"/>
      <c r="JJL519" s="416"/>
      <c r="JJM519" s="416"/>
      <c r="JJN519" s="416"/>
      <c r="JJO519" s="416"/>
      <c r="JJP519" s="416"/>
      <c r="JJQ519" s="416"/>
      <c r="JJR519" s="416"/>
      <c r="JJS519" s="416"/>
      <c r="JJT519" s="416"/>
      <c r="JJU519" s="416"/>
      <c r="JJV519" s="417"/>
      <c r="JJW519" s="417"/>
      <c r="JJX519" s="417"/>
      <c r="JJY519" s="417"/>
      <c r="JJZ519" s="417"/>
      <c r="JKA519" s="417"/>
      <c r="JKB519" s="417"/>
      <c r="JKC519" s="417"/>
      <c r="JKD519" s="417"/>
      <c r="JKE519" s="417"/>
      <c r="JKF519" s="417"/>
      <c r="JKG519" s="417"/>
      <c r="JKH519" s="417"/>
      <c r="JKI519" s="417"/>
      <c r="JKJ519" s="417"/>
      <c r="JKK519" s="417"/>
      <c r="JKL519" s="417"/>
      <c r="JKM519" s="417"/>
      <c r="JKN519" s="417"/>
      <c r="JKO519" s="417"/>
      <c r="JKP519" s="417"/>
      <c r="JKQ519" s="417"/>
      <c r="JKR519" s="417"/>
      <c r="JKS519" s="417"/>
      <c r="JKT519" s="418"/>
      <c r="JKU519" s="418"/>
      <c r="JKV519" s="418"/>
      <c r="JKW519" s="418"/>
      <c r="JKX519" s="418"/>
      <c r="JKY519" s="417"/>
      <c r="JKZ519" s="417"/>
      <c r="JLA519" s="418"/>
      <c r="JLB519" s="418"/>
      <c r="JLC519" s="417"/>
      <c r="JLD519" s="417"/>
      <c r="JLE519" s="418"/>
      <c r="JLF519" s="418"/>
      <c r="JLG519" s="417"/>
      <c r="JLH519" s="417"/>
      <c r="JLI519" s="417"/>
      <c r="JLJ519" s="417"/>
      <c r="JLK519" s="417"/>
      <c r="JLL519" s="417"/>
      <c r="JLM519" s="417"/>
      <c r="JLN519" s="418"/>
      <c r="JLO519" s="418"/>
      <c r="JLP519" s="417"/>
      <c r="JLQ519" s="417"/>
      <c r="JLR519" s="418"/>
      <c r="JLS519" s="418"/>
      <c r="JLT519" s="417"/>
      <c r="JLU519" s="417"/>
      <c r="JLV519" s="417"/>
      <c r="JLW519" s="417"/>
      <c r="JLX519" s="417"/>
      <c r="JLY519" s="411"/>
      <c r="JLZ519" s="443"/>
      <c r="JMA519" s="417"/>
      <c r="JMB519" s="417"/>
      <c r="JMC519" s="417"/>
      <c r="JMD519" s="417"/>
      <c r="JME519" s="417"/>
      <c r="JMF519" s="417"/>
      <c r="JMG519" s="417"/>
      <c r="JMH519" s="416"/>
      <c r="JMI519" s="416"/>
      <c r="JMJ519" s="416"/>
      <c r="JMK519" s="416"/>
      <c r="JML519" s="416"/>
      <c r="JMM519" s="416"/>
      <c r="JMN519" s="416"/>
      <c r="JMO519" s="416"/>
      <c r="JMP519" s="416"/>
      <c r="JMQ519" s="416"/>
      <c r="JMR519" s="416"/>
      <c r="JMS519" s="416"/>
      <c r="JMT519" s="416"/>
      <c r="JMU519" s="416"/>
      <c r="JMV519" s="416"/>
      <c r="JMW519" s="416"/>
      <c r="JMX519" s="416"/>
      <c r="JMY519" s="416"/>
      <c r="JMZ519" s="416"/>
      <c r="JNA519" s="416"/>
      <c r="JNB519" s="416"/>
      <c r="JNC519" s="416"/>
      <c r="JND519" s="416"/>
      <c r="JNE519" s="416"/>
      <c r="JNF519" s="416"/>
      <c r="JNG519" s="416"/>
      <c r="JNH519" s="416"/>
      <c r="JNI519" s="416"/>
      <c r="JNJ519" s="416"/>
      <c r="JNK519" s="416"/>
      <c r="JNL519" s="416"/>
      <c r="JNM519" s="416"/>
      <c r="JNN519" s="416"/>
      <c r="JNO519" s="416"/>
      <c r="JNP519" s="416"/>
      <c r="JNQ519" s="416"/>
      <c r="JNR519" s="416"/>
      <c r="JNS519" s="416"/>
      <c r="JNT519" s="416"/>
      <c r="JNU519" s="416"/>
      <c r="JNV519" s="416"/>
      <c r="JNW519" s="416"/>
      <c r="JNX519" s="416"/>
      <c r="JNY519" s="416"/>
      <c r="JNZ519" s="417"/>
      <c r="JOA519" s="417"/>
      <c r="JOB519" s="417"/>
      <c r="JOC519" s="417"/>
      <c r="JOD519" s="417"/>
      <c r="JOE519" s="417"/>
      <c r="JOF519" s="417"/>
      <c r="JOG519" s="417"/>
      <c r="JOH519" s="417"/>
      <c r="JOI519" s="417"/>
      <c r="JOJ519" s="417"/>
      <c r="JOK519" s="417"/>
      <c r="JOL519" s="417"/>
      <c r="JOM519" s="417"/>
      <c r="JON519" s="417"/>
      <c r="JOO519" s="417"/>
      <c r="JOP519" s="417"/>
      <c r="JOQ519" s="417"/>
      <c r="JOR519" s="417"/>
      <c r="JOS519" s="417"/>
      <c r="JOT519" s="417"/>
      <c r="JOU519" s="417"/>
      <c r="JOV519" s="417"/>
      <c r="JOW519" s="417"/>
      <c r="JOX519" s="418"/>
      <c r="JOY519" s="418"/>
      <c r="JOZ519" s="418"/>
      <c r="JPA519" s="418"/>
      <c r="JPB519" s="418"/>
      <c r="JPC519" s="417"/>
      <c r="JPD519" s="417"/>
      <c r="JPE519" s="418"/>
      <c r="JPF519" s="418"/>
      <c r="JPG519" s="417"/>
      <c r="JPH519" s="417"/>
      <c r="JPI519" s="418"/>
      <c r="JPJ519" s="418"/>
      <c r="JPK519" s="417"/>
      <c r="JPL519" s="417"/>
      <c r="JPM519" s="417"/>
      <c r="JPN519" s="417"/>
      <c r="JPO519" s="417"/>
      <c r="JPP519" s="417"/>
      <c r="JPQ519" s="417"/>
      <c r="JPR519" s="418"/>
      <c r="JPS519" s="418"/>
      <c r="JPT519" s="417"/>
      <c r="JPU519" s="417"/>
      <c r="JPV519" s="418"/>
      <c r="JPW519" s="418"/>
      <c r="JPX519" s="417"/>
      <c r="JPY519" s="417"/>
      <c r="JPZ519" s="417"/>
      <c r="JQA519" s="417"/>
      <c r="JQB519" s="417"/>
      <c r="JQC519" s="411"/>
      <c r="JQD519" s="443"/>
      <c r="JQE519" s="417"/>
      <c r="JQF519" s="417"/>
      <c r="JQG519" s="417"/>
      <c r="JQH519" s="417"/>
      <c r="JQI519" s="417"/>
      <c r="JQJ519" s="417"/>
      <c r="JQK519" s="417"/>
      <c r="JQL519" s="416"/>
      <c r="JQM519" s="416"/>
      <c r="JQN519" s="416"/>
      <c r="JQO519" s="416"/>
      <c r="JQP519" s="416"/>
      <c r="JQQ519" s="416"/>
      <c r="JQR519" s="416"/>
      <c r="JQS519" s="416"/>
      <c r="JQT519" s="416"/>
      <c r="JQU519" s="416"/>
      <c r="JQV519" s="416"/>
      <c r="JQW519" s="416"/>
      <c r="JQX519" s="416"/>
      <c r="JQY519" s="416"/>
      <c r="JQZ519" s="416"/>
      <c r="JRA519" s="416"/>
      <c r="JRB519" s="416"/>
      <c r="JRC519" s="416"/>
      <c r="JRD519" s="416"/>
      <c r="JRE519" s="416"/>
      <c r="JRF519" s="416"/>
      <c r="JRG519" s="416"/>
      <c r="JRH519" s="416"/>
      <c r="JRI519" s="416"/>
      <c r="JRJ519" s="416"/>
      <c r="JRK519" s="416"/>
      <c r="JRL519" s="416"/>
      <c r="JRM519" s="416"/>
      <c r="JRN519" s="416"/>
      <c r="JRO519" s="416"/>
      <c r="JRP519" s="416"/>
      <c r="JRQ519" s="416"/>
      <c r="JRR519" s="416"/>
      <c r="JRS519" s="416"/>
      <c r="JRT519" s="416"/>
      <c r="JRU519" s="416"/>
      <c r="JRV519" s="416"/>
      <c r="JRW519" s="416"/>
      <c r="JRX519" s="416"/>
      <c r="JRY519" s="416"/>
      <c r="JRZ519" s="416"/>
      <c r="JSA519" s="416"/>
      <c r="JSB519" s="416"/>
      <c r="JSC519" s="416"/>
      <c r="JSD519" s="417"/>
      <c r="JSE519" s="417"/>
      <c r="JSF519" s="417"/>
      <c r="JSG519" s="417"/>
      <c r="JSH519" s="417"/>
      <c r="JSI519" s="417"/>
      <c r="JSJ519" s="417"/>
      <c r="JSK519" s="417"/>
      <c r="JSL519" s="417"/>
      <c r="JSM519" s="417"/>
      <c r="JSN519" s="417"/>
      <c r="JSO519" s="417"/>
      <c r="JSP519" s="417"/>
      <c r="JSQ519" s="417"/>
      <c r="JSR519" s="417"/>
      <c r="JSS519" s="417"/>
      <c r="JST519" s="417"/>
      <c r="JSU519" s="417"/>
      <c r="JSV519" s="417"/>
      <c r="JSW519" s="417"/>
      <c r="JSX519" s="417"/>
      <c r="JSY519" s="417"/>
      <c r="JSZ519" s="417"/>
      <c r="JTA519" s="417"/>
      <c r="JTB519" s="418"/>
      <c r="JTC519" s="418"/>
      <c r="JTD519" s="418"/>
      <c r="JTE519" s="418"/>
      <c r="JTF519" s="418"/>
      <c r="JTG519" s="417"/>
      <c r="JTH519" s="417"/>
      <c r="JTI519" s="418"/>
      <c r="JTJ519" s="418"/>
      <c r="JTK519" s="417"/>
      <c r="JTL519" s="417"/>
      <c r="JTM519" s="418"/>
      <c r="JTN519" s="418"/>
      <c r="JTO519" s="417"/>
      <c r="JTP519" s="417"/>
      <c r="JTQ519" s="417"/>
      <c r="JTR519" s="417"/>
      <c r="JTS519" s="417"/>
      <c r="JTT519" s="417"/>
      <c r="JTU519" s="417"/>
      <c r="JTV519" s="418"/>
      <c r="JTW519" s="418"/>
      <c r="JTX519" s="417"/>
      <c r="JTY519" s="417"/>
      <c r="JTZ519" s="418"/>
      <c r="JUA519" s="418"/>
      <c r="JUB519" s="417"/>
      <c r="JUC519" s="417"/>
      <c r="JUD519" s="417"/>
      <c r="JUE519" s="417"/>
      <c r="JUF519" s="417"/>
      <c r="JUG519" s="411"/>
      <c r="JUH519" s="443"/>
      <c r="JUI519" s="417"/>
      <c r="JUJ519" s="417"/>
      <c r="JUK519" s="417"/>
      <c r="JUL519" s="417"/>
      <c r="JUM519" s="417"/>
      <c r="JUN519" s="417"/>
      <c r="JUO519" s="417"/>
      <c r="JUP519" s="416"/>
      <c r="JUQ519" s="416"/>
      <c r="JUR519" s="416"/>
      <c r="JUS519" s="416"/>
      <c r="JUT519" s="416"/>
      <c r="JUU519" s="416"/>
      <c r="JUV519" s="416"/>
      <c r="JUW519" s="416"/>
      <c r="JUX519" s="416"/>
      <c r="JUY519" s="416"/>
      <c r="JUZ519" s="416"/>
      <c r="JVA519" s="416"/>
      <c r="JVB519" s="416"/>
      <c r="JVC519" s="416"/>
      <c r="JVD519" s="416"/>
      <c r="JVE519" s="416"/>
      <c r="JVF519" s="416"/>
      <c r="JVG519" s="416"/>
      <c r="JVH519" s="416"/>
      <c r="JVI519" s="416"/>
      <c r="JVJ519" s="416"/>
      <c r="JVK519" s="416"/>
      <c r="JVL519" s="416"/>
      <c r="JVM519" s="416"/>
      <c r="JVN519" s="416"/>
      <c r="JVO519" s="416"/>
      <c r="JVP519" s="416"/>
      <c r="JVQ519" s="416"/>
      <c r="JVR519" s="416"/>
      <c r="JVS519" s="416"/>
      <c r="JVT519" s="416"/>
      <c r="JVU519" s="416"/>
      <c r="JVV519" s="416"/>
      <c r="JVW519" s="416"/>
      <c r="JVX519" s="416"/>
      <c r="JVY519" s="416"/>
      <c r="JVZ519" s="416"/>
      <c r="JWA519" s="416"/>
      <c r="JWB519" s="416"/>
      <c r="JWC519" s="416"/>
      <c r="JWD519" s="416"/>
      <c r="JWE519" s="416"/>
      <c r="JWF519" s="416"/>
      <c r="JWG519" s="416"/>
      <c r="JWH519" s="417"/>
      <c r="JWI519" s="417"/>
      <c r="JWJ519" s="417"/>
      <c r="JWK519" s="417"/>
      <c r="JWL519" s="417"/>
      <c r="JWM519" s="417"/>
      <c r="JWN519" s="417"/>
      <c r="JWO519" s="417"/>
      <c r="JWP519" s="417"/>
      <c r="JWQ519" s="417"/>
      <c r="JWR519" s="417"/>
      <c r="JWS519" s="417"/>
      <c r="JWT519" s="417"/>
      <c r="JWU519" s="417"/>
      <c r="JWV519" s="417"/>
      <c r="JWW519" s="417"/>
      <c r="JWX519" s="417"/>
      <c r="JWY519" s="417"/>
      <c r="JWZ519" s="417"/>
      <c r="JXA519" s="417"/>
      <c r="JXB519" s="417"/>
      <c r="JXC519" s="417"/>
      <c r="JXD519" s="417"/>
      <c r="JXE519" s="417"/>
      <c r="JXF519" s="418"/>
      <c r="JXG519" s="418"/>
      <c r="JXH519" s="418"/>
      <c r="JXI519" s="418"/>
      <c r="JXJ519" s="418"/>
      <c r="JXK519" s="417"/>
      <c r="JXL519" s="417"/>
      <c r="JXM519" s="418"/>
      <c r="JXN519" s="418"/>
      <c r="JXO519" s="417"/>
      <c r="JXP519" s="417"/>
      <c r="JXQ519" s="418"/>
      <c r="JXR519" s="418"/>
      <c r="JXS519" s="417"/>
      <c r="JXT519" s="417"/>
      <c r="JXU519" s="417"/>
      <c r="JXV519" s="417"/>
      <c r="JXW519" s="417"/>
      <c r="JXX519" s="417"/>
      <c r="JXY519" s="417"/>
      <c r="JXZ519" s="418"/>
      <c r="JYA519" s="418"/>
      <c r="JYB519" s="417"/>
      <c r="JYC519" s="417"/>
      <c r="JYD519" s="418"/>
      <c r="JYE519" s="418"/>
      <c r="JYF519" s="417"/>
      <c r="JYG519" s="417"/>
      <c r="JYH519" s="417"/>
      <c r="JYI519" s="417"/>
      <c r="JYJ519" s="417"/>
      <c r="JYK519" s="411"/>
      <c r="JYL519" s="443"/>
      <c r="JYM519" s="417"/>
      <c r="JYN519" s="417"/>
      <c r="JYO519" s="417"/>
      <c r="JYP519" s="417"/>
      <c r="JYQ519" s="417"/>
      <c r="JYR519" s="417"/>
      <c r="JYS519" s="417"/>
      <c r="JYT519" s="416"/>
      <c r="JYU519" s="416"/>
      <c r="JYV519" s="416"/>
      <c r="JYW519" s="416"/>
      <c r="JYX519" s="416"/>
      <c r="JYY519" s="416"/>
      <c r="JYZ519" s="416"/>
      <c r="JZA519" s="416"/>
      <c r="JZB519" s="416"/>
      <c r="JZC519" s="416"/>
      <c r="JZD519" s="416"/>
      <c r="JZE519" s="416"/>
      <c r="JZF519" s="416"/>
      <c r="JZG519" s="416"/>
      <c r="JZH519" s="416"/>
      <c r="JZI519" s="416"/>
      <c r="JZJ519" s="416"/>
      <c r="JZK519" s="416"/>
      <c r="JZL519" s="416"/>
      <c r="JZM519" s="416"/>
      <c r="JZN519" s="416"/>
      <c r="JZO519" s="416"/>
      <c r="JZP519" s="416"/>
      <c r="JZQ519" s="416"/>
      <c r="JZR519" s="416"/>
      <c r="JZS519" s="416"/>
      <c r="JZT519" s="416"/>
      <c r="JZU519" s="416"/>
      <c r="JZV519" s="416"/>
      <c r="JZW519" s="416"/>
      <c r="JZX519" s="416"/>
      <c r="JZY519" s="416"/>
      <c r="JZZ519" s="416"/>
      <c r="KAA519" s="416"/>
      <c r="KAB519" s="416"/>
      <c r="KAC519" s="416"/>
      <c r="KAD519" s="416"/>
      <c r="KAE519" s="416"/>
      <c r="KAF519" s="416"/>
      <c r="KAG519" s="416"/>
      <c r="KAH519" s="416"/>
      <c r="KAI519" s="416"/>
      <c r="KAJ519" s="416"/>
      <c r="KAK519" s="416"/>
      <c r="KAL519" s="417"/>
      <c r="KAM519" s="417"/>
      <c r="KAN519" s="417"/>
      <c r="KAO519" s="417"/>
      <c r="KAP519" s="417"/>
      <c r="KAQ519" s="417"/>
      <c r="KAR519" s="417"/>
      <c r="KAS519" s="417"/>
      <c r="KAT519" s="417"/>
      <c r="KAU519" s="417"/>
      <c r="KAV519" s="417"/>
      <c r="KAW519" s="417"/>
      <c r="KAX519" s="417"/>
      <c r="KAY519" s="417"/>
      <c r="KAZ519" s="417"/>
      <c r="KBA519" s="417"/>
      <c r="KBB519" s="417"/>
      <c r="KBC519" s="417"/>
      <c r="KBD519" s="417"/>
      <c r="KBE519" s="417"/>
      <c r="KBF519" s="417"/>
      <c r="KBG519" s="417"/>
      <c r="KBH519" s="417"/>
      <c r="KBI519" s="417"/>
      <c r="KBJ519" s="418"/>
      <c r="KBK519" s="418"/>
      <c r="KBL519" s="418"/>
      <c r="KBM519" s="418"/>
      <c r="KBN519" s="418"/>
      <c r="KBO519" s="417"/>
      <c r="KBP519" s="417"/>
      <c r="KBQ519" s="418"/>
      <c r="KBR519" s="418"/>
      <c r="KBS519" s="417"/>
      <c r="KBT519" s="417"/>
      <c r="KBU519" s="418"/>
      <c r="KBV519" s="418"/>
      <c r="KBW519" s="417"/>
      <c r="KBX519" s="417"/>
      <c r="KBY519" s="417"/>
      <c r="KBZ519" s="417"/>
      <c r="KCA519" s="417"/>
      <c r="KCB519" s="417"/>
      <c r="KCC519" s="417"/>
      <c r="KCD519" s="418"/>
      <c r="KCE519" s="418"/>
      <c r="KCF519" s="417"/>
      <c r="KCG519" s="417"/>
      <c r="KCH519" s="418"/>
      <c r="KCI519" s="418"/>
      <c r="KCJ519" s="417"/>
      <c r="KCK519" s="417"/>
      <c r="KCL519" s="417"/>
      <c r="KCM519" s="417"/>
      <c r="KCN519" s="417"/>
      <c r="KCO519" s="411"/>
      <c r="KCP519" s="443"/>
      <c r="KCQ519" s="417"/>
      <c r="KCR519" s="417"/>
      <c r="KCS519" s="417"/>
      <c r="KCT519" s="417"/>
      <c r="KCU519" s="417"/>
      <c r="KCV519" s="417"/>
      <c r="KCW519" s="417"/>
      <c r="KCX519" s="416"/>
      <c r="KCY519" s="416"/>
      <c r="KCZ519" s="416"/>
      <c r="KDA519" s="416"/>
      <c r="KDB519" s="416"/>
      <c r="KDC519" s="416"/>
      <c r="KDD519" s="416"/>
      <c r="KDE519" s="416"/>
      <c r="KDF519" s="416"/>
      <c r="KDG519" s="416"/>
      <c r="KDH519" s="416"/>
      <c r="KDI519" s="416"/>
      <c r="KDJ519" s="416"/>
      <c r="KDK519" s="416"/>
      <c r="KDL519" s="416"/>
      <c r="KDM519" s="416"/>
      <c r="KDN519" s="416"/>
      <c r="KDO519" s="416"/>
      <c r="KDP519" s="416"/>
      <c r="KDQ519" s="416"/>
      <c r="KDR519" s="416"/>
      <c r="KDS519" s="416"/>
      <c r="KDT519" s="416"/>
      <c r="KDU519" s="416"/>
      <c r="KDV519" s="416"/>
      <c r="KDW519" s="416"/>
      <c r="KDX519" s="416"/>
      <c r="KDY519" s="416"/>
      <c r="KDZ519" s="416"/>
      <c r="KEA519" s="416"/>
      <c r="KEB519" s="416"/>
      <c r="KEC519" s="416"/>
      <c r="KED519" s="416"/>
      <c r="KEE519" s="416"/>
      <c r="KEF519" s="416"/>
      <c r="KEG519" s="416"/>
      <c r="KEH519" s="416"/>
      <c r="KEI519" s="416"/>
      <c r="KEJ519" s="416"/>
      <c r="KEK519" s="416"/>
      <c r="KEL519" s="416"/>
      <c r="KEM519" s="416"/>
      <c r="KEN519" s="416"/>
      <c r="KEO519" s="416"/>
      <c r="KEP519" s="417"/>
      <c r="KEQ519" s="417"/>
      <c r="KER519" s="417"/>
      <c r="KES519" s="417"/>
      <c r="KET519" s="417"/>
      <c r="KEU519" s="417"/>
      <c r="KEV519" s="417"/>
      <c r="KEW519" s="417"/>
      <c r="KEX519" s="417"/>
      <c r="KEY519" s="417"/>
      <c r="KEZ519" s="417"/>
      <c r="KFA519" s="417"/>
      <c r="KFB519" s="417"/>
      <c r="KFC519" s="417"/>
      <c r="KFD519" s="417"/>
      <c r="KFE519" s="417"/>
      <c r="KFF519" s="417"/>
      <c r="KFG519" s="417"/>
      <c r="KFH519" s="417"/>
      <c r="KFI519" s="417"/>
      <c r="KFJ519" s="417"/>
      <c r="KFK519" s="417"/>
      <c r="KFL519" s="417"/>
      <c r="KFM519" s="417"/>
      <c r="KFN519" s="418"/>
      <c r="KFO519" s="418"/>
      <c r="KFP519" s="418"/>
      <c r="KFQ519" s="418"/>
      <c r="KFR519" s="418"/>
      <c r="KFS519" s="417"/>
      <c r="KFT519" s="417"/>
      <c r="KFU519" s="418"/>
      <c r="KFV519" s="418"/>
      <c r="KFW519" s="417"/>
      <c r="KFX519" s="417"/>
      <c r="KFY519" s="418"/>
      <c r="KFZ519" s="418"/>
      <c r="KGA519" s="417"/>
      <c r="KGB519" s="417"/>
      <c r="KGC519" s="417"/>
      <c r="KGD519" s="417"/>
      <c r="KGE519" s="417"/>
      <c r="KGF519" s="417"/>
      <c r="KGG519" s="417"/>
      <c r="KGH519" s="418"/>
      <c r="KGI519" s="418"/>
      <c r="KGJ519" s="417"/>
      <c r="KGK519" s="417"/>
      <c r="KGL519" s="418"/>
      <c r="KGM519" s="418"/>
      <c r="KGN519" s="417"/>
      <c r="KGO519" s="417"/>
      <c r="KGP519" s="417"/>
      <c r="KGQ519" s="417"/>
      <c r="KGR519" s="417"/>
      <c r="KGS519" s="411"/>
      <c r="KGT519" s="443"/>
      <c r="KGU519" s="417"/>
      <c r="KGV519" s="417"/>
      <c r="KGW519" s="417"/>
      <c r="KGX519" s="417"/>
      <c r="KGY519" s="417"/>
      <c r="KGZ519" s="417"/>
      <c r="KHA519" s="417"/>
      <c r="KHB519" s="416"/>
      <c r="KHC519" s="416"/>
      <c r="KHD519" s="416"/>
      <c r="KHE519" s="416"/>
      <c r="KHF519" s="416"/>
      <c r="KHG519" s="416"/>
      <c r="KHH519" s="416"/>
      <c r="KHI519" s="416"/>
      <c r="KHJ519" s="416"/>
      <c r="KHK519" s="416"/>
      <c r="KHL519" s="416"/>
      <c r="KHM519" s="416"/>
      <c r="KHN519" s="416"/>
      <c r="KHO519" s="416"/>
      <c r="KHP519" s="416"/>
      <c r="KHQ519" s="416"/>
      <c r="KHR519" s="416"/>
      <c r="KHS519" s="416"/>
      <c r="KHT519" s="416"/>
      <c r="KHU519" s="416"/>
      <c r="KHV519" s="416"/>
      <c r="KHW519" s="416"/>
      <c r="KHX519" s="416"/>
      <c r="KHY519" s="416"/>
      <c r="KHZ519" s="416"/>
      <c r="KIA519" s="416"/>
      <c r="KIB519" s="416"/>
      <c r="KIC519" s="416"/>
      <c r="KID519" s="416"/>
      <c r="KIE519" s="416"/>
      <c r="KIF519" s="416"/>
      <c r="KIG519" s="416"/>
      <c r="KIH519" s="416"/>
      <c r="KII519" s="416"/>
      <c r="KIJ519" s="416"/>
      <c r="KIK519" s="416"/>
      <c r="KIL519" s="416"/>
      <c r="KIM519" s="416"/>
      <c r="KIN519" s="416"/>
      <c r="KIO519" s="416"/>
      <c r="KIP519" s="416"/>
      <c r="KIQ519" s="416"/>
      <c r="KIR519" s="416"/>
      <c r="KIS519" s="416"/>
      <c r="KIT519" s="417"/>
      <c r="KIU519" s="417"/>
      <c r="KIV519" s="417"/>
      <c r="KIW519" s="417"/>
      <c r="KIX519" s="417"/>
      <c r="KIY519" s="417"/>
      <c r="KIZ519" s="417"/>
      <c r="KJA519" s="417"/>
      <c r="KJB519" s="417"/>
      <c r="KJC519" s="417"/>
      <c r="KJD519" s="417"/>
      <c r="KJE519" s="417"/>
      <c r="KJF519" s="417"/>
      <c r="KJG519" s="417"/>
      <c r="KJH519" s="417"/>
      <c r="KJI519" s="417"/>
      <c r="KJJ519" s="417"/>
      <c r="KJK519" s="417"/>
      <c r="KJL519" s="417"/>
      <c r="KJM519" s="417"/>
      <c r="KJN519" s="417"/>
      <c r="KJO519" s="417"/>
      <c r="KJP519" s="417"/>
      <c r="KJQ519" s="417"/>
      <c r="KJR519" s="418"/>
      <c r="KJS519" s="418"/>
      <c r="KJT519" s="418"/>
      <c r="KJU519" s="418"/>
      <c r="KJV519" s="418"/>
      <c r="KJW519" s="417"/>
      <c r="KJX519" s="417"/>
      <c r="KJY519" s="418"/>
      <c r="KJZ519" s="418"/>
      <c r="KKA519" s="417"/>
      <c r="KKB519" s="417"/>
      <c r="KKC519" s="418"/>
      <c r="KKD519" s="418"/>
      <c r="KKE519" s="417"/>
      <c r="KKF519" s="417"/>
      <c r="KKG519" s="417"/>
      <c r="KKH519" s="417"/>
      <c r="KKI519" s="417"/>
      <c r="KKJ519" s="417"/>
      <c r="KKK519" s="417"/>
      <c r="KKL519" s="418"/>
      <c r="KKM519" s="418"/>
      <c r="KKN519" s="417"/>
      <c r="KKO519" s="417"/>
      <c r="KKP519" s="418"/>
      <c r="KKQ519" s="418"/>
      <c r="KKR519" s="417"/>
      <c r="KKS519" s="417"/>
      <c r="KKT519" s="417"/>
      <c r="KKU519" s="417"/>
      <c r="KKV519" s="417"/>
      <c r="KKW519" s="411"/>
      <c r="KKX519" s="443"/>
      <c r="KKY519" s="417"/>
      <c r="KKZ519" s="417"/>
      <c r="KLA519" s="417"/>
      <c r="KLB519" s="417"/>
      <c r="KLC519" s="417"/>
      <c r="KLD519" s="417"/>
      <c r="KLE519" s="417"/>
      <c r="KLF519" s="416"/>
      <c r="KLG519" s="416"/>
      <c r="KLH519" s="416"/>
      <c r="KLI519" s="416"/>
      <c r="KLJ519" s="416"/>
      <c r="KLK519" s="416"/>
      <c r="KLL519" s="416"/>
      <c r="KLM519" s="416"/>
      <c r="KLN519" s="416"/>
      <c r="KLO519" s="416"/>
      <c r="KLP519" s="416"/>
      <c r="KLQ519" s="416"/>
      <c r="KLR519" s="416"/>
      <c r="KLS519" s="416"/>
      <c r="KLT519" s="416"/>
      <c r="KLU519" s="416"/>
      <c r="KLV519" s="416"/>
      <c r="KLW519" s="416"/>
      <c r="KLX519" s="416"/>
      <c r="KLY519" s="416"/>
      <c r="KLZ519" s="416"/>
      <c r="KMA519" s="416"/>
      <c r="KMB519" s="416"/>
      <c r="KMC519" s="416"/>
      <c r="KMD519" s="416"/>
      <c r="KME519" s="416"/>
      <c r="KMF519" s="416"/>
      <c r="KMG519" s="416"/>
      <c r="KMH519" s="416"/>
      <c r="KMI519" s="416"/>
      <c r="KMJ519" s="416"/>
      <c r="KMK519" s="416"/>
      <c r="KML519" s="416"/>
      <c r="KMM519" s="416"/>
      <c r="KMN519" s="416"/>
      <c r="KMO519" s="416"/>
      <c r="KMP519" s="416"/>
      <c r="KMQ519" s="416"/>
      <c r="KMR519" s="416"/>
      <c r="KMS519" s="416"/>
      <c r="KMT519" s="416"/>
      <c r="KMU519" s="416"/>
      <c r="KMV519" s="416"/>
      <c r="KMW519" s="416"/>
      <c r="KMX519" s="417"/>
      <c r="KMY519" s="417"/>
      <c r="KMZ519" s="417"/>
      <c r="KNA519" s="417"/>
      <c r="KNB519" s="417"/>
      <c r="KNC519" s="417"/>
      <c r="KND519" s="417"/>
      <c r="KNE519" s="417"/>
      <c r="KNF519" s="417"/>
      <c r="KNG519" s="417"/>
      <c r="KNH519" s="417"/>
      <c r="KNI519" s="417"/>
      <c r="KNJ519" s="417"/>
      <c r="KNK519" s="417"/>
      <c r="KNL519" s="417"/>
      <c r="KNM519" s="417"/>
      <c r="KNN519" s="417"/>
      <c r="KNO519" s="417"/>
      <c r="KNP519" s="417"/>
      <c r="KNQ519" s="417"/>
      <c r="KNR519" s="417"/>
      <c r="KNS519" s="417"/>
      <c r="KNT519" s="417"/>
      <c r="KNU519" s="417"/>
      <c r="KNV519" s="418"/>
      <c r="KNW519" s="418"/>
      <c r="KNX519" s="418"/>
      <c r="KNY519" s="418"/>
      <c r="KNZ519" s="418"/>
      <c r="KOA519" s="417"/>
      <c r="KOB519" s="417"/>
      <c r="KOC519" s="418"/>
      <c r="KOD519" s="418"/>
      <c r="KOE519" s="417"/>
      <c r="KOF519" s="417"/>
      <c r="KOG519" s="418"/>
      <c r="KOH519" s="418"/>
      <c r="KOI519" s="417"/>
      <c r="KOJ519" s="417"/>
      <c r="KOK519" s="417"/>
      <c r="KOL519" s="417"/>
      <c r="KOM519" s="417"/>
      <c r="KON519" s="417"/>
      <c r="KOO519" s="417"/>
      <c r="KOP519" s="418"/>
      <c r="KOQ519" s="418"/>
      <c r="KOR519" s="417"/>
      <c r="KOS519" s="417"/>
      <c r="KOT519" s="418"/>
      <c r="KOU519" s="418"/>
      <c r="KOV519" s="417"/>
      <c r="KOW519" s="417"/>
      <c r="KOX519" s="417"/>
      <c r="KOY519" s="417"/>
      <c r="KOZ519" s="417"/>
      <c r="KPA519" s="411"/>
      <c r="KPB519" s="443"/>
      <c r="KPC519" s="417"/>
      <c r="KPD519" s="417"/>
      <c r="KPE519" s="417"/>
      <c r="KPF519" s="417"/>
      <c r="KPG519" s="417"/>
      <c r="KPH519" s="417"/>
      <c r="KPI519" s="417"/>
      <c r="KPJ519" s="416"/>
      <c r="KPK519" s="416"/>
      <c r="KPL519" s="416"/>
      <c r="KPM519" s="416"/>
      <c r="KPN519" s="416"/>
      <c r="KPO519" s="416"/>
      <c r="KPP519" s="416"/>
      <c r="KPQ519" s="416"/>
      <c r="KPR519" s="416"/>
      <c r="KPS519" s="416"/>
      <c r="KPT519" s="416"/>
      <c r="KPU519" s="416"/>
      <c r="KPV519" s="416"/>
      <c r="KPW519" s="416"/>
      <c r="KPX519" s="416"/>
      <c r="KPY519" s="416"/>
      <c r="KPZ519" s="416"/>
      <c r="KQA519" s="416"/>
      <c r="KQB519" s="416"/>
      <c r="KQC519" s="416"/>
      <c r="KQD519" s="416"/>
      <c r="KQE519" s="416"/>
      <c r="KQF519" s="416"/>
      <c r="KQG519" s="416"/>
      <c r="KQH519" s="416"/>
      <c r="KQI519" s="416"/>
      <c r="KQJ519" s="416"/>
      <c r="KQK519" s="416"/>
      <c r="KQL519" s="416"/>
      <c r="KQM519" s="416"/>
      <c r="KQN519" s="416"/>
      <c r="KQO519" s="416"/>
      <c r="KQP519" s="416"/>
      <c r="KQQ519" s="416"/>
      <c r="KQR519" s="416"/>
      <c r="KQS519" s="416"/>
      <c r="KQT519" s="416"/>
      <c r="KQU519" s="416"/>
      <c r="KQV519" s="416"/>
      <c r="KQW519" s="416"/>
      <c r="KQX519" s="416"/>
      <c r="KQY519" s="416"/>
      <c r="KQZ519" s="416"/>
      <c r="KRA519" s="416"/>
      <c r="KRB519" s="417"/>
      <c r="KRC519" s="417"/>
      <c r="KRD519" s="417"/>
      <c r="KRE519" s="417"/>
      <c r="KRF519" s="417"/>
      <c r="KRG519" s="417"/>
      <c r="KRH519" s="417"/>
      <c r="KRI519" s="417"/>
      <c r="KRJ519" s="417"/>
      <c r="KRK519" s="417"/>
      <c r="KRL519" s="417"/>
      <c r="KRM519" s="417"/>
      <c r="KRN519" s="417"/>
      <c r="KRO519" s="417"/>
      <c r="KRP519" s="417"/>
      <c r="KRQ519" s="417"/>
      <c r="KRR519" s="417"/>
      <c r="KRS519" s="417"/>
      <c r="KRT519" s="417"/>
      <c r="KRU519" s="417"/>
      <c r="KRV519" s="417"/>
      <c r="KRW519" s="417"/>
      <c r="KRX519" s="417"/>
      <c r="KRY519" s="417"/>
      <c r="KRZ519" s="418"/>
      <c r="KSA519" s="418"/>
      <c r="KSB519" s="418"/>
      <c r="KSC519" s="418"/>
      <c r="KSD519" s="418"/>
      <c r="KSE519" s="417"/>
      <c r="KSF519" s="417"/>
      <c r="KSG519" s="418"/>
      <c r="KSH519" s="418"/>
      <c r="KSI519" s="417"/>
      <c r="KSJ519" s="417"/>
      <c r="KSK519" s="418"/>
      <c r="KSL519" s="418"/>
      <c r="KSM519" s="417"/>
      <c r="KSN519" s="417"/>
      <c r="KSO519" s="417"/>
      <c r="KSP519" s="417"/>
      <c r="KSQ519" s="417"/>
      <c r="KSR519" s="417"/>
      <c r="KSS519" s="417"/>
      <c r="KST519" s="418"/>
      <c r="KSU519" s="418"/>
      <c r="KSV519" s="417"/>
      <c r="KSW519" s="417"/>
      <c r="KSX519" s="418"/>
      <c r="KSY519" s="418"/>
      <c r="KSZ519" s="417"/>
      <c r="KTA519" s="417"/>
      <c r="KTB519" s="417"/>
      <c r="KTC519" s="417"/>
      <c r="KTD519" s="417"/>
      <c r="KTE519" s="411"/>
      <c r="KTF519" s="443"/>
      <c r="KTG519" s="417"/>
      <c r="KTH519" s="417"/>
      <c r="KTI519" s="417"/>
      <c r="KTJ519" s="417"/>
      <c r="KTK519" s="417"/>
      <c r="KTL519" s="417"/>
      <c r="KTM519" s="417"/>
      <c r="KTN519" s="416"/>
      <c r="KTO519" s="416"/>
      <c r="KTP519" s="416"/>
      <c r="KTQ519" s="416"/>
      <c r="KTR519" s="416"/>
      <c r="KTS519" s="416"/>
      <c r="KTT519" s="416"/>
      <c r="KTU519" s="416"/>
      <c r="KTV519" s="416"/>
      <c r="KTW519" s="416"/>
      <c r="KTX519" s="416"/>
      <c r="KTY519" s="416"/>
      <c r="KTZ519" s="416"/>
      <c r="KUA519" s="416"/>
      <c r="KUB519" s="416"/>
      <c r="KUC519" s="416"/>
      <c r="KUD519" s="416"/>
      <c r="KUE519" s="416"/>
      <c r="KUF519" s="416"/>
      <c r="KUG519" s="416"/>
      <c r="KUH519" s="416"/>
      <c r="KUI519" s="416"/>
      <c r="KUJ519" s="416"/>
      <c r="KUK519" s="416"/>
      <c r="KUL519" s="416"/>
      <c r="KUM519" s="416"/>
      <c r="KUN519" s="416"/>
      <c r="KUO519" s="416"/>
      <c r="KUP519" s="416"/>
      <c r="KUQ519" s="416"/>
      <c r="KUR519" s="416"/>
      <c r="KUS519" s="416"/>
      <c r="KUT519" s="416"/>
      <c r="KUU519" s="416"/>
      <c r="KUV519" s="416"/>
      <c r="KUW519" s="416"/>
      <c r="KUX519" s="416"/>
      <c r="KUY519" s="416"/>
      <c r="KUZ519" s="416"/>
      <c r="KVA519" s="416"/>
      <c r="KVB519" s="416"/>
      <c r="KVC519" s="416"/>
      <c r="KVD519" s="416"/>
      <c r="KVE519" s="416"/>
      <c r="KVF519" s="417"/>
      <c r="KVG519" s="417"/>
      <c r="KVH519" s="417"/>
      <c r="KVI519" s="417"/>
      <c r="KVJ519" s="417"/>
      <c r="KVK519" s="417"/>
      <c r="KVL519" s="417"/>
      <c r="KVM519" s="417"/>
      <c r="KVN519" s="417"/>
      <c r="KVO519" s="417"/>
      <c r="KVP519" s="417"/>
      <c r="KVQ519" s="417"/>
      <c r="KVR519" s="417"/>
      <c r="KVS519" s="417"/>
      <c r="KVT519" s="417"/>
      <c r="KVU519" s="417"/>
      <c r="KVV519" s="417"/>
      <c r="KVW519" s="417"/>
      <c r="KVX519" s="417"/>
      <c r="KVY519" s="417"/>
      <c r="KVZ519" s="417"/>
      <c r="KWA519" s="417"/>
      <c r="KWB519" s="417"/>
      <c r="KWC519" s="417"/>
      <c r="KWD519" s="418"/>
      <c r="KWE519" s="418"/>
      <c r="KWF519" s="418"/>
      <c r="KWG519" s="418"/>
      <c r="KWH519" s="418"/>
      <c r="KWI519" s="417"/>
      <c r="KWJ519" s="417"/>
      <c r="KWK519" s="418"/>
      <c r="KWL519" s="418"/>
      <c r="KWM519" s="417"/>
      <c r="KWN519" s="417"/>
      <c r="KWO519" s="418"/>
      <c r="KWP519" s="418"/>
      <c r="KWQ519" s="417"/>
      <c r="KWR519" s="417"/>
      <c r="KWS519" s="417"/>
      <c r="KWT519" s="417"/>
      <c r="KWU519" s="417"/>
      <c r="KWV519" s="417"/>
      <c r="KWW519" s="417"/>
      <c r="KWX519" s="418"/>
      <c r="KWY519" s="418"/>
      <c r="KWZ519" s="417"/>
      <c r="KXA519" s="417"/>
      <c r="KXB519" s="418"/>
      <c r="KXC519" s="418"/>
      <c r="KXD519" s="417"/>
      <c r="KXE519" s="417"/>
      <c r="KXF519" s="417"/>
      <c r="KXG519" s="417"/>
      <c r="KXH519" s="417"/>
      <c r="KXI519" s="411"/>
      <c r="KXJ519" s="443"/>
      <c r="KXK519" s="417"/>
      <c r="KXL519" s="417"/>
      <c r="KXM519" s="417"/>
      <c r="KXN519" s="417"/>
      <c r="KXO519" s="417"/>
      <c r="KXP519" s="417"/>
      <c r="KXQ519" s="417"/>
      <c r="KXR519" s="416"/>
      <c r="KXS519" s="416"/>
      <c r="KXT519" s="416"/>
      <c r="KXU519" s="416"/>
      <c r="KXV519" s="416"/>
      <c r="KXW519" s="416"/>
      <c r="KXX519" s="416"/>
      <c r="KXY519" s="416"/>
      <c r="KXZ519" s="416"/>
      <c r="KYA519" s="416"/>
      <c r="KYB519" s="416"/>
      <c r="KYC519" s="416"/>
      <c r="KYD519" s="416"/>
      <c r="KYE519" s="416"/>
      <c r="KYF519" s="416"/>
      <c r="KYG519" s="416"/>
      <c r="KYH519" s="416"/>
      <c r="KYI519" s="416"/>
      <c r="KYJ519" s="416"/>
      <c r="KYK519" s="416"/>
      <c r="KYL519" s="416"/>
      <c r="KYM519" s="416"/>
      <c r="KYN519" s="416"/>
      <c r="KYO519" s="416"/>
      <c r="KYP519" s="416"/>
      <c r="KYQ519" s="416"/>
      <c r="KYR519" s="416"/>
      <c r="KYS519" s="416"/>
      <c r="KYT519" s="416"/>
      <c r="KYU519" s="416"/>
      <c r="KYV519" s="416"/>
      <c r="KYW519" s="416"/>
      <c r="KYX519" s="416"/>
      <c r="KYY519" s="416"/>
      <c r="KYZ519" s="416"/>
      <c r="KZA519" s="416"/>
      <c r="KZB519" s="416"/>
      <c r="KZC519" s="416"/>
      <c r="KZD519" s="416"/>
      <c r="KZE519" s="416"/>
      <c r="KZF519" s="416"/>
      <c r="KZG519" s="416"/>
      <c r="KZH519" s="416"/>
      <c r="KZI519" s="416"/>
      <c r="KZJ519" s="417"/>
      <c r="KZK519" s="417"/>
      <c r="KZL519" s="417"/>
      <c r="KZM519" s="417"/>
      <c r="KZN519" s="417"/>
      <c r="KZO519" s="417"/>
      <c r="KZP519" s="417"/>
      <c r="KZQ519" s="417"/>
      <c r="KZR519" s="417"/>
      <c r="KZS519" s="417"/>
      <c r="KZT519" s="417"/>
      <c r="KZU519" s="417"/>
      <c r="KZV519" s="417"/>
      <c r="KZW519" s="417"/>
      <c r="KZX519" s="417"/>
      <c r="KZY519" s="417"/>
      <c r="KZZ519" s="417"/>
      <c r="LAA519" s="417"/>
      <c r="LAB519" s="417"/>
      <c r="LAC519" s="417"/>
      <c r="LAD519" s="417"/>
      <c r="LAE519" s="417"/>
      <c r="LAF519" s="417"/>
      <c r="LAG519" s="417"/>
      <c r="LAH519" s="418"/>
      <c r="LAI519" s="418"/>
      <c r="LAJ519" s="418"/>
      <c r="LAK519" s="418"/>
      <c r="LAL519" s="418"/>
      <c r="LAM519" s="417"/>
      <c r="LAN519" s="417"/>
      <c r="LAO519" s="418"/>
      <c r="LAP519" s="418"/>
      <c r="LAQ519" s="417"/>
      <c r="LAR519" s="417"/>
      <c r="LAS519" s="418"/>
      <c r="LAT519" s="418"/>
      <c r="LAU519" s="417"/>
      <c r="LAV519" s="417"/>
      <c r="LAW519" s="417"/>
      <c r="LAX519" s="417"/>
      <c r="LAY519" s="417"/>
      <c r="LAZ519" s="417"/>
      <c r="LBA519" s="417"/>
      <c r="LBB519" s="418"/>
      <c r="LBC519" s="418"/>
      <c r="LBD519" s="417"/>
      <c r="LBE519" s="417"/>
      <c r="LBF519" s="418"/>
      <c r="LBG519" s="418"/>
      <c r="LBH519" s="417"/>
      <c r="LBI519" s="417"/>
      <c r="LBJ519" s="417"/>
      <c r="LBK519" s="417"/>
      <c r="LBL519" s="417"/>
      <c r="LBM519" s="411"/>
      <c r="LBN519" s="443"/>
      <c r="LBO519" s="417"/>
      <c r="LBP519" s="417"/>
      <c r="LBQ519" s="417"/>
      <c r="LBR519" s="417"/>
      <c r="LBS519" s="417"/>
      <c r="LBT519" s="417"/>
      <c r="LBU519" s="417"/>
      <c r="LBV519" s="416"/>
      <c r="LBW519" s="416"/>
      <c r="LBX519" s="416"/>
      <c r="LBY519" s="416"/>
      <c r="LBZ519" s="416"/>
      <c r="LCA519" s="416"/>
      <c r="LCB519" s="416"/>
      <c r="LCC519" s="416"/>
      <c r="LCD519" s="416"/>
      <c r="LCE519" s="416"/>
      <c r="LCF519" s="416"/>
      <c r="LCG519" s="416"/>
      <c r="LCH519" s="416"/>
      <c r="LCI519" s="416"/>
      <c r="LCJ519" s="416"/>
      <c r="LCK519" s="416"/>
      <c r="LCL519" s="416"/>
      <c r="LCM519" s="416"/>
      <c r="LCN519" s="416"/>
      <c r="LCO519" s="416"/>
      <c r="LCP519" s="416"/>
      <c r="LCQ519" s="416"/>
      <c r="LCR519" s="416"/>
      <c r="LCS519" s="416"/>
      <c r="LCT519" s="416"/>
      <c r="LCU519" s="416"/>
      <c r="LCV519" s="416"/>
      <c r="LCW519" s="416"/>
      <c r="LCX519" s="416"/>
      <c r="LCY519" s="416"/>
      <c r="LCZ519" s="416"/>
      <c r="LDA519" s="416"/>
      <c r="LDB519" s="416"/>
      <c r="LDC519" s="416"/>
      <c r="LDD519" s="416"/>
      <c r="LDE519" s="416"/>
      <c r="LDF519" s="416"/>
      <c r="LDG519" s="416"/>
      <c r="LDH519" s="416"/>
      <c r="LDI519" s="416"/>
      <c r="LDJ519" s="416"/>
      <c r="LDK519" s="416"/>
      <c r="LDL519" s="416"/>
      <c r="LDM519" s="416"/>
      <c r="LDN519" s="417"/>
      <c r="LDO519" s="417"/>
      <c r="LDP519" s="417"/>
      <c r="LDQ519" s="417"/>
      <c r="LDR519" s="417"/>
      <c r="LDS519" s="417"/>
      <c r="LDT519" s="417"/>
      <c r="LDU519" s="417"/>
      <c r="LDV519" s="417"/>
      <c r="LDW519" s="417"/>
      <c r="LDX519" s="417"/>
      <c r="LDY519" s="417"/>
      <c r="LDZ519" s="417"/>
      <c r="LEA519" s="417"/>
      <c r="LEB519" s="417"/>
      <c r="LEC519" s="417"/>
      <c r="LED519" s="417"/>
      <c r="LEE519" s="417"/>
      <c r="LEF519" s="417"/>
      <c r="LEG519" s="417"/>
      <c r="LEH519" s="417"/>
      <c r="LEI519" s="417"/>
      <c r="LEJ519" s="417"/>
      <c r="LEK519" s="417"/>
      <c r="LEL519" s="418"/>
      <c r="LEM519" s="418"/>
      <c r="LEN519" s="418"/>
      <c r="LEO519" s="418"/>
      <c r="LEP519" s="418"/>
      <c r="LEQ519" s="417"/>
      <c r="LER519" s="417"/>
      <c r="LES519" s="418"/>
      <c r="LET519" s="418"/>
      <c r="LEU519" s="417"/>
      <c r="LEV519" s="417"/>
      <c r="LEW519" s="418"/>
      <c r="LEX519" s="418"/>
      <c r="LEY519" s="417"/>
      <c r="LEZ519" s="417"/>
      <c r="LFA519" s="417"/>
      <c r="LFB519" s="417"/>
      <c r="LFC519" s="417"/>
      <c r="LFD519" s="417"/>
      <c r="LFE519" s="417"/>
      <c r="LFF519" s="418"/>
      <c r="LFG519" s="418"/>
      <c r="LFH519" s="417"/>
      <c r="LFI519" s="417"/>
      <c r="LFJ519" s="418"/>
      <c r="LFK519" s="418"/>
      <c r="LFL519" s="417"/>
      <c r="LFM519" s="417"/>
      <c r="LFN519" s="417"/>
      <c r="LFO519" s="417"/>
      <c r="LFP519" s="417"/>
      <c r="LFQ519" s="411"/>
      <c r="LFR519" s="443"/>
      <c r="LFS519" s="417"/>
      <c r="LFT519" s="417"/>
      <c r="LFU519" s="417"/>
      <c r="LFV519" s="417"/>
      <c r="LFW519" s="417"/>
      <c r="LFX519" s="417"/>
      <c r="LFY519" s="417"/>
      <c r="LFZ519" s="416"/>
      <c r="LGA519" s="416"/>
      <c r="LGB519" s="416"/>
      <c r="LGC519" s="416"/>
      <c r="LGD519" s="416"/>
      <c r="LGE519" s="416"/>
      <c r="LGF519" s="416"/>
      <c r="LGG519" s="416"/>
      <c r="LGH519" s="416"/>
      <c r="LGI519" s="416"/>
      <c r="LGJ519" s="416"/>
      <c r="LGK519" s="416"/>
      <c r="LGL519" s="416"/>
      <c r="LGM519" s="416"/>
      <c r="LGN519" s="416"/>
      <c r="LGO519" s="416"/>
      <c r="LGP519" s="416"/>
      <c r="LGQ519" s="416"/>
      <c r="LGR519" s="416"/>
      <c r="LGS519" s="416"/>
      <c r="LGT519" s="416"/>
      <c r="LGU519" s="416"/>
      <c r="LGV519" s="416"/>
      <c r="LGW519" s="416"/>
      <c r="LGX519" s="416"/>
      <c r="LGY519" s="416"/>
      <c r="LGZ519" s="416"/>
      <c r="LHA519" s="416"/>
      <c r="LHB519" s="416"/>
      <c r="LHC519" s="416"/>
      <c r="LHD519" s="416"/>
      <c r="LHE519" s="416"/>
      <c r="LHF519" s="416"/>
      <c r="LHG519" s="416"/>
      <c r="LHH519" s="416"/>
      <c r="LHI519" s="416"/>
      <c r="LHJ519" s="416"/>
      <c r="LHK519" s="416"/>
      <c r="LHL519" s="416"/>
      <c r="LHM519" s="416"/>
      <c r="LHN519" s="416"/>
      <c r="LHO519" s="416"/>
      <c r="LHP519" s="416"/>
      <c r="LHQ519" s="416"/>
      <c r="LHR519" s="417"/>
      <c r="LHS519" s="417"/>
      <c r="LHT519" s="417"/>
      <c r="LHU519" s="417"/>
      <c r="LHV519" s="417"/>
      <c r="LHW519" s="417"/>
      <c r="LHX519" s="417"/>
      <c r="LHY519" s="417"/>
      <c r="LHZ519" s="417"/>
      <c r="LIA519" s="417"/>
      <c r="LIB519" s="417"/>
      <c r="LIC519" s="417"/>
      <c r="LID519" s="417"/>
      <c r="LIE519" s="417"/>
      <c r="LIF519" s="417"/>
      <c r="LIG519" s="417"/>
      <c r="LIH519" s="417"/>
      <c r="LII519" s="417"/>
      <c r="LIJ519" s="417"/>
      <c r="LIK519" s="417"/>
      <c r="LIL519" s="417"/>
      <c r="LIM519" s="417"/>
      <c r="LIN519" s="417"/>
      <c r="LIO519" s="417"/>
      <c r="LIP519" s="418"/>
      <c r="LIQ519" s="418"/>
      <c r="LIR519" s="418"/>
      <c r="LIS519" s="418"/>
      <c r="LIT519" s="418"/>
      <c r="LIU519" s="417"/>
      <c r="LIV519" s="417"/>
      <c r="LIW519" s="418"/>
      <c r="LIX519" s="418"/>
      <c r="LIY519" s="417"/>
      <c r="LIZ519" s="417"/>
      <c r="LJA519" s="418"/>
      <c r="LJB519" s="418"/>
      <c r="LJC519" s="417"/>
      <c r="LJD519" s="417"/>
      <c r="LJE519" s="417"/>
      <c r="LJF519" s="417"/>
      <c r="LJG519" s="417"/>
      <c r="LJH519" s="417"/>
      <c r="LJI519" s="417"/>
      <c r="LJJ519" s="418"/>
      <c r="LJK519" s="418"/>
      <c r="LJL519" s="417"/>
      <c r="LJM519" s="417"/>
      <c r="LJN519" s="418"/>
      <c r="LJO519" s="418"/>
      <c r="LJP519" s="417"/>
      <c r="LJQ519" s="417"/>
      <c r="LJR519" s="417"/>
      <c r="LJS519" s="417"/>
      <c r="LJT519" s="417"/>
      <c r="LJU519" s="411"/>
      <c r="LJV519" s="443"/>
      <c r="LJW519" s="417"/>
      <c r="LJX519" s="417"/>
      <c r="LJY519" s="417"/>
      <c r="LJZ519" s="417"/>
      <c r="LKA519" s="417"/>
      <c r="LKB519" s="417"/>
      <c r="LKC519" s="417"/>
      <c r="LKD519" s="416"/>
      <c r="LKE519" s="416"/>
      <c r="LKF519" s="416"/>
      <c r="LKG519" s="416"/>
      <c r="LKH519" s="416"/>
      <c r="LKI519" s="416"/>
      <c r="LKJ519" s="416"/>
      <c r="LKK519" s="416"/>
      <c r="LKL519" s="416"/>
      <c r="LKM519" s="416"/>
      <c r="LKN519" s="416"/>
      <c r="LKO519" s="416"/>
      <c r="LKP519" s="416"/>
      <c r="LKQ519" s="416"/>
      <c r="LKR519" s="416"/>
      <c r="LKS519" s="416"/>
      <c r="LKT519" s="416"/>
      <c r="LKU519" s="416"/>
      <c r="LKV519" s="416"/>
      <c r="LKW519" s="416"/>
      <c r="LKX519" s="416"/>
      <c r="LKY519" s="416"/>
      <c r="LKZ519" s="416"/>
      <c r="LLA519" s="416"/>
      <c r="LLB519" s="416"/>
      <c r="LLC519" s="416"/>
      <c r="LLD519" s="416"/>
      <c r="LLE519" s="416"/>
      <c r="LLF519" s="416"/>
      <c r="LLG519" s="416"/>
      <c r="LLH519" s="416"/>
      <c r="LLI519" s="416"/>
      <c r="LLJ519" s="416"/>
      <c r="LLK519" s="416"/>
      <c r="LLL519" s="416"/>
      <c r="LLM519" s="416"/>
      <c r="LLN519" s="416"/>
      <c r="LLO519" s="416"/>
      <c r="LLP519" s="416"/>
      <c r="LLQ519" s="416"/>
      <c r="LLR519" s="416"/>
      <c r="LLS519" s="416"/>
      <c r="LLT519" s="416"/>
      <c r="LLU519" s="416"/>
      <c r="LLV519" s="417"/>
      <c r="LLW519" s="417"/>
      <c r="LLX519" s="417"/>
      <c r="LLY519" s="417"/>
      <c r="LLZ519" s="417"/>
      <c r="LMA519" s="417"/>
      <c r="LMB519" s="417"/>
      <c r="LMC519" s="417"/>
      <c r="LMD519" s="417"/>
      <c r="LME519" s="417"/>
      <c r="LMF519" s="417"/>
      <c r="LMG519" s="417"/>
      <c r="LMH519" s="417"/>
      <c r="LMI519" s="417"/>
      <c r="LMJ519" s="417"/>
      <c r="LMK519" s="417"/>
      <c r="LML519" s="417"/>
      <c r="LMM519" s="417"/>
      <c r="LMN519" s="417"/>
      <c r="LMO519" s="417"/>
      <c r="LMP519" s="417"/>
      <c r="LMQ519" s="417"/>
      <c r="LMR519" s="417"/>
      <c r="LMS519" s="417"/>
      <c r="LMT519" s="418"/>
      <c r="LMU519" s="418"/>
      <c r="LMV519" s="418"/>
      <c r="LMW519" s="418"/>
      <c r="LMX519" s="418"/>
      <c r="LMY519" s="417"/>
      <c r="LMZ519" s="417"/>
      <c r="LNA519" s="418"/>
      <c r="LNB519" s="418"/>
      <c r="LNC519" s="417"/>
      <c r="LND519" s="417"/>
      <c r="LNE519" s="418"/>
      <c r="LNF519" s="418"/>
      <c r="LNG519" s="417"/>
      <c r="LNH519" s="417"/>
      <c r="LNI519" s="417"/>
      <c r="LNJ519" s="417"/>
      <c r="LNK519" s="417"/>
      <c r="LNL519" s="417"/>
      <c r="LNM519" s="417"/>
      <c r="LNN519" s="418"/>
      <c r="LNO519" s="418"/>
      <c r="LNP519" s="417"/>
      <c r="LNQ519" s="417"/>
      <c r="LNR519" s="418"/>
      <c r="LNS519" s="418"/>
      <c r="LNT519" s="417"/>
      <c r="LNU519" s="417"/>
      <c r="LNV519" s="417"/>
      <c r="LNW519" s="417"/>
      <c r="LNX519" s="417"/>
      <c r="LNY519" s="411"/>
      <c r="LNZ519" s="443"/>
      <c r="LOA519" s="417"/>
      <c r="LOB519" s="417"/>
      <c r="LOC519" s="417"/>
      <c r="LOD519" s="417"/>
      <c r="LOE519" s="417"/>
      <c r="LOF519" s="417"/>
      <c r="LOG519" s="417"/>
      <c r="LOH519" s="416"/>
      <c r="LOI519" s="416"/>
      <c r="LOJ519" s="416"/>
      <c r="LOK519" s="416"/>
      <c r="LOL519" s="416"/>
      <c r="LOM519" s="416"/>
      <c r="LON519" s="416"/>
      <c r="LOO519" s="416"/>
      <c r="LOP519" s="416"/>
      <c r="LOQ519" s="416"/>
      <c r="LOR519" s="416"/>
      <c r="LOS519" s="416"/>
      <c r="LOT519" s="416"/>
      <c r="LOU519" s="416"/>
      <c r="LOV519" s="416"/>
      <c r="LOW519" s="416"/>
      <c r="LOX519" s="416"/>
      <c r="LOY519" s="416"/>
      <c r="LOZ519" s="416"/>
      <c r="LPA519" s="416"/>
      <c r="LPB519" s="416"/>
      <c r="LPC519" s="416"/>
      <c r="LPD519" s="416"/>
      <c r="LPE519" s="416"/>
      <c r="LPF519" s="416"/>
      <c r="LPG519" s="416"/>
      <c r="LPH519" s="416"/>
      <c r="LPI519" s="416"/>
      <c r="LPJ519" s="416"/>
      <c r="LPK519" s="416"/>
      <c r="LPL519" s="416"/>
      <c r="LPM519" s="416"/>
      <c r="LPN519" s="416"/>
      <c r="LPO519" s="416"/>
      <c r="LPP519" s="416"/>
      <c r="LPQ519" s="416"/>
      <c r="LPR519" s="416"/>
      <c r="LPS519" s="416"/>
      <c r="LPT519" s="416"/>
      <c r="LPU519" s="416"/>
      <c r="LPV519" s="416"/>
      <c r="LPW519" s="416"/>
      <c r="LPX519" s="416"/>
      <c r="LPY519" s="416"/>
      <c r="LPZ519" s="417"/>
      <c r="LQA519" s="417"/>
      <c r="LQB519" s="417"/>
      <c r="LQC519" s="417"/>
      <c r="LQD519" s="417"/>
      <c r="LQE519" s="417"/>
      <c r="LQF519" s="417"/>
      <c r="LQG519" s="417"/>
      <c r="LQH519" s="417"/>
      <c r="LQI519" s="417"/>
      <c r="LQJ519" s="417"/>
      <c r="LQK519" s="417"/>
      <c r="LQL519" s="417"/>
      <c r="LQM519" s="417"/>
      <c r="LQN519" s="417"/>
      <c r="LQO519" s="417"/>
      <c r="LQP519" s="417"/>
      <c r="LQQ519" s="417"/>
      <c r="LQR519" s="417"/>
      <c r="LQS519" s="417"/>
      <c r="LQT519" s="417"/>
      <c r="LQU519" s="417"/>
      <c r="LQV519" s="417"/>
      <c r="LQW519" s="417"/>
      <c r="LQX519" s="418"/>
      <c r="LQY519" s="418"/>
      <c r="LQZ519" s="418"/>
      <c r="LRA519" s="418"/>
      <c r="LRB519" s="418"/>
      <c r="LRC519" s="417"/>
      <c r="LRD519" s="417"/>
      <c r="LRE519" s="418"/>
      <c r="LRF519" s="418"/>
      <c r="LRG519" s="417"/>
      <c r="LRH519" s="417"/>
      <c r="LRI519" s="418"/>
      <c r="LRJ519" s="418"/>
      <c r="LRK519" s="417"/>
      <c r="LRL519" s="417"/>
      <c r="LRM519" s="417"/>
      <c r="LRN519" s="417"/>
      <c r="LRO519" s="417"/>
      <c r="LRP519" s="417"/>
      <c r="LRQ519" s="417"/>
      <c r="LRR519" s="418"/>
      <c r="LRS519" s="418"/>
      <c r="LRT519" s="417"/>
      <c r="LRU519" s="417"/>
      <c r="LRV519" s="418"/>
      <c r="LRW519" s="418"/>
      <c r="LRX519" s="417"/>
      <c r="LRY519" s="417"/>
      <c r="LRZ519" s="417"/>
      <c r="LSA519" s="417"/>
      <c r="LSB519" s="417"/>
      <c r="LSC519" s="411"/>
      <c r="LSD519" s="443"/>
      <c r="LSE519" s="417"/>
      <c r="LSF519" s="417"/>
      <c r="LSG519" s="417"/>
      <c r="LSH519" s="417"/>
      <c r="LSI519" s="417"/>
      <c r="LSJ519" s="417"/>
      <c r="LSK519" s="417"/>
      <c r="LSL519" s="416"/>
      <c r="LSM519" s="416"/>
      <c r="LSN519" s="416"/>
      <c r="LSO519" s="416"/>
      <c r="LSP519" s="416"/>
      <c r="LSQ519" s="416"/>
      <c r="LSR519" s="416"/>
      <c r="LSS519" s="416"/>
      <c r="LST519" s="416"/>
      <c r="LSU519" s="416"/>
      <c r="LSV519" s="416"/>
      <c r="LSW519" s="416"/>
      <c r="LSX519" s="416"/>
      <c r="LSY519" s="416"/>
      <c r="LSZ519" s="416"/>
      <c r="LTA519" s="416"/>
      <c r="LTB519" s="416"/>
      <c r="LTC519" s="416"/>
      <c r="LTD519" s="416"/>
      <c r="LTE519" s="416"/>
      <c r="LTF519" s="416"/>
      <c r="LTG519" s="416"/>
      <c r="LTH519" s="416"/>
      <c r="LTI519" s="416"/>
      <c r="LTJ519" s="416"/>
      <c r="LTK519" s="416"/>
      <c r="LTL519" s="416"/>
      <c r="LTM519" s="416"/>
      <c r="LTN519" s="416"/>
      <c r="LTO519" s="416"/>
      <c r="LTP519" s="416"/>
      <c r="LTQ519" s="416"/>
      <c r="LTR519" s="416"/>
      <c r="LTS519" s="416"/>
      <c r="LTT519" s="416"/>
      <c r="LTU519" s="416"/>
      <c r="LTV519" s="416"/>
      <c r="LTW519" s="416"/>
      <c r="LTX519" s="416"/>
      <c r="LTY519" s="416"/>
      <c r="LTZ519" s="416"/>
      <c r="LUA519" s="416"/>
      <c r="LUB519" s="416"/>
      <c r="LUC519" s="416"/>
      <c r="LUD519" s="417"/>
      <c r="LUE519" s="417"/>
      <c r="LUF519" s="417"/>
      <c r="LUG519" s="417"/>
      <c r="LUH519" s="417"/>
      <c r="LUI519" s="417"/>
      <c r="LUJ519" s="417"/>
      <c r="LUK519" s="417"/>
      <c r="LUL519" s="417"/>
      <c r="LUM519" s="417"/>
      <c r="LUN519" s="417"/>
      <c r="LUO519" s="417"/>
      <c r="LUP519" s="417"/>
      <c r="LUQ519" s="417"/>
      <c r="LUR519" s="417"/>
      <c r="LUS519" s="417"/>
      <c r="LUT519" s="417"/>
      <c r="LUU519" s="417"/>
      <c r="LUV519" s="417"/>
      <c r="LUW519" s="417"/>
      <c r="LUX519" s="417"/>
      <c r="LUY519" s="417"/>
      <c r="LUZ519" s="417"/>
      <c r="LVA519" s="417"/>
      <c r="LVB519" s="418"/>
      <c r="LVC519" s="418"/>
      <c r="LVD519" s="418"/>
      <c r="LVE519" s="418"/>
      <c r="LVF519" s="418"/>
      <c r="LVG519" s="417"/>
      <c r="LVH519" s="417"/>
      <c r="LVI519" s="418"/>
      <c r="LVJ519" s="418"/>
      <c r="LVK519" s="417"/>
      <c r="LVL519" s="417"/>
      <c r="LVM519" s="418"/>
      <c r="LVN519" s="418"/>
      <c r="LVO519" s="417"/>
      <c r="LVP519" s="417"/>
      <c r="LVQ519" s="417"/>
      <c r="LVR519" s="417"/>
      <c r="LVS519" s="417"/>
      <c r="LVT519" s="417"/>
      <c r="LVU519" s="417"/>
      <c r="LVV519" s="418"/>
      <c r="LVW519" s="418"/>
      <c r="LVX519" s="417"/>
      <c r="LVY519" s="417"/>
      <c r="LVZ519" s="418"/>
      <c r="LWA519" s="418"/>
      <c r="LWB519" s="417"/>
      <c r="LWC519" s="417"/>
      <c r="LWD519" s="417"/>
      <c r="LWE519" s="417"/>
      <c r="LWF519" s="417"/>
      <c r="LWG519" s="411"/>
      <c r="LWH519" s="443"/>
      <c r="LWI519" s="417"/>
      <c r="LWJ519" s="417"/>
      <c r="LWK519" s="417"/>
      <c r="LWL519" s="417"/>
      <c r="LWM519" s="417"/>
      <c r="LWN519" s="417"/>
      <c r="LWO519" s="417"/>
      <c r="LWP519" s="416"/>
      <c r="LWQ519" s="416"/>
      <c r="LWR519" s="416"/>
      <c r="LWS519" s="416"/>
      <c r="LWT519" s="416"/>
      <c r="LWU519" s="416"/>
      <c r="LWV519" s="416"/>
      <c r="LWW519" s="416"/>
      <c r="LWX519" s="416"/>
      <c r="LWY519" s="416"/>
      <c r="LWZ519" s="416"/>
      <c r="LXA519" s="416"/>
      <c r="LXB519" s="416"/>
      <c r="LXC519" s="416"/>
      <c r="LXD519" s="416"/>
      <c r="LXE519" s="416"/>
      <c r="LXF519" s="416"/>
      <c r="LXG519" s="416"/>
      <c r="LXH519" s="416"/>
      <c r="LXI519" s="416"/>
      <c r="LXJ519" s="416"/>
      <c r="LXK519" s="416"/>
      <c r="LXL519" s="416"/>
      <c r="LXM519" s="416"/>
      <c r="LXN519" s="416"/>
      <c r="LXO519" s="416"/>
      <c r="LXP519" s="416"/>
      <c r="LXQ519" s="416"/>
      <c r="LXR519" s="416"/>
      <c r="LXS519" s="416"/>
      <c r="LXT519" s="416"/>
      <c r="LXU519" s="416"/>
      <c r="LXV519" s="416"/>
      <c r="LXW519" s="416"/>
      <c r="LXX519" s="416"/>
      <c r="LXY519" s="416"/>
      <c r="LXZ519" s="416"/>
      <c r="LYA519" s="416"/>
      <c r="LYB519" s="416"/>
      <c r="LYC519" s="416"/>
      <c r="LYD519" s="416"/>
      <c r="LYE519" s="416"/>
      <c r="LYF519" s="416"/>
      <c r="LYG519" s="416"/>
      <c r="LYH519" s="417"/>
      <c r="LYI519" s="417"/>
      <c r="LYJ519" s="417"/>
      <c r="LYK519" s="417"/>
      <c r="LYL519" s="417"/>
      <c r="LYM519" s="417"/>
      <c r="LYN519" s="417"/>
      <c r="LYO519" s="417"/>
      <c r="LYP519" s="417"/>
      <c r="LYQ519" s="417"/>
      <c r="LYR519" s="417"/>
      <c r="LYS519" s="417"/>
      <c r="LYT519" s="417"/>
      <c r="LYU519" s="417"/>
      <c r="LYV519" s="417"/>
      <c r="LYW519" s="417"/>
      <c r="LYX519" s="417"/>
      <c r="LYY519" s="417"/>
      <c r="LYZ519" s="417"/>
      <c r="LZA519" s="417"/>
      <c r="LZB519" s="417"/>
      <c r="LZC519" s="417"/>
      <c r="LZD519" s="417"/>
      <c r="LZE519" s="417"/>
      <c r="LZF519" s="418"/>
      <c r="LZG519" s="418"/>
      <c r="LZH519" s="418"/>
      <c r="LZI519" s="418"/>
      <c r="LZJ519" s="418"/>
      <c r="LZK519" s="417"/>
      <c r="LZL519" s="417"/>
      <c r="LZM519" s="418"/>
      <c r="LZN519" s="418"/>
      <c r="LZO519" s="417"/>
      <c r="LZP519" s="417"/>
      <c r="LZQ519" s="418"/>
      <c r="LZR519" s="418"/>
      <c r="LZS519" s="417"/>
      <c r="LZT519" s="417"/>
      <c r="LZU519" s="417"/>
      <c r="LZV519" s="417"/>
      <c r="LZW519" s="417"/>
      <c r="LZX519" s="417"/>
      <c r="LZY519" s="417"/>
      <c r="LZZ519" s="418"/>
      <c r="MAA519" s="418"/>
      <c r="MAB519" s="417"/>
      <c r="MAC519" s="417"/>
      <c r="MAD519" s="418"/>
      <c r="MAE519" s="418"/>
      <c r="MAF519" s="417"/>
      <c r="MAG519" s="417"/>
      <c r="MAH519" s="417"/>
      <c r="MAI519" s="417"/>
      <c r="MAJ519" s="417"/>
      <c r="MAK519" s="411"/>
      <c r="MAL519" s="443"/>
      <c r="MAM519" s="417"/>
      <c r="MAN519" s="417"/>
      <c r="MAO519" s="417"/>
      <c r="MAP519" s="417"/>
      <c r="MAQ519" s="417"/>
      <c r="MAR519" s="417"/>
      <c r="MAS519" s="417"/>
      <c r="MAT519" s="416"/>
      <c r="MAU519" s="416"/>
      <c r="MAV519" s="416"/>
      <c r="MAW519" s="416"/>
      <c r="MAX519" s="416"/>
      <c r="MAY519" s="416"/>
      <c r="MAZ519" s="416"/>
      <c r="MBA519" s="416"/>
      <c r="MBB519" s="416"/>
      <c r="MBC519" s="416"/>
      <c r="MBD519" s="416"/>
      <c r="MBE519" s="416"/>
      <c r="MBF519" s="416"/>
      <c r="MBG519" s="416"/>
      <c r="MBH519" s="416"/>
      <c r="MBI519" s="416"/>
      <c r="MBJ519" s="416"/>
      <c r="MBK519" s="416"/>
      <c r="MBL519" s="416"/>
      <c r="MBM519" s="416"/>
      <c r="MBN519" s="416"/>
      <c r="MBO519" s="416"/>
      <c r="MBP519" s="416"/>
      <c r="MBQ519" s="416"/>
      <c r="MBR519" s="416"/>
      <c r="MBS519" s="416"/>
      <c r="MBT519" s="416"/>
      <c r="MBU519" s="416"/>
      <c r="MBV519" s="416"/>
      <c r="MBW519" s="416"/>
      <c r="MBX519" s="416"/>
      <c r="MBY519" s="416"/>
      <c r="MBZ519" s="416"/>
      <c r="MCA519" s="416"/>
      <c r="MCB519" s="416"/>
      <c r="MCC519" s="416"/>
      <c r="MCD519" s="416"/>
      <c r="MCE519" s="416"/>
      <c r="MCF519" s="416"/>
      <c r="MCG519" s="416"/>
      <c r="MCH519" s="416"/>
      <c r="MCI519" s="416"/>
      <c r="MCJ519" s="416"/>
      <c r="MCK519" s="416"/>
      <c r="MCL519" s="417"/>
      <c r="MCM519" s="417"/>
      <c r="MCN519" s="417"/>
      <c r="MCO519" s="417"/>
      <c r="MCP519" s="417"/>
      <c r="MCQ519" s="417"/>
      <c r="MCR519" s="417"/>
      <c r="MCS519" s="417"/>
      <c r="MCT519" s="417"/>
      <c r="MCU519" s="417"/>
      <c r="MCV519" s="417"/>
      <c r="MCW519" s="417"/>
      <c r="MCX519" s="417"/>
      <c r="MCY519" s="417"/>
      <c r="MCZ519" s="417"/>
      <c r="MDA519" s="417"/>
      <c r="MDB519" s="417"/>
      <c r="MDC519" s="417"/>
      <c r="MDD519" s="417"/>
      <c r="MDE519" s="417"/>
      <c r="MDF519" s="417"/>
      <c r="MDG519" s="417"/>
      <c r="MDH519" s="417"/>
      <c r="MDI519" s="417"/>
      <c r="MDJ519" s="418"/>
      <c r="MDK519" s="418"/>
      <c r="MDL519" s="418"/>
      <c r="MDM519" s="418"/>
      <c r="MDN519" s="418"/>
      <c r="MDO519" s="417"/>
      <c r="MDP519" s="417"/>
      <c r="MDQ519" s="418"/>
      <c r="MDR519" s="418"/>
      <c r="MDS519" s="417"/>
      <c r="MDT519" s="417"/>
      <c r="MDU519" s="418"/>
      <c r="MDV519" s="418"/>
      <c r="MDW519" s="417"/>
      <c r="MDX519" s="417"/>
      <c r="MDY519" s="417"/>
      <c r="MDZ519" s="417"/>
      <c r="MEA519" s="417"/>
      <c r="MEB519" s="417"/>
      <c r="MEC519" s="417"/>
      <c r="MED519" s="418"/>
      <c r="MEE519" s="418"/>
      <c r="MEF519" s="417"/>
      <c r="MEG519" s="417"/>
      <c r="MEH519" s="418"/>
      <c r="MEI519" s="418"/>
      <c r="MEJ519" s="417"/>
      <c r="MEK519" s="417"/>
      <c r="MEL519" s="417"/>
      <c r="MEM519" s="417"/>
      <c r="MEN519" s="417"/>
      <c r="MEO519" s="411"/>
      <c r="MEP519" s="443"/>
      <c r="MEQ519" s="417"/>
      <c r="MER519" s="417"/>
      <c r="MES519" s="417"/>
      <c r="MET519" s="417"/>
      <c r="MEU519" s="417"/>
      <c r="MEV519" s="417"/>
      <c r="MEW519" s="417"/>
      <c r="MEX519" s="416"/>
      <c r="MEY519" s="416"/>
      <c r="MEZ519" s="416"/>
      <c r="MFA519" s="416"/>
      <c r="MFB519" s="416"/>
      <c r="MFC519" s="416"/>
      <c r="MFD519" s="416"/>
      <c r="MFE519" s="416"/>
      <c r="MFF519" s="416"/>
      <c r="MFG519" s="416"/>
      <c r="MFH519" s="416"/>
      <c r="MFI519" s="416"/>
      <c r="MFJ519" s="416"/>
      <c r="MFK519" s="416"/>
      <c r="MFL519" s="416"/>
      <c r="MFM519" s="416"/>
      <c r="MFN519" s="416"/>
      <c r="MFO519" s="416"/>
      <c r="MFP519" s="416"/>
      <c r="MFQ519" s="416"/>
      <c r="MFR519" s="416"/>
      <c r="MFS519" s="416"/>
      <c r="MFT519" s="416"/>
      <c r="MFU519" s="416"/>
      <c r="MFV519" s="416"/>
      <c r="MFW519" s="416"/>
      <c r="MFX519" s="416"/>
      <c r="MFY519" s="416"/>
      <c r="MFZ519" s="416"/>
      <c r="MGA519" s="416"/>
      <c r="MGB519" s="416"/>
      <c r="MGC519" s="416"/>
      <c r="MGD519" s="416"/>
      <c r="MGE519" s="416"/>
      <c r="MGF519" s="416"/>
      <c r="MGG519" s="416"/>
      <c r="MGH519" s="416"/>
      <c r="MGI519" s="416"/>
      <c r="MGJ519" s="416"/>
      <c r="MGK519" s="416"/>
      <c r="MGL519" s="416"/>
      <c r="MGM519" s="416"/>
      <c r="MGN519" s="416"/>
      <c r="MGO519" s="416"/>
      <c r="MGP519" s="417"/>
      <c r="MGQ519" s="417"/>
      <c r="MGR519" s="417"/>
      <c r="MGS519" s="417"/>
      <c r="MGT519" s="417"/>
      <c r="MGU519" s="417"/>
      <c r="MGV519" s="417"/>
      <c r="MGW519" s="417"/>
      <c r="MGX519" s="417"/>
      <c r="MGY519" s="417"/>
      <c r="MGZ519" s="417"/>
      <c r="MHA519" s="417"/>
      <c r="MHB519" s="417"/>
      <c r="MHC519" s="417"/>
      <c r="MHD519" s="417"/>
      <c r="MHE519" s="417"/>
      <c r="MHF519" s="417"/>
      <c r="MHG519" s="417"/>
      <c r="MHH519" s="417"/>
      <c r="MHI519" s="417"/>
      <c r="MHJ519" s="417"/>
      <c r="MHK519" s="417"/>
      <c r="MHL519" s="417"/>
      <c r="MHM519" s="417"/>
      <c r="MHN519" s="418"/>
      <c r="MHO519" s="418"/>
      <c r="MHP519" s="418"/>
      <c r="MHQ519" s="418"/>
      <c r="MHR519" s="418"/>
      <c r="MHS519" s="417"/>
      <c r="MHT519" s="417"/>
      <c r="MHU519" s="418"/>
      <c r="MHV519" s="418"/>
      <c r="MHW519" s="417"/>
      <c r="MHX519" s="417"/>
      <c r="MHY519" s="418"/>
      <c r="MHZ519" s="418"/>
      <c r="MIA519" s="417"/>
      <c r="MIB519" s="417"/>
      <c r="MIC519" s="417"/>
      <c r="MID519" s="417"/>
      <c r="MIE519" s="417"/>
      <c r="MIF519" s="417"/>
      <c r="MIG519" s="417"/>
      <c r="MIH519" s="418"/>
      <c r="MII519" s="418"/>
      <c r="MIJ519" s="417"/>
      <c r="MIK519" s="417"/>
      <c r="MIL519" s="418"/>
      <c r="MIM519" s="418"/>
      <c r="MIN519" s="417"/>
      <c r="MIO519" s="417"/>
      <c r="MIP519" s="417"/>
      <c r="MIQ519" s="417"/>
      <c r="MIR519" s="417"/>
      <c r="MIS519" s="411"/>
      <c r="MIT519" s="443"/>
      <c r="MIU519" s="417"/>
      <c r="MIV519" s="417"/>
      <c r="MIW519" s="417"/>
      <c r="MIX519" s="417"/>
      <c r="MIY519" s="417"/>
      <c r="MIZ519" s="417"/>
      <c r="MJA519" s="417"/>
      <c r="MJB519" s="416"/>
      <c r="MJC519" s="416"/>
      <c r="MJD519" s="416"/>
      <c r="MJE519" s="416"/>
      <c r="MJF519" s="416"/>
      <c r="MJG519" s="416"/>
      <c r="MJH519" s="416"/>
      <c r="MJI519" s="416"/>
      <c r="MJJ519" s="416"/>
      <c r="MJK519" s="416"/>
      <c r="MJL519" s="416"/>
      <c r="MJM519" s="416"/>
      <c r="MJN519" s="416"/>
      <c r="MJO519" s="416"/>
      <c r="MJP519" s="416"/>
      <c r="MJQ519" s="416"/>
      <c r="MJR519" s="416"/>
      <c r="MJS519" s="416"/>
      <c r="MJT519" s="416"/>
      <c r="MJU519" s="416"/>
      <c r="MJV519" s="416"/>
      <c r="MJW519" s="416"/>
      <c r="MJX519" s="416"/>
      <c r="MJY519" s="416"/>
      <c r="MJZ519" s="416"/>
      <c r="MKA519" s="416"/>
      <c r="MKB519" s="416"/>
      <c r="MKC519" s="416"/>
      <c r="MKD519" s="416"/>
      <c r="MKE519" s="416"/>
      <c r="MKF519" s="416"/>
      <c r="MKG519" s="416"/>
      <c r="MKH519" s="416"/>
      <c r="MKI519" s="416"/>
      <c r="MKJ519" s="416"/>
      <c r="MKK519" s="416"/>
      <c r="MKL519" s="416"/>
      <c r="MKM519" s="416"/>
      <c r="MKN519" s="416"/>
      <c r="MKO519" s="416"/>
      <c r="MKP519" s="416"/>
      <c r="MKQ519" s="416"/>
      <c r="MKR519" s="416"/>
      <c r="MKS519" s="416"/>
      <c r="MKT519" s="417"/>
      <c r="MKU519" s="417"/>
      <c r="MKV519" s="417"/>
      <c r="MKW519" s="417"/>
      <c r="MKX519" s="417"/>
      <c r="MKY519" s="417"/>
      <c r="MKZ519" s="417"/>
      <c r="MLA519" s="417"/>
      <c r="MLB519" s="417"/>
      <c r="MLC519" s="417"/>
      <c r="MLD519" s="417"/>
      <c r="MLE519" s="417"/>
      <c r="MLF519" s="417"/>
      <c r="MLG519" s="417"/>
      <c r="MLH519" s="417"/>
      <c r="MLI519" s="417"/>
      <c r="MLJ519" s="417"/>
      <c r="MLK519" s="417"/>
      <c r="MLL519" s="417"/>
      <c r="MLM519" s="417"/>
      <c r="MLN519" s="417"/>
      <c r="MLO519" s="417"/>
      <c r="MLP519" s="417"/>
      <c r="MLQ519" s="417"/>
      <c r="MLR519" s="418"/>
      <c r="MLS519" s="418"/>
      <c r="MLT519" s="418"/>
      <c r="MLU519" s="418"/>
      <c r="MLV519" s="418"/>
      <c r="MLW519" s="417"/>
      <c r="MLX519" s="417"/>
      <c r="MLY519" s="418"/>
      <c r="MLZ519" s="418"/>
      <c r="MMA519" s="417"/>
      <c r="MMB519" s="417"/>
      <c r="MMC519" s="418"/>
      <c r="MMD519" s="418"/>
      <c r="MME519" s="417"/>
      <c r="MMF519" s="417"/>
      <c r="MMG519" s="417"/>
      <c r="MMH519" s="417"/>
      <c r="MMI519" s="417"/>
      <c r="MMJ519" s="417"/>
      <c r="MMK519" s="417"/>
      <c r="MML519" s="418"/>
      <c r="MMM519" s="418"/>
      <c r="MMN519" s="417"/>
      <c r="MMO519" s="417"/>
      <c r="MMP519" s="418"/>
      <c r="MMQ519" s="418"/>
      <c r="MMR519" s="417"/>
      <c r="MMS519" s="417"/>
      <c r="MMT519" s="417"/>
      <c r="MMU519" s="417"/>
      <c r="MMV519" s="417"/>
      <c r="MMW519" s="411"/>
      <c r="MMX519" s="443"/>
      <c r="MMY519" s="417"/>
      <c r="MMZ519" s="417"/>
      <c r="MNA519" s="417"/>
      <c r="MNB519" s="417"/>
      <c r="MNC519" s="417"/>
      <c r="MND519" s="417"/>
      <c r="MNE519" s="417"/>
      <c r="MNF519" s="416"/>
      <c r="MNG519" s="416"/>
      <c r="MNH519" s="416"/>
      <c r="MNI519" s="416"/>
      <c r="MNJ519" s="416"/>
      <c r="MNK519" s="416"/>
      <c r="MNL519" s="416"/>
      <c r="MNM519" s="416"/>
      <c r="MNN519" s="416"/>
      <c r="MNO519" s="416"/>
      <c r="MNP519" s="416"/>
      <c r="MNQ519" s="416"/>
      <c r="MNR519" s="416"/>
      <c r="MNS519" s="416"/>
      <c r="MNT519" s="416"/>
      <c r="MNU519" s="416"/>
      <c r="MNV519" s="416"/>
      <c r="MNW519" s="416"/>
      <c r="MNX519" s="416"/>
      <c r="MNY519" s="416"/>
      <c r="MNZ519" s="416"/>
      <c r="MOA519" s="416"/>
      <c r="MOB519" s="416"/>
      <c r="MOC519" s="416"/>
      <c r="MOD519" s="416"/>
      <c r="MOE519" s="416"/>
      <c r="MOF519" s="416"/>
      <c r="MOG519" s="416"/>
      <c r="MOH519" s="416"/>
      <c r="MOI519" s="416"/>
      <c r="MOJ519" s="416"/>
      <c r="MOK519" s="416"/>
      <c r="MOL519" s="416"/>
      <c r="MOM519" s="416"/>
      <c r="MON519" s="416"/>
      <c r="MOO519" s="416"/>
      <c r="MOP519" s="416"/>
      <c r="MOQ519" s="416"/>
      <c r="MOR519" s="416"/>
      <c r="MOS519" s="416"/>
      <c r="MOT519" s="416"/>
      <c r="MOU519" s="416"/>
      <c r="MOV519" s="416"/>
      <c r="MOW519" s="416"/>
      <c r="MOX519" s="417"/>
      <c r="MOY519" s="417"/>
      <c r="MOZ519" s="417"/>
      <c r="MPA519" s="417"/>
      <c r="MPB519" s="417"/>
      <c r="MPC519" s="417"/>
      <c r="MPD519" s="417"/>
      <c r="MPE519" s="417"/>
      <c r="MPF519" s="417"/>
      <c r="MPG519" s="417"/>
      <c r="MPH519" s="417"/>
      <c r="MPI519" s="417"/>
      <c r="MPJ519" s="417"/>
      <c r="MPK519" s="417"/>
      <c r="MPL519" s="417"/>
      <c r="MPM519" s="417"/>
      <c r="MPN519" s="417"/>
      <c r="MPO519" s="417"/>
      <c r="MPP519" s="417"/>
      <c r="MPQ519" s="417"/>
      <c r="MPR519" s="417"/>
      <c r="MPS519" s="417"/>
      <c r="MPT519" s="417"/>
      <c r="MPU519" s="417"/>
      <c r="MPV519" s="418"/>
      <c r="MPW519" s="418"/>
      <c r="MPX519" s="418"/>
      <c r="MPY519" s="418"/>
      <c r="MPZ519" s="418"/>
      <c r="MQA519" s="417"/>
      <c r="MQB519" s="417"/>
      <c r="MQC519" s="418"/>
      <c r="MQD519" s="418"/>
      <c r="MQE519" s="417"/>
      <c r="MQF519" s="417"/>
      <c r="MQG519" s="418"/>
      <c r="MQH519" s="418"/>
      <c r="MQI519" s="417"/>
      <c r="MQJ519" s="417"/>
      <c r="MQK519" s="417"/>
      <c r="MQL519" s="417"/>
      <c r="MQM519" s="417"/>
      <c r="MQN519" s="417"/>
      <c r="MQO519" s="417"/>
      <c r="MQP519" s="418"/>
      <c r="MQQ519" s="418"/>
      <c r="MQR519" s="417"/>
      <c r="MQS519" s="417"/>
      <c r="MQT519" s="418"/>
      <c r="MQU519" s="418"/>
      <c r="MQV519" s="417"/>
      <c r="MQW519" s="417"/>
      <c r="MQX519" s="417"/>
      <c r="MQY519" s="417"/>
      <c r="MQZ519" s="417"/>
      <c r="MRA519" s="411"/>
      <c r="MRB519" s="443"/>
      <c r="MRC519" s="417"/>
      <c r="MRD519" s="417"/>
      <c r="MRE519" s="417"/>
      <c r="MRF519" s="417"/>
      <c r="MRG519" s="417"/>
      <c r="MRH519" s="417"/>
      <c r="MRI519" s="417"/>
      <c r="MRJ519" s="416"/>
      <c r="MRK519" s="416"/>
      <c r="MRL519" s="416"/>
      <c r="MRM519" s="416"/>
      <c r="MRN519" s="416"/>
      <c r="MRO519" s="416"/>
      <c r="MRP519" s="416"/>
      <c r="MRQ519" s="416"/>
      <c r="MRR519" s="416"/>
      <c r="MRS519" s="416"/>
      <c r="MRT519" s="416"/>
      <c r="MRU519" s="416"/>
      <c r="MRV519" s="416"/>
      <c r="MRW519" s="416"/>
      <c r="MRX519" s="416"/>
      <c r="MRY519" s="416"/>
      <c r="MRZ519" s="416"/>
      <c r="MSA519" s="416"/>
      <c r="MSB519" s="416"/>
      <c r="MSC519" s="416"/>
      <c r="MSD519" s="416"/>
      <c r="MSE519" s="416"/>
      <c r="MSF519" s="416"/>
      <c r="MSG519" s="416"/>
      <c r="MSH519" s="416"/>
      <c r="MSI519" s="416"/>
      <c r="MSJ519" s="416"/>
      <c r="MSK519" s="416"/>
      <c r="MSL519" s="416"/>
      <c r="MSM519" s="416"/>
      <c r="MSN519" s="416"/>
      <c r="MSO519" s="416"/>
      <c r="MSP519" s="416"/>
      <c r="MSQ519" s="416"/>
      <c r="MSR519" s="416"/>
      <c r="MSS519" s="416"/>
      <c r="MST519" s="416"/>
      <c r="MSU519" s="416"/>
      <c r="MSV519" s="416"/>
      <c r="MSW519" s="416"/>
      <c r="MSX519" s="416"/>
      <c r="MSY519" s="416"/>
      <c r="MSZ519" s="416"/>
      <c r="MTA519" s="416"/>
      <c r="MTB519" s="417"/>
      <c r="MTC519" s="417"/>
      <c r="MTD519" s="417"/>
      <c r="MTE519" s="417"/>
      <c r="MTF519" s="417"/>
      <c r="MTG519" s="417"/>
      <c r="MTH519" s="417"/>
      <c r="MTI519" s="417"/>
      <c r="MTJ519" s="417"/>
      <c r="MTK519" s="417"/>
      <c r="MTL519" s="417"/>
      <c r="MTM519" s="417"/>
      <c r="MTN519" s="417"/>
      <c r="MTO519" s="417"/>
      <c r="MTP519" s="417"/>
      <c r="MTQ519" s="417"/>
      <c r="MTR519" s="417"/>
      <c r="MTS519" s="417"/>
      <c r="MTT519" s="417"/>
      <c r="MTU519" s="417"/>
      <c r="MTV519" s="417"/>
      <c r="MTW519" s="417"/>
      <c r="MTX519" s="417"/>
      <c r="MTY519" s="417"/>
      <c r="MTZ519" s="418"/>
      <c r="MUA519" s="418"/>
      <c r="MUB519" s="418"/>
      <c r="MUC519" s="418"/>
      <c r="MUD519" s="418"/>
      <c r="MUE519" s="417"/>
      <c r="MUF519" s="417"/>
      <c r="MUG519" s="418"/>
      <c r="MUH519" s="418"/>
      <c r="MUI519" s="417"/>
      <c r="MUJ519" s="417"/>
      <c r="MUK519" s="418"/>
      <c r="MUL519" s="418"/>
      <c r="MUM519" s="417"/>
      <c r="MUN519" s="417"/>
      <c r="MUO519" s="417"/>
      <c r="MUP519" s="417"/>
      <c r="MUQ519" s="417"/>
      <c r="MUR519" s="417"/>
      <c r="MUS519" s="417"/>
      <c r="MUT519" s="418"/>
      <c r="MUU519" s="418"/>
      <c r="MUV519" s="417"/>
      <c r="MUW519" s="417"/>
      <c r="MUX519" s="418"/>
      <c r="MUY519" s="418"/>
      <c r="MUZ519" s="417"/>
      <c r="MVA519" s="417"/>
      <c r="MVB519" s="417"/>
      <c r="MVC519" s="417"/>
      <c r="MVD519" s="417"/>
      <c r="MVE519" s="411"/>
      <c r="MVF519" s="443"/>
      <c r="MVG519" s="417"/>
      <c r="MVH519" s="417"/>
      <c r="MVI519" s="417"/>
      <c r="MVJ519" s="417"/>
      <c r="MVK519" s="417"/>
      <c r="MVL519" s="417"/>
      <c r="MVM519" s="417"/>
      <c r="MVN519" s="416"/>
      <c r="MVO519" s="416"/>
      <c r="MVP519" s="416"/>
      <c r="MVQ519" s="416"/>
      <c r="MVR519" s="416"/>
      <c r="MVS519" s="416"/>
      <c r="MVT519" s="416"/>
      <c r="MVU519" s="416"/>
      <c r="MVV519" s="416"/>
      <c r="MVW519" s="416"/>
      <c r="MVX519" s="416"/>
      <c r="MVY519" s="416"/>
      <c r="MVZ519" s="416"/>
      <c r="MWA519" s="416"/>
      <c r="MWB519" s="416"/>
      <c r="MWC519" s="416"/>
      <c r="MWD519" s="416"/>
      <c r="MWE519" s="416"/>
      <c r="MWF519" s="416"/>
      <c r="MWG519" s="416"/>
      <c r="MWH519" s="416"/>
      <c r="MWI519" s="416"/>
      <c r="MWJ519" s="416"/>
      <c r="MWK519" s="416"/>
      <c r="MWL519" s="416"/>
      <c r="MWM519" s="416"/>
      <c r="MWN519" s="416"/>
      <c r="MWO519" s="416"/>
      <c r="MWP519" s="416"/>
      <c r="MWQ519" s="416"/>
      <c r="MWR519" s="416"/>
      <c r="MWS519" s="416"/>
      <c r="MWT519" s="416"/>
      <c r="MWU519" s="416"/>
      <c r="MWV519" s="416"/>
      <c r="MWW519" s="416"/>
      <c r="MWX519" s="416"/>
      <c r="MWY519" s="416"/>
      <c r="MWZ519" s="416"/>
      <c r="MXA519" s="416"/>
      <c r="MXB519" s="416"/>
      <c r="MXC519" s="416"/>
      <c r="MXD519" s="416"/>
      <c r="MXE519" s="416"/>
      <c r="MXF519" s="417"/>
      <c r="MXG519" s="417"/>
      <c r="MXH519" s="417"/>
      <c r="MXI519" s="417"/>
      <c r="MXJ519" s="417"/>
      <c r="MXK519" s="417"/>
      <c r="MXL519" s="417"/>
      <c r="MXM519" s="417"/>
      <c r="MXN519" s="417"/>
      <c r="MXO519" s="417"/>
      <c r="MXP519" s="417"/>
      <c r="MXQ519" s="417"/>
      <c r="MXR519" s="417"/>
      <c r="MXS519" s="417"/>
      <c r="MXT519" s="417"/>
      <c r="MXU519" s="417"/>
      <c r="MXV519" s="417"/>
      <c r="MXW519" s="417"/>
      <c r="MXX519" s="417"/>
      <c r="MXY519" s="417"/>
      <c r="MXZ519" s="417"/>
      <c r="MYA519" s="417"/>
      <c r="MYB519" s="417"/>
      <c r="MYC519" s="417"/>
      <c r="MYD519" s="418"/>
      <c r="MYE519" s="418"/>
      <c r="MYF519" s="418"/>
      <c r="MYG519" s="418"/>
      <c r="MYH519" s="418"/>
      <c r="MYI519" s="417"/>
      <c r="MYJ519" s="417"/>
      <c r="MYK519" s="418"/>
      <c r="MYL519" s="418"/>
      <c r="MYM519" s="417"/>
      <c r="MYN519" s="417"/>
      <c r="MYO519" s="418"/>
      <c r="MYP519" s="418"/>
      <c r="MYQ519" s="417"/>
      <c r="MYR519" s="417"/>
      <c r="MYS519" s="417"/>
      <c r="MYT519" s="417"/>
      <c r="MYU519" s="417"/>
      <c r="MYV519" s="417"/>
      <c r="MYW519" s="417"/>
      <c r="MYX519" s="418"/>
      <c r="MYY519" s="418"/>
      <c r="MYZ519" s="417"/>
      <c r="MZA519" s="417"/>
      <c r="MZB519" s="418"/>
      <c r="MZC519" s="418"/>
      <c r="MZD519" s="417"/>
      <c r="MZE519" s="417"/>
      <c r="MZF519" s="417"/>
      <c r="MZG519" s="417"/>
      <c r="MZH519" s="417"/>
      <c r="MZI519" s="411"/>
      <c r="MZJ519" s="443"/>
      <c r="MZK519" s="417"/>
      <c r="MZL519" s="417"/>
      <c r="MZM519" s="417"/>
      <c r="MZN519" s="417"/>
      <c r="MZO519" s="417"/>
      <c r="MZP519" s="417"/>
      <c r="MZQ519" s="417"/>
      <c r="MZR519" s="416"/>
      <c r="MZS519" s="416"/>
      <c r="MZT519" s="416"/>
      <c r="MZU519" s="416"/>
      <c r="MZV519" s="416"/>
      <c r="MZW519" s="416"/>
      <c r="MZX519" s="416"/>
      <c r="MZY519" s="416"/>
      <c r="MZZ519" s="416"/>
      <c r="NAA519" s="416"/>
      <c r="NAB519" s="416"/>
      <c r="NAC519" s="416"/>
      <c r="NAD519" s="416"/>
      <c r="NAE519" s="416"/>
      <c r="NAF519" s="416"/>
      <c r="NAG519" s="416"/>
      <c r="NAH519" s="416"/>
      <c r="NAI519" s="416"/>
      <c r="NAJ519" s="416"/>
      <c r="NAK519" s="416"/>
      <c r="NAL519" s="416"/>
      <c r="NAM519" s="416"/>
      <c r="NAN519" s="416"/>
      <c r="NAO519" s="416"/>
      <c r="NAP519" s="416"/>
      <c r="NAQ519" s="416"/>
      <c r="NAR519" s="416"/>
      <c r="NAS519" s="416"/>
      <c r="NAT519" s="416"/>
      <c r="NAU519" s="416"/>
      <c r="NAV519" s="416"/>
      <c r="NAW519" s="416"/>
      <c r="NAX519" s="416"/>
      <c r="NAY519" s="416"/>
      <c r="NAZ519" s="416"/>
      <c r="NBA519" s="416"/>
      <c r="NBB519" s="416"/>
      <c r="NBC519" s="416"/>
      <c r="NBD519" s="416"/>
      <c r="NBE519" s="416"/>
      <c r="NBF519" s="416"/>
      <c r="NBG519" s="416"/>
      <c r="NBH519" s="416"/>
      <c r="NBI519" s="416"/>
      <c r="NBJ519" s="417"/>
      <c r="NBK519" s="417"/>
      <c r="NBL519" s="417"/>
      <c r="NBM519" s="417"/>
      <c r="NBN519" s="417"/>
      <c r="NBO519" s="417"/>
      <c r="NBP519" s="417"/>
      <c r="NBQ519" s="417"/>
      <c r="NBR519" s="417"/>
      <c r="NBS519" s="417"/>
      <c r="NBT519" s="417"/>
      <c r="NBU519" s="417"/>
      <c r="NBV519" s="417"/>
      <c r="NBW519" s="417"/>
      <c r="NBX519" s="417"/>
      <c r="NBY519" s="417"/>
      <c r="NBZ519" s="417"/>
      <c r="NCA519" s="417"/>
      <c r="NCB519" s="417"/>
      <c r="NCC519" s="417"/>
      <c r="NCD519" s="417"/>
      <c r="NCE519" s="417"/>
      <c r="NCF519" s="417"/>
      <c r="NCG519" s="417"/>
      <c r="NCH519" s="418"/>
      <c r="NCI519" s="418"/>
      <c r="NCJ519" s="418"/>
      <c r="NCK519" s="418"/>
      <c r="NCL519" s="418"/>
      <c r="NCM519" s="417"/>
      <c r="NCN519" s="417"/>
      <c r="NCO519" s="418"/>
      <c r="NCP519" s="418"/>
      <c r="NCQ519" s="417"/>
      <c r="NCR519" s="417"/>
      <c r="NCS519" s="418"/>
      <c r="NCT519" s="418"/>
      <c r="NCU519" s="417"/>
      <c r="NCV519" s="417"/>
      <c r="NCW519" s="417"/>
      <c r="NCX519" s="417"/>
      <c r="NCY519" s="417"/>
      <c r="NCZ519" s="417"/>
      <c r="NDA519" s="417"/>
      <c r="NDB519" s="418"/>
      <c r="NDC519" s="418"/>
      <c r="NDD519" s="417"/>
      <c r="NDE519" s="417"/>
      <c r="NDF519" s="418"/>
      <c r="NDG519" s="418"/>
      <c r="NDH519" s="417"/>
      <c r="NDI519" s="417"/>
      <c r="NDJ519" s="417"/>
      <c r="NDK519" s="417"/>
      <c r="NDL519" s="417"/>
      <c r="NDM519" s="411"/>
      <c r="NDN519" s="443"/>
      <c r="NDO519" s="417"/>
      <c r="NDP519" s="417"/>
      <c r="NDQ519" s="417"/>
      <c r="NDR519" s="417"/>
      <c r="NDS519" s="417"/>
      <c r="NDT519" s="417"/>
      <c r="NDU519" s="417"/>
      <c r="NDV519" s="416"/>
      <c r="NDW519" s="416"/>
      <c r="NDX519" s="416"/>
      <c r="NDY519" s="416"/>
      <c r="NDZ519" s="416"/>
      <c r="NEA519" s="416"/>
      <c r="NEB519" s="416"/>
      <c r="NEC519" s="416"/>
      <c r="NED519" s="416"/>
      <c r="NEE519" s="416"/>
      <c r="NEF519" s="416"/>
      <c r="NEG519" s="416"/>
      <c r="NEH519" s="416"/>
      <c r="NEI519" s="416"/>
      <c r="NEJ519" s="416"/>
      <c r="NEK519" s="416"/>
      <c r="NEL519" s="416"/>
      <c r="NEM519" s="416"/>
      <c r="NEN519" s="416"/>
      <c r="NEO519" s="416"/>
      <c r="NEP519" s="416"/>
      <c r="NEQ519" s="416"/>
      <c r="NER519" s="416"/>
      <c r="NES519" s="416"/>
      <c r="NET519" s="416"/>
      <c r="NEU519" s="416"/>
      <c r="NEV519" s="416"/>
      <c r="NEW519" s="416"/>
      <c r="NEX519" s="416"/>
      <c r="NEY519" s="416"/>
      <c r="NEZ519" s="416"/>
      <c r="NFA519" s="416"/>
      <c r="NFB519" s="416"/>
      <c r="NFC519" s="416"/>
      <c r="NFD519" s="416"/>
      <c r="NFE519" s="416"/>
      <c r="NFF519" s="416"/>
      <c r="NFG519" s="416"/>
      <c r="NFH519" s="416"/>
      <c r="NFI519" s="416"/>
      <c r="NFJ519" s="416"/>
      <c r="NFK519" s="416"/>
      <c r="NFL519" s="416"/>
      <c r="NFM519" s="416"/>
      <c r="NFN519" s="417"/>
      <c r="NFO519" s="417"/>
      <c r="NFP519" s="417"/>
      <c r="NFQ519" s="417"/>
      <c r="NFR519" s="417"/>
      <c r="NFS519" s="417"/>
      <c r="NFT519" s="417"/>
      <c r="NFU519" s="417"/>
      <c r="NFV519" s="417"/>
      <c r="NFW519" s="417"/>
      <c r="NFX519" s="417"/>
      <c r="NFY519" s="417"/>
      <c r="NFZ519" s="417"/>
      <c r="NGA519" s="417"/>
      <c r="NGB519" s="417"/>
      <c r="NGC519" s="417"/>
      <c r="NGD519" s="417"/>
      <c r="NGE519" s="417"/>
      <c r="NGF519" s="417"/>
      <c r="NGG519" s="417"/>
      <c r="NGH519" s="417"/>
      <c r="NGI519" s="417"/>
      <c r="NGJ519" s="417"/>
      <c r="NGK519" s="417"/>
      <c r="NGL519" s="418"/>
      <c r="NGM519" s="418"/>
      <c r="NGN519" s="418"/>
      <c r="NGO519" s="418"/>
      <c r="NGP519" s="418"/>
      <c r="NGQ519" s="417"/>
      <c r="NGR519" s="417"/>
      <c r="NGS519" s="418"/>
      <c r="NGT519" s="418"/>
      <c r="NGU519" s="417"/>
      <c r="NGV519" s="417"/>
      <c r="NGW519" s="418"/>
      <c r="NGX519" s="418"/>
      <c r="NGY519" s="417"/>
      <c r="NGZ519" s="417"/>
      <c r="NHA519" s="417"/>
      <c r="NHB519" s="417"/>
      <c r="NHC519" s="417"/>
      <c r="NHD519" s="417"/>
      <c r="NHE519" s="417"/>
      <c r="NHF519" s="418"/>
      <c r="NHG519" s="418"/>
      <c r="NHH519" s="417"/>
      <c r="NHI519" s="417"/>
      <c r="NHJ519" s="418"/>
      <c r="NHK519" s="418"/>
      <c r="NHL519" s="417"/>
      <c r="NHM519" s="417"/>
      <c r="NHN519" s="417"/>
      <c r="NHO519" s="417"/>
      <c r="NHP519" s="417"/>
      <c r="NHQ519" s="411"/>
      <c r="NHR519" s="443"/>
      <c r="NHS519" s="417"/>
      <c r="NHT519" s="417"/>
      <c r="NHU519" s="417"/>
      <c r="NHV519" s="417"/>
      <c r="NHW519" s="417"/>
      <c r="NHX519" s="417"/>
      <c r="NHY519" s="417"/>
      <c r="NHZ519" s="416"/>
      <c r="NIA519" s="416"/>
      <c r="NIB519" s="416"/>
      <c r="NIC519" s="416"/>
      <c r="NID519" s="416"/>
      <c r="NIE519" s="416"/>
      <c r="NIF519" s="416"/>
      <c r="NIG519" s="416"/>
      <c r="NIH519" s="416"/>
      <c r="NII519" s="416"/>
      <c r="NIJ519" s="416"/>
      <c r="NIK519" s="416"/>
      <c r="NIL519" s="416"/>
      <c r="NIM519" s="416"/>
      <c r="NIN519" s="416"/>
      <c r="NIO519" s="416"/>
      <c r="NIP519" s="416"/>
      <c r="NIQ519" s="416"/>
      <c r="NIR519" s="416"/>
      <c r="NIS519" s="416"/>
      <c r="NIT519" s="416"/>
      <c r="NIU519" s="416"/>
      <c r="NIV519" s="416"/>
      <c r="NIW519" s="416"/>
      <c r="NIX519" s="416"/>
      <c r="NIY519" s="416"/>
      <c r="NIZ519" s="416"/>
      <c r="NJA519" s="416"/>
      <c r="NJB519" s="416"/>
      <c r="NJC519" s="416"/>
      <c r="NJD519" s="416"/>
      <c r="NJE519" s="416"/>
      <c r="NJF519" s="416"/>
      <c r="NJG519" s="416"/>
      <c r="NJH519" s="416"/>
      <c r="NJI519" s="416"/>
      <c r="NJJ519" s="416"/>
      <c r="NJK519" s="416"/>
      <c r="NJL519" s="416"/>
      <c r="NJM519" s="416"/>
      <c r="NJN519" s="416"/>
      <c r="NJO519" s="416"/>
      <c r="NJP519" s="416"/>
      <c r="NJQ519" s="416"/>
      <c r="NJR519" s="417"/>
      <c r="NJS519" s="417"/>
      <c r="NJT519" s="417"/>
      <c r="NJU519" s="417"/>
      <c r="NJV519" s="417"/>
      <c r="NJW519" s="417"/>
      <c r="NJX519" s="417"/>
      <c r="NJY519" s="417"/>
      <c r="NJZ519" s="417"/>
      <c r="NKA519" s="417"/>
      <c r="NKB519" s="417"/>
      <c r="NKC519" s="417"/>
      <c r="NKD519" s="417"/>
      <c r="NKE519" s="417"/>
      <c r="NKF519" s="417"/>
      <c r="NKG519" s="417"/>
      <c r="NKH519" s="417"/>
      <c r="NKI519" s="417"/>
      <c r="NKJ519" s="417"/>
      <c r="NKK519" s="417"/>
      <c r="NKL519" s="417"/>
      <c r="NKM519" s="417"/>
      <c r="NKN519" s="417"/>
      <c r="NKO519" s="417"/>
      <c r="NKP519" s="418"/>
      <c r="NKQ519" s="418"/>
      <c r="NKR519" s="418"/>
      <c r="NKS519" s="418"/>
      <c r="NKT519" s="418"/>
      <c r="NKU519" s="417"/>
      <c r="NKV519" s="417"/>
      <c r="NKW519" s="418"/>
      <c r="NKX519" s="418"/>
      <c r="NKY519" s="417"/>
      <c r="NKZ519" s="417"/>
      <c r="NLA519" s="418"/>
      <c r="NLB519" s="418"/>
      <c r="NLC519" s="417"/>
      <c r="NLD519" s="417"/>
      <c r="NLE519" s="417"/>
      <c r="NLF519" s="417"/>
      <c r="NLG519" s="417"/>
      <c r="NLH519" s="417"/>
      <c r="NLI519" s="417"/>
      <c r="NLJ519" s="418"/>
      <c r="NLK519" s="418"/>
      <c r="NLL519" s="417"/>
      <c r="NLM519" s="417"/>
      <c r="NLN519" s="418"/>
      <c r="NLO519" s="418"/>
      <c r="NLP519" s="417"/>
      <c r="NLQ519" s="417"/>
      <c r="NLR519" s="417"/>
      <c r="NLS519" s="417"/>
      <c r="NLT519" s="417"/>
      <c r="NLU519" s="411"/>
      <c r="NLV519" s="443"/>
      <c r="NLW519" s="417"/>
      <c r="NLX519" s="417"/>
      <c r="NLY519" s="417"/>
      <c r="NLZ519" s="417"/>
      <c r="NMA519" s="417"/>
      <c r="NMB519" s="417"/>
      <c r="NMC519" s="417"/>
      <c r="NMD519" s="416"/>
      <c r="NME519" s="416"/>
      <c r="NMF519" s="416"/>
      <c r="NMG519" s="416"/>
      <c r="NMH519" s="416"/>
      <c r="NMI519" s="416"/>
      <c r="NMJ519" s="416"/>
      <c r="NMK519" s="416"/>
      <c r="NML519" s="416"/>
      <c r="NMM519" s="416"/>
      <c r="NMN519" s="416"/>
      <c r="NMO519" s="416"/>
      <c r="NMP519" s="416"/>
      <c r="NMQ519" s="416"/>
      <c r="NMR519" s="416"/>
      <c r="NMS519" s="416"/>
      <c r="NMT519" s="416"/>
      <c r="NMU519" s="416"/>
      <c r="NMV519" s="416"/>
      <c r="NMW519" s="416"/>
      <c r="NMX519" s="416"/>
      <c r="NMY519" s="416"/>
      <c r="NMZ519" s="416"/>
      <c r="NNA519" s="416"/>
      <c r="NNB519" s="416"/>
      <c r="NNC519" s="416"/>
      <c r="NND519" s="416"/>
      <c r="NNE519" s="416"/>
      <c r="NNF519" s="416"/>
      <c r="NNG519" s="416"/>
      <c r="NNH519" s="416"/>
      <c r="NNI519" s="416"/>
      <c r="NNJ519" s="416"/>
      <c r="NNK519" s="416"/>
      <c r="NNL519" s="416"/>
      <c r="NNM519" s="416"/>
      <c r="NNN519" s="416"/>
      <c r="NNO519" s="416"/>
      <c r="NNP519" s="416"/>
      <c r="NNQ519" s="416"/>
      <c r="NNR519" s="416"/>
      <c r="NNS519" s="416"/>
      <c r="NNT519" s="416"/>
      <c r="NNU519" s="416"/>
      <c r="NNV519" s="417"/>
      <c r="NNW519" s="417"/>
      <c r="NNX519" s="417"/>
      <c r="NNY519" s="417"/>
      <c r="NNZ519" s="417"/>
      <c r="NOA519" s="417"/>
      <c r="NOB519" s="417"/>
      <c r="NOC519" s="417"/>
      <c r="NOD519" s="417"/>
      <c r="NOE519" s="417"/>
      <c r="NOF519" s="417"/>
      <c r="NOG519" s="417"/>
      <c r="NOH519" s="417"/>
      <c r="NOI519" s="417"/>
      <c r="NOJ519" s="417"/>
      <c r="NOK519" s="417"/>
      <c r="NOL519" s="417"/>
      <c r="NOM519" s="417"/>
      <c r="NON519" s="417"/>
      <c r="NOO519" s="417"/>
      <c r="NOP519" s="417"/>
      <c r="NOQ519" s="417"/>
      <c r="NOR519" s="417"/>
      <c r="NOS519" s="417"/>
      <c r="NOT519" s="418"/>
      <c r="NOU519" s="418"/>
      <c r="NOV519" s="418"/>
      <c r="NOW519" s="418"/>
      <c r="NOX519" s="418"/>
      <c r="NOY519" s="417"/>
      <c r="NOZ519" s="417"/>
      <c r="NPA519" s="418"/>
      <c r="NPB519" s="418"/>
      <c r="NPC519" s="417"/>
      <c r="NPD519" s="417"/>
      <c r="NPE519" s="418"/>
      <c r="NPF519" s="418"/>
      <c r="NPG519" s="417"/>
      <c r="NPH519" s="417"/>
      <c r="NPI519" s="417"/>
      <c r="NPJ519" s="417"/>
      <c r="NPK519" s="417"/>
      <c r="NPL519" s="417"/>
      <c r="NPM519" s="417"/>
      <c r="NPN519" s="418"/>
      <c r="NPO519" s="418"/>
      <c r="NPP519" s="417"/>
      <c r="NPQ519" s="417"/>
      <c r="NPR519" s="418"/>
      <c r="NPS519" s="418"/>
      <c r="NPT519" s="417"/>
      <c r="NPU519" s="417"/>
      <c r="NPV519" s="417"/>
      <c r="NPW519" s="417"/>
      <c r="NPX519" s="417"/>
      <c r="NPY519" s="411"/>
      <c r="NPZ519" s="443"/>
      <c r="NQA519" s="417"/>
      <c r="NQB519" s="417"/>
      <c r="NQC519" s="417"/>
      <c r="NQD519" s="417"/>
      <c r="NQE519" s="417"/>
      <c r="NQF519" s="417"/>
      <c r="NQG519" s="417"/>
      <c r="NQH519" s="416"/>
      <c r="NQI519" s="416"/>
      <c r="NQJ519" s="416"/>
      <c r="NQK519" s="416"/>
      <c r="NQL519" s="416"/>
      <c r="NQM519" s="416"/>
      <c r="NQN519" s="416"/>
      <c r="NQO519" s="416"/>
      <c r="NQP519" s="416"/>
      <c r="NQQ519" s="416"/>
      <c r="NQR519" s="416"/>
      <c r="NQS519" s="416"/>
      <c r="NQT519" s="416"/>
      <c r="NQU519" s="416"/>
      <c r="NQV519" s="416"/>
      <c r="NQW519" s="416"/>
      <c r="NQX519" s="416"/>
      <c r="NQY519" s="416"/>
      <c r="NQZ519" s="416"/>
      <c r="NRA519" s="416"/>
      <c r="NRB519" s="416"/>
      <c r="NRC519" s="416"/>
      <c r="NRD519" s="416"/>
      <c r="NRE519" s="416"/>
      <c r="NRF519" s="416"/>
      <c r="NRG519" s="416"/>
      <c r="NRH519" s="416"/>
      <c r="NRI519" s="416"/>
      <c r="NRJ519" s="416"/>
      <c r="NRK519" s="416"/>
      <c r="NRL519" s="416"/>
      <c r="NRM519" s="416"/>
      <c r="NRN519" s="416"/>
      <c r="NRO519" s="416"/>
      <c r="NRP519" s="416"/>
      <c r="NRQ519" s="416"/>
      <c r="NRR519" s="416"/>
      <c r="NRS519" s="416"/>
      <c r="NRT519" s="416"/>
      <c r="NRU519" s="416"/>
      <c r="NRV519" s="416"/>
      <c r="NRW519" s="416"/>
      <c r="NRX519" s="416"/>
      <c r="NRY519" s="416"/>
      <c r="NRZ519" s="417"/>
      <c r="NSA519" s="417"/>
      <c r="NSB519" s="417"/>
      <c r="NSC519" s="417"/>
      <c r="NSD519" s="417"/>
      <c r="NSE519" s="417"/>
      <c r="NSF519" s="417"/>
      <c r="NSG519" s="417"/>
      <c r="NSH519" s="417"/>
      <c r="NSI519" s="417"/>
      <c r="NSJ519" s="417"/>
      <c r="NSK519" s="417"/>
      <c r="NSL519" s="417"/>
      <c r="NSM519" s="417"/>
      <c r="NSN519" s="417"/>
      <c r="NSO519" s="417"/>
      <c r="NSP519" s="417"/>
      <c r="NSQ519" s="417"/>
      <c r="NSR519" s="417"/>
      <c r="NSS519" s="417"/>
      <c r="NST519" s="417"/>
      <c r="NSU519" s="417"/>
      <c r="NSV519" s="417"/>
      <c r="NSW519" s="417"/>
      <c r="NSX519" s="418"/>
      <c r="NSY519" s="418"/>
      <c r="NSZ519" s="418"/>
      <c r="NTA519" s="418"/>
      <c r="NTB519" s="418"/>
      <c r="NTC519" s="417"/>
      <c r="NTD519" s="417"/>
      <c r="NTE519" s="418"/>
      <c r="NTF519" s="418"/>
      <c r="NTG519" s="417"/>
      <c r="NTH519" s="417"/>
      <c r="NTI519" s="418"/>
      <c r="NTJ519" s="418"/>
      <c r="NTK519" s="417"/>
      <c r="NTL519" s="417"/>
      <c r="NTM519" s="417"/>
      <c r="NTN519" s="417"/>
      <c r="NTO519" s="417"/>
      <c r="NTP519" s="417"/>
      <c r="NTQ519" s="417"/>
      <c r="NTR519" s="418"/>
      <c r="NTS519" s="418"/>
      <c r="NTT519" s="417"/>
      <c r="NTU519" s="417"/>
      <c r="NTV519" s="418"/>
      <c r="NTW519" s="418"/>
      <c r="NTX519" s="417"/>
      <c r="NTY519" s="417"/>
      <c r="NTZ519" s="417"/>
      <c r="NUA519" s="417"/>
      <c r="NUB519" s="417"/>
      <c r="NUC519" s="411"/>
      <c r="NUD519" s="443"/>
      <c r="NUE519" s="417"/>
      <c r="NUF519" s="417"/>
      <c r="NUG519" s="417"/>
      <c r="NUH519" s="417"/>
      <c r="NUI519" s="417"/>
      <c r="NUJ519" s="417"/>
      <c r="NUK519" s="417"/>
      <c r="NUL519" s="416"/>
      <c r="NUM519" s="416"/>
      <c r="NUN519" s="416"/>
      <c r="NUO519" s="416"/>
      <c r="NUP519" s="416"/>
      <c r="NUQ519" s="416"/>
      <c r="NUR519" s="416"/>
      <c r="NUS519" s="416"/>
      <c r="NUT519" s="416"/>
      <c r="NUU519" s="416"/>
      <c r="NUV519" s="416"/>
      <c r="NUW519" s="416"/>
      <c r="NUX519" s="416"/>
      <c r="NUY519" s="416"/>
      <c r="NUZ519" s="416"/>
      <c r="NVA519" s="416"/>
      <c r="NVB519" s="416"/>
      <c r="NVC519" s="416"/>
      <c r="NVD519" s="416"/>
      <c r="NVE519" s="416"/>
      <c r="NVF519" s="416"/>
      <c r="NVG519" s="416"/>
      <c r="NVH519" s="416"/>
      <c r="NVI519" s="416"/>
      <c r="NVJ519" s="416"/>
      <c r="NVK519" s="416"/>
      <c r="NVL519" s="416"/>
      <c r="NVM519" s="416"/>
      <c r="NVN519" s="416"/>
      <c r="NVO519" s="416"/>
      <c r="NVP519" s="416"/>
      <c r="NVQ519" s="416"/>
      <c r="NVR519" s="416"/>
      <c r="NVS519" s="416"/>
      <c r="NVT519" s="416"/>
      <c r="NVU519" s="416"/>
      <c r="NVV519" s="416"/>
      <c r="NVW519" s="416"/>
      <c r="NVX519" s="416"/>
      <c r="NVY519" s="416"/>
      <c r="NVZ519" s="416"/>
      <c r="NWA519" s="416"/>
      <c r="NWB519" s="416"/>
      <c r="NWC519" s="416"/>
      <c r="NWD519" s="417"/>
      <c r="NWE519" s="417"/>
      <c r="NWF519" s="417"/>
      <c r="NWG519" s="417"/>
      <c r="NWH519" s="417"/>
      <c r="NWI519" s="417"/>
      <c r="NWJ519" s="417"/>
      <c r="NWK519" s="417"/>
      <c r="NWL519" s="417"/>
      <c r="NWM519" s="417"/>
      <c r="NWN519" s="417"/>
      <c r="NWO519" s="417"/>
      <c r="NWP519" s="417"/>
      <c r="NWQ519" s="417"/>
      <c r="NWR519" s="417"/>
      <c r="NWS519" s="417"/>
      <c r="NWT519" s="417"/>
      <c r="NWU519" s="417"/>
      <c r="NWV519" s="417"/>
      <c r="NWW519" s="417"/>
      <c r="NWX519" s="417"/>
      <c r="NWY519" s="417"/>
      <c r="NWZ519" s="417"/>
      <c r="NXA519" s="417"/>
      <c r="NXB519" s="418"/>
      <c r="NXC519" s="418"/>
      <c r="NXD519" s="418"/>
      <c r="NXE519" s="418"/>
      <c r="NXF519" s="418"/>
      <c r="NXG519" s="417"/>
      <c r="NXH519" s="417"/>
      <c r="NXI519" s="418"/>
      <c r="NXJ519" s="418"/>
      <c r="NXK519" s="417"/>
      <c r="NXL519" s="417"/>
      <c r="NXM519" s="418"/>
      <c r="NXN519" s="418"/>
      <c r="NXO519" s="417"/>
      <c r="NXP519" s="417"/>
      <c r="NXQ519" s="417"/>
      <c r="NXR519" s="417"/>
      <c r="NXS519" s="417"/>
      <c r="NXT519" s="417"/>
      <c r="NXU519" s="417"/>
      <c r="NXV519" s="418"/>
      <c r="NXW519" s="418"/>
      <c r="NXX519" s="417"/>
      <c r="NXY519" s="417"/>
      <c r="NXZ519" s="418"/>
      <c r="NYA519" s="418"/>
      <c r="NYB519" s="417"/>
      <c r="NYC519" s="417"/>
      <c r="NYD519" s="417"/>
      <c r="NYE519" s="417"/>
      <c r="NYF519" s="417"/>
      <c r="NYG519" s="411"/>
      <c r="NYH519" s="443"/>
      <c r="NYI519" s="417"/>
      <c r="NYJ519" s="417"/>
      <c r="NYK519" s="417"/>
      <c r="NYL519" s="417"/>
      <c r="NYM519" s="417"/>
      <c r="NYN519" s="417"/>
      <c r="NYO519" s="417"/>
      <c r="NYP519" s="416"/>
      <c r="NYQ519" s="416"/>
      <c r="NYR519" s="416"/>
      <c r="NYS519" s="416"/>
      <c r="NYT519" s="416"/>
      <c r="NYU519" s="416"/>
      <c r="NYV519" s="416"/>
      <c r="NYW519" s="416"/>
      <c r="NYX519" s="416"/>
      <c r="NYY519" s="416"/>
      <c r="NYZ519" s="416"/>
      <c r="NZA519" s="416"/>
      <c r="NZB519" s="416"/>
      <c r="NZC519" s="416"/>
      <c r="NZD519" s="416"/>
      <c r="NZE519" s="416"/>
      <c r="NZF519" s="416"/>
      <c r="NZG519" s="416"/>
      <c r="NZH519" s="416"/>
      <c r="NZI519" s="416"/>
      <c r="NZJ519" s="416"/>
      <c r="NZK519" s="416"/>
      <c r="NZL519" s="416"/>
      <c r="NZM519" s="416"/>
      <c r="NZN519" s="416"/>
      <c r="NZO519" s="416"/>
      <c r="NZP519" s="416"/>
      <c r="NZQ519" s="416"/>
      <c r="NZR519" s="416"/>
      <c r="NZS519" s="416"/>
      <c r="NZT519" s="416"/>
      <c r="NZU519" s="416"/>
      <c r="NZV519" s="416"/>
      <c r="NZW519" s="416"/>
      <c r="NZX519" s="416"/>
      <c r="NZY519" s="416"/>
      <c r="NZZ519" s="416"/>
      <c r="OAA519" s="416"/>
      <c r="OAB519" s="416"/>
      <c r="OAC519" s="416"/>
      <c r="OAD519" s="416"/>
      <c r="OAE519" s="416"/>
      <c r="OAF519" s="416"/>
      <c r="OAG519" s="416"/>
      <c r="OAH519" s="417"/>
      <c r="OAI519" s="417"/>
      <c r="OAJ519" s="417"/>
      <c r="OAK519" s="417"/>
      <c r="OAL519" s="417"/>
      <c r="OAM519" s="417"/>
      <c r="OAN519" s="417"/>
      <c r="OAO519" s="417"/>
      <c r="OAP519" s="417"/>
      <c r="OAQ519" s="417"/>
      <c r="OAR519" s="417"/>
      <c r="OAS519" s="417"/>
      <c r="OAT519" s="417"/>
      <c r="OAU519" s="417"/>
      <c r="OAV519" s="417"/>
      <c r="OAW519" s="417"/>
      <c r="OAX519" s="417"/>
      <c r="OAY519" s="417"/>
      <c r="OAZ519" s="417"/>
      <c r="OBA519" s="417"/>
      <c r="OBB519" s="417"/>
      <c r="OBC519" s="417"/>
      <c r="OBD519" s="417"/>
      <c r="OBE519" s="417"/>
      <c r="OBF519" s="418"/>
      <c r="OBG519" s="418"/>
      <c r="OBH519" s="418"/>
      <c r="OBI519" s="418"/>
      <c r="OBJ519" s="418"/>
      <c r="OBK519" s="417"/>
      <c r="OBL519" s="417"/>
      <c r="OBM519" s="418"/>
      <c r="OBN519" s="418"/>
      <c r="OBO519" s="417"/>
      <c r="OBP519" s="417"/>
      <c r="OBQ519" s="418"/>
      <c r="OBR519" s="418"/>
      <c r="OBS519" s="417"/>
      <c r="OBT519" s="417"/>
      <c r="OBU519" s="417"/>
      <c r="OBV519" s="417"/>
      <c r="OBW519" s="417"/>
      <c r="OBX519" s="417"/>
      <c r="OBY519" s="417"/>
      <c r="OBZ519" s="418"/>
      <c r="OCA519" s="418"/>
      <c r="OCB519" s="417"/>
      <c r="OCC519" s="417"/>
      <c r="OCD519" s="418"/>
      <c r="OCE519" s="418"/>
      <c r="OCF519" s="417"/>
      <c r="OCG519" s="417"/>
      <c r="OCH519" s="417"/>
      <c r="OCI519" s="417"/>
      <c r="OCJ519" s="417"/>
      <c r="OCK519" s="411"/>
      <c r="OCL519" s="443"/>
      <c r="OCM519" s="417"/>
      <c r="OCN519" s="417"/>
      <c r="OCO519" s="417"/>
      <c r="OCP519" s="417"/>
      <c r="OCQ519" s="417"/>
      <c r="OCR519" s="417"/>
      <c r="OCS519" s="417"/>
      <c r="OCT519" s="416"/>
      <c r="OCU519" s="416"/>
      <c r="OCV519" s="416"/>
      <c r="OCW519" s="416"/>
      <c r="OCX519" s="416"/>
      <c r="OCY519" s="416"/>
      <c r="OCZ519" s="416"/>
      <c r="ODA519" s="416"/>
      <c r="ODB519" s="416"/>
      <c r="ODC519" s="416"/>
      <c r="ODD519" s="416"/>
      <c r="ODE519" s="416"/>
      <c r="ODF519" s="416"/>
      <c r="ODG519" s="416"/>
      <c r="ODH519" s="416"/>
      <c r="ODI519" s="416"/>
      <c r="ODJ519" s="416"/>
      <c r="ODK519" s="416"/>
      <c r="ODL519" s="416"/>
      <c r="ODM519" s="416"/>
      <c r="ODN519" s="416"/>
      <c r="ODO519" s="416"/>
      <c r="ODP519" s="416"/>
      <c r="ODQ519" s="416"/>
      <c r="ODR519" s="416"/>
      <c r="ODS519" s="416"/>
      <c r="ODT519" s="416"/>
      <c r="ODU519" s="416"/>
      <c r="ODV519" s="416"/>
      <c r="ODW519" s="416"/>
      <c r="ODX519" s="416"/>
      <c r="ODY519" s="416"/>
      <c r="ODZ519" s="416"/>
      <c r="OEA519" s="416"/>
      <c r="OEB519" s="416"/>
      <c r="OEC519" s="416"/>
      <c r="OED519" s="416"/>
      <c r="OEE519" s="416"/>
      <c r="OEF519" s="416"/>
      <c r="OEG519" s="416"/>
      <c r="OEH519" s="416"/>
      <c r="OEI519" s="416"/>
      <c r="OEJ519" s="416"/>
      <c r="OEK519" s="416"/>
      <c r="OEL519" s="417"/>
      <c r="OEM519" s="417"/>
      <c r="OEN519" s="417"/>
      <c r="OEO519" s="417"/>
      <c r="OEP519" s="417"/>
      <c r="OEQ519" s="417"/>
      <c r="OER519" s="417"/>
      <c r="OES519" s="417"/>
      <c r="OET519" s="417"/>
      <c r="OEU519" s="417"/>
      <c r="OEV519" s="417"/>
      <c r="OEW519" s="417"/>
      <c r="OEX519" s="417"/>
      <c r="OEY519" s="417"/>
      <c r="OEZ519" s="417"/>
      <c r="OFA519" s="417"/>
      <c r="OFB519" s="417"/>
      <c r="OFC519" s="417"/>
      <c r="OFD519" s="417"/>
      <c r="OFE519" s="417"/>
      <c r="OFF519" s="417"/>
      <c r="OFG519" s="417"/>
      <c r="OFH519" s="417"/>
      <c r="OFI519" s="417"/>
      <c r="OFJ519" s="418"/>
      <c r="OFK519" s="418"/>
      <c r="OFL519" s="418"/>
      <c r="OFM519" s="418"/>
      <c r="OFN519" s="418"/>
      <c r="OFO519" s="417"/>
      <c r="OFP519" s="417"/>
      <c r="OFQ519" s="418"/>
      <c r="OFR519" s="418"/>
      <c r="OFS519" s="417"/>
      <c r="OFT519" s="417"/>
      <c r="OFU519" s="418"/>
      <c r="OFV519" s="418"/>
      <c r="OFW519" s="417"/>
      <c r="OFX519" s="417"/>
      <c r="OFY519" s="417"/>
      <c r="OFZ519" s="417"/>
      <c r="OGA519" s="417"/>
      <c r="OGB519" s="417"/>
      <c r="OGC519" s="417"/>
      <c r="OGD519" s="418"/>
      <c r="OGE519" s="418"/>
      <c r="OGF519" s="417"/>
      <c r="OGG519" s="417"/>
      <c r="OGH519" s="418"/>
      <c r="OGI519" s="418"/>
      <c r="OGJ519" s="417"/>
      <c r="OGK519" s="417"/>
      <c r="OGL519" s="417"/>
      <c r="OGM519" s="417"/>
      <c r="OGN519" s="417"/>
      <c r="OGO519" s="411"/>
      <c r="OGP519" s="443"/>
      <c r="OGQ519" s="417"/>
      <c r="OGR519" s="417"/>
      <c r="OGS519" s="417"/>
      <c r="OGT519" s="417"/>
      <c r="OGU519" s="417"/>
      <c r="OGV519" s="417"/>
      <c r="OGW519" s="417"/>
      <c r="OGX519" s="416"/>
      <c r="OGY519" s="416"/>
      <c r="OGZ519" s="416"/>
      <c r="OHA519" s="416"/>
      <c r="OHB519" s="416"/>
      <c r="OHC519" s="416"/>
      <c r="OHD519" s="416"/>
      <c r="OHE519" s="416"/>
      <c r="OHF519" s="416"/>
      <c r="OHG519" s="416"/>
      <c r="OHH519" s="416"/>
      <c r="OHI519" s="416"/>
      <c r="OHJ519" s="416"/>
      <c r="OHK519" s="416"/>
      <c r="OHL519" s="416"/>
      <c r="OHM519" s="416"/>
      <c r="OHN519" s="416"/>
      <c r="OHO519" s="416"/>
      <c r="OHP519" s="416"/>
      <c r="OHQ519" s="416"/>
      <c r="OHR519" s="416"/>
      <c r="OHS519" s="416"/>
      <c r="OHT519" s="416"/>
      <c r="OHU519" s="416"/>
      <c r="OHV519" s="416"/>
      <c r="OHW519" s="416"/>
      <c r="OHX519" s="416"/>
      <c r="OHY519" s="416"/>
      <c r="OHZ519" s="416"/>
      <c r="OIA519" s="416"/>
      <c r="OIB519" s="416"/>
      <c r="OIC519" s="416"/>
      <c r="OID519" s="416"/>
      <c r="OIE519" s="416"/>
      <c r="OIF519" s="416"/>
      <c r="OIG519" s="416"/>
      <c r="OIH519" s="416"/>
      <c r="OII519" s="416"/>
      <c r="OIJ519" s="416"/>
      <c r="OIK519" s="416"/>
      <c r="OIL519" s="416"/>
      <c r="OIM519" s="416"/>
      <c r="OIN519" s="416"/>
      <c r="OIO519" s="416"/>
      <c r="OIP519" s="417"/>
      <c r="OIQ519" s="417"/>
      <c r="OIR519" s="417"/>
      <c r="OIS519" s="417"/>
      <c r="OIT519" s="417"/>
      <c r="OIU519" s="417"/>
      <c r="OIV519" s="417"/>
      <c r="OIW519" s="417"/>
      <c r="OIX519" s="417"/>
      <c r="OIY519" s="417"/>
      <c r="OIZ519" s="417"/>
      <c r="OJA519" s="417"/>
      <c r="OJB519" s="417"/>
      <c r="OJC519" s="417"/>
      <c r="OJD519" s="417"/>
      <c r="OJE519" s="417"/>
      <c r="OJF519" s="417"/>
      <c r="OJG519" s="417"/>
      <c r="OJH519" s="417"/>
      <c r="OJI519" s="417"/>
      <c r="OJJ519" s="417"/>
      <c r="OJK519" s="417"/>
      <c r="OJL519" s="417"/>
      <c r="OJM519" s="417"/>
      <c r="OJN519" s="418"/>
      <c r="OJO519" s="418"/>
      <c r="OJP519" s="418"/>
      <c r="OJQ519" s="418"/>
      <c r="OJR519" s="418"/>
      <c r="OJS519" s="417"/>
      <c r="OJT519" s="417"/>
      <c r="OJU519" s="418"/>
      <c r="OJV519" s="418"/>
      <c r="OJW519" s="417"/>
      <c r="OJX519" s="417"/>
      <c r="OJY519" s="418"/>
      <c r="OJZ519" s="418"/>
      <c r="OKA519" s="417"/>
      <c r="OKB519" s="417"/>
      <c r="OKC519" s="417"/>
      <c r="OKD519" s="417"/>
      <c r="OKE519" s="417"/>
      <c r="OKF519" s="417"/>
      <c r="OKG519" s="417"/>
      <c r="OKH519" s="418"/>
      <c r="OKI519" s="418"/>
      <c r="OKJ519" s="417"/>
      <c r="OKK519" s="417"/>
      <c r="OKL519" s="418"/>
      <c r="OKM519" s="418"/>
      <c r="OKN519" s="417"/>
      <c r="OKO519" s="417"/>
      <c r="OKP519" s="417"/>
      <c r="OKQ519" s="417"/>
      <c r="OKR519" s="417"/>
      <c r="OKS519" s="411"/>
      <c r="OKT519" s="443"/>
      <c r="OKU519" s="417"/>
      <c r="OKV519" s="417"/>
      <c r="OKW519" s="417"/>
      <c r="OKX519" s="417"/>
      <c r="OKY519" s="417"/>
      <c r="OKZ519" s="417"/>
      <c r="OLA519" s="417"/>
      <c r="OLB519" s="416"/>
      <c r="OLC519" s="416"/>
      <c r="OLD519" s="416"/>
      <c r="OLE519" s="416"/>
      <c r="OLF519" s="416"/>
      <c r="OLG519" s="416"/>
      <c r="OLH519" s="416"/>
      <c r="OLI519" s="416"/>
      <c r="OLJ519" s="416"/>
      <c r="OLK519" s="416"/>
      <c r="OLL519" s="416"/>
      <c r="OLM519" s="416"/>
      <c r="OLN519" s="416"/>
      <c r="OLO519" s="416"/>
      <c r="OLP519" s="416"/>
      <c r="OLQ519" s="416"/>
      <c r="OLR519" s="416"/>
      <c r="OLS519" s="416"/>
      <c r="OLT519" s="416"/>
      <c r="OLU519" s="416"/>
      <c r="OLV519" s="416"/>
      <c r="OLW519" s="416"/>
      <c r="OLX519" s="416"/>
      <c r="OLY519" s="416"/>
      <c r="OLZ519" s="416"/>
      <c r="OMA519" s="416"/>
      <c r="OMB519" s="416"/>
      <c r="OMC519" s="416"/>
      <c r="OMD519" s="416"/>
      <c r="OME519" s="416"/>
      <c r="OMF519" s="416"/>
      <c r="OMG519" s="416"/>
      <c r="OMH519" s="416"/>
      <c r="OMI519" s="416"/>
      <c r="OMJ519" s="416"/>
      <c r="OMK519" s="416"/>
      <c r="OML519" s="416"/>
      <c r="OMM519" s="416"/>
      <c r="OMN519" s="416"/>
      <c r="OMO519" s="416"/>
      <c r="OMP519" s="416"/>
      <c r="OMQ519" s="416"/>
      <c r="OMR519" s="416"/>
      <c r="OMS519" s="416"/>
      <c r="OMT519" s="417"/>
      <c r="OMU519" s="417"/>
      <c r="OMV519" s="417"/>
      <c r="OMW519" s="417"/>
      <c r="OMX519" s="417"/>
      <c r="OMY519" s="417"/>
      <c r="OMZ519" s="417"/>
      <c r="ONA519" s="417"/>
      <c r="ONB519" s="417"/>
      <c r="ONC519" s="417"/>
      <c r="OND519" s="417"/>
      <c r="ONE519" s="417"/>
      <c r="ONF519" s="417"/>
      <c r="ONG519" s="417"/>
      <c r="ONH519" s="417"/>
      <c r="ONI519" s="417"/>
      <c r="ONJ519" s="417"/>
      <c r="ONK519" s="417"/>
      <c r="ONL519" s="417"/>
      <c r="ONM519" s="417"/>
      <c r="ONN519" s="417"/>
      <c r="ONO519" s="417"/>
      <c r="ONP519" s="417"/>
      <c r="ONQ519" s="417"/>
      <c r="ONR519" s="418"/>
      <c r="ONS519" s="418"/>
      <c r="ONT519" s="418"/>
      <c r="ONU519" s="418"/>
      <c r="ONV519" s="418"/>
      <c r="ONW519" s="417"/>
      <c r="ONX519" s="417"/>
      <c r="ONY519" s="418"/>
      <c r="ONZ519" s="418"/>
      <c r="OOA519" s="417"/>
      <c r="OOB519" s="417"/>
      <c r="OOC519" s="418"/>
      <c r="OOD519" s="418"/>
      <c r="OOE519" s="417"/>
      <c r="OOF519" s="417"/>
      <c r="OOG519" s="417"/>
      <c r="OOH519" s="417"/>
      <c r="OOI519" s="417"/>
      <c r="OOJ519" s="417"/>
      <c r="OOK519" s="417"/>
      <c r="OOL519" s="418"/>
      <c r="OOM519" s="418"/>
      <c r="OON519" s="417"/>
      <c r="OOO519" s="417"/>
      <c r="OOP519" s="418"/>
      <c r="OOQ519" s="418"/>
      <c r="OOR519" s="417"/>
      <c r="OOS519" s="417"/>
      <c r="OOT519" s="417"/>
      <c r="OOU519" s="417"/>
      <c r="OOV519" s="417"/>
      <c r="OOW519" s="411"/>
      <c r="OOX519" s="443"/>
      <c r="OOY519" s="417"/>
      <c r="OOZ519" s="417"/>
      <c r="OPA519" s="417"/>
      <c r="OPB519" s="417"/>
      <c r="OPC519" s="417"/>
      <c r="OPD519" s="417"/>
      <c r="OPE519" s="417"/>
      <c r="OPF519" s="416"/>
      <c r="OPG519" s="416"/>
      <c r="OPH519" s="416"/>
      <c r="OPI519" s="416"/>
      <c r="OPJ519" s="416"/>
      <c r="OPK519" s="416"/>
      <c r="OPL519" s="416"/>
      <c r="OPM519" s="416"/>
      <c r="OPN519" s="416"/>
      <c r="OPO519" s="416"/>
      <c r="OPP519" s="416"/>
      <c r="OPQ519" s="416"/>
      <c r="OPR519" s="416"/>
      <c r="OPS519" s="416"/>
      <c r="OPT519" s="416"/>
      <c r="OPU519" s="416"/>
      <c r="OPV519" s="416"/>
      <c r="OPW519" s="416"/>
      <c r="OPX519" s="416"/>
      <c r="OPY519" s="416"/>
      <c r="OPZ519" s="416"/>
      <c r="OQA519" s="416"/>
      <c r="OQB519" s="416"/>
      <c r="OQC519" s="416"/>
      <c r="OQD519" s="416"/>
      <c r="OQE519" s="416"/>
      <c r="OQF519" s="416"/>
      <c r="OQG519" s="416"/>
      <c r="OQH519" s="416"/>
      <c r="OQI519" s="416"/>
      <c r="OQJ519" s="416"/>
      <c r="OQK519" s="416"/>
      <c r="OQL519" s="416"/>
      <c r="OQM519" s="416"/>
      <c r="OQN519" s="416"/>
      <c r="OQO519" s="416"/>
      <c r="OQP519" s="416"/>
      <c r="OQQ519" s="416"/>
      <c r="OQR519" s="416"/>
      <c r="OQS519" s="416"/>
      <c r="OQT519" s="416"/>
      <c r="OQU519" s="416"/>
      <c r="OQV519" s="416"/>
      <c r="OQW519" s="416"/>
      <c r="OQX519" s="417"/>
      <c r="OQY519" s="417"/>
      <c r="OQZ519" s="417"/>
      <c r="ORA519" s="417"/>
      <c r="ORB519" s="417"/>
      <c r="ORC519" s="417"/>
      <c r="ORD519" s="417"/>
      <c r="ORE519" s="417"/>
      <c r="ORF519" s="417"/>
      <c r="ORG519" s="417"/>
      <c r="ORH519" s="417"/>
      <c r="ORI519" s="417"/>
      <c r="ORJ519" s="417"/>
      <c r="ORK519" s="417"/>
      <c r="ORL519" s="417"/>
      <c r="ORM519" s="417"/>
      <c r="ORN519" s="417"/>
      <c r="ORO519" s="417"/>
      <c r="ORP519" s="417"/>
      <c r="ORQ519" s="417"/>
      <c r="ORR519" s="417"/>
      <c r="ORS519" s="417"/>
      <c r="ORT519" s="417"/>
      <c r="ORU519" s="417"/>
      <c r="ORV519" s="418"/>
      <c r="ORW519" s="418"/>
      <c r="ORX519" s="418"/>
      <c r="ORY519" s="418"/>
      <c r="ORZ519" s="418"/>
      <c r="OSA519" s="417"/>
      <c r="OSB519" s="417"/>
      <c r="OSC519" s="418"/>
      <c r="OSD519" s="418"/>
      <c r="OSE519" s="417"/>
      <c r="OSF519" s="417"/>
      <c r="OSG519" s="418"/>
      <c r="OSH519" s="418"/>
      <c r="OSI519" s="417"/>
      <c r="OSJ519" s="417"/>
      <c r="OSK519" s="417"/>
      <c r="OSL519" s="417"/>
      <c r="OSM519" s="417"/>
      <c r="OSN519" s="417"/>
      <c r="OSO519" s="417"/>
      <c r="OSP519" s="418"/>
      <c r="OSQ519" s="418"/>
      <c r="OSR519" s="417"/>
      <c r="OSS519" s="417"/>
      <c r="OST519" s="418"/>
      <c r="OSU519" s="418"/>
      <c r="OSV519" s="417"/>
      <c r="OSW519" s="417"/>
      <c r="OSX519" s="417"/>
      <c r="OSY519" s="417"/>
      <c r="OSZ519" s="417"/>
      <c r="OTA519" s="411"/>
      <c r="OTB519" s="443"/>
      <c r="OTC519" s="417"/>
      <c r="OTD519" s="417"/>
      <c r="OTE519" s="417"/>
      <c r="OTF519" s="417"/>
      <c r="OTG519" s="417"/>
      <c r="OTH519" s="417"/>
      <c r="OTI519" s="417"/>
      <c r="OTJ519" s="416"/>
      <c r="OTK519" s="416"/>
      <c r="OTL519" s="416"/>
      <c r="OTM519" s="416"/>
      <c r="OTN519" s="416"/>
      <c r="OTO519" s="416"/>
      <c r="OTP519" s="416"/>
      <c r="OTQ519" s="416"/>
      <c r="OTR519" s="416"/>
      <c r="OTS519" s="416"/>
      <c r="OTT519" s="416"/>
      <c r="OTU519" s="416"/>
      <c r="OTV519" s="416"/>
      <c r="OTW519" s="416"/>
      <c r="OTX519" s="416"/>
      <c r="OTY519" s="416"/>
      <c r="OTZ519" s="416"/>
      <c r="OUA519" s="416"/>
      <c r="OUB519" s="416"/>
      <c r="OUC519" s="416"/>
      <c r="OUD519" s="416"/>
      <c r="OUE519" s="416"/>
      <c r="OUF519" s="416"/>
      <c r="OUG519" s="416"/>
      <c r="OUH519" s="416"/>
      <c r="OUI519" s="416"/>
      <c r="OUJ519" s="416"/>
      <c r="OUK519" s="416"/>
      <c r="OUL519" s="416"/>
      <c r="OUM519" s="416"/>
      <c r="OUN519" s="416"/>
      <c r="OUO519" s="416"/>
      <c r="OUP519" s="416"/>
      <c r="OUQ519" s="416"/>
      <c r="OUR519" s="416"/>
      <c r="OUS519" s="416"/>
      <c r="OUT519" s="416"/>
      <c r="OUU519" s="416"/>
      <c r="OUV519" s="416"/>
      <c r="OUW519" s="416"/>
      <c r="OUX519" s="416"/>
      <c r="OUY519" s="416"/>
      <c r="OUZ519" s="416"/>
      <c r="OVA519" s="416"/>
      <c r="OVB519" s="417"/>
      <c r="OVC519" s="417"/>
      <c r="OVD519" s="417"/>
      <c r="OVE519" s="417"/>
      <c r="OVF519" s="417"/>
      <c r="OVG519" s="417"/>
      <c r="OVH519" s="417"/>
      <c r="OVI519" s="417"/>
      <c r="OVJ519" s="417"/>
      <c r="OVK519" s="417"/>
      <c r="OVL519" s="417"/>
      <c r="OVM519" s="417"/>
      <c r="OVN519" s="417"/>
      <c r="OVO519" s="417"/>
      <c r="OVP519" s="417"/>
      <c r="OVQ519" s="417"/>
      <c r="OVR519" s="417"/>
      <c r="OVS519" s="417"/>
      <c r="OVT519" s="417"/>
      <c r="OVU519" s="417"/>
      <c r="OVV519" s="417"/>
      <c r="OVW519" s="417"/>
      <c r="OVX519" s="417"/>
      <c r="OVY519" s="417"/>
      <c r="OVZ519" s="418"/>
      <c r="OWA519" s="418"/>
      <c r="OWB519" s="418"/>
      <c r="OWC519" s="418"/>
      <c r="OWD519" s="418"/>
      <c r="OWE519" s="417"/>
      <c r="OWF519" s="417"/>
      <c r="OWG519" s="418"/>
      <c r="OWH519" s="418"/>
      <c r="OWI519" s="417"/>
      <c r="OWJ519" s="417"/>
      <c r="OWK519" s="418"/>
      <c r="OWL519" s="418"/>
      <c r="OWM519" s="417"/>
      <c r="OWN519" s="417"/>
      <c r="OWO519" s="417"/>
      <c r="OWP519" s="417"/>
      <c r="OWQ519" s="417"/>
      <c r="OWR519" s="417"/>
      <c r="OWS519" s="417"/>
      <c r="OWT519" s="418"/>
      <c r="OWU519" s="418"/>
      <c r="OWV519" s="417"/>
      <c r="OWW519" s="417"/>
      <c r="OWX519" s="418"/>
      <c r="OWY519" s="418"/>
      <c r="OWZ519" s="417"/>
      <c r="OXA519" s="417"/>
      <c r="OXB519" s="417"/>
      <c r="OXC519" s="417"/>
      <c r="OXD519" s="417"/>
      <c r="OXE519" s="411"/>
      <c r="OXF519" s="443"/>
      <c r="OXG519" s="417"/>
      <c r="OXH519" s="417"/>
      <c r="OXI519" s="417"/>
      <c r="OXJ519" s="417"/>
      <c r="OXK519" s="417"/>
      <c r="OXL519" s="417"/>
      <c r="OXM519" s="417"/>
      <c r="OXN519" s="416"/>
      <c r="OXO519" s="416"/>
      <c r="OXP519" s="416"/>
      <c r="OXQ519" s="416"/>
      <c r="OXR519" s="416"/>
      <c r="OXS519" s="416"/>
      <c r="OXT519" s="416"/>
      <c r="OXU519" s="416"/>
      <c r="OXV519" s="416"/>
      <c r="OXW519" s="416"/>
      <c r="OXX519" s="416"/>
      <c r="OXY519" s="416"/>
      <c r="OXZ519" s="416"/>
      <c r="OYA519" s="416"/>
      <c r="OYB519" s="416"/>
      <c r="OYC519" s="416"/>
      <c r="OYD519" s="416"/>
      <c r="OYE519" s="416"/>
      <c r="OYF519" s="416"/>
      <c r="OYG519" s="416"/>
      <c r="OYH519" s="416"/>
      <c r="OYI519" s="416"/>
      <c r="OYJ519" s="416"/>
      <c r="OYK519" s="416"/>
      <c r="OYL519" s="416"/>
      <c r="OYM519" s="416"/>
      <c r="OYN519" s="416"/>
      <c r="OYO519" s="416"/>
      <c r="OYP519" s="416"/>
      <c r="OYQ519" s="416"/>
      <c r="OYR519" s="416"/>
      <c r="OYS519" s="416"/>
      <c r="OYT519" s="416"/>
      <c r="OYU519" s="416"/>
      <c r="OYV519" s="416"/>
      <c r="OYW519" s="416"/>
      <c r="OYX519" s="416"/>
      <c r="OYY519" s="416"/>
      <c r="OYZ519" s="416"/>
      <c r="OZA519" s="416"/>
      <c r="OZB519" s="416"/>
      <c r="OZC519" s="416"/>
      <c r="OZD519" s="416"/>
      <c r="OZE519" s="416"/>
      <c r="OZF519" s="417"/>
      <c r="OZG519" s="417"/>
      <c r="OZH519" s="417"/>
      <c r="OZI519" s="417"/>
      <c r="OZJ519" s="417"/>
      <c r="OZK519" s="417"/>
      <c r="OZL519" s="417"/>
      <c r="OZM519" s="417"/>
      <c r="OZN519" s="417"/>
      <c r="OZO519" s="417"/>
      <c r="OZP519" s="417"/>
      <c r="OZQ519" s="417"/>
      <c r="OZR519" s="417"/>
      <c r="OZS519" s="417"/>
      <c r="OZT519" s="417"/>
      <c r="OZU519" s="417"/>
      <c r="OZV519" s="417"/>
      <c r="OZW519" s="417"/>
      <c r="OZX519" s="417"/>
      <c r="OZY519" s="417"/>
      <c r="OZZ519" s="417"/>
      <c r="PAA519" s="417"/>
      <c r="PAB519" s="417"/>
      <c r="PAC519" s="417"/>
      <c r="PAD519" s="418"/>
      <c r="PAE519" s="418"/>
      <c r="PAF519" s="418"/>
      <c r="PAG519" s="418"/>
      <c r="PAH519" s="418"/>
      <c r="PAI519" s="417"/>
      <c r="PAJ519" s="417"/>
      <c r="PAK519" s="418"/>
      <c r="PAL519" s="418"/>
      <c r="PAM519" s="417"/>
      <c r="PAN519" s="417"/>
      <c r="PAO519" s="418"/>
      <c r="PAP519" s="418"/>
      <c r="PAQ519" s="417"/>
      <c r="PAR519" s="417"/>
      <c r="PAS519" s="417"/>
      <c r="PAT519" s="417"/>
      <c r="PAU519" s="417"/>
      <c r="PAV519" s="417"/>
      <c r="PAW519" s="417"/>
      <c r="PAX519" s="418"/>
      <c r="PAY519" s="418"/>
      <c r="PAZ519" s="417"/>
      <c r="PBA519" s="417"/>
      <c r="PBB519" s="418"/>
      <c r="PBC519" s="418"/>
      <c r="PBD519" s="417"/>
      <c r="PBE519" s="417"/>
      <c r="PBF519" s="417"/>
      <c r="PBG519" s="417"/>
      <c r="PBH519" s="417"/>
      <c r="PBI519" s="411"/>
      <c r="PBJ519" s="443"/>
      <c r="PBK519" s="417"/>
      <c r="PBL519" s="417"/>
      <c r="PBM519" s="417"/>
      <c r="PBN519" s="417"/>
      <c r="PBO519" s="417"/>
      <c r="PBP519" s="417"/>
      <c r="PBQ519" s="417"/>
      <c r="PBR519" s="416"/>
      <c r="PBS519" s="416"/>
      <c r="PBT519" s="416"/>
      <c r="PBU519" s="416"/>
      <c r="PBV519" s="416"/>
      <c r="PBW519" s="416"/>
      <c r="PBX519" s="416"/>
      <c r="PBY519" s="416"/>
      <c r="PBZ519" s="416"/>
      <c r="PCA519" s="416"/>
      <c r="PCB519" s="416"/>
      <c r="PCC519" s="416"/>
      <c r="PCD519" s="416"/>
      <c r="PCE519" s="416"/>
      <c r="PCF519" s="416"/>
      <c r="PCG519" s="416"/>
      <c r="PCH519" s="416"/>
      <c r="PCI519" s="416"/>
      <c r="PCJ519" s="416"/>
      <c r="PCK519" s="416"/>
      <c r="PCL519" s="416"/>
      <c r="PCM519" s="416"/>
      <c r="PCN519" s="416"/>
      <c r="PCO519" s="416"/>
      <c r="PCP519" s="416"/>
      <c r="PCQ519" s="416"/>
      <c r="PCR519" s="416"/>
      <c r="PCS519" s="416"/>
      <c r="PCT519" s="416"/>
      <c r="PCU519" s="416"/>
      <c r="PCV519" s="416"/>
      <c r="PCW519" s="416"/>
      <c r="PCX519" s="416"/>
      <c r="PCY519" s="416"/>
      <c r="PCZ519" s="416"/>
      <c r="PDA519" s="416"/>
      <c r="PDB519" s="416"/>
      <c r="PDC519" s="416"/>
      <c r="PDD519" s="416"/>
      <c r="PDE519" s="416"/>
      <c r="PDF519" s="416"/>
      <c r="PDG519" s="416"/>
      <c r="PDH519" s="416"/>
      <c r="PDI519" s="416"/>
      <c r="PDJ519" s="417"/>
      <c r="PDK519" s="417"/>
      <c r="PDL519" s="417"/>
      <c r="PDM519" s="417"/>
      <c r="PDN519" s="417"/>
      <c r="PDO519" s="417"/>
      <c r="PDP519" s="417"/>
      <c r="PDQ519" s="417"/>
      <c r="PDR519" s="417"/>
      <c r="PDS519" s="417"/>
      <c r="PDT519" s="417"/>
      <c r="PDU519" s="417"/>
      <c r="PDV519" s="417"/>
      <c r="PDW519" s="417"/>
      <c r="PDX519" s="417"/>
      <c r="PDY519" s="417"/>
      <c r="PDZ519" s="417"/>
      <c r="PEA519" s="417"/>
      <c r="PEB519" s="417"/>
      <c r="PEC519" s="417"/>
      <c r="PED519" s="417"/>
      <c r="PEE519" s="417"/>
      <c r="PEF519" s="417"/>
      <c r="PEG519" s="417"/>
      <c r="PEH519" s="418"/>
      <c r="PEI519" s="418"/>
      <c r="PEJ519" s="418"/>
      <c r="PEK519" s="418"/>
      <c r="PEL519" s="418"/>
      <c r="PEM519" s="417"/>
      <c r="PEN519" s="417"/>
      <c r="PEO519" s="418"/>
      <c r="PEP519" s="418"/>
      <c r="PEQ519" s="417"/>
      <c r="PER519" s="417"/>
      <c r="PES519" s="418"/>
      <c r="PET519" s="418"/>
      <c r="PEU519" s="417"/>
      <c r="PEV519" s="417"/>
      <c r="PEW519" s="417"/>
      <c r="PEX519" s="417"/>
      <c r="PEY519" s="417"/>
      <c r="PEZ519" s="417"/>
      <c r="PFA519" s="417"/>
      <c r="PFB519" s="418"/>
      <c r="PFC519" s="418"/>
      <c r="PFD519" s="417"/>
      <c r="PFE519" s="417"/>
      <c r="PFF519" s="418"/>
      <c r="PFG519" s="418"/>
      <c r="PFH519" s="417"/>
      <c r="PFI519" s="417"/>
      <c r="PFJ519" s="417"/>
      <c r="PFK519" s="417"/>
      <c r="PFL519" s="417"/>
      <c r="PFM519" s="411"/>
      <c r="PFN519" s="443"/>
      <c r="PFO519" s="417"/>
      <c r="PFP519" s="417"/>
      <c r="PFQ519" s="417"/>
      <c r="PFR519" s="417"/>
      <c r="PFS519" s="417"/>
      <c r="PFT519" s="417"/>
      <c r="PFU519" s="417"/>
      <c r="PFV519" s="416"/>
      <c r="PFW519" s="416"/>
      <c r="PFX519" s="416"/>
      <c r="PFY519" s="416"/>
      <c r="PFZ519" s="416"/>
      <c r="PGA519" s="416"/>
      <c r="PGB519" s="416"/>
      <c r="PGC519" s="416"/>
      <c r="PGD519" s="416"/>
      <c r="PGE519" s="416"/>
      <c r="PGF519" s="416"/>
      <c r="PGG519" s="416"/>
      <c r="PGH519" s="416"/>
      <c r="PGI519" s="416"/>
      <c r="PGJ519" s="416"/>
      <c r="PGK519" s="416"/>
      <c r="PGL519" s="416"/>
      <c r="PGM519" s="416"/>
      <c r="PGN519" s="416"/>
      <c r="PGO519" s="416"/>
      <c r="PGP519" s="416"/>
      <c r="PGQ519" s="416"/>
      <c r="PGR519" s="416"/>
      <c r="PGS519" s="416"/>
      <c r="PGT519" s="416"/>
      <c r="PGU519" s="416"/>
      <c r="PGV519" s="416"/>
      <c r="PGW519" s="416"/>
      <c r="PGX519" s="416"/>
      <c r="PGY519" s="416"/>
      <c r="PGZ519" s="416"/>
      <c r="PHA519" s="416"/>
      <c r="PHB519" s="416"/>
      <c r="PHC519" s="416"/>
      <c r="PHD519" s="416"/>
      <c r="PHE519" s="416"/>
      <c r="PHF519" s="416"/>
      <c r="PHG519" s="416"/>
      <c r="PHH519" s="416"/>
      <c r="PHI519" s="416"/>
      <c r="PHJ519" s="416"/>
      <c r="PHK519" s="416"/>
      <c r="PHL519" s="416"/>
      <c r="PHM519" s="416"/>
      <c r="PHN519" s="417"/>
      <c r="PHO519" s="417"/>
      <c r="PHP519" s="417"/>
      <c r="PHQ519" s="417"/>
      <c r="PHR519" s="417"/>
      <c r="PHS519" s="417"/>
      <c r="PHT519" s="417"/>
      <c r="PHU519" s="417"/>
      <c r="PHV519" s="417"/>
      <c r="PHW519" s="417"/>
      <c r="PHX519" s="417"/>
      <c r="PHY519" s="417"/>
      <c r="PHZ519" s="417"/>
      <c r="PIA519" s="417"/>
      <c r="PIB519" s="417"/>
      <c r="PIC519" s="417"/>
      <c r="PID519" s="417"/>
      <c r="PIE519" s="417"/>
      <c r="PIF519" s="417"/>
      <c r="PIG519" s="417"/>
      <c r="PIH519" s="417"/>
      <c r="PII519" s="417"/>
      <c r="PIJ519" s="417"/>
      <c r="PIK519" s="417"/>
      <c r="PIL519" s="418"/>
      <c r="PIM519" s="418"/>
      <c r="PIN519" s="418"/>
      <c r="PIO519" s="418"/>
      <c r="PIP519" s="418"/>
      <c r="PIQ519" s="417"/>
      <c r="PIR519" s="417"/>
      <c r="PIS519" s="418"/>
      <c r="PIT519" s="418"/>
      <c r="PIU519" s="417"/>
      <c r="PIV519" s="417"/>
      <c r="PIW519" s="418"/>
      <c r="PIX519" s="418"/>
      <c r="PIY519" s="417"/>
      <c r="PIZ519" s="417"/>
      <c r="PJA519" s="417"/>
      <c r="PJB519" s="417"/>
      <c r="PJC519" s="417"/>
      <c r="PJD519" s="417"/>
      <c r="PJE519" s="417"/>
      <c r="PJF519" s="418"/>
      <c r="PJG519" s="418"/>
      <c r="PJH519" s="417"/>
      <c r="PJI519" s="417"/>
      <c r="PJJ519" s="418"/>
      <c r="PJK519" s="418"/>
      <c r="PJL519" s="417"/>
      <c r="PJM519" s="417"/>
      <c r="PJN519" s="417"/>
      <c r="PJO519" s="417"/>
      <c r="PJP519" s="417"/>
      <c r="PJQ519" s="411"/>
      <c r="PJR519" s="443"/>
      <c r="PJS519" s="417"/>
      <c r="PJT519" s="417"/>
      <c r="PJU519" s="417"/>
      <c r="PJV519" s="417"/>
      <c r="PJW519" s="417"/>
      <c r="PJX519" s="417"/>
      <c r="PJY519" s="417"/>
      <c r="PJZ519" s="416"/>
      <c r="PKA519" s="416"/>
      <c r="PKB519" s="416"/>
      <c r="PKC519" s="416"/>
      <c r="PKD519" s="416"/>
      <c r="PKE519" s="416"/>
      <c r="PKF519" s="416"/>
      <c r="PKG519" s="416"/>
      <c r="PKH519" s="416"/>
      <c r="PKI519" s="416"/>
      <c r="PKJ519" s="416"/>
      <c r="PKK519" s="416"/>
      <c r="PKL519" s="416"/>
      <c r="PKM519" s="416"/>
      <c r="PKN519" s="416"/>
      <c r="PKO519" s="416"/>
      <c r="PKP519" s="416"/>
      <c r="PKQ519" s="416"/>
      <c r="PKR519" s="416"/>
      <c r="PKS519" s="416"/>
      <c r="PKT519" s="416"/>
      <c r="PKU519" s="416"/>
      <c r="PKV519" s="416"/>
      <c r="PKW519" s="416"/>
      <c r="PKX519" s="416"/>
      <c r="PKY519" s="416"/>
      <c r="PKZ519" s="416"/>
      <c r="PLA519" s="416"/>
      <c r="PLB519" s="416"/>
      <c r="PLC519" s="416"/>
      <c r="PLD519" s="416"/>
      <c r="PLE519" s="416"/>
      <c r="PLF519" s="416"/>
      <c r="PLG519" s="416"/>
      <c r="PLH519" s="416"/>
      <c r="PLI519" s="416"/>
      <c r="PLJ519" s="416"/>
      <c r="PLK519" s="416"/>
      <c r="PLL519" s="416"/>
      <c r="PLM519" s="416"/>
      <c r="PLN519" s="416"/>
      <c r="PLO519" s="416"/>
      <c r="PLP519" s="416"/>
      <c r="PLQ519" s="416"/>
      <c r="PLR519" s="417"/>
      <c r="PLS519" s="417"/>
      <c r="PLT519" s="417"/>
      <c r="PLU519" s="417"/>
      <c r="PLV519" s="417"/>
      <c r="PLW519" s="417"/>
      <c r="PLX519" s="417"/>
      <c r="PLY519" s="417"/>
      <c r="PLZ519" s="417"/>
      <c r="PMA519" s="417"/>
      <c r="PMB519" s="417"/>
      <c r="PMC519" s="417"/>
      <c r="PMD519" s="417"/>
      <c r="PME519" s="417"/>
      <c r="PMF519" s="417"/>
      <c r="PMG519" s="417"/>
      <c r="PMH519" s="417"/>
      <c r="PMI519" s="417"/>
      <c r="PMJ519" s="417"/>
      <c r="PMK519" s="417"/>
      <c r="PML519" s="417"/>
      <c r="PMM519" s="417"/>
      <c r="PMN519" s="417"/>
      <c r="PMO519" s="417"/>
      <c r="PMP519" s="418"/>
      <c r="PMQ519" s="418"/>
      <c r="PMR519" s="418"/>
      <c r="PMS519" s="418"/>
      <c r="PMT519" s="418"/>
      <c r="PMU519" s="417"/>
      <c r="PMV519" s="417"/>
      <c r="PMW519" s="418"/>
      <c r="PMX519" s="418"/>
      <c r="PMY519" s="417"/>
      <c r="PMZ519" s="417"/>
      <c r="PNA519" s="418"/>
      <c r="PNB519" s="418"/>
      <c r="PNC519" s="417"/>
      <c r="PND519" s="417"/>
      <c r="PNE519" s="417"/>
      <c r="PNF519" s="417"/>
      <c r="PNG519" s="417"/>
      <c r="PNH519" s="417"/>
      <c r="PNI519" s="417"/>
      <c r="PNJ519" s="418"/>
      <c r="PNK519" s="418"/>
      <c r="PNL519" s="417"/>
      <c r="PNM519" s="417"/>
      <c r="PNN519" s="418"/>
      <c r="PNO519" s="418"/>
      <c r="PNP519" s="417"/>
      <c r="PNQ519" s="417"/>
      <c r="PNR519" s="417"/>
      <c r="PNS519" s="417"/>
      <c r="PNT519" s="417"/>
      <c r="PNU519" s="411"/>
      <c r="PNV519" s="443"/>
      <c r="PNW519" s="417"/>
      <c r="PNX519" s="417"/>
      <c r="PNY519" s="417"/>
      <c r="PNZ519" s="417"/>
      <c r="POA519" s="417"/>
      <c r="POB519" s="417"/>
      <c r="POC519" s="417"/>
      <c r="POD519" s="416"/>
      <c r="POE519" s="416"/>
      <c r="POF519" s="416"/>
      <c r="POG519" s="416"/>
      <c r="POH519" s="416"/>
      <c r="POI519" s="416"/>
      <c r="POJ519" s="416"/>
      <c r="POK519" s="416"/>
      <c r="POL519" s="416"/>
      <c r="POM519" s="416"/>
      <c r="PON519" s="416"/>
      <c r="POO519" s="416"/>
      <c r="POP519" s="416"/>
      <c r="POQ519" s="416"/>
      <c r="POR519" s="416"/>
      <c r="POS519" s="416"/>
      <c r="POT519" s="416"/>
      <c r="POU519" s="416"/>
      <c r="POV519" s="416"/>
      <c r="POW519" s="416"/>
      <c r="POX519" s="416"/>
      <c r="POY519" s="416"/>
      <c r="POZ519" s="416"/>
      <c r="PPA519" s="416"/>
      <c r="PPB519" s="416"/>
      <c r="PPC519" s="416"/>
      <c r="PPD519" s="416"/>
      <c r="PPE519" s="416"/>
      <c r="PPF519" s="416"/>
      <c r="PPG519" s="416"/>
      <c r="PPH519" s="416"/>
      <c r="PPI519" s="416"/>
      <c r="PPJ519" s="416"/>
      <c r="PPK519" s="416"/>
      <c r="PPL519" s="416"/>
      <c r="PPM519" s="416"/>
      <c r="PPN519" s="416"/>
      <c r="PPO519" s="416"/>
      <c r="PPP519" s="416"/>
      <c r="PPQ519" s="416"/>
      <c r="PPR519" s="416"/>
      <c r="PPS519" s="416"/>
      <c r="PPT519" s="416"/>
      <c r="PPU519" s="416"/>
      <c r="PPV519" s="417"/>
      <c r="PPW519" s="417"/>
      <c r="PPX519" s="417"/>
      <c r="PPY519" s="417"/>
      <c r="PPZ519" s="417"/>
      <c r="PQA519" s="417"/>
      <c r="PQB519" s="417"/>
      <c r="PQC519" s="417"/>
      <c r="PQD519" s="417"/>
      <c r="PQE519" s="417"/>
      <c r="PQF519" s="417"/>
      <c r="PQG519" s="417"/>
      <c r="PQH519" s="417"/>
      <c r="PQI519" s="417"/>
      <c r="PQJ519" s="417"/>
      <c r="PQK519" s="417"/>
      <c r="PQL519" s="417"/>
      <c r="PQM519" s="417"/>
      <c r="PQN519" s="417"/>
      <c r="PQO519" s="417"/>
      <c r="PQP519" s="417"/>
      <c r="PQQ519" s="417"/>
      <c r="PQR519" s="417"/>
      <c r="PQS519" s="417"/>
      <c r="PQT519" s="418"/>
      <c r="PQU519" s="418"/>
      <c r="PQV519" s="418"/>
      <c r="PQW519" s="418"/>
      <c r="PQX519" s="418"/>
      <c r="PQY519" s="417"/>
      <c r="PQZ519" s="417"/>
      <c r="PRA519" s="418"/>
      <c r="PRB519" s="418"/>
      <c r="PRC519" s="417"/>
      <c r="PRD519" s="417"/>
      <c r="PRE519" s="418"/>
      <c r="PRF519" s="418"/>
      <c r="PRG519" s="417"/>
      <c r="PRH519" s="417"/>
      <c r="PRI519" s="417"/>
      <c r="PRJ519" s="417"/>
      <c r="PRK519" s="417"/>
      <c r="PRL519" s="417"/>
      <c r="PRM519" s="417"/>
      <c r="PRN519" s="418"/>
      <c r="PRO519" s="418"/>
      <c r="PRP519" s="417"/>
      <c r="PRQ519" s="417"/>
      <c r="PRR519" s="418"/>
      <c r="PRS519" s="418"/>
      <c r="PRT519" s="417"/>
      <c r="PRU519" s="417"/>
      <c r="PRV519" s="417"/>
      <c r="PRW519" s="417"/>
      <c r="PRX519" s="417"/>
      <c r="PRY519" s="411"/>
      <c r="PRZ519" s="443"/>
      <c r="PSA519" s="417"/>
      <c r="PSB519" s="417"/>
      <c r="PSC519" s="417"/>
      <c r="PSD519" s="417"/>
      <c r="PSE519" s="417"/>
      <c r="PSF519" s="417"/>
      <c r="PSG519" s="417"/>
      <c r="PSH519" s="416"/>
      <c r="PSI519" s="416"/>
      <c r="PSJ519" s="416"/>
      <c r="PSK519" s="416"/>
      <c r="PSL519" s="416"/>
      <c r="PSM519" s="416"/>
      <c r="PSN519" s="416"/>
      <c r="PSO519" s="416"/>
      <c r="PSP519" s="416"/>
      <c r="PSQ519" s="416"/>
      <c r="PSR519" s="416"/>
      <c r="PSS519" s="416"/>
      <c r="PST519" s="416"/>
      <c r="PSU519" s="416"/>
      <c r="PSV519" s="416"/>
      <c r="PSW519" s="416"/>
      <c r="PSX519" s="416"/>
      <c r="PSY519" s="416"/>
      <c r="PSZ519" s="416"/>
      <c r="PTA519" s="416"/>
      <c r="PTB519" s="416"/>
      <c r="PTC519" s="416"/>
      <c r="PTD519" s="416"/>
      <c r="PTE519" s="416"/>
      <c r="PTF519" s="416"/>
      <c r="PTG519" s="416"/>
      <c r="PTH519" s="416"/>
      <c r="PTI519" s="416"/>
      <c r="PTJ519" s="416"/>
      <c r="PTK519" s="416"/>
      <c r="PTL519" s="416"/>
      <c r="PTM519" s="416"/>
      <c r="PTN519" s="416"/>
      <c r="PTO519" s="416"/>
      <c r="PTP519" s="416"/>
      <c r="PTQ519" s="416"/>
      <c r="PTR519" s="416"/>
      <c r="PTS519" s="416"/>
      <c r="PTT519" s="416"/>
      <c r="PTU519" s="416"/>
      <c r="PTV519" s="416"/>
      <c r="PTW519" s="416"/>
      <c r="PTX519" s="416"/>
      <c r="PTY519" s="416"/>
      <c r="PTZ519" s="417"/>
      <c r="PUA519" s="417"/>
      <c r="PUB519" s="417"/>
      <c r="PUC519" s="417"/>
      <c r="PUD519" s="417"/>
      <c r="PUE519" s="417"/>
      <c r="PUF519" s="417"/>
      <c r="PUG519" s="417"/>
      <c r="PUH519" s="417"/>
      <c r="PUI519" s="417"/>
      <c r="PUJ519" s="417"/>
      <c r="PUK519" s="417"/>
      <c r="PUL519" s="417"/>
      <c r="PUM519" s="417"/>
      <c r="PUN519" s="417"/>
      <c r="PUO519" s="417"/>
      <c r="PUP519" s="417"/>
      <c r="PUQ519" s="417"/>
      <c r="PUR519" s="417"/>
      <c r="PUS519" s="417"/>
      <c r="PUT519" s="417"/>
      <c r="PUU519" s="417"/>
      <c r="PUV519" s="417"/>
      <c r="PUW519" s="417"/>
      <c r="PUX519" s="418"/>
      <c r="PUY519" s="418"/>
      <c r="PUZ519" s="418"/>
      <c r="PVA519" s="418"/>
      <c r="PVB519" s="418"/>
      <c r="PVC519" s="417"/>
      <c r="PVD519" s="417"/>
      <c r="PVE519" s="418"/>
      <c r="PVF519" s="418"/>
      <c r="PVG519" s="417"/>
      <c r="PVH519" s="417"/>
      <c r="PVI519" s="418"/>
      <c r="PVJ519" s="418"/>
      <c r="PVK519" s="417"/>
      <c r="PVL519" s="417"/>
      <c r="PVM519" s="417"/>
      <c r="PVN519" s="417"/>
      <c r="PVO519" s="417"/>
      <c r="PVP519" s="417"/>
      <c r="PVQ519" s="417"/>
      <c r="PVR519" s="418"/>
      <c r="PVS519" s="418"/>
      <c r="PVT519" s="417"/>
      <c r="PVU519" s="417"/>
      <c r="PVV519" s="418"/>
      <c r="PVW519" s="418"/>
      <c r="PVX519" s="417"/>
      <c r="PVY519" s="417"/>
      <c r="PVZ519" s="417"/>
      <c r="PWA519" s="417"/>
      <c r="PWB519" s="417"/>
      <c r="PWC519" s="411"/>
      <c r="PWD519" s="443"/>
      <c r="PWE519" s="417"/>
      <c r="PWF519" s="417"/>
      <c r="PWG519" s="417"/>
      <c r="PWH519" s="417"/>
      <c r="PWI519" s="417"/>
      <c r="PWJ519" s="417"/>
      <c r="PWK519" s="417"/>
      <c r="PWL519" s="416"/>
      <c r="PWM519" s="416"/>
      <c r="PWN519" s="416"/>
      <c r="PWO519" s="416"/>
      <c r="PWP519" s="416"/>
      <c r="PWQ519" s="416"/>
      <c r="PWR519" s="416"/>
      <c r="PWS519" s="416"/>
      <c r="PWT519" s="416"/>
      <c r="PWU519" s="416"/>
      <c r="PWV519" s="416"/>
      <c r="PWW519" s="416"/>
      <c r="PWX519" s="416"/>
      <c r="PWY519" s="416"/>
      <c r="PWZ519" s="416"/>
      <c r="PXA519" s="416"/>
      <c r="PXB519" s="416"/>
      <c r="PXC519" s="416"/>
      <c r="PXD519" s="416"/>
      <c r="PXE519" s="416"/>
      <c r="PXF519" s="416"/>
      <c r="PXG519" s="416"/>
      <c r="PXH519" s="416"/>
      <c r="PXI519" s="416"/>
      <c r="PXJ519" s="416"/>
      <c r="PXK519" s="416"/>
      <c r="PXL519" s="416"/>
      <c r="PXM519" s="416"/>
      <c r="PXN519" s="416"/>
      <c r="PXO519" s="416"/>
      <c r="PXP519" s="416"/>
      <c r="PXQ519" s="416"/>
      <c r="PXR519" s="416"/>
      <c r="PXS519" s="416"/>
      <c r="PXT519" s="416"/>
      <c r="PXU519" s="416"/>
      <c r="PXV519" s="416"/>
      <c r="PXW519" s="416"/>
      <c r="PXX519" s="416"/>
      <c r="PXY519" s="416"/>
      <c r="PXZ519" s="416"/>
      <c r="PYA519" s="416"/>
      <c r="PYB519" s="416"/>
      <c r="PYC519" s="416"/>
      <c r="PYD519" s="417"/>
      <c r="PYE519" s="417"/>
      <c r="PYF519" s="417"/>
      <c r="PYG519" s="417"/>
      <c r="PYH519" s="417"/>
      <c r="PYI519" s="417"/>
      <c r="PYJ519" s="417"/>
      <c r="PYK519" s="417"/>
      <c r="PYL519" s="417"/>
      <c r="PYM519" s="417"/>
      <c r="PYN519" s="417"/>
      <c r="PYO519" s="417"/>
      <c r="PYP519" s="417"/>
      <c r="PYQ519" s="417"/>
      <c r="PYR519" s="417"/>
      <c r="PYS519" s="417"/>
      <c r="PYT519" s="417"/>
      <c r="PYU519" s="417"/>
      <c r="PYV519" s="417"/>
      <c r="PYW519" s="417"/>
      <c r="PYX519" s="417"/>
      <c r="PYY519" s="417"/>
      <c r="PYZ519" s="417"/>
      <c r="PZA519" s="417"/>
      <c r="PZB519" s="418"/>
      <c r="PZC519" s="418"/>
      <c r="PZD519" s="418"/>
      <c r="PZE519" s="418"/>
      <c r="PZF519" s="418"/>
      <c r="PZG519" s="417"/>
      <c r="PZH519" s="417"/>
      <c r="PZI519" s="418"/>
      <c r="PZJ519" s="418"/>
      <c r="PZK519" s="417"/>
      <c r="PZL519" s="417"/>
      <c r="PZM519" s="418"/>
      <c r="PZN519" s="418"/>
      <c r="PZO519" s="417"/>
      <c r="PZP519" s="417"/>
      <c r="PZQ519" s="417"/>
      <c r="PZR519" s="417"/>
      <c r="PZS519" s="417"/>
      <c r="PZT519" s="417"/>
      <c r="PZU519" s="417"/>
      <c r="PZV519" s="418"/>
      <c r="PZW519" s="418"/>
      <c r="PZX519" s="417"/>
      <c r="PZY519" s="417"/>
      <c r="PZZ519" s="418"/>
      <c r="QAA519" s="418"/>
      <c r="QAB519" s="417"/>
      <c r="QAC519" s="417"/>
      <c r="QAD519" s="417"/>
      <c r="QAE519" s="417"/>
      <c r="QAF519" s="417"/>
      <c r="QAG519" s="411"/>
      <c r="QAH519" s="443"/>
      <c r="QAI519" s="417"/>
      <c r="QAJ519" s="417"/>
      <c r="QAK519" s="417"/>
      <c r="QAL519" s="417"/>
      <c r="QAM519" s="417"/>
      <c r="QAN519" s="417"/>
      <c r="QAO519" s="417"/>
      <c r="QAP519" s="416"/>
      <c r="QAQ519" s="416"/>
      <c r="QAR519" s="416"/>
      <c r="QAS519" s="416"/>
      <c r="QAT519" s="416"/>
      <c r="QAU519" s="416"/>
      <c r="QAV519" s="416"/>
      <c r="QAW519" s="416"/>
      <c r="QAX519" s="416"/>
      <c r="QAY519" s="416"/>
      <c r="QAZ519" s="416"/>
      <c r="QBA519" s="416"/>
      <c r="QBB519" s="416"/>
      <c r="QBC519" s="416"/>
      <c r="QBD519" s="416"/>
      <c r="QBE519" s="416"/>
      <c r="QBF519" s="416"/>
      <c r="QBG519" s="416"/>
      <c r="QBH519" s="416"/>
      <c r="QBI519" s="416"/>
      <c r="QBJ519" s="416"/>
      <c r="QBK519" s="416"/>
      <c r="QBL519" s="416"/>
      <c r="QBM519" s="416"/>
      <c r="QBN519" s="416"/>
      <c r="QBO519" s="416"/>
      <c r="QBP519" s="416"/>
      <c r="QBQ519" s="416"/>
      <c r="QBR519" s="416"/>
      <c r="QBS519" s="416"/>
      <c r="QBT519" s="416"/>
      <c r="QBU519" s="416"/>
      <c r="QBV519" s="416"/>
      <c r="QBW519" s="416"/>
      <c r="QBX519" s="416"/>
      <c r="QBY519" s="416"/>
      <c r="QBZ519" s="416"/>
      <c r="QCA519" s="416"/>
      <c r="QCB519" s="416"/>
      <c r="QCC519" s="416"/>
      <c r="QCD519" s="416"/>
      <c r="QCE519" s="416"/>
      <c r="QCF519" s="416"/>
      <c r="QCG519" s="416"/>
      <c r="QCH519" s="417"/>
      <c r="QCI519" s="417"/>
      <c r="QCJ519" s="417"/>
      <c r="QCK519" s="417"/>
      <c r="QCL519" s="417"/>
      <c r="QCM519" s="417"/>
      <c r="QCN519" s="417"/>
      <c r="QCO519" s="417"/>
      <c r="QCP519" s="417"/>
      <c r="QCQ519" s="417"/>
      <c r="QCR519" s="417"/>
      <c r="QCS519" s="417"/>
      <c r="QCT519" s="417"/>
      <c r="QCU519" s="417"/>
      <c r="QCV519" s="417"/>
      <c r="QCW519" s="417"/>
      <c r="QCX519" s="417"/>
      <c r="QCY519" s="417"/>
      <c r="QCZ519" s="417"/>
      <c r="QDA519" s="417"/>
      <c r="QDB519" s="417"/>
      <c r="QDC519" s="417"/>
      <c r="QDD519" s="417"/>
      <c r="QDE519" s="417"/>
      <c r="QDF519" s="418"/>
      <c r="QDG519" s="418"/>
      <c r="QDH519" s="418"/>
      <c r="QDI519" s="418"/>
      <c r="QDJ519" s="418"/>
      <c r="QDK519" s="417"/>
      <c r="QDL519" s="417"/>
      <c r="QDM519" s="418"/>
      <c r="QDN519" s="418"/>
      <c r="QDO519" s="417"/>
      <c r="QDP519" s="417"/>
      <c r="QDQ519" s="418"/>
      <c r="QDR519" s="418"/>
      <c r="QDS519" s="417"/>
      <c r="QDT519" s="417"/>
      <c r="QDU519" s="417"/>
      <c r="QDV519" s="417"/>
      <c r="QDW519" s="417"/>
      <c r="QDX519" s="417"/>
      <c r="QDY519" s="417"/>
      <c r="QDZ519" s="418"/>
      <c r="QEA519" s="418"/>
      <c r="QEB519" s="417"/>
      <c r="QEC519" s="417"/>
      <c r="QED519" s="418"/>
      <c r="QEE519" s="418"/>
      <c r="QEF519" s="417"/>
      <c r="QEG519" s="417"/>
      <c r="QEH519" s="417"/>
      <c r="QEI519" s="417"/>
      <c r="QEJ519" s="417"/>
      <c r="QEK519" s="411"/>
      <c r="QEL519" s="443"/>
      <c r="QEM519" s="417"/>
      <c r="QEN519" s="417"/>
      <c r="QEO519" s="417"/>
      <c r="QEP519" s="417"/>
      <c r="QEQ519" s="417"/>
      <c r="QER519" s="417"/>
      <c r="QES519" s="417"/>
      <c r="QET519" s="416"/>
      <c r="QEU519" s="416"/>
      <c r="QEV519" s="416"/>
      <c r="QEW519" s="416"/>
      <c r="QEX519" s="416"/>
      <c r="QEY519" s="416"/>
      <c r="QEZ519" s="416"/>
      <c r="QFA519" s="416"/>
      <c r="QFB519" s="416"/>
      <c r="QFC519" s="416"/>
      <c r="QFD519" s="416"/>
      <c r="QFE519" s="416"/>
      <c r="QFF519" s="416"/>
      <c r="QFG519" s="416"/>
      <c r="QFH519" s="416"/>
      <c r="QFI519" s="416"/>
      <c r="QFJ519" s="416"/>
      <c r="QFK519" s="416"/>
      <c r="QFL519" s="416"/>
      <c r="QFM519" s="416"/>
      <c r="QFN519" s="416"/>
      <c r="QFO519" s="416"/>
      <c r="QFP519" s="416"/>
      <c r="QFQ519" s="416"/>
      <c r="QFR519" s="416"/>
      <c r="QFS519" s="416"/>
      <c r="QFT519" s="416"/>
      <c r="QFU519" s="416"/>
      <c r="QFV519" s="416"/>
      <c r="QFW519" s="416"/>
      <c r="QFX519" s="416"/>
      <c r="QFY519" s="416"/>
      <c r="QFZ519" s="416"/>
      <c r="QGA519" s="416"/>
      <c r="QGB519" s="416"/>
      <c r="QGC519" s="416"/>
      <c r="QGD519" s="416"/>
      <c r="QGE519" s="416"/>
      <c r="QGF519" s="416"/>
      <c r="QGG519" s="416"/>
      <c r="QGH519" s="416"/>
      <c r="QGI519" s="416"/>
      <c r="QGJ519" s="416"/>
      <c r="QGK519" s="416"/>
      <c r="QGL519" s="417"/>
      <c r="QGM519" s="417"/>
      <c r="QGN519" s="417"/>
      <c r="QGO519" s="417"/>
      <c r="QGP519" s="417"/>
      <c r="QGQ519" s="417"/>
      <c r="QGR519" s="417"/>
      <c r="QGS519" s="417"/>
      <c r="QGT519" s="417"/>
      <c r="QGU519" s="417"/>
      <c r="QGV519" s="417"/>
      <c r="QGW519" s="417"/>
      <c r="QGX519" s="417"/>
      <c r="QGY519" s="417"/>
      <c r="QGZ519" s="417"/>
      <c r="QHA519" s="417"/>
      <c r="QHB519" s="417"/>
      <c r="QHC519" s="417"/>
      <c r="QHD519" s="417"/>
      <c r="QHE519" s="417"/>
      <c r="QHF519" s="417"/>
      <c r="QHG519" s="417"/>
      <c r="QHH519" s="417"/>
      <c r="QHI519" s="417"/>
      <c r="QHJ519" s="418"/>
      <c r="QHK519" s="418"/>
      <c r="QHL519" s="418"/>
      <c r="QHM519" s="418"/>
      <c r="QHN519" s="418"/>
      <c r="QHO519" s="417"/>
      <c r="QHP519" s="417"/>
      <c r="QHQ519" s="418"/>
      <c r="QHR519" s="418"/>
      <c r="QHS519" s="417"/>
      <c r="QHT519" s="417"/>
      <c r="QHU519" s="418"/>
      <c r="QHV519" s="418"/>
      <c r="QHW519" s="417"/>
      <c r="QHX519" s="417"/>
      <c r="QHY519" s="417"/>
      <c r="QHZ519" s="417"/>
      <c r="QIA519" s="417"/>
      <c r="QIB519" s="417"/>
      <c r="QIC519" s="417"/>
      <c r="QID519" s="418"/>
      <c r="QIE519" s="418"/>
      <c r="QIF519" s="417"/>
      <c r="QIG519" s="417"/>
      <c r="QIH519" s="418"/>
      <c r="QII519" s="418"/>
      <c r="QIJ519" s="417"/>
      <c r="QIK519" s="417"/>
      <c r="QIL519" s="417"/>
      <c r="QIM519" s="417"/>
      <c r="QIN519" s="417"/>
      <c r="QIO519" s="411"/>
      <c r="QIP519" s="443"/>
      <c r="QIQ519" s="417"/>
      <c r="QIR519" s="417"/>
      <c r="QIS519" s="417"/>
      <c r="QIT519" s="417"/>
      <c r="QIU519" s="417"/>
      <c r="QIV519" s="417"/>
      <c r="QIW519" s="417"/>
      <c r="QIX519" s="416"/>
      <c r="QIY519" s="416"/>
      <c r="QIZ519" s="416"/>
      <c r="QJA519" s="416"/>
      <c r="QJB519" s="416"/>
      <c r="QJC519" s="416"/>
      <c r="QJD519" s="416"/>
      <c r="QJE519" s="416"/>
      <c r="QJF519" s="416"/>
      <c r="QJG519" s="416"/>
      <c r="QJH519" s="416"/>
      <c r="QJI519" s="416"/>
      <c r="QJJ519" s="416"/>
      <c r="QJK519" s="416"/>
      <c r="QJL519" s="416"/>
      <c r="QJM519" s="416"/>
      <c r="QJN519" s="416"/>
      <c r="QJO519" s="416"/>
      <c r="QJP519" s="416"/>
      <c r="QJQ519" s="416"/>
      <c r="QJR519" s="416"/>
      <c r="QJS519" s="416"/>
      <c r="QJT519" s="416"/>
      <c r="QJU519" s="416"/>
      <c r="QJV519" s="416"/>
      <c r="QJW519" s="416"/>
      <c r="QJX519" s="416"/>
      <c r="QJY519" s="416"/>
      <c r="QJZ519" s="416"/>
      <c r="QKA519" s="416"/>
      <c r="QKB519" s="416"/>
      <c r="QKC519" s="416"/>
      <c r="QKD519" s="416"/>
      <c r="QKE519" s="416"/>
      <c r="QKF519" s="416"/>
      <c r="QKG519" s="416"/>
      <c r="QKH519" s="416"/>
      <c r="QKI519" s="416"/>
      <c r="QKJ519" s="416"/>
      <c r="QKK519" s="416"/>
      <c r="QKL519" s="416"/>
      <c r="QKM519" s="416"/>
      <c r="QKN519" s="416"/>
      <c r="QKO519" s="416"/>
      <c r="QKP519" s="417"/>
      <c r="QKQ519" s="417"/>
      <c r="QKR519" s="417"/>
      <c r="QKS519" s="417"/>
      <c r="QKT519" s="417"/>
      <c r="QKU519" s="417"/>
      <c r="QKV519" s="417"/>
      <c r="QKW519" s="417"/>
      <c r="QKX519" s="417"/>
      <c r="QKY519" s="417"/>
      <c r="QKZ519" s="417"/>
      <c r="QLA519" s="417"/>
      <c r="QLB519" s="417"/>
      <c r="QLC519" s="417"/>
      <c r="QLD519" s="417"/>
      <c r="QLE519" s="417"/>
      <c r="QLF519" s="417"/>
      <c r="QLG519" s="417"/>
      <c r="QLH519" s="417"/>
      <c r="QLI519" s="417"/>
      <c r="QLJ519" s="417"/>
      <c r="QLK519" s="417"/>
      <c r="QLL519" s="417"/>
      <c r="QLM519" s="417"/>
      <c r="QLN519" s="418"/>
      <c r="QLO519" s="418"/>
      <c r="QLP519" s="418"/>
      <c r="QLQ519" s="418"/>
      <c r="QLR519" s="418"/>
      <c r="QLS519" s="417"/>
      <c r="QLT519" s="417"/>
      <c r="QLU519" s="418"/>
      <c r="QLV519" s="418"/>
      <c r="QLW519" s="417"/>
      <c r="QLX519" s="417"/>
      <c r="QLY519" s="418"/>
      <c r="QLZ519" s="418"/>
      <c r="QMA519" s="417"/>
      <c r="QMB519" s="417"/>
      <c r="QMC519" s="417"/>
      <c r="QMD519" s="417"/>
      <c r="QME519" s="417"/>
      <c r="QMF519" s="417"/>
      <c r="QMG519" s="417"/>
      <c r="QMH519" s="418"/>
      <c r="QMI519" s="418"/>
      <c r="QMJ519" s="417"/>
      <c r="QMK519" s="417"/>
      <c r="QML519" s="418"/>
      <c r="QMM519" s="418"/>
      <c r="QMN519" s="417"/>
      <c r="QMO519" s="417"/>
      <c r="QMP519" s="417"/>
      <c r="QMQ519" s="417"/>
      <c r="QMR519" s="417"/>
      <c r="QMS519" s="411"/>
      <c r="QMT519" s="443"/>
      <c r="QMU519" s="417"/>
      <c r="QMV519" s="417"/>
      <c r="QMW519" s="417"/>
      <c r="QMX519" s="417"/>
      <c r="QMY519" s="417"/>
      <c r="QMZ519" s="417"/>
      <c r="QNA519" s="417"/>
      <c r="QNB519" s="416"/>
      <c r="QNC519" s="416"/>
      <c r="QND519" s="416"/>
      <c r="QNE519" s="416"/>
      <c r="QNF519" s="416"/>
      <c r="QNG519" s="416"/>
      <c r="QNH519" s="416"/>
      <c r="QNI519" s="416"/>
      <c r="QNJ519" s="416"/>
      <c r="QNK519" s="416"/>
      <c r="QNL519" s="416"/>
      <c r="QNM519" s="416"/>
      <c r="QNN519" s="416"/>
      <c r="QNO519" s="416"/>
      <c r="QNP519" s="416"/>
      <c r="QNQ519" s="416"/>
      <c r="QNR519" s="416"/>
      <c r="QNS519" s="416"/>
      <c r="QNT519" s="416"/>
      <c r="QNU519" s="416"/>
      <c r="QNV519" s="416"/>
      <c r="QNW519" s="416"/>
      <c r="QNX519" s="416"/>
      <c r="QNY519" s="416"/>
      <c r="QNZ519" s="416"/>
      <c r="QOA519" s="416"/>
      <c r="QOB519" s="416"/>
      <c r="QOC519" s="416"/>
      <c r="QOD519" s="416"/>
      <c r="QOE519" s="416"/>
      <c r="QOF519" s="416"/>
      <c r="QOG519" s="416"/>
      <c r="QOH519" s="416"/>
      <c r="QOI519" s="416"/>
      <c r="QOJ519" s="416"/>
      <c r="QOK519" s="416"/>
      <c r="QOL519" s="416"/>
      <c r="QOM519" s="416"/>
      <c r="QON519" s="416"/>
      <c r="QOO519" s="416"/>
      <c r="QOP519" s="416"/>
      <c r="QOQ519" s="416"/>
      <c r="QOR519" s="416"/>
      <c r="QOS519" s="416"/>
      <c r="QOT519" s="417"/>
      <c r="QOU519" s="417"/>
      <c r="QOV519" s="417"/>
      <c r="QOW519" s="417"/>
      <c r="QOX519" s="417"/>
      <c r="QOY519" s="417"/>
      <c r="QOZ519" s="417"/>
      <c r="QPA519" s="417"/>
      <c r="QPB519" s="417"/>
      <c r="QPC519" s="417"/>
      <c r="QPD519" s="417"/>
      <c r="QPE519" s="417"/>
      <c r="QPF519" s="417"/>
      <c r="QPG519" s="417"/>
      <c r="QPH519" s="417"/>
      <c r="QPI519" s="417"/>
      <c r="QPJ519" s="417"/>
      <c r="QPK519" s="417"/>
      <c r="QPL519" s="417"/>
      <c r="QPM519" s="417"/>
      <c r="QPN519" s="417"/>
      <c r="QPO519" s="417"/>
      <c r="QPP519" s="417"/>
      <c r="QPQ519" s="417"/>
      <c r="QPR519" s="418"/>
      <c r="QPS519" s="418"/>
      <c r="QPT519" s="418"/>
      <c r="QPU519" s="418"/>
      <c r="QPV519" s="418"/>
      <c r="QPW519" s="417"/>
      <c r="QPX519" s="417"/>
      <c r="QPY519" s="418"/>
      <c r="QPZ519" s="418"/>
      <c r="QQA519" s="417"/>
      <c r="QQB519" s="417"/>
      <c r="QQC519" s="418"/>
      <c r="QQD519" s="418"/>
      <c r="QQE519" s="417"/>
      <c r="QQF519" s="417"/>
      <c r="QQG519" s="417"/>
      <c r="QQH519" s="417"/>
      <c r="QQI519" s="417"/>
      <c r="QQJ519" s="417"/>
      <c r="QQK519" s="417"/>
      <c r="QQL519" s="418"/>
      <c r="QQM519" s="418"/>
      <c r="QQN519" s="417"/>
      <c r="QQO519" s="417"/>
      <c r="QQP519" s="418"/>
      <c r="QQQ519" s="418"/>
      <c r="QQR519" s="417"/>
      <c r="QQS519" s="417"/>
      <c r="QQT519" s="417"/>
      <c r="QQU519" s="417"/>
      <c r="QQV519" s="417"/>
      <c r="QQW519" s="411"/>
      <c r="QQX519" s="443"/>
      <c r="QQY519" s="417"/>
      <c r="QQZ519" s="417"/>
      <c r="QRA519" s="417"/>
      <c r="QRB519" s="417"/>
      <c r="QRC519" s="417"/>
      <c r="QRD519" s="417"/>
      <c r="QRE519" s="417"/>
      <c r="QRF519" s="416"/>
      <c r="QRG519" s="416"/>
      <c r="QRH519" s="416"/>
      <c r="QRI519" s="416"/>
      <c r="QRJ519" s="416"/>
      <c r="QRK519" s="416"/>
      <c r="QRL519" s="416"/>
      <c r="QRM519" s="416"/>
      <c r="QRN519" s="416"/>
      <c r="QRO519" s="416"/>
      <c r="QRP519" s="416"/>
      <c r="QRQ519" s="416"/>
      <c r="QRR519" s="416"/>
      <c r="QRS519" s="416"/>
      <c r="QRT519" s="416"/>
      <c r="QRU519" s="416"/>
      <c r="QRV519" s="416"/>
      <c r="QRW519" s="416"/>
      <c r="QRX519" s="416"/>
      <c r="QRY519" s="416"/>
      <c r="QRZ519" s="416"/>
      <c r="QSA519" s="416"/>
      <c r="QSB519" s="416"/>
      <c r="QSC519" s="416"/>
      <c r="QSD519" s="416"/>
      <c r="QSE519" s="416"/>
      <c r="QSF519" s="416"/>
      <c r="QSG519" s="416"/>
      <c r="QSH519" s="416"/>
      <c r="QSI519" s="416"/>
      <c r="QSJ519" s="416"/>
      <c r="QSK519" s="416"/>
      <c r="QSL519" s="416"/>
      <c r="QSM519" s="416"/>
      <c r="QSN519" s="416"/>
      <c r="QSO519" s="416"/>
      <c r="QSP519" s="416"/>
      <c r="QSQ519" s="416"/>
      <c r="QSR519" s="416"/>
      <c r="QSS519" s="416"/>
      <c r="QST519" s="416"/>
      <c r="QSU519" s="416"/>
      <c r="QSV519" s="416"/>
      <c r="QSW519" s="416"/>
      <c r="QSX519" s="417"/>
      <c r="QSY519" s="417"/>
      <c r="QSZ519" s="417"/>
      <c r="QTA519" s="417"/>
      <c r="QTB519" s="417"/>
      <c r="QTC519" s="417"/>
      <c r="QTD519" s="417"/>
      <c r="QTE519" s="417"/>
      <c r="QTF519" s="417"/>
      <c r="QTG519" s="417"/>
      <c r="QTH519" s="417"/>
      <c r="QTI519" s="417"/>
      <c r="QTJ519" s="417"/>
      <c r="QTK519" s="417"/>
      <c r="QTL519" s="417"/>
      <c r="QTM519" s="417"/>
      <c r="QTN519" s="417"/>
      <c r="QTO519" s="417"/>
      <c r="QTP519" s="417"/>
      <c r="QTQ519" s="417"/>
      <c r="QTR519" s="417"/>
      <c r="QTS519" s="417"/>
      <c r="QTT519" s="417"/>
      <c r="QTU519" s="417"/>
      <c r="QTV519" s="418"/>
      <c r="QTW519" s="418"/>
      <c r="QTX519" s="418"/>
      <c r="QTY519" s="418"/>
      <c r="QTZ519" s="418"/>
      <c r="QUA519" s="417"/>
      <c r="QUB519" s="417"/>
      <c r="QUC519" s="418"/>
      <c r="QUD519" s="418"/>
      <c r="QUE519" s="417"/>
      <c r="QUF519" s="417"/>
      <c r="QUG519" s="418"/>
      <c r="QUH519" s="418"/>
      <c r="QUI519" s="417"/>
      <c r="QUJ519" s="417"/>
      <c r="QUK519" s="417"/>
      <c r="QUL519" s="417"/>
      <c r="QUM519" s="417"/>
      <c r="QUN519" s="417"/>
      <c r="QUO519" s="417"/>
      <c r="QUP519" s="418"/>
      <c r="QUQ519" s="418"/>
      <c r="QUR519" s="417"/>
      <c r="QUS519" s="417"/>
      <c r="QUT519" s="418"/>
      <c r="QUU519" s="418"/>
      <c r="QUV519" s="417"/>
      <c r="QUW519" s="417"/>
      <c r="QUX519" s="417"/>
      <c r="QUY519" s="417"/>
      <c r="QUZ519" s="417"/>
      <c r="QVA519" s="411"/>
      <c r="QVB519" s="443"/>
      <c r="QVC519" s="417"/>
      <c r="QVD519" s="417"/>
      <c r="QVE519" s="417"/>
      <c r="QVF519" s="417"/>
      <c r="QVG519" s="417"/>
      <c r="QVH519" s="417"/>
      <c r="QVI519" s="417"/>
      <c r="QVJ519" s="416"/>
      <c r="QVK519" s="416"/>
      <c r="QVL519" s="416"/>
      <c r="QVM519" s="416"/>
      <c r="QVN519" s="416"/>
      <c r="QVO519" s="416"/>
      <c r="QVP519" s="416"/>
      <c r="QVQ519" s="416"/>
      <c r="QVR519" s="416"/>
      <c r="QVS519" s="416"/>
      <c r="QVT519" s="416"/>
      <c r="QVU519" s="416"/>
      <c r="QVV519" s="416"/>
      <c r="QVW519" s="416"/>
      <c r="QVX519" s="416"/>
      <c r="QVY519" s="416"/>
      <c r="QVZ519" s="416"/>
      <c r="QWA519" s="416"/>
      <c r="QWB519" s="416"/>
      <c r="QWC519" s="416"/>
      <c r="QWD519" s="416"/>
      <c r="QWE519" s="416"/>
      <c r="QWF519" s="416"/>
      <c r="QWG519" s="416"/>
      <c r="QWH519" s="416"/>
      <c r="QWI519" s="416"/>
      <c r="QWJ519" s="416"/>
      <c r="QWK519" s="416"/>
      <c r="QWL519" s="416"/>
      <c r="QWM519" s="416"/>
      <c r="QWN519" s="416"/>
      <c r="QWO519" s="416"/>
      <c r="QWP519" s="416"/>
      <c r="QWQ519" s="416"/>
      <c r="QWR519" s="416"/>
      <c r="QWS519" s="416"/>
      <c r="QWT519" s="416"/>
      <c r="QWU519" s="416"/>
      <c r="QWV519" s="416"/>
      <c r="QWW519" s="416"/>
      <c r="QWX519" s="416"/>
      <c r="QWY519" s="416"/>
      <c r="QWZ519" s="416"/>
      <c r="QXA519" s="416"/>
      <c r="QXB519" s="417"/>
      <c r="QXC519" s="417"/>
      <c r="QXD519" s="417"/>
      <c r="QXE519" s="417"/>
      <c r="QXF519" s="417"/>
      <c r="QXG519" s="417"/>
      <c r="QXH519" s="417"/>
      <c r="QXI519" s="417"/>
      <c r="QXJ519" s="417"/>
      <c r="QXK519" s="417"/>
      <c r="QXL519" s="417"/>
      <c r="QXM519" s="417"/>
      <c r="QXN519" s="417"/>
      <c r="QXO519" s="417"/>
      <c r="QXP519" s="417"/>
      <c r="QXQ519" s="417"/>
      <c r="QXR519" s="417"/>
      <c r="QXS519" s="417"/>
      <c r="QXT519" s="417"/>
      <c r="QXU519" s="417"/>
      <c r="QXV519" s="417"/>
      <c r="QXW519" s="417"/>
      <c r="QXX519" s="417"/>
      <c r="QXY519" s="417"/>
      <c r="QXZ519" s="418"/>
      <c r="QYA519" s="418"/>
      <c r="QYB519" s="418"/>
      <c r="QYC519" s="418"/>
      <c r="QYD519" s="418"/>
      <c r="QYE519" s="417"/>
      <c r="QYF519" s="417"/>
      <c r="QYG519" s="418"/>
      <c r="QYH519" s="418"/>
      <c r="QYI519" s="417"/>
      <c r="QYJ519" s="417"/>
      <c r="QYK519" s="418"/>
      <c r="QYL519" s="418"/>
      <c r="QYM519" s="417"/>
      <c r="QYN519" s="417"/>
      <c r="QYO519" s="417"/>
      <c r="QYP519" s="417"/>
      <c r="QYQ519" s="417"/>
      <c r="QYR519" s="417"/>
      <c r="QYS519" s="417"/>
      <c r="QYT519" s="418"/>
      <c r="QYU519" s="418"/>
      <c r="QYV519" s="417"/>
      <c r="QYW519" s="417"/>
      <c r="QYX519" s="418"/>
      <c r="QYY519" s="418"/>
      <c r="QYZ519" s="417"/>
      <c r="QZA519" s="417"/>
      <c r="QZB519" s="417"/>
      <c r="QZC519" s="417"/>
      <c r="QZD519" s="417"/>
      <c r="QZE519" s="411"/>
      <c r="QZF519" s="443"/>
      <c r="QZG519" s="417"/>
      <c r="QZH519" s="417"/>
      <c r="QZI519" s="417"/>
      <c r="QZJ519" s="417"/>
      <c r="QZK519" s="417"/>
      <c r="QZL519" s="417"/>
      <c r="QZM519" s="417"/>
      <c r="QZN519" s="416"/>
      <c r="QZO519" s="416"/>
      <c r="QZP519" s="416"/>
      <c r="QZQ519" s="416"/>
      <c r="QZR519" s="416"/>
      <c r="QZS519" s="416"/>
      <c r="QZT519" s="416"/>
      <c r="QZU519" s="416"/>
      <c r="QZV519" s="416"/>
      <c r="QZW519" s="416"/>
      <c r="QZX519" s="416"/>
      <c r="QZY519" s="416"/>
      <c r="QZZ519" s="416"/>
      <c r="RAA519" s="416"/>
      <c r="RAB519" s="416"/>
      <c r="RAC519" s="416"/>
      <c r="RAD519" s="416"/>
      <c r="RAE519" s="416"/>
      <c r="RAF519" s="416"/>
      <c r="RAG519" s="416"/>
      <c r="RAH519" s="416"/>
      <c r="RAI519" s="416"/>
      <c r="RAJ519" s="416"/>
      <c r="RAK519" s="416"/>
      <c r="RAL519" s="416"/>
      <c r="RAM519" s="416"/>
      <c r="RAN519" s="416"/>
      <c r="RAO519" s="416"/>
      <c r="RAP519" s="416"/>
      <c r="RAQ519" s="416"/>
      <c r="RAR519" s="416"/>
      <c r="RAS519" s="416"/>
      <c r="RAT519" s="416"/>
      <c r="RAU519" s="416"/>
      <c r="RAV519" s="416"/>
      <c r="RAW519" s="416"/>
      <c r="RAX519" s="416"/>
      <c r="RAY519" s="416"/>
      <c r="RAZ519" s="416"/>
      <c r="RBA519" s="416"/>
      <c r="RBB519" s="416"/>
      <c r="RBC519" s="416"/>
      <c r="RBD519" s="416"/>
      <c r="RBE519" s="416"/>
      <c r="RBF519" s="417"/>
      <c r="RBG519" s="417"/>
      <c r="RBH519" s="417"/>
      <c r="RBI519" s="417"/>
      <c r="RBJ519" s="417"/>
      <c r="RBK519" s="417"/>
      <c r="RBL519" s="417"/>
      <c r="RBM519" s="417"/>
      <c r="RBN519" s="417"/>
      <c r="RBO519" s="417"/>
      <c r="RBP519" s="417"/>
      <c r="RBQ519" s="417"/>
      <c r="RBR519" s="417"/>
      <c r="RBS519" s="417"/>
      <c r="RBT519" s="417"/>
      <c r="RBU519" s="417"/>
      <c r="RBV519" s="417"/>
      <c r="RBW519" s="417"/>
      <c r="RBX519" s="417"/>
      <c r="RBY519" s="417"/>
      <c r="RBZ519" s="417"/>
      <c r="RCA519" s="417"/>
      <c r="RCB519" s="417"/>
    </row>
    <row r="520" spans="1:12248" s="677" customFormat="1" ht="50.25" customHeight="1" x14ac:dyDescent="0.25">
      <c r="B520" s="665"/>
      <c r="C520" s="111" t="s">
        <v>31</v>
      </c>
      <c r="D520" s="193">
        <f>E520+F520+G520+H520</f>
        <v>660968.17085999995</v>
      </c>
      <c r="E520" s="193"/>
      <c r="F520" s="193">
        <f>SUM(F521:F523)</f>
        <v>660968.17085999995</v>
      </c>
      <c r="G520" s="194"/>
      <c r="H520" s="194"/>
      <c r="I520" s="193">
        <f>M520</f>
        <v>0</v>
      </c>
      <c r="J520" s="574">
        <f>I520/D520</f>
        <v>0</v>
      </c>
      <c r="K520" s="311"/>
      <c r="L520" s="574"/>
      <c r="M520" s="193">
        <f>SUM(M521:M523)</f>
        <v>0</v>
      </c>
      <c r="N520" s="574"/>
      <c r="O520" s="311"/>
      <c r="P520" s="311"/>
      <c r="Q520" s="311"/>
      <c r="R520" s="311"/>
      <c r="S520" s="193">
        <f>W520</f>
        <v>0</v>
      </c>
      <c r="T520" s="646">
        <f t="shared" ref="T520:T529" si="1410">S520/D520</f>
        <v>0</v>
      </c>
      <c r="U520" s="112"/>
      <c r="V520" s="626"/>
      <c r="W520" s="193">
        <v>0</v>
      </c>
      <c r="X520" s="646">
        <v>0</v>
      </c>
      <c r="Y520" s="311"/>
      <c r="Z520" s="311"/>
      <c r="AA520" s="311"/>
      <c r="AB520" s="311"/>
      <c r="AC520" s="193">
        <f t="shared" si="1359"/>
        <v>0</v>
      </c>
      <c r="AD520" s="574">
        <f t="shared" si="1360"/>
        <v>0</v>
      </c>
      <c r="AE520" s="112"/>
      <c r="AF520" s="646"/>
      <c r="AG520" s="193">
        <v>0</v>
      </c>
      <c r="AH520" s="646">
        <f t="shared" si="1399"/>
        <v>0</v>
      </c>
      <c r="AI520" s="311"/>
      <c r="AJ520" s="311"/>
      <c r="AK520" s="193"/>
      <c r="AL520" s="311"/>
      <c r="AM520" s="311"/>
      <c r="AN520" s="311"/>
      <c r="AO520" s="311"/>
      <c r="AP520" s="311"/>
      <c r="AQ520" s="311"/>
      <c r="AR520" s="311"/>
      <c r="AS520" s="311"/>
      <c r="AT520" s="311"/>
      <c r="AU520" s="112">
        <f>AX520-F520</f>
        <v>-660968.17085999995</v>
      </c>
      <c r="AV520" s="112">
        <f>AW520+AX520+AY520+AZ520</f>
        <v>0</v>
      </c>
      <c r="AW520" s="112">
        <f>SUM(AW521:AW523)</f>
        <v>0</v>
      </c>
      <c r="AX520" s="112">
        <f>SUM(AX521:AX523)</f>
        <v>0</v>
      </c>
      <c r="AY520" s="311"/>
      <c r="AZ520" s="311"/>
      <c r="BA520" s="112">
        <f t="shared" si="1406"/>
        <v>0</v>
      </c>
      <c r="BB520" s="112">
        <f>SUM(BB521:BB523)</f>
        <v>0</v>
      </c>
      <c r="BC520" s="311"/>
      <c r="BD520" s="311"/>
      <c r="BE520" s="112">
        <f t="shared" si="1407"/>
        <v>0</v>
      </c>
      <c r="BF520" s="112">
        <f>SUM(BF521:BF523)</f>
        <v>0</v>
      </c>
      <c r="BG520" s="311"/>
      <c r="BH520" s="311"/>
      <c r="BI520" s="112">
        <f>BJ520+BK520</f>
        <v>658533.15960000001</v>
      </c>
      <c r="BJ520" s="112">
        <f>SUM(BJ521:BJ523)</f>
        <v>0</v>
      </c>
      <c r="BK520" s="112">
        <f>SUM(BK521:BK523)</f>
        <v>658533.15960000001</v>
      </c>
      <c r="BL520" s="311"/>
      <c r="BM520" s="311"/>
      <c r="BN520" s="112">
        <f>BQ520-BI520</f>
        <v>0</v>
      </c>
      <c r="BO520" s="112">
        <f>BP520+BQ520</f>
        <v>658533.15960000001</v>
      </c>
      <c r="BP520" s="112">
        <f>SUM(BP521:BP523)</f>
        <v>0</v>
      </c>
      <c r="BQ520" s="112">
        <f>SUM(BQ521:BQ523)</f>
        <v>658533.15960000001</v>
      </c>
      <c r="BR520" s="311"/>
      <c r="BS520" s="311"/>
      <c r="BT520" s="311">
        <f t="shared" si="1385"/>
        <v>0</v>
      </c>
      <c r="BU520" s="311"/>
      <c r="BV520" s="112">
        <f>BW520+BX520</f>
        <v>894946.09960000007</v>
      </c>
      <c r="BW520" s="112">
        <f>SUM(BW521:BW523)</f>
        <v>0</v>
      </c>
      <c r="BX520" s="112">
        <f>SUM(BX521:BX523)</f>
        <v>894946.09960000007</v>
      </c>
      <c r="BY520" s="311"/>
      <c r="BZ520" s="311"/>
      <c r="CA520" s="112">
        <f t="shared" si="1408"/>
        <v>0</v>
      </c>
      <c r="CB520" s="193">
        <f>CF520-BW520</f>
        <v>0</v>
      </c>
      <c r="CC520" s="194"/>
      <c r="CD520" s="194"/>
      <c r="CE520" s="112">
        <f>CG520</f>
        <v>24946.099600000001</v>
      </c>
      <c r="CF520" s="193">
        <f>BW520</f>
        <v>0</v>
      </c>
      <c r="CG520" s="112">
        <f>SUM(CG521:CG523)</f>
        <v>24946.099600000001</v>
      </c>
      <c r="CH520" s="194">
        <f t="shared" si="1409"/>
        <v>0</v>
      </c>
      <c r="CI520" s="194"/>
      <c r="CJ520" s="112">
        <f>CJ522</f>
        <v>0</v>
      </c>
      <c r="CK520" s="112">
        <f>CL520+CM520</f>
        <v>24946.099600000001</v>
      </c>
      <c r="CL520" s="112">
        <f>SUM(CL521:CL523)</f>
        <v>0</v>
      </c>
      <c r="CM520" s="112">
        <f>SUM(CM521:CM523)</f>
        <v>24946.099600000001</v>
      </c>
      <c r="CN520" s="311"/>
      <c r="CO520" s="311"/>
    </row>
    <row r="521" spans="1:12248" s="198" customFormat="1" ht="50.25" hidden="1" customHeight="1" x14ac:dyDescent="0.25">
      <c r="B521" s="209"/>
      <c r="C521" s="137" t="s">
        <v>238</v>
      </c>
      <c r="D521" s="264">
        <f>F521</f>
        <v>10293.772489999999</v>
      </c>
      <c r="E521" s="264"/>
      <c r="F521" s="264">
        <v>10293.772489999999</v>
      </c>
      <c r="G521" s="265"/>
      <c r="H521" s="265"/>
      <c r="I521" s="264"/>
      <c r="J521" s="574">
        <f t="shared" ref="J521:J524" si="1411">I521/D521</f>
        <v>0</v>
      </c>
      <c r="K521" s="320"/>
      <c r="L521" s="574"/>
      <c r="M521" s="264"/>
      <c r="N521" s="574"/>
      <c r="O521" s="320"/>
      <c r="P521" s="320"/>
      <c r="Q521" s="320"/>
      <c r="R521" s="320"/>
      <c r="S521" s="264">
        <f t="shared" ref="S521:S529" si="1412">W521</f>
        <v>0</v>
      </c>
      <c r="T521" s="627">
        <f t="shared" si="1410"/>
        <v>0</v>
      </c>
      <c r="U521" s="199"/>
      <c r="V521" s="634"/>
      <c r="W521" s="264"/>
      <c r="X521" s="627" t="e">
        <f t="shared" ref="X521" si="1413">W521/#REF!</f>
        <v>#REF!</v>
      </c>
      <c r="Y521" s="320"/>
      <c r="Z521" s="320"/>
      <c r="AA521" s="320"/>
      <c r="AB521" s="320"/>
      <c r="AC521" s="264">
        <f t="shared" si="1359"/>
        <v>0</v>
      </c>
      <c r="AD521" s="580">
        <f t="shared" si="1360"/>
        <v>0</v>
      </c>
      <c r="AE521" s="199"/>
      <c r="AF521" s="627"/>
      <c r="AG521" s="264"/>
      <c r="AH521" s="627">
        <f t="shared" si="1399"/>
        <v>0</v>
      </c>
      <c r="AI521" s="320"/>
      <c r="AJ521" s="320"/>
      <c r="AK521" s="264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199">
        <f t="shared" ref="AU521" si="1414">AX521-F521</f>
        <v>-10293.772489999999</v>
      </c>
      <c r="AV521" s="199">
        <f t="shared" ref="AV521:AV523" si="1415">AW521</f>
        <v>0</v>
      </c>
      <c r="AW521" s="199"/>
      <c r="AX521" s="199">
        <v>0</v>
      </c>
      <c r="AY521" s="320"/>
      <c r="AZ521" s="320"/>
      <c r="BA521" s="102">
        <f t="shared" si="1384"/>
        <v>0</v>
      </c>
      <c r="BB521" s="320"/>
      <c r="BC521" s="320"/>
      <c r="BD521" s="320"/>
      <c r="BE521" s="199">
        <f t="shared" si="1376"/>
        <v>0</v>
      </c>
      <c r="BF521" s="199">
        <f t="shared" ref="BF521:BF548" si="1416">E521</f>
        <v>0</v>
      </c>
      <c r="BG521" s="320"/>
      <c r="BH521" s="320"/>
      <c r="BI521" s="199">
        <f>BJ521+BK521</f>
        <v>20856.289639999999</v>
      </c>
      <c r="BJ521" s="199">
        <v>0</v>
      </c>
      <c r="BK521" s="199">
        <f>'[9]кудрово '!$X$11+'[9]кудрово '!$X$12</f>
        <v>20856.289639999999</v>
      </c>
      <c r="BL521" s="320"/>
      <c r="BM521" s="320"/>
      <c r="BN521" s="199">
        <f t="shared" ref="BN521:BN587" si="1417">BO521+BP521+BQ521</f>
        <v>41712.579279999998</v>
      </c>
      <c r="BO521" s="199">
        <f>BP521+BQ521</f>
        <v>20856.289639999999</v>
      </c>
      <c r="BP521" s="199">
        <v>0</v>
      </c>
      <c r="BQ521" s="199">
        <f>'[9]кудрово '!$X$11+'[9]кудрово '!$X$12</f>
        <v>20856.289639999999</v>
      </c>
      <c r="BR521" s="320"/>
      <c r="BS521" s="320"/>
      <c r="BT521" s="320">
        <f t="shared" si="1385"/>
        <v>0</v>
      </c>
      <c r="BU521" s="320"/>
      <c r="BV521" s="199">
        <f>BW521+BX521</f>
        <v>20564.74956</v>
      </c>
      <c r="BW521" s="199">
        <v>0</v>
      </c>
      <c r="BX521" s="199">
        <f>'[9]кудрово '!$AD$11+'[9]кудрово '!$AD$12</f>
        <v>20564.74956</v>
      </c>
      <c r="BY521" s="320"/>
      <c r="BZ521" s="320"/>
      <c r="CA521" s="199">
        <f t="shared" si="1408"/>
        <v>0</v>
      </c>
      <c r="CB521" s="264"/>
      <c r="CC521" s="265"/>
      <c r="CD521" s="265"/>
      <c r="CE521" s="199">
        <f>CG521</f>
        <v>24946.099600000001</v>
      </c>
      <c r="CF521" s="264">
        <f t="shared" ref="CF521:CF538" si="1418">BW521</f>
        <v>0</v>
      </c>
      <c r="CG521" s="264">
        <v>24946.099600000001</v>
      </c>
      <c r="CH521" s="265">
        <f t="shared" si="1409"/>
        <v>0</v>
      </c>
      <c r="CI521" s="265"/>
      <c r="CJ521" s="199"/>
      <c r="CK521" s="199">
        <f>CL521+CM521</f>
        <v>24946.099600000001</v>
      </c>
      <c r="CL521" s="199">
        <v>0</v>
      </c>
      <c r="CM521" s="199">
        <f>CG521</f>
        <v>24946.099600000001</v>
      </c>
      <c r="CN521" s="320"/>
      <c r="CO521" s="320"/>
    </row>
    <row r="522" spans="1:12248" s="198" customFormat="1" ht="50.25" hidden="1" customHeight="1" x14ac:dyDescent="0.25">
      <c r="B522" s="209"/>
      <c r="C522" s="137" t="s">
        <v>239</v>
      </c>
      <c r="D522" s="264">
        <f t="shared" ref="D522:D523" si="1419">F522</f>
        <v>517031.96437</v>
      </c>
      <c r="E522" s="264"/>
      <c r="F522" s="264">
        <v>517031.96437</v>
      </c>
      <c r="G522" s="265"/>
      <c r="H522" s="265"/>
      <c r="I522" s="264"/>
      <c r="J522" s="574">
        <f t="shared" si="1411"/>
        <v>0</v>
      </c>
      <c r="K522" s="320"/>
      <c r="L522" s="574"/>
      <c r="M522" s="264"/>
      <c r="N522" s="574"/>
      <c r="O522" s="320"/>
      <c r="P522" s="320"/>
      <c r="Q522" s="320"/>
      <c r="R522" s="320"/>
      <c r="S522" s="264">
        <f t="shared" si="1412"/>
        <v>0</v>
      </c>
      <c r="T522" s="627">
        <f t="shared" si="1410"/>
        <v>0</v>
      </c>
      <c r="U522" s="199"/>
      <c r="V522" s="634"/>
      <c r="W522" s="264"/>
      <c r="X522" s="627" t="e">
        <f t="shared" ref="X522" si="1420">W522/#REF!</f>
        <v>#REF!</v>
      </c>
      <c r="Y522" s="320"/>
      <c r="Z522" s="320"/>
      <c r="AA522" s="320"/>
      <c r="AB522" s="320"/>
      <c r="AC522" s="264">
        <f t="shared" si="1359"/>
        <v>0</v>
      </c>
      <c r="AD522" s="580">
        <f t="shared" si="1360"/>
        <v>0</v>
      </c>
      <c r="AE522" s="199"/>
      <c r="AF522" s="627"/>
      <c r="AG522" s="264"/>
      <c r="AH522" s="627">
        <f t="shared" si="1399"/>
        <v>0</v>
      </c>
      <c r="AI522" s="320"/>
      <c r="AJ522" s="320"/>
      <c r="AK522" s="264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199">
        <f>AX522-F522</f>
        <v>-517031.96437</v>
      </c>
      <c r="AV522" s="199">
        <f t="shared" si="1415"/>
        <v>0</v>
      </c>
      <c r="AW522" s="199"/>
      <c r="AX522" s="199">
        <v>0</v>
      </c>
      <c r="AY522" s="320"/>
      <c r="AZ522" s="320"/>
      <c r="BA522" s="102">
        <f t="shared" si="1384"/>
        <v>0</v>
      </c>
      <c r="BB522" s="320"/>
      <c r="BC522" s="320"/>
      <c r="BD522" s="320"/>
      <c r="BE522" s="199">
        <f t="shared" si="1376"/>
        <v>0</v>
      </c>
      <c r="BF522" s="199">
        <f t="shared" si="1416"/>
        <v>0</v>
      </c>
      <c r="BG522" s="320"/>
      <c r="BH522" s="320"/>
      <c r="BI522" s="199">
        <f t="shared" ref="BI522" si="1421">BJ522+BK522</f>
        <v>637676.86996000004</v>
      </c>
      <c r="BJ522" s="199">
        <v>0</v>
      </c>
      <c r="BK522" s="199">
        <f>'[9]кудрово '!$X$8</f>
        <v>637676.86996000004</v>
      </c>
      <c r="BL522" s="320"/>
      <c r="BM522" s="320"/>
      <c r="BN522" s="199">
        <f t="shared" si="1417"/>
        <v>1275353.7399200001</v>
      </c>
      <c r="BO522" s="199">
        <f t="shared" ref="BO522" si="1422">BP522+BQ522</f>
        <v>637676.86996000004</v>
      </c>
      <c r="BP522" s="199">
        <v>0</v>
      </c>
      <c r="BQ522" s="199">
        <f>'[9]кудрово '!$X$8</f>
        <v>637676.86996000004</v>
      </c>
      <c r="BR522" s="320"/>
      <c r="BS522" s="320"/>
      <c r="BT522" s="320">
        <f t="shared" si="1385"/>
        <v>0</v>
      </c>
      <c r="BU522" s="320"/>
      <c r="BV522" s="199">
        <f t="shared" ref="BV522" si="1423">BW522+BX522</f>
        <v>874381.35004000005</v>
      </c>
      <c r="BW522" s="199">
        <v>0</v>
      </c>
      <c r="BX522" s="199">
        <f>'[9]кудрово '!$AD$8</f>
        <v>874381.35004000005</v>
      </c>
      <c r="BY522" s="320"/>
      <c r="BZ522" s="320"/>
      <c r="CA522" s="199">
        <f t="shared" si="1408"/>
        <v>0</v>
      </c>
      <c r="CB522" s="264"/>
      <c r="CC522" s="265"/>
      <c r="CD522" s="265"/>
      <c r="CE522" s="199">
        <f t="shared" ref="CE522:CE560" si="1424">CF522+CH522+CI522</f>
        <v>0</v>
      </c>
      <c r="CF522" s="264">
        <f t="shared" si="1418"/>
        <v>0</v>
      </c>
      <c r="CG522" s="264"/>
      <c r="CH522" s="265">
        <f t="shared" si="1409"/>
        <v>0</v>
      </c>
      <c r="CI522" s="265"/>
      <c r="CJ522" s="199"/>
      <c r="CK522" s="199">
        <f t="shared" ref="CK522" si="1425">CL522+CM522</f>
        <v>0</v>
      </c>
      <c r="CL522" s="199">
        <v>0</v>
      </c>
      <c r="CM522" s="199"/>
      <c r="CN522" s="320"/>
      <c r="CO522" s="320"/>
    </row>
    <row r="523" spans="1:12248" s="198" customFormat="1" ht="50.25" hidden="1" customHeight="1" x14ac:dyDescent="0.25">
      <c r="B523" s="209"/>
      <c r="C523" s="137" t="s">
        <v>240</v>
      </c>
      <c r="D523" s="264">
        <f t="shared" si="1419"/>
        <v>133642.43400000001</v>
      </c>
      <c r="E523" s="264"/>
      <c r="F523" s="264">
        <v>133642.43400000001</v>
      </c>
      <c r="G523" s="265"/>
      <c r="H523" s="265"/>
      <c r="I523" s="264"/>
      <c r="J523" s="574">
        <f t="shared" si="1411"/>
        <v>0</v>
      </c>
      <c r="K523" s="320"/>
      <c r="L523" s="574"/>
      <c r="M523" s="264"/>
      <c r="N523" s="574"/>
      <c r="O523" s="320"/>
      <c r="P523" s="320"/>
      <c r="Q523" s="320"/>
      <c r="R523" s="320"/>
      <c r="S523" s="264">
        <f t="shared" si="1412"/>
        <v>0</v>
      </c>
      <c r="T523" s="627">
        <f t="shared" si="1410"/>
        <v>0</v>
      </c>
      <c r="U523" s="199"/>
      <c r="V523" s="634"/>
      <c r="W523" s="264"/>
      <c r="X523" s="627" t="e">
        <f t="shared" ref="X523" si="1426">W523/#REF!</f>
        <v>#REF!</v>
      </c>
      <c r="Y523" s="320"/>
      <c r="Z523" s="320"/>
      <c r="AA523" s="320"/>
      <c r="AB523" s="320"/>
      <c r="AC523" s="264">
        <f t="shared" ref="AC523:AC548" si="1427">AE523+AG523+AI523+AK523</f>
        <v>0</v>
      </c>
      <c r="AD523" s="580">
        <f t="shared" ref="AD523:AD586" si="1428">AC523/D523</f>
        <v>0</v>
      </c>
      <c r="AE523" s="199"/>
      <c r="AF523" s="627"/>
      <c r="AG523" s="264"/>
      <c r="AH523" s="627">
        <f t="shared" si="1399"/>
        <v>0</v>
      </c>
      <c r="AI523" s="320"/>
      <c r="AJ523" s="320"/>
      <c r="AK523" s="264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199">
        <f t="shared" ref="AU523" si="1429">AX523-F523</f>
        <v>-133642.43400000001</v>
      </c>
      <c r="AV523" s="199">
        <f t="shared" si="1415"/>
        <v>0</v>
      </c>
      <c r="AW523" s="199"/>
      <c r="AX523" s="199">
        <v>0</v>
      </c>
      <c r="AY523" s="320"/>
      <c r="AZ523" s="320"/>
      <c r="BA523" s="199">
        <f t="shared" si="1384"/>
        <v>0</v>
      </c>
      <c r="BB523" s="199">
        <f>BF523-E523</f>
        <v>0</v>
      </c>
      <c r="BC523" s="320"/>
      <c r="BD523" s="320"/>
      <c r="BE523" s="199">
        <f t="shared" si="1376"/>
        <v>0</v>
      </c>
      <c r="BF523" s="199">
        <f t="shared" si="1416"/>
        <v>0</v>
      </c>
      <c r="BG523" s="320"/>
      <c r="BH523" s="320"/>
      <c r="BI523" s="199">
        <f t="shared" ref="BI523:BI531" si="1430">BJ523</f>
        <v>0</v>
      </c>
      <c r="BJ523" s="199"/>
      <c r="BK523" s="199"/>
      <c r="BL523" s="320"/>
      <c r="BM523" s="320"/>
      <c r="BN523" s="199">
        <f t="shared" si="1417"/>
        <v>0</v>
      </c>
      <c r="BO523" s="199">
        <f t="shared" ref="BO523" si="1431">BP523</f>
        <v>0</v>
      </c>
      <c r="BP523" s="199"/>
      <c r="BQ523" s="199"/>
      <c r="BR523" s="320"/>
      <c r="BS523" s="320"/>
      <c r="BT523" s="320">
        <f t="shared" si="1385"/>
        <v>0</v>
      </c>
      <c r="BU523" s="320"/>
      <c r="BV523" s="199">
        <f t="shared" ref="BV523:BV524" si="1432">BW523</f>
        <v>0</v>
      </c>
      <c r="BW523" s="199"/>
      <c r="BX523" s="199"/>
      <c r="BY523" s="320"/>
      <c r="BZ523" s="320"/>
      <c r="CA523" s="199">
        <f t="shared" si="1408"/>
        <v>0</v>
      </c>
      <c r="CB523" s="264"/>
      <c r="CC523" s="265"/>
      <c r="CD523" s="265"/>
      <c r="CE523" s="199">
        <f t="shared" si="1424"/>
        <v>0</v>
      </c>
      <c r="CF523" s="264">
        <f t="shared" si="1418"/>
        <v>0</v>
      </c>
      <c r="CG523" s="264"/>
      <c r="CH523" s="265">
        <f t="shared" si="1409"/>
        <v>0</v>
      </c>
      <c r="CI523" s="265"/>
      <c r="CJ523" s="199"/>
      <c r="CK523" s="199">
        <f t="shared" ref="CK523:CK524" si="1433">CL523</f>
        <v>0</v>
      </c>
      <c r="CL523" s="199"/>
      <c r="CM523" s="199"/>
      <c r="CN523" s="320"/>
      <c r="CO523" s="320"/>
    </row>
    <row r="524" spans="1:12248" s="477" customFormat="1" ht="54" customHeight="1" x14ac:dyDescent="0.25">
      <c r="B524" s="478"/>
      <c r="C524" s="536" t="s">
        <v>241</v>
      </c>
      <c r="D524" s="480">
        <f>F524</f>
        <v>1594510.4317999999</v>
      </c>
      <c r="E524" s="480"/>
      <c r="F524" s="480">
        <f>SUM(F525:F529)</f>
        <v>1594510.4317999999</v>
      </c>
      <c r="G524" s="480"/>
      <c r="H524" s="480"/>
      <c r="I524" s="480">
        <f>M524</f>
        <v>0</v>
      </c>
      <c r="J524" s="576">
        <f t="shared" si="1411"/>
        <v>0</v>
      </c>
      <c r="K524" s="663"/>
      <c r="L524" s="576"/>
      <c r="M524" s="480">
        <f>SUM(M525:M529)</f>
        <v>0</v>
      </c>
      <c r="N524" s="576"/>
      <c r="O524" s="663"/>
      <c r="P524" s="663"/>
      <c r="Q524" s="663"/>
      <c r="R524" s="663"/>
      <c r="S524" s="480">
        <f t="shared" si="1412"/>
        <v>525058.49676000001</v>
      </c>
      <c r="T524" s="644">
        <f t="shared" si="1410"/>
        <v>0.32929135256097108</v>
      </c>
      <c r="U524" s="663"/>
      <c r="V524" s="621"/>
      <c r="W524" s="480">
        <f>W525+W526+W527+W528+W529</f>
        <v>525058.49676000001</v>
      </c>
      <c r="X524" s="644">
        <f>W524/D524</f>
        <v>0.32929135256097108</v>
      </c>
      <c r="Y524" s="663"/>
      <c r="Z524" s="663"/>
      <c r="AA524" s="663"/>
      <c r="AB524" s="663"/>
      <c r="AC524" s="480">
        <f t="shared" si="1427"/>
        <v>810203.60899999994</v>
      </c>
      <c r="AD524" s="576">
        <f t="shared" si="1428"/>
        <v>0.50812060732985165</v>
      </c>
      <c r="AE524" s="663"/>
      <c r="AF524" s="644"/>
      <c r="AG524" s="480">
        <f>AG525+AG526+AG527+AG528+AG529</f>
        <v>810203.60899999994</v>
      </c>
      <c r="AH524" s="644">
        <f t="shared" si="1399"/>
        <v>0.50812060732985165</v>
      </c>
      <c r="AI524" s="663"/>
      <c r="AJ524" s="663"/>
      <c r="AK524" s="480"/>
      <c r="AL524" s="663"/>
      <c r="AM524" s="663"/>
      <c r="AN524" s="663"/>
      <c r="AO524" s="663"/>
      <c r="AP524" s="663"/>
      <c r="AQ524" s="663"/>
      <c r="AR524" s="663"/>
      <c r="AS524" s="663"/>
      <c r="AT524" s="663"/>
      <c r="AU524" s="480">
        <f>AU528</f>
        <v>-1.8000000272877514E-3</v>
      </c>
      <c r="AV524" s="663">
        <f>AW524+AX524+AY524+AZ524</f>
        <v>1594510.4300000002</v>
      </c>
      <c r="AW524" s="663">
        <f>SUM(AW525:AW529)</f>
        <v>0</v>
      </c>
      <c r="AX524" s="480">
        <f>SUM(AX525:AX529)</f>
        <v>1594510.4300000002</v>
      </c>
      <c r="AY524" s="663"/>
      <c r="AZ524" s="663"/>
      <c r="BA524" s="663">
        <f t="shared" si="1384"/>
        <v>0</v>
      </c>
      <c r="BB524" s="663"/>
      <c r="BC524" s="663"/>
      <c r="BD524" s="663"/>
      <c r="BE524" s="663">
        <f t="shared" si="1376"/>
        <v>0</v>
      </c>
      <c r="BF524" s="663">
        <f t="shared" si="1416"/>
        <v>0</v>
      </c>
      <c r="BG524" s="663"/>
      <c r="BH524" s="663"/>
      <c r="BI524" s="663">
        <f t="shared" si="1430"/>
        <v>0</v>
      </c>
      <c r="BJ524" s="663">
        <f>BJ528+BJ529</f>
        <v>0</v>
      </c>
      <c r="BK524" s="663"/>
      <c r="BL524" s="663"/>
      <c r="BM524" s="663"/>
      <c r="BN524" s="663">
        <f>BQ524-BI524</f>
        <v>0</v>
      </c>
      <c r="BO524" s="663">
        <f>BQ524</f>
        <v>0</v>
      </c>
      <c r="BP524" s="663">
        <f>BP528+BP529</f>
        <v>0</v>
      </c>
      <c r="BQ524" s="663">
        <f>BQ528</f>
        <v>0</v>
      </c>
      <c r="BR524" s="663"/>
      <c r="BS524" s="663"/>
      <c r="BT524" s="663">
        <f t="shared" si="1385"/>
        <v>0</v>
      </c>
      <c r="BU524" s="663"/>
      <c r="BV524" s="663">
        <f t="shared" si="1432"/>
        <v>0</v>
      </c>
      <c r="BW524" s="663">
        <f>BW528+BW529</f>
        <v>0</v>
      </c>
      <c r="BX524" s="663"/>
      <c r="BY524" s="663"/>
      <c r="BZ524" s="663"/>
      <c r="CA524" s="663">
        <f t="shared" si="1408"/>
        <v>0</v>
      </c>
      <c r="CB524" s="663"/>
      <c r="CC524" s="480"/>
      <c r="CD524" s="480"/>
      <c r="CE524" s="663">
        <f t="shared" si="1424"/>
        <v>0</v>
      </c>
      <c r="CF524" s="663">
        <f t="shared" si="1418"/>
        <v>0</v>
      </c>
      <c r="CG524" s="663"/>
      <c r="CH524" s="480">
        <f t="shared" si="1409"/>
        <v>0</v>
      </c>
      <c r="CI524" s="480"/>
      <c r="CJ524" s="663"/>
      <c r="CK524" s="663">
        <f t="shared" si="1433"/>
        <v>0</v>
      </c>
      <c r="CL524" s="663">
        <f>CL528+CL529</f>
        <v>0</v>
      </c>
      <c r="CM524" s="663"/>
      <c r="CN524" s="663"/>
      <c r="CO524" s="663"/>
    </row>
    <row r="525" spans="1:12248" s="678" customFormat="1" ht="46.5" hidden="1" customHeight="1" x14ac:dyDescent="0.25">
      <c r="B525" s="209"/>
      <c r="C525" s="137" t="s">
        <v>238</v>
      </c>
      <c r="D525" s="264">
        <f>F525</f>
        <v>18988.284220000001</v>
      </c>
      <c r="E525" s="264"/>
      <c r="F525" s="264">
        <v>18988.284220000001</v>
      </c>
      <c r="G525" s="265"/>
      <c r="H525" s="265"/>
      <c r="I525" s="264"/>
      <c r="J525" s="320"/>
      <c r="K525" s="320"/>
      <c r="L525" s="320"/>
      <c r="M525" s="264"/>
      <c r="N525" s="320"/>
      <c r="O525" s="320"/>
      <c r="P525" s="320"/>
      <c r="Q525" s="320"/>
      <c r="R525" s="320"/>
      <c r="S525" s="264">
        <f t="shared" si="1412"/>
        <v>1647.8597300000001</v>
      </c>
      <c r="T525" s="679">
        <f t="shared" si="1410"/>
        <v>8.6782971589625807E-2</v>
      </c>
      <c r="U525" s="199"/>
      <c r="V525" s="591"/>
      <c r="W525" s="264">
        <f>1157.27274+490.58699</f>
        <v>1647.8597300000001</v>
      </c>
      <c r="X525" s="679">
        <f>W525/D525</f>
        <v>8.6782971589625807E-2</v>
      </c>
      <c r="Y525" s="320"/>
      <c r="Z525" s="320"/>
      <c r="AA525" s="320"/>
      <c r="AB525" s="320"/>
      <c r="AC525" s="264">
        <f t="shared" si="1427"/>
        <v>18988.284220000001</v>
      </c>
      <c r="AD525" s="597">
        <f t="shared" si="1428"/>
        <v>1</v>
      </c>
      <c r="AE525" s="199"/>
      <c r="AF525" s="679"/>
      <c r="AG525" s="264">
        <f>10293.77249+6365+2329.51173</f>
        <v>18988.284220000001</v>
      </c>
      <c r="AH525" s="679">
        <f t="shared" si="1399"/>
        <v>1</v>
      </c>
      <c r="AI525" s="320"/>
      <c r="AJ525" s="320"/>
      <c r="AK525" s="264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199"/>
      <c r="AV525" s="199">
        <f>AX525</f>
        <v>18988.284220000001</v>
      </c>
      <c r="AW525" s="199"/>
      <c r="AX525" s="199">
        <f>F525</f>
        <v>18988.284220000001</v>
      </c>
      <c r="AY525" s="320"/>
      <c r="AZ525" s="320"/>
      <c r="BA525" s="199">
        <f t="shared" si="1384"/>
        <v>0</v>
      </c>
      <c r="BB525" s="320"/>
      <c r="BC525" s="320"/>
      <c r="BD525" s="320"/>
      <c r="BE525" s="33">
        <f t="shared" si="1376"/>
        <v>0</v>
      </c>
      <c r="BF525" s="33">
        <f t="shared" si="1416"/>
        <v>0</v>
      </c>
      <c r="BG525" s="320"/>
      <c r="BH525" s="320"/>
      <c r="BI525" s="199"/>
      <c r="BJ525" s="199"/>
      <c r="BK525" s="199"/>
      <c r="BL525" s="320"/>
      <c r="BM525" s="320"/>
      <c r="BN525" s="199">
        <f t="shared" si="1417"/>
        <v>0</v>
      </c>
      <c r="BO525" s="199"/>
      <c r="BP525" s="199"/>
      <c r="BQ525" s="199"/>
      <c r="BR525" s="320"/>
      <c r="BS525" s="320"/>
      <c r="BT525" s="320">
        <f t="shared" si="1385"/>
        <v>0</v>
      </c>
      <c r="BU525" s="320"/>
      <c r="BV525" s="199"/>
      <c r="BW525" s="199"/>
      <c r="BX525" s="199"/>
      <c r="BY525" s="320"/>
      <c r="BZ525" s="320"/>
      <c r="CA525" s="199">
        <f t="shared" si="1408"/>
        <v>0</v>
      </c>
      <c r="CB525" s="264"/>
      <c r="CC525" s="265"/>
      <c r="CD525" s="265"/>
      <c r="CE525" s="199">
        <f t="shared" si="1424"/>
        <v>0</v>
      </c>
      <c r="CF525" s="264">
        <f t="shared" si="1418"/>
        <v>0</v>
      </c>
      <c r="CG525" s="264"/>
      <c r="CH525" s="265">
        <f t="shared" si="1409"/>
        <v>0</v>
      </c>
      <c r="CI525" s="265"/>
      <c r="CJ525" s="199"/>
      <c r="CK525" s="199"/>
      <c r="CL525" s="199"/>
      <c r="CM525" s="199"/>
      <c r="CN525" s="320"/>
      <c r="CO525" s="320"/>
    </row>
    <row r="526" spans="1:12248" s="678" customFormat="1" ht="46.5" hidden="1" customHeight="1" x14ac:dyDescent="0.25">
      <c r="B526" s="209"/>
      <c r="C526" s="137" t="s">
        <v>432</v>
      </c>
      <c r="D526" s="264">
        <f t="shared" ref="D526:D529" si="1434">F526</f>
        <v>20000</v>
      </c>
      <c r="E526" s="264"/>
      <c r="F526" s="264">
        <v>20000</v>
      </c>
      <c r="G526" s="265"/>
      <c r="H526" s="265"/>
      <c r="I526" s="264"/>
      <c r="J526" s="320"/>
      <c r="K526" s="320"/>
      <c r="L526" s="320"/>
      <c r="M526" s="264"/>
      <c r="N526" s="320"/>
      <c r="O526" s="320"/>
      <c r="P526" s="320"/>
      <c r="Q526" s="320"/>
      <c r="R526" s="320"/>
      <c r="S526" s="264">
        <f t="shared" si="1412"/>
        <v>4009.9279999999999</v>
      </c>
      <c r="T526" s="679">
        <f t="shared" si="1410"/>
        <v>0.20049639999999999</v>
      </c>
      <c r="U526" s="199"/>
      <c r="V526" s="591"/>
      <c r="W526" s="264">
        <v>4009.9279999999999</v>
      </c>
      <c r="X526" s="679">
        <f t="shared" ref="X526:X529" si="1435">W526/D526</f>
        <v>0.20049639999999999</v>
      </c>
      <c r="Y526" s="320"/>
      <c r="Z526" s="320"/>
      <c r="AA526" s="320"/>
      <c r="AB526" s="320"/>
      <c r="AC526" s="264">
        <f t="shared" si="1427"/>
        <v>4009.9279999999999</v>
      </c>
      <c r="AD526" s="597">
        <f t="shared" si="1428"/>
        <v>0.20049639999999999</v>
      </c>
      <c r="AE526" s="199"/>
      <c r="AF526" s="679"/>
      <c r="AG526" s="264">
        <v>4009.9279999999999</v>
      </c>
      <c r="AH526" s="679">
        <f t="shared" si="1399"/>
        <v>0.20049639999999999</v>
      </c>
      <c r="AI526" s="320"/>
      <c r="AJ526" s="320"/>
      <c r="AK526" s="264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199"/>
      <c r="AV526" s="199">
        <f t="shared" ref="AV526:AV529" si="1436">AX526</f>
        <v>20000</v>
      </c>
      <c r="AW526" s="199"/>
      <c r="AX526" s="199">
        <f t="shared" ref="AX526:AX529" si="1437">F526</f>
        <v>20000</v>
      </c>
      <c r="AY526" s="320"/>
      <c r="AZ526" s="320"/>
      <c r="BA526" s="199"/>
      <c r="BB526" s="320"/>
      <c r="BC526" s="320"/>
      <c r="BD526" s="320"/>
      <c r="BE526" s="33"/>
      <c r="BF526" s="33"/>
      <c r="BG526" s="320"/>
      <c r="BH526" s="320"/>
      <c r="BI526" s="199"/>
      <c r="BJ526" s="199"/>
      <c r="BK526" s="199"/>
      <c r="BL526" s="320"/>
      <c r="BM526" s="320"/>
      <c r="BN526" s="199"/>
      <c r="BO526" s="199"/>
      <c r="BP526" s="199"/>
      <c r="BQ526" s="199"/>
      <c r="BR526" s="320"/>
      <c r="BS526" s="320"/>
      <c r="BT526" s="320"/>
      <c r="BU526" s="320"/>
      <c r="BV526" s="199"/>
      <c r="BW526" s="199"/>
      <c r="BX526" s="199"/>
      <c r="BY526" s="320"/>
      <c r="BZ526" s="320"/>
      <c r="CA526" s="199"/>
      <c r="CB526" s="264"/>
      <c r="CC526" s="265"/>
      <c r="CD526" s="265"/>
      <c r="CE526" s="199"/>
      <c r="CF526" s="264"/>
      <c r="CG526" s="264"/>
      <c r="CH526" s="265"/>
      <c r="CI526" s="265"/>
      <c r="CJ526" s="199"/>
      <c r="CK526" s="199"/>
      <c r="CL526" s="199"/>
      <c r="CM526" s="199"/>
      <c r="CN526" s="320"/>
      <c r="CO526" s="320"/>
    </row>
    <row r="527" spans="1:12248" s="678" customFormat="1" ht="46.5" hidden="1" customHeight="1" x14ac:dyDescent="0.25">
      <c r="B527" s="209"/>
      <c r="C527" s="137" t="s">
        <v>433</v>
      </c>
      <c r="D527" s="264">
        <f t="shared" si="1434"/>
        <v>20000</v>
      </c>
      <c r="E527" s="264"/>
      <c r="F527" s="264">
        <v>20000</v>
      </c>
      <c r="G527" s="265"/>
      <c r="H527" s="265"/>
      <c r="I527" s="264"/>
      <c r="J527" s="320"/>
      <c r="K527" s="320"/>
      <c r="L527" s="320"/>
      <c r="M527" s="264"/>
      <c r="N527" s="320"/>
      <c r="O527" s="320"/>
      <c r="P527" s="320"/>
      <c r="Q527" s="320"/>
      <c r="R527" s="320"/>
      <c r="S527" s="264">
        <f t="shared" si="1412"/>
        <v>7570.5290000000005</v>
      </c>
      <c r="T527" s="679">
        <f t="shared" si="1410"/>
        <v>0.37852645000000001</v>
      </c>
      <c r="U527" s="199"/>
      <c r="V527" s="591"/>
      <c r="W527" s="264">
        <v>7570.5290000000005</v>
      </c>
      <c r="X527" s="679">
        <f t="shared" si="1435"/>
        <v>0.37852645000000001</v>
      </c>
      <c r="Y527" s="320"/>
      <c r="Z527" s="320"/>
      <c r="AA527" s="320"/>
      <c r="AB527" s="320"/>
      <c r="AC527" s="264">
        <f t="shared" si="1427"/>
        <v>7570.5290000000005</v>
      </c>
      <c r="AD527" s="597">
        <f t="shared" si="1428"/>
        <v>0.37852645000000001</v>
      </c>
      <c r="AE527" s="199"/>
      <c r="AF527" s="679"/>
      <c r="AG527" s="264">
        <v>7570.5290000000005</v>
      </c>
      <c r="AH527" s="679">
        <f t="shared" si="1399"/>
        <v>0.37852645000000001</v>
      </c>
      <c r="AI527" s="320"/>
      <c r="AJ527" s="320"/>
      <c r="AK527" s="264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199"/>
      <c r="AV527" s="199">
        <f t="shared" si="1436"/>
        <v>20000</v>
      </c>
      <c r="AW527" s="199"/>
      <c r="AX527" s="199">
        <f t="shared" si="1437"/>
        <v>20000</v>
      </c>
      <c r="AY527" s="320"/>
      <c r="AZ527" s="320"/>
      <c r="BA527" s="199"/>
      <c r="BB527" s="320"/>
      <c r="BC527" s="320"/>
      <c r="BD527" s="320"/>
      <c r="BE527" s="33"/>
      <c r="BF527" s="33"/>
      <c r="BG527" s="320"/>
      <c r="BH527" s="320"/>
      <c r="BI527" s="199"/>
      <c r="BJ527" s="199"/>
      <c r="BK527" s="199"/>
      <c r="BL527" s="320"/>
      <c r="BM527" s="320"/>
      <c r="BN527" s="199"/>
      <c r="BO527" s="199"/>
      <c r="BP527" s="199"/>
      <c r="BQ527" s="199"/>
      <c r="BR527" s="320"/>
      <c r="BS527" s="320"/>
      <c r="BT527" s="320"/>
      <c r="BU527" s="320"/>
      <c r="BV527" s="199"/>
      <c r="BW527" s="199"/>
      <c r="BX527" s="199"/>
      <c r="BY527" s="320"/>
      <c r="BZ527" s="320"/>
      <c r="CA527" s="199"/>
      <c r="CB527" s="264"/>
      <c r="CC527" s="265"/>
      <c r="CD527" s="265"/>
      <c r="CE527" s="199"/>
      <c r="CF527" s="264"/>
      <c r="CG527" s="264"/>
      <c r="CH527" s="265"/>
      <c r="CI527" s="265"/>
      <c r="CJ527" s="199"/>
      <c r="CK527" s="199"/>
      <c r="CL527" s="199"/>
      <c r="CM527" s="199"/>
      <c r="CN527" s="320"/>
      <c r="CO527" s="320"/>
    </row>
    <row r="528" spans="1:12248" s="678" customFormat="1" ht="50.25" hidden="1" customHeight="1" x14ac:dyDescent="0.25">
      <c r="B528" s="209"/>
      <c r="C528" s="137" t="s">
        <v>239</v>
      </c>
      <c r="D528" s="264">
        <f t="shared" si="1434"/>
        <v>375522.14758000005</v>
      </c>
      <c r="E528" s="264"/>
      <c r="F528" s="264">
        <f>375522.14578+0.0018</f>
        <v>375522.14758000005</v>
      </c>
      <c r="G528" s="265"/>
      <c r="H528" s="265"/>
      <c r="I528" s="264"/>
      <c r="J528" s="320"/>
      <c r="K528" s="320"/>
      <c r="L528" s="320"/>
      <c r="M528" s="264"/>
      <c r="N528" s="320"/>
      <c r="O528" s="320"/>
      <c r="P528" s="320"/>
      <c r="Q528" s="320"/>
      <c r="R528" s="320"/>
      <c r="S528" s="264">
        <f t="shared" si="1412"/>
        <v>51653.668030000001</v>
      </c>
      <c r="T528" s="679">
        <f t="shared" si="1410"/>
        <v>0.13755158880208487</v>
      </c>
      <c r="U528" s="199"/>
      <c r="V528" s="591"/>
      <c r="W528" s="264">
        <v>51653.668030000001</v>
      </c>
      <c r="X528" s="679">
        <f t="shared" si="1435"/>
        <v>0.13755158880208487</v>
      </c>
      <c r="Y528" s="320"/>
      <c r="Z528" s="320"/>
      <c r="AA528" s="320"/>
      <c r="AB528" s="320"/>
      <c r="AC528" s="264">
        <f t="shared" si="1427"/>
        <v>319458.35577999998</v>
      </c>
      <c r="AD528" s="597">
        <f t="shared" si="1428"/>
        <v>0.85070443338350266</v>
      </c>
      <c r="AE528" s="199"/>
      <c r="AF528" s="679"/>
      <c r="AG528" s="264">
        <v>319458.35577999998</v>
      </c>
      <c r="AH528" s="679">
        <f t="shared" si="1399"/>
        <v>0.85070443338350266</v>
      </c>
      <c r="AI528" s="320"/>
      <c r="AJ528" s="320"/>
      <c r="AK528" s="264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264">
        <f>AX528-F528</f>
        <v>-1.8000000272877514E-3</v>
      </c>
      <c r="AV528" s="199">
        <f t="shared" si="1436"/>
        <v>375522.14578000002</v>
      </c>
      <c r="AW528" s="199"/>
      <c r="AX528" s="199">
        <f>F528-0.0018</f>
        <v>375522.14578000002</v>
      </c>
      <c r="AY528" s="320"/>
      <c r="AZ528" s="320"/>
      <c r="BA528" s="199">
        <f t="shared" si="1384"/>
        <v>0</v>
      </c>
      <c r="BB528" s="320"/>
      <c r="BC528" s="320"/>
      <c r="BD528" s="320"/>
      <c r="BE528" s="33">
        <f t="shared" si="1376"/>
        <v>0</v>
      </c>
      <c r="BF528" s="33">
        <f t="shared" si="1416"/>
        <v>0</v>
      </c>
      <c r="BG528" s="320"/>
      <c r="BH528" s="320"/>
      <c r="BI528" s="199">
        <f t="shared" si="1430"/>
        <v>0</v>
      </c>
      <c r="BJ528" s="199"/>
      <c r="BK528" s="199"/>
      <c r="BL528" s="320"/>
      <c r="BM528" s="320"/>
      <c r="BN528" s="199">
        <f t="shared" si="1417"/>
        <v>0</v>
      </c>
      <c r="BO528" s="199">
        <f t="shared" ref="BO528:BO529" si="1438">BP528</f>
        <v>0</v>
      </c>
      <c r="BP528" s="199"/>
      <c r="BQ528" s="199">
        <v>0</v>
      </c>
      <c r="BR528" s="320"/>
      <c r="BS528" s="320"/>
      <c r="BT528" s="320">
        <f t="shared" si="1385"/>
        <v>0</v>
      </c>
      <c r="BU528" s="320"/>
      <c r="BV528" s="199">
        <f t="shared" ref="BV528:BV529" si="1439">BW528</f>
        <v>0</v>
      </c>
      <c r="BW528" s="199"/>
      <c r="BX528" s="199"/>
      <c r="BY528" s="320"/>
      <c r="BZ528" s="320"/>
      <c r="CA528" s="199">
        <f t="shared" si="1408"/>
        <v>0</v>
      </c>
      <c r="CB528" s="264"/>
      <c r="CC528" s="265"/>
      <c r="CD528" s="265"/>
      <c r="CE528" s="199">
        <f t="shared" si="1424"/>
        <v>0</v>
      </c>
      <c r="CF528" s="264">
        <f t="shared" si="1418"/>
        <v>0</v>
      </c>
      <c r="CG528" s="264"/>
      <c r="CH528" s="265">
        <f t="shared" si="1409"/>
        <v>0</v>
      </c>
      <c r="CI528" s="265"/>
      <c r="CJ528" s="199"/>
      <c r="CK528" s="199">
        <f t="shared" ref="CK528:CK529" si="1440">CL528</f>
        <v>0</v>
      </c>
      <c r="CL528" s="199"/>
      <c r="CM528" s="199"/>
      <c r="CN528" s="320"/>
      <c r="CO528" s="320"/>
    </row>
    <row r="529" spans="1:12248" s="678" customFormat="1" ht="50.25" hidden="1" customHeight="1" x14ac:dyDescent="0.25">
      <c r="B529" s="209"/>
      <c r="C529" s="137" t="s">
        <v>240</v>
      </c>
      <c r="D529" s="264">
        <f t="shared" si="1434"/>
        <v>1160000</v>
      </c>
      <c r="E529" s="264"/>
      <c r="F529" s="264">
        <v>1160000</v>
      </c>
      <c r="G529" s="265"/>
      <c r="H529" s="265"/>
      <c r="I529" s="264"/>
      <c r="J529" s="320"/>
      <c r="K529" s="320"/>
      <c r="L529" s="320"/>
      <c r="M529" s="264"/>
      <c r="N529" s="320"/>
      <c r="O529" s="320"/>
      <c r="P529" s="320"/>
      <c r="Q529" s="320"/>
      <c r="R529" s="320"/>
      <c r="S529" s="264">
        <f t="shared" si="1412"/>
        <v>460176.51199999999</v>
      </c>
      <c r="T529" s="679">
        <f t="shared" si="1410"/>
        <v>0.39670388965517239</v>
      </c>
      <c r="U529" s="199"/>
      <c r="V529" s="591"/>
      <c r="W529" s="264">
        <v>460176.51199999999</v>
      </c>
      <c r="X529" s="679">
        <f t="shared" si="1435"/>
        <v>0.39670388965517239</v>
      </c>
      <c r="Y529" s="320"/>
      <c r="Z529" s="320"/>
      <c r="AA529" s="320"/>
      <c r="AB529" s="320"/>
      <c r="AC529" s="264">
        <f t="shared" si="1427"/>
        <v>460176.51199999999</v>
      </c>
      <c r="AD529" s="597">
        <f t="shared" si="1428"/>
        <v>0.39670388965517239</v>
      </c>
      <c r="AE529" s="199"/>
      <c r="AF529" s="679"/>
      <c r="AG529" s="264">
        <v>460176.51199999999</v>
      </c>
      <c r="AH529" s="679">
        <f t="shared" si="1399"/>
        <v>0.39670388965517239</v>
      </c>
      <c r="AI529" s="320"/>
      <c r="AJ529" s="320"/>
      <c r="AK529" s="264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199"/>
      <c r="AV529" s="199">
        <f t="shared" si="1436"/>
        <v>1160000</v>
      </c>
      <c r="AW529" s="199"/>
      <c r="AX529" s="199">
        <f t="shared" si="1437"/>
        <v>1160000</v>
      </c>
      <c r="AY529" s="320"/>
      <c r="AZ529" s="320"/>
      <c r="BA529" s="199">
        <f t="shared" si="1384"/>
        <v>0</v>
      </c>
      <c r="BB529" s="320"/>
      <c r="BC529" s="320"/>
      <c r="BD529" s="320"/>
      <c r="BE529" s="33">
        <f t="shared" si="1376"/>
        <v>0</v>
      </c>
      <c r="BF529" s="33">
        <f t="shared" si="1416"/>
        <v>0</v>
      </c>
      <c r="BG529" s="320"/>
      <c r="BH529" s="320"/>
      <c r="BI529" s="199">
        <f t="shared" si="1430"/>
        <v>0</v>
      </c>
      <c r="BJ529" s="199"/>
      <c r="BK529" s="199"/>
      <c r="BL529" s="320"/>
      <c r="BM529" s="320"/>
      <c r="BN529" s="199">
        <f t="shared" si="1417"/>
        <v>0</v>
      </c>
      <c r="BO529" s="199">
        <f t="shared" si="1438"/>
        <v>0</v>
      </c>
      <c r="BP529" s="199"/>
      <c r="BQ529" s="199"/>
      <c r="BR529" s="320"/>
      <c r="BS529" s="320"/>
      <c r="BT529" s="320">
        <f t="shared" si="1385"/>
        <v>0</v>
      </c>
      <c r="BU529" s="320"/>
      <c r="BV529" s="199">
        <f t="shared" si="1439"/>
        <v>0</v>
      </c>
      <c r="BW529" s="199"/>
      <c r="BX529" s="199"/>
      <c r="BY529" s="320"/>
      <c r="BZ529" s="320"/>
      <c r="CA529" s="199">
        <f t="shared" si="1408"/>
        <v>0</v>
      </c>
      <c r="CB529" s="264"/>
      <c r="CC529" s="265"/>
      <c r="CD529" s="265"/>
      <c r="CE529" s="199">
        <f t="shared" si="1424"/>
        <v>0</v>
      </c>
      <c r="CF529" s="264">
        <f t="shared" si="1418"/>
        <v>0</v>
      </c>
      <c r="CG529" s="264"/>
      <c r="CH529" s="265">
        <f t="shared" si="1409"/>
        <v>0</v>
      </c>
      <c r="CI529" s="265"/>
      <c r="CJ529" s="199"/>
      <c r="CK529" s="199">
        <f t="shared" si="1440"/>
        <v>0</v>
      </c>
      <c r="CL529" s="199"/>
      <c r="CM529" s="199"/>
      <c r="CN529" s="320"/>
      <c r="CO529" s="320"/>
    </row>
    <row r="530" spans="1:12248" s="650" customFormat="1" ht="214.5" customHeight="1" x14ac:dyDescent="0.3">
      <c r="A530" s="411"/>
      <c r="B530" s="445" t="s">
        <v>62</v>
      </c>
      <c r="C530" s="444" t="s">
        <v>233</v>
      </c>
      <c r="D530" s="416">
        <f>E530+F530+G530+H530</f>
        <v>2425173.6496200003</v>
      </c>
      <c r="E530" s="416"/>
      <c r="F530" s="416">
        <f>F531+F535</f>
        <v>2425173.6496200003</v>
      </c>
      <c r="G530" s="416"/>
      <c r="H530" s="416"/>
      <c r="I530" s="416">
        <f>M530</f>
        <v>0</v>
      </c>
      <c r="J530" s="575">
        <f>I530/D530</f>
        <v>0</v>
      </c>
      <c r="K530" s="417"/>
      <c r="L530" s="575"/>
      <c r="M530" s="416">
        <f>M531+M535</f>
        <v>0</v>
      </c>
      <c r="N530" s="575"/>
      <c r="O530" s="417"/>
      <c r="P530" s="417"/>
      <c r="Q530" s="417"/>
      <c r="R530" s="417"/>
      <c r="S530" s="416">
        <f>W530</f>
        <v>257981.81142000001</v>
      </c>
      <c r="T530" s="575">
        <f>S530/D530</f>
        <v>0.10637663470425018</v>
      </c>
      <c r="U530" s="417"/>
      <c r="V530" s="649"/>
      <c r="W530" s="416">
        <f>W531+W535</f>
        <v>257981.81142000001</v>
      </c>
      <c r="X530" s="575">
        <f t="shared" si="1401"/>
        <v>0.10637663470425018</v>
      </c>
      <c r="Y530" s="417"/>
      <c r="Z530" s="417"/>
      <c r="AA530" s="417"/>
      <c r="AB530" s="417"/>
      <c r="AC530" s="416">
        <f t="shared" si="1427"/>
        <v>485998.86999999988</v>
      </c>
      <c r="AD530" s="575">
        <f t="shared" si="1428"/>
        <v>0.20039755506833537</v>
      </c>
      <c r="AE530" s="417"/>
      <c r="AF530" s="633"/>
      <c r="AG530" s="416">
        <f>AG531+AG535</f>
        <v>485998.86999999988</v>
      </c>
      <c r="AH530" s="633">
        <f t="shared" si="1399"/>
        <v>0.20039755506833537</v>
      </c>
      <c r="AI530" s="417"/>
      <c r="AJ530" s="417"/>
      <c r="AK530" s="416"/>
      <c r="AL530" s="582"/>
      <c r="AM530" s="417"/>
      <c r="AN530" s="417"/>
      <c r="AO530" s="417"/>
      <c r="AP530" s="417"/>
      <c r="AQ530" s="417"/>
      <c r="AR530" s="417"/>
      <c r="AS530" s="417"/>
      <c r="AT530" s="417"/>
      <c r="AU530" s="417">
        <f>AX530-D530</f>
        <v>4049.4491399996914</v>
      </c>
      <c r="AV530" s="417">
        <f>AW530+AX530+AY530+AZ530</f>
        <v>2429223.09876</v>
      </c>
      <c r="AW530" s="417">
        <f>AW531+AW535</f>
        <v>0</v>
      </c>
      <c r="AX530" s="417">
        <f>AX531+AX535</f>
        <v>2429223.09876</v>
      </c>
      <c r="AY530" s="417"/>
      <c r="AZ530" s="417"/>
      <c r="BA530" s="417">
        <f t="shared" si="1384"/>
        <v>0</v>
      </c>
      <c r="BB530" s="417"/>
      <c r="BC530" s="417"/>
      <c r="BD530" s="417"/>
      <c r="BE530" s="417">
        <f t="shared" si="1376"/>
        <v>0</v>
      </c>
      <c r="BF530" s="417">
        <f t="shared" si="1416"/>
        <v>0</v>
      </c>
      <c r="BG530" s="417"/>
      <c r="BH530" s="417"/>
      <c r="BI530" s="417">
        <f>BJ530+BK530+BL530+BM530</f>
        <v>1216606</v>
      </c>
      <c r="BJ530" s="417">
        <f>BJ531+BJ535</f>
        <v>0</v>
      </c>
      <c r="BK530" s="417">
        <f>BK531+BK535</f>
        <v>1216606</v>
      </c>
      <c r="BL530" s="417"/>
      <c r="BM530" s="417"/>
      <c r="BN530" s="417">
        <f>BO530-BI530</f>
        <v>0</v>
      </c>
      <c r="BO530" s="417">
        <f>BP530+BQ530+BR530+BS530</f>
        <v>1216605.9999999998</v>
      </c>
      <c r="BP530" s="417">
        <f>BP531+BP535</f>
        <v>0</v>
      </c>
      <c r="BQ530" s="417">
        <f>BQ531+BQ535</f>
        <v>1216605.9999999998</v>
      </c>
      <c r="BR530" s="417"/>
      <c r="BS530" s="417"/>
      <c r="BT530" s="417">
        <f t="shared" si="1385"/>
        <v>0</v>
      </c>
      <c r="BU530" s="417"/>
      <c r="BV530" s="417">
        <f>BW530+BX530+BY530+BZ530</f>
        <v>1433607.4599999997</v>
      </c>
      <c r="BW530" s="417">
        <f>BW531+BW535</f>
        <v>0</v>
      </c>
      <c r="BX530" s="417">
        <f>BX531+BX535</f>
        <v>1433607.4599999997</v>
      </c>
      <c r="BY530" s="417"/>
      <c r="BZ530" s="417"/>
      <c r="CA530" s="417">
        <f t="shared" si="1408"/>
        <v>0</v>
      </c>
      <c r="CB530" s="417"/>
      <c r="CC530" s="417"/>
      <c r="CD530" s="417"/>
      <c r="CE530" s="417">
        <f>CG530</f>
        <v>563607.46</v>
      </c>
      <c r="CF530" s="417">
        <f t="shared" si="1418"/>
        <v>0</v>
      </c>
      <c r="CG530" s="417">
        <f>CG531</f>
        <v>563607.46</v>
      </c>
      <c r="CH530" s="417">
        <f t="shared" si="1409"/>
        <v>0</v>
      </c>
      <c r="CI530" s="417"/>
      <c r="CJ530" s="417">
        <f>CJ531</f>
        <v>0</v>
      </c>
      <c r="CK530" s="417">
        <f>CL530+CM530+CN530+CO530</f>
        <v>563607.46</v>
      </c>
      <c r="CL530" s="417">
        <f>CL531+CL535</f>
        <v>0</v>
      </c>
      <c r="CM530" s="417">
        <f>CM531+CM535</f>
        <v>563607.46</v>
      </c>
      <c r="CN530" s="417"/>
      <c r="CO530" s="458"/>
      <c r="CP530" s="417"/>
      <c r="CQ530" s="417"/>
      <c r="CR530" s="417"/>
      <c r="CS530" s="417"/>
      <c r="CT530" s="417"/>
      <c r="CU530" s="417"/>
      <c r="CV530" s="417"/>
      <c r="CW530" s="417"/>
      <c r="CX530" s="417"/>
      <c r="CY530" s="417"/>
      <c r="CZ530" s="417"/>
      <c r="DA530" s="417"/>
      <c r="DB530" s="417"/>
      <c r="DC530" s="418"/>
      <c r="DD530" s="418"/>
      <c r="DE530" s="418"/>
      <c r="DF530" s="418"/>
      <c r="DG530" s="416"/>
      <c r="DH530" s="416"/>
      <c r="DI530" s="416"/>
      <c r="DJ530" s="416"/>
      <c r="DK530" s="416"/>
      <c r="DL530" s="416"/>
      <c r="DM530" s="416"/>
      <c r="DN530" s="416"/>
      <c r="DO530" s="416"/>
      <c r="DP530" s="416"/>
      <c r="DQ530" s="416"/>
      <c r="DR530" s="416"/>
      <c r="DS530" s="416"/>
      <c r="DT530" s="416"/>
      <c r="DU530" s="416"/>
      <c r="DV530" s="416"/>
      <c r="DW530" s="416"/>
      <c r="DX530" s="416"/>
      <c r="DY530" s="416"/>
      <c r="DZ530" s="417"/>
      <c r="EA530" s="417"/>
      <c r="EB530" s="417"/>
      <c r="EC530" s="417"/>
      <c r="ED530" s="417"/>
      <c r="EE530" s="417"/>
      <c r="EF530" s="417"/>
      <c r="EG530" s="417"/>
      <c r="EH530" s="417"/>
      <c r="EI530" s="417"/>
      <c r="EJ530" s="417"/>
      <c r="EK530" s="417"/>
      <c r="EL530" s="417"/>
      <c r="EM530" s="417"/>
      <c r="EN530" s="417"/>
      <c r="EO530" s="417"/>
      <c r="EP530" s="417"/>
      <c r="EQ530" s="417"/>
      <c r="ER530" s="417"/>
      <c r="ES530" s="417"/>
      <c r="ET530" s="417"/>
      <c r="EU530" s="417"/>
      <c r="EV530" s="417"/>
      <c r="EW530" s="417"/>
      <c r="EX530" s="418"/>
      <c r="EY530" s="418"/>
      <c r="EZ530" s="418"/>
      <c r="FA530" s="418"/>
      <c r="FB530" s="418"/>
      <c r="FC530" s="417"/>
      <c r="FD530" s="417"/>
      <c r="FE530" s="418"/>
      <c r="FF530" s="418"/>
      <c r="FG530" s="417"/>
      <c r="FH530" s="417"/>
      <c r="FI530" s="418"/>
      <c r="FJ530" s="418"/>
      <c r="FK530" s="417"/>
      <c r="FL530" s="417"/>
      <c r="FM530" s="417"/>
      <c r="FN530" s="417"/>
      <c r="FO530" s="417"/>
      <c r="FP530" s="417"/>
      <c r="FQ530" s="417"/>
      <c r="FR530" s="418"/>
      <c r="FS530" s="418"/>
      <c r="FT530" s="417"/>
      <c r="FU530" s="417"/>
      <c r="FV530" s="418"/>
      <c r="FW530" s="418"/>
      <c r="FX530" s="417"/>
      <c r="FY530" s="417"/>
      <c r="FZ530" s="417"/>
      <c r="GA530" s="417"/>
      <c r="GB530" s="417"/>
      <c r="GC530" s="411"/>
      <c r="GD530" s="443"/>
      <c r="GE530" s="417"/>
      <c r="GF530" s="417"/>
      <c r="GG530" s="417"/>
      <c r="GH530" s="417"/>
      <c r="GI530" s="417"/>
      <c r="GJ530" s="417"/>
      <c r="GK530" s="417"/>
      <c r="GL530" s="416"/>
      <c r="GM530" s="416"/>
      <c r="GN530" s="416"/>
      <c r="GO530" s="416"/>
      <c r="GP530" s="416"/>
      <c r="GQ530" s="416"/>
      <c r="GR530" s="416"/>
      <c r="GS530" s="416"/>
      <c r="GT530" s="416"/>
      <c r="GU530" s="416"/>
      <c r="GV530" s="416"/>
      <c r="GW530" s="416"/>
      <c r="GX530" s="416"/>
      <c r="GY530" s="416"/>
      <c r="GZ530" s="416"/>
      <c r="HA530" s="416"/>
      <c r="HB530" s="416"/>
      <c r="HC530" s="416"/>
      <c r="HD530" s="416"/>
      <c r="HE530" s="416"/>
      <c r="HF530" s="416"/>
      <c r="HG530" s="416"/>
      <c r="HH530" s="416"/>
      <c r="HI530" s="416"/>
      <c r="HJ530" s="416"/>
      <c r="HK530" s="416"/>
      <c r="HL530" s="416"/>
      <c r="HM530" s="416"/>
      <c r="HN530" s="416"/>
      <c r="HO530" s="416"/>
      <c r="HP530" s="416"/>
      <c r="HQ530" s="416"/>
      <c r="HR530" s="416"/>
      <c r="HS530" s="416"/>
      <c r="HT530" s="416"/>
      <c r="HU530" s="416"/>
      <c r="HV530" s="416"/>
      <c r="HW530" s="416"/>
      <c r="HX530" s="416"/>
      <c r="HY530" s="416"/>
      <c r="HZ530" s="416"/>
      <c r="IA530" s="416"/>
      <c r="IB530" s="416"/>
      <c r="IC530" s="416"/>
      <c r="ID530" s="417"/>
      <c r="IE530" s="417"/>
      <c r="IF530" s="417"/>
      <c r="IG530" s="417"/>
      <c r="IH530" s="417"/>
      <c r="II530" s="417"/>
      <c r="IJ530" s="417"/>
      <c r="IK530" s="417"/>
      <c r="IL530" s="417"/>
      <c r="IM530" s="417"/>
      <c r="IN530" s="417"/>
      <c r="IO530" s="417"/>
      <c r="IP530" s="417"/>
      <c r="IQ530" s="417"/>
      <c r="IR530" s="417"/>
      <c r="IS530" s="417"/>
      <c r="IT530" s="417"/>
      <c r="IU530" s="417"/>
      <c r="IV530" s="417"/>
      <c r="IW530" s="417"/>
      <c r="IX530" s="417"/>
      <c r="IY530" s="417"/>
      <c r="IZ530" s="417"/>
      <c r="JA530" s="417"/>
      <c r="JB530" s="418"/>
      <c r="JC530" s="418"/>
      <c r="JD530" s="418"/>
      <c r="JE530" s="418"/>
      <c r="JF530" s="418"/>
      <c r="JG530" s="417"/>
      <c r="JH530" s="417"/>
      <c r="JI530" s="418"/>
      <c r="JJ530" s="418"/>
      <c r="JK530" s="417"/>
      <c r="JL530" s="417"/>
      <c r="JM530" s="418"/>
      <c r="JN530" s="418"/>
      <c r="JO530" s="417"/>
      <c r="JP530" s="417"/>
      <c r="JQ530" s="417"/>
      <c r="JR530" s="417"/>
      <c r="JS530" s="417"/>
      <c r="JT530" s="417"/>
      <c r="JU530" s="417"/>
      <c r="JV530" s="418"/>
      <c r="JW530" s="418"/>
      <c r="JX530" s="417"/>
      <c r="JY530" s="417"/>
      <c r="JZ530" s="418"/>
      <c r="KA530" s="418"/>
      <c r="KB530" s="417"/>
      <c r="KC530" s="417"/>
      <c r="KD530" s="417"/>
      <c r="KE530" s="417"/>
      <c r="KF530" s="417"/>
      <c r="KG530" s="411"/>
      <c r="KH530" s="443"/>
      <c r="KI530" s="417"/>
      <c r="KJ530" s="417"/>
      <c r="KK530" s="417"/>
      <c r="KL530" s="417"/>
      <c r="KM530" s="417"/>
      <c r="KN530" s="417"/>
      <c r="KO530" s="417"/>
      <c r="KP530" s="416"/>
      <c r="KQ530" s="416"/>
      <c r="KR530" s="416"/>
      <c r="KS530" s="416"/>
      <c r="KT530" s="416"/>
      <c r="KU530" s="416"/>
      <c r="KV530" s="416"/>
      <c r="KW530" s="416"/>
      <c r="KX530" s="416"/>
      <c r="KY530" s="416"/>
      <c r="KZ530" s="416"/>
      <c r="LA530" s="416"/>
      <c r="LB530" s="416"/>
      <c r="LC530" s="416"/>
      <c r="LD530" s="416"/>
      <c r="LE530" s="416"/>
      <c r="LF530" s="416"/>
      <c r="LG530" s="416"/>
      <c r="LH530" s="416"/>
      <c r="LI530" s="416"/>
      <c r="LJ530" s="416"/>
      <c r="LK530" s="416"/>
      <c r="LL530" s="416"/>
      <c r="LM530" s="416"/>
      <c r="LN530" s="416"/>
      <c r="LO530" s="416"/>
      <c r="LP530" s="416"/>
      <c r="LQ530" s="416"/>
      <c r="LR530" s="416"/>
      <c r="LS530" s="416"/>
      <c r="LT530" s="416"/>
      <c r="LU530" s="416"/>
      <c r="LV530" s="416"/>
      <c r="LW530" s="416"/>
      <c r="LX530" s="416"/>
      <c r="LY530" s="416"/>
      <c r="LZ530" s="416"/>
      <c r="MA530" s="416"/>
      <c r="MB530" s="416"/>
      <c r="MC530" s="416"/>
      <c r="MD530" s="416"/>
      <c r="ME530" s="416"/>
      <c r="MF530" s="416"/>
      <c r="MG530" s="416"/>
      <c r="MH530" s="417"/>
      <c r="MI530" s="417"/>
      <c r="MJ530" s="417"/>
      <c r="MK530" s="417"/>
      <c r="ML530" s="417"/>
      <c r="MM530" s="417"/>
      <c r="MN530" s="417"/>
      <c r="MO530" s="417"/>
      <c r="MP530" s="417"/>
      <c r="MQ530" s="417"/>
      <c r="MR530" s="417"/>
      <c r="MS530" s="417"/>
      <c r="MT530" s="417"/>
      <c r="MU530" s="417"/>
      <c r="MV530" s="417"/>
      <c r="MW530" s="417"/>
      <c r="MX530" s="417"/>
      <c r="MY530" s="417"/>
      <c r="MZ530" s="417"/>
      <c r="NA530" s="417"/>
      <c r="NB530" s="417"/>
      <c r="NC530" s="417"/>
      <c r="ND530" s="417"/>
      <c r="NE530" s="417"/>
      <c r="NF530" s="418"/>
      <c r="NG530" s="418"/>
      <c r="NH530" s="418"/>
      <c r="NI530" s="418"/>
      <c r="NJ530" s="418"/>
      <c r="NK530" s="417"/>
      <c r="NL530" s="417"/>
      <c r="NM530" s="418"/>
      <c r="NN530" s="418"/>
      <c r="NO530" s="417"/>
      <c r="NP530" s="417"/>
      <c r="NQ530" s="418"/>
      <c r="NR530" s="418"/>
      <c r="NS530" s="417"/>
      <c r="NT530" s="417"/>
      <c r="NU530" s="417"/>
      <c r="NV530" s="417"/>
      <c r="NW530" s="417"/>
      <c r="NX530" s="417"/>
      <c r="NY530" s="417"/>
      <c r="NZ530" s="418"/>
      <c r="OA530" s="418"/>
      <c r="OB530" s="417"/>
      <c r="OC530" s="417"/>
      <c r="OD530" s="418"/>
      <c r="OE530" s="418"/>
      <c r="OF530" s="417"/>
      <c r="OG530" s="417"/>
      <c r="OH530" s="417"/>
      <c r="OI530" s="417"/>
      <c r="OJ530" s="417"/>
      <c r="OK530" s="411"/>
      <c r="OL530" s="443"/>
      <c r="OM530" s="417"/>
      <c r="ON530" s="417"/>
      <c r="OO530" s="417"/>
      <c r="OP530" s="417"/>
      <c r="OQ530" s="417"/>
      <c r="OR530" s="417"/>
      <c r="OS530" s="417"/>
      <c r="OT530" s="416"/>
      <c r="OU530" s="416"/>
      <c r="OV530" s="416"/>
      <c r="OW530" s="416"/>
      <c r="OX530" s="416"/>
      <c r="OY530" s="416"/>
      <c r="OZ530" s="416"/>
      <c r="PA530" s="416"/>
      <c r="PB530" s="416"/>
      <c r="PC530" s="416"/>
      <c r="PD530" s="416"/>
      <c r="PE530" s="416"/>
      <c r="PF530" s="416"/>
      <c r="PG530" s="416"/>
      <c r="PH530" s="416"/>
      <c r="PI530" s="416"/>
      <c r="PJ530" s="416"/>
      <c r="PK530" s="416"/>
      <c r="PL530" s="416"/>
      <c r="PM530" s="416"/>
      <c r="PN530" s="416"/>
      <c r="PO530" s="416"/>
      <c r="PP530" s="416"/>
      <c r="PQ530" s="416"/>
      <c r="PR530" s="416"/>
      <c r="PS530" s="416"/>
      <c r="PT530" s="416"/>
      <c r="PU530" s="416"/>
      <c r="PV530" s="416"/>
      <c r="PW530" s="416"/>
      <c r="PX530" s="416"/>
      <c r="PY530" s="416"/>
      <c r="PZ530" s="416"/>
      <c r="QA530" s="416"/>
      <c r="QB530" s="416"/>
      <c r="QC530" s="416"/>
      <c r="QD530" s="416"/>
      <c r="QE530" s="416"/>
      <c r="QF530" s="416"/>
      <c r="QG530" s="416"/>
      <c r="QH530" s="416"/>
      <c r="QI530" s="416"/>
      <c r="QJ530" s="416"/>
      <c r="QK530" s="416"/>
      <c r="QL530" s="417"/>
      <c r="QM530" s="417"/>
      <c r="QN530" s="417"/>
      <c r="QO530" s="417"/>
      <c r="QP530" s="417"/>
      <c r="QQ530" s="417"/>
      <c r="QR530" s="417"/>
      <c r="QS530" s="417"/>
      <c r="QT530" s="417"/>
      <c r="QU530" s="417"/>
      <c r="QV530" s="417"/>
      <c r="QW530" s="417"/>
      <c r="QX530" s="417"/>
      <c r="QY530" s="417"/>
      <c r="QZ530" s="417"/>
      <c r="RA530" s="417"/>
      <c r="RB530" s="417"/>
      <c r="RC530" s="417"/>
      <c r="RD530" s="417"/>
      <c r="RE530" s="417"/>
      <c r="RF530" s="417"/>
      <c r="RG530" s="417"/>
      <c r="RH530" s="417"/>
      <c r="RI530" s="417"/>
      <c r="RJ530" s="418"/>
      <c r="RK530" s="418"/>
      <c r="RL530" s="418"/>
      <c r="RM530" s="418"/>
      <c r="RN530" s="418"/>
      <c r="RO530" s="417"/>
      <c r="RP530" s="417"/>
      <c r="RQ530" s="418"/>
      <c r="RR530" s="418"/>
      <c r="RS530" s="417"/>
      <c r="RT530" s="417"/>
      <c r="RU530" s="418"/>
      <c r="RV530" s="418"/>
      <c r="RW530" s="417"/>
      <c r="RX530" s="417"/>
      <c r="RY530" s="417"/>
      <c r="RZ530" s="417"/>
      <c r="SA530" s="417"/>
      <c r="SB530" s="417"/>
      <c r="SC530" s="417"/>
      <c r="SD530" s="418"/>
      <c r="SE530" s="418"/>
      <c r="SF530" s="417"/>
      <c r="SG530" s="417"/>
      <c r="SH530" s="418"/>
      <c r="SI530" s="418"/>
      <c r="SJ530" s="417"/>
      <c r="SK530" s="417"/>
      <c r="SL530" s="417"/>
      <c r="SM530" s="417"/>
      <c r="SN530" s="417"/>
      <c r="SO530" s="411"/>
      <c r="SP530" s="443"/>
      <c r="SQ530" s="417"/>
      <c r="SR530" s="417"/>
      <c r="SS530" s="417"/>
      <c r="ST530" s="417"/>
      <c r="SU530" s="417"/>
      <c r="SV530" s="417"/>
      <c r="SW530" s="417"/>
      <c r="SX530" s="416"/>
      <c r="SY530" s="416"/>
      <c r="SZ530" s="416"/>
      <c r="TA530" s="416"/>
      <c r="TB530" s="416"/>
      <c r="TC530" s="416"/>
      <c r="TD530" s="416"/>
      <c r="TE530" s="416"/>
      <c r="TF530" s="416"/>
      <c r="TG530" s="416"/>
      <c r="TH530" s="416"/>
      <c r="TI530" s="416"/>
      <c r="TJ530" s="416"/>
      <c r="TK530" s="416"/>
      <c r="TL530" s="416"/>
      <c r="TM530" s="416"/>
      <c r="TN530" s="416"/>
      <c r="TO530" s="416"/>
      <c r="TP530" s="416"/>
      <c r="TQ530" s="416"/>
      <c r="TR530" s="416"/>
      <c r="TS530" s="416"/>
      <c r="TT530" s="416"/>
      <c r="TU530" s="416"/>
      <c r="TV530" s="416"/>
      <c r="TW530" s="416"/>
      <c r="TX530" s="416"/>
      <c r="TY530" s="416"/>
      <c r="TZ530" s="416"/>
      <c r="UA530" s="416"/>
      <c r="UB530" s="416"/>
      <c r="UC530" s="416"/>
      <c r="UD530" s="416"/>
      <c r="UE530" s="416"/>
      <c r="UF530" s="416"/>
      <c r="UG530" s="416"/>
      <c r="UH530" s="416"/>
      <c r="UI530" s="416"/>
      <c r="UJ530" s="416"/>
      <c r="UK530" s="416"/>
      <c r="UL530" s="416"/>
      <c r="UM530" s="416"/>
      <c r="UN530" s="416"/>
      <c r="UO530" s="416"/>
      <c r="UP530" s="417"/>
      <c r="UQ530" s="417"/>
      <c r="UR530" s="417"/>
      <c r="US530" s="417"/>
      <c r="UT530" s="417"/>
      <c r="UU530" s="417"/>
      <c r="UV530" s="417"/>
      <c r="UW530" s="417"/>
      <c r="UX530" s="417"/>
      <c r="UY530" s="417"/>
      <c r="UZ530" s="417"/>
      <c r="VA530" s="417"/>
      <c r="VB530" s="417"/>
      <c r="VC530" s="417"/>
      <c r="VD530" s="417"/>
      <c r="VE530" s="417"/>
      <c r="VF530" s="417"/>
      <c r="VG530" s="417"/>
      <c r="VH530" s="417"/>
      <c r="VI530" s="417"/>
      <c r="VJ530" s="417"/>
      <c r="VK530" s="417"/>
      <c r="VL530" s="417"/>
      <c r="VM530" s="417"/>
      <c r="VN530" s="418"/>
      <c r="VO530" s="418"/>
      <c r="VP530" s="418"/>
      <c r="VQ530" s="418"/>
      <c r="VR530" s="418"/>
      <c r="VS530" s="417"/>
      <c r="VT530" s="417"/>
      <c r="VU530" s="418"/>
      <c r="VV530" s="418"/>
      <c r="VW530" s="417"/>
      <c r="VX530" s="417"/>
      <c r="VY530" s="418"/>
      <c r="VZ530" s="418"/>
      <c r="WA530" s="417"/>
      <c r="WB530" s="417"/>
      <c r="WC530" s="417"/>
      <c r="WD530" s="417"/>
      <c r="WE530" s="417"/>
      <c r="WF530" s="417"/>
      <c r="WG530" s="417"/>
      <c r="WH530" s="418"/>
      <c r="WI530" s="418"/>
      <c r="WJ530" s="417"/>
      <c r="WK530" s="417"/>
      <c r="WL530" s="418"/>
      <c r="WM530" s="418"/>
      <c r="WN530" s="417"/>
      <c r="WO530" s="417"/>
      <c r="WP530" s="417"/>
      <c r="WQ530" s="417"/>
      <c r="WR530" s="417"/>
      <c r="WS530" s="411"/>
      <c r="WT530" s="443"/>
      <c r="WU530" s="417"/>
      <c r="WV530" s="417"/>
      <c r="WW530" s="417"/>
      <c r="WX530" s="417"/>
      <c r="WY530" s="417"/>
      <c r="WZ530" s="417"/>
      <c r="XA530" s="417"/>
      <c r="XB530" s="416"/>
      <c r="XC530" s="416"/>
      <c r="XD530" s="416"/>
      <c r="XE530" s="416"/>
      <c r="XF530" s="416"/>
      <c r="XG530" s="416"/>
      <c r="XH530" s="416"/>
      <c r="XI530" s="416"/>
      <c r="XJ530" s="416"/>
      <c r="XK530" s="416"/>
      <c r="XL530" s="416"/>
      <c r="XM530" s="416"/>
      <c r="XN530" s="416"/>
      <c r="XO530" s="416"/>
      <c r="XP530" s="416"/>
      <c r="XQ530" s="416"/>
      <c r="XR530" s="416"/>
      <c r="XS530" s="416"/>
      <c r="XT530" s="416"/>
      <c r="XU530" s="416"/>
      <c r="XV530" s="416"/>
      <c r="XW530" s="416"/>
      <c r="XX530" s="416"/>
      <c r="XY530" s="416"/>
      <c r="XZ530" s="416"/>
      <c r="YA530" s="416"/>
      <c r="YB530" s="416"/>
      <c r="YC530" s="416"/>
      <c r="YD530" s="416"/>
      <c r="YE530" s="416"/>
      <c r="YF530" s="416"/>
      <c r="YG530" s="416"/>
      <c r="YH530" s="416"/>
      <c r="YI530" s="416"/>
      <c r="YJ530" s="416"/>
      <c r="YK530" s="416"/>
      <c r="YL530" s="416"/>
      <c r="YM530" s="416"/>
      <c r="YN530" s="416"/>
      <c r="YO530" s="416"/>
      <c r="YP530" s="416"/>
      <c r="YQ530" s="416"/>
      <c r="YR530" s="416"/>
      <c r="YS530" s="416"/>
      <c r="YT530" s="417"/>
      <c r="YU530" s="417"/>
      <c r="YV530" s="417"/>
      <c r="YW530" s="417"/>
      <c r="YX530" s="417"/>
      <c r="YY530" s="417"/>
      <c r="YZ530" s="417"/>
      <c r="ZA530" s="417"/>
      <c r="ZB530" s="417"/>
      <c r="ZC530" s="417"/>
      <c r="ZD530" s="417"/>
      <c r="ZE530" s="417"/>
      <c r="ZF530" s="417"/>
      <c r="ZG530" s="417"/>
      <c r="ZH530" s="417"/>
      <c r="ZI530" s="417"/>
      <c r="ZJ530" s="417"/>
      <c r="ZK530" s="417"/>
      <c r="ZL530" s="417"/>
      <c r="ZM530" s="417"/>
      <c r="ZN530" s="417"/>
      <c r="ZO530" s="417"/>
      <c r="ZP530" s="417"/>
      <c r="ZQ530" s="417"/>
      <c r="ZR530" s="418"/>
      <c r="ZS530" s="418"/>
      <c r="ZT530" s="418"/>
      <c r="ZU530" s="418"/>
      <c r="ZV530" s="418"/>
      <c r="ZW530" s="417"/>
      <c r="ZX530" s="417"/>
      <c r="ZY530" s="418"/>
      <c r="ZZ530" s="418"/>
      <c r="AAA530" s="417"/>
      <c r="AAB530" s="417"/>
      <c r="AAC530" s="418"/>
      <c r="AAD530" s="418"/>
      <c r="AAE530" s="417"/>
      <c r="AAF530" s="417"/>
      <c r="AAG530" s="417"/>
      <c r="AAH530" s="417"/>
      <c r="AAI530" s="417"/>
      <c r="AAJ530" s="417"/>
      <c r="AAK530" s="417"/>
      <c r="AAL530" s="418"/>
      <c r="AAM530" s="418"/>
      <c r="AAN530" s="417"/>
      <c r="AAO530" s="417"/>
      <c r="AAP530" s="418"/>
      <c r="AAQ530" s="418"/>
      <c r="AAR530" s="417"/>
      <c r="AAS530" s="417"/>
      <c r="AAT530" s="417"/>
      <c r="AAU530" s="417"/>
      <c r="AAV530" s="417"/>
      <c r="AAW530" s="411"/>
      <c r="AAX530" s="443"/>
      <c r="AAY530" s="417"/>
      <c r="AAZ530" s="417"/>
      <c r="ABA530" s="417"/>
      <c r="ABB530" s="417"/>
      <c r="ABC530" s="417"/>
      <c r="ABD530" s="417"/>
      <c r="ABE530" s="417"/>
      <c r="ABF530" s="416"/>
      <c r="ABG530" s="416"/>
      <c r="ABH530" s="416"/>
      <c r="ABI530" s="416"/>
      <c r="ABJ530" s="416"/>
      <c r="ABK530" s="416"/>
      <c r="ABL530" s="416"/>
      <c r="ABM530" s="416"/>
      <c r="ABN530" s="416"/>
      <c r="ABO530" s="416"/>
      <c r="ABP530" s="416"/>
      <c r="ABQ530" s="416"/>
      <c r="ABR530" s="416"/>
      <c r="ABS530" s="416"/>
      <c r="ABT530" s="416"/>
      <c r="ABU530" s="416"/>
      <c r="ABV530" s="416"/>
      <c r="ABW530" s="416"/>
      <c r="ABX530" s="416"/>
      <c r="ABY530" s="416"/>
      <c r="ABZ530" s="416"/>
      <c r="ACA530" s="416"/>
      <c r="ACB530" s="416"/>
      <c r="ACC530" s="416"/>
      <c r="ACD530" s="416"/>
      <c r="ACE530" s="416"/>
      <c r="ACF530" s="416"/>
      <c r="ACG530" s="416"/>
      <c r="ACH530" s="416"/>
      <c r="ACI530" s="416"/>
      <c r="ACJ530" s="416"/>
      <c r="ACK530" s="416"/>
      <c r="ACL530" s="416"/>
      <c r="ACM530" s="416"/>
      <c r="ACN530" s="416"/>
      <c r="ACO530" s="416"/>
      <c r="ACP530" s="416"/>
      <c r="ACQ530" s="416"/>
      <c r="ACR530" s="416"/>
      <c r="ACS530" s="416"/>
      <c r="ACT530" s="416"/>
      <c r="ACU530" s="416"/>
      <c r="ACV530" s="416"/>
      <c r="ACW530" s="416"/>
      <c r="ACX530" s="417"/>
      <c r="ACY530" s="417"/>
      <c r="ACZ530" s="417"/>
      <c r="ADA530" s="417"/>
      <c r="ADB530" s="417"/>
      <c r="ADC530" s="417"/>
      <c r="ADD530" s="417"/>
      <c r="ADE530" s="417"/>
      <c r="ADF530" s="417"/>
      <c r="ADG530" s="417"/>
      <c r="ADH530" s="417"/>
      <c r="ADI530" s="417"/>
      <c r="ADJ530" s="417"/>
      <c r="ADK530" s="417"/>
      <c r="ADL530" s="417"/>
      <c r="ADM530" s="417"/>
      <c r="ADN530" s="417"/>
      <c r="ADO530" s="417"/>
      <c r="ADP530" s="417"/>
      <c r="ADQ530" s="417"/>
      <c r="ADR530" s="417"/>
      <c r="ADS530" s="417"/>
      <c r="ADT530" s="417"/>
      <c r="ADU530" s="417"/>
      <c r="ADV530" s="418"/>
      <c r="ADW530" s="418"/>
      <c r="ADX530" s="418"/>
      <c r="ADY530" s="418"/>
      <c r="ADZ530" s="418"/>
      <c r="AEA530" s="417"/>
      <c r="AEB530" s="417"/>
      <c r="AEC530" s="418"/>
      <c r="AED530" s="418"/>
      <c r="AEE530" s="417"/>
      <c r="AEF530" s="417"/>
      <c r="AEG530" s="418"/>
      <c r="AEH530" s="418"/>
      <c r="AEI530" s="417"/>
      <c r="AEJ530" s="417"/>
      <c r="AEK530" s="417"/>
      <c r="AEL530" s="417"/>
      <c r="AEM530" s="417"/>
      <c r="AEN530" s="417"/>
      <c r="AEO530" s="417"/>
      <c r="AEP530" s="418"/>
      <c r="AEQ530" s="418"/>
      <c r="AER530" s="417"/>
      <c r="AES530" s="417"/>
      <c r="AET530" s="418"/>
      <c r="AEU530" s="418"/>
      <c r="AEV530" s="417"/>
      <c r="AEW530" s="417"/>
      <c r="AEX530" s="417"/>
      <c r="AEY530" s="417"/>
      <c r="AEZ530" s="417"/>
      <c r="AFA530" s="411"/>
      <c r="AFB530" s="443"/>
      <c r="AFC530" s="417"/>
      <c r="AFD530" s="417"/>
      <c r="AFE530" s="417"/>
      <c r="AFF530" s="417"/>
      <c r="AFG530" s="417"/>
      <c r="AFH530" s="417"/>
      <c r="AFI530" s="417"/>
      <c r="AFJ530" s="416"/>
      <c r="AFK530" s="416"/>
      <c r="AFL530" s="416"/>
      <c r="AFM530" s="416"/>
      <c r="AFN530" s="416"/>
      <c r="AFO530" s="416"/>
      <c r="AFP530" s="416"/>
      <c r="AFQ530" s="416"/>
      <c r="AFR530" s="416"/>
      <c r="AFS530" s="416"/>
      <c r="AFT530" s="416"/>
      <c r="AFU530" s="416"/>
      <c r="AFV530" s="416"/>
      <c r="AFW530" s="416"/>
      <c r="AFX530" s="416"/>
      <c r="AFY530" s="416"/>
      <c r="AFZ530" s="416"/>
      <c r="AGA530" s="416"/>
      <c r="AGB530" s="416"/>
      <c r="AGC530" s="416"/>
      <c r="AGD530" s="416"/>
      <c r="AGE530" s="416"/>
      <c r="AGF530" s="416"/>
      <c r="AGG530" s="416"/>
      <c r="AGH530" s="416"/>
      <c r="AGI530" s="416"/>
      <c r="AGJ530" s="416"/>
      <c r="AGK530" s="416"/>
      <c r="AGL530" s="416"/>
      <c r="AGM530" s="416"/>
      <c r="AGN530" s="416"/>
      <c r="AGO530" s="416"/>
      <c r="AGP530" s="416"/>
      <c r="AGQ530" s="416"/>
      <c r="AGR530" s="416"/>
      <c r="AGS530" s="416"/>
      <c r="AGT530" s="416"/>
      <c r="AGU530" s="416"/>
      <c r="AGV530" s="416"/>
      <c r="AGW530" s="416"/>
      <c r="AGX530" s="416"/>
      <c r="AGY530" s="416"/>
      <c r="AGZ530" s="416"/>
      <c r="AHA530" s="416"/>
      <c r="AHB530" s="417"/>
      <c r="AHC530" s="417"/>
      <c r="AHD530" s="417"/>
      <c r="AHE530" s="417"/>
      <c r="AHF530" s="417"/>
      <c r="AHG530" s="417"/>
      <c r="AHH530" s="417"/>
      <c r="AHI530" s="417"/>
      <c r="AHJ530" s="417"/>
      <c r="AHK530" s="417"/>
      <c r="AHL530" s="417"/>
      <c r="AHM530" s="417"/>
      <c r="AHN530" s="417"/>
      <c r="AHO530" s="417"/>
      <c r="AHP530" s="417"/>
      <c r="AHQ530" s="417"/>
      <c r="AHR530" s="417"/>
      <c r="AHS530" s="417"/>
      <c r="AHT530" s="417"/>
      <c r="AHU530" s="417"/>
      <c r="AHV530" s="417"/>
      <c r="AHW530" s="417"/>
      <c r="AHX530" s="417"/>
      <c r="AHY530" s="417"/>
      <c r="AHZ530" s="418"/>
      <c r="AIA530" s="418"/>
      <c r="AIB530" s="418"/>
      <c r="AIC530" s="418"/>
      <c r="AID530" s="418"/>
      <c r="AIE530" s="417"/>
      <c r="AIF530" s="417"/>
      <c r="AIG530" s="418"/>
      <c r="AIH530" s="418"/>
      <c r="AII530" s="417"/>
      <c r="AIJ530" s="417"/>
      <c r="AIK530" s="418"/>
      <c r="AIL530" s="418"/>
      <c r="AIM530" s="417"/>
      <c r="AIN530" s="417"/>
      <c r="AIO530" s="417"/>
      <c r="AIP530" s="417"/>
      <c r="AIQ530" s="417"/>
      <c r="AIR530" s="417"/>
      <c r="AIS530" s="417"/>
      <c r="AIT530" s="418"/>
      <c r="AIU530" s="418"/>
      <c r="AIV530" s="417"/>
      <c r="AIW530" s="417"/>
      <c r="AIX530" s="418"/>
      <c r="AIY530" s="418"/>
      <c r="AIZ530" s="417"/>
      <c r="AJA530" s="417"/>
      <c r="AJB530" s="417"/>
      <c r="AJC530" s="417"/>
      <c r="AJD530" s="417"/>
      <c r="AJE530" s="411"/>
      <c r="AJF530" s="443"/>
      <c r="AJG530" s="417"/>
      <c r="AJH530" s="417"/>
      <c r="AJI530" s="417"/>
      <c r="AJJ530" s="417"/>
      <c r="AJK530" s="417"/>
      <c r="AJL530" s="417"/>
      <c r="AJM530" s="417"/>
      <c r="AJN530" s="416"/>
      <c r="AJO530" s="416"/>
      <c r="AJP530" s="416"/>
      <c r="AJQ530" s="416"/>
      <c r="AJR530" s="416"/>
      <c r="AJS530" s="416"/>
      <c r="AJT530" s="416"/>
      <c r="AJU530" s="416"/>
      <c r="AJV530" s="416"/>
      <c r="AJW530" s="416"/>
      <c r="AJX530" s="416"/>
      <c r="AJY530" s="416"/>
      <c r="AJZ530" s="416"/>
      <c r="AKA530" s="416"/>
      <c r="AKB530" s="416"/>
      <c r="AKC530" s="416"/>
      <c r="AKD530" s="416"/>
      <c r="AKE530" s="416"/>
      <c r="AKF530" s="416"/>
      <c r="AKG530" s="416"/>
      <c r="AKH530" s="416"/>
      <c r="AKI530" s="416"/>
      <c r="AKJ530" s="416"/>
      <c r="AKK530" s="416"/>
      <c r="AKL530" s="416"/>
      <c r="AKM530" s="416"/>
      <c r="AKN530" s="416"/>
      <c r="AKO530" s="416"/>
      <c r="AKP530" s="416"/>
      <c r="AKQ530" s="416"/>
      <c r="AKR530" s="416"/>
      <c r="AKS530" s="416"/>
      <c r="AKT530" s="416"/>
      <c r="AKU530" s="416"/>
      <c r="AKV530" s="416"/>
      <c r="AKW530" s="416"/>
      <c r="AKX530" s="416"/>
      <c r="AKY530" s="416"/>
      <c r="AKZ530" s="416"/>
      <c r="ALA530" s="416"/>
      <c r="ALB530" s="416"/>
      <c r="ALC530" s="416"/>
      <c r="ALD530" s="416"/>
      <c r="ALE530" s="416"/>
      <c r="ALF530" s="417"/>
      <c r="ALG530" s="417"/>
      <c r="ALH530" s="417"/>
      <c r="ALI530" s="417"/>
      <c r="ALJ530" s="417"/>
      <c r="ALK530" s="417"/>
      <c r="ALL530" s="417"/>
      <c r="ALM530" s="417"/>
      <c r="ALN530" s="417"/>
      <c r="ALO530" s="417"/>
      <c r="ALP530" s="417"/>
      <c r="ALQ530" s="417"/>
      <c r="ALR530" s="417"/>
      <c r="ALS530" s="417"/>
      <c r="ALT530" s="417"/>
      <c r="ALU530" s="417"/>
      <c r="ALV530" s="417"/>
      <c r="ALW530" s="417"/>
      <c r="ALX530" s="417"/>
      <c r="ALY530" s="417"/>
      <c r="ALZ530" s="417"/>
      <c r="AMA530" s="417"/>
      <c r="AMB530" s="417"/>
      <c r="AMC530" s="417"/>
      <c r="AMD530" s="418"/>
      <c r="AME530" s="418"/>
      <c r="AMF530" s="418"/>
      <c r="AMG530" s="418"/>
      <c r="AMH530" s="418"/>
      <c r="AMI530" s="417"/>
      <c r="AMJ530" s="417"/>
      <c r="AMK530" s="418"/>
      <c r="AML530" s="418"/>
      <c r="AMM530" s="417"/>
      <c r="AMN530" s="417"/>
      <c r="AMO530" s="418"/>
      <c r="AMP530" s="418"/>
      <c r="AMQ530" s="417"/>
      <c r="AMR530" s="417"/>
      <c r="AMS530" s="417"/>
      <c r="AMT530" s="417"/>
      <c r="AMU530" s="417"/>
      <c r="AMV530" s="417"/>
      <c r="AMW530" s="417"/>
      <c r="AMX530" s="418"/>
      <c r="AMY530" s="418"/>
      <c r="AMZ530" s="417"/>
      <c r="ANA530" s="417"/>
      <c r="ANB530" s="418"/>
      <c r="ANC530" s="418"/>
      <c r="AND530" s="417"/>
      <c r="ANE530" s="417"/>
      <c r="ANF530" s="417"/>
      <c r="ANG530" s="417"/>
      <c r="ANH530" s="417"/>
      <c r="ANI530" s="411"/>
      <c r="ANJ530" s="443"/>
      <c r="ANK530" s="417"/>
      <c r="ANL530" s="417"/>
      <c r="ANM530" s="417"/>
      <c r="ANN530" s="417"/>
      <c r="ANO530" s="417"/>
      <c r="ANP530" s="417"/>
      <c r="ANQ530" s="417"/>
      <c r="ANR530" s="416"/>
      <c r="ANS530" s="416"/>
      <c r="ANT530" s="416"/>
      <c r="ANU530" s="416"/>
      <c r="ANV530" s="416"/>
      <c r="ANW530" s="416"/>
      <c r="ANX530" s="416"/>
      <c r="ANY530" s="416"/>
      <c r="ANZ530" s="416"/>
      <c r="AOA530" s="416"/>
      <c r="AOB530" s="416"/>
      <c r="AOC530" s="416"/>
      <c r="AOD530" s="416"/>
      <c r="AOE530" s="416"/>
      <c r="AOF530" s="416"/>
      <c r="AOG530" s="416"/>
      <c r="AOH530" s="416"/>
      <c r="AOI530" s="416"/>
      <c r="AOJ530" s="416"/>
      <c r="AOK530" s="416"/>
      <c r="AOL530" s="416"/>
      <c r="AOM530" s="416"/>
      <c r="AON530" s="416"/>
      <c r="AOO530" s="416"/>
      <c r="AOP530" s="416"/>
      <c r="AOQ530" s="416"/>
      <c r="AOR530" s="416"/>
      <c r="AOS530" s="416"/>
      <c r="AOT530" s="416"/>
      <c r="AOU530" s="416"/>
      <c r="AOV530" s="416"/>
      <c r="AOW530" s="416"/>
      <c r="AOX530" s="416"/>
      <c r="AOY530" s="416"/>
      <c r="AOZ530" s="416"/>
      <c r="APA530" s="416"/>
      <c r="APB530" s="416"/>
      <c r="APC530" s="416"/>
      <c r="APD530" s="416"/>
      <c r="APE530" s="416"/>
      <c r="APF530" s="416"/>
      <c r="APG530" s="416"/>
      <c r="APH530" s="416"/>
      <c r="API530" s="416"/>
      <c r="APJ530" s="417"/>
      <c r="APK530" s="417"/>
      <c r="APL530" s="417"/>
      <c r="APM530" s="417"/>
      <c r="APN530" s="417"/>
      <c r="APO530" s="417"/>
      <c r="APP530" s="417"/>
      <c r="APQ530" s="417"/>
      <c r="APR530" s="417"/>
      <c r="APS530" s="417"/>
      <c r="APT530" s="417"/>
      <c r="APU530" s="417"/>
      <c r="APV530" s="417"/>
      <c r="APW530" s="417"/>
      <c r="APX530" s="417"/>
      <c r="APY530" s="417"/>
      <c r="APZ530" s="417"/>
      <c r="AQA530" s="417"/>
      <c r="AQB530" s="417"/>
      <c r="AQC530" s="417"/>
      <c r="AQD530" s="417"/>
      <c r="AQE530" s="417"/>
      <c r="AQF530" s="417"/>
      <c r="AQG530" s="417"/>
      <c r="AQH530" s="418"/>
      <c r="AQI530" s="418"/>
      <c r="AQJ530" s="418"/>
      <c r="AQK530" s="418"/>
      <c r="AQL530" s="418"/>
      <c r="AQM530" s="417"/>
      <c r="AQN530" s="417"/>
      <c r="AQO530" s="418"/>
      <c r="AQP530" s="418"/>
      <c r="AQQ530" s="417"/>
      <c r="AQR530" s="417"/>
      <c r="AQS530" s="418"/>
      <c r="AQT530" s="418"/>
      <c r="AQU530" s="417"/>
      <c r="AQV530" s="417"/>
      <c r="AQW530" s="417"/>
      <c r="AQX530" s="417"/>
      <c r="AQY530" s="417"/>
      <c r="AQZ530" s="417"/>
      <c r="ARA530" s="417"/>
      <c r="ARB530" s="418"/>
      <c r="ARC530" s="418"/>
      <c r="ARD530" s="417"/>
      <c r="ARE530" s="417"/>
      <c r="ARF530" s="418"/>
      <c r="ARG530" s="418"/>
      <c r="ARH530" s="417"/>
      <c r="ARI530" s="417"/>
      <c r="ARJ530" s="417"/>
      <c r="ARK530" s="417"/>
      <c r="ARL530" s="417"/>
      <c r="ARM530" s="411"/>
      <c r="ARN530" s="443"/>
      <c r="ARO530" s="417"/>
      <c r="ARP530" s="417"/>
      <c r="ARQ530" s="417"/>
      <c r="ARR530" s="417"/>
      <c r="ARS530" s="417"/>
      <c r="ART530" s="417"/>
      <c r="ARU530" s="417"/>
      <c r="ARV530" s="416"/>
      <c r="ARW530" s="416"/>
      <c r="ARX530" s="416"/>
      <c r="ARY530" s="416"/>
      <c r="ARZ530" s="416"/>
      <c r="ASA530" s="416"/>
      <c r="ASB530" s="416"/>
      <c r="ASC530" s="416"/>
      <c r="ASD530" s="416"/>
      <c r="ASE530" s="416"/>
      <c r="ASF530" s="416"/>
      <c r="ASG530" s="416"/>
      <c r="ASH530" s="416"/>
      <c r="ASI530" s="416"/>
      <c r="ASJ530" s="416"/>
      <c r="ASK530" s="416"/>
      <c r="ASL530" s="416"/>
      <c r="ASM530" s="416"/>
      <c r="ASN530" s="416"/>
      <c r="ASO530" s="416"/>
      <c r="ASP530" s="416"/>
      <c r="ASQ530" s="416"/>
      <c r="ASR530" s="416"/>
      <c r="ASS530" s="416"/>
      <c r="AST530" s="416"/>
      <c r="ASU530" s="416"/>
      <c r="ASV530" s="416"/>
      <c r="ASW530" s="416"/>
      <c r="ASX530" s="416"/>
      <c r="ASY530" s="416"/>
      <c r="ASZ530" s="416"/>
      <c r="ATA530" s="416"/>
      <c r="ATB530" s="416"/>
      <c r="ATC530" s="416"/>
      <c r="ATD530" s="416"/>
      <c r="ATE530" s="416"/>
      <c r="ATF530" s="416"/>
      <c r="ATG530" s="416"/>
      <c r="ATH530" s="416"/>
      <c r="ATI530" s="416"/>
      <c r="ATJ530" s="416"/>
      <c r="ATK530" s="416"/>
      <c r="ATL530" s="416"/>
      <c r="ATM530" s="416"/>
      <c r="ATN530" s="417"/>
      <c r="ATO530" s="417"/>
      <c r="ATP530" s="417"/>
      <c r="ATQ530" s="417"/>
      <c r="ATR530" s="417"/>
      <c r="ATS530" s="417"/>
      <c r="ATT530" s="417"/>
      <c r="ATU530" s="417"/>
      <c r="ATV530" s="417"/>
      <c r="ATW530" s="417"/>
      <c r="ATX530" s="417"/>
      <c r="ATY530" s="417"/>
      <c r="ATZ530" s="417"/>
      <c r="AUA530" s="417"/>
      <c r="AUB530" s="417"/>
      <c r="AUC530" s="417"/>
      <c r="AUD530" s="417"/>
      <c r="AUE530" s="417"/>
      <c r="AUF530" s="417"/>
      <c r="AUG530" s="417"/>
      <c r="AUH530" s="417"/>
      <c r="AUI530" s="417"/>
      <c r="AUJ530" s="417"/>
      <c r="AUK530" s="417"/>
      <c r="AUL530" s="418"/>
      <c r="AUM530" s="418"/>
      <c r="AUN530" s="418"/>
      <c r="AUO530" s="418"/>
      <c r="AUP530" s="418"/>
      <c r="AUQ530" s="417"/>
      <c r="AUR530" s="417"/>
      <c r="AUS530" s="418"/>
      <c r="AUT530" s="418"/>
      <c r="AUU530" s="417"/>
      <c r="AUV530" s="417"/>
      <c r="AUW530" s="418"/>
      <c r="AUX530" s="418"/>
      <c r="AUY530" s="417"/>
      <c r="AUZ530" s="417"/>
      <c r="AVA530" s="417"/>
      <c r="AVB530" s="417"/>
      <c r="AVC530" s="417"/>
      <c r="AVD530" s="417"/>
      <c r="AVE530" s="417"/>
      <c r="AVF530" s="418"/>
      <c r="AVG530" s="418"/>
      <c r="AVH530" s="417"/>
      <c r="AVI530" s="417"/>
      <c r="AVJ530" s="418"/>
      <c r="AVK530" s="418"/>
      <c r="AVL530" s="417"/>
      <c r="AVM530" s="417"/>
      <c r="AVN530" s="417"/>
      <c r="AVO530" s="417"/>
      <c r="AVP530" s="417"/>
      <c r="AVQ530" s="411"/>
      <c r="AVR530" s="443"/>
      <c r="AVS530" s="417"/>
      <c r="AVT530" s="417"/>
      <c r="AVU530" s="417"/>
      <c r="AVV530" s="417"/>
      <c r="AVW530" s="417"/>
      <c r="AVX530" s="417"/>
      <c r="AVY530" s="417"/>
      <c r="AVZ530" s="416"/>
      <c r="AWA530" s="416"/>
      <c r="AWB530" s="416"/>
      <c r="AWC530" s="416"/>
      <c r="AWD530" s="416"/>
      <c r="AWE530" s="416"/>
      <c r="AWF530" s="416"/>
      <c r="AWG530" s="416"/>
      <c r="AWH530" s="416"/>
      <c r="AWI530" s="416"/>
      <c r="AWJ530" s="416"/>
      <c r="AWK530" s="416"/>
      <c r="AWL530" s="416"/>
      <c r="AWM530" s="416"/>
      <c r="AWN530" s="416"/>
      <c r="AWO530" s="416"/>
      <c r="AWP530" s="416"/>
      <c r="AWQ530" s="416"/>
      <c r="AWR530" s="416"/>
      <c r="AWS530" s="416"/>
      <c r="AWT530" s="416"/>
      <c r="AWU530" s="416"/>
      <c r="AWV530" s="416"/>
      <c r="AWW530" s="416"/>
      <c r="AWX530" s="416"/>
      <c r="AWY530" s="416"/>
      <c r="AWZ530" s="416"/>
      <c r="AXA530" s="416"/>
      <c r="AXB530" s="416"/>
      <c r="AXC530" s="416"/>
      <c r="AXD530" s="416"/>
      <c r="AXE530" s="416"/>
      <c r="AXF530" s="416"/>
      <c r="AXG530" s="416"/>
      <c r="AXH530" s="416"/>
      <c r="AXI530" s="416"/>
      <c r="AXJ530" s="416"/>
      <c r="AXK530" s="416"/>
      <c r="AXL530" s="416"/>
      <c r="AXM530" s="416"/>
      <c r="AXN530" s="416"/>
      <c r="AXO530" s="416"/>
      <c r="AXP530" s="416"/>
      <c r="AXQ530" s="416"/>
      <c r="AXR530" s="417"/>
      <c r="AXS530" s="417"/>
      <c r="AXT530" s="417"/>
      <c r="AXU530" s="417"/>
      <c r="AXV530" s="417"/>
      <c r="AXW530" s="417"/>
      <c r="AXX530" s="417"/>
      <c r="AXY530" s="417"/>
      <c r="AXZ530" s="417"/>
      <c r="AYA530" s="417"/>
      <c r="AYB530" s="417"/>
      <c r="AYC530" s="417"/>
      <c r="AYD530" s="417"/>
      <c r="AYE530" s="417"/>
      <c r="AYF530" s="417"/>
      <c r="AYG530" s="417"/>
      <c r="AYH530" s="417"/>
      <c r="AYI530" s="417"/>
      <c r="AYJ530" s="417"/>
      <c r="AYK530" s="417"/>
      <c r="AYL530" s="417"/>
      <c r="AYM530" s="417"/>
      <c r="AYN530" s="417"/>
      <c r="AYO530" s="417"/>
      <c r="AYP530" s="418"/>
      <c r="AYQ530" s="418"/>
      <c r="AYR530" s="418"/>
      <c r="AYS530" s="418"/>
      <c r="AYT530" s="418"/>
      <c r="AYU530" s="417"/>
      <c r="AYV530" s="417"/>
      <c r="AYW530" s="418"/>
      <c r="AYX530" s="418"/>
      <c r="AYY530" s="417"/>
      <c r="AYZ530" s="417"/>
      <c r="AZA530" s="418"/>
      <c r="AZB530" s="418"/>
      <c r="AZC530" s="417"/>
      <c r="AZD530" s="417"/>
      <c r="AZE530" s="417"/>
      <c r="AZF530" s="417"/>
      <c r="AZG530" s="417"/>
      <c r="AZH530" s="417"/>
      <c r="AZI530" s="417"/>
      <c r="AZJ530" s="418"/>
      <c r="AZK530" s="418"/>
      <c r="AZL530" s="417"/>
      <c r="AZM530" s="417"/>
      <c r="AZN530" s="418"/>
      <c r="AZO530" s="418"/>
      <c r="AZP530" s="417"/>
      <c r="AZQ530" s="417"/>
      <c r="AZR530" s="417"/>
      <c r="AZS530" s="417"/>
      <c r="AZT530" s="417"/>
      <c r="AZU530" s="411"/>
      <c r="AZV530" s="443"/>
      <c r="AZW530" s="417"/>
      <c r="AZX530" s="417"/>
      <c r="AZY530" s="417"/>
      <c r="AZZ530" s="417"/>
      <c r="BAA530" s="417"/>
      <c r="BAB530" s="417"/>
      <c r="BAC530" s="417"/>
      <c r="BAD530" s="416"/>
      <c r="BAE530" s="416"/>
      <c r="BAF530" s="416"/>
      <c r="BAG530" s="416"/>
      <c r="BAH530" s="416"/>
      <c r="BAI530" s="416"/>
      <c r="BAJ530" s="416"/>
      <c r="BAK530" s="416"/>
      <c r="BAL530" s="416"/>
      <c r="BAM530" s="416"/>
      <c r="BAN530" s="416"/>
      <c r="BAO530" s="416"/>
      <c r="BAP530" s="416"/>
      <c r="BAQ530" s="416"/>
      <c r="BAR530" s="416"/>
      <c r="BAS530" s="416"/>
      <c r="BAT530" s="416"/>
      <c r="BAU530" s="416"/>
      <c r="BAV530" s="416"/>
      <c r="BAW530" s="416"/>
      <c r="BAX530" s="416"/>
      <c r="BAY530" s="416"/>
      <c r="BAZ530" s="416"/>
      <c r="BBA530" s="416"/>
      <c r="BBB530" s="416"/>
      <c r="BBC530" s="416"/>
      <c r="BBD530" s="416"/>
      <c r="BBE530" s="416"/>
      <c r="BBF530" s="416"/>
      <c r="BBG530" s="416"/>
      <c r="BBH530" s="416"/>
      <c r="BBI530" s="416"/>
      <c r="BBJ530" s="416"/>
      <c r="BBK530" s="416"/>
      <c r="BBL530" s="416"/>
      <c r="BBM530" s="416"/>
      <c r="BBN530" s="416"/>
      <c r="BBO530" s="416"/>
      <c r="BBP530" s="416"/>
      <c r="BBQ530" s="416"/>
      <c r="BBR530" s="416"/>
      <c r="BBS530" s="416"/>
      <c r="BBT530" s="416"/>
      <c r="BBU530" s="416"/>
      <c r="BBV530" s="417"/>
      <c r="BBW530" s="417"/>
      <c r="BBX530" s="417"/>
      <c r="BBY530" s="417"/>
      <c r="BBZ530" s="417"/>
      <c r="BCA530" s="417"/>
      <c r="BCB530" s="417"/>
      <c r="BCC530" s="417"/>
      <c r="BCD530" s="417"/>
      <c r="BCE530" s="417"/>
      <c r="BCF530" s="417"/>
      <c r="BCG530" s="417"/>
      <c r="BCH530" s="417"/>
      <c r="BCI530" s="417"/>
      <c r="BCJ530" s="417"/>
      <c r="BCK530" s="417"/>
      <c r="BCL530" s="417"/>
      <c r="BCM530" s="417"/>
      <c r="BCN530" s="417"/>
      <c r="BCO530" s="417"/>
      <c r="BCP530" s="417"/>
      <c r="BCQ530" s="417"/>
      <c r="BCR530" s="417"/>
      <c r="BCS530" s="417"/>
      <c r="BCT530" s="418"/>
      <c r="BCU530" s="418"/>
      <c r="BCV530" s="418"/>
      <c r="BCW530" s="418"/>
      <c r="BCX530" s="418"/>
      <c r="BCY530" s="417"/>
      <c r="BCZ530" s="417"/>
      <c r="BDA530" s="418"/>
      <c r="BDB530" s="418"/>
      <c r="BDC530" s="417"/>
      <c r="BDD530" s="417"/>
      <c r="BDE530" s="418"/>
      <c r="BDF530" s="418"/>
      <c r="BDG530" s="417"/>
      <c r="BDH530" s="417"/>
      <c r="BDI530" s="417"/>
      <c r="BDJ530" s="417"/>
      <c r="BDK530" s="417"/>
      <c r="BDL530" s="417"/>
      <c r="BDM530" s="417"/>
      <c r="BDN530" s="418"/>
      <c r="BDO530" s="418"/>
      <c r="BDP530" s="417"/>
      <c r="BDQ530" s="417"/>
      <c r="BDR530" s="418"/>
      <c r="BDS530" s="418"/>
      <c r="BDT530" s="417"/>
      <c r="BDU530" s="417"/>
      <c r="BDV530" s="417"/>
      <c r="BDW530" s="417"/>
      <c r="BDX530" s="417"/>
      <c r="BDY530" s="411"/>
      <c r="BDZ530" s="443"/>
      <c r="BEA530" s="417"/>
      <c r="BEB530" s="417"/>
      <c r="BEC530" s="417"/>
      <c r="BED530" s="417"/>
      <c r="BEE530" s="417"/>
      <c r="BEF530" s="417"/>
      <c r="BEG530" s="417"/>
      <c r="BEH530" s="416"/>
      <c r="BEI530" s="416"/>
      <c r="BEJ530" s="416"/>
      <c r="BEK530" s="416"/>
      <c r="BEL530" s="416"/>
      <c r="BEM530" s="416"/>
      <c r="BEN530" s="416"/>
      <c r="BEO530" s="416"/>
      <c r="BEP530" s="416"/>
      <c r="BEQ530" s="416"/>
      <c r="BER530" s="416"/>
      <c r="BES530" s="416"/>
      <c r="BET530" s="416"/>
      <c r="BEU530" s="416"/>
      <c r="BEV530" s="416"/>
      <c r="BEW530" s="416"/>
      <c r="BEX530" s="416"/>
      <c r="BEY530" s="416"/>
      <c r="BEZ530" s="416"/>
      <c r="BFA530" s="416"/>
      <c r="BFB530" s="416"/>
      <c r="BFC530" s="416"/>
      <c r="BFD530" s="416"/>
      <c r="BFE530" s="416"/>
      <c r="BFF530" s="416"/>
      <c r="BFG530" s="416"/>
      <c r="BFH530" s="416"/>
      <c r="BFI530" s="416"/>
      <c r="BFJ530" s="416"/>
      <c r="BFK530" s="416"/>
      <c r="BFL530" s="416"/>
      <c r="BFM530" s="416"/>
      <c r="BFN530" s="416"/>
      <c r="BFO530" s="416"/>
      <c r="BFP530" s="416"/>
      <c r="BFQ530" s="416"/>
      <c r="BFR530" s="416"/>
      <c r="BFS530" s="416"/>
      <c r="BFT530" s="416"/>
      <c r="BFU530" s="416"/>
      <c r="BFV530" s="416"/>
      <c r="BFW530" s="416"/>
      <c r="BFX530" s="416"/>
      <c r="BFY530" s="416"/>
      <c r="BFZ530" s="417"/>
      <c r="BGA530" s="417"/>
      <c r="BGB530" s="417"/>
      <c r="BGC530" s="417"/>
      <c r="BGD530" s="417"/>
      <c r="BGE530" s="417"/>
      <c r="BGF530" s="417"/>
      <c r="BGG530" s="417"/>
      <c r="BGH530" s="417"/>
      <c r="BGI530" s="417"/>
      <c r="BGJ530" s="417"/>
      <c r="BGK530" s="417"/>
      <c r="BGL530" s="417"/>
      <c r="BGM530" s="417"/>
      <c r="BGN530" s="417"/>
      <c r="BGO530" s="417"/>
      <c r="BGP530" s="417"/>
      <c r="BGQ530" s="417"/>
      <c r="BGR530" s="417"/>
      <c r="BGS530" s="417"/>
      <c r="BGT530" s="417"/>
      <c r="BGU530" s="417"/>
      <c r="BGV530" s="417"/>
      <c r="BGW530" s="417"/>
      <c r="BGX530" s="418"/>
      <c r="BGY530" s="418"/>
      <c r="BGZ530" s="418"/>
      <c r="BHA530" s="418"/>
      <c r="BHB530" s="418"/>
      <c r="BHC530" s="417"/>
      <c r="BHD530" s="417"/>
      <c r="BHE530" s="418"/>
      <c r="BHF530" s="418"/>
      <c r="BHG530" s="417"/>
      <c r="BHH530" s="417"/>
      <c r="BHI530" s="418"/>
      <c r="BHJ530" s="418"/>
      <c r="BHK530" s="417"/>
      <c r="BHL530" s="417"/>
      <c r="BHM530" s="417"/>
      <c r="BHN530" s="417"/>
      <c r="BHO530" s="417"/>
      <c r="BHP530" s="417"/>
      <c r="BHQ530" s="417"/>
      <c r="BHR530" s="418"/>
      <c r="BHS530" s="418"/>
      <c r="BHT530" s="417"/>
      <c r="BHU530" s="417"/>
      <c r="BHV530" s="418"/>
      <c r="BHW530" s="418"/>
      <c r="BHX530" s="417"/>
      <c r="BHY530" s="417"/>
      <c r="BHZ530" s="417"/>
      <c r="BIA530" s="417"/>
      <c r="BIB530" s="417"/>
      <c r="BIC530" s="411"/>
      <c r="BID530" s="443"/>
      <c r="BIE530" s="417"/>
      <c r="BIF530" s="417"/>
      <c r="BIG530" s="417"/>
      <c r="BIH530" s="417"/>
      <c r="BII530" s="417"/>
      <c r="BIJ530" s="417"/>
      <c r="BIK530" s="417"/>
      <c r="BIL530" s="416"/>
      <c r="BIM530" s="416"/>
      <c r="BIN530" s="416"/>
      <c r="BIO530" s="416"/>
      <c r="BIP530" s="416"/>
      <c r="BIQ530" s="416"/>
      <c r="BIR530" s="416"/>
      <c r="BIS530" s="416"/>
      <c r="BIT530" s="416"/>
      <c r="BIU530" s="416"/>
      <c r="BIV530" s="416"/>
      <c r="BIW530" s="416"/>
      <c r="BIX530" s="416"/>
      <c r="BIY530" s="416"/>
      <c r="BIZ530" s="416"/>
      <c r="BJA530" s="416"/>
      <c r="BJB530" s="416"/>
      <c r="BJC530" s="416"/>
      <c r="BJD530" s="416"/>
      <c r="BJE530" s="416"/>
      <c r="BJF530" s="416"/>
      <c r="BJG530" s="416"/>
      <c r="BJH530" s="416"/>
      <c r="BJI530" s="416"/>
      <c r="BJJ530" s="416"/>
      <c r="BJK530" s="416"/>
      <c r="BJL530" s="416"/>
      <c r="BJM530" s="416"/>
      <c r="BJN530" s="416"/>
      <c r="BJO530" s="416"/>
      <c r="BJP530" s="416"/>
      <c r="BJQ530" s="416"/>
      <c r="BJR530" s="416"/>
      <c r="BJS530" s="416"/>
      <c r="BJT530" s="416"/>
      <c r="BJU530" s="416"/>
      <c r="BJV530" s="416"/>
      <c r="BJW530" s="416"/>
      <c r="BJX530" s="416"/>
      <c r="BJY530" s="416"/>
      <c r="BJZ530" s="416"/>
      <c r="BKA530" s="416"/>
      <c r="BKB530" s="416"/>
      <c r="BKC530" s="416"/>
      <c r="BKD530" s="417"/>
      <c r="BKE530" s="417"/>
      <c r="BKF530" s="417"/>
      <c r="BKG530" s="417"/>
      <c r="BKH530" s="417"/>
      <c r="BKI530" s="417"/>
      <c r="BKJ530" s="417"/>
      <c r="BKK530" s="417"/>
      <c r="BKL530" s="417"/>
      <c r="BKM530" s="417"/>
      <c r="BKN530" s="417"/>
      <c r="BKO530" s="417"/>
      <c r="BKP530" s="417"/>
      <c r="BKQ530" s="417"/>
      <c r="BKR530" s="417"/>
      <c r="BKS530" s="417"/>
      <c r="BKT530" s="417"/>
      <c r="BKU530" s="417"/>
      <c r="BKV530" s="417"/>
      <c r="BKW530" s="417"/>
      <c r="BKX530" s="417"/>
      <c r="BKY530" s="417"/>
      <c r="BKZ530" s="417"/>
      <c r="BLA530" s="417"/>
      <c r="BLB530" s="418"/>
      <c r="BLC530" s="418"/>
      <c r="BLD530" s="418"/>
      <c r="BLE530" s="418"/>
      <c r="BLF530" s="418"/>
      <c r="BLG530" s="417"/>
      <c r="BLH530" s="417"/>
      <c r="BLI530" s="418"/>
      <c r="BLJ530" s="418"/>
      <c r="BLK530" s="417"/>
      <c r="BLL530" s="417"/>
      <c r="BLM530" s="418"/>
      <c r="BLN530" s="418"/>
      <c r="BLO530" s="417"/>
      <c r="BLP530" s="417"/>
      <c r="BLQ530" s="417"/>
      <c r="BLR530" s="417"/>
      <c r="BLS530" s="417"/>
      <c r="BLT530" s="417"/>
      <c r="BLU530" s="417"/>
      <c r="BLV530" s="418"/>
      <c r="BLW530" s="418"/>
      <c r="BLX530" s="417"/>
      <c r="BLY530" s="417"/>
      <c r="BLZ530" s="418"/>
      <c r="BMA530" s="418"/>
      <c r="BMB530" s="417"/>
      <c r="BMC530" s="417"/>
      <c r="BMD530" s="417"/>
      <c r="BME530" s="417"/>
      <c r="BMF530" s="417"/>
      <c r="BMG530" s="411"/>
      <c r="BMH530" s="443"/>
      <c r="BMI530" s="417"/>
      <c r="BMJ530" s="417"/>
      <c r="BMK530" s="417"/>
      <c r="BML530" s="417"/>
      <c r="BMM530" s="417"/>
      <c r="BMN530" s="417"/>
      <c r="BMO530" s="417"/>
      <c r="BMP530" s="416"/>
      <c r="BMQ530" s="416"/>
      <c r="BMR530" s="416"/>
      <c r="BMS530" s="416"/>
      <c r="BMT530" s="416"/>
      <c r="BMU530" s="416"/>
      <c r="BMV530" s="416"/>
      <c r="BMW530" s="416"/>
      <c r="BMX530" s="416"/>
      <c r="BMY530" s="416"/>
      <c r="BMZ530" s="416"/>
      <c r="BNA530" s="416"/>
      <c r="BNB530" s="416"/>
      <c r="BNC530" s="416"/>
      <c r="BND530" s="416"/>
      <c r="BNE530" s="416"/>
      <c r="BNF530" s="416"/>
      <c r="BNG530" s="416"/>
      <c r="BNH530" s="416"/>
      <c r="BNI530" s="416"/>
      <c r="BNJ530" s="416"/>
      <c r="BNK530" s="416"/>
      <c r="BNL530" s="416"/>
      <c r="BNM530" s="416"/>
      <c r="BNN530" s="416"/>
      <c r="BNO530" s="416"/>
      <c r="BNP530" s="416"/>
      <c r="BNQ530" s="416"/>
      <c r="BNR530" s="416"/>
      <c r="BNS530" s="416"/>
      <c r="BNT530" s="416"/>
      <c r="BNU530" s="416"/>
      <c r="BNV530" s="416"/>
      <c r="BNW530" s="416"/>
      <c r="BNX530" s="416"/>
      <c r="BNY530" s="416"/>
      <c r="BNZ530" s="416"/>
      <c r="BOA530" s="416"/>
      <c r="BOB530" s="416"/>
      <c r="BOC530" s="416"/>
      <c r="BOD530" s="416"/>
      <c r="BOE530" s="416"/>
      <c r="BOF530" s="416"/>
      <c r="BOG530" s="416"/>
      <c r="BOH530" s="417"/>
      <c r="BOI530" s="417"/>
      <c r="BOJ530" s="417"/>
      <c r="BOK530" s="417"/>
      <c r="BOL530" s="417"/>
      <c r="BOM530" s="417"/>
      <c r="BON530" s="417"/>
      <c r="BOO530" s="417"/>
      <c r="BOP530" s="417"/>
      <c r="BOQ530" s="417"/>
      <c r="BOR530" s="417"/>
      <c r="BOS530" s="417"/>
      <c r="BOT530" s="417"/>
      <c r="BOU530" s="417"/>
      <c r="BOV530" s="417"/>
      <c r="BOW530" s="417"/>
      <c r="BOX530" s="417"/>
      <c r="BOY530" s="417"/>
      <c r="BOZ530" s="417"/>
      <c r="BPA530" s="417"/>
      <c r="BPB530" s="417"/>
      <c r="BPC530" s="417"/>
      <c r="BPD530" s="417"/>
      <c r="BPE530" s="417"/>
      <c r="BPF530" s="418"/>
      <c r="BPG530" s="418"/>
      <c r="BPH530" s="418"/>
      <c r="BPI530" s="418"/>
      <c r="BPJ530" s="418"/>
      <c r="BPK530" s="417"/>
      <c r="BPL530" s="417"/>
      <c r="BPM530" s="418"/>
      <c r="BPN530" s="418"/>
      <c r="BPO530" s="417"/>
      <c r="BPP530" s="417"/>
      <c r="BPQ530" s="418"/>
      <c r="BPR530" s="418"/>
      <c r="BPS530" s="417"/>
      <c r="BPT530" s="417"/>
      <c r="BPU530" s="417"/>
      <c r="BPV530" s="417"/>
      <c r="BPW530" s="417"/>
      <c r="BPX530" s="417"/>
      <c r="BPY530" s="417"/>
      <c r="BPZ530" s="418"/>
      <c r="BQA530" s="418"/>
      <c r="BQB530" s="417"/>
      <c r="BQC530" s="417"/>
      <c r="BQD530" s="418"/>
      <c r="BQE530" s="418"/>
      <c r="BQF530" s="417"/>
      <c r="BQG530" s="417"/>
      <c r="BQH530" s="417"/>
      <c r="BQI530" s="417"/>
      <c r="BQJ530" s="417"/>
      <c r="BQK530" s="411"/>
      <c r="BQL530" s="443"/>
      <c r="BQM530" s="417"/>
      <c r="BQN530" s="417"/>
      <c r="BQO530" s="417"/>
      <c r="BQP530" s="417"/>
      <c r="BQQ530" s="417"/>
      <c r="BQR530" s="417"/>
      <c r="BQS530" s="417"/>
      <c r="BQT530" s="416"/>
      <c r="BQU530" s="416"/>
      <c r="BQV530" s="416"/>
      <c r="BQW530" s="416"/>
      <c r="BQX530" s="416"/>
      <c r="BQY530" s="416"/>
      <c r="BQZ530" s="416"/>
      <c r="BRA530" s="416"/>
      <c r="BRB530" s="416"/>
      <c r="BRC530" s="416"/>
      <c r="BRD530" s="416"/>
      <c r="BRE530" s="416"/>
      <c r="BRF530" s="416"/>
      <c r="BRG530" s="416"/>
      <c r="BRH530" s="416"/>
      <c r="BRI530" s="416"/>
      <c r="BRJ530" s="416"/>
      <c r="BRK530" s="416"/>
      <c r="BRL530" s="416"/>
      <c r="BRM530" s="416"/>
      <c r="BRN530" s="416"/>
      <c r="BRO530" s="416"/>
      <c r="BRP530" s="416"/>
      <c r="BRQ530" s="416"/>
      <c r="BRR530" s="416"/>
      <c r="BRS530" s="416"/>
      <c r="BRT530" s="416"/>
      <c r="BRU530" s="416"/>
      <c r="BRV530" s="416"/>
      <c r="BRW530" s="416"/>
      <c r="BRX530" s="416"/>
      <c r="BRY530" s="416"/>
      <c r="BRZ530" s="416"/>
      <c r="BSA530" s="416"/>
      <c r="BSB530" s="416"/>
      <c r="BSC530" s="416"/>
      <c r="BSD530" s="416"/>
      <c r="BSE530" s="416"/>
      <c r="BSF530" s="416"/>
      <c r="BSG530" s="416"/>
      <c r="BSH530" s="416"/>
      <c r="BSI530" s="416"/>
      <c r="BSJ530" s="416"/>
      <c r="BSK530" s="416"/>
      <c r="BSL530" s="417"/>
      <c r="BSM530" s="417"/>
      <c r="BSN530" s="417"/>
      <c r="BSO530" s="417"/>
      <c r="BSP530" s="417"/>
      <c r="BSQ530" s="417"/>
      <c r="BSR530" s="417"/>
      <c r="BSS530" s="417"/>
      <c r="BST530" s="417"/>
      <c r="BSU530" s="417"/>
      <c r="BSV530" s="417"/>
      <c r="BSW530" s="417"/>
      <c r="BSX530" s="417"/>
      <c r="BSY530" s="417"/>
      <c r="BSZ530" s="417"/>
      <c r="BTA530" s="417"/>
      <c r="BTB530" s="417"/>
      <c r="BTC530" s="417"/>
      <c r="BTD530" s="417"/>
      <c r="BTE530" s="417"/>
      <c r="BTF530" s="417"/>
      <c r="BTG530" s="417"/>
      <c r="BTH530" s="417"/>
      <c r="BTI530" s="417"/>
      <c r="BTJ530" s="418"/>
      <c r="BTK530" s="418"/>
      <c r="BTL530" s="418"/>
      <c r="BTM530" s="418"/>
      <c r="BTN530" s="418"/>
      <c r="BTO530" s="417"/>
      <c r="BTP530" s="417"/>
      <c r="BTQ530" s="418"/>
      <c r="BTR530" s="418"/>
      <c r="BTS530" s="417"/>
      <c r="BTT530" s="417"/>
      <c r="BTU530" s="418"/>
      <c r="BTV530" s="418"/>
      <c r="BTW530" s="417"/>
      <c r="BTX530" s="417"/>
      <c r="BTY530" s="417"/>
      <c r="BTZ530" s="417"/>
      <c r="BUA530" s="417"/>
      <c r="BUB530" s="417"/>
      <c r="BUC530" s="417"/>
      <c r="BUD530" s="418"/>
      <c r="BUE530" s="418"/>
      <c r="BUF530" s="417"/>
      <c r="BUG530" s="417"/>
      <c r="BUH530" s="418"/>
      <c r="BUI530" s="418"/>
      <c r="BUJ530" s="417"/>
      <c r="BUK530" s="417"/>
      <c r="BUL530" s="417"/>
      <c r="BUM530" s="417"/>
      <c r="BUN530" s="417"/>
      <c r="BUO530" s="411"/>
      <c r="BUP530" s="443"/>
      <c r="BUQ530" s="417"/>
      <c r="BUR530" s="417"/>
      <c r="BUS530" s="417"/>
      <c r="BUT530" s="417"/>
      <c r="BUU530" s="417"/>
      <c r="BUV530" s="417"/>
      <c r="BUW530" s="417"/>
      <c r="BUX530" s="416"/>
      <c r="BUY530" s="416"/>
      <c r="BUZ530" s="416"/>
      <c r="BVA530" s="416"/>
      <c r="BVB530" s="416"/>
      <c r="BVC530" s="416"/>
      <c r="BVD530" s="416"/>
      <c r="BVE530" s="416"/>
      <c r="BVF530" s="416"/>
      <c r="BVG530" s="416"/>
      <c r="BVH530" s="416"/>
      <c r="BVI530" s="416"/>
      <c r="BVJ530" s="416"/>
      <c r="BVK530" s="416"/>
      <c r="BVL530" s="416"/>
      <c r="BVM530" s="416"/>
      <c r="BVN530" s="416"/>
      <c r="BVO530" s="416"/>
      <c r="BVP530" s="416"/>
      <c r="BVQ530" s="416"/>
      <c r="BVR530" s="416"/>
      <c r="BVS530" s="416"/>
      <c r="BVT530" s="416"/>
      <c r="BVU530" s="416"/>
      <c r="BVV530" s="416"/>
      <c r="BVW530" s="416"/>
      <c r="BVX530" s="416"/>
      <c r="BVY530" s="416"/>
      <c r="BVZ530" s="416"/>
      <c r="BWA530" s="416"/>
      <c r="BWB530" s="416"/>
      <c r="BWC530" s="416"/>
      <c r="BWD530" s="416"/>
      <c r="BWE530" s="416"/>
      <c r="BWF530" s="416"/>
      <c r="BWG530" s="416"/>
      <c r="BWH530" s="416"/>
      <c r="BWI530" s="416"/>
      <c r="BWJ530" s="416"/>
      <c r="BWK530" s="416"/>
      <c r="BWL530" s="416"/>
      <c r="BWM530" s="416"/>
      <c r="BWN530" s="416"/>
      <c r="BWO530" s="416"/>
      <c r="BWP530" s="417"/>
      <c r="BWQ530" s="417"/>
      <c r="BWR530" s="417"/>
      <c r="BWS530" s="417"/>
      <c r="BWT530" s="417"/>
      <c r="BWU530" s="417"/>
      <c r="BWV530" s="417"/>
      <c r="BWW530" s="417"/>
      <c r="BWX530" s="417"/>
      <c r="BWY530" s="417"/>
      <c r="BWZ530" s="417"/>
      <c r="BXA530" s="417"/>
      <c r="BXB530" s="417"/>
      <c r="BXC530" s="417"/>
      <c r="BXD530" s="417"/>
      <c r="BXE530" s="417"/>
      <c r="BXF530" s="417"/>
      <c r="BXG530" s="417"/>
      <c r="BXH530" s="417"/>
      <c r="BXI530" s="417"/>
      <c r="BXJ530" s="417"/>
      <c r="BXK530" s="417"/>
      <c r="BXL530" s="417"/>
      <c r="BXM530" s="417"/>
      <c r="BXN530" s="418"/>
      <c r="BXO530" s="418"/>
      <c r="BXP530" s="418"/>
      <c r="BXQ530" s="418"/>
      <c r="BXR530" s="418"/>
      <c r="BXS530" s="417"/>
      <c r="BXT530" s="417"/>
      <c r="BXU530" s="418"/>
      <c r="BXV530" s="418"/>
      <c r="BXW530" s="417"/>
      <c r="BXX530" s="417"/>
      <c r="BXY530" s="418"/>
      <c r="BXZ530" s="418"/>
      <c r="BYA530" s="417"/>
      <c r="BYB530" s="417"/>
      <c r="BYC530" s="417"/>
      <c r="BYD530" s="417"/>
      <c r="BYE530" s="417"/>
      <c r="BYF530" s="417"/>
      <c r="BYG530" s="417"/>
      <c r="BYH530" s="418"/>
      <c r="BYI530" s="418"/>
      <c r="BYJ530" s="417"/>
      <c r="BYK530" s="417"/>
      <c r="BYL530" s="418"/>
      <c r="BYM530" s="418"/>
      <c r="BYN530" s="417"/>
      <c r="BYO530" s="417"/>
      <c r="BYP530" s="417"/>
      <c r="BYQ530" s="417"/>
      <c r="BYR530" s="417"/>
      <c r="BYS530" s="411"/>
      <c r="BYT530" s="443"/>
      <c r="BYU530" s="417"/>
      <c r="BYV530" s="417"/>
      <c r="BYW530" s="417"/>
      <c r="BYX530" s="417"/>
      <c r="BYY530" s="417"/>
      <c r="BYZ530" s="417"/>
      <c r="BZA530" s="417"/>
      <c r="BZB530" s="416"/>
      <c r="BZC530" s="416"/>
      <c r="BZD530" s="416"/>
      <c r="BZE530" s="416"/>
      <c r="BZF530" s="416"/>
      <c r="BZG530" s="416"/>
      <c r="BZH530" s="416"/>
      <c r="BZI530" s="416"/>
      <c r="BZJ530" s="416"/>
      <c r="BZK530" s="416"/>
      <c r="BZL530" s="416"/>
      <c r="BZM530" s="416"/>
      <c r="BZN530" s="416"/>
      <c r="BZO530" s="416"/>
      <c r="BZP530" s="416"/>
      <c r="BZQ530" s="416"/>
      <c r="BZR530" s="416"/>
      <c r="BZS530" s="416"/>
      <c r="BZT530" s="416"/>
      <c r="BZU530" s="416"/>
      <c r="BZV530" s="416"/>
      <c r="BZW530" s="416"/>
      <c r="BZX530" s="416"/>
      <c r="BZY530" s="416"/>
      <c r="BZZ530" s="416"/>
      <c r="CAA530" s="416"/>
      <c r="CAB530" s="416"/>
      <c r="CAC530" s="416"/>
      <c r="CAD530" s="416"/>
      <c r="CAE530" s="416"/>
      <c r="CAF530" s="416"/>
      <c r="CAG530" s="416"/>
      <c r="CAH530" s="416"/>
      <c r="CAI530" s="416"/>
      <c r="CAJ530" s="416"/>
      <c r="CAK530" s="416"/>
      <c r="CAL530" s="416"/>
      <c r="CAM530" s="416"/>
      <c r="CAN530" s="416"/>
      <c r="CAO530" s="416"/>
      <c r="CAP530" s="416"/>
      <c r="CAQ530" s="416"/>
      <c r="CAR530" s="416"/>
      <c r="CAS530" s="416"/>
      <c r="CAT530" s="417"/>
      <c r="CAU530" s="417"/>
      <c r="CAV530" s="417"/>
      <c r="CAW530" s="417"/>
      <c r="CAX530" s="417"/>
      <c r="CAY530" s="417"/>
      <c r="CAZ530" s="417"/>
      <c r="CBA530" s="417"/>
      <c r="CBB530" s="417"/>
      <c r="CBC530" s="417"/>
      <c r="CBD530" s="417"/>
      <c r="CBE530" s="417"/>
      <c r="CBF530" s="417"/>
      <c r="CBG530" s="417"/>
      <c r="CBH530" s="417"/>
      <c r="CBI530" s="417"/>
      <c r="CBJ530" s="417"/>
      <c r="CBK530" s="417"/>
      <c r="CBL530" s="417"/>
      <c r="CBM530" s="417"/>
      <c r="CBN530" s="417"/>
      <c r="CBO530" s="417"/>
      <c r="CBP530" s="417"/>
      <c r="CBQ530" s="417"/>
      <c r="CBR530" s="418"/>
      <c r="CBS530" s="418"/>
      <c r="CBT530" s="418"/>
      <c r="CBU530" s="418"/>
      <c r="CBV530" s="418"/>
      <c r="CBW530" s="417"/>
      <c r="CBX530" s="417"/>
      <c r="CBY530" s="418"/>
      <c r="CBZ530" s="418"/>
      <c r="CCA530" s="417"/>
      <c r="CCB530" s="417"/>
      <c r="CCC530" s="418"/>
      <c r="CCD530" s="418"/>
      <c r="CCE530" s="417"/>
      <c r="CCF530" s="417"/>
      <c r="CCG530" s="417"/>
      <c r="CCH530" s="417"/>
      <c r="CCI530" s="417"/>
      <c r="CCJ530" s="417"/>
      <c r="CCK530" s="417"/>
      <c r="CCL530" s="418"/>
      <c r="CCM530" s="418"/>
      <c r="CCN530" s="417"/>
      <c r="CCO530" s="417"/>
      <c r="CCP530" s="418"/>
      <c r="CCQ530" s="418"/>
      <c r="CCR530" s="417"/>
      <c r="CCS530" s="417"/>
      <c r="CCT530" s="417"/>
      <c r="CCU530" s="417"/>
      <c r="CCV530" s="417"/>
      <c r="CCW530" s="411"/>
      <c r="CCX530" s="443"/>
      <c r="CCY530" s="417"/>
      <c r="CCZ530" s="417"/>
      <c r="CDA530" s="417"/>
      <c r="CDB530" s="417"/>
      <c r="CDC530" s="417"/>
      <c r="CDD530" s="417"/>
      <c r="CDE530" s="417"/>
      <c r="CDF530" s="416"/>
      <c r="CDG530" s="416"/>
      <c r="CDH530" s="416"/>
      <c r="CDI530" s="416"/>
      <c r="CDJ530" s="416"/>
      <c r="CDK530" s="416"/>
      <c r="CDL530" s="416"/>
      <c r="CDM530" s="416"/>
      <c r="CDN530" s="416"/>
      <c r="CDO530" s="416"/>
      <c r="CDP530" s="416"/>
      <c r="CDQ530" s="416"/>
      <c r="CDR530" s="416"/>
      <c r="CDS530" s="416"/>
      <c r="CDT530" s="416"/>
      <c r="CDU530" s="416"/>
      <c r="CDV530" s="416"/>
      <c r="CDW530" s="416"/>
      <c r="CDX530" s="416"/>
      <c r="CDY530" s="416"/>
      <c r="CDZ530" s="416"/>
      <c r="CEA530" s="416"/>
      <c r="CEB530" s="416"/>
      <c r="CEC530" s="416"/>
      <c r="CED530" s="416"/>
      <c r="CEE530" s="416"/>
      <c r="CEF530" s="416"/>
      <c r="CEG530" s="416"/>
      <c r="CEH530" s="416"/>
      <c r="CEI530" s="416"/>
      <c r="CEJ530" s="416"/>
      <c r="CEK530" s="416"/>
      <c r="CEL530" s="416"/>
      <c r="CEM530" s="416"/>
      <c r="CEN530" s="416"/>
      <c r="CEO530" s="416"/>
      <c r="CEP530" s="416"/>
      <c r="CEQ530" s="416"/>
      <c r="CER530" s="416"/>
      <c r="CES530" s="416"/>
      <c r="CET530" s="416"/>
      <c r="CEU530" s="416"/>
      <c r="CEV530" s="416"/>
      <c r="CEW530" s="416"/>
      <c r="CEX530" s="417"/>
      <c r="CEY530" s="417"/>
      <c r="CEZ530" s="417"/>
      <c r="CFA530" s="417"/>
      <c r="CFB530" s="417"/>
      <c r="CFC530" s="417"/>
      <c r="CFD530" s="417"/>
      <c r="CFE530" s="417"/>
      <c r="CFF530" s="417"/>
      <c r="CFG530" s="417"/>
      <c r="CFH530" s="417"/>
      <c r="CFI530" s="417"/>
      <c r="CFJ530" s="417"/>
      <c r="CFK530" s="417"/>
      <c r="CFL530" s="417"/>
      <c r="CFM530" s="417"/>
      <c r="CFN530" s="417"/>
      <c r="CFO530" s="417"/>
      <c r="CFP530" s="417"/>
      <c r="CFQ530" s="417"/>
      <c r="CFR530" s="417"/>
      <c r="CFS530" s="417"/>
      <c r="CFT530" s="417"/>
      <c r="CFU530" s="417"/>
      <c r="CFV530" s="418"/>
      <c r="CFW530" s="418"/>
      <c r="CFX530" s="418"/>
      <c r="CFY530" s="418"/>
      <c r="CFZ530" s="418"/>
      <c r="CGA530" s="417"/>
      <c r="CGB530" s="417"/>
      <c r="CGC530" s="418"/>
      <c r="CGD530" s="418"/>
      <c r="CGE530" s="417"/>
      <c r="CGF530" s="417"/>
      <c r="CGG530" s="418"/>
      <c r="CGH530" s="418"/>
      <c r="CGI530" s="417"/>
      <c r="CGJ530" s="417"/>
      <c r="CGK530" s="417"/>
      <c r="CGL530" s="417"/>
      <c r="CGM530" s="417"/>
      <c r="CGN530" s="417"/>
      <c r="CGO530" s="417"/>
      <c r="CGP530" s="418"/>
      <c r="CGQ530" s="418"/>
      <c r="CGR530" s="417"/>
      <c r="CGS530" s="417"/>
      <c r="CGT530" s="418"/>
      <c r="CGU530" s="418"/>
      <c r="CGV530" s="417"/>
      <c r="CGW530" s="417"/>
      <c r="CGX530" s="417"/>
      <c r="CGY530" s="417"/>
      <c r="CGZ530" s="417"/>
      <c r="CHA530" s="411"/>
      <c r="CHB530" s="443"/>
      <c r="CHC530" s="417"/>
      <c r="CHD530" s="417"/>
      <c r="CHE530" s="417"/>
      <c r="CHF530" s="417"/>
      <c r="CHG530" s="417"/>
      <c r="CHH530" s="417"/>
      <c r="CHI530" s="417"/>
      <c r="CHJ530" s="416"/>
      <c r="CHK530" s="416"/>
      <c r="CHL530" s="416"/>
      <c r="CHM530" s="416"/>
      <c r="CHN530" s="416"/>
      <c r="CHO530" s="416"/>
      <c r="CHP530" s="416"/>
      <c r="CHQ530" s="416"/>
      <c r="CHR530" s="416"/>
      <c r="CHS530" s="416"/>
      <c r="CHT530" s="416"/>
      <c r="CHU530" s="416"/>
      <c r="CHV530" s="416"/>
      <c r="CHW530" s="416"/>
      <c r="CHX530" s="416"/>
      <c r="CHY530" s="416"/>
      <c r="CHZ530" s="416"/>
      <c r="CIA530" s="416"/>
      <c r="CIB530" s="416"/>
      <c r="CIC530" s="416"/>
      <c r="CID530" s="416"/>
      <c r="CIE530" s="416"/>
      <c r="CIF530" s="416"/>
      <c r="CIG530" s="416"/>
      <c r="CIH530" s="416"/>
      <c r="CII530" s="416"/>
      <c r="CIJ530" s="416"/>
      <c r="CIK530" s="416"/>
      <c r="CIL530" s="416"/>
      <c r="CIM530" s="416"/>
      <c r="CIN530" s="416"/>
      <c r="CIO530" s="416"/>
      <c r="CIP530" s="416"/>
      <c r="CIQ530" s="416"/>
      <c r="CIR530" s="416"/>
      <c r="CIS530" s="416"/>
      <c r="CIT530" s="416"/>
      <c r="CIU530" s="416"/>
      <c r="CIV530" s="416"/>
      <c r="CIW530" s="416"/>
      <c r="CIX530" s="416"/>
      <c r="CIY530" s="416"/>
      <c r="CIZ530" s="416"/>
      <c r="CJA530" s="416"/>
      <c r="CJB530" s="417"/>
      <c r="CJC530" s="417"/>
      <c r="CJD530" s="417"/>
      <c r="CJE530" s="417"/>
      <c r="CJF530" s="417"/>
      <c r="CJG530" s="417"/>
      <c r="CJH530" s="417"/>
      <c r="CJI530" s="417"/>
      <c r="CJJ530" s="417"/>
      <c r="CJK530" s="417"/>
      <c r="CJL530" s="417"/>
      <c r="CJM530" s="417"/>
      <c r="CJN530" s="417"/>
      <c r="CJO530" s="417"/>
      <c r="CJP530" s="417"/>
      <c r="CJQ530" s="417"/>
      <c r="CJR530" s="417"/>
      <c r="CJS530" s="417"/>
      <c r="CJT530" s="417"/>
      <c r="CJU530" s="417"/>
      <c r="CJV530" s="417"/>
      <c r="CJW530" s="417"/>
      <c r="CJX530" s="417"/>
      <c r="CJY530" s="417"/>
      <c r="CJZ530" s="418"/>
      <c r="CKA530" s="418"/>
      <c r="CKB530" s="418"/>
      <c r="CKC530" s="418"/>
      <c r="CKD530" s="418"/>
      <c r="CKE530" s="417"/>
      <c r="CKF530" s="417"/>
      <c r="CKG530" s="418"/>
      <c r="CKH530" s="418"/>
      <c r="CKI530" s="417"/>
      <c r="CKJ530" s="417"/>
      <c r="CKK530" s="418"/>
      <c r="CKL530" s="418"/>
      <c r="CKM530" s="417"/>
      <c r="CKN530" s="417"/>
      <c r="CKO530" s="417"/>
      <c r="CKP530" s="417"/>
      <c r="CKQ530" s="417"/>
      <c r="CKR530" s="417"/>
      <c r="CKS530" s="417"/>
      <c r="CKT530" s="418"/>
      <c r="CKU530" s="418"/>
      <c r="CKV530" s="417"/>
      <c r="CKW530" s="417"/>
      <c r="CKX530" s="418"/>
      <c r="CKY530" s="418"/>
      <c r="CKZ530" s="417"/>
      <c r="CLA530" s="417"/>
      <c r="CLB530" s="417"/>
      <c r="CLC530" s="417"/>
      <c r="CLD530" s="417"/>
      <c r="CLE530" s="411"/>
      <c r="CLF530" s="443"/>
      <c r="CLG530" s="417"/>
      <c r="CLH530" s="417"/>
      <c r="CLI530" s="417"/>
      <c r="CLJ530" s="417"/>
      <c r="CLK530" s="417"/>
      <c r="CLL530" s="417"/>
      <c r="CLM530" s="417"/>
      <c r="CLN530" s="416"/>
      <c r="CLO530" s="416"/>
      <c r="CLP530" s="416"/>
      <c r="CLQ530" s="416"/>
      <c r="CLR530" s="416"/>
      <c r="CLS530" s="416"/>
      <c r="CLT530" s="416"/>
      <c r="CLU530" s="416"/>
      <c r="CLV530" s="416"/>
      <c r="CLW530" s="416"/>
      <c r="CLX530" s="416"/>
      <c r="CLY530" s="416"/>
      <c r="CLZ530" s="416"/>
      <c r="CMA530" s="416"/>
      <c r="CMB530" s="416"/>
      <c r="CMC530" s="416"/>
      <c r="CMD530" s="416"/>
      <c r="CME530" s="416"/>
      <c r="CMF530" s="416"/>
      <c r="CMG530" s="416"/>
      <c r="CMH530" s="416"/>
      <c r="CMI530" s="416"/>
      <c r="CMJ530" s="416"/>
      <c r="CMK530" s="416"/>
      <c r="CML530" s="416"/>
      <c r="CMM530" s="416"/>
      <c r="CMN530" s="416"/>
      <c r="CMO530" s="416"/>
      <c r="CMP530" s="416"/>
      <c r="CMQ530" s="416"/>
      <c r="CMR530" s="416"/>
      <c r="CMS530" s="416"/>
      <c r="CMT530" s="416"/>
      <c r="CMU530" s="416"/>
      <c r="CMV530" s="416"/>
      <c r="CMW530" s="416"/>
      <c r="CMX530" s="416"/>
      <c r="CMY530" s="416"/>
      <c r="CMZ530" s="416"/>
      <c r="CNA530" s="416"/>
      <c r="CNB530" s="416"/>
      <c r="CNC530" s="416"/>
      <c r="CND530" s="416"/>
      <c r="CNE530" s="416"/>
      <c r="CNF530" s="417"/>
      <c r="CNG530" s="417"/>
      <c r="CNH530" s="417"/>
      <c r="CNI530" s="417"/>
      <c r="CNJ530" s="417"/>
      <c r="CNK530" s="417"/>
      <c r="CNL530" s="417"/>
      <c r="CNM530" s="417"/>
      <c r="CNN530" s="417"/>
      <c r="CNO530" s="417"/>
      <c r="CNP530" s="417"/>
      <c r="CNQ530" s="417"/>
      <c r="CNR530" s="417"/>
      <c r="CNS530" s="417"/>
      <c r="CNT530" s="417"/>
      <c r="CNU530" s="417"/>
      <c r="CNV530" s="417"/>
      <c r="CNW530" s="417"/>
      <c r="CNX530" s="417"/>
      <c r="CNY530" s="417"/>
      <c r="CNZ530" s="417"/>
      <c r="COA530" s="417"/>
      <c r="COB530" s="417"/>
      <c r="COC530" s="417"/>
      <c r="COD530" s="418"/>
      <c r="COE530" s="418"/>
      <c r="COF530" s="418"/>
      <c r="COG530" s="418"/>
      <c r="COH530" s="418"/>
      <c r="COI530" s="417"/>
      <c r="COJ530" s="417"/>
      <c r="COK530" s="418"/>
      <c r="COL530" s="418"/>
      <c r="COM530" s="417"/>
      <c r="CON530" s="417"/>
      <c r="COO530" s="418"/>
      <c r="COP530" s="418"/>
      <c r="COQ530" s="417"/>
      <c r="COR530" s="417"/>
      <c r="COS530" s="417"/>
      <c r="COT530" s="417"/>
      <c r="COU530" s="417"/>
      <c r="COV530" s="417"/>
      <c r="COW530" s="417"/>
      <c r="COX530" s="418"/>
      <c r="COY530" s="418"/>
      <c r="COZ530" s="417"/>
      <c r="CPA530" s="417"/>
      <c r="CPB530" s="418"/>
      <c r="CPC530" s="418"/>
      <c r="CPD530" s="417"/>
      <c r="CPE530" s="417"/>
      <c r="CPF530" s="417"/>
      <c r="CPG530" s="417"/>
      <c r="CPH530" s="417"/>
      <c r="CPI530" s="411"/>
      <c r="CPJ530" s="443"/>
      <c r="CPK530" s="417"/>
      <c r="CPL530" s="417"/>
      <c r="CPM530" s="417"/>
      <c r="CPN530" s="417"/>
      <c r="CPO530" s="417"/>
      <c r="CPP530" s="417"/>
      <c r="CPQ530" s="417"/>
      <c r="CPR530" s="416"/>
      <c r="CPS530" s="416"/>
      <c r="CPT530" s="416"/>
      <c r="CPU530" s="416"/>
      <c r="CPV530" s="416"/>
      <c r="CPW530" s="416"/>
      <c r="CPX530" s="416"/>
      <c r="CPY530" s="416"/>
      <c r="CPZ530" s="416"/>
      <c r="CQA530" s="416"/>
      <c r="CQB530" s="416"/>
      <c r="CQC530" s="416"/>
      <c r="CQD530" s="416"/>
      <c r="CQE530" s="416"/>
      <c r="CQF530" s="416"/>
      <c r="CQG530" s="416"/>
      <c r="CQH530" s="416"/>
      <c r="CQI530" s="416"/>
      <c r="CQJ530" s="416"/>
      <c r="CQK530" s="416"/>
      <c r="CQL530" s="416"/>
      <c r="CQM530" s="416"/>
      <c r="CQN530" s="416"/>
      <c r="CQO530" s="416"/>
      <c r="CQP530" s="416"/>
      <c r="CQQ530" s="416"/>
      <c r="CQR530" s="416"/>
      <c r="CQS530" s="416"/>
      <c r="CQT530" s="416"/>
      <c r="CQU530" s="416"/>
      <c r="CQV530" s="416"/>
      <c r="CQW530" s="416"/>
      <c r="CQX530" s="416"/>
      <c r="CQY530" s="416"/>
      <c r="CQZ530" s="416"/>
      <c r="CRA530" s="416"/>
      <c r="CRB530" s="416"/>
      <c r="CRC530" s="416"/>
      <c r="CRD530" s="416"/>
      <c r="CRE530" s="416"/>
      <c r="CRF530" s="416"/>
      <c r="CRG530" s="416"/>
      <c r="CRH530" s="416"/>
      <c r="CRI530" s="416"/>
      <c r="CRJ530" s="417"/>
      <c r="CRK530" s="417"/>
      <c r="CRL530" s="417"/>
      <c r="CRM530" s="417"/>
      <c r="CRN530" s="417"/>
      <c r="CRO530" s="417"/>
      <c r="CRP530" s="417"/>
      <c r="CRQ530" s="417"/>
      <c r="CRR530" s="417"/>
      <c r="CRS530" s="417"/>
      <c r="CRT530" s="417"/>
      <c r="CRU530" s="417"/>
      <c r="CRV530" s="417"/>
      <c r="CRW530" s="417"/>
      <c r="CRX530" s="417"/>
      <c r="CRY530" s="417"/>
      <c r="CRZ530" s="417"/>
      <c r="CSA530" s="417"/>
      <c r="CSB530" s="417"/>
      <c r="CSC530" s="417"/>
      <c r="CSD530" s="417"/>
      <c r="CSE530" s="417"/>
      <c r="CSF530" s="417"/>
      <c r="CSG530" s="417"/>
      <c r="CSH530" s="418"/>
      <c r="CSI530" s="418"/>
      <c r="CSJ530" s="418"/>
      <c r="CSK530" s="418"/>
      <c r="CSL530" s="418"/>
      <c r="CSM530" s="417"/>
      <c r="CSN530" s="417"/>
      <c r="CSO530" s="418"/>
      <c r="CSP530" s="418"/>
      <c r="CSQ530" s="417"/>
      <c r="CSR530" s="417"/>
      <c r="CSS530" s="418"/>
      <c r="CST530" s="418"/>
      <c r="CSU530" s="417"/>
      <c r="CSV530" s="417"/>
      <c r="CSW530" s="417"/>
      <c r="CSX530" s="417"/>
      <c r="CSY530" s="417"/>
      <c r="CSZ530" s="417"/>
      <c r="CTA530" s="417"/>
      <c r="CTB530" s="418"/>
      <c r="CTC530" s="418"/>
      <c r="CTD530" s="417"/>
      <c r="CTE530" s="417"/>
      <c r="CTF530" s="418"/>
      <c r="CTG530" s="418"/>
      <c r="CTH530" s="417"/>
      <c r="CTI530" s="417"/>
      <c r="CTJ530" s="417"/>
      <c r="CTK530" s="417"/>
      <c r="CTL530" s="417"/>
      <c r="CTM530" s="411"/>
      <c r="CTN530" s="443"/>
      <c r="CTO530" s="417"/>
      <c r="CTP530" s="417"/>
      <c r="CTQ530" s="417"/>
      <c r="CTR530" s="417"/>
      <c r="CTS530" s="417"/>
      <c r="CTT530" s="417"/>
      <c r="CTU530" s="417"/>
      <c r="CTV530" s="416"/>
      <c r="CTW530" s="416"/>
      <c r="CTX530" s="416"/>
      <c r="CTY530" s="416"/>
      <c r="CTZ530" s="416"/>
      <c r="CUA530" s="416"/>
      <c r="CUB530" s="416"/>
      <c r="CUC530" s="416"/>
      <c r="CUD530" s="416"/>
      <c r="CUE530" s="416"/>
      <c r="CUF530" s="416"/>
      <c r="CUG530" s="416"/>
      <c r="CUH530" s="416"/>
      <c r="CUI530" s="416"/>
      <c r="CUJ530" s="416"/>
      <c r="CUK530" s="416"/>
      <c r="CUL530" s="416"/>
      <c r="CUM530" s="416"/>
      <c r="CUN530" s="416"/>
      <c r="CUO530" s="416"/>
      <c r="CUP530" s="416"/>
      <c r="CUQ530" s="416"/>
      <c r="CUR530" s="416"/>
      <c r="CUS530" s="416"/>
      <c r="CUT530" s="416"/>
      <c r="CUU530" s="416"/>
      <c r="CUV530" s="416"/>
      <c r="CUW530" s="416"/>
      <c r="CUX530" s="416"/>
      <c r="CUY530" s="416"/>
      <c r="CUZ530" s="416"/>
      <c r="CVA530" s="416"/>
      <c r="CVB530" s="416"/>
      <c r="CVC530" s="416"/>
      <c r="CVD530" s="416"/>
      <c r="CVE530" s="416"/>
      <c r="CVF530" s="416"/>
      <c r="CVG530" s="416"/>
      <c r="CVH530" s="416"/>
      <c r="CVI530" s="416"/>
      <c r="CVJ530" s="416"/>
      <c r="CVK530" s="416"/>
      <c r="CVL530" s="416"/>
      <c r="CVM530" s="416"/>
      <c r="CVN530" s="417"/>
      <c r="CVO530" s="417"/>
      <c r="CVP530" s="417"/>
      <c r="CVQ530" s="417"/>
      <c r="CVR530" s="417"/>
      <c r="CVS530" s="417"/>
      <c r="CVT530" s="417"/>
      <c r="CVU530" s="417"/>
      <c r="CVV530" s="417"/>
      <c r="CVW530" s="417"/>
      <c r="CVX530" s="417"/>
      <c r="CVY530" s="417"/>
      <c r="CVZ530" s="417"/>
      <c r="CWA530" s="417"/>
      <c r="CWB530" s="417"/>
      <c r="CWC530" s="417"/>
      <c r="CWD530" s="417"/>
      <c r="CWE530" s="417"/>
      <c r="CWF530" s="417"/>
      <c r="CWG530" s="417"/>
      <c r="CWH530" s="417"/>
      <c r="CWI530" s="417"/>
      <c r="CWJ530" s="417"/>
      <c r="CWK530" s="417"/>
      <c r="CWL530" s="418"/>
      <c r="CWM530" s="418"/>
      <c r="CWN530" s="418"/>
      <c r="CWO530" s="418"/>
      <c r="CWP530" s="418"/>
      <c r="CWQ530" s="417"/>
      <c r="CWR530" s="417"/>
      <c r="CWS530" s="418"/>
      <c r="CWT530" s="418"/>
      <c r="CWU530" s="417"/>
      <c r="CWV530" s="417"/>
      <c r="CWW530" s="418"/>
      <c r="CWX530" s="418"/>
      <c r="CWY530" s="417"/>
      <c r="CWZ530" s="417"/>
      <c r="CXA530" s="417"/>
      <c r="CXB530" s="417"/>
      <c r="CXC530" s="417"/>
      <c r="CXD530" s="417"/>
      <c r="CXE530" s="417"/>
      <c r="CXF530" s="418"/>
      <c r="CXG530" s="418"/>
      <c r="CXH530" s="417"/>
      <c r="CXI530" s="417"/>
      <c r="CXJ530" s="418"/>
      <c r="CXK530" s="418"/>
      <c r="CXL530" s="417"/>
      <c r="CXM530" s="417"/>
      <c r="CXN530" s="417"/>
      <c r="CXO530" s="417"/>
      <c r="CXP530" s="417"/>
      <c r="CXQ530" s="411"/>
      <c r="CXR530" s="443"/>
      <c r="CXS530" s="417"/>
      <c r="CXT530" s="417"/>
      <c r="CXU530" s="417"/>
      <c r="CXV530" s="417"/>
      <c r="CXW530" s="417"/>
      <c r="CXX530" s="417"/>
      <c r="CXY530" s="417"/>
      <c r="CXZ530" s="416"/>
      <c r="CYA530" s="416"/>
      <c r="CYB530" s="416"/>
      <c r="CYC530" s="416"/>
      <c r="CYD530" s="416"/>
      <c r="CYE530" s="416"/>
      <c r="CYF530" s="416"/>
      <c r="CYG530" s="416"/>
      <c r="CYH530" s="416"/>
      <c r="CYI530" s="416"/>
      <c r="CYJ530" s="416"/>
      <c r="CYK530" s="416"/>
      <c r="CYL530" s="416"/>
      <c r="CYM530" s="416"/>
      <c r="CYN530" s="416"/>
      <c r="CYO530" s="416"/>
      <c r="CYP530" s="416"/>
      <c r="CYQ530" s="416"/>
      <c r="CYR530" s="416"/>
      <c r="CYS530" s="416"/>
      <c r="CYT530" s="416"/>
      <c r="CYU530" s="416"/>
      <c r="CYV530" s="416"/>
      <c r="CYW530" s="416"/>
      <c r="CYX530" s="416"/>
      <c r="CYY530" s="416"/>
      <c r="CYZ530" s="416"/>
      <c r="CZA530" s="416"/>
      <c r="CZB530" s="416"/>
      <c r="CZC530" s="416"/>
      <c r="CZD530" s="416"/>
      <c r="CZE530" s="416"/>
      <c r="CZF530" s="416"/>
      <c r="CZG530" s="416"/>
      <c r="CZH530" s="416"/>
      <c r="CZI530" s="416"/>
      <c r="CZJ530" s="416"/>
      <c r="CZK530" s="416"/>
      <c r="CZL530" s="416"/>
      <c r="CZM530" s="416"/>
      <c r="CZN530" s="416"/>
      <c r="CZO530" s="416"/>
      <c r="CZP530" s="416"/>
      <c r="CZQ530" s="416"/>
      <c r="CZR530" s="417"/>
      <c r="CZS530" s="417"/>
      <c r="CZT530" s="417"/>
      <c r="CZU530" s="417"/>
      <c r="CZV530" s="417"/>
      <c r="CZW530" s="417"/>
      <c r="CZX530" s="417"/>
      <c r="CZY530" s="417"/>
      <c r="CZZ530" s="417"/>
      <c r="DAA530" s="417"/>
      <c r="DAB530" s="417"/>
      <c r="DAC530" s="417"/>
      <c r="DAD530" s="417"/>
      <c r="DAE530" s="417"/>
      <c r="DAF530" s="417"/>
      <c r="DAG530" s="417"/>
      <c r="DAH530" s="417"/>
      <c r="DAI530" s="417"/>
      <c r="DAJ530" s="417"/>
      <c r="DAK530" s="417"/>
      <c r="DAL530" s="417"/>
      <c r="DAM530" s="417"/>
      <c r="DAN530" s="417"/>
      <c r="DAO530" s="417"/>
      <c r="DAP530" s="418"/>
      <c r="DAQ530" s="418"/>
      <c r="DAR530" s="418"/>
      <c r="DAS530" s="418"/>
      <c r="DAT530" s="418"/>
      <c r="DAU530" s="417"/>
      <c r="DAV530" s="417"/>
      <c r="DAW530" s="418"/>
      <c r="DAX530" s="418"/>
      <c r="DAY530" s="417"/>
      <c r="DAZ530" s="417"/>
      <c r="DBA530" s="418"/>
      <c r="DBB530" s="418"/>
      <c r="DBC530" s="417"/>
      <c r="DBD530" s="417"/>
      <c r="DBE530" s="417"/>
      <c r="DBF530" s="417"/>
      <c r="DBG530" s="417"/>
      <c r="DBH530" s="417"/>
      <c r="DBI530" s="417"/>
      <c r="DBJ530" s="418"/>
      <c r="DBK530" s="418"/>
      <c r="DBL530" s="417"/>
      <c r="DBM530" s="417"/>
      <c r="DBN530" s="418"/>
      <c r="DBO530" s="418"/>
      <c r="DBP530" s="417"/>
      <c r="DBQ530" s="417"/>
      <c r="DBR530" s="417"/>
      <c r="DBS530" s="417"/>
      <c r="DBT530" s="417"/>
      <c r="DBU530" s="411"/>
      <c r="DBV530" s="443"/>
      <c r="DBW530" s="417"/>
      <c r="DBX530" s="417"/>
      <c r="DBY530" s="417"/>
      <c r="DBZ530" s="417"/>
      <c r="DCA530" s="417"/>
      <c r="DCB530" s="417"/>
      <c r="DCC530" s="417"/>
      <c r="DCD530" s="416"/>
      <c r="DCE530" s="416"/>
      <c r="DCF530" s="416"/>
      <c r="DCG530" s="416"/>
      <c r="DCH530" s="416"/>
      <c r="DCI530" s="416"/>
      <c r="DCJ530" s="416"/>
      <c r="DCK530" s="416"/>
      <c r="DCL530" s="416"/>
      <c r="DCM530" s="416"/>
      <c r="DCN530" s="416"/>
      <c r="DCO530" s="416"/>
      <c r="DCP530" s="416"/>
      <c r="DCQ530" s="416"/>
      <c r="DCR530" s="416"/>
      <c r="DCS530" s="416"/>
      <c r="DCT530" s="416"/>
      <c r="DCU530" s="416"/>
      <c r="DCV530" s="416"/>
      <c r="DCW530" s="416"/>
      <c r="DCX530" s="416"/>
      <c r="DCY530" s="416"/>
      <c r="DCZ530" s="416"/>
      <c r="DDA530" s="416"/>
      <c r="DDB530" s="416"/>
      <c r="DDC530" s="416"/>
      <c r="DDD530" s="416"/>
      <c r="DDE530" s="416"/>
      <c r="DDF530" s="416"/>
      <c r="DDG530" s="416"/>
      <c r="DDH530" s="416"/>
      <c r="DDI530" s="416"/>
      <c r="DDJ530" s="416"/>
      <c r="DDK530" s="416"/>
      <c r="DDL530" s="416"/>
      <c r="DDM530" s="416"/>
      <c r="DDN530" s="416"/>
      <c r="DDO530" s="416"/>
      <c r="DDP530" s="416"/>
      <c r="DDQ530" s="416"/>
      <c r="DDR530" s="416"/>
      <c r="DDS530" s="416"/>
      <c r="DDT530" s="416"/>
      <c r="DDU530" s="416"/>
      <c r="DDV530" s="417"/>
      <c r="DDW530" s="417"/>
      <c r="DDX530" s="417"/>
      <c r="DDY530" s="417"/>
      <c r="DDZ530" s="417"/>
      <c r="DEA530" s="417"/>
      <c r="DEB530" s="417"/>
      <c r="DEC530" s="417"/>
      <c r="DED530" s="417"/>
      <c r="DEE530" s="417"/>
      <c r="DEF530" s="417"/>
      <c r="DEG530" s="417"/>
      <c r="DEH530" s="417"/>
      <c r="DEI530" s="417"/>
      <c r="DEJ530" s="417"/>
      <c r="DEK530" s="417"/>
      <c r="DEL530" s="417"/>
      <c r="DEM530" s="417"/>
      <c r="DEN530" s="417"/>
      <c r="DEO530" s="417"/>
      <c r="DEP530" s="417"/>
      <c r="DEQ530" s="417"/>
      <c r="DER530" s="417"/>
      <c r="DES530" s="417"/>
      <c r="DET530" s="418"/>
      <c r="DEU530" s="418"/>
      <c r="DEV530" s="418"/>
      <c r="DEW530" s="418"/>
      <c r="DEX530" s="418"/>
      <c r="DEY530" s="417"/>
      <c r="DEZ530" s="417"/>
      <c r="DFA530" s="418"/>
      <c r="DFB530" s="418"/>
      <c r="DFC530" s="417"/>
      <c r="DFD530" s="417"/>
      <c r="DFE530" s="418"/>
      <c r="DFF530" s="418"/>
      <c r="DFG530" s="417"/>
      <c r="DFH530" s="417"/>
      <c r="DFI530" s="417"/>
      <c r="DFJ530" s="417"/>
      <c r="DFK530" s="417"/>
      <c r="DFL530" s="417"/>
      <c r="DFM530" s="417"/>
      <c r="DFN530" s="418"/>
      <c r="DFO530" s="418"/>
      <c r="DFP530" s="417"/>
      <c r="DFQ530" s="417"/>
      <c r="DFR530" s="418"/>
      <c r="DFS530" s="418"/>
      <c r="DFT530" s="417"/>
      <c r="DFU530" s="417"/>
      <c r="DFV530" s="417"/>
      <c r="DFW530" s="417"/>
      <c r="DFX530" s="417"/>
      <c r="DFY530" s="411"/>
      <c r="DFZ530" s="443"/>
      <c r="DGA530" s="417"/>
      <c r="DGB530" s="417"/>
      <c r="DGC530" s="417"/>
      <c r="DGD530" s="417"/>
      <c r="DGE530" s="417"/>
      <c r="DGF530" s="417"/>
      <c r="DGG530" s="417"/>
      <c r="DGH530" s="416"/>
      <c r="DGI530" s="416"/>
      <c r="DGJ530" s="416"/>
      <c r="DGK530" s="416"/>
      <c r="DGL530" s="416"/>
      <c r="DGM530" s="416"/>
      <c r="DGN530" s="416"/>
      <c r="DGO530" s="416"/>
      <c r="DGP530" s="416"/>
      <c r="DGQ530" s="416"/>
      <c r="DGR530" s="416"/>
      <c r="DGS530" s="416"/>
      <c r="DGT530" s="416"/>
      <c r="DGU530" s="416"/>
      <c r="DGV530" s="416"/>
      <c r="DGW530" s="416"/>
      <c r="DGX530" s="416"/>
      <c r="DGY530" s="416"/>
      <c r="DGZ530" s="416"/>
      <c r="DHA530" s="416"/>
      <c r="DHB530" s="416"/>
      <c r="DHC530" s="416"/>
      <c r="DHD530" s="416"/>
      <c r="DHE530" s="416"/>
      <c r="DHF530" s="416"/>
      <c r="DHG530" s="416"/>
      <c r="DHH530" s="416"/>
      <c r="DHI530" s="416"/>
      <c r="DHJ530" s="416"/>
      <c r="DHK530" s="416"/>
      <c r="DHL530" s="416"/>
      <c r="DHM530" s="416"/>
      <c r="DHN530" s="416"/>
      <c r="DHO530" s="416"/>
      <c r="DHP530" s="416"/>
      <c r="DHQ530" s="416"/>
      <c r="DHR530" s="416"/>
      <c r="DHS530" s="416"/>
      <c r="DHT530" s="416"/>
      <c r="DHU530" s="416"/>
      <c r="DHV530" s="416"/>
      <c r="DHW530" s="416"/>
      <c r="DHX530" s="416"/>
      <c r="DHY530" s="416"/>
      <c r="DHZ530" s="417"/>
      <c r="DIA530" s="417"/>
      <c r="DIB530" s="417"/>
      <c r="DIC530" s="417"/>
      <c r="DID530" s="417"/>
      <c r="DIE530" s="417"/>
      <c r="DIF530" s="417"/>
      <c r="DIG530" s="417"/>
      <c r="DIH530" s="417"/>
      <c r="DII530" s="417"/>
      <c r="DIJ530" s="417"/>
      <c r="DIK530" s="417"/>
      <c r="DIL530" s="417"/>
      <c r="DIM530" s="417"/>
      <c r="DIN530" s="417"/>
      <c r="DIO530" s="417"/>
      <c r="DIP530" s="417"/>
      <c r="DIQ530" s="417"/>
      <c r="DIR530" s="417"/>
      <c r="DIS530" s="417"/>
      <c r="DIT530" s="417"/>
      <c r="DIU530" s="417"/>
      <c r="DIV530" s="417"/>
      <c r="DIW530" s="417"/>
      <c r="DIX530" s="418"/>
      <c r="DIY530" s="418"/>
      <c r="DIZ530" s="418"/>
      <c r="DJA530" s="418"/>
      <c r="DJB530" s="418"/>
      <c r="DJC530" s="417"/>
      <c r="DJD530" s="417"/>
      <c r="DJE530" s="418"/>
      <c r="DJF530" s="418"/>
      <c r="DJG530" s="417"/>
      <c r="DJH530" s="417"/>
      <c r="DJI530" s="418"/>
      <c r="DJJ530" s="418"/>
      <c r="DJK530" s="417"/>
      <c r="DJL530" s="417"/>
      <c r="DJM530" s="417"/>
      <c r="DJN530" s="417"/>
      <c r="DJO530" s="417"/>
      <c r="DJP530" s="417"/>
      <c r="DJQ530" s="417"/>
      <c r="DJR530" s="418"/>
      <c r="DJS530" s="418"/>
      <c r="DJT530" s="417"/>
      <c r="DJU530" s="417"/>
      <c r="DJV530" s="418"/>
      <c r="DJW530" s="418"/>
      <c r="DJX530" s="417"/>
      <c r="DJY530" s="417"/>
      <c r="DJZ530" s="417"/>
      <c r="DKA530" s="417"/>
      <c r="DKB530" s="417"/>
      <c r="DKC530" s="411"/>
      <c r="DKD530" s="443"/>
      <c r="DKE530" s="417"/>
      <c r="DKF530" s="417"/>
      <c r="DKG530" s="417"/>
      <c r="DKH530" s="417"/>
      <c r="DKI530" s="417"/>
      <c r="DKJ530" s="417"/>
      <c r="DKK530" s="417"/>
      <c r="DKL530" s="416"/>
      <c r="DKM530" s="416"/>
      <c r="DKN530" s="416"/>
      <c r="DKO530" s="416"/>
      <c r="DKP530" s="416"/>
      <c r="DKQ530" s="416"/>
      <c r="DKR530" s="416"/>
      <c r="DKS530" s="416"/>
      <c r="DKT530" s="416"/>
      <c r="DKU530" s="416"/>
      <c r="DKV530" s="416"/>
      <c r="DKW530" s="416"/>
      <c r="DKX530" s="416"/>
      <c r="DKY530" s="416"/>
      <c r="DKZ530" s="416"/>
      <c r="DLA530" s="416"/>
      <c r="DLB530" s="416"/>
      <c r="DLC530" s="416"/>
      <c r="DLD530" s="416"/>
      <c r="DLE530" s="416"/>
      <c r="DLF530" s="416"/>
      <c r="DLG530" s="416"/>
      <c r="DLH530" s="416"/>
      <c r="DLI530" s="416"/>
      <c r="DLJ530" s="416"/>
      <c r="DLK530" s="416"/>
      <c r="DLL530" s="416"/>
      <c r="DLM530" s="416"/>
      <c r="DLN530" s="416"/>
      <c r="DLO530" s="416"/>
      <c r="DLP530" s="416"/>
      <c r="DLQ530" s="416"/>
      <c r="DLR530" s="416"/>
      <c r="DLS530" s="416"/>
      <c r="DLT530" s="416"/>
      <c r="DLU530" s="416"/>
      <c r="DLV530" s="416"/>
      <c r="DLW530" s="416"/>
      <c r="DLX530" s="416"/>
      <c r="DLY530" s="416"/>
      <c r="DLZ530" s="416"/>
      <c r="DMA530" s="416"/>
      <c r="DMB530" s="416"/>
      <c r="DMC530" s="416"/>
      <c r="DMD530" s="417"/>
      <c r="DME530" s="417"/>
      <c r="DMF530" s="417"/>
      <c r="DMG530" s="417"/>
      <c r="DMH530" s="417"/>
      <c r="DMI530" s="417"/>
      <c r="DMJ530" s="417"/>
      <c r="DMK530" s="417"/>
      <c r="DML530" s="417"/>
      <c r="DMM530" s="417"/>
      <c r="DMN530" s="417"/>
      <c r="DMO530" s="417"/>
      <c r="DMP530" s="417"/>
      <c r="DMQ530" s="417"/>
      <c r="DMR530" s="417"/>
      <c r="DMS530" s="417"/>
      <c r="DMT530" s="417"/>
      <c r="DMU530" s="417"/>
      <c r="DMV530" s="417"/>
      <c r="DMW530" s="417"/>
      <c r="DMX530" s="417"/>
      <c r="DMY530" s="417"/>
      <c r="DMZ530" s="417"/>
      <c r="DNA530" s="417"/>
      <c r="DNB530" s="418"/>
      <c r="DNC530" s="418"/>
      <c r="DND530" s="418"/>
      <c r="DNE530" s="418"/>
      <c r="DNF530" s="418"/>
      <c r="DNG530" s="417"/>
      <c r="DNH530" s="417"/>
      <c r="DNI530" s="418"/>
      <c r="DNJ530" s="418"/>
      <c r="DNK530" s="417"/>
      <c r="DNL530" s="417"/>
      <c r="DNM530" s="418"/>
      <c r="DNN530" s="418"/>
      <c r="DNO530" s="417"/>
      <c r="DNP530" s="417"/>
      <c r="DNQ530" s="417"/>
      <c r="DNR530" s="417"/>
      <c r="DNS530" s="417"/>
      <c r="DNT530" s="417"/>
      <c r="DNU530" s="417"/>
      <c r="DNV530" s="418"/>
      <c r="DNW530" s="418"/>
      <c r="DNX530" s="417"/>
      <c r="DNY530" s="417"/>
      <c r="DNZ530" s="418"/>
      <c r="DOA530" s="418"/>
      <c r="DOB530" s="417"/>
      <c r="DOC530" s="417"/>
      <c r="DOD530" s="417"/>
      <c r="DOE530" s="417"/>
      <c r="DOF530" s="417"/>
      <c r="DOG530" s="411"/>
      <c r="DOH530" s="443"/>
      <c r="DOI530" s="417"/>
      <c r="DOJ530" s="417"/>
      <c r="DOK530" s="417"/>
      <c r="DOL530" s="417"/>
      <c r="DOM530" s="417"/>
      <c r="DON530" s="417"/>
      <c r="DOO530" s="417"/>
      <c r="DOP530" s="416"/>
      <c r="DOQ530" s="416"/>
      <c r="DOR530" s="416"/>
      <c r="DOS530" s="416"/>
      <c r="DOT530" s="416"/>
      <c r="DOU530" s="416"/>
      <c r="DOV530" s="416"/>
      <c r="DOW530" s="416"/>
      <c r="DOX530" s="416"/>
      <c r="DOY530" s="416"/>
      <c r="DOZ530" s="416"/>
      <c r="DPA530" s="416"/>
      <c r="DPB530" s="416"/>
      <c r="DPC530" s="416"/>
      <c r="DPD530" s="416"/>
      <c r="DPE530" s="416"/>
      <c r="DPF530" s="416"/>
      <c r="DPG530" s="416"/>
      <c r="DPH530" s="416"/>
      <c r="DPI530" s="416"/>
      <c r="DPJ530" s="416"/>
      <c r="DPK530" s="416"/>
      <c r="DPL530" s="416"/>
      <c r="DPM530" s="416"/>
      <c r="DPN530" s="416"/>
      <c r="DPO530" s="416"/>
      <c r="DPP530" s="416"/>
      <c r="DPQ530" s="416"/>
      <c r="DPR530" s="416"/>
      <c r="DPS530" s="416"/>
      <c r="DPT530" s="416"/>
      <c r="DPU530" s="416"/>
      <c r="DPV530" s="416"/>
      <c r="DPW530" s="416"/>
      <c r="DPX530" s="416"/>
      <c r="DPY530" s="416"/>
      <c r="DPZ530" s="416"/>
      <c r="DQA530" s="416"/>
      <c r="DQB530" s="416"/>
      <c r="DQC530" s="416"/>
      <c r="DQD530" s="416"/>
      <c r="DQE530" s="416"/>
      <c r="DQF530" s="416"/>
      <c r="DQG530" s="416"/>
      <c r="DQH530" s="417"/>
      <c r="DQI530" s="417"/>
      <c r="DQJ530" s="417"/>
      <c r="DQK530" s="417"/>
      <c r="DQL530" s="417"/>
      <c r="DQM530" s="417"/>
      <c r="DQN530" s="417"/>
      <c r="DQO530" s="417"/>
      <c r="DQP530" s="417"/>
      <c r="DQQ530" s="417"/>
      <c r="DQR530" s="417"/>
      <c r="DQS530" s="417"/>
      <c r="DQT530" s="417"/>
      <c r="DQU530" s="417"/>
      <c r="DQV530" s="417"/>
      <c r="DQW530" s="417"/>
      <c r="DQX530" s="417"/>
      <c r="DQY530" s="417"/>
      <c r="DQZ530" s="417"/>
      <c r="DRA530" s="417"/>
      <c r="DRB530" s="417"/>
      <c r="DRC530" s="417"/>
      <c r="DRD530" s="417"/>
      <c r="DRE530" s="417"/>
      <c r="DRF530" s="418"/>
      <c r="DRG530" s="418"/>
      <c r="DRH530" s="418"/>
      <c r="DRI530" s="418"/>
      <c r="DRJ530" s="418"/>
      <c r="DRK530" s="417"/>
      <c r="DRL530" s="417"/>
      <c r="DRM530" s="418"/>
      <c r="DRN530" s="418"/>
      <c r="DRO530" s="417"/>
      <c r="DRP530" s="417"/>
      <c r="DRQ530" s="418"/>
      <c r="DRR530" s="418"/>
      <c r="DRS530" s="417"/>
      <c r="DRT530" s="417"/>
      <c r="DRU530" s="417"/>
      <c r="DRV530" s="417"/>
      <c r="DRW530" s="417"/>
      <c r="DRX530" s="417"/>
      <c r="DRY530" s="417"/>
      <c r="DRZ530" s="418"/>
      <c r="DSA530" s="418"/>
      <c r="DSB530" s="417"/>
      <c r="DSC530" s="417"/>
      <c r="DSD530" s="418"/>
      <c r="DSE530" s="418"/>
      <c r="DSF530" s="417"/>
      <c r="DSG530" s="417"/>
      <c r="DSH530" s="417"/>
      <c r="DSI530" s="417"/>
      <c r="DSJ530" s="417"/>
      <c r="DSK530" s="411"/>
      <c r="DSL530" s="443"/>
      <c r="DSM530" s="417"/>
      <c r="DSN530" s="417"/>
      <c r="DSO530" s="417"/>
      <c r="DSP530" s="417"/>
      <c r="DSQ530" s="417"/>
      <c r="DSR530" s="417"/>
      <c r="DSS530" s="417"/>
      <c r="DST530" s="416"/>
      <c r="DSU530" s="416"/>
      <c r="DSV530" s="416"/>
      <c r="DSW530" s="416"/>
      <c r="DSX530" s="416"/>
      <c r="DSY530" s="416"/>
      <c r="DSZ530" s="416"/>
      <c r="DTA530" s="416"/>
      <c r="DTB530" s="416"/>
      <c r="DTC530" s="416"/>
      <c r="DTD530" s="416"/>
      <c r="DTE530" s="416"/>
      <c r="DTF530" s="416"/>
      <c r="DTG530" s="416"/>
      <c r="DTH530" s="416"/>
      <c r="DTI530" s="416"/>
      <c r="DTJ530" s="416"/>
      <c r="DTK530" s="416"/>
      <c r="DTL530" s="416"/>
      <c r="DTM530" s="416"/>
      <c r="DTN530" s="416"/>
      <c r="DTO530" s="416"/>
      <c r="DTP530" s="416"/>
      <c r="DTQ530" s="416"/>
      <c r="DTR530" s="416"/>
      <c r="DTS530" s="416"/>
      <c r="DTT530" s="416"/>
      <c r="DTU530" s="416"/>
      <c r="DTV530" s="416"/>
      <c r="DTW530" s="416"/>
      <c r="DTX530" s="416"/>
      <c r="DTY530" s="416"/>
      <c r="DTZ530" s="416"/>
      <c r="DUA530" s="416"/>
      <c r="DUB530" s="416"/>
      <c r="DUC530" s="416"/>
      <c r="DUD530" s="416"/>
      <c r="DUE530" s="416"/>
      <c r="DUF530" s="416"/>
      <c r="DUG530" s="416"/>
      <c r="DUH530" s="416"/>
      <c r="DUI530" s="416"/>
      <c r="DUJ530" s="416"/>
      <c r="DUK530" s="416"/>
      <c r="DUL530" s="417"/>
      <c r="DUM530" s="417"/>
      <c r="DUN530" s="417"/>
      <c r="DUO530" s="417"/>
      <c r="DUP530" s="417"/>
      <c r="DUQ530" s="417"/>
      <c r="DUR530" s="417"/>
      <c r="DUS530" s="417"/>
      <c r="DUT530" s="417"/>
      <c r="DUU530" s="417"/>
      <c r="DUV530" s="417"/>
      <c r="DUW530" s="417"/>
      <c r="DUX530" s="417"/>
      <c r="DUY530" s="417"/>
      <c r="DUZ530" s="417"/>
      <c r="DVA530" s="417"/>
      <c r="DVB530" s="417"/>
      <c r="DVC530" s="417"/>
      <c r="DVD530" s="417"/>
      <c r="DVE530" s="417"/>
      <c r="DVF530" s="417"/>
      <c r="DVG530" s="417"/>
      <c r="DVH530" s="417"/>
      <c r="DVI530" s="417"/>
      <c r="DVJ530" s="418"/>
      <c r="DVK530" s="418"/>
      <c r="DVL530" s="418"/>
      <c r="DVM530" s="418"/>
      <c r="DVN530" s="418"/>
      <c r="DVO530" s="417"/>
      <c r="DVP530" s="417"/>
      <c r="DVQ530" s="418"/>
      <c r="DVR530" s="418"/>
      <c r="DVS530" s="417"/>
      <c r="DVT530" s="417"/>
      <c r="DVU530" s="418"/>
      <c r="DVV530" s="418"/>
      <c r="DVW530" s="417"/>
      <c r="DVX530" s="417"/>
      <c r="DVY530" s="417"/>
      <c r="DVZ530" s="417"/>
      <c r="DWA530" s="417"/>
      <c r="DWB530" s="417"/>
      <c r="DWC530" s="417"/>
      <c r="DWD530" s="418"/>
      <c r="DWE530" s="418"/>
      <c r="DWF530" s="417"/>
      <c r="DWG530" s="417"/>
      <c r="DWH530" s="418"/>
      <c r="DWI530" s="418"/>
      <c r="DWJ530" s="417"/>
      <c r="DWK530" s="417"/>
      <c r="DWL530" s="417"/>
      <c r="DWM530" s="417"/>
      <c r="DWN530" s="417"/>
      <c r="DWO530" s="411"/>
      <c r="DWP530" s="443"/>
      <c r="DWQ530" s="417"/>
      <c r="DWR530" s="417"/>
      <c r="DWS530" s="417"/>
      <c r="DWT530" s="417"/>
      <c r="DWU530" s="417"/>
      <c r="DWV530" s="417"/>
      <c r="DWW530" s="417"/>
      <c r="DWX530" s="416"/>
      <c r="DWY530" s="416"/>
      <c r="DWZ530" s="416"/>
      <c r="DXA530" s="416"/>
      <c r="DXB530" s="416"/>
      <c r="DXC530" s="416"/>
      <c r="DXD530" s="416"/>
      <c r="DXE530" s="416"/>
      <c r="DXF530" s="416"/>
      <c r="DXG530" s="416"/>
      <c r="DXH530" s="416"/>
      <c r="DXI530" s="416"/>
      <c r="DXJ530" s="416"/>
      <c r="DXK530" s="416"/>
      <c r="DXL530" s="416"/>
      <c r="DXM530" s="416"/>
      <c r="DXN530" s="416"/>
      <c r="DXO530" s="416"/>
      <c r="DXP530" s="416"/>
      <c r="DXQ530" s="416"/>
      <c r="DXR530" s="416"/>
      <c r="DXS530" s="416"/>
      <c r="DXT530" s="416"/>
      <c r="DXU530" s="416"/>
      <c r="DXV530" s="416"/>
      <c r="DXW530" s="416"/>
      <c r="DXX530" s="416"/>
      <c r="DXY530" s="416"/>
      <c r="DXZ530" s="416"/>
      <c r="DYA530" s="416"/>
      <c r="DYB530" s="416"/>
      <c r="DYC530" s="416"/>
      <c r="DYD530" s="416"/>
      <c r="DYE530" s="416"/>
      <c r="DYF530" s="416"/>
      <c r="DYG530" s="416"/>
      <c r="DYH530" s="416"/>
      <c r="DYI530" s="416"/>
      <c r="DYJ530" s="416"/>
      <c r="DYK530" s="416"/>
      <c r="DYL530" s="416"/>
      <c r="DYM530" s="416"/>
      <c r="DYN530" s="416"/>
      <c r="DYO530" s="416"/>
      <c r="DYP530" s="417"/>
      <c r="DYQ530" s="417"/>
      <c r="DYR530" s="417"/>
      <c r="DYS530" s="417"/>
      <c r="DYT530" s="417"/>
      <c r="DYU530" s="417"/>
      <c r="DYV530" s="417"/>
      <c r="DYW530" s="417"/>
      <c r="DYX530" s="417"/>
      <c r="DYY530" s="417"/>
      <c r="DYZ530" s="417"/>
      <c r="DZA530" s="417"/>
      <c r="DZB530" s="417"/>
      <c r="DZC530" s="417"/>
      <c r="DZD530" s="417"/>
      <c r="DZE530" s="417"/>
      <c r="DZF530" s="417"/>
      <c r="DZG530" s="417"/>
      <c r="DZH530" s="417"/>
      <c r="DZI530" s="417"/>
      <c r="DZJ530" s="417"/>
      <c r="DZK530" s="417"/>
      <c r="DZL530" s="417"/>
      <c r="DZM530" s="417"/>
      <c r="DZN530" s="418"/>
      <c r="DZO530" s="418"/>
      <c r="DZP530" s="418"/>
      <c r="DZQ530" s="418"/>
      <c r="DZR530" s="418"/>
      <c r="DZS530" s="417"/>
      <c r="DZT530" s="417"/>
      <c r="DZU530" s="418"/>
      <c r="DZV530" s="418"/>
      <c r="DZW530" s="417"/>
      <c r="DZX530" s="417"/>
      <c r="DZY530" s="418"/>
      <c r="DZZ530" s="418"/>
      <c r="EAA530" s="417"/>
      <c r="EAB530" s="417"/>
      <c r="EAC530" s="417"/>
      <c r="EAD530" s="417"/>
      <c r="EAE530" s="417"/>
      <c r="EAF530" s="417"/>
      <c r="EAG530" s="417"/>
      <c r="EAH530" s="418"/>
      <c r="EAI530" s="418"/>
      <c r="EAJ530" s="417"/>
      <c r="EAK530" s="417"/>
      <c r="EAL530" s="418"/>
      <c r="EAM530" s="418"/>
      <c r="EAN530" s="417"/>
      <c r="EAO530" s="417"/>
      <c r="EAP530" s="417"/>
      <c r="EAQ530" s="417"/>
      <c r="EAR530" s="417"/>
      <c r="EAS530" s="411"/>
      <c r="EAT530" s="443"/>
      <c r="EAU530" s="417"/>
      <c r="EAV530" s="417"/>
      <c r="EAW530" s="417"/>
      <c r="EAX530" s="417"/>
      <c r="EAY530" s="417"/>
      <c r="EAZ530" s="417"/>
      <c r="EBA530" s="417"/>
      <c r="EBB530" s="416"/>
      <c r="EBC530" s="416"/>
      <c r="EBD530" s="416"/>
      <c r="EBE530" s="416"/>
      <c r="EBF530" s="416"/>
      <c r="EBG530" s="416"/>
      <c r="EBH530" s="416"/>
      <c r="EBI530" s="416"/>
      <c r="EBJ530" s="416"/>
      <c r="EBK530" s="416"/>
      <c r="EBL530" s="416"/>
      <c r="EBM530" s="416"/>
      <c r="EBN530" s="416"/>
      <c r="EBO530" s="416"/>
      <c r="EBP530" s="416"/>
      <c r="EBQ530" s="416"/>
      <c r="EBR530" s="416"/>
      <c r="EBS530" s="416"/>
      <c r="EBT530" s="416"/>
      <c r="EBU530" s="416"/>
      <c r="EBV530" s="416"/>
      <c r="EBW530" s="416"/>
      <c r="EBX530" s="416"/>
      <c r="EBY530" s="416"/>
      <c r="EBZ530" s="416"/>
      <c r="ECA530" s="416"/>
      <c r="ECB530" s="416"/>
      <c r="ECC530" s="416"/>
      <c r="ECD530" s="416"/>
      <c r="ECE530" s="416"/>
      <c r="ECF530" s="416"/>
      <c r="ECG530" s="416"/>
      <c r="ECH530" s="416"/>
      <c r="ECI530" s="416"/>
      <c r="ECJ530" s="416"/>
      <c r="ECK530" s="416"/>
      <c r="ECL530" s="416"/>
      <c r="ECM530" s="416"/>
      <c r="ECN530" s="416"/>
      <c r="ECO530" s="416"/>
      <c r="ECP530" s="416"/>
      <c r="ECQ530" s="416"/>
      <c r="ECR530" s="416"/>
      <c r="ECS530" s="416"/>
      <c r="ECT530" s="417"/>
      <c r="ECU530" s="417"/>
      <c r="ECV530" s="417"/>
      <c r="ECW530" s="417"/>
      <c r="ECX530" s="417"/>
      <c r="ECY530" s="417"/>
      <c r="ECZ530" s="417"/>
      <c r="EDA530" s="417"/>
      <c r="EDB530" s="417"/>
      <c r="EDC530" s="417"/>
      <c r="EDD530" s="417"/>
      <c r="EDE530" s="417"/>
      <c r="EDF530" s="417"/>
      <c r="EDG530" s="417"/>
      <c r="EDH530" s="417"/>
      <c r="EDI530" s="417"/>
      <c r="EDJ530" s="417"/>
      <c r="EDK530" s="417"/>
      <c r="EDL530" s="417"/>
      <c r="EDM530" s="417"/>
      <c r="EDN530" s="417"/>
      <c r="EDO530" s="417"/>
      <c r="EDP530" s="417"/>
      <c r="EDQ530" s="417"/>
      <c r="EDR530" s="418"/>
      <c r="EDS530" s="418"/>
      <c r="EDT530" s="418"/>
      <c r="EDU530" s="418"/>
      <c r="EDV530" s="418"/>
      <c r="EDW530" s="417"/>
      <c r="EDX530" s="417"/>
      <c r="EDY530" s="418"/>
      <c r="EDZ530" s="418"/>
      <c r="EEA530" s="417"/>
      <c r="EEB530" s="417"/>
      <c r="EEC530" s="418"/>
      <c r="EED530" s="418"/>
      <c r="EEE530" s="417"/>
      <c r="EEF530" s="417"/>
      <c r="EEG530" s="417"/>
      <c r="EEH530" s="417"/>
      <c r="EEI530" s="417"/>
      <c r="EEJ530" s="417"/>
      <c r="EEK530" s="417"/>
      <c r="EEL530" s="418"/>
      <c r="EEM530" s="418"/>
      <c r="EEN530" s="417"/>
      <c r="EEO530" s="417"/>
      <c r="EEP530" s="418"/>
      <c r="EEQ530" s="418"/>
      <c r="EER530" s="417"/>
      <c r="EES530" s="417"/>
      <c r="EET530" s="417"/>
      <c r="EEU530" s="417"/>
      <c r="EEV530" s="417"/>
      <c r="EEW530" s="411"/>
      <c r="EEX530" s="443"/>
      <c r="EEY530" s="417"/>
      <c r="EEZ530" s="417"/>
      <c r="EFA530" s="417"/>
      <c r="EFB530" s="417"/>
      <c r="EFC530" s="417"/>
      <c r="EFD530" s="417"/>
      <c r="EFE530" s="417"/>
      <c r="EFF530" s="416"/>
      <c r="EFG530" s="416"/>
      <c r="EFH530" s="416"/>
      <c r="EFI530" s="416"/>
      <c r="EFJ530" s="416"/>
      <c r="EFK530" s="416"/>
      <c r="EFL530" s="416"/>
      <c r="EFM530" s="416"/>
      <c r="EFN530" s="416"/>
      <c r="EFO530" s="416"/>
      <c r="EFP530" s="416"/>
      <c r="EFQ530" s="416"/>
      <c r="EFR530" s="416"/>
      <c r="EFS530" s="416"/>
      <c r="EFT530" s="416"/>
      <c r="EFU530" s="416"/>
      <c r="EFV530" s="416"/>
      <c r="EFW530" s="416"/>
      <c r="EFX530" s="416"/>
      <c r="EFY530" s="416"/>
      <c r="EFZ530" s="416"/>
      <c r="EGA530" s="416"/>
      <c r="EGB530" s="416"/>
      <c r="EGC530" s="416"/>
      <c r="EGD530" s="416"/>
      <c r="EGE530" s="416"/>
      <c r="EGF530" s="416"/>
      <c r="EGG530" s="416"/>
      <c r="EGH530" s="416"/>
      <c r="EGI530" s="416"/>
      <c r="EGJ530" s="416"/>
      <c r="EGK530" s="416"/>
      <c r="EGL530" s="416"/>
      <c r="EGM530" s="416"/>
      <c r="EGN530" s="416"/>
      <c r="EGO530" s="416"/>
      <c r="EGP530" s="416"/>
      <c r="EGQ530" s="416"/>
      <c r="EGR530" s="416"/>
      <c r="EGS530" s="416"/>
      <c r="EGT530" s="416"/>
      <c r="EGU530" s="416"/>
      <c r="EGV530" s="416"/>
      <c r="EGW530" s="416"/>
      <c r="EGX530" s="417"/>
      <c r="EGY530" s="417"/>
      <c r="EGZ530" s="417"/>
      <c r="EHA530" s="417"/>
      <c r="EHB530" s="417"/>
      <c r="EHC530" s="417"/>
      <c r="EHD530" s="417"/>
      <c r="EHE530" s="417"/>
      <c r="EHF530" s="417"/>
      <c r="EHG530" s="417"/>
      <c r="EHH530" s="417"/>
      <c r="EHI530" s="417"/>
      <c r="EHJ530" s="417"/>
      <c r="EHK530" s="417"/>
      <c r="EHL530" s="417"/>
      <c r="EHM530" s="417"/>
      <c r="EHN530" s="417"/>
      <c r="EHO530" s="417"/>
      <c r="EHP530" s="417"/>
      <c r="EHQ530" s="417"/>
      <c r="EHR530" s="417"/>
      <c r="EHS530" s="417"/>
      <c r="EHT530" s="417"/>
      <c r="EHU530" s="417"/>
      <c r="EHV530" s="418"/>
      <c r="EHW530" s="418"/>
      <c r="EHX530" s="418"/>
      <c r="EHY530" s="418"/>
      <c r="EHZ530" s="418"/>
      <c r="EIA530" s="417"/>
      <c r="EIB530" s="417"/>
      <c r="EIC530" s="418"/>
      <c r="EID530" s="418"/>
      <c r="EIE530" s="417"/>
      <c r="EIF530" s="417"/>
      <c r="EIG530" s="418"/>
      <c r="EIH530" s="418"/>
      <c r="EII530" s="417"/>
      <c r="EIJ530" s="417"/>
      <c r="EIK530" s="417"/>
      <c r="EIL530" s="417"/>
      <c r="EIM530" s="417"/>
      <c r="EIN530" s="417"/>
      <c r="EIO530" s="417"/>
      <c r="EIP530" s="418"/>
      <c r="EIQ530" s="418"/>
      <c r="EIR530" s="417"/>
      <c r="EIS530" s="417"/>
      <c r="EIT530" s="418"/>
      <c r="EIU530" s="418"/>
      <c r="EIV530" s="417"/>
      <c r="EIW530" s="417"/>
      <c r="EIX530" s="417"/>
      <c r="EIY530" s="417"/>
      <c r="EIZ530" s="417"/>
      <c r="EJA530" s="411"/>
      <c r="EJB530" s="443"/>
      <c r="EJC530" s="417"/>
      <c r="EJD530" s="417"/>
      <c r="EJE530" s="417"/>
      <c r="EJF530" s="417"/>
      <c r="EJG530" s="417"/>
      <c r="EJH530" s="417"/>
      <c r="EJI530" s="417"/>
      <c r="EJJ530" s="416"/>
      <c r="EJK530" s="416"/>
      <c r="EJL530" s="416"/>
      <c r="EJM530" s="416"/>
      <c r="EJN530" s="416"/>
      <c r="EJO530" s="416"/>
      <c r="EJP530" s="416"/>
      <c r="EJQ530" s="416"/>
      <c r="EJR530" s="416"/>
      <c r="EJS530" s="416"/>
      <c r="EJT530" s="416"/>
      <c r="EJU530" s="416"/>
      <c r="EJV530" s="416"/>
      <c r="EJW530" s="416"/>
      <c r="EJX530" s="416"/>
      <c r="EJY530" s="416"/>
      <c r="EJZ530" s="416"/>
      <c r="EKA530" s="416"/>
      <c r="EKB530" s="416"/>
      <c r="EKC530" s="416"/>
      <c r="EKD530" s="416"/>
      <c r="EKE530" s="416"/>
      <c r="EKF530" s="416"/>
      <c r="EKG530" s="416"/>
      <c r="EKH530" s="416"/>
      <c r="EKI530" s="416"/>
      <c r="EKJ530" s="416"/>
      <c r="EKK530" s="416"/>
      <c r="EKL530" s="416"/>
      <c r="EKM530" s="416"/>
      <c r="EKN530" s="416"/>
      <c r="EKO530" s="416"/>
      <c r="EKP530" s="416"/>
      <c r="EKQ530" s="416"/>
      <c r="EKR530" s="416"/>
      <c r="EKS530" s="416"/>
      <c r="EKT530" s="416"/>
      <c r="EKU530" s="416"/>
      <c r="EKV530" s="416"/>
      <c r="EKW530" s="416"/>
      <c r="EKX530" s="416"/>
      <c r="EKY530" s="416"/>
      <c r="EKZ530" s="416"/>
      <c r="ELA530" s="416"/>
      <c r="ELB530" s="417"/>
      <c r="ELC530" s="417"/>
      <c r="ELD530" s="417"/>
      <c r="ELE530" s="417"/>
      <c r="ELF530" s="417"/>
      <c r="ELG530" s="417"/>
      <c r="ELH530" s="417"/>
      <c r="ELI530" s="417"/>
      <c r="ELJ530" s="417"/>
      <c r="ELK530" s="417"/>
      <c r="ELL530" s="417"/>
      <c r="ELM530" s="417"/>
      <c r="ELN530" s="417"/>
      <c r="ELO530" s="417"/>
      <c r="ELP530" s="417"/>
      <c r="ELQ530" s="417"/>
      <c r="ELR530" s="417"/>
      <c r="ELS530" s="417"/>
      <c r="ELT530" s="417"/>
      <c r="ELU530" s="417"/>
      <c r="ELV530" s="417"/>
      <c r="ELW530" s="417"/>
      <c r="ELX530" s="417"/>
      <c r="ELY530" s="417"/>
      <c r="ELZ530" s="418"/>
      <c r="EMA530" s="418"/>
      <c r="EMB530" s="418"/>
      <c r="EMC530" s="418"/>
      <c r="EMD530" s="418"/>
      <c r="EME530" s="417"/>
      <c r="EMF530" s="417"/>
      <c r="EMG530" s="418"/>
      <c r="EMH530" s="418"/>
      <c r="EMI530" s="417"/>
      <c r="EMJ530" s="417"/>
      <c r="EMK530" s="418"/>
      <c r="EML530" s="418"/>
      <c r="EMM530" s="417"/>
      <c r="EMN530" s="417"/>
      <c r="EMO530" s="417"/>
      <c r="EMP530" s="417"/>
      <c r="EMQ530" s="417"/>
      <c r="EMR530" s="417"/>
      <c r="EMS530" s="417"/>
      <c r="EMT530" s="418"/>
      <c r="EMU530" s="418"/>
      <c r="EMV530" s="417"/>
      <c r="EMW530" s="417"/>
      <c r="EMX530" s="418"/>
      <c r="EMY530" s="418"/>
      <c r="EMZ530" s="417"/>
      <c r="ENA530" s="417"/>
      <c r="ENB530" s="417"/>
      <c r="ENC530" s="417"/>
      <c r="END530" s="417"/>
      <c r="ENE530" s="411"/>
      <c r="ENF530" s="443"/>
      <c r="ENG530" s="417"/>
      <c r="ENH530" s="417"/>
      <c r="ENI530" s="417"/>
      <c r="ENJ530" s="417"/>
      <c r="ENK530" s="417"/>
      <c r="ENL530" s="417"/>
      <c r="ENM530" s="417"/>
      <c r="ENN530" s="416"/>
      <c r="ENO530" s="416"/>
      <c r="ENP530" s="416"/>
      <c r="ENQ530" s="416"/>
      <c r="ENR530" s="416"/>
      <c r="ENS530" s="416"/>
      <c r="ENT530" s="416"/>
      <c r="ENU530" s="416"/>
      <c r="ENV530" s="416"/>
      <c r="ENW530" s="416"/>
      <c r="ENX530" s="416"/>
      <c r="ENY530" s="416"/>
      <c r="ENZ530" s="416"/>
      <c r="EOA530" s="416"/>
      <c r="EOB530" s="416"/>
      <c r="EOC530" s="416"/>
      <c r="EOD530" s="416"/>
      <c r="EOE530" s="416"/>
      <c r="EOF530" s="416"/>
      <c r="EOG530" s="416"/>
      <c r="EOH530" s="416"/>
      <c r="EOI530" s="416"/>
      <c r="EOJ530" s="416"/>
      <c r="EOK530" s="416"/>
      <c r="EOL530" s="416"/>
      <c r="EOM530" s="416"/>
      <c r="EON530" s="416"/>
      <c r="EOO530" s="416"/>
      <c r="EOP530" s="416"/>
      <c r="EOQ530" s="416"/>
      <c r="EOR530" s="416"/>
      <c r="EOS530" s="416"/>
      <c r="EOT530" s="416"/>
      <c r="EOU530" s="416"/>
      <c r="EOV530" s="416"/>
      <c r="EOW530" s="416"/>
      <c r="EOX530" s="416"/>
      <c r="EOY530" s="416"/>
      <c r="EOZ530" s="416"/>
      <c r="EPA530" s="416"/>
      <c r="EPB530" s="416"/>
      <c r="EPC530" s="416"/>
      <c r="EPD530" s="416"/>
      <c r="EPE530" s="416"/>
      <c r="EPF530" s="417"/>
      <c r="EPG530" s="417"/>
      <c r="EPH530" s="417"/>
      <c r="EPI530" s="417"/>
      <c r="EPJ530" s="417"/>
      <c r="EPK530" s="417"/>
      <c r="EPL530" s="417"/>
      <c r="EPM530" s="417"/>
      <c r="EPN530" s="417"/>
      <c r="EPO530" s="417"/>
      <c r="EPP530" s="417"/>
      <c r="EPQ530" s="417"/>
      <c r="EPR530" s="417"/>
      <c r="EPS530" s="417"/>
      <c r="EPT530" s="417"/>
      <c r="EPU530" s="417"/>
      <c r="EPV530" s="417"/>
      <c r="EPW530" s="417"/>
      <c r="EPX530" s="417"/>
      <c r="EPY530" s="417"/>
      <c r="EPZ530" s="417"/>
      <c r="EQA530" s="417"/>
      <c r="EQB530" s="417"/>
      <c r="EQC530" s="417"/>
      <c r="EQD530" s="418"/>
      <c r="EQE530" s="418"/>
      <c r="EQF530" s="418"/>
      <c r="EQG530" s="418"/>
      <c r="EQH530" s="418"/>
      <c r="EQI530" s="417"/>
      <c r="EQJ530" s="417"/>
      <c r="EQK530" s="418"/>
      <c r="EQL530" s="418"/>
      <c r="EQM530" s="417"/>
      <c r="EQN530" s="417"/>
      <c r="EQO530" s="418"/>
      <c r="EQP530" s="418"/>
      <c r="EQQ530" s="417"/>
      <c r="EQR530" s="417"/>
      <c r="EQS530" s="417"/>
      <c r="EQT530" s="417"/>
      <c r="EQU530" s="417"/>
      <c r="EQV530" s="417"/>
      <c r="EQW530" s="417"/>
      <c r="EQX530" s="418"/>
      <c r="EQY530" s="418"/>
      <c r="EQZ530" s="417"/>
      <c r="ERA530" s="417"/>
      <c r="ERB530" s="418"/>
      <c r="ERC530" s="418"/>
      <c r="ERD530" s="417"/>
      <c r="ERE530" s="417"/>
      <c r="ERF530" s="417"/>
      <c r="ERG530" s="417"/>
      <c r="ERH530" s="417"/>
      <c r="ERI530" s="411"/>
      <c r="ERJ530" s="443"/>
      <c r="ERK530" s="417"/>
      <c r="ERL530" s="417"/>
      <c r="ERM530" s="417"/>
      <c r="ERN530" s="417"/>
      <c r="ERO530" s="417"/>
      <c r="ERP530" s="417"/>
      <c r="ERQ530" s="417"/>
      <c r="ERR530" s="416"/>
      <c r="ERS530" s="416"/>
      <c r="ERT530" s="416"/>
      <c r="ERU530" s="416"/>
      <c r="ERV530" s="416"/>
      <c r="ERW530" s="416"/>
      <c r="ERX530" s="416"/>
      <c r="ERY530" s="416"/>
      <c r="ERZ530" s="416"/>
      <c r="ESA530" s="416"/>
      <c r="ESB530" s="416"/>
      <c r="ESC530" s="416"/>
      <c r="ESD530" s="416"/>
      <c r="ESE530" s="416"/>
      <c r="ESF530" s="416"/>
      <c r="ESG530" s="416"/>
      <c r="ESH530" s="416"/>
      <c r="ESI530" s="416"/>
      <c r="ESJ530" s="416"/>
      <c r="ESK530" s="416"/>
      <c r="ESL530" s="416"/>
      <c r="ESM530" s="416"/>
      <c r="ESN530" s="416"/>
      <c r="ESO530" s="416"/>
      <c r="ESP530" s="416"/>
      <c r="ESQ530" s="416"/>
      <c r="ESR530" s="416"/>
      <c r="ESS530" s="416"/>
      <c r="EST530" s="416"/>
      <c r="ESU530" s="416"/>
      <c r="ESV530" s="416"/>
      <c r="ESW530" s="416"/>
      <c r="ESX530" s="416"/>
      <c r="ESY530" s="416"/>
      <c r="ESZ530" s="416"/>
      <c r="ETA530" s="416"/>
      <c r="ETB530" s="416"/>
      <c r="ETC530" s="416"/>
      <c r="ETD530" s="416"/>
      <c r="ETE530" s="416"/>
      <c r="ETF530" s="416"/>
      <c r="ETG530" s="416"/>
      <c r="ETH530" s="416"/>
      <c r="ETI530" s="416"/>
      <c r="ETJ530" s="417"/>
      <c r="ETK530" s="417"/>
      <c r="ETL530" s="417"/>
      <c r="ETM530" s="417"/>
      <c r="ETN530" s="417"/>
      <c r="ETO530" s="417"/>
      <c r="ETP530" s="417"/>
      <c r="ETQ530" s="417"/>
      <c r="ETR530" s="417"/>
      <c r="ETS530" s="417"/>
      <c r="ETT530" s="417"/>
      <c r="ETU530" s="417"/>
      <c r="ETV530" s="417"/>
      <c r="ETW530" s="417"/>
      <c r="ETX530" s="417"/>
      <c r="ETY530" s="417"/>
      <c r="ETZ530" s="417"/>
      <c r="EUA530" s="417"/>
      <c r="EUB530" s="417"/>
      <c r="EUC530" s="417"/>
      <c r="EUD530" s="417"/>
      <c r="EUE530" s="417"/>
      <c r="EUF530" s="417"/>
      <c r="EUG530" s="417"/>
      <c r="EUH530" s="418"/>
      <c r="EUI530" s="418"/>
      <c r="EUJ530" s="418"/>
      <c r="EUK530" s="418"/>
      <c r="EUL530" s="418"/>
      <c r="EUM530" s="417"/>
      <c r="EUN530" s="417"/>
      <c r="EUO530" s="418"/>
      <c r="EUP530" s="418"/>
      <c r="EUQ530" s="417"/>
      <c r="EUR530" s="417"/>
      <c r="EUS530" s="418"/>
      <c r="EUT530" s="418"/>
      <c r="EUU530" s="417"/>
      <c r="EUV530" s="417"/>
      <c r="EUW530" s="417"/>
      <c r="EUX530" s="417"/>
      <c r="EUY530" s="417"/>
      <c r="EUZ530" s="417"/>
      <c r="EVA530" s="417"/>
      <c r="EVB530" s="418"/>
      <c r="EVC530" s="418"/>
      <c r="EVD530" s="417"/>
      <c r="EVE530" s="417"/>
      <c r="EVF530" s="418"/>
      <c r="EVG530" s="418"/>
      <c r="EVH530" s="417"/>
      <c r="EVI530" s="417"/>
      <c r="EVJ530" s="417"/>
      <c r="EVK530" s="417"/>
      <c r="EVL530" s="417"/>
      <c r="EVM530" s="411"/>
      <c r="EVN530" s="443"/>
      <c r="EVO530" s="417"/>
      <c r="EVP530" s="417"/>
      <c r="EVQ530" s="417"/>
      <c r="EVR530" s="417"/>
      <c r="EVS530" s="417"/>
      <c r="EVT530" s="417"/>
      <c r="EVU530" s="417"/>
      <c r="EVV530" s="416"/>
      <c r="EVW530" s="416"/>
      <c r="EVX530" s="416"/>
      <c r="EVY530" s="416"/>
      <c r="EVZ530" s="416"/>
      <c r="EWA530" s="416"/>
      <c r="EWB530" s="416"/>
      <c r="EWC530" s="416"/>
      <c r="EWD530" s="416"/>
      <c r="EWE530" s="416"/>
      <c r="EWF530" s="416"/>
      <c r="EWG530" s="416"/>
      <c r="EWH530" s="416"/>
      <c r="EWI530" s="416"/>
      <c r="EWJ530" s="416"/>
      <c r="EWK530" s="416"/>
      <c r="EWL530" s="416"/>
      <c r="EWM530" s="416"/>
      <c r="EWN530" s="416"/>
      <c r="EWO530" s="416"/>
      <c r="EWP530" s="416"/>
      <c r="EWQ530" s="416"/>
      <c r="EWR530" s="416"/>
      <c r="EWS530" s="416"/>
      <c r="EWT530" s="416"/>
      <c r="EWU530" s="416"/>
      <c r="EWV530" s="416"/>
      <c r="EWW530" s="416"/>
      <c r="EWX530" s="416"/>
      <c r="EWY530" s="416"/>
      <c r="EWZ530" s="416"/>
      <c r="EXA530" s="416"/>
      <c r="EXB530" s="416"/>
      <c r="EXC530" s="416"/>
      <c r="EXD530" s="416"/>
      <c r="EXE530" s="416"/>
      <c r="EXF530" s="416"/>
      <c r="EXG530" s="416"/>
      <c r="EXH530" s="416"/>
      <c r="EXI530" s="416"/>
      <c r="EXJ530" s="416"/>
      <c r="EXK530" s="416"/>
      <c r="EXL530" s="416"/>
      <c r="EXM530" s="416"/>
      <c r="EXN530" s="417"/>
      <c r="EXO530" s="417"/>
      <c r="EXP530" s="417"/>
      <c r="EXQ530" s="417"/>
      <c r="EXR530" s="417"/>
      <c r="EXS530" s="417"/>
      <c r="EXT530" s="417"/>
      <c r="EXU530" s="417"/>
      <c r="EXV530" s="417"/>
      <c r="EXW530" s="417"/>
      <c r="EXX530" s="417"/>
      <c r="EXY530" s="417"/>
      <c r="EXZ530" s="417"/>
      <c r="EYA530" s="417"/>
      <c r="EYB530" s="417"/>
      <c r="EYC530" s="417"/>
      <c r="EYD530" s="417"/>
      <c r="EYE530" s="417"/>
      <c r="EYF530" s="417"/>
      <c r="EYG530" s="417"/>
      <c r="EYH530" s="417"/>
      <c r="EYI530" s="417"/>
      <c r="EYJ530" s="417"/>
      <c r="EYK530" s="417"/>
      <c r="EYL530" s="418"/>
      <c r="EYM530" s="418"/>
      <c r="EYN530" s="418"/>
      <c r="EYO530" s="418"/>
      <c r="EYP530" s="418"/>
      <c r="EYQ530" s="417"/>
      <c r="EYR530" s="417"/>
      <c r="EYS530" s="418"/>
      <c r="EYT530" s="418"/>
      <c r="EYU530" s="417"/>
      <c r="EYV530" s="417"/>
      <c r="EYW530" s="418"/>
      <c r="EYX530" s="418"/>
      <c r="EYY530" s="417"/>
      <c r="EYZ530" s="417"/>
      <c r="EZA530" s="417"/>
      <c r="EZB530" s="417"/>
      <c r="EZC530" s="417"/>
      <c r="EZD530" s="417"/>
      <c r="EZE530" s="417"/>
      <c r="EZF530" s="418"/>
      <c r="EZG530" s="418"/>
      <c r="EZH530" s="417"/>
      <c r="EZI530" s="417"/>
      <c r="EZJ530" s="418"/>
      <c r="EZK530" s="418"/>
      <c r="EZL530" s="417"/>
      <c r="EZM530" s="417"/>
      <c r="EZN530" s="417"/>
      <c r="EZO530" s="417"/>
      <c r="EZP530" s="417"/>
      <c r="EZQ530" s="411"/>
      <c r="EZR530" s="443"/>
      <c r="EZS530" s="417"/>
      <c r="EZT530" s="417"/>
      <c r="EZU530" s="417"/>
      <c r="EZV530" s="417"/>
      <c r="EZW530" s="417"/>
      <c r="EZX530" s="417"/>
      <c r="EZY530" s="417"/>
      <c r="EZZ530" s="416"/>
      <c r="FAA530" s="416"/>
      <c r="FAB530" s="416"/>
      <c r="FAC530" s="416"/>
      <c r="FAD530" s="416"/>
      <c r="FAE530" s="416"/>
      <c r="FAF530" s="416"/>
      <c r="FAG530" s="416"/>
      <c r="FAH530" s="416"/>
      <c r="FAI530" s="416"/>
      <c r="FAJ530" s="416"/>
      <c r="FAK530" s="416"/>
      <c r="FAL530" s="416"/>
      <c r="FAM530" s="416"/>
      <c r="FAN530" s="416"/>
      <c r="FAO530" s="416"/>
      <c r="FAP530" s="416"/>
      <c r="FAQ530" s="416"/>
      <c r="FAR530" s="416"/>
      <c r="FAS530" s="416"/>
      <c r="FAT530" s="416"/>
      <c r="FAU530" s="416"/>
      <c r="FAV530" s="416"/>
      <c r="FAW530" s="416"/>
      <c r="FAX530" s="416"/>
      <c r="FAY530" s="416"/>
      <c r="FAZ530" s="416"/>
      <c r="FBA530" s="416"/>
      <c r="FBB530" s="416"/>
      <c r="FBC530" s="416"/>
      <c r="FBD530" s="416"/>
      <c r="FBE530" s="416"/>
      <c r="FBF530" s="416"/>
      <c r="FBG530" s="416"/>
      <c r="FBH530" s="416"/>
      <c r="FBI530" s="416"/>
      <c r="FBJ530" s="416"/>
      <c r="FBK530" s="416"/>
      <c r="FBL530" s="416"/>
      <c r="FBM530" s="416"/>
      <c r="FBN530" s="416"/>
      <c r="FBO530" s="416"/>
      <c r="FBP530" s="416"/>
      <c r="FBQ530" s="416"/>
      <c r="FBR530" s="417"/>
      <c r="FBS530" s="417"/>
      <c r="FBT530" s="417"/>
      <c r="FBU530" s="417"/>
      <c r="FBV530" s="417"/>
      <c r="FBW530" s="417"/>
      <c r="FBX530" s="417"/>
      <c r="FBY530" s="417"/>
      <c r="FBZ530" s="417"/>
      <c r="FCA530" s="417"/>
      <c r="FCB530" s="417"/>
      <c r="FCC530" s="417"/>
      <c r="FCD530" s="417"/>
      <c r="FCE530" s="417"/>
      <c r="FCF530" s="417"/>
      <c r="FCG530" s="417"/>
      <c r="FCH530" s="417"/>
      <c r="FCI530" s="417"/>
      <c r="FCJ530" s="417"/>
      <c r="FCK530" s="417"/>
      <c r="FCL530" s="417"/>
      <c r="FCM530" s="417"/>
      <c r="FCN530" s="417"/>
      <c r="FCO530" s="417"/>
      <c r="FCP530" s="418"/>
      <c r="FCQ530" s="418"/>
      <c r="FCR530" s="418"/>
      <c r="FCS530" s="418"/>
      <c r="FCT530" s="418"/>
      <c r="FCU530" s="417"/>
      <c r="FCV530" s="417"/>
      <c r="FCW530" s="418"/>
      <c r="FCX530" s="418"/>
      <c r="FCY530" s="417"/>
      <c r="FCZ530" s="417"/>
      <c r="FDA530" s="418"/>
      <c r="FDB530" s="418"/>
      <c r="FDC530" s="417"/>
      <c r="FDD530" s="417"/>
      <c r="FDE530" s="417"/>
      <c r="FDF530" s="417"/>
      <c r="FDG530" s="417"/>
      <c r="FDH530" s="417"/>
      <c r="FDI530" s="417"/>
      <c r="FDJ530" s="418"/>
      <c r="FDK530" s="418"/>
      <c r="FDL530" s="417"/>
      <c r="FDM530" s="417"/>
      <c r="FDN530" s="418"/>
      <c r="FDO530" s="418"/>
      <c r="FDP530" s="417"/>
      <c r="FDQ530" s="417"/>
      <c r="FDR530" s="417"/>
      <c r="FDS530" s="417"/>
      <c r="FDT530" s="417"/>
      <c r="FDU530" s="411"/>
      <c r="FDV530" s="443"/>
      <c r="FDW530" s="417"/>
      <c r="FDX530" s="417"/>
      <c r="FDY530" s="417"/>
      <c r="FDZ530" s="417"/>
      <c r="FEA530" s="417"/>
      <c r="FEB530" s="417"/>
      <c r="FEC530" s="417"/>
      <c r="FED530" s="416"/>
      <c r="FEE530" s="416"/>
      <c r="FEF530" s="416"/>
      <c r="FEG530" s="416"/>
      <c r="FEH530" s="416"/>
      <c r="FEI530" s="416"/>
      <c r="FEJ530" s="416"/>
      <c r="FEK530" s="416"/>
      <c r="FEL530" s="416"/>
      <c r="FEM530" s="416"/>
      <c r="FEN530" s="416"/>
      <c r="FEO530" s="416"/>
      <c r="FEP530" s="416"/>
      <c r="FEQ530" s="416"/>
      <c r="FER530" s="416"/>
      <c r="FES530" s="416"/>
      <c r="FET530" s="416"/>
      <c r="FEU530" s="416"/>
      <c r="FEV530" s="416"/>
      <c r="FEW530" s="416"/>
      <c r="FEX530" s="416"/>
      <c r="FEY530" s="416"/>
      <c r="FEZ530" s="416"/>
      <c r="FFA530" s="416"/>
      <c r="FFB530" s="416"/>
      <c r="FFC530" s="416"/>
      <c r="FFD530" s="416"/>
      <c r="FFE530" s="416"/>
      <c r="FFF530" s="416"/>
      <c r="FFG530" s="416"/>
      <c r="FFH530" s="416"/>
      <c r="FFI530" s="416"/>
      <c r="FFJ530" s="416"/>
      <c r="FFK530" s="416"/>
      <c r="FFL530" s="416"/>
      <c r="FFM530" s="416"/>
      <c r="FFN530" s="416"/>
      <c r="FFO530" s="416"/>
      <c r="FFP530" s="416"/>
      <c r="FFQ530" s="416"/>
      <c r="FFR530" s="416"/>
      <c r="FFS530" s="416"/>
      <c r="FFT530" s="416"/>
      <c r="FFU530" s="416"/>
      <c r="FFV530" s="417"/>
      <c r="FFW530" s="417"/>
      <c r="FFX530" s="417"/>
      <c r="FFY530" s="417"/>
      <c r="FFZ530" s="417"/>
      <c r="FGA530" s="417"/>
      <c r="FGB530" s="417"/>
      <c r="FGC530" s="417"/>
      <c r="FGD530" s="417"/>
      <c r="FGE530" s="417"/>
      <c r="FGF530" s="417"/>
      <c r="FGG530" s="417"/>
      <c r="FGH530" s="417"/>
      <c r="FGI530" s="417"/>
      <c r="FGJ530" s="417"/>
      <c r="FGK530" s="417"/>
      <c r="FGL530" s="417"/>
      <c r="FGM530" s="417"/>
      <c r="FGN530" s="417"/>
      <c r="FGO530" s="417"/>
      <c r="FGP530" s="417"/>
      <c r="FGQ530" s="417"/>
      <c r="FGR530" s="417"/>
      <c r="FGS530" s="417"/>
      <c r="FGT530" s="418"/>
      <c r="FGU530" s="418"/>
      <c r="FGV530" s="418"/>
      <c r="FGW530" s="418"/>
      <c r="FGX530" s="418"/>
      <c r="FGY530" s="417"/>
      <c r="FGZ530" s="417"/>
      <c r="FHA530" s="418"/>
      <c r="FHB530" s="418"/>
      <c r="FHC530" s="417"/>
      <c r="FHD530" s="417"/>
      <c r="FHE530" s="418"/>
      <c r="FHF530" s="418"/>
      <c r="FHG530" s="417"/>
      <c r="FHH530" s="417"/>
      <c r="FHI530" s="417"/>
      <c r="FHJ530" s="417"/>
      <c r="FHK530" s="417"/>
      <c r="FHL530" s="417"/>
      <c r="FHM530" s="417"/>
      <c r="FHN530" s="418"/>
      <c r="FHO530" s="418"/>
      <c r="FHP530" s="417"/>
      <c r="FHQ530" s="417"/>
      <c r="FHR530" s="418"/>
      <c r="FHS530" s="418"/>
      <c r="FHT530" s="417"/>
      <c r="FHU530" s="417"/>
      <c r="FHV530" s="417"/>
      <c r="FHW530" s="417"/>
      <c r="FHX530" s="417"/>
      <c r="FHY530" s="411"/>
      <c r="FHZ530" s="443"/>
      <c r="FIA530" s="417"/>
      <c r="FIB530" s="417"/>
      <c r="FIC530" s="417"/>
      <c r="FID530" s="417"/>
      <c r="FIE530" s="417"/>
      <c r="FIF530" s="417"/>
      <c r="FIG530" s="417"/>
      <c r="FIH530" s="416"/>
      <c r="FII530" s="416"/>
      <c r="FIJ530" s="416"/>
      <c r="FIK530" s="416"/>
      <c r="FIL530" s="416"/>
      <c r="FIM530" s="416"/>
      <c r="FIN530" s="416"/>
      <c r="FIO530" s="416"/>
      <c r="FIP530" s="416"/>
      <c r="FIQ530" s="416"/>
      <c r="FIR530" s="416"/>
      <c r="FIS530" s="416"/>
      <c r="FIT530" s="416"/>
      <c r="FIU530" s="416"/>
      <c r="FIV530" s="416"/>
      <c r="FIW530" s="416"/>
      <c r="FIX530" s="416"/>
      <c r="FIY530" s="416"/>
      <c r="FIZ530" s="416"/>
      <c r="FJA530" s="416"/>
      <c r="FJB530" s="416"/>
      <c r="FJC530" s="416"/>
      <c r="FJD530" s="416"/>
      <c r="FJE530" s="416"/>
      <c r="FJF530" s="416"/>
      <c r="FJG530" s="416"/>
      <c r="FJH530" s="416"/>
      <c r="FJI530" s="416"/>
      <c r="FJJ530" s="416"/>
      <c r="FJK530" s="416"/>
      <c r="FJL530" s="416"/>
      <c r="FJM530" s="416"/>
      <c r="FJN530" s="416"/>
      <c r="FJO530" s="416"/>
      <c r="FJP530" s="416"/>
      <c r="FJQ530" s="416"/>
      <c r="FJR530" s="416"/>
      <c r="FJS530" s="416"/>
      <c r="FJT530" s="416"/>
      <c r="FJU530" s="416"/>
      <c r="FJV530" s="416"/>
      <c r="FJW530" s="416"/>
      <c r="FJX530" s="416"/>
      <c r="FJY530" s="416"/>
      <c r="FJZ530" s="417"/>
      <c r="FKA530" s="417"/>
      <c r="FKB530" s="417"/>
      <c r="FKC530" s="417"/>
      <c r="FKD530" s="417"/>
      <c r="FKE530" s="417"/>
      <c r="FKF530" s="417"/>
      <c r="FKG530" s="417"/>
      <c r="FKH530" s="417"/>
      <c r="FKI530" s="417"/>
      <c r="FKJ530" s="417"/>
      <c r="FKK530" s="417"/>
      <c r="FKL530" s="417"/>
      <c r="FKM530" s="417"/>
      <c r="FKN530" s="417"/>
      <c r="FKO530" s="417"/>
      <c r="FKP530" s="417"/>
      <c r="FKQ530" s="417"/>
      <c r="FKR530" s="417"/>
      <c r="FKS530" s="417"/>
      <c r="FKT530" s="417"/>
      <c r="FKU530" s="417"/>
      <c r="FKV530" s="417"/>
      <c r="FKW530" s="417"/>
      <c r="FKX530" s="418"/>
      <c r="FKY530" s="418"/>
      <c r="FKZ530" s="418"/>
      <c r="FLA530" s="418"/>
      <c r="FLB530" s="418"/>
      <c r="FLC530" s="417"/>
      <c r="FLD530" s="417"/>
      <c r="FLE530" s="418"/>
      <c r="FLF530" s="418"/>
      <c r="FLG530" s="417"/>
      <c r="FLH530" s="417"/>
      <c r="FLI530" s="418"/>
      <c r="FLJ530" s="418"/>
      <c r="FLK530" s="417"/>
      <c r="FLL530" s="417"/>
      <c r="FLM530" s="417"/>
      <c r="FLN530" s="417"/>
      <c r="FLO530" s="417"/>
      <c r="FLP530" s="417"/>
      <c r="FLQ530" s="417"/>
      <c r="FLR530" s="418"/>
      <c r="FLS530" s="418"/>
      <c r="FLT530" s="417"/>
      <c r="FLU530" s="417"/>
      <c r="FLV530" s="418"/>
      <c r="FLW530" s="418"/>
      <c r="FLX530" s="417"/>
      <c r="FLY530" s="417"/>
      <c r="FLZ530" s="417"/>
      <c r="FMA530" s="417"/>
      <c r="FMB530" s="417"/>
      <c r="FMC530" s="411"/>
      <c r="FMD530" s="443"/>
      <c r="FME530" s="417"/>
      <c r="FMF530" s="417"/>
      <c r="FMG530" s="417"/>
      <c r="FMH530" s="417"/>
      <c r="FMI530" s="417"/>
      <c r="FMJ530" s="417"/>
      <c r="FMK530" s="417"/>
      <c r="FML530" s="416"/>
      <c r="FMM530" s="416"/>
      <c r="FMN530" s="416"/>
      <c r="FMO530" s="416"/>
      <c r="FMP530" s="416"/>
      <c r="FMQ530" s="416"/>
      <c r="FMR530" s="416"/>
      <c r="FMS530" s="416"/>
      <c r="FMT530" s="416"/>
      <c r="FMU530" s="416"/>
      <c r="FMV530" s="416"/>
      <c r="FMW530" s="416"/>
      <c r="FMX530" s="416"/>
      <c r="FMY530" s="416"/>
      <c r="FMZ530" s="416"/>
      <c r="FNA530" s="416"/>
      <c r="FNB530" s="416"/>
      <c r="FNC530" s="416"/>
      <c r="FND530" s="416"/>
      <c r="FNE530" s="416"/>
      <c r="FNF530" s="416"/>
      <c r="FNG530" s="416"/>
      <c r="FNH530" s="416"/>
      <c r="FNI530" s="416"/>
      <c r="FNJ530" s="416"/>
      <c r="FNK530" s="416"/>
      <c r="FNL530" s="416"/>
      <c r="FNM530" s="416"/>
      <c r="FNN530" s="416"/>
      <c r="FNO530" s="416"/>
      <c r="FNP530" s="416"/>
      <c r="FNQ530" s="416"/>
      <c r="FNR530" s="416"/>
      <c r="FNS530" s="416"/>
      <c r="FNT530" s="416"/>
      <c r="FNU530" s="416"/>
      <c r="FNV530" s="416"/>
      <c r="FNW530" s="416"/>
      <c r="FNX530" s="416"/>
      <c r="FNY530" s="416"/>
      <c r="FNZ530" s="416"/>
      <c r="FOA530" s="416"/>
      <c r="FOB530" s="416"/>
      <c r="FOC530" s="416"/>
      <c r="FOD530" s="417"/>
      <c r="FOE530" s="417"/>
      <c r="FOF530" s="417"/>
      <c r="FOG530" s="417"/>
      <c r="FOH530" s="417"/>
      <c r="FOI530" s="417"/>
      <c r="FOJ530" s="417"/>
      <c r="FOK530" s="417"/>
      <c r="FOL530" s="417"/>
      <c r="FOM530" s="417"/>
      <c r="FON530" s="417"/>
      <c r="FOO530" s="417"/>
      <c r="FOP530" s="417"/>
      <c r="FOQ530" s="417"/>
      <c r="FOR530" s="417"/>
      <c r="FOS530" s="417"/>
      <c r="FOT530" s="417"/>
      <c r="FOU530" s="417"/>
      <c r="FOV530" s="417"/>
      <c r="FOW530" s="417"/>
      <c r="FOX530" s="417"/>
      <c r="FOY530" s="417"/>
      <c r="FOZ530" s="417"/>
      <c r="FPA530" s="417"/>
      <c r="FPB530" s="418"/>
      <c r="FPC530" s="418"/>
      <c r="FPD530" s="418"/>
      <c r="FPE530" s="418"/>
      <c r="FPF530" s="418"/>
      <c r="FPG530" s="417"/>
      <c r="FPH530" s="417"/>
      <c r="FPI530" s="418"/>
      <c r="FPJ530" s="418"/>
      <c r="FPK530" s="417"/>
      <c r="FPL530" s="417"/>
      <c r="FPM530" s="418"/>
      <c r="FPN530" s="418"/>
      <c r="FPO530" s="417"/>
      <c r="FPP530" s="417"/>
      <c r="FPQ530" s="417"/>
      <c r="FPR530" s="417"/>
      <c r="FPS530" s="417"/>
      <c r="FPT530" s="417"/>
      <c r="FPU530" s="417"/>
      <c r="FPV530" s="418"/>
      <c r="FPW530" s="418"/>
      <c r="FPX530" s="417"/>
      <c r="FPY530" s="417"/>
      <c r="FPZ530" s="418"/>
      <c r="FQA530" s="418"/>
      <c r="FQB530" s="417"/>
      <c r="FQC530" s="417"/>
      <c r="FQD530" s="417"/>
      <c r="FQE530" s="417"/>
      <c r="FQF530" s="417"/>
      <c r="FQG530" s="411"/>
      <c r="FQH530" s="443"/>
      <c r="FQI530" s="417"/>
      <c r="FQJ530" s="417"/>
      <c r="FQK530" s="417"/>
      <c r="FQL530" s="417"/>
      <c r="FQM530" s="417"/>
      <c r="FQN530" s="417"/>
      <c r="FQO530" s="417"/>
      <c r="FQP530" s="416"/>
      <c r="FQQ530" s="416"/>
      <c r="FQR530" s="416"/>
      <c r="FQS530" s="416"/>
      <c r="FQT530" s="416"/>
      <c r="FQU530" s="416"/>
      <c r="FQV530" s="416"/>
      <c r="FQW530" s="416"/>
      <c r="FQX530" s="416"/>
      <c r="FQY530" s="416"/>
      <c r="FQZ530" s="416"/>
      <c r="FRA530" s="416"/>
      <c r="FRB530" s="416"/>
      <c r="FRC530" s="416"/>
      <c r="FRD530" s="416"/>
      <c r="FRE530" s="416"/>
      <c r="FRF530" s="416"/>
      <c r="FRG530" s="416"/>
      <c r="FRH530" s="416"/>
      <c r="FRI530" s="416"/>
      <c r="FRJ530" s="416"/>
      <c r="FRK530" s="416"/>
      <c r="FRL530" s="416"/>
      <c r="FRM530" s="416"/>
      <c r="FRN530" s="416"/>
      <c r="FRO530" s="416"/>
      <c r="FRP530" s="416"/>
      <c r="FRQ530" s="416"/>
      <c r="FRR530" s="416"/>
      <c r="FRS530" s="416"/>
      <c r="FRT530" s="416"/>
      <c r="FRU530" s="416"/>
      <c r="FRV530" s="416"/>
      <c r="FRW530" s="416"/>
      <c r="FRX530" s="416"/>
      <c r="FRY530" s="416"/>
      <c r="FRZ530" s="416"/>
      <c r="FSA530" s="416"/>
      <c r="FSB530" s="416"/>
      <c r="FSC530" s="416"/>
      <c r="FSD530" s="416"/>
      <c r="FSE530" s="416"/>
      <c r="FSF530" s="416"/>
      <c r="FSG530" s="416"/>
      <c r="FSH530" s="417"/>
      <c r="FSI530" s="417"/>
      <c r="FSJ530" s="417"/>
      <c r="FSK530" s="417"/>
      <c r="FSL530" s="417"/>
      <c r="FSM530" s="417"/>
      <c r="FSN530" s="417"/>
      <c r="FSO530" s="417"/>
      <c r="FSP530" s="417"/>
      <c r="FSQ530" s="417"/>
      <c r="FSR530" s="417"/>
      <c r="FSS530" s="417"/>
      <c r="FST530" s="417"/>
      <c r="FSU530" s="417"/>
      <c r="FSV530" s="417"/>
      <c r="FSW530" s="417"/>
      <c r="FSX530" s="417"/>
      <c r="FSY530" s="417"/>
      <c r="FSZ530" s="417"/>
      <c r="FTA530" s="417"/>
      <c r="FTB530" s="417"/>
      <c r="FTC530" s="417"/>
      <c r="FTD530" s="417"/>
      <c r="FTE530" s="417"/>
      <c r="FTF530" s="418"/>
      <c r="FTG530" s="418"/>
      <c r="FTH530" s="418"/>
      <c r="FTI530" s="418"/>
      <c r="FTJ530" s="418"/>
      <c r="FTK530" s="417"/>
      <c r="FTL530" s="417"/>
      <c r="FTM530" s="418"/>
      <c r="FTN530" s="418"/>
      <c r="FTO530" s="417"/>
      <c r="FTP530" s="417"/>
      <c r="FTQ530" s="418"/>
      <c r="FTR530" s="418"/>
      <c r="FTS530" s="417"/>
      <c r="FTT530" s="417"/>
      <c r="FTU530" s="417"/>
      <c r="FTV530" s="417"/>
      <c r="FTW530" s="417"/>
      <c r="FTX530" s="417"/>
      <c r="FTY530" s="417"/>
      <c r="FTZ530" s="418"/>
      <c r="FUA530" s="418"/>
      <c r="FUB530" s="417"/>
      <c r="FUC530" s="417"/>
      <c r="FUD530" s="418"/>
      <c r="FUE530" s="418"/>
      <c r="FUF530" s="417"/>
      <c r="FUG530" s="417"/>
      <c r="FUH530" s="417"/>
      <c r="FUI530" s="417"/>
      <c r="FUJ530" s="417"/>
      <c r="FUK530" s="411"/>
      <c r="FUL530" s="443"/>
      <c r="FUM530" s="417"/>
      <c r="FUN530" s="417"/>
      <c r="FUO530" s="417"/>
      <c r="FUP530" s="417"/>
      <c r="FUQ530" s="417"/>
      <c r="FUR530" s="417"/>
      <c r="FUS530" s="417"/>
      <c r="FUT530" s="416"/>
      <c r="FUU530" s="416"/>
      <c r="FUV530" s="416"/>
      <c r="FUW530" s="416"/>
      <c r="FUX530" s="416"/>
      <c r="FUY530" s="416"/>
      <c r="FUZ530" s="416"/>
      <c r="FVA530" s="416"/>
      <c r="FVB530" s="416"/>
      <c r="FVC530" s="416"/>
      <c r="FVD530" s="416"/>
      <c r="FVE530" s="416"/>
      <c r="FVF530" s="416"/>
      <c r="FVG530" s="416"/>
      <c r="FVH530" s="416"/>
      <c r="FVI530" s="416"/>
      <c r="FVJ530" s="416"/>
      <c r="FVK530" s="416"/>
      <c r="FVL530" s="416"/>
      <c r="FVM530" s="416"/>
      <c r="FVN530" s="416"/>
      <c r="FVO530" s="416"/>
      <c r="FVP530" s="416"/>
      <c r="FVQ530" s="416"/>
      <c r="FVR530" s="416"/>
      <c r="FVS530" s="416"/>
      <c r="FVT530" s="416"/>
      <c r="FVU530" s="416"/>
      <c r="FVV530" s="416"/>
      <c r="FVW530" s="416"/>
      <c r="FVX530" s="416"/>
      <c r="FVY530" s="416"/>
      <c r="FVZ530" s="416"/>
      <c r="FWA530" s="416"/>
      <c r="FWB530" s="416"/>
      <c r="FWC530" s="416"/>
      <c r="FWD530" s="416"/>
      <c r="FWE530" s="416"/>
      <c r="FWF530" s="416"/>
      <c r="FWG530" s="416"/>
      <c r="FWH530" s="416"/>
      <c r="FWI530" s="416"/>
      <c r="FWJ530" s="416"/>
      <c r="FWK530" s="416"/>
      <c r="FWL530" s="417"/>
      <c r="FWM530" s="417"/>
      <c r="FWN530" s="417"/>
      <c r="FWO530" s="417"/>
      <c r="FWP530" s="417"/>
      <c r="FWQ530" s="417"/>
      <c r="FWR530" s="417"/>
      <c r="FWS530" s="417"/>
      <c r="FWT530" s="417"/>
      <c r="FWU530" s="417"/>
      <c r="FWV530" s="417"/>
      <c r="FWW530" s="417"/>
      <c r="FWX530" s="417"/>
      <c r="FWY530" s="417"/>
      <c r="FWZ530" s="417"/>
      <c r="FXA530" s="417"/>
      <c r="FXB530" s="417"/>
      <c r="FXC530" s="417"/>
      <c r="FXD530" s="417"/>
      <c r="FXE530" s="417"/>
      <c r="FXF530" s="417"/>
      <c r="FXG530" s="417"/>
      <c r="FXH530" s="417"/>
      <c r="FXI530" s="417"/>
      <c r="FXJ530" s="418"/>
      <c r="FXK530" s="418"/>
      <c r="FXL530" s="418"/>
      <c r="FXM530" s="418"/>
      <c r="FXN530" s="418"/>
      <c r="FXO530" s="417"/>
      <c r="FXP530" s="417"/>
      <c r="FXQ530" s="418"/>
      <c r="FXR530" s="418"/>
      <c r="FXS530" s="417"/>
      <c r="FXT530" s="417"/>
      <c r="FXU530" s="418"/>
      <c r="FXV530" s="418"/>
      <c r="FXW530" s="417"/>
      <c r="FXX530" s="417"/>
      <c r="FXY530" s="417"/>
      <c r="FXZ530" s="417"/>
      <c r="FYA530" s="417"/>
      <c r="FYB530" s="417"/>
      <c r="FYC530" s="417"/>
      <c r="FYD530" s="418"/>
      <c r="FYE530" s="418"/>
      <c r="FYF530" s="417"/>
      <c r="FYG530" s="417"/>
      <c r="FYH530" s="418"/>
      <c r="FYI530" s="418"/>
      <c r="FYJ530" s="417"/>
      <c r="FYK530" s="417"/>
      <c r="FYL530" s="417"/>
      <c r="FYM530" s="417"/>
      <c r="FYN530" s="417"/>
      <c r="FYO530" s="411"/>
      <c r="FYP530" s="443"/>
      <c r="FYQ530" s="417"/>
      <c r="FYR530" s="417"/>
      <c r="FYS530" s="417"/>
      <c r="FYT530" s="417"/>
      <c r="FYU530" s="417"/>
      <c r="FYV530" s="417"/>
      <c r="FYW530" s="417"/>
      <c r="FYX530" s="416"/>
      <c r="FYY530" s="416"/>
      <c r="FYZ530" s="416"/>
      <c r="FZA530" s="416"/>
      <c r="FZB530" s="416"/>
      <c r="FZC530" s="416"/>
      <c r="FZD530" s="416"/>
      <c r="FZE530" s="416"/>
      <c r="FZF530" s="416"/>
      <c r="FZG530" s="416"/>
      <c r="FZH530" s="416"/>
      <c r="FZI530" s="416"/>
      <c r="FZJ530" s="416"/>
      <c r="FZK530" s="416"/>
      <c r="FZL530" s="416"/>
      <c r="FZM530" s="416"/>
      <c r="FZN530" s="416"/>
      <c r="FZO530" s="416"/>
      <c r="FZP530" s="416"/>
      <c r="FZQ530" s="416"/>
      <c r="FZR530" s="416"/>
      <c r="FZS530" s="416"/>
      <c r="FZT530" s="416"/>
      <c r="FZU530" s="416"/>
      <c r="FZV530" s="416"/>
      <c r="FZW530" s="416"/>
      <c r="FZX530" s="416"/>
      <c r="FZY530" s="416"/>
      <c r="FZZ530" s="416"/>
      <c r="GAA530" s="416"/>
      <c r="GAB530" s="416"/>
      <c r="GAC530" s="416"/>
      <c r="GAD530" s="416"/>
      <c r="GAE530" s="416"/>
      <c r="GAF530" s="416"/>
      <c r="GAG530" s="416"/>
      <c r="GAH530" s="416"/>
      <c r="GAI530" s="416"/>
      <c r="GAJ530" s="416"/>
      <c r="GAK530" s="416"/>
      <c r="GAL530" s="416"/>
      <c r="GAM530" s="416"/>
      <c r="GAN530" s="416"/>
      <c r="GAO530" s="416"/>
      <c r="GAP530" s="417"/>
      <c r="GAQ530" s="417"/>
      <c r="GAR530" s="417"/>
      <c r="GAS530" s="417"/>
      <c r="GAT530" s="417"/>
      <c r="GAU530" s="417"/>
      <c r="GAV530" s="417"/>
      <c r="GAW530" s="417"/>
      <c r="GAX530" s="417"/>
      <c r="GAY530" s="417"/>
      <c r="GAZ530" s="417"/>
      <c r="GBA530" s="417"/>
      <c r="GBB530" s="417"/>
      <c r="GBC530" s="417"/>
      <c r="GBD530" s="417"/>
      <c r="GBE530" s="417"/>
      <c r="GBF530" s="417"/>
      <c r="GBG530" s="417"/>
      <c r="GBH530" s="417"/>
      <c r="GBI530" s="417"/>
      <c r="GBJ530" s="417"/>
      <c r="GBK530" s="417"/>
      <c r="GBL530" s="417"/>
      <c r="GBM530" s="417"/>
      <c r="GBN530" s="418"/>
      <c r="GBO530" s="418"/>
      <c r="GBP530" s="418"/>
      <c r="GBQ530" s="418"/>
      <c r="GBR530" s="418"/>
      <c r="GBS530" s="417"/>
      <c r="GBT530" s="417"/>
      <c r="GBU530" s="418"/>
      <c r="GBV530" s="418"/>
      <c r="GBW530" s="417"/>
      <c r="GBX530" s="417"/>
      <c r="GBY530" s="418"/>
      <c r="GBZ530" s="418"/>
      <c r="GCA530" s="417"/>
      <c r="GCB530" s="417"/>
      <c r="GCC530" s="417"/>
      <c r="GCD530" s="417"/>
      <c r="GCE530" s="417"/>
      <c r="GCF530" s="417"/>
      <c r="GCG530" s="417"/>
      <c r="GCH530" s="418"/>
      <c r="GCI530" s="418"/>
      <c r="GCJ530" s="417"/>
      <c r="GCK530" s="417"/>
      <c r="GCL530" s="418"/>
      <c r="GCM530" s="418"/>
      <c r="GCN530" s="417"/>
      <c r="GCO530" s="417"/>
      <c r="GCP530" s="417"/>
      <c r="GCQ530" s="417"/>
      <c r="GCR530" s="417"/>
      <c r="GCS530" s="411"/>
      <c r="GCT530" s="443"/>
      <c r="GCU530" s="417"/>
      <c r="GCV530" s="417"/>
      <c r="GCW530" s="417"/>
      <c r="GCX530" s="417"/>
      <c r="GCY530" s="417"/>
      <c r="GCZ530" s="417"/>
      <c r="GDA530" s="417"/>
      <c r="GDB530" s="416"/>
      <c r="GDC530" s="416"/>
      <c r="GDD530" s="416"/>
      <c r="GDE530" s="416"/>
      <c r="GDF530" s="416"/>
      <c r="GDG530" s="416"/>
      <c r="GDH530" s="416"/>
      <c r="GDI530" s="416"/>
      <c r="GDJ530" s="416"/>
      <c r="GDK530" s="416"/>
      <c r="GDL530" s="416"/>
      <c r="GDM530" s="416"/>
      <c r="GDN530" s="416"/>
      <c r="GDO530" s="416"/>
      <c r="GDP530" s="416"/>
      <c r="GDQ530" s="416"/>
      <c r="GDR530" s="416"/>
      <c r="GDS530" s="416"/>
      <c r="GDT530" s="416"/>
      <c r="GDU530" s="416"/>
      <c r="GDV530" s="416"/>
      <c r="GDW530" s="416"/>
      <c r="GDX530" s="416"/>
      <c r="GDY530" s="416"/>
      <c r="GDZ530" s="416"/>
      <c r="GEA530" s="416"/>
      <c r="GEB530" s="416"/>
      <c r="GEC530" s="416"/>
      <c r="GED530" s="416"/>
      <c r="GEE530" s="416"/>
      <c r="GEF530" s="416"/>
      <c r="GEG530" s="416"/>
      <c r="GEH530" s="416"/>
      <c r="GEI530" s="416"/>
      <c r="GEJ530" s="416"/>
      <c r="GEK530" s="416"/>
      <c r="GEL530" s="416"/>
      <c r="GEM530" s="416"/>
      <c r="GEN530" s="416"/>
      <c r="GEO530" s="416"/>
      <c r="GEP530" s="416"/>
      <c r="GEQ530" s="416"/>
      <c r="GER530" s="416"/>
      <c r="GES530" s="416"/>
      <c r="GET530" s="417"/>
      <c r="GEU530" s="417"/>
      <c r="GEV530" s="417"/>
      <c r="GEW530" s="417"/>
      <c r="GEX530" s="417"/>
      <c r="GEY530" s="417"/>
      <c r="GEZ530" s="417"/>
      <c r="GFA530" s="417"/>
      <c r="GFB530" s="417"/>
      <c r="GFC530" s="417"/>
      <c r="GFD530" s="417"/>
      <c r="GFE530" s="417"/>
      <c r="GFF530" s="417"/>
      <c r="GFG530" s="417"/>
      <c r="GFH530" s="417"/>
      <c r="GFI530" s="417"/>
      <c r="GFJ530" s="417"/>
      <c r="GFK530" s="417"/>
      <c r="GFL530" s="417"/>
      <c r="GFM530" s="417"/>
      <c r="GFN530" s="417"/>
      <c r="GFO530" s="417"/>
      <c r="GFP530" s="417"/>
      <c r="GFQ530" s="417"/>
      <c r="GFR530" s="418"/>
      <c r="GFS530" s="418"/>
      <c r="GFT530" s="418"/>
      <c r="GFU530" s="418"/>
      <c r="GFV530" s="418"/>
      <c r="GFW530" s="417"/>
      <c r="GFX530" s="417"/>
      <c r="GFY530" s="418"/>
      <c r="GFZ530" s="418"/>
      <c r="GGA530" s="417"/>
      <c r="GGB530" s="417"/>
      <c r="GGC530" s="418"/>
      <c r="GGD530" s="418"/>
      <c r="GGE530" s="417"/>
      <c r="GGF530" s="417"/>
      <c r="GGG530" s="417"/>
      <c r="GGH530" s="417"/>
      <c r="GGI530" s="417"/>
      <c r="GGJ530" s="417"/>
      <c r="GGK530" s="417"/>
      <c r="GGL530" s="418"/>
      <c r="GGM530" s="418"/>
      <c r="GGN530" s="417"/>
      <c r="GGO530" s="417"/>
      <c r="GGP530" s="418"/>
      <c r="GGQ530" s="418"/>
      <c r="GGR530" s="417"/>
      <c r="GGS530" s="417"/>
      <c r="GGT530" s="417"/>
      <c r="GGU530" s="417"/>
      <c r="GGV530" s="417"/>
      <c r="GGW530" s="411"/>
      <c r="GGX530" s="443"/>
      <c r="GGY530" s="417"/>
      <c r="GGZ530" s="417"/>
      <c r="GHA530" s="417"/>
      <c r="GHB530" s="417"/>
      <c r="GHC530" s="417"/>
      <c r="GHD530" s="417"/>
      <c r="GHE530" s="417"/>
      <c r="GHF530" s="416"/>
      <c r="GHG530" s="416"/>
      <c r="GHH530" s="416"/>
      <c r="GHI530" s="416"/>
      <c r="GHJ530" s="416"/>
      <c r="GHK530" s="416"/>
      <c r="GHL530" s="416"/>
      <c r="GHM530" s="416"/>
      <c r="GHN530" s="416"/>
      <c r="GHO530" s="416"/>
      <c r="GHP530" s="416"/>
      <c r="GHQ530" s="416"/>
      <c r="GHR530" s="416"/>
      <c r="GHS530" s="416"/>
      <c r="GHT530" s="416"/>
      <c r="GHU530" s="416"/>
      <c r="GHV530" s="416"/>
      <c r="GHW530" s="416"/>
      <c r="GHX530" s="416"/>
      <c r="GHY530" s="416"/>
      <c r="GHZ530" s="416"/>
      <c r="GIA530" s="416"/>
      <c r="GIB530" s="416"/>
      <c r="GIC530" s="416"/>
      <c r="GID530" s="416"/>
      <c r="GIE530" s="416"/>
      <c r="GIF530" s="416"/>
      <c r="GIG530" s="416"/>
      <c r="GIH530" s="416"/>
      <c r="GII530" s="416"/>
      <c r="GIJ530" s="416"/>
      <c r="GIK530" s="416"/>
      <c r="GIL530" s="416"/>
      <c r="GIM530" s="416"/>
      <c r="GIN530" s="416"/>
      <c r="GIO530" s="416"/>
      <c r="GIP530" s="416"/>
      <c r="GIQ530" s="416"/>
      <c r="GIR530" s="416"/>
      <c r="GIS530" s="416"/>
      <c r="GIT530" s="416"/>
      <c r="GIU530" s="416"/>
      <c r="GIV530" s="416"/>
      <c r="GIW530" s="416"/>
      <c r="GIX530" s="417"/>
      <c r="GIY530" s="417"/>
      <c r="GIZ530" s="417"/>
      <c r="GJA530" s="417"/>
      <c r="GJB530" s="417"/>
      <c r="GJC530" s="417"/>
      <c r="GJD530" s="417"/>
      <c r="GJE530" s="417"/>
      <c r="GJF530" s="417"/>
      <c r="GJG530" s="417"/>
      <c r="GJH530" s="417"/>
      <c r="GJI530" s="417"/>
      <c r="GJJ530" s="417"/>
      <c r="GJK530" s="417"/>
      <c r="GJL530" s="417"/>
      <c r="GJM530" s="417"/>
      <c r="GJN530" s="417"/>
      <c r="GJO530" s="417"/>
      <c r="GJP530" s="417"/>
      <c r="GJQ530" s="417"/>
      <c r="GJR530" s="417"/>
      <c r="GJS530" s="417"/>
      <c r="GJT530" s="417"/>
      <c r="GJU530" s="417"/>
      <c r="GJV530" s="418"/>
      <c r="GJW530" s="418"/>
      <c r="GJX530" s="418"/>
      <c r="GJY530" s="418"/>
      <c r="GJZ530" s="418"/>
      <c r="GKA530" s="417"/>
      <c r="GKB530" s="417"/>
      <c r="GKC530" s="418"/>
      <c r="GKD530" s="418"/>
      <c r="GKE530" s="417"/>
      <c r="GKF530" s="417"/>
      <c r="GKG530" s="418"/>
      <c r="GKH530" s="418"/>
      <c r="GKI530" s="417"/>
      <c r="GKJ530" s="417"/>
      <c r="GKK530" s="417"/>
      <c r="GKL530" s="417"/>
      <c r="GKM530" s="417"/>
      <c r="GKN530" s="417"/>
      <c r="GKO530" s="417"/>
      <c r="GKP530" s="418"/>
      <c r="GKQ530" s="418"/>
      <c r="GKR530" s="417"/>
      <c r="GKS530" s="417"/>
      <c r="GKT530" s="418"/>
      <c r="GKU530" s="418"/>
      <c r="GKV530" s="417"/>
      <c r="GKW530" s="417"/>
      <c r="GKX530" s="417"/>
      <c r="GKY530" s="417"/>
      <c r="GKZ530" s="417"/>
      <c r="GLA530" s="411"/>
      <c r="GLB530" s="443"/>
      <c r="GLC530" s="417"/>
      <c r="GLD530" s="417"/>
      <c r="GLE530" s="417"/>
      <c r="GLF530" s="417"/>
      <c r="GLG530" s="417"/>
      <c r="GLH530" s="417"/>
      <c r="GLI530" s="417"/>
      <c r="GLJ530" s="416"/>
      <c r="GLK530" s="416"/>
      <c r="GLL530" s="416"/>
      <c r="GLM530" s="416"/>
      <c r="GLN530" s="416"/>
      <c r="GLO530" s="416"/>
      <c r="GLP530" s="416"/>
      <c r="GLQ530" s="416"/>
      <c r="GLR530" s="416"/>
      <c r="GLS530" s="416"/>
      <c r="GLT530" s="416"/>
      <c r="GLU530" s="416"/>
      <c r="GLV530" s="416"/>
      <c r="GLW530" s="416"/>
      <c r="GLX530" s="416"/>
      <c r="GLY530" s="416"/>
      <c r="GLZ530" s="416"/>
      <c r="GMA530" s="416"/>
      <c r="GMB530" s="416"/>
      <c r="GMC530" s="416"/>
      <c r="GMD530" s="416"/>
      <c r="GME530" s="416"/>
      <c r="GMF530" s="416"/>
      <c r="GMG530" s="416"/>
      <c r="GMH530" s="416"/>
      <c r="GMI530" s="416"/>
      <c r="GMJ530" s="416"/>
      <c r="GMK530" s="416"/>
      <c r="GML530" s="416"/>
      <c r="GMM530" s="416"/>
      <c r="GMN530" s="416"/>
      <c r="GMO530" s="416"/>
      <c r="GMP530" s="416"/>
      <c r="GMQ530" s="416"/>
      <c r="GMR530" s="416"/>
      <c r="GMS530" s="416"/>
      <c r="GMT530" s="416"/>
      <c r="GMU530" s="416"/>
      <c r="GMV530" s="416"/>
      <c r="GMW530" s="416"/>
      <c r="GMX530" s="416"/>
      <c r="GMY530" s="416"/>
      <c r="GMZ530" s="416"/>
      <c r="GNA530" s="416"/>
      <c r="GNB530" s="417"/>
      <c r="GNC530" s="417"/>
      <c r="GND530" s="417"/>
      <c r="GNE530" s="417"/>
      <c r="GNF530" s="417"/>
      <c r="GNG530" s="417"/>
      <c r="GNH530" s="417"/>
      <c r="GNI530" s="417"/>
      <c r="GNJ530" s="417"/>
      <c r="GNK530" s="417"/>
      <c r="GNL530" s="417"/>
      <c r="GNM530" s="417"/>
      <c r="GNN530" s="417"/>
      <c r="GNO530" s="417"/>
      <c r="GNP530" s="417"/>
      <c r="GNQ530" s="417"/>
      <c r="GNR530" s="417"/>
      <c r="GNS530" s="417"/>
      <c r="GNT530" s="417"/>
      <c r="GNU530" s="417"/>
      <c r="GNV530" s="417"/>
      <c r="GNW530" s="417"/>
      <c r="GNX530" s="417"/>
      <c r="GNY530" s="417"/>
      <c r="GNZ530" s="418"/>
      <c r="GOA530" s="418"/>
      <c r="GOB530" s="418"/>
      <c r="GOC530" s="418"/>
      <c r="GOD530" s="418"/>
      <c r="GOE530" s="417"/>
      <c r="GOF530" s="417"/>
      <c r="GOG530" s="418"/>
      <c r="GOH530" s="418"/>
      <c r="GOI530" s="417"/>
      <c r="GOJ530" s="417"/>
      <c r="GOK530" s="418"/>
      <c r="GOL530" s="418"/>
      <c r="GOM530" s="417"/>
      <c r="GON530" s="417"/>
      <c r="GOO530" s="417"/>
      <c r="GOP530" s="417"/>
      <c r="GOQ530" s="417"/>
      <c r="GOR530" s="417"/>
      <c r="GOS530" s="417"/>
      <c r="GOT530" s="418"/>
      <c r="GOU530" s="418"/>
      <c r="GOV530" s="417"/>
      <c r="GOW530" s="417"/>
      <c r="GOX530" s="418"/>
      <c r="GOY530" s="418"/>
      <c r="GOZ530" s="417"/>
      <c r="GPA530" s="417"/>
      <c r="GPB530" s="417"/>
      <c r="GPC530" s="417"/>
      <c r="GPD530" s="417"/>
      <c r="GPE530" s="411"/>
      <c r="GPF530" s="443"/>
      <c r="GPG530" s="417"/>
      <c r="GPH530" s="417"/>
      <c r="GPI530" s="417"/>
      <c r="GPJ530" s="417"/>
      <c r="GPK530" s="417"/>
      <c r="GPL530" s="417"/>
      <c r="GPM530" s="417"/>
      <c r="GPN530" s="416"/>
      <c r="GPO530" s="416"/>
      <c r="GPP530" s="416"/>
      <c r="GPQ530" s="416"/>
      <c r="GPR530" s="416"/>
      <c r="GPS530" s="416"/>
      <c r="GPT530" s="416"/>
      <c r="GPU530" s="416"/>
      <c r="GPV530" s="416"/>
      <c r="GPW530" s="416"/>
      <c r="GPX530" s="416"/>
      <c r="GPY530" s="416"/>
      <c r="GPZ530" s="416"/>
      <c r="GQA530" s="416"/>
      <c r="GQB530" s="416"/>
      <c r="GQC530" s="416"/>
      <c r="GQD530" s="416"/>
      <c r="GQE530" s="416"/>
      <c r="GQF530" s="416"/>
      <c r="GQG530" s="416"/>
      <c r="GQH530" s="416"/>
      <c r="GQI530" s="416"/>
      <c r="GQJ530" s="416"/>
      <c r="GQK530" s="416"/>
      <c r="GQL530" s="416"/>
      <c r="GQM530" s="416"/>
      <c r="GQN530" s="416"/>
      <c r="GQO530" s="416"/>
      <c r="GQP530" s="416"/>
      <c r="GQQ530" s="416"/>
      <c r="GQR530" s="416"/>
      <c r="GQS530" s="416"/>
      <c r="GQT530" s="416"/>
      <c r="GQU530" s="416"/>
      <c r="GQV530" s="416"/>
      <c r="GQW530" s="416"/>
      <c r="GQX530" s="416"/>
      <c r="GQY530" s="416"/>
      <c r="GQZ530" s="416"/>
      <c r="GRA530" s="416"/>
      <c r="GRB530" s="416"/>
      <c r="GRC530" s="416"/>
      <c r="GRD530" s="416"/>
      <c r="GRE530" s="416"/>
      <c r="GRF530" s="417"/>
      <c r="GRG530" s="417"/>
      <c r="GRH530" s="417"/>
      <c r="GRI530" s="417"/>
      <c r="GRJ530" s="417"/>
      <c r="GRK530" s="417"/>
      <c r="GRL530" s="417"/>
      <c r="GRM530" s="417"/>
      <c r="GRN530" s="417"/>
      <c r="GRO530" s="417"/>
      <c r="GRP530" s="417"/>
      <c r="GRQ530" s="417"/>
      <c r="GRR530" s="417"/>
      <c r="GRS530" s="417"/>
      <c r="GRT530" s="417"/>
      <c r="GRU530" s="417"/>
      <c r="GRV530" s="417"/>
      <c r="GRW530" s="417"/>
      <c r="GRX530" s="417"/>
      <c r="GRY530" s="417"/>
      <c r="GRZ530" s="417"/>
      <c r="GSA530" s="417"/>
      <c r="GSB530" s="417"/>
      <c r="GSC530" s="417"/>
      <c r="GSD530" s="418"/>
      <c r="GSE530" s="418"/>
      <c r="GSF530" s="418"/>
      <c r="GSG530" s="418"/>
      <c r="GSH530" s="418"/>
      <c r="GSI530" s="417"/>
      <c r="GSJ530" s="417"/>
      <c r="GSK530" s="418"/>
      <c r="GSL530" s="418"/>
      <c r="GSM530" s="417"/>
      <c r="GSN530" s="417"/>
      <c r="GSO530" s="418"/>
      <c r="GSP530" s="418"/>
      <c r="GSQ530" s="417"/>
      <c r="GSR530" s="417"/>
      <c r="GSS530" s="417"/>
      <c r="GST530" s="417"/>
      <c r="GSU530" s="417"/>
      <c r="GSV530" s="417"/>
      <c r="GSW530" s="417"/>
      <c r="GSX530" s="418"/>
      <c r="GSY530" s="418"/>
      <c r="GSZ530" s="417"/>
      <c r="GTA530" s="417"/>
      <c r="GTB530" s="418"/>
      <c r="GTC530" s="418"/>
      <c r="GTD530" s="417"/>
      <c r="GTE530" s="417"/>
      <c r="GTF530" s="417"/>
      <c r="GTG530" s="417"/>
      <c r="GTH530" s="417"/>
      <c r="GTI530" s="411"/>
      <c r="GTJ530" s="443"/>
      <c r="GTK530" s="417"/>
      <c r="GTL530" s="417"/>
      <c r="GTM530" s="417"/>
      <c r="GTN530" s="417"/>
      <c r="GTO530" s="417"/>
      <c r="GTP530" s="417"/>
      <c r="GTQ530" s="417"/>
      <c r="GTR530" s="416"/>
      <c r="GTS530" s="416"/>
      <c r="GTT530" s="416"/>
      <c r="GTU530" s="416"/>
      <c r="GTV530" s="416"/>
      <c r="GTW530" s="416"/>
      <c r="GTX530" s="416"/>
      <c r="GTY530" s="416"/>
      <c r="GTZ530" s="416"/>
      <c r="GUA530" s="416"/>
      <c r="GUB530" s="416"/>
      <c r="GUC530" s="416"/>
      <c r="GUD530" s="416"/>
      <c r="GUE530" s="416"/>
      <c r="GUF530" s="416"/>
      <c r="GUG530" s="416"/>
      <c r="GUH530" s="416"/>
      <c r="GUI530" s="416"/>
      <c r="GUJ530" s="416"/>
      <c r="GUK530" s="416"/>
      <c r="GUL530" s="416"/>
      <c r="GUM530" s="416"/>
      <c r="GUN530" s="416"/>
      <c r="GUO530" s="416"/>
      <c r="GUP530" s="416"/>
      <c r="GUQ530" s="416"/>
      <c r="GUR530" s="416"/>
      <c r="GUS530" s="416"/>
      <c r="GUT530" s="416"/>
      <c r="GUU530" s="416"/>
      <c r="GUV530" s="416"/>
      <c r="GUW530" s="416"/>
      <c r="GUX530" s="416"/>
      <c r="GUY530" s="416"/>
      <c r="GUZ530" s="416"/>
      <c r="GVA530" s="416"/>
      <c r="GVB530" s="416"/>
      <c r="GVC530" s="416"/>
      <c r="GVD530" s="416"/>
      <c r="GVE530" s="416"/>
      <c r="GVF530" s="416"/>
      <c r="GVG530" s="416"/>
      <c r="GVH530" s="416"/>
      <c r="GVI530" s="416"/>
      <c r="GVJ530" s="417"/>
      <c r="GVK530" s="417"/>
      <c r="GVL530" s="417"/>
      <c r="GVM530" s="417"/>
      <c r="GVN530" s="417"/>
      <c r="GVO530" s="417"/>
      <c r="GVP530" s="417"/>
      <c r="GVQ530" s="417"/>
      <c r="GVR530" s="417"/>
      <c r="GVS530" s="417"/>
      <c r="GVT530" s="417"/>
      <c r="GVU530" s="417"/>
      <c r="GVV530" s="417"/>
      <c r="GVW530" s="417"/>
      <c r="GVX530" s="417"/>
      <c r="GVY530" s="417"/>
      <c r="GVZ530" s="417"/>
      <c r="GWA530" s="417"/>
      <c r="GWB530" s="417"/>
      <c r="GWC530" s="417"/>
      <c r="GWD530" s="417"/>
      <c r="GWE530" s="417"/>
      <c r="GWF530" s="417"/>
      <c r="GWG530" s="417"/>
      <c r="GWH530" s="418"/>
      <c r="GWI530" s="418"/>
      <c r="GWJ530" s="418"/>
      <c r="GWK530" s="418"/>
      <c r="GWL530" s="418"/>
      <c r="GWM530" s="417"/>
      <c r="GWN530" s="417"/>
      <c r="GWO530" s="418"/>
      <c r="GWP530" s="418"/>
      <c r="GWQ530" s="417"/>
      <c r="GWR530" s="417"/>
      <c r="GWS530" s="418"/>
      <c r="GWT530" s="418"/>
      <c r="GWU530" s="417"/>
      <c r="GWV530" s="417"/>
      <c r="GWW530" s="417"/>
      <c r="GWX530" s="417"/>
      <c r="GWY530" s="417"/>
      <c r="GWZ530" s="417"/>
      <c r="GXA530" s="417"/>
      <c r="GXB530" s="418"/>
      <c r="GXC530" s="418"/>
      <c r="GXD530" s="417"/>
      <c r="GXE530" s="417"/>
      <c r="GXF530" s="418"/>
      <c r="GXG530" s="418"/>
      <c r="GXH530" s="417"/>
      <c r="GXI530" s="417"/>
      <c r="GXJ530" s="417"/>
      <c r="GXK530" s="417"/>
      <c r="GXL530" s="417"/>
      <c r="GXM530" s="411"/>
      <c r="GXN530" s="443"/>
      <c r="GXO530" s="417"/>
      <c r="GXP530" s="417"/>
      <c r="GXQ530" s="417"/>
      <c r="GXR530" s="417"/>
      <c r="GXS530" s="417"/>
      <c r="GXT530" s="417"/>
      <c r="GXU530" s="417"/>
      <c r="GXV530" s="416"/>
      <c r="GXW530" s="416"/>
      <c r="GXX530" s="416"/>
      <c r="GXY530" s="416"/>
      <c r="GXZ530" s="416"/>
      <c r="GYA530" s="416"/>
      <c r="GYB530" s="416"/>
      <c r="GYC530" s="416"/>
      <c r="GYD530" s="416"/>
      <c r="GYE530" s="416"/>
      <c r="GYF530" s="416"/>
      <c r="GYG530" s="416"/>
      <c r="GYH530" s="416"/>
      <c r="GYI530" s="416"/>
      <c r="GYJ530" s="416"/>
      <c r="GYK530" s="416"/>
      <c r="GYL530" s="416"/>
      <c r="GYM530" s="416"/>
      <c r="GYN530" s="416"/>
      <c r="GYO530" s="416"/>
      <c r="GYP530" s="416"/>
      <c r="GYQ530" s="416"/>
      <c r="GYR530" s="416"/>
      <c r="GYS530" s="416"/>
      <c r="GYT530" s="416"/>
      <c r="GYU530" s="416"/>
      <c r="GYV530" s="416"/>
      <c r="GYW530" s="416"/>
      <c r="GYX530" s="416"/>
      <c r="GYY530" s="416"/>
      <c r="GYZ530" s="416"/>
      <c r="GZA530" s="416"/>
      <c r="GZB530" s="416"/>
      <c r="GZC530" s="416"/>
      <c r="GZD530" s="416"/>
      <c r="GZE530" s="416"/>
      <c r="GZF530" s="416"/>
      <c r="GZG530" s="416"/>
      <c r="GZH530" s="416"/>
      <c r="GZI530" s="416"/>
      <c r="GZJ530" s="416"/>
      <c r="GZK530" s="416"/>
      <c r="GZL530" s="416"/>
      <c r="GZM530" s="416"/>
      <c r="GZN530" s="417"/>
      <c r="GZO530" s="417"/>
      <c r="GZP530" s="417"/>
      <c r="GZQ530" s="417"/>
      <c r="GZR530" s="417"/>
      <c r="GZS530" s="417"/>
      <c r="GZT530" s="417"/>
      <c r="GZU530" s="417"/>
      <c r="GZV530" s="417"/>
      <c r="GZW530" s="417"/>
      <c r="GZX530" s="417"/>
      <c r="GZY530" s="417"/>
      <c r="GZZ530" s="417"/>
      <c r="HAA530" s="417"/>
      <c r="HAB530" s="417"/>
      <c r="HAC530" s="417"/>
      <c r="HAD530" s="417"/>
      <c r="HAE530" s="417"/>
      <c r="HAF530" s="417"/>
      <c r="HAG530" s="417"/>
      <c r="HAH530" s="417"/>
      <c r="HAI530" s="417"/>
      <c r="HAJ530" s="417"/>
      <c r="HAK530" s="417"/>
      <c r="HAL530" s="418"/>
      <c r="HAM530" s="418"/>
      <c r="HAN530" s="418"/>
      <c r="HAO530" s="418"/>
      <c r="HAP530" s="418"/>
      <c r="HAQ530" s="417"/>
      <c r="HAR530" s="417"/>
      <c r="HAS530" s="418"/>
      <c r="HAT530" s="418"/>
      <c r="HAU530" s="417"/>
      <c r="HAV530" s="417"/>
      <c r="HAW530" s="418"/>
      <c r="HAX530" s="418"/>
      <c r="HAY530" s="417"/>
      <c r="HAZ530" s="417"/>
      <c r="HBA530" s="417"/>
      <c r="HBB530" s="417"/>
      <c r="HBC530" s="417"/>
      <c r="HBD530" s="417"/>
      <c r="HBE530" s="417"/>
      <c r="HBF530" s="418"/>
      <c r="HBG530" s="418"/>
      <c r="HBH530" s="417"/>
      <c r="HBI530" s="417"/>
      <c r="HBJ530" s="418"/>
      <c r="HBK530" s="418"/>
      <c r="HBL530" s="417"/>
      <c r="HBM530" s="417"/>
      <c r="HBN530" s="417"/>
      <c r="HBO530" s="417"/>
      <c r="HBP530" s="417"/>
      <c r="HBQ530" s="411"/>
      <c r="HBR530" s="443"/>
      <c r="HBS530" s="417"/>
      <c r="HBT530" s="417"/>
      <c r="HBU530" s="417"/>
      <c r="HBV530" s="417"/>
      <c r="HBW530" s="417"/>
      <c r="HBX530" s="417"/>
      <c r="HBY530" s="417"/>
      <c r="HBZ530" s="416"/>
      <c r="HCA530" s="416"/>
      <c r="HCB530" s="416"/>
      <c r="HCC530" s="416"/>
      <c r="HCD530" s="416"/>
      <c r="HCE530" s="416"/>
      <c r="HCF530" s="416"/>
      <c r="HCG530" s="416"/>
      <c r="HCH530" s="416"/>
      <c r="HCI530" s="416"/>
      <c r="HCJ530" s="416"/>
      <c r="HCK530" s="416"/>
      <c r="HCL530" s="416"/>
      <c r="HCM530" s="416"/>
      <c r="HCN530" s="416"/>
      <c r="HCO530" s="416"/>
      <c r="HCP530" s="416"/>
      <c r="HCQ530" s="416"/>
      <c r="HCR530" s="416"/>
      <c r="HCS530" s="416"/>
      <c r="HCT530" s="416"/>
      <c r="HCU530" s="416"/>
      <c r="HCV530" s="416"/>
      <c r="HCW530" s="416"/>
      <c r="HCX530" s="416"/>
      <c r="HCY530" s="416"/>
      <c r="HCZ530" s="416"/>
      <c r="HDA530" s="416"/>
      <c r="HDB530" s="416"/>
      <c r="HDC530" s="416"/>
      <c r="HDD530" s="416"/>
      <c r="HDE530" s="416"/>
      <c r="HDF530" s="416"/>
      <c r="HDG530" s="416"/>
      <c r="HDH530" s="416"/>
      <c r="HDI530" s="416"/>
      <c r="HDJ530" s="416"/>
      <c r="HDK530" s="416"/>
      <c r="HDL530" s="416"/>
      <c r="HDM530" s="416"/>
      <c r="HDN530" s="416"/>
      <c r="HDO530" s="416"/>
      <c r="HDP530" s="416"/>
      <c r="HDQ530" s="416"/>
      <c r="HDR530" s="417"/>
      <c r="HDS530" s="417"/>
      <c r="HDT530" s="417"/>
      <c r="HDU530" s="417"/>
      <c r="HDV530" s="417"/>
      <c r="HDW530" s="417"/>
      <c r="HDX530" s="417"/>
      <c r="HDY530" s="417"/>
      <c r="HDZ530" s="417"/>
      <c r="HEA530" s="417"/>
      <c r="HEB530" s="417"/>
      <c r="HEC530" s="417"/>
      <c r="HED530" s="417"/>
      <c r="HEE530" s="417"/>
      <c r="HEF530" s="417"/>
      <c r="HEG530" s="417"/>
      <c r="HEH530" s="417"/>
      <c r="HEI530" s="417"/>
      <c r="HEJ530" s="417"/>
      <c r="HEK530" s="417"/>
      <c r="HEL530" s="417"/>
      <c r="HEM530" s="417"/>
      <c r="HEN530" s="417"/>
      <c r="HEO530" s="417"/>
      <c r="HEP530" s="418"/>
      <c r="HEQ530" s="418"/>
      <c r="HER530" s="418"/>
      <c r="HES530" s="418"/>
      <c r="HET530" s="418"/>
      <c r="HEU530" s="417"/>
      <c r="HEV530" s="417"/>
      <c r="HEW530" s="418"/>
      <c r="HEX530" s="418"/>
      <c r="HEY530" s="417"/>
      <c r="HEZ530" s="417"/>
      <c r="HFA530" s="418"/>
      <c r="HFB530" s="418"/>
      <c r="HFC530" s="417"/>
      <c r="HFD530" s="417"/>
      <c r="HFE530" s="417"/>
      <c r="HFF530" s="417"/>
      <c r="HFG530" s="417"/>
      <c r="HFH530" s="417"/>
      <c r="HFI530" s="417"/>
      <c r="HFJ530" s="418"/>
      <c r="HFK530" s="418"/>
      <c r="HFL530" s="417"/>
      <c r="HFM530" s="417"/>
      <c r="HFN530" s="418"/>
      <c r="HFO530" s="418"/>
      <c r="HFP530" s="417"/>
      <c r="HFQ530" s="417"/>
      <c r="HFR530" s="417"/>
      <c r="HFS530" s="417"/>
      <c r="HFT530" s="417"/>
      <c r="HFU530" s="411"/>
      <c r="HFV530" s="443"/>
      <c r="HFW530" s="417"/>
      <c r="HFX530" s="417"/>
      <c r="HFY530" s="417"/>
      <c r="HFZ530" s="417"/>
      <c r="HGA530" s="417"/>
      <c r="HGB530" s="417"/>
      <c r="HGC530" s="417"/>
      <c r="HGD530" s="416"/>
      <c r="HGE530" s="416"/>
      <c r="HGF530" s="416"/>
      <c r="HGG530" s="416"/>
      <c r="HGH530" s="416"/>
      <c r="HGI530" s="416"/>
      <c r="HGJ530" s="416"/>
      <c r="HGK530" s="416"/>
      <c r="HGL530" s="416"/>
      <c r="HGM530" s="416"/>
      <c r="HGN530" s="416"/>
      <c r="HGO530" s="416"/>
      <c r="HGP530" s="416"/>
      <c r="HGQ530" s="416"/>
      <c r="HGR530" s="416"/>
      <c r="HGS530" s="416"/>
      <c r="HGT530" s="416"/>
      <c r="HGU530" s="416"/>
      <c r="HGV530" s="416"/>
      <c r="HGW530" s="416"/>
      <c r="HGX530" s="416"/>
      <c r="HGY530" s="416"/>
      <c r="HGZ530" s="416"/>
      <c r="HHA530" s="416"/>
      <c r="HHB530" s="416"/>
      <c r="HHC530" s="416"/>
      <c r="HHD530" s="416"/>
      <c r="HHE530" s="416"/>
      <c r="HHF530" s="416"/>
      <c r="HHG530" s="416"/>
      <c r="HHH530" s="416"/>
      <c r="HHI530" s="416"/>
      <c r="HHJ530" s="416"/>
      <c r="HHK530" s="416"/>
      <c r="HHL530" s="416"/>
      <c r="HHM530" s="416"/>
      <c r="HHN530" s="416"/>
      <c r="HHO530" s="416"/>
      <c r="HHP530" s="416"/>
      <c r="HHQ530" s="416"/>
      <c r="HHR530" s="416"/>
      <c r="HHS530" s="416"/>
      <c r="HHT530" s="416"/>
      <c r="HHU530" s="416"/>
      <c r="HHV530" s="417"/>
      <c r="HHW530" s="417"/>
      <c r="HHX530" s="417"/>
      <c r="HHY530" s="417"/>
      <c r="HHZ530" s="417"/>
      <c r="HIA530" s="417"/>
      <c r="HIB530" s="417"/>
      <c r="HIC530" s="417"/>
      <c r="HID530" s="417"/>
      <c r="HIE530" s="417"/>
      <c r="HIF530" s="417"/>
      <c r="HIG530" s="417"/>
      <c r="HIH530" s="417"/>
      <c r="HII530" s="417"/>
      <c r="HIJ530" s="417"/>
      <c r="HIK530" s="417"/>
      <c r="HIL530" s="417"/>
      <c r="HIM530" s="417"/>
      <c r="HIN530" s="417"/>
      <c r="HIO530" s="417"/>
      <c r="HIP530" s="417"/>
      <c r="HIQ530" s="417"/>
      <c r="HIR530" s="417"/>
      <c r="HIS530" s="417"/>
      <c r="HIT530" s="418"/>
      <c r="HIU530" s="418"/>
      <c r="HIV530" s="418"/>
      <c r="HIW530" s="418"/>
      <c r="HIX530" s="418"/>
      <c r="HIY530" s="417"/>
      <c r="HIZ530" s="417"/>
      <c r="HJA530" s="418"/>
      <c r="HJB530" s="418"/>
      <c r="HJC530" s="417"/>
      <c r="HJD530" s="417"/>
      <c r="HJE530" s="418"/>
      <c r="HJF530" s="418"/>
      <c r="HJG530" s="417"/>
      <c r="HJH530" s="417"/>
      <c r="HJI530" s="417"/>
      <c r="HJJ530" s="417"/>
      <c r="HJK530" s="417"/>
      <c r="HJL530" s="417"/>
      <c r="HJM530" s="417"/>
      <c r="HJN530" s="418"/>
      <c r="HJO530" s="418"/>
      <c r="HJP530" s="417"/>
      <c r="HJQ530" s="417"/>
      <c r="HJR530" s="418"/>
      <c r="HJS530" s="418"/>
      <c r="HJT530" s="417"/>
      <c r="HJU530" s="417"/>
      <c r="HJV530" s="417"/>
      <c r="HJW530" s="417"/>
      <c r="HJX530" s="417"/>
      <c r="HJY530" s="411"/>
      <c r="HJZ530" s="443"/>
      <c r="HKA530" s="417"/>
      <c r="HKB530" s="417"/>
      <c r="HKC530" s="417"/>
      <c r="HKD530" s="417"/>
      <c r="HKE530" s="417"/>
      <c r="HKF530" s="417"/>
      <c r="HKG530" s="417"/>
      <c r="HKH530" s="416"/>
      <c r="HKI530" s="416"/>
      <c r="HKJ530" s="416"/>
      <c r="HKK530" s="416"/>
      <c r="HKL530" s="416"/>
      <c r="HKM530" s="416"/>
      <c r="HKN530" s="416"/>
      <c r="HKO530" s="416"/>
      <c r="HKP530" s="416"/>
      <c r="HKQ530" s="416"/>
      <c r="HKR530" s="416"/>
      <c r="HKS530" s="416"/>
      <c r="HKT530" s="416"/>
      <c r="HKU530" s="416"/>
      <c r="HKV530" s="416"/>
      <c r="HKW530" s="416"/>
      <c r="HKX530" s="416"/>
      <c r="HKY530" s="416"/>
      <c r="HKZ530" s="416"/>
      <c r="HLA530" s="416"/>
      <c r="HLB530" s="416"/>
      <c r="HLC530" s="416"/>
      <c r="HLD530" s="416"/>
      <c r="HLE530" s="416"/>
      <c r="HLF530" s="416"/>
      <c r="HLG530" s="416"/>
      <c r="HLH530" s="416"/>
      <c r="HLI530" s="416"/>
      <c r="HLJ530" s="416"/>
      <c r="HLK530" s="416"/>
      <c r="HLL530" s="416"/>
      <c r="HLM530" s="416"/>
      <c r="HLN530" s="416"/>
      <c r="HLO530" s="416"/>
      <c r="HLP530" s="416"/>
      <c r="HLQ530" s="416"/>
      <c r="HLR530" s="416"/>
      <c r="HLS530" s="416"/>
      <c r="HLT530" s="416"/>
      <c r="HLU530" s="416"/>
      <c r="HLV530" s="416"/>
      <c r="HLW530" s="416"/>
      <c r="HLX530" s="416"/>
      <c r="HLY530" s="416"/>
      <c r="HLZ530" s="417"/>
      <c r="HMA530" s="417"/>
      <c r="HMB530" s="417"/>
      <c r="HMC530" s="417"/>
      <c r="HMD530" s="417"/>
      <c r="HME530" s="417"/>
      <c r="HMF530" s="417"/>
      <c r="HMG530" s="417"/>
      <c r="HMH530" s="417"/>
      <c r="HMI530" s="417"/>
      <c r="HMJ530" s="417"/>
      <c r="HMK530" s="417"/>
      <c r="HML530" s="417"/>
      <c r="HMM530" s="417"/>
      <c r="HMN530" s="417"/>
      <c r="HMO530" s="417"/>
      <c r="HMP530" s="417"/>
      <c r="HMQ530" s="417"/>
      <c r="HMR530" s="417"/>
      <c r="HMS530" s="417"/>
      <c r="HMT530" s="417"/>
      <c r="HMU530" s="417"/>
      <c r="HMV530" s="417"/>
      <c r="HMW530" s="417"/>
      <c r="HMX530" s="418"/>
      <c r="HMY530" s="418"/>
      <c r="HMZ530" s="418"/>
      <c r="HNA530" s="418"/>
      <c r="HNB530" s="418"/>
      <c r="HNC530" s="417"/>
      <c r="HND530" s="417"/>
      <c r="HNE530" s="418"/>
      <c r="HNF530" s="418"/>
      <c r="HNG530" s="417"/>
      <c r="HNH530" s="417"/>
      <c r="HNI530" s="418"/>
      <c r="HNJ530" s="418"/>
      <c r="HNK530" s="417"/>
      <c r="HNL530" s="417"/>
      <c r="HNM530" s="417"/>
      <c r="HNN530" s="417"/>
      <c r="HNO530" s="417"/>
      <c r="HNP530" s="417"/>
      <c r="HNQ530" s="417"/>
      <c r="HNR530" s="418"/>
      <c r="HNS530" s="418"/>
      <c r="HNT530" s="417"/>
      <c r="HNU530" s="417"/>
      <c r="HNV530" s="418"/>
      <c r="HNW530" s="418"/>
      <c r="HNX530" s="417"/>
      <c r="HNY530" s="417"/>
      <c r="HNZ530" s="417"/>
      <c r="HOA530" s="417"/>
      <c r="HOB530" s="417"/>
      <c r="HOC530" s="411"/>
      <c r="HOD530" s="443"/>
      <c r="HOE530" s="417"/>
      <c r="HOF530" s="417"/>
      <c r="HOG530" s="417"/>
      <c r="HOH530" s="417"/>
      <c r="HOI530" s="417"/>
      <c r="HOJ530" s="417"/>
      <c r="HOK530" s="417"/>
      <c r="HOL530" s="416"/>
      <c r="HOM530" s="416"/>
      <c r="HON530" s="416"/>
      <c r="HOO530" s="416"/>
      <c r="HOP530" s="416"/>
      <c r="HOQ530" s="416"/>
      <c r="HOR530" s="416"/>
      <c r="HOS530" s="416"/>
      <c r="HOT530" s="416"/>
      <c r="HOU530" s="416"/>
      <c r="HOV530" s="416"/>
      <c r="HOW530" s="416"/>
      <c r="HOX530" s="416"/>
      <c r="HOY530" s="416"/>
      <c r="HOZ530" s="416"/>
      <c r="HPA530" s="416"/>
      <c r="HPB530" s="416"/>
      <c r="HPC530" s="416"/>
      <c r="HPD530" s="416"/>
      <c r="HPE530" s="416"/>
      <c r="HPF530" s="416"/>
      <c r="HPG530" s="416"/>
      <c r="HPH530" s="416"/>
      <c r="HPI530" s="416"/>
      <c r="HPJ530" s="416"/>
      <c r="HPK530" s="416"/>
      <c r="HPL530" s="416"/>
      <c r="HPM530" s="416"/>
      <c r="HPN530" s="416"/>
      <c r="HPO530" s="416"/>
      <c r="HPP530" s="416"/>
      <c r="HPQ530" s="416"/>
      <c r="HPR530" s="416"/>
      <c r="HPS530" s="416"/>
      <c r="HPT530" s="416"/>
      <c r="HPU530" s="416"/>
      <c r="HPV530" s="416"/>
      <c r="HPW530" s="416"/>
      <c r="HPX530" s="416"/>
      <c r="HPY530" s="416"/>
      <c r="HPZ530" s="416"/>
      <c r="HQA530" s="416"/>
      <c r="HQB530" s="416"/>
      <c r="HQC530" s="416"/>
      <c r="HQD530" s="417"/>
      <c r="HQE530" s="417"/>
      <c r="HQF530" s="417"/>
      <c r="HQG530" s="417"/>
      <c r="HQH530" s="417"/>
      <c r="HQI530" s="417"/>
      <c r="HQJ530" s="417"/>
      <c r="HQK530" s="417"/>
      <c r="HQL530" s="417"/>
      <c r="HQM530" s="417"/>
      <c r="HQN530" s="417"/>
      <c r="HQO530" s="417"/>
      <c r="HQP530" s="417"/>
      <c r="HQQ530" s="417"/>
      <c r="HQR530" s="417"/>
      <c r="HQS530" s="417"/>
      <c r="HQT530" s="417"/>
      <c r="HQU530" s="417"/>
      <c r="HQV530" s="417"/>
      <c r="HQW530" s="417"/>
      <c r="HQX530" s="417"/>
      <c r="HQY530" s="417"/>
      <c r="HQZ530" s="417"/>
      <c r="HRA530" s="417"/>
      <c r="HRB530" s="418"/>
      <c r="HRC530" s="418"/>
      <c r="HRD530" s="418"/>
      <c r="HRE530" s="418"/>
      <c r="HRF530" s="418"/>
      <c r="HRG530" s="417"/>
      <c r="HRH530" s="417"/>
      <c r="HRI530" s="418"/>
      <c r="HRJ530" s="418"/>
      <c r="HRK530" s="417"/>
      <c r="HRL530" s="417"/>
      <c r="HRM530" s="418"/>
      <c r="HRN530" s="418"/>
      <c r="HRO530" s="417"/>
      <c r="HRP530" s="417"/>
      <c r="HRQ530" s="417"/>
      <c r="HRR530" s="417"/>
      <c r="HRS530" s="417"/>
      <c r="HRT530" s="417"/>
      <c r="HRU530" s="417"/>
      <c r="HRV530" s="418"/>
      <c r="HRW530" s="418"/>
      <c r="HRX530" s="417"/>
      <c r="HRY530" s="417"/>
      <c r="HRZ530" s="418"/>
      <c r="HSA530" s="418"/>
      <c r="HSB530" s="417"/>
      <c r="HSC530" s="417"/>
      <c r="HSD530" s="417"/>
      <c r="HSE530" s="417"/>
      <c r="HSF530" s="417"/>
      <c r="HSG530" s="411"/>
      <c r="HSH530" s="443"/>
      <c r="HSI530" s="417"/>
      <c r="HSJ530" s="417"/>
      <c r="HSK530" s="417"/>
      <c r="HSL530" s="417"/>
      <c r="HSM530" s="417"/>
      <c r="HSN530" s="417"/>
      <c r="HSO530" s="417"/>
      <c r="HSP530" s="416"/>
      <c r="HSQ530" s="416"/>
      <c r="HSR530" s="416"/>
      <c r="HSS530" s="416"/>
      <c r="HST530" s="416"/>
      <c r="HSU530" s="416"/>
      <c r="HSV530" s="416"/>
      <c r="HSW530" s="416"/>
      <c r="HSX530" s="416"/>
      <c r="HSY530" s="416"/>
      <c r="HSZ530" s="416"/>
      <c r="HTA530" s="416"/>
      <c r="HTB530" s="416"/>
      <c r="HTC530" s="416"/>
      <c r="HTD530" s="416"/>
      <c r="HTE530" s="416"/>
      <c r="HTF530" s="416"/>
      <c r="HTG530" s="416"/>
      <c r="HTH530" s="416"/>
      <c r="HTI530" s="416"/>
      <c r="HTJ530" s="416"/>
      <c r="HTK530" s="416"/>
      <c r="HTL530" s="416"/>
      <c r="HTM530" s="416"/>
      <c r="HTN530" s="416"/>
      <c r="HTO530" s="416"/>
      <c r="HTP530" s="416"/>
      <c r="HTQ530" s="416"/>
      <c r="HTR530" s="416"/>
      <c r="HTS530" s="416"/>
      <c r="HTT530" s="416"/>
      <c r="HTU530" s="416"/>
      <c r="HTV530" s="416"/>
      <c r="HTW530" s="416"/>
      <c r="HTX530" s="416"/>
      <c r="HTY530" s="416"/>
      <c r="HTZ530" s="416"/>
      <c r="HUA530" s="416"/>
      <c r="HUB530" s="416"/>
      <c r="HUC530" s="416"/>
      <c r="HUD530" s="416"/>
      <c r="HUE530" s="416"/>
      <c r="HUF530" s="416"/>
      <c r="HUG530" s="416"/>
      <c r="HUH530" s="417"/>
      <c r="HUI530" s="417"/>
      <c r="HUJ530" s="417"/>
      <c r="HUK530" s="417"/>
      <c r="HUL530" s="417"/>
      <c r="HUM530" s="417"/>
      <c r="HUN530" s="417"/>
      <c r="HUO530" s="417"/>
      <c r="HUP530" s="417"/>
      <c r="HUQ530" s="417"/>
      <c r="HUR530" s="417"/>
      <c r="HUS530" s="417"/>
      <c r="HUT530" s="417"/>
      <c r="HUU530" s="417"/>
      <c r="HUV530" s="417"/>
      <c r="HUW530" s="417"/>
      <c r="HUX530" s="417"/>
      <c r="HUY530" s="417"/>
      <c r="HUZ530" s="417"/>
      <c r="HVA530" s="417"/>
      <c r="HVB530" s="417"/>
      <c r="HVC530" s="417"/>
      <c r="HVD530" s="417"/>
      <c r="HVE530" s="417"/>
      <c r="HVF530" s="418"/>
      <c r="HVG530" s="418"/>
      <c r="HVH530" s="418"/>
      <c r="HVI530" s="418"/>
      <c r="HVJ530" s="418"/>
      <c r="HVK530" s="417"/>
      <c r="HVL530" s="417"/>
      <c r="HVM530" s="418"/>
      <c r="HVN530" s="418"/>
      <c r="HVO530" s="417"/>
      <c r="HVP530" s="417"/>
      <c r="HVQ530" s="418"/>
      <c r="HVR530" s="418"/>
      <c r="HVS530" s="417"/>
      <c r="HVT530" s="417"/>
      <c r="HVU530" s="417"/>
      <c r="HVV530" s="417"/>
      <c r="HVW530" s="417"/>
      <c r="HVX530" s="417"/>
      <c r="HVY530" s="417"/>
      <c r="HVZ530" s="418"/>
      <c r="HWA530" s="418"/>
      <c r="HWB530" s="417"/>
      <c r="HWC530" s="417"/>
      <c r="HWD530" s="418"/>
      <c r="HWE530" s="418"/>
      <c r="HWF530" s="417"/>
      <c r="HWG530" s="417"/>
      <c r="HWH530" s="417"/>
      <c r="HWI530" s="417"/>
      <c r="HWJ530" s="417"/>
      <c r="HWK530" s="411"/>
      <c r="HWL530" s="443"/>
      <c r="HWM530" s="417"/>
      <c r="HWN530" s="417"/>
      <c r="HWO530" s="417"/>
      <c r="HWP530" s="417"/>
      <c r="HWQ530" s="417"/>
      <c r="HWR530" s="417"/>
      <c r="HWS530" s="417"/>
      <c r="HWT530" s="416"/>
      <c r="HWU530" s="416"/>
      <c r="HWV530" s="416"/>
      <c r="HWW530" s="416"/>
      <c r="HWX530" s="416"/>
      <c r="HWY530" s="416"/>
      <c r="HWZ530" s="416"/>
      <c r="HXA530" s="416"/>
      <c r="HXB530" s="416"/>
      <c r="HXC530" s="416"/>
      <c r="HXD530" s="416"/>
      <c r="HXE530" s="416"/>
      <c r="HXF530" s="416"/>
      <c r="HXG530" s="416"/>
      <c r="HXH530" s="416"/>
      <c r="HXI530" s="416"/>
      <c r="HXJ530" s="416"/>
      <c r="HXK530" s="416"/>
      <c r="HXL530" s="416"/>
      <c r="HXM530" s="416"/>
      <c r="HXN530" s="416"/>
      <c r="HXO530" s="416"/>
      <c r="HXP530" s="416"/>
      <c r="HXQ530" s="416"/>
      <c r="HXR530" s="416"/>
      <c r="HXS530" s="416"/>
      <c r="HXT530" s="416"/>
      <c r="HXU530" s="416"/>
      <c r="HXV530" s="416"/>
      <c r="HXW530" s="416"/>
      <c r="HXX530" s="416"/>
      <c r="HXY530" s="416"/>
      <c r="HXZ530" s="416"/>
      <c r="HYA530" s="416"/>
      <c r="HYB530" s="416"/>
      <c r="HYC530" s="416"/>
      <c r="HYD530" s="416"/>
      <c r="HYE530" s="416"/>
      <c r="HYF530" s="416"/>
      <c r="HYG530" s="416"/>
      <c r="HYH530" s="416"/>
      <c r="HYI530" s="416"/>
      <c r="HYJ530" s="416"/>
      <c r="HYK530" s="416"/>
      <c r="HYL530" s="417"/>
      <c r="HYM530" s="417"/>
      <c r="HYN530" s="417"/>
      <c r="HYO530" s="417"/>
      <c r="HYP530" s="417"/>
      <c r="HYQ530" s="417"/>
      <c r="HYR530" s="417"/>
      <c r="HYS530" s="417"/>
      <c r="HYT530" s="417"/>
      <c r="HYU530" s="417"/>
      <c r="HYV530" s="417"/>
      <c r="HYW530" s="417"/>
      <c r="HYX530" s="417"/>
      <c r="HYY530" s="417"/>
      <c r="HYZ530" s="417"/>
      <c r="HZA530" s="417"/>
      <c r="HZB530" s="417"/>
      <c r="HZC530" s="417"/>
      <c r="HZD530" s="417"/>
      <c r="HZE530" s="417"/>
      <c r="HZF530" s="417"/>
      <c r="HZG530" s="417"/>
      <c r="HZH530" s="417"/>
      <c r="HZI530" s="417"/>
      <c r="HZJ530" s="418"/>
      <c r="HZK530" s="418"/>
      <c r="HZL530" s="418"/>
      <c r="HZM530" s="418"/>
      <c r="HZN530" s="418"/>
      <c r="HZO530" s="417"/>
      <c r="HZP530" s="417"/>
      <c r="HZQ530" s="418"/>
      <c r="HZR530" s="418"/>
      <c r="HZS530" s="417"/>
      <c r="HZT530" s="417"/>
      <c r="HZU530" s="418"/>
      <c r="HZV530" s="418"/>
      <c r="HZW530" s="417"/>
      <c r="HZX530" s="417"/>
      <c r="HZY530" s="417"/>
      <c r="HZZ530" s="417"/>
      <c r="IAA530" s="417"/>
      <c r="IAB530" s="417"/>
      <c r="IAC530" s="417"/>
      <c r="IAD530" s="418"/>
      <c r="IAE530" s="418"/>
      <c r="IAF530" s="417"/>
      <c r="IAG530" s="417"/>
      <c r="IAH530" s="418"/>
      <c r="IAI530" s="418"/>
      <c r="IAJ530" s="417"/>
      <c r="IAK530" s="417"/>
      <c r="IAL530" s="417"/>
      <c r="IAM530" s="417"/>
      <c r="IAN530" s="417"/>
      <c r="IAO530" s="411"/>
      <c r="IAP530" s="443"/>
      <c r="IAQ530" s="417"/>
      <c r="IAR530" s="417"/>
      <c r="IAS530" s="417"/>
      <c r="IAT530" s="417"/>
      <c r="IAU530" s="417"/>
      <c r="IAV530" s="417"/>
      <c r="IAW530" s="417"/>
      <c r="IAX530" s="416"/>
      <c r="IAY530" s="416"/>
      <c r="IAZ530" s="416"/>
      <c r="IBA530" s="416"/>
      <c r="IBB530" s="416"/>
      <c r="IBC530" s="416"/>
      <c r="IBD530" s="416"/>
      <c r="IBE530" s="416"/>
      <c r="IBF530" s="416"/>
      <c r="IBG530" s="416"/>
      <c r="IBH530" s="416"/>
      <c r="IBI530" s="416"/>
      <c r="IBJ530" s="416"/>
      <c r="IBK530" s="416"/>
      <c r="IBL530" s="416"/>
      <c r="IBM530" s="416"/>
      <c r="IBN530" s="416"/>
      <c r="IBO530" s="416"/>
      <c r="IBP530" s="416"/>
      <c r="IBQ530" s="416"/>
      <c r="IBR530" s="416"/>
      <c r="IBS530" s="416"/>
      <c r="IBT530" s="416"/>
      <c r="IBU530" s="416"/>
      <c r="IBV530" s="416"/>
      <c r="IBW530" s="416"/>
      <c r="IBX530" s="416"/>
      <c r="IBY530" s="416"/>
      <c r="IBZ530" s="416"/>
      <c r="ICA530" s="416"/>
      <c r="ICB530" s="416"/>
      <c r="ICC530" s="416"/>
      <c r="ICD530" s="416"/>
      <c r="ICE530" s="416"/>
      <c r="ICF530" s="416"/>
      <c r="ICG530" s="416"/>
      <c r="ICH530" s="416"/>
      <c r="ICI530" s="416"/>
      <c r="ICJ530" s="416"/>
      <c r="ICK530" s="416"/>
      <c r="ICL530" s="416"/>
      <c r="ICM530" s="416"/>
      <c r="ICN530" s="416"/>
      <c r="ICO530" s="416"/>
      <c r="ICP530" s="417"/>
      <c r="ICQ530" s="417"/>
      <c r="ICR530" s="417"/>
      <c r="ICS530" s="417"/>
      <c r="ICT530" s="417"/>
      <c r="ICU530" s="417"/>
      <c r="ICV530" s="417"/>
      <c r="ICW530" s="417"/>
      <c r="ICX530" s="417"/>
      <c r="ICY530" s="417"/>
      <c r="ICZ530" s="417"/>
      <c r="IDA530" s="417"/>
      <c r="IDB530" s="417"/>
      <c r="IDC530" s="417"/>
      <c r="IDD530" s="417"/>
      <c r="IDE530" s="417"/>
      <c r="IDF530" s="417"/>
      <c r="IDG530" s="417"/>
      <c r="IDH530" s="417"/>
      <c r="IDI530" s="417"/>
      <c r="IDJ530" s="417"/>
      <c r="IDK530" s="417"/>
      <c r="IDL530" s="417"/>
      <c r="IDM530" s="417"/>
      <c r="IDN530" s="418"/>
      <c r="IDO530" s="418"/>
      <c r="IDP530" s="418"/>
      <c r="IDQ530" s="418"/>
      <c r="IDR530" s="418"/>
      <c r="IDS530" s="417"/>
      <c r="IDT530" s="417"/>
      <c r="IDU530" s="418"/>
      <c r="IDV530" s="418"/>
      <c r="IDW530" s="417"/>
      <c r="IDX530" s="417"/>
      <c r="IDY530" s="418"/>
      <c r="IDZ530" s="418"/>
      <c r="IEA530" s="417"/>
      <c r="IEB530" s="417"/>
      <c r="IEC530" s="417"/>
      <c r="IED530" s="417"/>
      <c r="IEE530" s="417"/>
      <c r="IEF530" s="417"/>
      <c r="IEG530" s="417"/>
      <c r="IEH530" s="418"/>
      <c r="IEI530" s="418"/>
      <c r="IEJ530" s="417"/>
      <c r="IEK530" s="417"/>
      <c r="IEL530" s="418"/>
      <c r="IEM530" s="418"/>
      <c r="IEN530" s="417"/>
      <c r="IEO530" s="417"/>
      <c r="IEP530" s="417"/>
      <c r="IEQ530" s="417"/>
      <c r="IER530" s="417"/>
      <c r="IES530" s="411"/>
      <c r="IET530" s="443"/>
      <c r="IEU530" s="417"/>
      <c r="IEV530" s="417"/>
      <c r="IEW530" s="417"/>
      <c r="IEX530" s="417"/>
      <c r="IEY530" s="417"/>
      <c r="IEZ530" s="417"/>
      <c r="IFA530" s="417"/>
      <c r="IFB530" s="416"/>
      <c r="IFC530" s="416"/>
      <c r="IFD530" s="416"/>
      <c r="IFE530" s="416"/>
      <c r="IFF530" s="416"/>
      <c r="IFG530" s="416"/>
      <c r="IFH530" s="416"/>
      <c r="IFI530" s="416"/>
      <c r="IFJ530" s="416"/>
      <c r="IFK530" s="416"/>
      <c r="IFL530" s="416"/>
      <c r="IFM530" s="416"/>
      <c r="IFN530" s="416"/>
      <c r="IFO530" s="416"/>
      <c r="IFP530" s="416"/>
      <c r="IFQ530" s="416"/>
      <c r="IFR530" s="416"/>
      <c r="IFS530" s="416"/>
      <c r="IFT530" s="416"/>
      <c r="IFU530" s="416"/>
      <c r="IFV530" s="416"/>
      <c r="IFW530" s="416"/>
      <c r="IFX530" s="416"/>
      <c r="IFY530" s="416"/>
      <c r="IFZ530" s="416"/>
      <c r="IGA530" s="416"/>
      <c r="IGB530" s="416"/>
      <c r="IGC530" s="416"/>
      <c r="IGD530" s="416"/>
      <c r="IGE530" s="416"/>
      <c r="IGF530" s="416"/>
      <c r="IGG530" s="416"/>
      <c r="IGH530" s="416"/>
      <c r="IGI530" s="416"/>
      <c r="IGJ530" s="416"/>
      <c r="IGK530" s="416"/>
      <c r="IGL530" s="416"/>
      <c r="IGM530" s="416"/>
      <c r="IGN530" s="416"/>
      <c r="IGO530" s="416"/>
      <c r="IGP530" s="416"/>
      <c r="IGQ530" s="416"/>
      <c r="IGR530" s="416"/>
      <c r="IGS530" s="416"/>
      <c r="IGT530" s="417"/>
      <c r="IGU530" s="417"/>
      <c r="IGV530" s="417"/>
      <c r="IGW530" s="417"/>
      <c r="IGX530" s="417"/>
      <c r="IGY530" s="417"/>
      <c r="IGZ530" s="417"/>
      <c r="IHA530" s="417"/>
      <c r="IHB530" s="417"/>
      <c r="IHC530" s="417"/>
      <c r="IHD530" s="417"/>
      <c r="IHE530" s="417"/>
      <c r="IHF530" s="417"/>
      <c r="IHG530" s="417"/>
      <c r="IHH530" s="417"/>
      <c r="IHI530" s="417"/>
      <c r="IHJ530" s="417"/>
      <c r="IHK530" s="417"/>
      <c r="IHL530" s="417"/>
      <c r="IHM530" s="417"/>
      <c r="IHN530" s="417"/>
      <c r="IHO530" s="417"/>
      <c r="IHP530" s="417"/>
      <c r="IHQ530" s="417"/>
      <c r="IHR530" s="418"/>
      <c r="IHS530" s="418"/>
      <c r="IHT530" s="418"/>
      <c r="IHU530" s="418"/>
      <c r="IHV530" s="418"/>
      <c r="IHW530" s="417"/>
      <c r="IHX530" s="417"/>
      <c r="IHY530" s="418"/>
      <c r="IHZ530" s="418"/>
      <c r="IIA530" s="417"/>
      <c r="IIB530" s="417"/>
      <c r="IIC530" s="418"/>
      <c r="IID530" s="418"/>
      <c r="IIE530" s="417"/>
      <c r="IIF530" s="417"/>
      <c r="IIG530" s="417"/>
      <c r="IIH530" s="417"/>
      <c r="III530" s="417"/>
      <c r="IIJ530" s="417"/>
      <c r="IIK530" s="417"/>
      <c r="IIL530" s="418"/>
      <c r="IIM530" s="418"/>
      <c r="IIN530" s="417"/>
      <c r="IIO530" s="417"/>
      <c r="IIP530" s="418"/>
      <c r="IIQ530" s="418"/>
      <c r="IIR530" s="417"/>
      <c r="IIS530" s="417"/>
      <c r="IIT530" s="417"/>
      <c r="IIU530" s="417"/>
      <c r="IIV530" s="417"/>
      <c r="IIW530" s="411"/>
      <c r="IIX530" s="443"/>
      <c r="IIY530" s="417"/>
      <c r="IIZ530" s="417"/>
      <c r="IJA530" s="417"/>
      <c r="IJB530" s="417"/>
      <c r="IJC530" s="417"/>
      <c r="IJD530" s="417"/>
      <c r="IJE530" s="417"/>
      <c r="IJF530" s="416"/>
      <c r="IJG530" s="416"/>
      <c r="IJH530" s="416"/>
      <c r="IJI530" s="416"/>
      <c r="IJJ530" s="416"/>
      <c r="IJK530" s="416"/>
      <c r="IJL530" s="416"/>
      <c r="IJM530" s="416"/>
      <c r="IJN530" s="416"/>
      <c r="IJO530" s="416"/>
      <c r="IJP530" s="416"/>
      <c r="IJQ530" s="416"/>
      <c r="IJR530" s="416"/>
      <c r="IJS530" s="416"/>
      <c r="IJT530" s="416"/>
      <c r="IJU530" s="416"/>
      <c r="IJV530" s="416"/>
      <c r="IJW530" s="416"/>
      <c r="IJX530" s="416"/>
      <c r="IJY530" s="416"/>
      <c r="IJZ530" s="416"/>
      <c r="IKA530" s="416"/>
      <c r="IKB530" s="416"/>
      <c r="IKC530" s="416"/>
      <c r="IKD530" s="416"/>
      <c r="IKE530" s="416"/>
      <c r="IKF530" s="416"/>
      <c r="IKG530" s="416"/>
      <c r="IKH530" s="416"/>
      <c r="IKI530" s="416"/>
      <c r="IKJ530" s="416"/>
      <c r="IKK530" s="416"/>
      <c r="IKL530" s="416"/>
      <c r="IKM530" s="416"/>
      <c r="IKN530" s="416"/>
      <c r="IKO530" s="416"/>
      <c r="IKP530" s="416"/>
      <c r="IKQ530" s="416"/>
      <c r="IKR530" s="416"/>
      <c r="IKS530" s="416"/>
      <c r="IKT530" s="416"/>
      <c r="IKU530" s="416"/>
      <c r="IKV530" s="416"/>
      <c r="IKW530" s="416"/>
      <c r="IKX530" s="417"/>
      <c r="IKY530" s="417"/>
      <c r="IKZ530" s="417"/>
      <c r="ILA530" s="417"/>
      <c r="ILB530" s="417"/>
      <c r="ILC530" s="417"/>
      <c r="ILD530" s="417"/>
      <c r="ILE530" s="417"/>
      <c r="ILF530" s="417"/>
      <c r="ILG530" s="417"/>
      <c r="ILH530" s="417"/>
      <c r="ILI530" s="417"/>
      <c r="ILJ530" s="417"/>
      <c r="ILK530" s="417"/>
      <c r="ILL530" s="417"/>
      <c r="ILM530" s="417"/>
      <c r="ILN530" s="417"/>
      <c r="ILO530" s="417"/>
      <c r="ILP530" s="417"/>
      <c r="ILQ530" s="417"/>
      <c r="ILR530" s="417"/>
      <c r="ILS530" s="417"/>
      <c r="ILT530" s="417"/>
      <c r="ILU530" s="417"/>
      <c r="ILV530" s="418"/>
      <c r="ILW530" s="418"/>
      <c r="ILX530" s="418"/>
      <c r="ILY530" s="418"/>
      <c r="ILZ530" s="418"/>
      <c r="IMA530" s="417"/>
      <c r="IMB530" s="417"/>
      <c r="IMC530" s="418"/>
      <c r="IMD530" s="418"/>
      <c r="IME530" s="417"/>
      <c r="IMF530" s="417"/>
      <c r="IMG530" s="418"/>
      <c r="IMH530" s="418"/>
      <c r="IMI530" s="417"/>
      <c r="IMJ530" s="417"/>
      <c r="IMK530" s="417"/>
      <c r="IML530" s="417"/>
      <c r="IMM530" s="417"/>
      <c r="IMN530" s="417"/>
      <c r="IMO530" s="417"/>
      <c r="IMP530" s="418"/>
      <c r="IMQ530" s="418"/>
      <c r="IMR530" s="417"/>
      <c r="IMS530" s="417"/>
      <c r="IMT530" s="418"/>
      <c r="IMU530" s="418"/>
      <c r="IMV530" s="417"/>
      <c r="IMW530" s="417"/>
      <c r="IMX530" s="417"/>
      <c r="IMY530" s="417"/>
      <c r="IMZ530" s="417"/>
      <c r="INA530" s="411"/>
      <c r="INB530" s="443"/>
      <c r="INC530" s="417"/>
      <c r="IND530" s="417"/>
      <c r="INE530" s="417"/>
      <c r="INF530" s="417"/>
      <c r="ING530" s="417"/>
      <c r="INH530" s="417"/>
      <c r="INI530" s="417"/>
      <c r="INJ530" s="416"/>
      <c r="INK530" s="416"/>
      <c r="INL530" s="416"/>
      <c r="INM530" s="416"/>
      <c r="INN530" s="416"/>
      <c r="INO530" s="416"/>
      <c r="INP530" s="416"/>
      <c r="INQ530" s="416"/>
      <c r="INR530" s="416"/>
      <c r="INS530" s="416"/>
      <c r="INT530" s="416"/>
      <c r="INU530" s="416"/>
      <c r="INV530" s="416"/>
      <c r="INW530" s="416"/>
      <c r="INX530" s="416"/>
      <c r="INY530" s="416"/>
      <c r="INZ530" s="416"/>
      <c r="IOA530" s="416"/>
      <c r="IOB530" s="416"/>
      <c r="IOC530" s="416"/>
      <c r="IOD530" s="416"/>
      <c r="IOE530" s="416"/>
      <c r="IOF530" s="416"/>
      <c r="IOG530" s="416"/>
      <c r="IOH530" s="416"/>
      <c r="IOI530" s="416"/>
      <c r="IOJ530" s="416"/>
      <c r="IOK530" s="416"/>
      <c r="IOL530" s="416"/>
      <c r="IOM530" s="416"/>
      <c r="ION530" s="416"/>
      <c r="IOO530" s="416"/>
      <c r="IOP530" s="416"/>
      <c r="IOQ530" s="416"/>
      <c r="IOR530" s="416"/>
      <c r="IOS530" s="416"/>
      <c r="IOT530" s="416"/>
      <c r="IOU530" s="416"/>
      <c r="IOV530" s="416"/>
      <c r="IOW530" s="416"/>
      <c r="IOX530" s="416"/>
      <c r="IOY530" s="416"/>
      <c r="IOZ530" s="416"/>
      <c r="IPA530" s="416"/>
      <c r="IPB530" s="417"/>
      <c r="IPC530" s="417"/>
      <c r="IPD530" s="417"/>
      <c r="IPE530" s="417"/>
      <c r="IPF530" s="417"/>
      <c r="IPG530" s="417"/>
      <c r="IPH530" s="417"/>
      <c r="IPI530" s="417"/>
      <c r="IPJ530" s="417"/>
      <c r="IPK530" s="417"/>
      <c r="IPL530" s="417"/>
      <c r="IPM530" s="417"/>
      <c r="IPN530" s="417"/>
      <c r="IPO530" s="417"/>
      <c r="IPP530" s="417"/>
      <c r="IPQ530" s="417"/>
      <c r="IPR530" s="417"/>
      <c r="IPS530" s="417"/>
      <c r="IPT530" s="417"/>
      <c r="IPU530" s="417"/>
      <c r="IPV530" s="417"/>
      <c r="IPW530" s="417"/>
      <c r="IPX530" s="417"/>
      <c r="IPY530" s="417"/>
      <c r="IPZ530" s="418"/>
      <c r="IQA530" s="418"/>
      <c r="IQB530" s="418"/>
      <c r="IQC530" s="418"/>
      <c r="IQD530" s="418"/>
      <c r="IQE530" s="417"/>
      <c r="IQF530" s="417"/>
      <c r="IQG530" s="418"/>
      <c r="IQH530" s="418"/>
      <c r="IQI530" s="417"/>
      <c r="IQJ530" s="417"/>
      <c r="IQK530" s="418"/>
      <c r="IQL530" s="418"/>
      <c r="IQM530" s="417"/>
      <c r="IQN530" s="417"/>
      <c r="IQO530" s="417"/>
      <c r="IQP530" s="417"/>
      <c r="IQQ530" s="417"/>
      <c r="IQR530" s="417"/>
      <c r="IQS530" s="417"/>
      <c r="IQT530" s="418"/>
      <c r="IQU530" s="418"/>
      <c r="IQV530" s="417"/>
      <c r="IQW530" s="417"/>
      <c r="IQX530" s="418"/>
      <c r="IQY530" s="418"/>
      <c r="IQZ530" s="417"/>
      <c r="IRA530" s="417"/>
      <c r="IRB530" s="417"/>
      <c r="IRC530" s="417"/>
      <c r="IRD530" s="417"/>
      <c r="IRE530" s="411"/>
      <c r="IRF530" s="443"/>
      <c r="IRG530" s="417"/>
      <c r="IRH530" s="417"/>
      <c r="IRI530" s="417"/>
      <c r="IRJ530" s="417"/>
      <c r="IRK530" s="417"/>
      <c r="IRL530" s="417"/>
      <c r="IRM530" s="417"/>
      <c r="IRN530" s="416"/>
      <c r="IRO530" s="416"/>
      <c r="IRP530" s="416"/>
      <c r="IRQ530" s="416"/>
      <c r="IRR530" s="416"/>
      <c r="IRS530" s="416"/>
      <c r="IRT530" s="416"/>
      <c r="IRU530" s="416"/>
      <c r="IRV530" s="416"/>
      <c r="IRW530" s="416"/>
      <c r="IRX530" s="416"/>
      <c r="IRY530" s="416"/>
      <c r="IRZ530" s="416"/>
      <c r="ISA530" s="416"/>
      <c r="ISB530" s="416"/>
      <c r="ISC530" s="416"/>
      <c r="ISD530" s="416"/>
      <c r="ISE530" s="416"/>
      <c r="ISF530" s="416"/>
      <c r="ISG530" s="416"/>
      <c r="ISH530" s="416"/>
      <c r="ISI530" s="416"/>
      <c r="ISJ530" s="416"/>
      <c r="ISK530" s="416"/>
      <c r="ISL530" s="416"/>
      <c r="ISM530" s="416"/>
      <c r="ISN530" s="416"/>
      <c r="ISO530" s="416"/>
      <c r="ISP530" s="416"/>
      <c r="ISQ530" s="416"/>
      <c r="ISR530" s="416"/>
      <c r="ISS530" s="416"/>
      <c r="IST530" s="416"/>
      <c r="ISU530" s="416"/>
      <c r="ISV530" s="416"/>
      <c r="ISW530" s="416"/>
      <c r="ISX530" s="416"/>
      <c r="ISY530" s="416"/>
      <c r="ISZ530" s="416"/>
      <c r="ITA530" s="416"/>
      <c r="ITB530" s="416"/>
      <c r="ITC530" s="416"/>
      <c r="ITD530" s="416"/>
      <c r="ITE530" s="416"/>
      <c r="ITF530" s="417"/>
      <c r="ITG530" s="417"/>
      <c r="ITH530" s="417"/>
      <c r="ITI530" s="417"/>
      <c r="ITJ530" s="417"/>
      <c r="ITK530" s="417"/>
      <c r="ITL530" s="417"/>
      <c r="ITM530" s="417"/>
      <c r="ITN530" s="417"/>
      <c r="ITO530" s="417"/>
      <c r="ITP530" s="417"/>
      <c r="ITQ530" s="417"/>
      <c r="ITR530" s="417"/>
      <c r="ITS530" s="417"/>
      <c r="ITT530" s="417"/>
      <c r="ITU530" s="417"/>
      <c r="ITV530" s="417"/>
      <c r="ITW530" s="417"/>
      <c r="ITX530" s="417"/>
      <c r="ITY530" s="417"/>
      <c r="ITZ530" s="417"/>
      <c r="IUA530" s="417"/>
      <c r="IUB530" s="417"/>
      <c r="IUC530" s="417"/>
      <c r="IUD530" s="418"/>
      <c r="IUE530" s="418"/>
      <c r="IUF530" s="418"/>
      <c r="IUG530" s="418"/>
      <c r="IUH530" s="418"/>
      <c r="IUI530" s="417"/>
      <c r="IUJ530" s="417"/>
      <c r="IUK530" s="418"/>
      <c r="IUL530" s="418"/>
      <c r="IUM530" s="417"/>
      <c r="IUN530" s="417"/>
      <c r="IUO530" s="418"/>
      <c r="IUP530" s="418"/>
      <c r="IUQ530" s="417"/>
      <c r="IUR530" s="417"/>
      <c r="IUS530" s="417"/>
      <c r="IUT530" s="417"/>
      <c r="IUU530" s="417"/>
      <c r="IUV530" s="417"/>
      <c r="IUW530" s="417"/>
      <c r="IUX530" s="418"/>
      <c r="IUY530" s="418"/>
      <c r="IUZ530" s="417"/>
      <c r="IVA530" s="417"/>
      <c r="IVB530" s="418"/>
      <c r="IVC530" s="418"/>
      <c r="IVD530" s="417"/>
      <c r="IVE530" s="417"/>
      <c r="IVF530" s="417"/>
      <c r="IVG530" s="417"/>
      <c r="IVH530" s="417"/>
      <c r="IVI530" s="411"/>
      <c r="IVJ530" s="443"/>
      <c r="IVK530" s="417"/>
      <c r="IVL530" s="417"/>
      <c r="IVM530" s="417"/>
      <c r="IVN530" s="417"/>
      <c r="IVO530" s="417"/>
      <c r="IVP530" s="417"/>
      <c r="IVQ530" s="417"/>
      <c r="IVR530" s="416"/>
      <c r="IVS530" s="416"/>
      <c r="IVT530" s="416"/>
      <c r="IVU530" s="416"/>
      <c r="IVV530" s="416"/>
      <c r="IVW530" s="416"/>
      <c r="IVX530" s="416"/>
      <c r="IVY530" s="416"/>
      <c r="IVZ530" s="416"/>
      <c r="IWA530" s="416"/>
      <c r="IWB530" s="416"/>
      <c r="IWC530" s="416"/>
      <c r="IWD530" s="416"/>
      <c r="IWE530" s="416"/>
      <c r="IWF530" s="416"/>
      <c r="IWG530" s="416"/>
      <c r="IWH530" s="416"/>
      <c r="IWI530" s="416"/>
      <c r="IWJ530" s="416"/>
      <c r="IWK530" s="416"/>
      <c r="IWL530" s="416"/>
      <c r="IWM530" s="416"/>
      <c r="IWN530" s="416"/>
      <c r="IWO530" s="416"/>
      <c r="IWP530" s="416"/>
      <c r="IWQ530" s="416"/>
      <c r="IWR530" s="416"/>
      <c r="IWS530" s="416"/>
      <c r="IWT530" s="416"/>
      <c r="IWU530" s="416"/>
      <c r="IWV530" s="416"/>
      <c r="IWW530" s="416"/>
      <c r="IWX530" s="416"/>
      <c r="IWY530" s="416"/>
      <c r="IWZ530" s="416"/>
      <c r="IXA530" s="416"/>
      <c r="IXB530" s="416"/>
      <c r="IXC530" s="416"/>
      <c r="IXD530" s="416"/>
      <c r="IXE530" s="416"/>
      <c r="IXF530" s="416"/>
      <c r="IXG530" s="416"/>
      <c r="IXH530" s="416"/>
      <c r="IXI530" s="416"/>
      <c r="IXJ530" s="417"/>
      <c r="IXK530" s="417"/>
      <c r="IXL530" s="417"/>
      <c r="IXM530" s="417"/>
      <c r="IXN530" s="417"/>
      <c r="IXO530" s="417"/>
      <c r="IXP530" s="417"/>
      <c r="IXQ530" s="417"/>
      <c r="IXR530" s="417"/>
      <c r="IXS530" s="417"/>
      <c r="IXT530" s="417"/>
      <c r="IXU530" s="417"/>
      <c r="IXV530" s="417"/>
      <c r="IXW530" s="417"/>
      <c r="IXX530" s="417"/>
      <c r="IXY530" s="417"/>
      <c r="IXZ530" s="417"/>
      <c r="IYA530" s="417"/>
      <c r="IYB530" s="417"/>
      <c r="IYC530" s="417"/>
      <c r="IYD530" s="417"/>
      <c r="IYE530" s="417"/>
      <c r="IYF530" s="417"/>
      <c r="IYG530" s="417"/>
      <c r="IYH530" s="418"/>
      <c r="IYI530" s="418"/>
      <c r="IYJ530" s="418"/>
      <c r="IYK530" s="418"/>
      <c r="IYL530" s="418"/>
      <c r="IYM530" s="417"/>
      <c r="IYN530" s="417"/>
      <c r="IYO530" s="418"/>
      <c r="IYP530" s="418"/>
      <c r="IYQ530" s="417"/>
      <c r="IYR530" s="417"/>
      <c r="IYS530" s="418"/>
      <c r="IYT530" s="418"/>
      <c r="IYU530" s="417"/>
      <c r="IYV530" s="417"/>
      <c r="IYW530" s="417"/>
      <c r="IYX530" s="417"/>
      <c r="IYY530" s="417"/>
      <c r="IYZ530" s="417"/>
      <c r="IZA530" s="417"/>
      <c r="IZB530" s="418"/>
      <c r="IZC530" s="418"/>
      <c r="IZD530" s="417"/>
      <c r="IZE530" s="417"/>
      <c r="IZF530" s="418"/>
      <c r="IZG530" s="418"/>
      <c r="IZH530" s="417"/>
      <c r="IZI530" s="417"/>
      <c r="IZJ530" s="417"/>
      <c r="IZK530" s="417"/>
      <c r="IZL530" s="417"/>
      <c r="IZM530" s="411"/>
      <c r="IZN530" s="443"/>
      <c r="IZO530" s="417"/>
      <c r="IZP530" s="417"/>
      <c r="IZQ530" s="417"/>
      <c r="IZR530" s="417"/>
      <c r="IZS530" s="417"/>
      <c r="IZT530" s="417"/>
      <c r="IZU530" s="417"/>
      <c r="IZV530" s="416"/>
      <c r="IZW530" s="416"/>
      <c r="IZX530" s="416"/>
      <c r="IZY530" s="416"/>
      <c r="IZZ530" s="416"/>
      <c r="JAA530" s="416"/>
      <c r="JAB530" s="416"/>
      <c r="JAC530" s="416"/>
      <c r="JAD530" s="416"/>
      <c r="JAE530" s="416"/>
      <c r="JAF530" s="416"/>
      <c r="JAG530" s="416"/>
      <c r="JAH530" s="416"/>
      <c r="JAI530" s="416"/>
      <c r="JAJ530" s="416"/>
      <c r="JAK530" s="416"/>
      <c r="JAL530" s="416"/>
      <c r="JAM530" s="416"/>
      <c r="JAN530" s="416"/>
      <c r="JAO530" s="416"/>
      <c r="JAP530" s="416"/>
      <c r="JAQ530" s="416"/>
      <c r="JAR530" s="416"/>
      <c r="JAS530" s="416"/>
      <c r="JAT530" s="416"/>
      <c r="JAU530" s="416"/>
      <c r="JAV530" s="416"/>
      <c r="JAW530" s="416"/>
      <c r="JAX530" s="416"/>
      <c r="JAY530" s="416"/>
      <c r="JAZ530" s="416"/>
      <c r="JBA530" s="416"/>
      <c r="JBB530" s="416"/>
      <c r="JBC530" s="416"/>
      <c r="JBD530" s="416"/>
      <c r="JBE530" s="416"/>
      <c r="JBF530" s="416"/>
      <c r="JBG530" s="416"/>
      <c r="JBH530" s="416"/>
      <c r="JBI530" s="416"/>
      <c r="JBJ530" s="416"/>
      <c r="JBK530" s="416"/>
      <c r="JBL530" s="416"/>
      <c r="JBM530" s="416"/>
      <c r="JBN530" s="417"/>
      <c r="JBO530" s="417"/>
      <c r="JBP530" s="417"/>
      <c r="JBQ530" s="417"/>
      <c r="JBR530" s="417"/>
      <c r="JBS530" s="417"/>
      <c r="JBT530" s="417"/>
      <c r="JBU530" s="417"/>
      <c r="JBV530" s="417"/>
      <c r="JBW530" s="417"/>
      <c r="JBX530" s="417"/>
      <c r="JBY530" s="417"/>
      <c r="JBZ530" s="417"/>
      <c r="JCA530" s="417"/>
      <c r="JCB530" s="417"/>
      <c r="JCC530" s="417"/>
      <c r="JCD530" s="417"/>
      <c r="JCE530" s="417"/>
      <c r="JCF530" s="417"/>
      <c r="JCG530" s="417"/>
      <c r="JCH530" s="417"/>
      <c r="JCI530" s="417"/>
      <c r="JCJ530" s="417"/>
      <c r="JCK530" s="417"/>
      <c r="JCL530" s="418"/>
      <c r="JCM530" s="418"/>
      <c r="JCN530" s="418"/>
      <c r="JCO530" s="418"/>
      <c r="JCP530" s="418"/>
      <c r="JCQ530" s="417"/>
      <c r="JCR530" s="417"/>
      <c r="JCS530" s="418"/>
      <c r="JCT530" s="418"/>
      <c r="JCU530" s="417"/>
      <c r="JCV530" s="417"/>
      <c r="JCW530" s="418"/>
      <c r="JCX530" s="418"/>
      <c r="JCY530" s="417"/>
      <c r="JCZ530" s="417"/>
      <c r="JDA530" s="417"/>
      <c r="JDB530" s="417"/>
      <c r="JDC530" s="417"/>
      <c r="JDD530" s="417"/>
      <c r="JDE530" s="417"/>
      <c r="JDF530" s="418"/>
      <c r="JDG530" s="418"/>
      <c r="JDH530" s="417"/>
      <c r="JDI530" s="417"/>
      <c r="JDJ530" s="418"/>
      <c r="JDK530" s="418"/>
      <c r="JDL530" s="417"/>
      <c r="JDM530" s="417"/>
      <c r="JDN530" s="417"/>
      <c r="JDO530" s="417"/>
      <c r="JDP530" s="417"/>
      <c r="JDQ530" s="411"/>
      <c r="JDR530" s="443"/>
      <c r="JDS530" s="417"/>
      <c r="JDT530" s="417"/>
      <c r="JDU530" s="417"/>
      <c r="JDV530" s="417"/>
      <c r="JDW530" s="417"/>
      <c r="JDX530" s="417"/>
      <c r="JDY530" s="417"/>
      <c r="JDZ530" s="416"/>
      <c r="JEA530" s="416"/>
      <c r="JEB530" s="416"/>
      <c r="JEC530" s="416"/>
      <c r="JED530" s="416"/>
      <c r="JEE530" s="416"/>
      <c r="JEF530" s="416"/>
      <c r="JEG530" s="416"/>
      <c r="JEH530" s="416"/>
      <c r="JEI530" s="416"/>
      <c r="JEJ530" s="416"/>
      <c r="JEK530" s="416"/>
      <c r="JEL530" s="416"/>
      <c r="JEM530" s="416"/>
      <c r="JEN530" s="416"/>
      <c r="JEO530" s="416"/>
      <c r="JEP530" s="416"/>
      <c r="JEQ530" s="416"/>
      <c r="JER530" s="416"/>
      <c r="JES530" s="416"/>
      <c r="JET530" s="416"/>
      <c r="JEU530" s="416"/>
      <c r="JEV530" s="416"/>
      <c r="JEW530" s="416"/>
      <c r="JEX530" s="416"/>
      <c r="JEY530" s="416"/>
      <c r="JEZ530" s="416"/>
      <c r="JFA530" s="416"/>
      <c r="JFB530" s="416"/>
      <c r="JFC530" s="416"/>
      <c r="JFD530" s="416"/>
      <c r="JFE530" s="416"/>
      <c r="JFF530" s="416"/>
      <c r="JFG530" s="416"/>
      <c r="JFH530" s="416"/>
      <c r="JFI530" s="416"/>
      <c r="JFJ530" s="416"/>
      <c r="JFK530" s="416"/>
      <c r="JFL530" s="416"/>
      <c r="JFM530" s="416"/>
      <c r="JFN530" s="416"/>
      <c r="JFO530" s="416"/>
      <c r="JFP530" s="416"/>
      <c r="JFQ530" s="416"/>
      <c r="JFR530" s="417"/>
      <c r="JFS530" s="417"/>
      <c r="JFT530" s="417"/>
      <c r="JFU530" s="417"/>
      <c r="JFV530" s="417"/>
      <c r="JFW530" s="417"/>
      <c r="JFX530" s="417"/>
      <c r="JFY530" s="417"/>
      <c r="JFZ530" s="417"/>
      <c r="JGA530" s="417"/>
      <c r="JGB530" s="417"/>
      <c r="JGC530" s="417"/>
      <c r="JGD530" s="417"/>
      <c r="JGE530" s="417"/>
      <c r="JGF530" s="417"/>
      <c r="JGG530" s="417"/>
      <c r="JGH530" s="417"/>
      <c r="JGI530" s="417"/>
      <c r="JGJ530" s="417"/>
      <c r="JGK530" s="417"/>
      <c r="JGL530" s="417"/>
      <c r="JGM530" s="417"/>
      <c r="JGN530" s="417"/>
      <c r="JGO530" s="417"/>
      <c r="JGP530" s="418"/>
      <c r="JGQ530" s="418"/>
      <c r="JGR530" s="418"/>
      <c r="JGS530" s="418"/>
      <c r="JGT530" s="418"/>
      <c r="JGU530" s="417"/>
      <c r="JGV530" s="417"/>
      <c r="JGW530" s="418"/>
      <c r="JGX530" s="418"/>
      <c r="JGY530" s="417"/>
      <c r="JGZ530" s="417"/>
      <c r="JHA530" s="418"/>
      <c r="JHB530" s="418"/>
      <c r="JHC530" s="417"/>
      <c r="JHD530" s="417"/>
      <c r="JHE530" s="417"/>
      <c r="JHF530" s="417"/>
      <c r="JHG530" s="417"/>
      <c r="JHH530" s="417"/>
      <c r="JHI530" s="417"/>
      <c r="JHJ530" s="418"/>
      <c r="JHK530" s="418"/>
      <c r="JHL530" s="417"/>
      <c r="JHM530" s="417"/>
      <c r="JHN530" s="418"/>
      <c r="JHO530" s="418"/>
      <c r="JHP530" s="417"/>
      <c r="JHQ530" s="417"/>
      <c r="JHR530" s="417"/>
      <c r="JHS530" s="417"/>
      <c r="JHT530" s="417"/>
      <c r="JHU530" s="411"/>
      <c r="JHV530" s="443"/>
      <c r="JHW530" s="417"/>
      <c r="JHX530" s="417"/>
      <c r="JHY530" s="417"/>
      <c r="JHZ530" s="417"/>
      <c r="JIA530" s="417"/>
      <c r="JIB530" s="417"/>
      <c r="JIC530" s="417"/>
      <c r="JID530" s="416"/>
      <c r="JIE530" s="416"/>
      <c r="JIF530" s="416"/>
      <c r="JIG530" s="416"/>
      <c r="JIH530" s="416"/>
      <c r="JII530" s="416"/>
      <c r="JIJ530" s="416"/>
      <c r="JIK530" s="416"/>
      <c r="JIL530" s="416"/>
      <c r="JIM530" s="416"/>
      <c r="JIN530" s="416"/>
      <c r="JIO530" s="416"/>
      <c r="JIP530" s="416"/>
      <c r="JIQ530" s="416"/>
      <c r="JIR530" s="416"/>
      <c r="JIS530" s="416"/>
      <c r="JIT530" s="416"/>
      <c r="JIU530" s="416"/>
      <c r="JIV530" s="416"/>
      <c r="JIW530" s="416"/>
      <c r="JIX530" s="416"/>
      <c r="JIY530" s="416"/>
      <c r="JIZ530" s="416"/>
      <c r="JJA530" s="416"/>
      <c r="JJB530" s="416"/>
      <c r="JJC530" s="416"/>
      <c r="JJD530" s="416"/>
      <c r="JJE530" s="416"/>
      <c r="JJF530" s="416"/>
      <c r="JJG530" s="416"/>
      <c r="JJH530" s="416"/>
      <c r="JJI530" s="416"/>
      <c r="JJJ530" s="416"/>
      <c r="JJK530" s="416"/>
      <c r="JJL530" s="416"/>
      <c r="JJM530" s="416"/>
      <c r="JJN530" s="416"/>
      <c r="JJO530" s="416"/>
      <c r="JJP530" s="416"/>
      <c r="JJQ530" s="416"/>
      <c r="JJR530" s="416"/>
      <c r="JJS530" s="416"/>
      <c r="JJT530" s="416"/>
      <c r="JJU530" s="416"/>
      <c r="JJV530" s="417"/>
      <c r="JJW530" s="417"/>
      <c r="JJX530" s="417"/>
      <c r="JJY530" s="417"/>
      <c r="JJZ530" s="417"/>
      <c r="JKA530" s="417"/>
      <c r="JKB530" s="417"/>
      <c r="JKC530" s="417"/>
      <c r="JKD530" s="417"/>
      <c r="JKE530" s="417"/>
      <c r="JKF530" s="417"/>
      <c r="JKG530" s="417"/>
      <c r="JKH530" s="417"/>
      <c r="JKI530" s="417"/>
      <c r="JKJ530" s="417"/>
      <c r="JKK530" s="417"/>
      <c r="JKL530" s="417"/>
      <c r="JKM530" s="417"/>
      <c r="JKN530" s="417"/>
      <c r="JKO530" s="417"/>
      <c r="JKP530" s="417"/>
      <c r="JKQ530" s="417"/>
      <c r="JKR530" s="417"/>
      <c r="JKS530" s="417"/>
      <c r="JKT530" s="418"/>
      <c r="JKU530" s="418"/>
      <c r="JKV530" s="418"/>
      <c r="JKW530" s="418"/>
      <c r="JKX530" s="418"/>
      <c r="JKY530" s="417"/>
      <c r="JKZ530" s="417"/>
      <c r="JLA530" s="418"/>
      <c r="JLB530" s="418"/>
      <c r="JLC530" s="417"/>
      <c r="JLD530" s="417"/>
      <c r="JLE530" s="418"/>
      <c r="JLF530" s="418"/>
      <c r="JLG530" s="417"/>
      <c r="JLH530" s="417"/>
      <c r="JLI530" s="417"/>
      <c r="JLJ530" s="417"/>
      <c r="JLK530" s="417"/>
      <c r="JLL530" s="417"/>
      <c r="JLM530" s="417"/>
      <c r="JLN530" s="418"/>
      <c r="JLO530" s="418"/>
      <c r="JLP530" s="417"/>
      <c r="JLQ530" s="417"/>
      <c r="JLR530" s="418"/>
      <c r="JLS530" s="418"/>
      <c r="JLT530" s="417"/>
      <c r="JLU530" s="417"/>
      <c r="JLV530" s="417"/>
      <c r="JLW530" s="417"/>
      <c r="JLX530" s="417"/>
      <c r="JLY530" s="411"/>
      <c r="JLZ530" s="443"/>
      <c r="JMA530" s="417"/>
      <c r="JMB530" s="417"/>
      <c r="JMC530" s="417"/>
      <c r="JMD530" s="417"/>
      <c r="JME530" s="417"/>
      <c r="JMF530" s="417"/>
      <c r="JMG530" s="417"/>
      <c r="JMH530" s="416"/>
      <c r="JMI530" s="416"/>
      <c r="JMJ530" s="416"/>
      <c r="JMK530" s="416"/>
      <c r="JML530" s="416"/>
      <c r="JMM530" s="416"/>
      <c r="JMN530" s="416"/>
      <c r="JMO530" s="416"/>
      <c r="JMP530" s="416"/>
      <c r="JMQ530" s="416"/>
      <c r="JMR530" s="416"/>
      <c r="JMS530" s="416"/>
      <c r="JMT530" s="416"/>
      <c r="JMU530" s="416"/>
      <c r="JMV530" s="416"/>
      <c r="JMW530" s="416"/>
      <c r="JMX530" s="416"/>
      <c r="JMY530" s="416"/>
      <c r="JMZ530" s="416"/>
      <c r="JNA530" s="416"/>
      <c r="JNB530" s="416"/>
      <c r="JNC530" s="416"/>
      <c r="JND530" s="416"/>
      <c r="JNE530" s="416"/>
      <c r="JNF530" s="416"/>
      <c r="JNG530" s="416"/>
      <c r="JNH530" s="416"/>
      <c r="JNI530" s="416"/>
      <c r="JNJ530" s="416"/>
      <c r="JNK530" s="416"/>
      <c r="JNL530" s="416"/>
      <c r="JNM530" s="416"/>
      <c r="JNN530" s="416"/>
      <c r="JNO530" s="416"/>
      <c r="JNP530" s="416"/>
      <c r="JNQ530" s="416"/>
      <c r="JNR530" s="416"/>
      <c r="JNS530" s="416"/>
      <c r="JNT530" s="416"/>
      <c r="JNU530" s="416"/>
      <c r="JNV530" s="416"/>
      <c r="JNW530" s="416"/>
      <c r="JNX530" s="416"/>
      <c r="JNY530" s="416"/>
      <c r="JNZ530" s="417"/>
      <c r="JOA530" s="417"/>
      <c r="JOB530" s="417"/>
      <c r="JOC530" s="417"/>
      <c r="JOD530" s="417"/>
      <c r="JOE530" s="417"/>
      <c r="JOF530" s="417"/>
      <c r="JOG530" s="417"/>
      <c r="JOH530" s="417"/>
      <c r="JOI530" s="417"/>
      <c r="JOJ530" s="417"/>
      <c r="JOK530" s="417"/>
      <c r="JOL530" s="417"/>
      <c r="JOM530" s="417"/>
      <c r="JON530" s="417"/>
      <c r="JOO530" s="417"/>
      <c r="JOP530" s="417"/>
      <c r="JOQ530" s="417"/>
      <c r="JOR530" s="417"/>
      <c r="JOS530" s="417"/>
      <c r="JOT530" s="417"/>
      <c r="JOU530" s="417"/>
      <c r="JOV530" s="417"/>
      <c r="JOW530" s="417"/>
      <c r="JOX530" s="418"/>
      <c r="JOY530" s="418"/>
      <c r="JOZ530" s="418"/>
      <c r="JPA530" s="418"/>
      <c r="JPB530" s="418"/>
      <c r="JPC530" s="417"/>
      <c r="JPD530" s="417"/>
      <c r="JPE530" s="418"/>
      <c r="JPF530" s="418"/>
      <c r="JPG530" s="417"/>
      <c r="JPH530" s="417"/>
      <c r="JPI530" s="418"/>
      <c r="JPJ530" s="418"/>
      <c r="JPK530" s="417"/>
      <c r="JPL530" s="417"/>
      <c r="JPM530" s="417"/>
      <c r="JPN530" s="417"/>
      <c r="JPO530" s="417"/>
      <c r="JPP530" s="417"/>
      <c r="JPQ530" s="417"/>
      <c r="JPR530" s="418"/>
      <c r="JPS530" s="418"/>
      <c r="JPT530" s="417"/>
      <c r="JPU530" s="417"/>
      <c r="JPV530" s="418"/>
      <c r="JPW530" s="418"/>
      <c r="JPX530" s="417"/>
      <c r="JPY530" s="417"/>
      <c r="JPZ530" s="417"/>
      <c r="JQA530" s="417"/>
      <c r="JQB530" s="417"/>
      <c r="JQC530" s="411"/>
      <c r="JQD530" s="443"/>
      <c r="JQE530" s="417"/>
      <c r="JQF530" s="417"/>
      <c r="JQG530" s="417"/>
      <c r="JQH530" s="417"/>
      <c r="JQI530" s="417"/>
      <c r="JQJ530" s="417"/>
      <c r="JQK530" s="417"/>
      <c r="JQL530" s="416"/>
      <c r="JQM530" s="416"/>
      <c r="JQN530" s="416"/>
      <c r="JQO530" s="416"/>
      <c r="JQP530" s="416"/>
      <c r="JQQ530" s="416"/>
      <c r="JQR530" s="416"/>
      <c r="JQS530" s="416"/>
      <c r="JQT530" s="416"/>
      <c r="JQU530" s="416"/>
      <c r="JQV530" s="416"/>
      <c r="JQW530" s="416"/>
      <c r="JQX530" s="416"/>
      <c r="JQY530" s="416"/>
      <c r="JQZ530" s="416"/>
      <c r="JRA530" s="416"/>
      <c r="JRB530" s="416"/>
      <c r="JRC530" s="416"/>
      <c r="JRD530" s="416"/>
      <c r="JRE530" s="416"/>
      <c r="JRF530" s="416"/>
      <c r="JRG530" s="416"/>
      <c r="JRH530" s="416"/>
      <c r="JRI530" s="416"/>
      <c r="JRJ530" s="416"/>
      <c r="JRK530" s="416"/>
      <c r="JRL530" s="416"/>
      <c r="JRM530" s="416"/>
      <c r="JRN530" s="416"/>
      <c r="JRO530" s="416"/>
      <c r="JRP530" s="416"/>
      <c r="JRQ530" s="416"/>
      <c r="JRR530" s="416"/>
      <c r="JRS530" s="416"/>
      <c r="JRT530" s="416"/>
      <c r="JRU530" s="416"/>
      <c r="JRV530" s="416"/>
      <c r="JRW530" s="416"/>
      <c r="JRX530" s="416"/>
      <c r="JRY530" s="416"/>
      <c r="JRZ530" s="416"/>
      <c r="JSA530" s="416"/>
      <c r="JSB530" s="416"/>
      <c r="JSC530" s="416"/>
      <c r="JSD530" s="417"/>
      <c r="JSE530" s="417"/>
      <c r="JSF530" s="417"/>
      <c r="JSG530" s="417"/>
      <c r="JSH530" s="417"/>
      <c r="JSI530" s="417"/>
      <c r="JSJ530" s="417"/>
      <c r="JSK530" s="417"/>
      <c r="JSL530" s="417"/>
      <c r="JSM530" s="417"/>
      <c r="JSN530" s="417"/>
      <c r="JSO530" s="417"/>
      <c r="JSP530" s="417"/>
      <c r="JSQ530" s="417"/>
      <c r="JSR530" s="417"/>
      <c r="JSS530" s="417"/>
      <c r="JST530" s="417"/>
      <c r="JSU530" s="417"/>
      <c r="JSV530" s="417"/>
      <c r="JSW530" s="417"/>
      <c r="JSX530" s="417"/>
      <c r="JSY530" s="417"/>
      <c r="JSZ530" s="417"/>
      <c r="JTA530" s="417"/>
      <c r="JTB530" s="418"/>
      <c r="JTC530" s="418"/>
      <c r="JTD530" s="418"/>
      <c r="JTE530" s="418"/>
      <c r="JTF530" s="418"/>
      <c r="JTG530" s="417"/>
      <c r="JTH530" s="417"/>
      <c r="JTI530" s="418"/>
      <c r="JTJ530" s="418"/>
      <c r="JTK530" s="417"/>
      <c r="JTL530" s="417"/>
      <c r="JTM530" s="418"/>
      <c r="JTN530" s="418"/>
      <c r="JTO530" s="417"/>
      <c r="JTP530" s="417"/>
      <c r="JTQ530" s="417"/>
      <c r="JTR530" s="417"/>
      <c r="JTS530" s="417"/>
      <c r="JTT530" s="417"/>
      <c r="JTU530" s="417"/>
      <c r="JTV530" s="418"/>
      <c r="JTW530" s="418"/>
      <c r="JTX530" s="417"/>
      <c r="JTY530" s="417"/>
      <c r="JTZ530" s="418"/>
      <c r="JUA530" s="418"/>
      <c r="JUB530" s="417"/>
      <c r="JUC530" s="417"/>
      <c r="JUD530" s="417"/>
      <c r="JUE530" s="417"/>
      <c r="JUF530" s="417"/>
      <c r="JUG530" s="411"/>
      <c r="JUH530" s="443"/>
      <c r="JUI530" s="417"/>
      <c r="JUJ530" s="417"/>
      <c r="JUK530" s="417"/>
      <c r="JUL530" s="417"/>
      <c r="JUM530" s="417"/>
      <c r="JUN530" s="417"/>
      <c r="JUO530" s="417"/>
      <c r="JUP530" s="416"/>
      <c r="JUQ530" s="416"/>
      <c r="JUR530" s="416"/>
      <c r="JUS530" s="416"/>
      <c r="JUT530" s="416"/>
      <c r="JUU530" s="416"/>
      <c r="JUV530" s="416"/>
      <c r="JUW530" s="416"/>
      <c r="JUX530" s="416"/>
      <c r="JUY530" s="416"/>
      <c r="JUZ530" s="416"/>
      <c r="JVA530" s="416"/>
      <c r="JVB530" s="416"/>
      <c r="JVC530" s="416"/>
      <c r="JVD530" s="416"/>
      <c r="JVE530" s="416"/>
      <c r="JVF530" s="416"/>
      <c r="JVG530" s="416"/>
      <c r="JVH530" s="416"/>
      <c r="JVI530" s="416"/>
      <c r="JVJ530" s="416"/>
      <c r="JVK530" s="416"/>
      <c r="JVL530" s="416"/>
      <c r="JVM530" s="416"/>
      <c r="JVN530" s="416"/>
      <c r="JVO530" s="416"/>
      <c r="JVP530" s="416"/>
      <c r="JVQ530" s="416"/>
      <c r="JVR530" s="416"/>
      <c r="JVS530" s="416"/>
      <c r="JVT530" s="416"/>
      <c r="JVU530" s="416"/>
      <c r="JVV530" s="416"/>
      <c r="JVW530" s="416"/>
      <c r="JVX530" s="416"/>
      <c r="JVY530" s="416"/>
      <c r="JVZ530" s="416"/>
      <c r="JWA530" s="416"/>
      <c r="JWB530" s="416"/>
      <c r="JWC530" s="416"/>
      <c r="JWD530" s="416"/>
      <c r="JWE530" s="416"/>
      <c r="JWF530" s="416"/>
      <c r="JWG530" s="416"/>
      <c r="JWH530" s="417"/>
      <c r="JWI530" s="417"/>
      <c r="JWJ530" s="417"/>
      <c r="JWK530" s="417"/>
      <c r="JWL530" s="417"/>
      <c r="JWM530" s="417"/>
      <c r="JWN530" s="417"/>
      <c r="JWO530" s="417"/>
      <c r="JWP530" s="417"/>
      <c r="JWQ530" s="417"/>
      <c r="JWR530" s="417"/>
      <c r="JWS530" s="417"/>
      <c r="JWT530" s="417"/>
      <c r="JWU530" s="417"/>
      <c r="JWV530" s="417"/>
      <c r="JWW530" s="417"/>
      <c r="JWX530" s="417"/>
      <c r="JWY530" s="417"/>
      <c r="JWZ530" s="417"/>
      <c r="JXA530" s="417"/>
      <c r="JXB530" s="417"/>
      <c r="JXC530" s="417"/>
      <c r="JXD530" s="417"/>
      <c r="JXE530" s="417"/>
      <c r="JXF530" s="418"/>
      <c r="JXG530" s="418"/>
      <c r="JXH530" s="418"/>
      <c r="JXI530" s="418"/>
      <c r="JXJ530" s="418"/>
      <c r="JXK530" s="417"/>
      <c r="JXL530" s="417"/>
      <c r="JXM530" s="418"/>
      <c r="JXN530" s="418"/>
      <c r="JXO530" s="417"/>
      <c r="JXP530" s="417"/>
      <c r="JXQ530" s="418"/>
      <c r="JXR530" s="418"/>
      <c r="JXS530" s="417"/>
      <c r="JXT530" s="417"/>
      <c r="JXU530" s="417"/>
      <c r="JXV530" s="417"/>
      <c r="JXW530" s="417"/>
      <c r="JXX530" s="417"/>
      <c r="JXY530" s="417"/>
      <c r="JXZ530" s="418"/>
      <c r="JYA530" s="418"/>
      <c r="JYB530" s="417"/>
      <c r="JYC530" s="417"/>
      <c r="JYD530" s="418"/>
      <c r="JYE530" s="418"/>
      <c r="JYF530" s="417"/>
      <c r="JYG530" s="417"/>
      <c r="JYH530" s="417"/>
      <c r="JYI530" s="417"/>
      <c r="JYJ530" s="417"/>
      <c r="JYK530" s="411"/>
      <c r="JYL530" s="443"/>
      <c r="JYM530" s="417"/>
      <c r="JYN530" s="417"/>
      <c r="JYO530" s="417"/>
      <c r="JYP530" s="417"/>
      <c r="JYQ530" s="417"/>
      <c r="JYR530" s="417"/>
      <c r="JYS530" s="417"/>
      <c r="JYT530" s="416"/>
      <c r="JYU530" s="416"/>
      <c r="JYV530" s="416"/>
      <c r="JYW530" s="416"/>
      <c r="JYX530" s="416"/>
      <c r="JYY530" s="416"/>
      <c r="JYZ530" s="416"/>
      <c r="JZA530" s="416"/>
      <c r="JZB530" s="416"/>
      <c r="JZC530" s="416"/>
      <c r="JZD530" s="416"/>
      <c r="JZE530" s="416"/>
      <c r="JZF530" s="416"/>
      <c r="JZG530" s="416"/>
      <c r="JZH530" s="416"/>
      <c r="JZI530" s="416"/>
      <c r="JZJ530" s="416"/>
      <c r="JZK530" s="416"/>
      <c r="JZL530" s="416"/>
      <c r="JZM530" s="416"/>
      <c r="JZN530" s="416"/>
      <c r="JZO530" s="416"/>
      <c r="JZP530" s="416"/>
      <c r="JZQ530" s="416"/>
      <c r="JZR530" s="416"/>
      <c r="JZS530" s="416"/>
      <c r="JZT530" s="416"/>
      <c r="JZU530" s="416"/>
      <c r="JZV530" s="416"/>
      <c r="JZW530" s="416"/>
      <c r="JZX530" s="416"/>
      <c r="JZY530" s="416"/>
      <c r="JZZ530" s="416"/>
      <c r="KAA530" s="416"/>
      <c r="KAB530" s="416"/>
      <c r="KAC530" s="416"/>
      <c r="KAD530" s="416"/>
      <c r="KAE530" s="416"/>
      <c r="KAF530" s="416"/>
      <c r="KAG530" s="416"/>
      <c r="KAH530" s="416"/>
      <c r="KAI530" s="416"/>
      <c r="KAJ530" s="416"/>
      <c r="KAK530" s="416"/>
      <c r="KAL530" s="417"/>
      <c r="KAM530" s="417"/>
      <c r="KAN530" s="417"/>
      <c r="KAO530" s="417"/>
      <c r="KAP530" s="417"/>
      <c r="KAQ530" s="417"/>
      <c r="KAR530" s="417"/>
      <c r="KAS530" s="417"/>
      <c r="KAT530" s="417"/>
      <c r="KAU530" s="417"/>
      <c r="KAV530" s="417"/>
      <c r="KAW530" s="417"/>
      <c r="KAX530" s="417"/>
      <c r="KAY530" s="417"/>
      <c r="KAZ530" s="417"/>
      <c r="KBA530" s="417"/>
      <c r="KBB530" s="417"/>
      <c r="KBC530" s="417"/>
      <c r="KBD530" s="417"/>
      <c r="KBE530" s="417"/>
      <c r="KBF530" s="417"/>
      <c r="KBG530" s="417"/>
      <c r="KBH530" s="417"/>
      <c r="KBI530" s="417"/>
      <c r="KBJ530" s="418"/>
      <c r="KBK530" s="418"/>
      <c r="KBL530" s="418"/>
      <c r="KBM530" s="418"/>
      <c r="KBN530" s="418"/>
      <c r="KBO530" s="417"/>
      <c r="KBP530" s="417"/>
      <c r="KBQ530" s="418"/>
      <c r="KBR530" s="418"/>
      <c r="KBS530" s="417"/>
      <c r="KBT530" s="417"/>
      <c r="KBU530" s="418"/>
      <c r="KBV530" s="418"/>
      <c r="KBW530" s="417"/>
      <c r="KBX530" s="417"/>
      <c r="KBY530" s="417"/>
      <c r="KBZ530" s="417"/>
      <c r="KCA530" s="417"/>
      <c r="KCB530" s="417"/>
      <c r="KCC530" s="417"/>
      <c r="KCD530" s="418"/>
      <c r="KCE530" s="418"/>
      <c r="KCF530" s="417"/>
      <c r="KCG530" s="417"/>
      <c r="KCH530" s="418"/>
      <c r="KCI530" s="418"/>
      <c r="KCJ530" s="417"/>
      <c r="KCK530" s="417"/>
      <c r="KCL530" s="417"/>
      <c r="KCM530" s="417"/>
      <c r="KCN530" s="417"/>
      <c r="KCO530" s="411"/>
      <c r="KCP530" s="443"/>
      <c r="KCQ530" s="417"/>
      <c r="KCR530" s="417"/>
      <c r="KCS530" s="417"/>
      <c r="KCT530" s="417"/>
      <c r="KCU530" s="417"/>
      <c r="KCV530" s="417"/>
      <c r="KCW530" s="417"/>
      <c r="KCX530" s="416"/>
      <c r="KCY530" s="416"/>
      <c r="KCZ530" s="416"/>
      <c r="KDA530" s="416"/>
      <c r="KDB530" s="416"/>
      <c r="KDC530" s="416"/>
      <c r="KDD530" s="416"/>
      <c r="KDE530" s="416"/>
      <c r="KDF530" s="416"/>
      <c r="KDG530" s="416"/>
      <c r="KDH530" s="416"/>
      <c r="KDI530" s="416"/>
      <c r="KDJ530" s="416"/>
      <c r="KDK530" s="416"/>
      <c r="KDL530" s="416"/>
      <c r="KDM530" s="416"/>
      <c r="KDN530" s="416"/>
      <c r="KDO530" s="416"/>
      <c r="KDP530" s="416"/>
      <c r="KDQ530" s="416"/>
      <c r="KDR530" s="416"/>
      <c r="KDS530" s="416"/>
      <c r="KDT530" s="416"/>
      <c r="KDU530" s="416"/>
      <c r="KDV530" s="416"/>
      <c r="KDW530" s="416"/>
      <c r="KDX530" s="416"/>
      <c r="KDY530" s="416"/>
      <c r="KDZ530" s="416"/>
      <c r="KEA530" s="416"/>
      <c r="KEB530" s="416"/>
      <c r="KEC530" s="416"/>
      <c r="KED530" s="416"/>
      <c r="KEE530" s="416"/>
      <c r="KEF530" s="416"/>
      <c r="KEG530" s="416"/>
      <c r="KEH530" s="416"/>
      <c r="KEI530" s="416"/>
      <c r="KEJ530" s="416"/>
      <c r="KEK530" s="416"/>
      <c r="KEL530" s="416"/>
      <c r="KEM530" s="416"/>
      <c r="KEN530" s="416"/>
      <c r="KEO530" s="416"/>
      <c r="KEP530" s="417"/>
      <c r="KEQ530" s="417"/>
      <c r="KER530" s="417"/>
      <c r="KES530" s="417"/>
      <c r="KET530" s="417"/>
      <c r="KEU530" s="417"/>
      <c r="KEV530" s="417"/>
      <c r="KEW530" s="417"/>
      <c r="KEX530" s="417"/>
      <c r="KEY530" s="417"/>
      <c r="KEZ530" s="417"/>
      <c r="KFA530" s="417"/>
      <c r="KFB530" s="417"/>
      <c r="KFC530" s="417"/>
      <c r="KFD530" s="417"/>
      <c r="KFE530" s="417"/>
      <c r="KFF530" s="417"/>
      <c r="KFG530" s="417"/>
      <c r="KFH530" s="417"/>
      <c r="KFI530" s="417"/>
      <c r="KFJ530" s="417"/>
      <c r="KFK530" s="417"/>
      <c r="KFL530" s="417"/>
      <c r="KFM530" s="417"/>
      <c r="KFN530" s="418"/>
      <c r="KFO530" s="418"/>
      <c r="KFP530" s="418"/>
      <c r="KFQ530" s="418"/>
      <c r="KFR530" s="418"/>
      <c r="KFS530" s="417"/>
      <c r="KFT530" s="417"/>
      <c r="KFU530" s="418"/>
      <c r="KFV530" s="418"/>
      <c r="KFW530" s="417"/>
      <c r="KFX530" s="417"/>
      <c r="KFY530" s="418"/>
      <c r="KFZ530" s="418"/>
      <c r="KGA530" s="417"/>
      <c r="KGB530" s="417"/>
      <c r="KGC530" s="417"/>
      <c r="KGD530" s="417"/>
      <c r="KGE530" s="417"/>
      <c r="KGF530" s="417"/>
      <c r="KGG530" s="417"/>
      <c r="KGH530" s="418"/>
      <c r="KGI530" s="418"/>
      <c r="KGJ530" s="417"/>
      <c r="KGK530" s="417"/>
      <c r="KGL530" s="418"/>
      <c r="KGM530" s="418"/>
      <c r="KGN530" s="417"/>
      <c r="KGO530" s="417"/>
      <c r="KGP530" s="417"/>
      <c r="KGQ530" s="417"/>
      <c r="KGR530" s="417"/>
      <c r="KGS530" s="411"/>
      <c r="KGT530" s="443"/>
      <c r="KGU530" s="417"/>
      <c r="KGV530" s="417"/>
      <c r="KGW530" s="417"/>
      <c r="KGX530" s="417"/>
      <c r="KGY530" s="417"/>
      <c r="KGZ530" s="417"/>
      <c r="KHA530" s="417"/>
      <c r="KHB530" s="416"/>
      <c r="KHC530" s="416"/>
      <c r="KHD530" s="416"/>
      <c r="KHE530" s="416"/>
      <c r="KHF530" s="416"/>
      <c r="KHG530" s="416"/>
      <c r="KHH530" s="416"/>
      <c r="KHI530" s="416"/>
      <c r="KHJ530" s="416"/>
      <c r="KHK530" s="416"/>
      <c r="KHL530" s="416"/>
      <c r="KHM530" s="416"/>
      <c r="KHN530" s="416"/>
      <c r="KHO530" s="416"/>
      <c r="KHP530" s="416"/>
      <c r="KHQ530" s="416"/>
      <c r="KHR530" s="416"/>
      <c r="KHS530" s="416"/>
      <c r="KHT530" s="416"/>
      <c r="KHU530" s="416"/>
      <c r="KHV530" s="416"/>
      <c r="KHW530" s="416"/>
      <c r="KHX530" s="416"/>
      <c r="KHY530" s="416"/>
      <c r="KHZ530" s="416"/>
      <c r="KIA530" s="416"/>
      <c r="KIB530" s="416"/>
      <c r="KIC530" s="416"/>
      <c r="KID530" s="416"/>
      <c r="KIE530" s="416"/>
      <c r="KIF530" s="416"/>
      <c r="KIG530" s="416"/>
      <c r="KIH530" s="416"/>
      <c r="KII530" s="416"/>
      <c r="KIJ530" s="416"/>
      <c r="KIK530" s="416"/>
      <c r="KIL530" s="416"/>
      <c r="KIM530" s="416"/>
      <c r="KIN530" s="416"/>
      <c r="KIO530" s="416"/>
      <c r="KIP530" s="416"/>
      <c r="KIQ530" s="416"/>
      <c r="KIR530" s="416"/>
      <c r="KIS530" s="416"/>
      <c r="KIT530" s="417"/>
      <c r="KIU530" s="417"/>
      <c r="KIV530" s="417"/>
      <c r="KIW530" s="417"/>
      <c r="KIX530" s="417"/>
      <c r="KIY530" s="417"/>
      <c r="KIZ530" s="417"/>
      <c r="KJA530" s="417"/>
      <c r="KJB530" s="417"/>
      <c r="KJC530" s="417"/>
      <c r="KJD530" s="417"/>
      <c r="KJE530" s="417"/>
      <c r="KJF530" s="417"/>
      <c r="KJG530" s="417"/>
      <c r="KJH530" s="417"/>
      <c r="KJI530" s="417"/>
      <c r="KJJ530" s="417"/>
      <c r="KJK530" s="417"/>
      <c r="KJL530" s="417"/>
      <c r="KJM530" s="417"/>
      <c r="KJN530" s="417"/>
      <c r="KJO530" s="417"/>
      <c r="KJP530" s="417"/>
      <c r="KJQ530" s="417"/>
      <c r="KJR530" s="418"/>
      <c r="KJS530" s="418"/>
      <c r="KJT530" s="418"/>
      <c r="KJU530" s="418"/>
      <c r="KJV530" s="418"/>
      <c r="KJW530" s="417"/>
      <c r="KJX530" s="417"/>
      <c r="KJY530" s="418"/>
      <c r="KJZ530" s="418"/>
      <c r="KKA530" s="417"/>
      <c r="KKB530" s="417"/>
      <c r="KKC530" s="418"/>
      <c r="KKD530" s="418"/>
      <c r="KKE530" s="417"/>
      <c r="KKF530" s="417"/>
      <c r="KKG530" s="417"/>
      <c r="KKH530" s="417"/>
      <c r="KKI530" s="417"/>
      <c r="KKJ530" s="417"/>
      <c r="KKK530" s="417"/>
      <c r="KKL530" s="418"/>
      <c r="KKM530" s="418"/>
      <c r="KKN530" s="417"/>
      <c r="KKO530" s="417"/>
      <c r="KKP530" s="418"/>
      <c r="KKQ530" s="418"/>
      <c r="KKR530" s="417"/>
      <c r="KKS530" s="417"/>
      <c r="KKT530" s="417"/>
      <c r="KKU530" s="417"/>
      <c r="KKV530" s="417"/>
      <c r="KKW530" s="411"/>
      <c r="KKX530" s="443"/>
      <c r="KKY530" s="417"/>
      <c r="KKZ530" s="417"/>
      <c r="KLA530" s="417"/>
      <c r="KLB530" s="417"/>
      <c r="KLC530" s="417"/>
      <c r="KLD530" s="417"/>
      <c r="KLE530" s="417"/>
      <c r="KLF530" s="416"/>
      <c r="KLG530" s="416"/>
      <c r="KLH530" s="416"/>
      <c r="KLI530" s="416"/>
      <c r="KLJ530" s="416"/>
      <c r="KLK530" s="416"/>
      <c r="KLL530" s="416"/>
      <c r="KLM530" s="416"/>
      <c r="KLN530" s="416"/>
      <c r="KLO530" s="416"/>
      <c r="KLP530" s="416"/>
      <c r="KLQ530" s="416"/>
      <c r="KLR530" s="416"/>
      <c r="KLS530" s="416"/>
      <c r="KLT530" s="416"/>
      <c r="KLU530" s="416"/>
      <c r="KLV530" s="416"/>
      <c r="KLW530" s="416"/>
      <c r="KLX530" s="416"/>
      <c r="KLY530" s="416"/>
      <c r="KLZ530" s="416"/>
      <c r="KMA530" s="416"/>
      <c r="KMB530" s="416"/>
      <c r="KMC530" s="416"/>
      <c r="KMD530" s="416"/>
      <c r="KME530" s="416"/>
      <c r="KMF530" s="416"/>
      <c r="KMG530" s="416"/>
      <c r="KMH530" s="416"/>
      <c r="KMI530" s="416"/>
      <c r="KMJ530" s="416"/>
      <c r="KMK530" s="416"/>
      <c r="KML530" s="416"/>
      <c r="KMM530" s="416"/>
      <c r="KMN530" s="416"/>
      <c r="KMO530" s="416"/>
      <c r="KMP530" s="416"/>
      <c r="KMQ530" s="416"/>
      <c r="KMR530" s="416"/>
      <c r="KMS530" s="416"/>
      <c r="KMT530" s="416"/>
      <c r="KMU530" s="416"/>
      <c r="KMV530" s="416"/>
      <c r="KMW530" s="416"/>
      <c r="KMX530" s="417"/>
      <c r="KMY530" s="417"/>
      <c r="KMZ530" s="417"/>
      <c r="KNA530" s="417"/>
      <c r="KNB530" s="417"/>
      <c r="KNC530" s="417"/>
      <c r="KND530" s="417"/>
      <c r="KNE530" s="417"/>
      <c r="KNF530" s="417"/>
      <c r="KNG530" s="417"/>
      <c r="KNH530" s="417"/>
      <c r="KNI530" s="417"/>
      <c r="KNJ530" s="417"/>
      <c r="KNK530" s="417"/>
      <c r="KNL530" s="417"/>
      <c r="KNM530" s="417"/>
      <c r="KNN530" s="417"/>
      <c r="KNO530" s="417"/>
      <c r="KNP530" s="417"/>
      <c r="KNQ530" s="417"/>
      <c r="KNR530" s="417"/>
      <c r="KNS530" s="417"/>
      <c r="KNT530" s="417"/>
      <c r="KNU530" s="417"/>
      <c r="KNV530" s="418"/>
      <c r="KNW530" s="418"/>
      <c r="KNX530" s="418"/>
      <c r="KNY530" s="418"/>
      <c r="KNZ530" s="418"/>
      <c r="KOA530" s="417"/>
      <c r="KOB530" s="417"/>
      <c r="KOC530" s="418"/>
      <c r="KOD530" s="418"/>
      <c r="KOE530" s="417"/>
      <c r="KOF530" s="417"/>
      <c r="KOG530" s="418"/>
      <c r="KOH530" s="418"/>
      <c r="KOI530" s="417"/>
      <c r="KOJ530" s="417"/>
      <c r="KOK530" s="417"/>
      <c r="KOL530" s="417"/>
      <c r="KOM530" s="417"/>
      <c r="KON530" s="417"/>
      <c r="KOO530" s="417"/>
      <c r="KOP530" s="418"/>
      <c r="KOQ530" s="418"/>
      <c r="KOR530" s="417"/>
      <c r="KOS530" s="417"/>
      <c r="KOT530" s="418"/>
      <c r="KOU530" s="418"/>
      <c r="KOV530" s="417"/>
      <c r="KOW530" s="417"/>
      <c r="KOX530" s="417"/>
      <c r="KOY530" s="417"/>
      <c r="KOZ530" s="417"/>
      <c r="KPA530" s="411"/>
      <c r="KPB530" s="443"/>
      <c r="KPC530" s="417"/>
      <c r="KPD530" s="417"/>
      <c r="KPE530" s="417"/>
      <c r="KPF530" s="417"/>
      <c r="KPG530" s="417"/>
      <c r="KPH530" s="417"/>
      <c r="KPI530" s="417"/>
      <c r="KPJ530" s="416"/>
      <c r="KPK530" s="416"/>
      <c r="KPL530" s="416"/>
      <c r="KPM530" s="416"/>
      <c r="KPN530" s="416"/>
      <c r="KPO530" s="416"/>
      <c r="KPP530" s="416"/>
      <c r="KPQ530" s="416"/>
      <c r="KPR530" s="416"/>
      <c r="KPS530" s="416"/>
      <c r="KPT530" s="416"/>
      <c r="KPU530" s="416"/>
      <c r="KPV530" s="416"/>
      <c r="KPW530" s="416"/>
      <c r="KPX530" s="416"/>
      <c r="KPY530" s="416"/>
      <c r="KPZ530" s="416"/>
      <c r="KQA530" s="416"/>
      <c r="KQB530" s="416"/>
      <c r="KQC530" s="416"/>
      <c r="KQD530" s="416"/>
      <c r="KQE530" s="416"/>
      <c r="KQF530" s="416"/>
      <c r="KQG530" s="416"/>
      <c r="KQH530" s="416"/>
      <c r="KQI530" s="416"/>
      <c r="KQJ530" s="416"/>
      <c r="KQK530" s="416"/>
      <c r="KQL530" s="416"/>
      <c r="KQM530" s="416"/>
      <c r="KQN530" s="416"/>
      <c r="KQO530" s="416"/>
      <c r="KQP530" s="416"/>
      <c r="KQQ530" s="416"/>
      <c r="KQR530" s="416"/>
      <c r="KQS530" s="416"/>
      <c r="KQT530" s="416"/>
      <c r="KQU530" s="416"/>
      <c r="KQV530" s="416"/>
      <c r="KQW530" s="416"/>
      <c r="KQX530" s="416"/>
      <c r="KQY530" s="416"/>
      <c r="KQZ530" s="416"/>
      <c r="KRA530" s="416"/>
      <c r="KRB530" s="417"/>
      <c r="KRC530" s="417"/>
      <c r="KRD530" s="417"/>
      <c r="KRE530" s="417"/>
      <c r="KRF530" s="417"/>
      <c r="KRG530" s="417"/>
      <c r="KRH530" s="417"/>
      <c r="KRI530" s="417"/>
      <c r="KRJ530" s="417"/>
      <c r="KRK530" s="417"/>
      <c r="KRL530" s="417"/>
      <c r="KRM530" s="417"/>
      <c r="KRN530" s="417"/>
      <c r="KRO530" s="417"/>
      <c r="KRP530" s="417"/>
      <c r="KRQ530" s="417"/>
      <c r="KRR530" s="417"/>
      <c r="KRS530" s="417"/>
      <c r="KRT530" s="417"/>
      <c r="KRU530" s="417"/>
      <c r="KRV530" s="417"/>
      <c r="KRW530" s="417"/>
      <c r="KRX530" s="417"/>
      <c r="KRY530" s="417"/>
      <c r="KRZ530" s="418"/>
      <c r="KSA530" s="418"/>
      <c r="KSB530" s="418"/>
      <c r="KSC530" s="418"/>
      <c r="KSD530" s="418"/>
      <c r="KSE530" s="417"/>
      <c r="KSF530" s="417"/>
      <c r="KSG530" s="418"/>
      <c r="KSH530" s="418"/>
      <c r="KSI530" s="417"/>
      <c r="KSJ530" s="417"/>
      <c r="KSK530" s="418"/>
      <c r="KSL530" s="418"/>
      <c r="KSM530" s="417"/>
      <c r="KSN530" s="417"/>
      <c r="KSO530" s="417"/>
      <c r="KSP530" s="417"/>
      <c r="KSQ530" s="417"/>
      <c r="KSR530" s="417"/>
      <c r="KSS530" s="417"/>
      <c r="KST530" s="418"/>
      <c r="KSU530" s="418"/>
      <c r="KSV530" s="417"/>
      <c r="KSW530" s="417"/>
      <c r="KSX530" s="418"/>
      <c r="KSY530" s="418"/>
      <c r="KSZ530" s="417"/>
      <c r="KTA530" s="417"/>
      <c r="KTB530" s="417"/>
      <c r="KTC530" s="417"/>
      <c r="KTD530" s="417"/>
      <c r="KTE530" s="411"/>
      <c r="KTF530" s="443"/>
      <c r="KTG530" s="417"/>
      <c r="KTH530" s="417"/>
      <c r="KTI530" s="417"/>
      <c r="KTJ530" s="417"/>
      <c r="KTK530" s="417"/>
      <c r="KTL530" s="417"/>
      <c r="KTM530" s="417"/>
      <c r="KTN530" s="416"/>
      <c r="KTO530" s="416"/>
      <c r="KTP530" s="416"/>
      <c r="KTQ530" s="416"/>
      <c r="KTR530" s="416"/>
      <c r="KTS530" s="416"/>
      <c r="KTT530" s="416"/>
      <c r="KTU530" s="416"/>
      <c r="KTV530" s="416"/>
      <c r="KTW530" s="416"/>
      <c r="KTX530" s="416"/>
      <c r="KTY530" s="416"/>
      <c r="KTZ530" s="416"/>
      <c r="KUA530" s="416"/>
      <c r="KUB530" s="416"/>
      <c r="KUC530" s="416"/>
      <c r="KUD530" s="416"/>
      <c r="KUE530" s="416"/>
      <c r="KUF530" s="416"/>
      <c r="KUG530" s="416"/>
      <c r="KUH530" s="416"/>
      <c r="KUI530" s="416"/>
      <c r="KUJ530" s="416"/>
      <c r="KUK530" s="416"/>
      <c r="KUL530" s="416"/>
      <c r="KUM530" s="416"/>
      <c r="KUN530" s="416"/>
      <c r="KUO530" s="416"/>
      <c r="KUP530" s="416"/>
      <c r="KUQ530" s="416"/>
      <c r="KUR530" s="416"/>
      <c r="KUS530" s="416"/>
      <c r="KUT530" s="416"/>
      <c r="KUU530" s="416"/>
      <c r="KUV530" s="416"/>
      <c r="KUW530" s="416"/>
      <c r="KUX530" s="416"/>
      <c r="KUY530" s="416"/>
      <c r="KUZ530" s="416"/>
      <c r="KVA530" s="416"/>
      <c r="KVB530" s="416"/>
      <c r="KVC530" s="416"/>
      <c r="KVD530" s="416"/>
      <c r="KVE530" s="416"/>
      <c r="KVF530" s="417"/>
      <c r="KVG530" s="417"/>
      <c r="KVH530" s="417"/>
      <c r="KVI530" s="417"/>
      <c r="KVJ530" s="417"/>
      <c r="KVK530" s="417"/>
      <c r="KVL530" s="417"/>
      <c r="KVM530" s="417"/>
      <c r="KVN530" s="417"/>
      <c r="KVO530" s="417"/>
      <c r="KVP530" s="417"/>
      <c r="KVQ530" s="417"/>
      <c r="KVR530" s="417"/>
      <c r="KVS530" s="417"/>
      <c r="KVT530" s="417"/>
      <c r="KVU530" s="417"/>
      <c r="KVV530" s="417"/>
      <c r="KVW530" s="417"/>
      <c r="KVX530" s="417"/>
      <c r="KVY530" s="417"/>
      <c r="KVZ530" s="417"/>
      <c r="KWA530" s="417"/>
      <c r="KWB530" s="417"/>
      <c r="KWC530" s="417"/>
      <c r="KWD530" s="418"/>
      <c r="KWE530" s="418"/>
      <c r="KWF530" s="418"/>
      <c r="KWG530" s="418"/>
      <c r="KWH530" s="418"/>
      <c r="KWI530" s="417"/>
      <c r="KWJ530" s="417"/>
      <c r="KWK530" s="418"/>
      <c r="KWL530" s="418"/>
      <c r="KWM530" s="417"/>
      <c r="KWN530" s="417"/>
      <c r="KWO530" s="418"/>
      <c r="KWP530" s="418"/>
      <c r="KWQ530" s="417"/>
      <c r="KWR530" s="417"/>
      <c r="KWS530" s="417"/>
      <c r="KWT530" s="417"/>
      <c r="KWU530" s="417"/>
      <c r="KWV530" s="417"/>
      <c r="KWW530" s="417"/>
      <c r="KWX530" s="418"/>
      <c r="KWY530" s="418"/>
      <c r="KWZ530" s="417"/>
      <c r="KXA530" s="417"/>
      <c r="KXB530" s="418"/>
      <c r="KXC530" s="418"/>
      <c r="KXD530" s="417"/>
      <c r="KXE530" s="417"/>
      <c r="KXF530" s="417"/>
      <c r="KXG530" s="417"/>
      <c r="KXH530" s="417"/>
      <c r="KXI530" s="411"/>
      <c r="KXJ530" s="443"/>
      <c r="KXK530" s="417"/>
      <c r="KXL530" s="417"/>
      <c r="KXM530" s="417"/>
      <c r="KXN530" s="417"/>
      <c r="KXO530" s="417"/>
      <c r="KXP530" s="417"/>
      <c r="KXQ530" s="417"/>
      <c r="KXR530" s="416"/>
      <c r="KXS530" s="416"/>
      <c r="KXT530" s="416"/>
      <c r="KXU530" s="416"/>
      <c r="KXV530" s="416"/>
      <c r="KXW530" s="416"/>
      <c r="KXX530" s="416"/>
      <c r="KXY530" s="416"/>
      <c r="KXZ530" s="416"/>
      <c r="KYA530" s="416"/>
      <c r="KYB530" s="416"/>
      <c r="KYC530" s="416"/>
      <c r="KYD530" s="416"/>
      <c r="KYE530" s="416"/>
      <c r="KYF530" s="416"/>
      <c r="KYG530" s="416"/>
      <c r="KYH530" s="416"/>
      <c r="KYI530" s="416"/>
      <c r="KYJ530" s="416"/>
      <c r="KYK530" s="416"/>
      <c r="KYL530" s="416"/>
      <c r="KYM530" s="416"/>
      <c r="KYN530" s="416"/>
      <c r="KYO530" s="416"/>
      <c r="KYP530" s="416"/>
      <c r="KYQ530" s="416"/>
      <c r="KYR530" s="416"/>
      <c r="KYS530" s="416"/>
      <c r="KYT530" s="416"/>
      <c r="KYU530" s="416"/>
      <c r="KYV530" s="416"/>
      <c r="KYW530" s="416"/>
      <c r="KYX530" s="416"/>
      <c r="KYY530" s="416"/>
      <c r="KYZ530" s="416"/>
      <c r="KZA530" s="416"/>
      <c r="KZB530" s="416"/>
      <c r="KZC530" s="416"/>
      <c r="KZD530" s="416"/>
      <c r="KZE530" s="416"/>
      <c r="KZF530" s="416"/>
      <c r="KZG530" s="416"/>
      <c r="KZH530" s="416"/>
      <c r="KZI530" s="416"/>
      <c r="KZJ530" s="417"/>
      <c r="KZK530" s="417"/>
      <c r="KZL530" s="417"/>
      <c r="KZM530" s="417"/>
      <c r="KZN530" s="417"/>
      <c r="KZO530" s="417"/>
      <c r="KZP530" s="417"/>
      <c r="KZQ530" s="417"/>
      <c r="KZR530" s="417"/>
      <c r="KZS530" s="417"/>
      <c r="KZT530" s="417"/>
      <c r="KZU530" s="417"/>
      <c r="KZV530" s="417"/>
      <c r="KZW530" s="417"/>
      <c r="KZX530" s="417"/>
      <c r="KZY530" s="417"/>
      <c r="KZZ530" s="417"/>
      <c r="LAA530" s="417"/>
      <c r="LAB530" s="417"/>
      <c r="LAC530" s="417"/>
      <c r="LAD530" s="417"/>
      <c r="LAE530" s="417"/>
      <c r="LAF530" s="417"/>
      <c r="LAG530" s="417"/>
      <c r="LAH530" s="418"/>
      <c r="LAI530" s="418"/>
      <c r="LAJ530" s="418"/>
      <c r="LAK530" s="418"/>
      <c r="LAL530" s="418"/>
      <c r="LAM530" s="417"/>
      <c r="LAN530" s="417"/>
      <c r="LAO530" s="418"/>
      <c r="LAP530" s="418"/>
      <c r="LAQ530" s="417"/>
      <c r="LAR530" s="417"/>
      <c r="LAS530" s="418"/>
      <c r="LAT530" s="418"/>
      <c r="LAU530" s="417"/>
      <c r="LAV530" s="417"/>
      <c r="LAW530" s="417"/>
      <c r="LAX530" s="417"/>
      <c r="LAY530" s="417"/>
      <c r="LAZ530" s="417"/>
      <c r="LBA530" s="417"/>
      <c r="LBB530" s="418"/>
      <c r="LBC530" s="418"/>
      <c r="LBD530" s="417"/>
      <c r="LBE530" s="417"/>
      <c r="LBF530" s="418"/>
      <c r="LBG530" s="418"/>
      <c r="LBH530" s="417"/>
      <c r="LBI530" s="417"/>
      <c r="LBJ530" s="417"/>
      <c r="LBK530" s="417"/>
      <c r="LBL530" s="417"/>
      <c r="LBM530" s="411"/>
      <c r="LBN530" s="443"/>
      <c r="LBO530" s="417"/>
      <c r="LBP530" s="417"/>
      <c r="LBQ530" s="417"/>
      <c r="LBR530" s="417"/>
      <c r="LBS530" s="417"/>
      <c r="LBT530" s="417"/>
      <c r="LBU530" s="417"/>
      <c r="LBV530" s="416"/>
      <c r="LBW530" s="416"/>
      <c r="LBX530" s="416"/>
      <c r="LBY530" s="416"/>
      <c r="LBZ530" s="416"/>
      <c r="LCA530" s="416"/>
      <c r="LCB530" s="416"/>
      <c r="LCC530" s="416"/>
      <c r="LCD530" s="416"/>
      <c r="LCE530" s="416"/>
      <c r="LCF530" s="416"/>
      <c r="LCG530" s="416"/>
      <c r="LCH530" s="416"/>
      <c r="LCI530" s="416"/>
      <c r="LCJ530" s="416"/>
      <c r="LCK530" s="416"/>
      <c r="LCL530" s="416"/>
      <c r="LCM530" s="416"/>
      <c r="LCN530" s="416"/>
      <c r="LCO530" s="416"/>
      <c r="LCP530" s="416"/>
      <c r="LCQ530" s="416"/>
      <c r="LCR530" s="416"/>
      <c r="LCS530" s="416"/>
      <c r="LCT530" s="416"/>
      <c r="LCU530" s="416"/>
      <c r="LCV530" s="416"/>
      <c r="LCW530" s="416"/>
      <c r="LCX530" s="416"/>
      <c r="LCY530" s="416"/>
      <c r="LCZ530" s="416"/>
      <c r="LDA530" s="416"/>
      <c r="LDB530" s="416"/>
      <c r="LDC530" s="416"/>
      <c r="LDD530" s="416"/>
      <c r="LDE530" s="416"/>
      <c r="LDF530" s="416"/>
      <c r="LDG530" s="416"/>
      <c r="LDH530" s="416"/>
      <c r="LDI530" s="416"/>
      <c r="LDJ530" s="416"/>
      <c r="LDK530" s="416"/>
      <c r="LDL530" s="416"/>
      <c r="LDM530" s="416"/>
      <c r="LDN530" s="417"/>
      <c r="LDO530" s="417"/>
      <c r="LDP530" s="417"/>
      <c r="LDQ530" s="417"/>
      <c r="LDR530" s="417"/>
      <c r="LDS530" s="417"/>
      <c r="LDT530" s="417"/>
      <c r="LDU530" s="417"/>
      <c r="LDV530" s="417"/>
      <c r="LDW530" s="417"/>
      <c r="LDX530" s="417"/>
      <c r="LDY530" s="417"/>
      <c r="LDZ530" s="417"/>
      <c r="LEA530" s="417"/>
      <c r="LEB530" s="417"/>
      <c r="LEC530" s="417"/>
      <c r="LED530" s="417"/>
      <c r="LEE530" s="417"/>
      <c r="LEF530" s="417"/>
      <c r="LEG530" s="417"/>
      <c r="LEH530" s="417"/>
      <c r="LEI530" s="417"/>
      <c r="LEJ530" s="417"/>
      <c r="LEK530" s="417"/>
      <c r="LEL530" s="418"/>
      <c r="LEM530" s="418"/>
      <c r="LEN530" s="418"/>
      <c r="LEO530" s="418"/>
      <c r="LEP530" s="418"/>
      <c r="LEQ530" s="417"/>
      <c r="LER530" s="417"/>
      <c r="LES530" s="418"/>
      <c r="LET530" s="418"/>
      <c r="LEU530" s="417"/>
      <c r="LEV530" s="417"/>
      <c r="LEW530" s="418"/>
      <c r="LEX530" s="418"/>
      <c r="LEY530" s="417"/>
      <c r="LEZ530" s="417"/>
      <c r="LFA530" s="417"/>
      <c r="LFB530" s="417"/>
      <c r="LFC530" s="417"/>
      <c r="LFD530" s="417"/>
      <c r="LFE530" s="417"/>
      <c r="LFF530" s="418"/>
      <c r="LFG530" s="418"/>
      <c r="LFH530" s="417"/>
      <c r="LFI530" s="417"/>
      <c r="LFJ530" s="418"/>
      <c r="LFK530" s="418"/>
      <c r="LFL530" s="417"/>
      <c r="LFM530" s="417"/>
      <c r="LFN530" s="417"/>
      <c r="LFO530" s="417"/>
      <c r="LFP530" s="417"/>
      <c r="LFQ530" s="411"/>
      <c r="LFR530" s="443"/>
      <c r="LFS530" s="417"/>
      <c r="LFT530" s="417"/>
      <c r="LFU530" s="417"/>
      <c r="LFV530" s="417"/>
      <c r="LFW530" s="417"/>
      <c r="LFX530" s="417"/>
      <c r="LFY530" s="417"/>
      <c r="LFZ530" s="416"/>
      <c r="LGA530" s="416"/>
      <c r="LGB530" s="416"/>
      <c r="LGC530" s="416"/>
      <c r="LGD530" s="416"/>
      <c r="LGE530" s="416"/>
      <c r="LGF530" s="416"/>
      <c r="LGG530" s="416"/>
      <c r="LGH530" s="416"/>
      <c r="LGI530" s="416"/>
      <c r="LGJ530" s="416"/>
      <c r="LGK530" s="416"/>
      <c r="LGL530" s="416"/>
      <c r="LGM530" s="416"/>
      <c r="LGN530" s="416"/>
      <c r="LGO530" s="416"/>
      <c r="LGP530" s="416"/>
      <c r="LGQ530" s="416"/>
      <c r="LGR530" s="416"/>
      <c r="LGS530" s="416"/>
      <c r="LGT530" s="416"/>
      <c r="LGU530" s="416"/>
      <c r="LGV530" s="416"/>
      <c r="LGW530" s="416"/>
      <c r="LGX530" s="416"/>
      <c r="LGY530" s="416"/>
      <c r="LGZ530" s="416"/>
      <c r="LHA530" s="416"/>
      <c r="LHB530" s="416"/>
      <c r="LHC530" s="416"/>
      <c r="LHD530" s="416"/>
      <c r="LHE530" s="416"/>
      <c r="LHF530" s="416"/>
      <c r="LHG530" s="416"/>
      <c r="LHH530" s="416"/>
      <c r="LHI530" s="416"/>
      <c r="LHJ530" s="416"/>
      <c r="LHK530" s="416"/>
      <c r="LHL530" s="416"/>
      <c r="LHM530" s="416"/>
      <c r="LHN530" s="416"/>
      <c r="LHO530" s="416"/>
      <c r="LHP530" s="416"/>
      <c r="LHQ530" s="416"/>
      <c r="LHR530" s="417"/>
      <c r="LHS530" s="417"/>
      <c r="LHT530" s="417"/>
      <c r="LHU530" s="417"/>
      <c r="LHV530" s="417"/>
      <c r="LHW530" s="417"/>
      <c r="LHX530" s="417"/>
      <c r="LHY530" s="417"/>
      <c r="LHZ530" s="417"/>
      <c r="LIA530" s="417"/>
      <c r="LIB530" s="417"/>
      <c r="LIC530" s="417"/>
      <c r="LID530" s="417"/>
      <c r="LIE530" s="417"/>
      <c r="LIF530" s="417"/>
      <c r="LIG530" s="417"/>
      <c r="LIH530" s="417"/>
      <c r="LII530" s="417"/>
      <c r="LIJ530" s="417"/>
      <c r="LIK530" s="417"/>
      <c r="LIL530" s="417"/>
      <c r="LIM530" s="417"/>
      <c r="LIN530" s="417"/>
      <c r="LIO530" s="417"/>
      <c r="LIP530" s="418"/>
      <c r="LIQ530" s="418"/>
      <c r="LIR530" s="418"/>
      <c r="LIS530" s="418"/>
      <c r="LIT530" s="418"/>
      <c r="LIU530" s="417"/>
      <c r="LIV530" s="417"/>
      <c r="LIW530" s="418"/>
      <c r="LIX530" s="418"/>
      <c r="LIY530" s="417"/>
      <c r="LIZ530" s="417"/>
      <c r="LJA530" s="418"/>
      <c r="LJB530" s="418"/>
      <c r="LJC530" s="417"/>
      <c r="LJD530" s="417"/>
      <c r="LJE530" s="417"/>
      <c r="LJF530" s="417"/>
      <c r="LJG530" s="417"/>
      <c r="LJH530" s="417"/>
      <c r="LJI530" s="417"/>
      <c r="LJJ530" s="418"/>
      <c r="LJK530" s="418"/>
      <c r="LJL530" s="417"/>
      <c r="LJM530" s="417"/>
      <c r="LJN530" s="418"/>
      <c r="LJO530" s="418"/>
      <c r="LJP530" s="417"/>
      <c r="LJQ530" s="417"/>
      <c r="LJR530" s="417"/>
      <c r="LJS530" s="417"/>
      <c r="LJT530" s="417"/>
      <c r="LJU530" s="411"/>
      <c r="LJV530" s="443"/>
      <c r="LJW530" s="417"/>
      <c r="LJX530" s="417"/>
      <c r="LJY530" s="417"/>
      <c r="LJZ530" s="417"/>
      <c r="LKA530" s="417"/>
      <c r="LKB530" s="417"/>
      <c r="LKC530" s="417"/>
      <c r="LKD530" s="416"/>
      <c r="LKE530" s="416"/>
      <c r="LKF530" s="416"/>
      <c r="LKG530" s="416"/>
      <c r="LKH530" s="416"/>
      <c r="LKI530" s="416"/>
      <c r="LKJ530" s="416"/>
      <c r="LKK530" s="416"/>
      <c r="LKL530" s="416"/>
      <c r="LKM530" s="416"/>
      <c r="LKN530" s="416"/>
      <c r="LKO530" s="416"/>
      <c r="LKP530" s="416"/>
      <c r="LKQ530" s="416"/>
      <c r="LKR530" s="416"/>
      <c r="LKS530" s="416"/>
      <c r="LKT530" s="416"/>
      <c r="LKU530" s="416"/>
      <c r="LKV530" s="416"/>
      <c r="LKW530" s="416"/>
      <c r="LKX530" s="416"/>
      <c r="LKY530" s="416"/>
      <c r="LKZ530" s="416"/>
      <c r="LLA530" s="416"/>
      <c r="LLB530" s="416"/>
      <c r="LLC530" s="416"/>
      <c r="LLD530" s="416"/>
      <c r="LLE530" s="416"/>
      <c r="LLF530" s="416"/>
      <c r="LLG530" s="416"/>
      <c r="LLH530" s="416"/>
      <c r="LLI530" s="416"/>
      <c r="LLJ530" s="416"/>
      <c r="LLK530" s="416"/>
      <c r="LLL530" s="416"/>
      <c r="LLM530" s="416"/>
      <c r="LLN530" s="416"/>
      <c r="LLO530" s="416"/>
      <c r="LLP530" s="416"/>
      <c r="LLQ530" s="416"/>
      <c r="LLR530" s="416"/>
      <c r="LLS530" s="416"/>
      <c r="LLT530" s="416"/>
      <c r="LLU530" s="416"/>
      <c r="LLV530" s="417"/>
      <c r="LLW530" s="417"/>
      <c r="LLX530" s="417"/>
      <c r="LLY530" s="417"/>
      <c r="LLZ530" s="417"/>
      <c r="LMA530" s="417"/>
      <c r="LMB530" s="417"/>
      <c r="LMC530" s="417"/>
      <c r="LMD530" s="417"/>
      <c r="LME530" s="417"/>
      <c r="LMF530" s="417"/>
      <c r="LMG530" s="417"/>
      <c r="LMH530" s="417"/>
      <c r="LMI530" s="417"/>
      <c r="LMJ530" s="417"/>
      <c r="LMK530" s="417"/>
      <c r="LML530" s="417"/>
      <c r="LMM530" s="417"/>
      <c r="LMN530" s="417"/>
      <c r="LMO530" s="417"/>
      <c r="LMP530" s="417"/>
      <c r="LMQ530" s="417"/>
      <c r="LMR530" s="417"/>
      <c r="LMS530" s="417"/>
      <c r="LMT530" s="418"/>
      <c r="LMU530" s="418"/>
      <c r="LMV530" s="418"/>
      <c r="LMW530" s="418"/>
      <c r="LMX530" s="418"/>
      <c r="LMY530" s="417"/>
      <c r="LMZ530" s="417"/>
      <c r="LNA530" s="418"/>
      <c r="LNB530" s="418"/>
      <c r="LNC530" s="417"/>
      <c r="LND530" s="417"/>
      <c r="LNE530" s="418"/>
      <c r="LNF530" s="418"/>
      <c r="LNG530" s="417"/>
      <c r="LNH530" s="417"/>
      <c r="LNI530" s="417"/>
      <c r="LNJ530" s="417"/>
      <c r="LNK530" s="417"/>
      <c r="LNL530" s="417"/>
      <c r="LNM530" s="417"/>
      <c r="LNN530" s="418"/>
      <c r="LNO530" s="418"/>
      <c r="LNP530" s="417"/>
      <c r="LNQ530" s="417"/>
      <c r="LNR530" s="418"/>
      <c r="LNS530" s="418"/>
      <c r="LNT530" s="417"/>
      <c r="LNU530" s="417"/>
      <c r="LNV530" s="417"/>
      <c r="LNW530" s="417"/>
      <c r="LNX530" s="417"/>
      <c r="LNY530" s="411"/>
      <c r="LNZ530" s="443"/>
      <c r="LOA530" s="417"/>
      <c r="LOB530" s="417"/>
      <c r="LOC530" s="417"/>
      <c r="LOD530" s="417"/>
      <c r="LOE530" s="417"/>
      <c r="LOF530" s="417"/>
      <c r="LOG530" s="417"/>
      <c r="LOH530" s="416"/>
      <c r="LOI530" s="416"/>
      <c r="LOJ530" s="416"/>
      <c r="LOK530" s="416"/>
      <c r="LOL530" s="416"/>
      <c r="LOM530" s="416"/>
      <c r="LON530" s="416"/>
      <c r="LOO530" s="416"/>
      <c r="LOP530" s="416"/>
      <c r="LOQ530" s="416"/>
      <c r="LOR530" s="416"/>
      <c r="LOS530" s="416"/>
      <c r="LOT530" s="416"/>
      <c r="LOU530" s="416"/>
      <c r="LOV530" s="416"/>
      <c r="LOW530" s="416"/>
      <c r="LOX530" s="416"/>
      <c r="LOY530" s="416"/>
      <c r="LOZ530" s="416"/>
      <c r="LPA530" s="416"/>
      <c r="LPB530" s="416"/>
      <c r="LPC530" s="416"/>
      <c r="LPD530" s="416"/>
      <c r="LPE530" s="416"/>
      <c r="LPF530" s="416"/>
      <c r="LPG530" s="416"/>
      <c r="LPH530" s="416"/>
      <c r="LPI530" s="416"/>
      <c r="LPJ530" s="416"/>
      <c r="LPK530" s="416"/>
      <c r="LPL530" s="416"/>
      <c r="LPM530" s="416"/>
      <c r="LPN530" s="416"/>
      <c r="LPO530" s="416"/>
      <c r="LPP530" s="416"/>
      <c r="LPQ530" s="416"/>
      <c r="LPR530" s="416"/>
      <c r="LPS530" s="416"/>
      <c r="LPT530" s="416"/>
      <c r="LPU530" s="416"/>
      <c r="LPV530" s="416"/>
      <c r="LPW530" s="416"/>
      <c r="LPX530" s="416"/>
      <c r="LPY530" s="416"/>
      <c r="LPZ530" s="417"/>
      <c r="LQA530" s="417"/>
      <c r="LQB530" s="417"/>
      <c r="LQC530" s="417"/>
      <c r="LQD530" s="417"/>
      <c r="LQE530" s="417"/>
      <c r="LQF530" s="417"/>
      <c r="LQG530" s="417"/>
      <c r="LQH530" s="417"/>
      <c r="LQI530" s="417"/>
      <c r="LQJ530" s="417"/>
      <c r="LQK530" s="417"/>
      <c r="LQL530" s="417"/>
      <c r="LQM530" s="417"/>
      <c r="LQN530" s="417"/>
      <c r="LQO530" s="417"/>
      <c r="LQP530" s="417"/>
      <c r="LQQ530" s="417"/>
      <c r="LQR530" s="417"/>
      <c r="LQS530" s="417"/>
      <c r="LQT530" s="417"/>
      <c r="LQU530" s="417"/>
      <c r="LQV530" s="417"/>
      <c r="LQW530" s="417"/>
      <c r="LQX530" s="418"/>
      <c r="LQY530" s="418"/>
      <c r="LQZ530" s="418"/>
      <c r="LRA530" s="418"/>
      <c r="LRB530" s="418"/>
      <c r="LRC530" s="417"/>
      <c r="LRD530" s="417"/>
      <c r="LRE530" s="418"/>
      <c r="LRF530" s="418"/>
      <c r="LRG530" s="417"/>
      <c r="LRH530" s="417"/>
      <c r="LRI530" s="418"/>
      <c r="LRJ530" s="418"/>
      <c r="LRK530" s="417"/>
      <c r="LRL530" s="417"/>
      <c r="LRM530" s="417"/>
      <c r="LRN530" s="417"/>
      <c r="LRO530" s="417"/>
      <c r="LRP530" s="417"/>
      <c r="LRQ530" s="417"/>
      <c r="LRR530" s="418"/>
      <c r="LRS530" s="418"/>
      <c r="LRT530" s="417"/>
      <c r="LRU530" s="417"/>
      <c r="LRV530" s="418"/>
      <c r="LRW530" s="418"/>
      <c r="LRX530" s="417"/>
      <c r="LRY530" s="417"/>
      <c r="LRZ530" s="417"/>
      <c r="LSA530" s="417"/>
      <c r="LSB530" s="417"/>
      <c r="LSC530" s="411"/>
      <c r="LSD530" s="443"/>
      <c r="LSE530" s="417"/>
      <c r="LSF530" s="417"/>
      <c r="LSG530" s="417"/>
      <c r="LSH530" s="417"/>
      <c r="LSI530" s="417"/>
      <c r="LSJ530" s="417"/>
      <c r="LSK530" s="417"/>
      <c r="LSL530" s="416"/>
      <c r="LSM530" s="416"/>
      <c r="LSN530" s="416"/>
      <c r="LSO530" s="416"/>
      <c r="LSP530" s="416"/>
      <c r="LSQ530" s="416"/>
      <c r="LSR530" s="416"/>
      <c r="LSS530" s="416"/>
      <c r="LST530" s="416"/>
      <c r="LSU530" s="416"/>
      <c r="LSV530" s="416"/>
      <c r="LSW530" s="416"/>
      <c r="LSX530" s="416"/>
      <c r="LSY530" s="416"/>
      <c r="LSZ530" s="416"/>
      <c r="LTA530" s="416"/>
      <c r="LTB530" s="416"/>
      <c r="LTC530" s="416"/>
      <c r="LTD530" s="416"/>
      <c r="LTE530" s="416"/>
      <c r="LTF530" s="416"/>
      <c r="LTG530" s="416"/>
      <c r="LTH530" s="416"/>
      <c r="LTI530" s="416"/>
      <c r="LTJ530" s="416"/>
      <c r="LTK530" s="416"/>
      <c r="LTL530" s="416"/>
      <c r="LTM530" s="416"/>
      <c r="LTN530" s="416"/>
      <c r="LTO530" s="416"/>
      <c r="LTP530" s="416"/>
      <c r="LTQ530" s="416"/>
      <c r="LTR530" s="416"/>
      <c r="LTS530" s="416"/>
      <c r="LTT530" s="416"/>
      <c r="LTU530" s="416"/>
      <c r="LTV530" s="416"/>
      <c r="LTW530" s="416"/>
      <c r="LTX530" s="416"/>
      <c r="LTY530" s="416"/>
      <c r="LTZ530" s="416"/>
      <c r="LUA530" s="416"/>
      <c r="LUB530" s="416"/>
      <c r="LUC530" s="416"/>
      <c r="LUD530" s="417"/>
      <c r="LUE530" s="417"/>
      <c r="LUF530" s="417"/>
      <c r="LUG530" s="417"/>
      <c r="LUH530" s="417"/>
      <c r="LUI530" s="417"/>
      <c r="LUJ530" s="417"/>
      <c r="LUK530" s="417"/>
      <c r="LUL530" s="417"/>
      <c r="LUM530" s="417"/>
      <c r="LUN530" s="417"/>
      <c r="LUO530" s="417"/>
      <c r="LUP530" s="417"/>
      <c r="LUQ530" s="417"/>
      <c r="LUR530" s="417"/>
      <c r="LUS530" s="417"/>
      <c r="LUT530" s="417"/>
      <c r="LUU530" s="417"/>
      <c r="LUV530" s="417"/>
      <c r="LUW530" s="417"/>
      <c r="LUX530" s="417"/>
      <c r="LUY530" s="417"/>
      <c r="LUZ530" s="417"/>
      <c r="LVA530" s="417"/>
      <c r="LVB530" s="418"/>
      <c r="LVC530" s="418"/>
      <c r="LVD530" s="418"/>
      <c r="LVE530" s="418"/>
      <c r="LVF530" s="418"/>
      <c r="LVG530" s="417"/>
      <c r="LVH530" s="417"/>
      <c r="LVI530" s="418"/>
      <c r="LVJ530" s="418"/>
      <c r="LVK530" s="417"/>
      <c r="LVL530" s="417"/>
      <c r="LVM530" s="418"/>
      <c r="LVN530" s="418"/>
      <c r="LVO530" s="417"/>
      <c r="LVP530" s="417"/>
      <c r="LVQ530" s="417"/>
      <c r="LVR530" s="417"/>
      <c r="LVS530" s="417"/>
      <c r="LVT530" s="417"/>
      <c r="LVU530" s="417"/>
      <c r="LVV530" s="418"/>
      <c r="LVW530" s="418"/>
      <c r="LVX530" s="417"/>
      <c r="LVY530" s="417"/>
      <c r="LVZ530" s="418"/>
      <c r="LWA530" s="418"/>
      <c r="LWB530" s="417"/>
      <c r="LWC530" s="417"/>
      <c r="LWD530" s="417"/>
      <c r="LWE530" s="417"/>
      <c r="LWF530" s="417"/>
      <c r="LWG530" s="411"/>
      <c r="LWH530" s="443"/>
      <c r="LWI530" s="417"/>
      <c r="LWJ530" s="417"/>
      <c r="LWK530" s="417"/>
      <c r="LWL530" s="417"/>
      <c r="LWM530" s="417"/>
      <c r="LWN530" s="417"/>
      <c r="LWO530" s="417"/>
      <c r="LWP530" s="416"/>
      <c r="LWQ530" s="416"/>
      <c r="LWR530" s="416"/>
      <c r="LWS530" s="416"/>
      <c r="LWT530" s="416"/>
      <c r="LWU530" s="416"/>
      <c r="LWV530" s="416"/>
      <c r="LWW530" s="416"/>
      <c r="LWX530" s="416"/>
      <c r="LWY530" s="416"/>
      <c r="LWZ530" s="416"/>
      <c r="LXA530" s="416"/>
      <c r="LXB530" s="416"/>
      <c r="LXC530" s="416"/>
      <c r="LXD530" s="416"/>
      <c r="LXE530" s="416"/>
      <c r="LXF530" s="416"/>
      <c r="LXG530" s="416"/>
      <c r="LXH530" s="416"/>
      <c r="LXI530" s="416"/>
      <c r="LXJ530" s="416"/>
      <c r="LXK530" s="416"/>
      <c r="LXL530" s="416"/>
      <c r="LXM530" s="416"/>
      <c r="LXN530" s="416"/>
      <c r="LXO530" s="416"/>
      <c r="LXP530" s="416"/>
      <c r="LXQ530" s="416"/>
      <c r="LXR530" s="416"/>
      <c r="LXS530" s="416"/>
      <c r="LXT530" s="416"/>
      <c r="LXU530" s="416"/>
      <c r="LXV530" s="416"/>
      <c r="LXW530" s="416"/>
      <c r="LXX530" s="416"/>
      <c r="LXY530" s="416"/>
      <c r="LXZ530" s="416"/>
      <c r="LYA530" s="416"/>
      <c r="LYB530" s="416"/>
      <c r="LYC530" s="416"/>
      <c r="LYD530" s="416"/>
      <c r="LYE530" s="416"/>
      <c r="LYF530" s="416"/>
      <c r="LYG530" s="416"/>
      <c r="LYH530" s="417"/>
      <c r="LYI530" s="417"/>
      <c r="LYJ530" s="417"/>
      <c r="LYK530" s="417"/>
      <c r="LYL530" s="417"/>
      <c r="LYM530" s="417"/>
      <c r="LYN530" s="417"/>
      <c r="LYO530" s="417"/>
      <c r="LYP530" s="417"/>
      <c r="LYQ530" s="417"/>
      <c r="LYR530" s="417"/>
      <c r="LYS530" s="417"/>
      <c r="LYT530" s="417"/>
      <c r="LYU530" s="417"/>
      <c r="LYV530" s="417"/>
      <c r="LYW530" s="417"/>
      <c r="LYX530" s="417"/>
      <c r="LYY530" s="417"/>
      <c r="LYZ530" s="417"/>
      <c r="LZA530" s="417"/>
      <c r="LZB530" s="417"/>
      <c r="LZC530" s="417"/>
      <c r="LZD530" s="417"/>
      <c r="LZE530" s="417"/>
      <c r="LZF530" s="418"/>
      <c r="LZG530" s="418"/>
      <c r="LZH530" s="418"/>
      <c r="LZI530" s="418"/>
      <c r="LZJ530" s="418"/>
      <c r="LZK530" s="417"/>
      <c r="LZL530" s="417"/>
      <c r="LZM530" s="418"/>
      <c r="LZN530" s="418"/>
      <c r="LZO530" s="417"/>
      <c r="LZP530" s="417"/>
      <c r="LZQ530" s="418"/>
      <c r="LZR530" s="418"/>
      <c r="LZS530" s="417"/>
      <c r="LZT530" s="417"/>
      <c r="LZU530" s="417"/>
      <c r="LZV530" s="417"/>
      <c r="LZW530" s="417"/>
      <c r="LZX530" s="417"/>
      <c r="LZY530" s="417"/>
      <c r="LZZ530" s="418"/>
      <c r="MAA530" s="418"/>
      <c r="MAB530" s="417"/>
      <c r="MAC530" s="417"/>
      <c r="MAD530" s="418"/>
      <c r="MAE530" s="418"/>
      <c r="MAF530" s="417"/>
      <c r="MAG530" s="417"/>
      <c r="MAH530" s="417"/>
      <c r="MAI530" s="417"/>
      <c r="MAJ530" s="417"/>
      <c r="MAK530" s="411"/>
      <c r="MAL530" s="443"/>
      <c r="MAM530" s="417"/>
      <c r="MAN530" s="417"/>
      <c r="MAO530" s="417"/>
      <c r="MAP530" s="417"/>
      <c r="MAQ530" s="417"/>
      <c r="MAR530" s="417"/>
      <c r="MAS530" s="417"/>
      <c r="MAT530" s="416"/>
      <c r="MAU530" s="416"/>
      <c r="MAV530" s="416"/>
      <c r="MAW530" s="416"/>
      <c r="MAX530" s="416"/>
      <c r="MAY530" s="416"/>
      <c r="MAZ530" s="416"/>
      <c r="MBA530" s="416"/>
      <c r="MBB530" s="416"/>
      <c r="MBC530" s="416"/>
      <c r="MBD530" s="416"/>
      <c r="MBE530" s="416"/>
      <c r="MBF530" s="416"/>
      <c r="MBG530" s="416"/>
      <c r="MBH530" s="416"/>
      <c r="MBI530" s="416"/>
      <c r="MBJ530" s="416"/>
      <c r="MBK530" s="416"/>
      <c r="MBL530" s="416"/>
      <c r="MBM530" s="416"/>
      <c r="MBN530" s="416"/>
      <c r="MBO530" s="416"/>
      <c r="MBP530" s="416"/>
      <c r="MBQ530" s="416"/>
      <c r="MBR530" s="416"/>
      <c r="MBS530" s="416"/>
      <c r="MBT530" s="416"/>
      <c r="MBU530" s="416"/>
      <c r="MBV530" s="416"/>
      <c r="MBW530" s="416"/>
      <c r="MBX530" s="416"/>
      <c r="MBY530" s="416"/>
      <c r="MBZ530" s="416"/>
      <c r="MCA530" s="416"/>
      <c r="MCB530" s="416"/>
      <c r="MCC530" s="416"/>
      <c r="MCD530" s="416"/>
      <c r="MCE530" s="416"/>
      <c r="MCF530" s="416"/>
      <c r="MCG530" s="416"/>
      <c r="MCH530" s="416"/>
      <c r="MCI530" s="416"/>
      <c r="MCJ530" s="416"/>
      <c r="MCK530" s="416"/>
      <c r="MCL530" s="417"/>
      <c r="MCM530" s="417"/>
      <c r="MCN530" s="417"/>
      <c r="MCO530" s="417"/>
      <c r="MCP530" s="417"/>
      <c r="MCQ530" s="417"/>
      <c r="MCR530" s="417"/>
      <c r="MCS530" s="417"/>
      <c r="MCT530" s="417"/>
      <c r="MCU530" s="417"/>
      <c r="MCV530" s="417"/>
      <c r="MCW530" s="417"/>
      <c r="MCX530" s="417"/>
      <c r="MCY530" s="417"/>
      <c r="MCZ530" s="417"/>
      <c r="MDA530" s="417"/>
      <c r="MDB530" s="417"/>
      <c r="MDC530" s="417"/>
      <c r="MDD530" s="417"/>
      <c r="MDE530" s="417"/>
      <c r="MDF530" s="417"/>
      <c r="MDG530" s="417"/>
      <c r="MDH530" s="417"/>
      <c r="MDI530" s="417"/>
      <c r="MDJ530" s="418"/>
      <c r="MDK530" s="418"/>
      <c r="MDL530" s="418"/>
      <c r="MDM530" s="418"/>
      <c r="MDN530" s="418"/>
      <c r="MDO530" s="417"/>
      <c r="MDP530" s="417"/>
      <c r="MDQ530" s="418"/>
      <c r="MDR530" s="418"/>
      <c r="MDS530" s="417"/>
      <c r="MDT530" s="417"/>
      <c r="MDU530" s="418"/>
      <c r="MDV530" s="418"/>
      <c r="MDW530" s="417"/>
      <c r="MDX530" s="417"/>
      <c r="MDY530" s="417"/>
      <c r="MDZ530" s="417"/>
      <c r="MEA530" s="417"/>
      <c r="MEB530" s="417"/>
      <c r="MEC530" s="417"/>
      <c r="MED530" s="418"/>
      <c r="MEE530" s="418"/>
      <c r="MEF530" s="417"/>
      <c r="MEG530" s="417"/>
      <c r="MEH530" s="418"/>
      <c r="MEI530" s="418"/>
      <c r="MEJ530" s="417"/>
      <c r="MEK530" s="417"/>
      <c r="MEL530" s="417"/>
      <c r="MEM530" s="417"/>
      <c r="MEN530" s="417"/>
      <c r="MEO530" s="411"/>
      <c r="MEP530" s="443"/>
      <c r="MEQ530" s="417"/>
      <c r="MER530" s="417"/>
      <c r="MES530" s="417"/>
      <c r="MET530" s="417"/>
      <c r="MEU530" s="417"/>
      <c r="MEV530" s="417"/>
      <c r="MEW530" s="417"/>
      <c r="MEX530" s="416"/>
      <c r="MEY530" s="416"/>
      <c r="MEZ530" s="416"/>
      <c r="MFA530" s="416"/>
      <c r="MFB530" s="416"/>
      <c r="MFC530" s="416"/>
      <c r="MFD530" s="416"/>
      <c r="MFE530" s="416"/>
      <c r="MFF530" s="416"/>
      <c r="MFG530" s="416"/>
      <c r="MFH530" s="416"/>
      <c r="MFI530" s="416"/>
      <c r="MFJ530" s="416"/>
      <c r="MFK530" s="416"/>
      <c r="MFL530" s="416"/>
      <c r="MFM530" s="416"/>
      <c r="MFN530" s="416"/>
      <c r="MFO530" s="416"/>
      <c r="MFP530" s="416"/>
      <c r="MFQ530" s="416"/>
      <c r="MFR530" s="416"/>
      <c r="MFS530" s="416"/>
      <c r="MFT530" s="416"/>
      <c r="MFU530" s="416"/>
      <c r="MFV530" s="416"/>
      <c r="MFW530" s="416"/>
      <c r="MFX530" s="416"/>
      <c r="MFY530" s="416"/>
      <c r="MFZ530" s="416"/>
      <c r="MGA530" s="416"/>
      <c r="MGB530" s="416"/>
      <c r="MGC530" s="416"/>
      <c r="MGD530" s="416"/>
      <c r="MGE530" s="416"/>
      <c r="MGF530" s="416"/>
      <c r="MGG530" s="416"/>
      <c r="MGH530" s="416"/>
      <c r="MGI530" s="416"/>
      <c r="MGJ530" s="416"/>
      <c r="MGK530" s="416"/>
      <c r="MGL530" s="416"/>
      <c r="MGM530" s="416"/>
      <c r="MGN530" s="416"/>
      <c r="MGO530" s="416"/>
      <c r="MGP530" s="417"/>
      <c r="MGQ530" s="417"/>
      <c r="MGR530" s="417"/>
      <c r="MGS530" s="417"/>
      <c r="MGT530" s="417"/>
      <c r="MGU530" s="417"/>
      <c r="MGV530" s="417"/>
      <c r="MGW530" s="417"/>
      <c r="MGX530" s="417"/>
      <c r="MGY530" s="417"/>
      <c r="MGZ530" s="417"/>
      <c r="MHA530" s="417"/>
      <c r="MHB530" s="417"/>
      <c r="MHC530" s="417"/>
      <c r="MHD530" s="417"/>
      <c r="MHE530" s="417"/>
      <c r="MHF530" s="417"/>
      <c r="MHG530" s="417"/>
      <c r="MHH530" s="417"/>
      <c r="MHI530" s="417"/>
      <c r="MHJ530" s="417"/>
      <c r="MHK530" s="417"/>
      <c r="MHL530" s="417"/>
      <c r="MHM530" s="417"/>
      <c r="MHN530" s="418"/>
      <c r="MHO530" s="418"/>
      <c r="MHP530" s="418"/>
      <c r="MHQ530" s="418"/>
      <c r="MHR530" s="418"/>
      <c r="MHS530" s="417"/>
      <c r="MHT530" s="417"/>
      <c r="MHU530" s="418"/>
      <c r="MHV530" s="418"/>
      <c r="MHW530" s="417"/>
      <c r="MHX530" s="417"/>
      <c r="MHY530" s="418"/>
      <c r="MHZ530" s="418"/>
      <c r="MIA530" s="417"/>
      <c r="MIB530" s="417"/>
      <c r="MIC530" s="417"/>
      <c r="MID530" s="417"/>
      <c r="MIE530" s="417"/>
      <c r="MIF530" s="417"/>
      <c r="MIG530" s="417"/>
      <c r="MIH530" s="418"/>
      <c r="MII530" s="418"/>
      <c r="MIJ530" s="417"/>
      <c r="MIK530" s="417"/>
      <c r="MIL530" s="418"/>
      <c r="MIM530" s="418"/>
      <c r="MIN530" s="417"/>
      <c r="MIO530" s="417"/>
      <c r="MIP530" s="417"/>
      <c r="MIQ530" s="417"/>
      <c r="MIR530" s="417"/>
      <c r="MIS530" s="411"/>
      <c r="MIT530" s="443"/>
      <c r="MIU530" s="417"/>
      <c r="MIV530" s="417"/>
      <c r="MIW530" s="417"/>
      <c r="MIX530" s="417"/>
      <c r="MIY530" s="417"/>
      <c r="MIZ530" s="417"/>
      <c r="MJA530" s="417"/>
      <c r="MJB530" s="416"/>
      <c r="MJC530" s="416"/>
      <c r="MJD530" s="416"/>
      <c r="MJE530" s="416"/>
      <c r="MJF530" s="416"/>
      <c r="MJG530" s="416"/>
      <c r="MJH530" s="416"/>
      <c r="MJI530" s="416"/>
      <c r="MJJ530" s="416"/>
      <c r="MJK530" s="416"/>
      <c r="MJL530" s="416"/>
      <c r="MJM530" s="416"/>
      <c r="MJN530" s="416"/>
      <c r="MJO530" s="416"/>
      <c r="MJP530" s="416"/>
      <c r="MJQ530" s="416"/>
      <c r="MJR530" s="416"/>
      <c r="MJS530" s="416"/>
      <c r="MJT530" s="416"/>
      <c r="MJU530" s="416"/>
      <c r="MJV530" s="416"/>
      <c r="MJW530" s="416"/>
      <c r="MJX530" s="416"/>
      <c r="MJY530" s="416"/>
      <c r="MJZ530" s="416"/>
      <c r="MKA530" s="416"/>
      <c r="MKB530" s="416"/>
      <c r="MKC530" s="416"/>
      <c r="MKD530" s="416"/>
      <c r="MKE530" s="416"/>
      <c r="MKF530" s="416"/>
      <c r="MKG530" s="416"/>
      <c r="MKH530" s="416"/>
      <c r="MKI530" s="416"/>
      <c r="MKJ530" s="416"/>
      <c r="MKK530" s="416"/>
      <c r="MKL530" s="416"/>
      <c r="MKM530" s="416"/>
      <c r="MKN530" s="416"/>
      <c r="MKO530" s="416"/>
      <c r="MKP530" s="416"/>
      <c r="MKQ530" s="416"/>
      <c r="MKR530" s="416"/>
      <c r="MKS530" s="416"/>
      <c r="MKT530" s="417"/>
      <c r="MKU530" s="417"/>
      <c r="MKV530" s="417"/>
      <c r="MKW530" s="417"/>
      <c r="MKX530" s="417"/>
      <c r="MKY530" s="417"/>
      <c r="MKZ530" s="417"/>
      <c r="MLA530" s="417"/>
      <c r="MLB530" s="417"/>
      <c r="MLC530" s="417"/>
      <c r="MLD530" s="417"/>
      <c r="MLE530" s="417"/>
      <c r="MLF530" s="417"/>
      <c r="MLG530" s="417"/>
      <c r="MLH530" s="417"/>
      <c r="MLI530" s="417"/>
      <c r="MLJ530" s="417"/>
      <c r="MLK530" s="417"/>
      <c r="MLL530" s="417"/>
      <c r="MLM530" s="417"/>
      <c r="MLN530" s="417"/>
      <c r="MLO530" s="417"/>
      <c r="MLP530" s="417"/>
      <c r="MLQ530" s="417"/>
      <c r="MLR530" s="418"/>
      <c r="MLS530" s="418"/>
      <c r="MLT530" s="418"/>
      <c r="MLU530" s="418"/>
      <c r="MLV530" s="418"/>
      <c r="MLW530" s="417"/>
      <c r="MLX530" s="417"/>
      <c r="MLY530" s="418"/>
      <c r="MLZ530" s="418"/>
      <c r="MMA530" s="417"/>
      <c r="MMB530" s="417"/>
      <c r="MMC530" s="418"/>
      <c r="MMD530" s="418"/>
      <c r="MME530" s="417"/>
      <c r="MMF530" s="417"/>
      <c r="MMG530" s="417"/>
      <c r="MMH530" s="417"/>
      <c r="MMI530" s="417"/>
      <c r="MMJ530" s="417"/>
      <c r="MMK530" s="417"/>
      <c r="MML530" s="418"/>
      <c r="MMM530" s="418"/>
      <c r="MMN530" s="417"/>
      <c r="MMO530" s="417"/>
      <c r="MMP530" s="418"/>
      <c r="MMQ530" s="418"/>
      <c r="MMR530" s="417"/>
      <c r="MMS530" s="417"/>
      <c r="MMT530" s="417"/>
      <c r="MMU530" s="417"/>
      <c r="MMV530" s="417"/>
      <c r="MMW530" s="411"/>
      <c r="MMX530" s="443"/>
      <c r="MMY530" s="417"/>
      <c r="MMZ530" s="417"/>
      <c r="MNA530" s="417"/>
      <c r="MNB530" s="417"/>
      <c r="MNC530" s="417"/>
      <c r="MND530" s="417"/>
      <c r="MNE530" s="417"/>
      <c r="MNF530" s="416"/>
      <c r="MNG530" s="416"/>
      <c r="MNH530" s="416"/>
      <c r="MNI530" s="416"/>
      <c r="MNJ530" s="416"/>
      <c r="MNK530" s="416"/>
      <c r="MNL530" s="416"/>
      <c r="MNM530" s="416"/>
      <c r="MNN530" s="416"/>
      <c r="MNO530" s="416"/>
      <c r="MNP530" s="416"/>
      <c r="MNQ530" s="416"/>
      <c r="MNR530" s="416"/>
      <c r="MNS530" s="416"/>
      <c r="MNT530" s="416"/>
      <c r="MNU530" s="416"/>
      <c r="MNV530" s="416"/>
      <c r="MNW530" s="416"/>
      <c r="MNX530" s="416"/>
      <c r="MNY530" s="416"/>
      <c r="MNZ530" s="416"/>
      <c r="MOA530" s="416"/>
      <c r="MOB530" s="416"/>
      <c r="MOC530" s="416"/>
      <c r="MOD530" s="416"/>
      <c r="MOE530" s="416"/>
      <c r="MOF530" s="416"/>
      <c r="MOG530" s="416"/>
      <c r="MOH530" s="416"/>
      <c r="MOI530" s="416"/>
      <c r="MOJ530" s="416"/>
      <c r="MOK530" s="416"/>
      <c r="MOL530" s="416"/>
      <c r="MOM530" s="416"/>
      <c r="MON530" s="416"/>
      <c r="MOO530" s="416"/>
      <c r="MOP530" s="416"/>
      <c r="MOQ530" s="416"/>
      <c r="MOR530" s="416"/>
      <c r="MOS530" s="416"/>
      <c r="MOT530" s="416"/>
      <c r="MOU530" s="416"/>
      <c r="MOV530" s="416"/>
      <c r="MOW530" s="416"/>
      <c r="MOX530" s="417"/>
      <c r="MOY530" s="417"/>
      <c r="MOZ530" s="417"/>
      <c r="MPA530" s="417"/>
      <c r="MPB530" s="417"/>
      <c r="MPC530" s="417"/>
      <c r="MPD530" s="417"/>
      <c r="MPE530" s="417"/>
      <c r="MPF530" s="417"/>
      <c r="MPG530" s="417"/>
      <c r="MPH530" s="417"/>
      <c r="MPI530" s="417"/>
      <c r="MPJ530" s="417"/>
      <c r="MPK530" s="417"/>
      <c r="MPL530" s="417"/>
      <c r="MPM530" s="417"/>
      <c r="MPN530" s="417"/>
      <c r="MPO530" s="417"/>
      <c r="MPP530" s="417"/>
      <c r="MPQ530" s="417"/>
      <c r="MPR530" s="417"/>
      <c r="MPS530" s="417"/>
      <c r="MPT530" s="417"/>
      <c r="MPU530" s="417"/>
      <c r="MPV530" s="418"/>
      <c r="MPW530" s="418"/>
      <c r="MPX530" s="418"/>
      <c r="MPY530" s="418"/>
      <c r="MPZ530" s="418"/>
      <c r="MQA530" s="417"/>
      <c r="MQB530" s="417"/>
      <c r="MQC530" s="418"/>
      <c r="MQD530" s="418"/>
      <c r="MQE530" s="417"/>
      <c r="MQF530" s="417"/>
      <c r="MQG530" s="418"/>
      <c r="MQH530" s="418"/>
      <c r="MQI530" s="417"/>
      <c r="MQJ530" s="417"/>
      <c r="MQK530" s="417"/>
      <c r="MQL530" s="417"/>
      <c r="MQM530" s="417"/>
      <c r="MQN530" s="417"/>
      <c r="MQO530" s="417"/>
      <c r="MQP530" s="418"/>
      <c r="MQQ530" s="418"/>
      <c r="MQR530" s="417"/>
      <c r="MQS530" s="417"/>
      <c r="MQT530" s="418"/>
      <c r="MQU530" s="418"/>
      <c r="MQV530" s="417"/>
      <c r="MQW530" s="417"/>
      <c r="MQX530" s="417"/>
      <c r="MQY530" s="417"/>
      <c r="MQZ530" s="417"/>
      <c r="MRA530" s="411"/>
      <c r="MRB530" s="443"/>
      <c r="MRC530" s="417"/>
      <c r="MRD530" s="417"/>
      <c r="MRE530" s="417"/>
      <c r="MRF530" s="417"/>
      <c r="MRG530" s="417"/>
      <c r="MRH530" s="417"/>
      <c r="MRI530" s="417"/>
      <c r="MRJ530" s="416"/>
      <c r="MRK530" s="416"/>
      <c r="MRL530" s="416"/>
      <c r="MRM530" s="416"/>
      <c r="MRN530" s="416"/>
      <c r="MRO530" s="416"/>
      <c r="MRP530" s="416"/>
      <c r="MRQ530" s="416"/>
      <c r="MRR530" s="416"/>
      <c r="MRS530" s="416"/>
      <c r="MRT530" s="416"/>
      <c r="MRU530" s="416"/>
      <c r="MRV530" s="416"/>
      <c r="MRW530" s="416"/>
      <c r="MRX530" s="416"/>
      <c r="MRY530" s="416"/>
      <c r="MRZ530" s="416"/>
      <c r="MSA530" s="416"/>
      <c r="MSB530" s="416"/>
      <c r="MSC530" s="416"/>
      <c r="MSD530" s="416"/>
      <c r="MSE530" s="416"/>
      <c r="MSF530" s="416"/>
      <c r="MSG530" s="416"/>
      <c r="MSH530" s="416"/>
      <c r="MSI530" s="416"/>
      <c r="MSJ530" s="416"/>
      <c r="MSK530" s="416"/>
      <c r="MSL530" s="416"/>
      <c r="MSM530" s="416"/>
      <c r="MSN530" s="416"/>
      <c r="MSO530" s="416"/>
      <c r="MSP530" s="416"/>
      <c r="MSQ530" s="416"/>
      <c r="MSR530" s="416"/>
      <c r="MSS530" s="416"/>
      <c r="MST530" s="416"/>
      <c r="MSU530" s="416"/>
      <c r="MSV530" s="416"/>
      <c r="MSW530" s="416"/>
      <c r="MSX530" s="416"/>
      <c r="MSY530" s="416"/>
      <c r="MSZ530" s="416"/>
      <c r="MTA530" s="416"/>
      <c r="MTB530" s="417"/>
      <c r="MTC530" s="417"/>
      <c r="MTD530" s="417"/>
      <c r="MTE530" s="417"/>
      <c r="MTF530" s="417"/>
      <c r="MTG530" s="417"/>
      <c r="MTH530" s="417"/>
      <c r="MTI530" s="417"/>
      <c r="MTJ530" s="417"/>
      <c r="MTK530" s="417"/>
      <c r="MTL530" s="417"/>
      <c r="MTM530" s="417"/>
      <c r="MTN530" s="417"/>
      <c r="MTO530" s="417"/>
      <c r="MTP530" s="417"/>
      <c r="MTQ530" s="417"/>
      <c r="MTR530" s="417"/>
      <c r="MTS530" s="417"/>
      <c r="MTT530" s="417"/>
      <c r="MTU530" s="417"/>
      <c r="MTV530" s="417"/>
      <c r="MTW530" s="417"/>
      <c r="MTX530" s="417"/>
      <c r="MTY530" s="417"/>
      <c r="MTZ530" s="418"/>
      <c r="MUA530" s="418"/>
      <c r="MUB530" s="418"/>
      <c r="MUC530" s="418"/>
      <c r="MUD530" s="418"/>
      <c r="MUE530" s="417"/>
      <c r="MUF530" s="417"/>
      <c r="MUG530" s="418"/>
      <c r="MUH530" s="418"/>
      <c r="MUI530" s="417"/>
      <c r="MUJ530" s="417"/>
      <c r="MUK530" s="418"/>
      <c r="MUL530" s="418"/>
      <c r="MUM530" s="417"/>
      <c r="MUN530" s="417"/>
      <c r="MUO530" s="417"/>
      <c r="MUP530" s="417"/>
      <c r="MUQ530" s="417"/>
      <c r="MUR530" s="417"/>
      <c r="MUS530" s="417"/>
      <c r="MUT530" s="418"/>
      <c r="MUU530" s="418"/>
      <c r="MUV530" s="417"/>
      <c r="MUW530" s="417"/>
      <c r="MUX530" s="418"/>
      <c r="MUY530" s="418"/>
      <c r="MUZ530" s="417"/>
      <c r="MVA530" s="417"/>
      <c r="MVB530" s="417"/>
      <c r="MVC530" s="417"/>
      <c r="MVD530" s="417"/>
      <c r="MVE530" s="411"/>
      <c r="MVF530" s="443"/>
      <c r="MVG530" s="417"/>
      <c r="MVH530" s="417"/>
      <c r="MVI530" s="417"/>
      <c r="MVJ530" s="417"/>
      <c r="MVK530" s="417"/>
      <c r="MVL530" s="417"/>
      <c r="MVM530" s="417"/>
      <c r="MVN530" s="416"/>
      <c r="MVO530" s="416"/>
      <c r="MVP530" s="416"/>
      <c r="MVQ530" s="416"/>
      <c r="MVR530" s="416"/>
      <c r="MVS530" s="416"/>
      <c r="MVT530" s="416"/>
      <c r="MVU530" s="416"/>
      <c r="MVV530" s="416"/>
      <c r="MVW530" s="416"/>
      <c r="MVX530" s="416"/>
      <c r="MVY530" s="416"/>
      <c r="MVZ530" s="416"/>
      <c r="MWA530" s="416"/>
      <c r="MWB530" s="416"/>
      <c r="MWC530" s="416"/>
      <c r="MWD530" s="416"/>
      <c r="MWE530" s="416"/>
      <c r="MWF530" s="416"/>
      <c r="MWG530" s="416"/>
      <c r="MWH530" s="416"/>
      <c r="MWI530" s="416"/>
      <c r="MWJ530" s="416"/>
      <c r="MWK530" s="416"/>
      <c r="MWL530" s="416"/>
      <c r="MWM530" s="416"/>
      <c r="MWN530" s="416"/>
      <c r="MWO530" s="416"/>
      <c r="MWP530" s="416"/>
      <c r="MWQ530" s="416"/>
      <c r="MWR530" s="416"/>
      <c r="MWS530" s="416"/>
      <c r="MWT530" s="416"/>
      <c r="MWU530" s="416"/>
      <c r="MWV530" s="416"/>
      <c r="MWW530" s="416"/>
      <c r="MWX530" s="416"/>
      <c r="MWY530" s="416"/>
      <c r="MWZ530" s="416"/>
      <c r="MXA530" s="416"/>
      <c r="MXB530" s="416"/>
      <c r="MXC530" s="416"/>
      <c r="MXD530" s="416"/>
      <c r="MXE530" s="416"/>
      <c r="MXF530" s="417"/>
      <c r="MXG530" s="417"/>
      <c r="MXH530" s="417"/>
      <c r="MXI530" s="417"/>
      <c r="MXJ530" s="417"/>
      <c r="MXK530" s="417"/>
      <c r="MXL530" s="417"/>
      <c r="MXM530" s="417"/>
      <c r="MXN530" s="417"/>
      <c r="MXO530" s="417"/>
      <c r="MXP530" s="417"/>
      <c r="MXQ530" s="417"/>
      <c r="MXR530" s="417"/>
      <c r="MXS530" s="417"/>
      <c r="MXT530" s="417"/>
      <c r="MXU530" s="417"/>
      <c r="MXV530" s="417"/>
      <c r="MXW530" s="417"/>
      <c r="MXX530" s="417"/>
      <c r="MXY530" s="417"/>
      <c r="MXZ530" s="417"/>
      <c r="MYA530" s="417"/>
      <c r="MYB530" s="417"/>
      <c r="MYC530" s="417"/>
      <c r="MYD530" s="418"/>
      <c r="MYE530" s="418"/>
      <c r="MYF530" s="418"/>
      <c r="MYG530" s="418"/>
      <c r="MYH530" s="418"/>
      <c r="MYI530" s="417"/>
      <c r="MYJ530" s="417"/>
      <c r="MYK530" s="418"/>
      <c r="MYL530" s="418"/>
      <c r="MYM530" s="417"/>
      <c r="MYN530" s="417"/>
      <c r="MYO530" s="418"/>
      <c r="MYP530" s="418"/>
      <c r="MYQ530" s="417"/>
      <c r="MYR530" s="417"/>
      <c r="MYS530" s="417"/>
      <c r="MYT530" s="417"/>
      <c r="MYU530" s="417"/>
      <c r="MYV530" s="417"/>
      <c r="MYW530" s="417"/>
      <c r="MYX530" s="418"/>
      <c r="MYY530" s="418"/>
      <c r="MYZ530" s="417"/>
      <c r="MZA530" s="417"/>
      <c r="MZB530" s="418"/>
      <c r="MZC530" s="418"/>
      <c r="MZD530" s="417"/>
      <c r="MZE530" s="417"/>
      <c r="MZF530" s="417"/>
      <c r="MZG530" s="417"/>
      <c r="MZH530" s="417"/>
      <c r="MZI530" s="411"/>
      <c r="MZJ530" s="443"/>
      <c r="MZK530" s="417"/>
      <c r="MZL530" s="417"/>
      <c r="MZM530" s="417"/>
      <c r="MZN530" s="417"/>
      <c r="MZO530" s="417"/>
      <c r="MZP530" s="417"/>
      <c r="MZQ530" s="417"/>
      <c r="MZR530" s="416"/>
      <c r="MZS530" s="416"/>
      <c r="MZT530" s="416"/>
      <c r="MZU530" s="416"/>
      <c r="MZV530" s="416"/>
      <c r="MZW530" s="416"/>
      <c r="MZX530" s="416"/>
      <c r="MZY530" s="416"/>
      <c r="MZZ530" s="416"/>
      <c r="NAA530" s="416"/>
      <c r="NAB530" s="416"/>
      <c r="NAC530" s="416"/>
      <c r="NAD530" s="416"/>
      <c r="NAE530" s="416"/>
      <c r="NAF530" s="416"/>
      <c r="NAG530" s="416"/>
      <c r="NAH530" s="416"/>
      <c r="NAI530" s="416"/>
      <c r="NAJ530" s="416"/>
      <c r="NAK530" s="416"/>
      <c r="NAL530" s="416"/>
      <c r="NAM530" s="416"/>
      <c r="NAN530" s="416"/>
      <c r="NAO530" s="416"/>
      <c r="NAP530" s="416"/>
      <c r="NAQ530" s="416"/>
      <c r="NAR530" s="416"/>
      <c r="NAS530" s="416"/>
      <c r="NAT530" s="416"/>
      <c r="NAU530" s="416"/>
      <c r="NAV530" s="416"/>
      <c r="NAW530" s="416"/>
      <c r="NAX530" s="416"/>
      <c r="NAY530" s="416"/>
      <c r="NAZ530" s="416"/>
      <c r="NBA530" s="416"/>
      <c r="NBB530" s="416"/>
      <c r="NBC530" s="416"/>
      <c r="NBD530" s="416"/>
      <c r="NBE530" s="416"/>
      <c r="NBF530" s="416"/>
      <c r="NBG530" s="416"/>
      <c r="NBH530" s="416"/>
      <c r="NBI530" s="416"/>
      <c r="NBJ530" s="417"/>
      <c r="NBK530" s="417"/>
      <c r="NBL530" s="417"/>
      <c r="NBM530" s="417"/>
      <c r="NBN530" s="417"/>
      <c r="NBO530" s="417"/>
      <c r="NBP530" s="417"/>
      <c r="NBQ530" s="417"/>
      <c r="NBR530" s="417"/>
      <c r="NBS530" s="417"/>
      <c r="NBT530" s="417"/>
      <c r="NBU530" s="417"/>
      <c r="NBV530" s="417"/>
      <c r="NBW530" s="417"/>
      <c r="NBX530" s="417"/>
      <c r="NBY530" s="417"/>
      <c r="NBZ530" s="417"/>
      <c r="NCA530" s="417"/>
      <c r="NCB530" s="417"/>
      <c r="NCC530" s="417"/>
      <c r="NCD530" s="417"/>
      <c r="NCE530" s="417"/>
      <c r="NCF530" s="417"/>
      <c r="NCG530" s="417"/>
      <c r="NCH530" s="418"/>
      <c r="NCI530" s="418"/>
      <c r="NCJ530" s="418"/>
      <c r="NCK530" s="418"/>
      <c r="NCL530" s="418"/>
      <c r="NCM530" s="417"/>
      <c r="NCN530" s="417"/>
      <c r="NCO530" s="418"/>
      <c r="NCP530" s="418"/>
      <c r="NCQ530" s="417"/>
      <c r="NCR530" s="417"/>
      <c r="NCS530" s="418"/>
      <c r="NCT530" s="418"/>
      <c r="NCU530" s="417"/>
      <c r="NCV530" s="417"/>
      <c r="NCW530" s="417"/>
      <c r="NCX530" s="417"/>
      <c r="NCY530" s="417"/>
      <c r="NCZ530" s="417"/>
      <c r="NDA530" s="417"/>
      <c r="NDB530" s="418"/>
      <c r="NDC530" s="418"/>
      <c r="NDD530" s="417"/>
      <c r="NDE530" s="417"/>
      <c r="NDF530" s="418"/>
      <c r="NDG530" s="418"/>
      <c r="NDH530" s="417"/>
      <c r="NDI530" s="417"/>
      <c r="NDJ530" s="417"/>
      <c r="NDK530" s="417"/>
      <c r="NDL530" s="417"/>
      <c r="NDM530" s="411"/>
      <c r="NDN530" s="443"/>
      <c r="NDO530" s="417"/>
      <c r="NDP530" s="417"/>
      <c r="NDQ530" s="417"/>
      <c r="NDR530" s="417"/>
      <c r="NDS530" s="417"/>
      <c r="NDT530" s="417"/>
      <c r="NDU530" s="417"/>
      <c r="NDV530" s="416"/>
      <c r="NDW530" s="416"/>
      <c r="NDX530" s="416"/>
      <c r="NDY530" s="416"/>
      <c r="NDZ530" s="416"/>
      <c r="NEA530" s="416"/>
      <c r="NEB530" s="416"/>
      <c r="NEC530" s="416"/>
      <c r="NED530" s="416"/>
      <c r="NEE530" s="416"/>
      <c r="NEF530" s="416"/>
      <c r="NEG530" s="416"/>
      <c r="NEH530" s="416"/>
      <c r="NEI530" s="416"/>
      <c r="NEJ530" s="416"/>
      <c r="NEK530" s="416"/>
      <c r="NEL530" s="416"/>
      <c r="NEM530" s="416"/>
      <c r="NEN530" s="416"/>
      <c r="NEO530" s="416"/>
      <c r="NEP530" s="416"/>
      <c r="NEQ530" s="416"/>
      <c r="NER530" s="416"/>
      <c r="NES530" s="416"/>
      <c r="NET530" s="416"/>
      <c r="NEU530" s="416"/>
      <c r="NEV530" s="416"/>
      <c r="NEW530" s="416"/>
      <c r="NEX530" s="416"/>
      <c r="NEY530" s="416"/>
      <c r="NEZ530" s="416"/>
      <c r="NFA530" s="416"/>
      <c r="NFB530" s="416"/>
      <c r="NFC530" s="416"/>
      <c r="NFD530" s="416"/>
      <c r="NFE530" s="416"/>
      <c r="NFF530" s="416"/>
      <c r="NFG530" s="416"/>
      <c r="NFH530" s="416"/>
      <c r="NFI530" s="416"/>
      <c r="NFJ530" s="416"/>
      <c r="NFK530" s="416"/>
      <c r="NFL530" s="416"/>
      <c r="NFM530" s="416"/>
      <c r="NFN530" s="417"/>
      <c r="NFO530" s="417"/>
      <c r="NFP530" s="417"/>
      <c r="NFQ530" s="417"/>
      <c r="NFR530" s="417"/>
      <c r="NFS530" s="417"/>
      <c r="NFT530" s="417"/>
      <c r="NFU530" s="417"/>
      <c r="NFV530" s="417"/>
      <c r="NFW530" s="417"/>
      <c r="NFX530" s="417"/>
      <c r="NFY530" s="417"/>
      <c r="NFZ530" s="417"/>
      <c r="NGA530" s="417"/>
      <c r="NGB530" s="417"/>
      <c r="NGC530" s="417"/>
      <c r="NGD530" s="417"/>
      <c r="NGE530" s="417"/>
      <c r="NGF530" s="417"/>
      <c r="NGG530" s="417"/>
      <c r="NGH530" s="417"/>
      <c r="NGI530" s="417"/>
      <c r="NGJ530" s="417"/>
      <c r="NGK530" s="417"/>
      <c r="NGL530" s="418"/>
      <c r="NGM530" s="418"/>
      <c r="NGN530" s="418"/>
      <c r="NGO530" s="418"/>
      <c r="NGP530" s="418"/>
      <c r="NGQ530" s="417"/>
      <c r="NGR530" s="417"/>
      <c r="NGS530" s="418"/>
      <c r="NGT530" s="418"/>
      <c r="NGU530" s="417"/>
      <c r="NGV530" s="417"/>
      <c r="NGW530" s="418"/>
      <c r="NGX530" s="418"/>
      <c r="NGY530" s="417"/>
      <c r="NGZ530" s="417"/>
      <c r="NHA530" s="417"/>
      <c r="NHB530" s="417"/>
      <c r="NHC530" s="417"/>
      <c r="NHD530" s="417"/>
      <c r="NHE530" s="417"/>
      <c r="NHF530" s="418"/>
      <c r="NHG530" s="418"/>
      <c r="NHH530" s="417"/>
      <c r="NHI530" s="417"/>
      <c r="NHJ530" s="418"/>
      <c r="NHK530" s="418"/>
      <c r="NHL530" s="417"/>
      <c r="NHM530" s="417"/>
      <c r="NHN530" s="417"/>
      <c r="NHO530" s="417"/>
      <c r="NHP530" s="417"/>
      <c r="NHQ530" s="411"/>
      <c r="NHR530" s="443"/>
      <c r="NHS530" s="417"/>
      <c r="NHT530" s="417"/>
      <c r="NHU530" s="417"/>
      <c r="NHV530" s="417"/>
      <c r="NHW530" s="417"/>
      <c r="NHX530" s="417"/>
      <c r="NHY530" s="417"/>
      <c r="NHZ530" s="416"/>
      <c r="NIA530" s="416"/>
      <c r="NIB530" s="416"/>
      <c r="NIC530" s="416"/>
      <c r="NID530" s="416"/>
      <c r="NIE530" s="416"/>
      <c r="NIF530" s="416"/>
      <c r="NIG530" s="416"/>
      <c r="NIH530" s="416"/>
      <c r="NII530" s="416"/>
      <c r="NIJ530" s="416"/>
      <c r="NIK530" s="416"/>
      <c r="NIL530" s="416"/>
      <c r="NIM530" s="416"/>
      <c r="NIN530" s="416"/>
      <c r="NIO530" s="416"/>
      <c r="NIP530" s="416"/>
      <c r="NIQ530" s="416"/>
      <c r="NIR530" s="416"/>
      <c r="NIS530" s="416"/>
      <c r="NIT530" s="416"/>
      <c r="NIU530" s="416"/>
      <c r="NIV530" s="416"/>
      <c r="NIW530" s="416"/>
      <c r="NIX530" s="416"/>
      <c r="NIY530" s="416"/>
      <c r="NIZ530" s="416"/>
      <c r="NJA530" s="416"/>
      <c r="NJB530" s="416"/>
      <c r="NJC530" s="416"/>
      <c r="NJD530" s="416"/>
      <c r="NJE530" s="416"/>
      <c r="NJF530" s="416"/>
      <c r="NJG530" s="416"/>
      <c r="NJH530" s="416"/>
      <c r="NJI530" s="416"/>
      <c r="NJJ530" s="416"/>
      <c r="NJK530" s="416"/>
      <c r="NJL530" s="416"/>
      <c r="NJM530" s="416"/>
      <c r="NJN530" s="416"/>
      <c r="NJO530" s="416"/>
      <c r="NJP530" s="416"/>
      <c r="NJQ530" s="416"/>
      <c r="NJR530" s="417"/>
      <c r="NJS530" s="417"/>
      <c r="NJT530" s="417"/>
      <c r="NJU530" s="417"/>
      <c r="NJV530" s="417"/>
      <c r="NJW530" s="417"/>
      <c r="NJX530" s="417"/>
      <c r="NJY530" s="417"/>
      <c r="NJZ530" s="417"/>
      <c r="NKA530" s="417"/>
      <c r="NKB530" s="417"/>
      <c r="NKC530" s="417"/>
      <c r="NKD530" s="417"/>
      <c r="NKE530" s="417"/>
      <c r="NKF530" s="417"/>
      <c r="NKG530" s="417"/>
      <c r="NKH530" s="417"/>
      <c r="NKI530" s="417"/>
      <c r="NKJ530" s="417"/>
      <c r="NKK530" s="417"/>
      <c r="NKL530" s="417"/>
      <c r="NKM530" s="417"/>
      <c r="NKN530" s="417"/>
      <c r="NKO530" s="417"/>
      <c r="NKP530" s="418"/>
      <c r="NKQ530" s="418"/>
      <c r="NKR530" s="418"/>
      <c r="NKS530" s="418"/>
      <c r="NKT530" s="418"/>
      <c r="NKU530" s="417"/>
      <c r="NKV530" s="417"/>
      <c r="NKW530" s="418"/>
      <c r="NKX530" s="418"/>
      <c r="NKY530" s="417"/>
      <c r="NKZ530" s="417"/>
      <c r="NLA530" s="418"/>
      <c r="NLB530" s="418"/>
      <c r="NLC530" s="417"/>
      <c r="NLD530" s="417"/>
      <c r="NLE530" s="417"/>
      <c r="NLF530" s="417"/>
      <c r="NLG530" s="417"/>
      <c r="NLH530" s="417"/>
      <c r="NLI530" s="417"/>
      <c r="NLJ530" s="418"/>
      <c r="NLK530" s="418"/>
      <c r="NLL530" s="417"/>
      <c r="NLM530" s="417"/>
      <c r="NLN530" s="418"/>
      <c r="NLO530" s="418"/>
      <c r="NLP530" s="417"/>
      <c r="NLQ530" s="417"/>
      <c r="NLR530" s="417"/>
      <c r="NLS530" s="417"/>
      <c r="NLT530" s="417"/>
      <c r="NLU530" s="411"/>
      <c r="NLV530" s="443"/>
      <c r="NLW530" s="417"/>
      <c r="NLX530" s="417"/>
      <c r="NLY530" s="417"/>
      <c r="NLZ530" s="417"/>
      <c r="NMA530" s="417"/>
      <c r="NMB530" s="417"/>
      <c r="NMC530" s="417"/>
      <c r="NMD530" s="416"/>
      <c r="NME530" s="416"/>
      <c r="NMF530" s="416"/>
      <c r="NMG530" s="416"/>
      <c r="NMH530" s="416"/>
      <c r="NMI530" s="416"/>
      <c r="NMJ530" s="416"/>
      <c r="NMK530" s="416"/>
      <c r="NML530" s="416"/>
      <c r="NMM530" s="416"/>
      <c r="NMN530" s="416"/>
      <c r="NMO530" s="416"/>
      <c r="NMP530" s="416"/>
      <c r="NMQ530" s="416"/>
      <c r="NMR530" s="416"/>
      <c r="NMS530" s="416"/>
      <c r="NMT530" s="416"/>
      <c r="NMU530" s="416"/>
      <c r="NMV530" s="416"/>
      <c r="NMW530" s="416"/>
      <c r="NMX530" s="416"/>
      <c r="NMY530" s="416"/>
      <c r="NMZ530" s="416"/>
      <c r="NNA530" s="416"/>
      <c r="NNB530" s="416"/>
      <c r="NNC530" s="416"/>
      <c r="NND530" s="416"/>
      <c r="NNE530" s="416"/>
      <c r="NNF530" s="416"/>
      <c r="NNG530" s="416"/>
      <c r="NNH530" s="416"/>
      <c r="NNI530" s="416"/>
      <c r="NNJ530" s="416"/>
      <c r="NNK530" s="416"/>
      <c r="NNL530" s="416"/>
      <c r="NNM530" s="416"/>
      <c r="NNN530" s="416"/>
      <c r="NNO530" s="416"/>
      <c r="NNP530" s="416"/>
      <c r="NNQ530" s="416"/>
      <c r="NNR530" s="416"/>
      <c r="NNS530" s="416"/>
      <c r="NNT530" s="416"/>
      <c r="NNU530" s="416"/>
      <c r="NNV530" s="417"/>
      <c r="NNW530" s="417"/>
      <c r="NNX530" s="417"/>
      <c r="NNY530" s="417"/>
      <c r="NNZ530" s="417"/>
      <c r="NOA530" s="417"/>
      <c r="NOB530" s="417"/>
      <c r="NOC530" s="417"/>
      <c r="NOD530" s="417"/>
      <c r="NOE530" s="417"/>
      <c r="NOF530" s="417"/>
      <c r="NOG530" s="417"/>
      <c r="NOH530" s="417"/>
      <c r="NOI530" s="417"/>
      <c r="NOJ530" s="417"/>
      <c r="NOK530" s="417"/>
      <c r="NOL530" s="417"/>
      <c r="NOM530" s="417"/>
      <c r="NON530" s="417"/>
      <c r="NOO530" s="417"/>
      <c r="NOP530" s="417"/>
      <c r="NOQ530" s="417"/>
      <c r="NOR530" s="417"/>
      <c r="NOS530" s="417"/>
      <c r="NOT530" s="418"/>
      <c r="NOU530" s="418"/>
      <c r="NOV530" s="418"/>
      <c r="NOW530" s="418"/>
      <c r="NOX530" s="418"/>
      <c r="NOY530" s="417"/>
      <c r="NOZ530" s="417"/>
      <c r="NPA530" s="418"/>
      <c r="NPB530" s="418"/>
      <c r="NPC530" s="417"/>
      <c r="NPD530" s="417"/>
      <c r="NPE530" s="418"/>
      <c r="NPF530" s="418"/>
      <c r="NPG530" s="417"/>
      <c r="NPH530" s="417"/>
      <c r="NPI530" s="417"/>
      <c r="NPJ530" s="417"/>
      <c r="NPK530" s="417"/>
      <c r="NPL530" s="417"/>
      <c r="NPM530" s="417"/>
      <c r="NPN530" s="418"/>
      <c r="NPO530" s="418"/>
      <c r="NPP530" s="417"/>
      <c r="NPQ530" s="417"/>
      <c r="NPR530" s="418"/>
      <c r="NPS530" s="418"/>
      <c r="NPT530" s="417"/>
      <c r="NPU530" s="417"/>
      <c r="NPV530" s="417"/>
      <c r="NPW530" s="417"/>
      <c r="NPX530" s="417"/>
      <c r="NPY530" s="411"/>
      <c r="NPZ530" s="443"/>
      <c r="NQA530" s="417"/>
      <c r="NQB530" s="417"/>
      <c r="NQC530" s="417"/>
      <c r="NQD530" s="417"/>
      <c r="NQE530" s="417"/>
      <c r="NQF530" s="417"/>
      <c r="NQG530" s="417"/>
      <c r="NQH530" s="416"/>
      <c r="NQI530" s="416"/>
      <c r="NQJ530" s="416"/>
      <c r="NQK530" s="416"/>
      <c r="NQL530" s="416"/>
      <c r="NQM530" s="416"/>
      <c r="NQN530" s="416"/>
      <c r="NQO530" s="416"/>
      <c r="NQP530" s="416"/>
      <c r="NQQ530" s="416"/>
      <c r="NQR530" s="416"/>
      <c r="NQS530" s="416"/>
      <c r="NQT530" s="416"/>
      <c r="NQU530" s="416"/>
      <c r="NQV530" s="416"/>
      <c r="NQW530" s="416"/>
      <c r="NQX530" s="416"/>
      <c r="NQY530" s="416"/>
      <c r="NQZ530" s="416"/>
      <c r="NRA530" s="416"/>
      <c r="NRB530" s="416"/>
      <c r="NRC530" s="416"/>
      <c r="NRD530" s="416"/>
      <c r="NRE530" s="416"/>
      <c r="NRF530" s="416"/>
      <c r="NRG530" s="416"/>
      <c r="NRH530" s="416"/>
      <c r="NRI530" s="416"/>
      <c r="NRJ530" s="416"/>
      <c r="NRK530" s="416"/>
      <c r="NRL530" s="416"/>
      <c r="NRM530" s="416"/>
      <c r="NRN530" s="416"/>
      <c r="NRO530" s="416"/>
      <c r="NRP530" s="416"/>
      <c r="NRQ530" s="416"/>
      <c r="NRR530" s="416"/>
      <c r="NRS530" s="416"/>
      <c r="NRT530" s="416"/>
      <c r="NRU530" s="416"/>
      <c r="NRV530" s="416"/>
      <c r="NRW530" s="416"/>
      <c r="NRX530" s="416"/>
      <c r="NRY530" s="416"/>
      <c r="NRZ530" s="417"/>
      <c r="NSA530" s="417"/>
      <c r="NSB530" s="417"/>
      <c r="NSC530" s="417"/>
      <c r="NSD530" s="417"/>
      <c r="NSE530" s="417"/>
      <c r="NSF530" s="417"/>
      <c r="NSG530" s="417"/>
      <c r="NSH530" s="417"/>
      <c r="NSI530" s="417"/>
      <c r="NSJ530" s="417"/>
      <c r="NSK530" s="417"/>
      <c r="NSL530" s="417"/>
      <c r="NSM530" s="417"/>
      <c r="NSN530" s="417"/>
      <c r="NSO530" s="417"/>
      <c r="NSP530" s="417"/>
      <c r="NSQ530" s="417"/>
      <c r="NSR530" s="417"/>
      <c r="NSS530" s="417"/>
      <c r="NST530" s="417"/>
      <c r="NSU530" s="417"/>
      <c r="NSV530" s="417"/>
      <c r="NSW530" s="417"/>
      <c r="NSX530" s="418"/>
      <c r="NSY530" s="418"/>
      <c r="NSZ530" s="418"/>
      <c r="NTA530" s="418"/>
      <c r="NTB530" s="418"/>
      <c r="NTC530" s="417"/>
      <c r="NTD530" s="417"/>
      <c r="NTE530" s="418"/>
      <c r="NTF530" s="418"/>
      <c r="NTG530" s="417"/>
      <c r="NTH530" s="417"/>
      <c r="NTI530" s="418"/>
      <c r="NTJ530" s="418"/>
      <c r="NTK530" s="417"/>
      <c r="NTL530" s="417"/>
      <c r="NTM530" s="417"/>
      <c r="NTN530" s="417"/>
      <c r="NTO530" s="417"/>
      <c r="NTP530" s="417"/>
      <c r="NTQ530" s="417"/>
      <c r="NTR530" s="418"/>
      <c r="NTS530" s="418"/>
      <c r="NTT530" s="417"/>
      <c r="NTU530" s="417"/>
      <c r="NTV530" s="418"/>
      <c r="NTW530" s="418"/>
      <c r="NTX530" s="417"/>
      <c r="NTY530" s="417"/>
      <c r="NTZ530" s="417"/>
      <c r="NUA530" s="417"/>
      <c r="NUB530" s="417"/>
      <c r="NUC530" s="411"/>
      <c r="NUD530" s="443"/>
      <c r="NUE530" s="417"/>
      <c r="NUF530" s="417"/>
      <c r="NUG530" s="417"/>
      <c r="NUH530" s="417"/>
      <c r="NUI530" s="417"/>
      <c r="NUJ530" s="417"/>
      <c r="NUK530" s="417"/>
      <c r="NUL530" s="416"/>
      <c r="NUM530" s="416"/>
      <c r="NUN530" s="416"/>
      <c r="NUO530" s="416"/>
      <c r="NUP530" s="416"/>
      <c r="NUQ530" s="416"/>
      <c r="NUR530" s="416"/>
      <c r="NUS530" s="416"/>
      <c r="NUT530" s="416"/>
      <c r="NUU530" s="416"/>
      <c r="NUV530" s="416"/>
      <c r="NUW530" s="416"/>
      <c r="NUX530" s="416"/>
      <c r="NUY530" s="416"/>
      <c r="NUZ530" s="416"/>
      <c r="NVA530" s="416"/>
      <c r="NVB530" s="416"/>
      <c r="NVC530" s="416"/>
      <c r="NVD530" s="416"/>
      <c r="NVE530" s="416"/>
      <c r="NVF530" s="416"/>
      <c r="NVG530" s="416"/>
      <c r="NVH530" s="416"/>
      <c r="NVI530" s="416"/>
      <c r="NVJ530" s="416"/>
      <c r="NVK530" s="416"/>
      <c r="NVL530" s="416"/>
      <c r="NVM530" s="416"/>
      <c r="NVN530" s="416"/>
      <c r="NVO530" s="416"/>
      <c r="NVP530" s="416"/>
      <c r="NVQ530" s="416"/>
      <c r="NVR530" s="416"/>
      <c r="NVS530" s="416"/>
      <c r="NVT530" s="416"/>
      <c r="NVU530" s="416"/>
      <c r="NVV530" s="416"/>
      <c r="NVW530" s="416"/>
      <c r="NVX530" s="416"/>
      <c r="NVY530" s="416"/>
      <c r="NVZ530" s="416"/>
      <c r="NWA530" s="416"/>
      <c r="NWB530" s="416"/>
      <c r="NWC530" s="416"/>
      <c r="NWD530" s="417"/>
      <c r="NWE530" s="417"/>
      <c r="NWF530" s="417"/>
      <c r="NWG530" s="417"/>
      <c r="NWH530" s="417"/>
      <c r="NWI530" s="417"/>
      <c r="NWJ530" s="417"/>
      <c r="NWK530" s="417"/>
      <c r="NWL530" s="417"/>
      <c r="NWM530" s="417"/>
      <c r="NWN530" s="417"/>
      <c r="NWO530" s="417"/>
      <c r="NWP530" s="417"/>
      <c r="NWQ530" s="417"/>
      <c r="NWR530" s="417"/>
      <c r="NWS530" s="417"/>
      <c r="NWT530" s="417"/>
      <c r="NWU530" s="417"/>
      <c r="NWV530" s="417"/>
      <c r="NWW530" s="417"/>
      <c r="NWX530" s="417"/>
      <c r="NWY530" s="417"/>
      <c r="NWZ530" s="417"/>
      <c r="NXA530" s="417"/>
      <c r="NXB530" s="418"/>
      <c r="NXC530" s="418"/>
      <c r="NXD530" s="418"/>
      <c r="NXE530" s="418"/>
      <c r="NXF530" s="418"/>
      <c r="NXG530" s="417"/>
      <c r="NXH530" s="417"/>
      <c r="NXI530" s="418"/>
      <c r="NXJ530" s="418"/>
      <c r="NXK530" s="417"/>
      <c r="NXL530" s="417"/>
      <c r="NXM530" s="418"/>
      <c r="NXN530" s="418"/>
      <c r="NXO530" s="417"/>
      <c r="NXP530" s="417"/>
      <c r="NXQ530" s="417"/>
      <c r="NXR530" s="417"/>
      <c r="NXS530" s="417"/>
      <c r="NXT530" s="417"/>
      <c r="NXU530" s="417"/>
      <c r="NXV530" s="418"/>
      <c r="NXW530" s="418"/>
      <c r="NXX530" s="417"/>
      <c r="NXY530" s="417"/>
      <c r="NXZ530" s="418"/>
      <c r="NYA530" s="418"/>
      <c r="NYB530" s="417"/>
      <c r="NYC530" s="417"/>
      <c r="NYD530" s="417"/>
      <c r="NYE530" s="417"/>
      <c r="NYF530" s="417"/>
      <c r="NYG530" s="411"/>
      <c r="NYH530" s="443"/>
      <c r="NYI530" s="417"/>
      <c r="NYJ530" s="417"/>
      <c r="NYK530" s="417"/>
      <c r="NYL530" s="417"/>
      <c r="NYM530" s="417"/>
      <c r="NYN530" s="417"/>
      <c r="NYO530" s="417"/>
      <c r="NYP530" s="416"/>
      <c r="NYQ530" s="416"/>
      <c r="NYR530" s="416"/>
      <c r="NYS530" s="416"/>
      <c r="NYT530" s="416"/>
      <c r="NYU530" s="416"/>
      <c r="NYV530" s="416"/>
      <c r="NYW530" s="416"/>
      <c r="NYX530" s="416"/>
      <c r="NYY530" s="416"/>
      <c r="NYZ530" s="416"/>
      <c r="NZA530" s="416"/>
      <c r="NZB530" s="416"/>
      <c r="NZC530" s="416"/>
      <c r="NZD530" s="416"/>
      <c r="NZE530" s="416"/>
      <c r="NZF530" s="416"/>
      <c r="NZG530" s="416"/>
      <c r="NZH530" s="416"/>
      <c r="NZI530" s="416"/>
      <c r="NZJ530" s="416"/>
      <c r="NZK530" s="416"/>
      <c r="NZL530" s="416"/>
      <c r="NZM530" s="416"/>
      <c r="NZN530" s="416"/>
      <c r="NZO530" s="416"/>
      <c r="NZP530" s="416"/>
      <c r="NZQ530" s="416"/>
      <c r="NZR530" s="416"/>
      <c r="NZS530" s="416"/>
      <c r="NZT530" s="416"/>
      <c r="NZU530" s="416"/>
      <c r="NZV530" s="416"/>
      <c r="NZW530" s="416"/>
      <c r="NZX530" s="416"/>
      <c r="NZY530" s="416"/>
      <c r="NZZ530" s="416"/>
      <c r="OAA530" s="416"/>
      <c r="OAB530" s="416"/>
      <c r="OAC530" s="416"/>
      <c r="OAD530" s="416"/>
      <c r="OAE530" s="416"/>
      <c r="OAF530" s="416"/>
      <c r="OAG530" s="416"/>
      <c r="OAH530" s="417"/>
      <c r="OAI530" s="417"/>
      <c r="OAJ530" s="417"/>
      <c r="OAK530" s="417"/>
      <c r="OAL530" s="417"/>
      <c r="OAM530" s="417"/>
      <c r="OAN530" s="417"/>
      <c r="OAO530" s="417"/>
      <c r="OAP530" s="417"/>
      <c r="OAQ530" s="417"/>
      <c r="OAR530" s="417"/>
      <c r="OAS530" s="417"/>
      <c r="OAT530" s="417"/>
      <c r="OAU530" s="417"/>
      <c r="OAV530" s="417"/>
      <c r="OAW530" s="417"/>
      <c r="OAX530" s="417"/>
      <c r="OAY530" s="417"/>
      <c r="OAZ530" s="417"/>
      <c r="OBA530" s="417"/>
      <c r="OBB530" s="417"/>
      <c r="OBC530" s="417"/>
      <c r="OBD530" s="417"/>
      <c r="OBE530" s="417"/>
      <c r="OBF530" s="418"/>
      <c r="OBG530" s="418"/>
      <c r="OBH530" s="418"/>
      <c r="OBI530" s="418"/>
      <c r="OBJ530" s="418"/>
      <c r="OBK530" s="417"/>
      <c r="OBL530" s="417"/>
      <c r="OBM530" s="418"/>
      <c r="OBN530" s="418"/>
      <c r="OBO530" s="417"/>
      <c r="OBP530" s="417"/>
      <c r="OBQ530" s="418"/>
      <c r="OBR530" s="418"/>
      <c r="OBS530" s="417"/>
      <c r="OBT530" s="417"/>
      <c r="OBU530" s="417"/>
      <c r="OBV530" s="417"/>
      <c r="OBW530" s="417"/>
      <c r="OBX530" s="417"/>
      <c r="OBY530" s="417"/>
      <c r="OBZ530" s="418"/>
      <c r="OCA530" s="418"/>
      <c r="OCB530" s="417"/>
      <c r="OCC530" s="417"/>
      <c r="OCD530" s="418"/>
      <c r="OCE530" s="418"/>
      <c r="OCF530" s="417"/>
      <c r="OCG530" s="417"/>
      <c r="OCH530" s="417"/>
      <c r="OCI530" s="417"/>
      <c r="OCJ530" s="417"/>
      <c r="OCK530" s="411"/>
      <c r="OCL530" s="443"/>
      <c r="OCM530" s="417"/>
      <c r="OCN530" s="417"/>
      <c r="OCO530" s="417"/>
      <c r="OCP530" s="417"/>
      <c r="OCQ530" s="417"/>
      <c r="OCR530" s="417"/>
      <c r="OCS530" s="417"/>
      <c r="OCT530" s="416"/>
      <c r="OCU530" s="416"/>
      <c r="OCV530" s="416"/>
      <c r="OCW530" s="416"/>
      <c r="OCX530" s="416"/>
      <c r="OCY530" s="416"/>
      <c r="OCZ530" s="416"/>
      <c r="ODA530" s="416"/>
      <c r="ODB530" s="416"/>
      <c r="ODC530" s="416"/>
      <c r="ODD530" s="416"/>
      <c r="ODE530" s="416"/>
      <c r="ODF530" s="416"/>
      <c r="ODG530" s="416"/>
      <c r="ODH530" s="416"/>
      <c r="ODI530" s="416"/>
      <c r="ODJ530" s="416"/>
      <c r="ODK530" s="416"/>
      <c r="ODL530" s="416"/>
      <c r="ODM530" s="416"/>
      <c r="ODN530" s="416"/>
      <c r="ODO530" s="416"/>
      <c r="ODP530" s="416"/>
      <c r="ODQ530" s="416"/>
      <c r="ODR530" s="416"/>
      <c r="ODS530" s="416"/>
      <c r="ODT530" s="416"/>
      <c r="ODU530" s="416"/>
      <c r="ODV530" s="416"/>
      <c r="ODW530" s="416"/>
      <c r="ODX530" s="416"/>
      <c r="ODY530" s="416"/>
      <c r="ODZ530" s="416"/>
      <c r="OEA530" s="416"/>
      <c r="OEB530" s="416"/>
      <c r="OEC530" s="416"/>
      <c r="OED530" s="416"/>
      <c r="OEE530" s="416"/>
      <c r="OEF530" s="416"/>
      <c r="OEG530" s="416"/>
      <c r="OEH530" s="416"/>
      <c r="OEI530" s="416"/>
      <c r="OEJ530" s="416"/>
      <c r="OEK530" s="416"/>
      <c r="OEL530" s="417"/>
      <c r="OEM530" s="417"/>
      <c r="OEN530" s="417"/>
      <c r="OEO530" s="417"/>
      <c r="OEP530" s="417"/>
      <c r="OEQ530" s="417"/>
      <c r="OER530" s="417"/>
      <c r="OES530" s="417"/>
      <c r="OET530" s="417"/>
      <c r="OEU530" s="417"/>
      <c r="OEV530" s="417"/>
      <c r="OEW530" s="417"/>
      <c r="OEX530" s="417"/>
      <c r="OEY530" s="417"/>
      <c r="OEZ530" s="417"/>
      <c r="OFA530" s="417"/>
      <c r="OFB530" s="417"/>
      <c r="OFC530" s="417"/>
      <c r="OFD530" s="417"/>
      <c r="OFE530" s="417"/>
      <c r="OFF530" s="417"/>
      <c r="OFG530" s="417"/>
      <c r="OFH530" s="417"/>
      <c r="OFI530" s="417"/>
      <c r="OFJ530" s="418"/>
      <c r="OFK530" s="418"/>
      <c r="OFL530" s="418"/>
      <c r="OFM530" s="418"/>
      <c r="OFN530" s="418"/>
      <c r="OFO530" s="417"/>
      <c r="OFP530" s="417"/>
      <c r="OFQ530" s="418"/>
      <c r="OFR530" s="418"/>
      <c r="OFS530" s="417"/>
      <c r="OFT530" s="417"/>
      <c r="OFU530" s="418"/>
      <c r="OFV530" s="418"/>
      <c r="OFW530" s="417"/>
      <c r="OFX530" s="417"/>
      <c r="OFY530" s="417"/>
      <c r="OFZ530" s="417"/>
      <c r="OGA530" s="417"/>
      <c r="OGB530" s="417"/>
      <c r="OGC530" s="417"/>
      <c r="OGD530" s="418"/>
      <c r="OGE530" s="418"/>
      <c r="OGF530" s="417"/>
      <c r="OGG530" s="417"/>
      <c r="OGH530" s="418"/>
      <c r="OGI530" s="418"/>
      <c r="OGJ530" s="417"/>
      <c r="OGK530" s="417"/>
      <c r="OGL530" s="417"/>
      <c r="OGM530" s="417"/>
      <c r="OGN530" s="417"/>
      <c r="OGO530" s="411"/>
      <c r="OGP530" s="443"/>
      <c r="OGQ530" s="417"/>
      <c r="OGR530" s="417"/>
      <c r="OGS530" s="417"/>
      <c r="OGT530" s="417"/>
      <c r="OGU530" s="417"/>
      <c r="OGV530" s="417"/>
      <c r="OGW530" s="417"/>
      <c r="OGX530" s="416"/>
      <c r="OGY530" s="416"/>
      <c r="OGZ530" s="416"/>
      <c r="OHA530" s="416"/>
      <c r="OHB530" s="416"/>
      <c r="OHC530" s="416"/>
      <c r="OHD530" s="416"/>
      <c r="OHE530" s="416"/>
      <c r="OHF530" s="416"/>
      <c r="OHG530" s="416"/>
      <c r="OHH530" s="416"/>
      <c r="OHI530" s="416"/>
      <c r="OHJ530" s="416"/>
      <c r="OHK530" s="416"/>
      <c r="OHL530" s="416"/>
      <c r="OHM530" s="416"/>
      <c r="OHN530" s="416"/>
      <c r="OHO530" s="416"/>
      <c r="OHP530" s="416"/>
      <c r="OHQ530" s="416"/>
      <c r="OHR530" s="416"/>
      <c r="OHS530" s="416"/>
      <c r="OHT530" s="416"/>
      <c r="OHU530" s="416"/>
      <c r="OHV530" s="416"/>
      <c r="OHW530" s="416"/>
      <c r="OHX530" s="416"/>
      <c r="OHY530" s="416"/>
      <c r="OHZ530" s="416"/>
      <c r="OIA530" s="416"/>
      <c r="OIB530" s="416"/>
      <c r="OIC530" s="416"/>
      <c r="OID530" s="416"/>
      <c r="OIE530" s="416"/>
      <c r="OIF530" s="416"/>
      <c r="OIG530" s="416"/>
      <c r="OIH530" s="416"/>
      <c r="OII530" s="416"/>
      <c r="OIJ530" s="416"/>
      <c r="OIK530" s="416"/>
      <c r="OIL530" s="416"/>
      <c r="OIM530" s="416"/>
      <c r="OIN530" s="416"/>
      <c r="OIO530" s="416"/>
      <c r="OIP530" s="417"/>
      <c r="OIQ530" s="417"/>
      <c r="OIR530" s="417"/>
      <c r="OIS530" s="417"/>
      <c r="OIT530" s="417"/>
      <c r="OIU530" s="417"/>
      <c r="OIV530" s="417"/>
      <c r="OIW530" s="417"/>
      <c r="OIX530" s="417"/>
      <c r="OIY530" s="417"/>
      <c r="OIZ530" s="417"/>
      <c r="OJA530" s="417"/>
      <c r="OJB530" s="417"/>
      <c r="OJC530" s="417"/>
      <c r="OJD530" s="417"/>
      <c r="OJE530" s="417"/>
      <c r="OJF530" s="417"/>
      <c r="OJG530" s="417"/>
      <c r="OJH530" s="417"/>
      <c r="OJI530" s="417"/>
      <c r="OJJ530" s="417"/>
      <c r="OJK530" s="417"/>
      <c r="OJL530" s="417"/>
      <c r="OJM530" s="417"/>
      <c r="OJN530" s="418"/>
      <c r="OJO530" s="418"/>
      <c r="OJP530" s="418"/>
      <c r="OJQ530" s="418"/>
      <c r="OJR530" s="418"/>
      <c r="OJS530" s="417"/>
      <c r="OJT530" s="417"/>
      <c r="OJU530" s="418"/>
      <c r="OJV530" s="418"/>
      <c r="OJW530" s="417"/>
      <c r="OJX530" s="417"/>
      <c r="OJY530" s="418"/>
      <c r="OJZ530" s="418"/>
      <c r="OKA530" s="417"/>
      <c r="OKB530" s="417"/>
      <c r="OKC530" s="417"/>
      <c r="OKD530" s="417"/>
      <c r="OKE530" s="417"/>
      <c r="OKF530" s="417"/>
      <c r="OKG530" s="417"/>
      <c r="OKH530" s="418"/>
      <c r="OKI530" s="418"/>
      <c r="OKJ530" s="417"/>
      <c r="OKK530" s="417"/>
      <c r="OKL530" s="418"/>
      <c r="OKM530" s="418"/>
      <c r="OKN530" s="417"/>
      <c r="OKO530" s="417"/>
      <c r="OKP530" s="417"/>
      <c r="OKQ530" s="417"/>
      <c r="OKR530" s="417"/>
      <c r="OKS530" s="411"/>
      <c r="OKT530" s="443"/>
      <c r="OKU530" s="417"/>
      <c r="OKV530" s="417"/>
      <c r="OKW530" s="417"/>
      <c r="OKX530" s="417"/>
      <c r="OKY530" s="417"/>
      <c r="OKZ530" s="417"/>
      <c r="OLA530" s="417"/>
      <c r="OLB530" s="416"/>
      <c r="OLC530" s="416"/>
      <c r="OLD530" s="416"/>
      <c r="OLE530" s="416"/>
      <c r="OLF530" s="416"/>
      <c r="OLG530" s="416"/>
      <c r="OLH530" s="416"/>
      <c r="OLI530" s="416"/>
      <c r="OLJ530" s="416"/>
      <c r="OLK530" s="416"/>
      <c r="OLL530" s="416"/>
      <c r="OLM530" s="416"/>
      <c r="OLN530" s="416"/>
      <c r="OLO530" s="416"/>
      <c r="OLP530" s="416"/>
      <c r="OLQ530" s="416"/>
      <c r="OLR530" s="416"/>
      <c r="OLS530" s="416"/>
      <c r="OLT530" s="416"/>
      <c r="OLU530" s="416"/>
      <c r="OLV530" s="416"/>
      <c r="OLW530" s="416"/>
      <c r="OLX530" s="416"/>
      <c r="OLY530" s="416"/>
      <c r="OLZ530" s="416"/>
      <c r="OMA530" s="416"/>
      <c r="OMB530" s="416"/>
      <c r="OMC530" s="416"/>
      <c r="OMD530" s="416"/>
      <c r="OME530" s="416"/>
      <c r="OMF530" s="416"/>
      <c r="OMG530" s="416"/>
      <c r="OMH530" s="416"/>
      <c r="OMI530" s="416"/>
      <c r="OMJ530" s="416"/>
      <c r="OMK530" s="416"/>
      <c r="OML530" s="416"/>
      <c r="OMM530" s="416"/>
      <c r="OMN530" s="416"/>
      <c r="OMO530" s="416"/>
      <c r="OMP530" s="416"/>
      <c r="OMQ530" s="416"/>
      <c r="OMR530" s="416"/>
      <c r="OMS530" s="416"/>
      <c r="OMT530" s="417"/>
      <c r="OMU530" s="417"/>
      <c r="OMV530" s="417"/>
      <c r="OMW530" s="417"/>
      <c r="OMX530" s="417"/>
      <c r="OMY530" s="417"/>
      <c r="OMZ530" s="417"/>
      <c r="ONA530" s="417"/>
      <c r="ONB530" s="417"/>
      <c r="ONC530" s="417"/>
      <c r="OND530" s="417"/>
      <c r="ONE530" s="417"/>
      <c r="ONF530" s="417"/>
      <c r="ONG530" s="417"/>
      <c r="ONH530" s="417"/>
      <c r="ONI530" s="417"/>
      <c r="ONJ530" s="417"/>
      <c r="ONK530" s="417"/>
      <c r="ONL530" s="417"/>
      <c r="ONM530" s="417"/>
      <c r="ONN530" s="417"/>
      <c r="ONO530" s="417"/>
      <c r="ONP530" s="417"/>
      <c r="ONQ530" s="417"/>
      <c r="ONR530" s="418"/>
      <c r="ONS530" s="418"/>
      <c r="ONT530" s="418"/>
      <c r="ONU530" s="418"/>
      <c r="ONV530" s="418"/>
      <c r="ONW530" s="417"/>
      <c r="ONX530" s="417"/>
      <c r="ONY530" s="418"/>
      <c r="ONZ530" s="418"/>
      <c r="OOA530" s="417"/>
      <c r="OOB530" s="417"/>
      <c r="OOC530" s="418"/>
      <c r="OOD530" s="418"/>
      <c r="OOE530" s="417"/>
      <c r="OOF530" s="417"/>
      <c r="OOG530" s="417"/>
      <c r="OOH530" s="417"/>
      <c r="OOI530" s="417"/>
      <c r="OOJ530" s="417"/>
      <c r="OOK530" s="417"/>
      <c r="OOL530" s="418"/>
      <c r="OOM530" s="418"/>
      <c r="OON530" s="417"/>
      <c r="OOO530" s="417"/>
      <c r="OOP530" s="418"/>
      <c r="OOQ530" s="418"/>
      <c r="OOR530" s="417"/>
      <c r="OOS530" s="417"/>
      <c r="OOT530" s="417"/>
      <c r="OOU530" s="417"/>
      <c r="OOV530" s="417"/>
      <c r="OOW530" s="411"/>
      <c r="OOX530" s="443"/>
      <c r="OOY530" s="417"/>
      <c r="OOZ530" s="417"/>
      <c r="OPA530" s="417"/>
      <c r="OPB530" s="417"/>
      <c r="OPC530" s="417"/>
      <c r="OPD530" s="417"/>
      <c r="OPE530" s="417"/>
      <c r="OPF530" s="416"/>
      <c r="OPG530" s="416"/>
      <c r="OPH530" s="416"/>
      <c r="OPI530" s="416"/>
      <c r="OPJ530" s="416"/>
      <c r="OPK530" s="416"/>
      <c r="OPL530" s="416"/>
      <c r="OPM530" s="416"/>
      <c r="OPN530" s="416"/>
      <c r="OPO530" s="416"/>
      <c r="OPP530" s="416"/>
      <c r="OPQ530" s="416"/>
      <c r="OPR530" s="416"/>
      <c r="OPS530" s="416"/>
      <c r="OPT530" s="416"/>
      <c r="OPU530" s="416"/>
      <c r="OPV530" s="416"/>
      <c r="OPW530" s="416"/>
      <c r="OPX530" s="416"/>
      <c r="OPY530" s="416"/>
      <c r="OPZ530" s="416"/>
      <c r="OQA530" s="416"/>
      <c r="OQB530" s="416"/>
      <c r="OQC530" s="416"/>
      <c r="OQD530" s="416"/>
      <c r="OQE530" s="416"/>
      <c r="OQF530" s="416"/>
      <c r="OQG530" s="416"/>
      <c r="OQH530" s="416"/>
      <c r="OQI530" s="416"/>
      <c r="OQJ530" s="416"/>
      <c r="OQK530" s="416"/>
      <c r="OQL530" s="416"/>
      <c r="OQM530" s="416"/>
      <c r="OQN530" s="416"/>
      <c r="OQO530" s="416"/>
      <c r="OQP530" s="416"/>
      <c r="OQQ530" s="416"/>
      <c r="OQR530" s="416"/>
      <c r="OQS530" s="416"/>
      <c r="OQT530" s="416"/>
      <c r="OQU530" s="416"/>
      <c r="OQV530" s="416"/>
      <c r="OQW530" s="416"/>
      <c r="OQX530" s="417"/>
      <c r="OQY530" s="417"/>
      <c r="OQZ530" s="417"/>
      <c r="ORA530" s="417"/>
      <c r="ORB530" s="417"/>
      <c r="ORC530" s="417"/>
      <c r="ORD530" s="417"/>
      <c r="ORE530" s="417"/>
      <c r="ORF530" s="417"/>
      <c r="ORG530" s="417"/>
      <c r="ORH530" s="417"/>
      <c r="ORI530" s="417"/>
      <c r="ORJ530" s="417"/>
      <c r="ORK530" s="417"/>
      <c r="ORL530" s="417"/>
      <c r="ORM530" s="417"/>
      <c r="ORN530" s="417"/>
      <c r="ORO530" s="417"/>
      <c r="ORP530" s="417"/>
      <c r="ORQ530" s="417"/>
      <c r="ORR530" s="417"/>
      <c r="ORS530" s="417"/>
      <c r="ORT530" s="417"/>
      <c r="ORU530" s="417"/>
      <c r="ORV530" s="418"/>
      <c r="ORW530" s="418"/>
      <c r="ORX530" s="418"/>
      <c r="ORY530" s="418"/>
      <c r="ORZ530" s="418"/>
      <c r="OSA530" s="417"/>
      <c r="OSB530" s="417"/>
      <c r="OSC530" s="418"/>
      <c r="OSD530" s="418"/>
      <c r="OSE530" s="417"/>
      <c r="OSF530" s="417"/>
      <c r="OSG530" s="418"/>
      <c r="OSH530" s="418"/>
      <c r="OSI530" s="417"/>
      <c r="OSJ530" s="417"/>
      <c r="OSK530" s="417"/>
      <c r="OSL530" s="417"/>
      <c r="OSM530" s="417"/>
      <c r="OSN530" s="417"/>
      <c r="OSO530" s="417"/>
      <c r="OSP530" s="418"/>
      <c r="OSQ530" s="418"/>
      <c r="OSR530" s="417"/>
      <c r="OSS530" s="417"/>
      <c r="OST530" s="418"/>
      <c r="OSU530" s="418"/>
      <c r="OSV530" s="417"/>
      <c r="OSW530" s="417"/>
      <c r="OSX530" s="417"/>
      <c r="OSY530" s="417"/>
      <c r="OSZ530" s="417"/>
      <c r="OTA530" s="411"/>
      <c r="OTB530" s="443"/>
      <c r="OTC530" s="417"/>
      <c r="OTD530" s="417"/>
      <c r="OTE530" s="417"/>
      <c r="OTF530" s="417"/>
      <c r="OTG530" s="417"/>
      <c r="OTH530" s="417"/>
      <c r="OTI530" s="417"/>
      <c r="OTJ530" s="416"/>
      <c r="OTK530" s="416"/>
      <c r="OTL530" s="416"/>
      <c r="OTM530" s="416"/>
      <c r="OTN530" s="416"/>
      <c r="OTO530" s="416"/>
      <c r="OTP530" s="416"/>
      <c r="OTQ530" s="416"/>
      <c r="OTR530" s="416"/>
      <c r="OTS530" s="416"/>
      <c r="OTT530" s="416"/>
      <c r="OTU530" s="416"/>
      <c r="OTV530" s="416"/>
      <c r="OTW530" s="416"/>
      <c r="OTX530" s="416"/>
      <c r="OTY530" s="416"/>
      <c r="OTZ530" s="416"/>
      <c r="OUA530" s="416"/>
      <c r="OUB530" s="416"/>
      <c r="OUC530" s="416"/>
      <c r="OUD530" s="416"/>
      <c r="OUE530" s="416"/>
      <c r="OUF530" s="416"/>
      <c r="OUG530" s="416"/>
      <c r="OUH530" s="416"/>
      <c r="OUI530" s="416"/>
      <c r="OUJ530" s="416"/>
      <c r="OUK530" s="416"/>
      <c r="OUL530" s="416"/>
      <c r="OUM530" s="416"/>
      <c r="OUN530" s="416"/>
      <c r="OUO530" s="416"/>
      <c r="OUP530" s="416"/>
      <c r="OUQ530" s="416"/>
      <c r="OUR530" s="416"/>
      <c r="OUS530" s="416"/>
      <c r="OUT530" s="416"/>
      <c r="OUU530" s="416"/>
      <c r="OUV530" s="416"/>
      <c r="OUW530" s="416"/>
      <c r="OUX530" s="416"/>
      <c r="OUY530" s="416"/>
      <c r="OUZ530" s="416"/>
      <c r="OVA530" s="416"/>
      <c r="OVB530" s="417"/>
      <c r="OVC530" s="417"/>
      <c r="OVD530" s="417"/>
      <c r="OVE530" s="417"/>
      <c r="OVF530" s="417"/>
      <c r="OVG530" s="417"/>
      <c r="OVH530" s="417"/>
      <c r="OVI530" s="417"/>
      <c r="OVJ530" s="417"/>
      <c r="OVK530" s="417"/>
      <c r="OVL530" s="417"/>
      <c r="OVM530" s="417"/>
      <c r="OVN530" s="417"/>
      <c r="OVO530" s="417"/>
      <c r="OVP530" s="417"/>
      <c r="OVQ530" s="417"/>
      <c r="OVR530" s="417"/>
      <c r="OVS530" s="417"/>
      <c r="OVT530" s="417"/>
      <c r="OVU530" s="417"/>
      <c r="OVV530" s="417"/>
      <c r="OVW530" s="417"/>
      <c r="OVX530" s="417"/>
      <c r="OVY530" s="417"/>
      <c r="OVZ530" s="418"/>
      <c r="OWA530" s="418"/>
      <c r="OWB530" s="418"/>
      <c r="OWC530" s="418"/>
      <c r="OWD530" s="418"/>
      <c r="OWE530" s="417"/>
      <c r="OWF530" s="417"/>
      <c r="OWG530" s="418"/>
      <c r="OWH530" s="418"/>
      <c r="OWI530" s="417"/>
      <c r="OWJ530" s="417"/>
      <c r="OWK530" s="418"/>
      <c r="OWL530" s="418"/>
      <c r="OWM530" s="417"/>
      <c r="OWN530" s="417"/>
      <c r="OWO530" s="417"/>
      <c r="OWP530" s="417"/>
      <c r="OWQ530" s="417"/>
      <c r="OWR530" s="417"/>
      <c r="OWS530" s="417"/>
      <c r="OWT530" s="418"/>
      <c r="OWU530" s="418"/>
      <c r="OWV530" s="417"/>
      <c r="OWW530" s="417"/>
      <c r="OWX530" s="418"/>
      <c r="OWY530" s="418"/>
      <c r="OWZ530" s="417"/>
      <c r="OXA530" s="417"/>
      <c r="OXB530" s="417"/>
      <c r="OXC530" s="417"/>
      <c r="OXD530" s="417"/>
      <c r="OXE530" s="411"/>
      <c r="OXF530" s="443"/>
      <c r="OXG530" s="417"/>
      <c r="OXH530" s="417"/>
      <c r="OXI530" s="417"/>
      <c r="OXJ530" s="417"/>
      <c r="OXK530" s="417"/>
      <c r="OXL530" s="417"/>
      <c r="OXM530" s="417"/>
      <c r="OXN530" s="416"/>
      <c r="OXO530" s="416"/>
      <c r="OXP530" s="416"/>
      <c r="OXQ530" s="416"/>
      <c r="OXR530" s="416"/>
      <c r="OXS530" s="416"/>
      <c r="OXT530" s="416"/>
      <c r="OXU530" s="416"/>
      <c r="OXV530" s="416"/>
      <c r="OXW530" s="416"/>
      <c r="OXX530" s="416"/>
      <c r="OXY530" s="416"/>
      <c r="OXZ530" s="416"/>
      <c r="OYA530" s="416"/>
      <c r="OYB530" s="416"/>
      <c r="OYC530" s="416"/>
      <c r="OYD530" s="416"/>
      <c r="OYE530" s="416"/>
      <c r="OYF530" s="416"/>
      <c r="OYG530" s="416"/>
      <c r="OYH530" s="416"/>
      <c r="OYI530" s="416"/>
      <c r="OYJ530" s="416"/>
      <c r="OYK530" s="416"/>
      <c r="OYL530" s="416"/>
      <c r="OYM530" s="416"/>
      <c r="OYN530" s="416"/>
      <c r="OYO530" s="416"/>
      <c r="OYP530" s="416"/>
      <c r="OYQ530" s="416"/>
      <c r="OYR530" s="416"/>
      <c r="OYS530" s="416"/>
      <c r="OYT530" s="416"/>
      <c r="OYU530" s="416"/>
      <c r="OYV530" s="416"/>
      <c r="OYW530" s="416"/>
      <c r="OYX530" s="416"/>
      <c r="OYY530" s="416"/>
      <c r="OYZ530" s="416"/>
      <c r="OZA530" s="416"/>
      <c r="OZB530" s="416"/>
      <c r="OZC530" s="416"/>
      <c r="OZD530" s="416"/>
      <c r="OZE530" s="416"/>
      <c r="OZF530" s="417"/>
      <c r="OZG530" s="417"/>
      <c r="OZH530" s="417"/>
      <c r="OZI530" s="417"/>
      <c r="OZJ530" s="417"/>
      <c r="OZK530" s="417"/>
      <c r="OZL530" s="417"/>
      <c r="OZM530" s="417"/>
      <c r="OZN530" s="417"/>
      <c r="OZO530" s="417"/>
      <c r="OZP530" s="417"/>
      <c r="OZQ530" s="417"/>
      <c r="OZR530" s="417"/>
      <c r="OZS530" s="417"/>
      <c r="OZT530" s="417"/>
      <c r="OZU530" s="417"/>
      <c r="OZV530" s="417"/>
      <c r="OZW530" s="417"/>
      <c r="OZX530" s="417"/>
      <c r="OZY530" s="417"/>
      <c r="OZZ530" s="417"/>
      <c r="PAA530" s="417"/>
      <c r="PAB530" s="417"/>
      <c r="PAC530" s="417"/>
      <c r="PAD530" s="418"/>
      <c r="PAE530" s="418"/>
      <c r="PAF530" s="418"/>
      <c r="PAG530" s="418"/>
      <c r="PAH530" s="418"/>
      <c r="PAI530" s="417"/>
      <c r="PAJ530" s="417"/>
      <c r="PAK530" s="418"/>
      <c r="PAL530" s="418"/>
      <c r="PAM530" s="417"/>
      <c r="PAN530" s="417"/>
      <c r="PAO530" s="418"/>
      <c r="PAP530" s="418"/>
      <c r="PAQ530" s="417"/>
      <c r="PAR530" s="417"/>
      <c r="PAS530" s="417"/>
      <c r="PAT530" s="417"/>
      <c r="PAU530" s="417"/>
      <c r="PAV530" s="417"/>
      <c r="PAW530" s="417"/>
      <c r="PAX530" s="418"/>
      <c r="PAY530" s="418"/>
      <c r="PAZ530" s="417"/>
      <c r="PBA530" s="417"/>
      <c r="PBB530" s="418"/>
      <c r="PBC530" s="418"/>
      <c r="PBD530" s="417"/>
      <c r="PBE530" s="417"/>
      <c r="PBF530" s="417"/>
      <c r="PBG530" s="417"/>
      <c r="PBH530" s="417"/>
      <c r="PBI530" s="411"/>
      <c r="PBJ530" s="443"/>
      <c r="PBK530" s="417"/>
      <c r="PBL530" s="417"/>
      <c r="PBM530" s="417"/>
      <c r="PBN530" s="417"/>
      <c r="PBO530" s="417"/>
      <c r="PBP530" s="417"/>
      <c r="PBQ530" s="417"/>
      <c r="PBR530" s="416"/>
      <c r="PBS530" s="416"/>
      <c r="PBT530" s="416"/>
      <c r="PBU530" s="416"/>
      <c r="PBV530" s="416"/>
      <c r="PBW530" s="416"/>
      <c r="PBX530" s="416"/>
      <c r="PBY530" s="416"/>
      <c r="PBZ530" s="416"/>
      <c r="PCA530" s="416"/>
      <c r="PCB530" s="416"/>
      <c r="PCC530" s="416"/>
      <c r="PCD530" s="416"/>
      <c r="PCE530" s="416"/>
      <c r="PCF530" s="416"/>
      <c r="PCG530" s="416"/>
      <c r="PCH530" s="416"/>
      <c r="PCI530" s="416"/>
      <c r="PCJ530" s="416"/>
      <c r="PCK530" s="416"/>
      <c r="PCL530" s="416"/>
      <c r="PCM530" s="416"/>
      <c r="PCN530" s="416"/>
      <c r="PCO530" s="416"/>
      <c r="PCP530" s="416"/>
      <c r="PCQ530" s="416"/>
      <c r="PCR530" s="416"/>
      <c r="PCS530" s="416"/>
      <c r="PCT530" s="416"/>
      <c r="PCU530" s="416"/>
      <c r="PCV530" s="416"/>
      <c r="PCW530" s="416"/>
      <c r="PCX530" s="416"/>
      <c r="PCY530" s="416"/>
      <c r="PCZ530" s="416"/>
      <c r="PDA530" s="416"/>
      <c r="PDB530" s="416"/>
      <c r="PDC530" s="416"/>
      <c r="PDD530" s="416"/>
      <c r="PDE530" s="416"/>
      <c r="PDF530" s="416"/>
      <c r="PDG530" s="416"/>
      <c r="PDH530" s="416"/>
      <c r="PDI530" s="416"/>
      <c r="PDJ530" s="417"/>
      <c r="PDK530" s="417"/>
      <c r="PDL530" s="417"/>
      <c r="PDM530" s="417"/>
      <c r="PDN530" s="417"/>
      <c r="PDO530" s="417"/>
      <c r="PDP530" s="417"/>
      <c r="PDQ530" s="417"/>
      <c r="PDR530" s="417"/>
      <c r="PDS530" s="417"/>
      <c r="PDT530" s="417"/>
      <c r="PDU530" s="417"/>
      <c r="PDV530" s="417"/>
      <c r="PDW530" s="417"/>
      <c r="PDX530" s="417"/>
      <c r="PDY530" s="417"/>
      <c r="PDZ530" s="417"/>
      <c r="PEA530" s="417"/>
      <c r="PEB530" s="417"/>
      <c r="PEC530" s="417"/>
      <c r="PED530" s="417"/>
      <c r="PEE530" s="417"/>
      <c r="PEF530" s="417"/>
      <c r="PEG530" s="417"/>
      <c r="PEH530" s="418"/>
      <c r="PEI530" s="418"/>
      <c r="PEJ530" s="418"/>
      <c r="PEK530" s="418"/>
      <c r="PEL530" s="418"/>
      <c r="PEM530" s="417"/>
      <c r="PEN530" s="417"/>
      <c r="PEO530" s="418"/>
      <c r="PEP530" s="418"/>
      <c r="PEQ530" s="417"/>
      <c r="PER530" s="417"/>
      <c r="PES530" s="418"/>
      <c r="PET530" s="418"/>
      <c r="PEU530" s="417"/>
      <c r="PEV530" s="417"/>
      <c r="PEW530" s="417"/>
      <c r="PEX530" s="417"/>
      <c r="PEY530" s="417"/>
      <c r="PEZ530" s="417"/>
      <c r="PFA530" s="417"/>
      <c r="PFB530" s="418"/>
      <c r="PFC530" s="418"/>
      <c r="PFD530" s="417"/>
      <c r="PFE530" s="417"/>
      <c r="PFF530" s="418"/>
      <c r="PFG530" s="418"/>
      <c r="PFH530" s="417"/>
      <c r="PFI530" s="417"/>
      <c r="PFJ530" s="417"/>
      <c r="PFK530" s="417"/>
      <c r="PFL530" s="417"/>
      <c r="PFM530" s="411"/>
      <c r="PFN530" s="443"/>
      <c r="PFO530" s="417"/>
      <c r="PFP530" s="417"/>
      <c r="PFQ530" s="417"/>
      <c r="PFR530" s="417"/>
      <c r="PFS530" s="417"/>
      <c r="PFT530" s="417"/>
      <c r="PFU530" s="417"/>
      <c r="PFV530" s="416"/>
      <c r="PFW530" s="416"/>
      <c r="PFX530" s="416"/>
      <c r="PFY530" s="416"/>
      <c r="PFZ530" s="416"/>
      <c r="PGA530" s="416"/>
      <c r="PGB530" s="416"/>
      <c r="PGC530" s="416"/>
      <c r="PGD530" s="416"/>
      <c r="PGE530" s="416"/>
      <c r="PGF530" s="416"/>
      <c r="PGG530" s="416"/>
      <c r="PGH530" s="416"/>
      <c r="PGI530" s="416"/>
      <c r="PGJ530" s="416"/>
      <c r="PGK530" s="416"/>
      <c r="PGL530" s="416"/>
      <c r="PGM530" s="416"/>
      <c r="PGN530" s="416"/>
      <c r="PGO530" s="416"/>
      <c r="PGP530" s="416"/>
      <c r="PGQ530" s="416"/>
      <c r="PGR530" s="416"/>
      <c r="PGS530" s="416"/>
      <c r="PGT530" s="416"/>
      <c r="PGU530" s="416"/>
      <c r="PGV530" s="416"/>
      <c r="PGW530" s="416"/>
      <c r="PGX530" s="416"/>
      <c r="PGY530" s="416"/>
      <c r="PGZ530" s="416"/>
      <c r="PHA530" s="416"/>
      <c r="PHB530" s="416"/>
      <c r="PHC530" s="416"/>
      <c r="PHD530" s="416"/>
      <c r="PHE530" s="416"/>
      <c r="PHF530" s="416"/>
      <c r="PHG530" s="416"/>
      <c r="PHH530" s="416"/>
      <c r="PHI530" s="416"/>
      <c r="PHJ530" s="416"/>
      <c r="PHK530" s="416"/>
      <c r="PHL530" s="416"/>
      <c r="PHM530" s="416"/>
      <c r="PHN530" s="417"/>
      <c r="PHO530" s="417"/>
      <c r="PHP530" s="417"/>
      <c r="PHQ530" s="417"/>
      <c r="PHR530" s="417"/>
      <c r="PHS530" s="417"/>
      <c r="PHT530" s="417"/>
      <c r="PHU530" s="417"/>
      <c r="PHV530" s="417"/>
      <c r="PHW530" s="417"/>
      <c r="PHX530" s="417"/>
      <c r="PHY530" s="417"/>
      <c r="PHZ530" s="417"/>
      <c r="PIA530" s="417"/>
      <c r="PIB530" s="417"/>
      <c r="PIC530" s="417"/>
      <c r="PID530" s="417"/>
      <c r="PIE530" s="417"/>
      <c r="PIF530" s="417"/>
      <c r="PIG530" s="417"/>
      <c r="PIH530" s="417"/>
      <c r="PII530" s="417"/>
      <c r="PIJ530" s="417"/>
      <c r="PIK530" s="417"/>
      <c r="PIL530" s="418"/>
      <c r="PIM530" s="418"/>
      <c r="PIN530" s="418"/>
      <c r="PIO530" s="418"/>
      <c r="PIP530" s="418"/>
      <c r="PIQ530" s="417"/>
      <c r="PIR530" s="417"/>
      <c r="PIS530" s="418"/>
      <c r="PIT530" s="418"/>
      <c r="PIU530" s="417"/>
      <c r="PIV530" s="417"/>
      <c r="PIW530" s="418"/>
      <c r="PIX530" s="418"/>
      <c r="PIY530" s="417"/>
      <c r="PIZ530" s="417"/>
      <c r="PJA530" s="417"/>
      <c r="PJB530" s="417"/>
      <c r="PJC530" s="417"/>
      <c r="PJD530" s="417"/>
      <c r="PJE530" s="417"/>
      <c r="PJF530" s="418"/>
      <c r="PJG530" s="418"/>
      <c r="PJH530" s="417"/>
      <c r="PJI530" s="417"/>
      <c r="PJJ530" s="418"/>
      <c r="PJK530" s="418"/>
      <c r="PJL530" s="417"/>
      <c r="PJM530" s="417"/>
      <c r="PJN530" s="417"/>
      <c r="PJO530" s="417"/>
      <c r="PJP530" s="417"/>
      <c r="PJQ530" s="411"/>
      <c r="PJR530" s="443"/>
      <c r="PJS530" s="417"/>
      <c r="PJT530" s="417"/>
      <c r="PJU530" s="417"/>
      <c r="PJV530" s="417"/>
      <c r="PJW530" s="417"/>
      <c r="PJX530" s="417"/>
      <c r="PJY530" s="417"/>
      <c r="PJZ530" s="416"/>
      <c r="PKA530" s="416"/>
      <c r="PKB530" s="416"/>
      <c r="PKC530" s="416"/>
      <c r="PKD530" s="416"/>
      <c r="PKE530" s="416"/>
      <c r="PKF530" s="416"/>
      <c r="PKG530" s="416"/>
      <c r="PKH530" s="416"/>
      <c r="PKI530" s="416"/>
      <c r="PKJ530" s="416"/>
      <c r="PKK530" s="416"/>
      <c r="PKL530" s="416"/>
      <c r="PKM530" s="416"/>
      <c r="PKN530" s="416"/>
      <c r="PKO530" s="416"/>
      <c r="PKP530" s="416"/>
      <c r="PKQ530" s="416"/>
      <c r="PKR530" s="416"/>
      <c r="PKS530" s="416"/>
      <c r="PKT530" s="416"/>
      <c r="PKU530" s="416"/>
      <c r="PKV530" s="416"/>
      <c r="PKW530" s="416"/>
      <c r="PKX530" s="416"/>
      <c r="PKY530" s="416"/>
      <c r="PKZ530" s="416"/>
      <c r="PLA530" s="416"/>
      <c r="PLB530" s="416"/>
      <c r="PLC530" s="416"/>
      <c r="PLD530" s="416"/>
      <c r="PLE530" s="416"/>
      <c r="PLF530" s="416"/>
      <c r="PLG530" s="416"/>
      <c r="PLH530" s="416"/>
      <c r="PLI530" s="416"/>
      <c r="PLJ530" s="416"/>
      <c r="PLK530" s="416"/>
      <c r="PLL530" s="416"/>
      <c r="PLM530" s="416"/>
      <c r="PLN530" s="416"/>
      <c r="PLO530" s="416"/>
      <c r="PLP530" s="416"/>
      <c r="PLQ530" s="416"/>
      <c r="PLR530" s="417"/>
      <c r="PLS530" s="417"/>
      <c r="PLT530" s="417"/>
      <c r="PLU530" s="417"/>
      <c r="PLV530" s="417"/>
      <c r="PLW530" s="417"/>
      <c r="PLX530" s="417"/>
      <c r="PLY530" s="417"/>
      <c r="PLZ530" s="417"/>
      <c r="PMA530" s="417"/>
      <c r="PMB530" s="417"/>
      <c r="PMC530" s="417"/>
      <c r="PMD530" s="417"/>
      <c r="PME530" s="417"/>
      <c r="PMF530" s="417"/>
      <c r="PMG530" s="417"/>
      <c r="PMH530" s="417"/>
      <c r="PMI530" s="417"/>
      <c r="PMJ530" s="417"/>
      <c r="PMK530" s="417"/>
      <c r="PML530" s="417"/>
      <c r="PMM530" s="417"/>
      <c r="PMN530" s="417"/>
      <c r="PMO530" s="417"/>
      <c r="PMP530" s="418"/>
      <c r="PMQ530" s="418"/>
      <c r="PMR530" s="418"/>
      <c r="PMS530" s="418"/>
      <c r="PMT530" s="418"/>
      <c r="PMU530" s="417"/>
      <c r="PMV530" s="417"/>
      <c r="PMW530" s="418"/>
      <c r="PMX530" s="418"/>
      <c r="PMY530" s="417"/>
      <c r="PMZ530" s="417"/>
      <c r="PNA530" s="418"/>
      <c r="PNB530" s="418"/>
      <c r="PNC530" s="417"/>
      <c r="PND530" s="417"/>
      <c r="PNE530" s="417"/>
      <c r="PNF530" s="417"/>
      <c r="PNG530" s="417"/>
      <c r="PNH530" s="417"/>
      <c r="PNI530" s="417"/>
      <c r="PNJ530" s="418"/>
      <c r="PNK530" s="418"/>
      <c r="PNL530" s="417"/>
      <c r="PNM530" s="417"/>
      <c r="PNN530" s="418"/>
      <c r="PNO530" s="418"/>
      <c r="PNP530" s="417"/>
      <c r="PNQ530" s="417"/>
      <c r="PNR530" s="417"/>
      <c r="PNS530" s="417"/>
      <c r="PNT530" s="417"/>
      <c r="PNU530" s="411"/>
      <c r="PNV530" s="443"/>
      <c r="PNW530" s="417"/>
      <c r="PNX530" s="417"/>
      <c r="PNY530" s="417"/>
      <c r="PNZ530" s="417"/>
      <c r="POA530" s="417"/>
      <c r="POB530" s="417"/>
      <c r="POC530" s="417"/>
      <c r="POD530" s="416"/>
      <c r="POE530" s="416"/>
      <c r="POF530" s="416"/>
      <c r="POG530" s="416"/>
      <c r="POH530" s="416"/>
      <c r="POI530" s="416"/>
      <c r="POJ530" s="416"/>
      <c r="POK530" s="416"/>
      <c r="POL530" s="416"/>
      <c r="POM530" s="416"/>
      <c r="PON530" s="416"/>
      <c r="POO530" s="416"/>
      <c r="POP530" s="416"/>
      <c r="POQ530" s="416"/>
      <c r="POR530" s="416"/>
      <c r="POS530" s="416"/>
      <c r="POT530" s="416"/>
      <c r="POU530" s="416"/>
      <c r="POV530" s="416"/>
      <c r="POW530" s="416"/>
      <c r="POX530" s="416"/>
      <c r="POY530" s="416"/>
      <c r="POZ530" s="416"/>
      <c r="PPA530" s="416"/>
      <c r="PPB530" s="416"/>
      <c r="PPC530" s="416"/>
      <c r="PPD530" s="416"/>
      <c r="PPE530" s="416"/>
      <c r="PPF530" s="416"/>
      <c r="PPG530" s="416"/>
      <c r="PPH530" s="416"/>
      <c r="PPI530" s="416"/>
      <c r="PPJ530" s="416"/>
      <c r="PPK530" s="416"/>
      <c r="PPL530" s="416"/>
      <c r="PPM530" s="416"/>
      <c r="PPN530" s="416"/>
      <c r="PPO530" s="416"/>
      <c r="PPP530" s="416"/>
      <c r="PPQ530" s="416"/>
      <c r="PPR530" s="416"/>
      <c r="PPS530" s="416"/>
      <c r="PPT530" s="416"/>
      <c r="PPU530" s="416"/>
      <c r="PPV530" s="417"/>
      <c r="PPW530" s="417"/>
      <c r="PPX530" s="417"/>
      <c r="PPY530" s="417"/>
      <c r="PPZ530" s="417"/>
      <c r="PQA530" s="417"/>
      <c r="PQB530" s="417"/>
      <c r="PQC530" s="417"/>
      <c r="PQD530" s="417"/>
      <c r="PQE530" s="417"/>
      <c r="PQF530" s="417"/>
      <c r="PQG530" s="417"/>
      <c r="PQH530" s="417"/>
      <c r="PQI530" s="417"/>
      <c r="PQJ530" s="417"/>
      <c r="PQK530" s="417"/>
      <c r="PQL530" s="417"/>
      <c r="PQM530" s="417"/>
      <c r="PQN530" s="417"/>
      <c r="PQO530" s="417"/>
      <c r="PQP530" s="417"/>
      <c r="PQQ530" s="417"/>
      <c r="PQR530" s="417"/>
      <c r="PQS530" s="417"/>
      <c r="PQT530" s="418"/>
      <c r="PQU530" s="418"/>
      <c r="PQV530" s="418"/>
      <c r="PQW530" s="418"/>
      <c r="PQX530" s="418"/>
      <c r="PQY530" s="417"/>
      <c r="PQZ530" s="417"/>
      <c r="PRA530" s="418"/>
      <c r="PRB530" s="418"/>
      <c r="PRC530" s="417"/>
      <c r="PRD530" s="417"/>
      <c r="PRE530" s="418"/>
      <c r="PRF530" s="418"/>
      <c r="PRG530" s="417"/>
      <c r="PRH530" s="417"/>
      <c r="PRI530" s="417"/>
      <c r="PRJ530" s="417"/>
      <c r="PRK530" s="417"/>
      <c r="PRL530" s="417"/>
      <c r="PRM530" s="417"/>
      <c r="PRN530" s="418"/>
      <c r="PRO530" s="418"/>
      <c r="PRP530" s="417"/>
      <c r="PRQ530" s="417"/>
      <c r="PRR530" s="418"/>
      <c r="PRS530" s="418"/>
      <c r="PRT530" s="417"/>
      <c r="PRU530" s="417"/>
      <c r="PRV530" s="417"/>
      <c r="PRW530" s="417"/>
      <c r="PRX530" s="417"/>
      <c r="PRY530" s="411"/>
      <c r="PRZ530" s="443"/>
      <c r="PSA530" s="417"/>
      <c r="PSB530" s="417"/>
      <c r="PSC530" s="417"/>
      <c r="PSD530" s="417"/>
      <c r="PSE530" s="417"/>
      <c r="PSF530" s="417"/>
      <c r="PSG530" s="417"/>
      <c r="PSH530" s="416"/>
      <c r="PSI530" s="416"/>
      <c r="PSJ530" s="416"/>
      <c r="PSK530" s="416"/>
      <c r="PSL530" s="416"/>
      <c r="PSM530" s="416"/>
      <c r="PSN530" s="416"/>
      <c r="PSO530" s="416"/>
      <c r="PSP530" s="416"/>
      <c r="PSQ530" s="416"/>
      <c r="PSR530" s="416"/>
      <c r="PSS530" s="416"/>
      <c r="PST530" s="416"/>
      <c r="PSU530" s="416"/>
      <c r="PSV530" s="416"/>
      <c r="PSW530" s="416"/>
      <c r="PSX530" s="416"/>
      <c r="PSY530" s="416"/>
      <c r="PSZ530" s="416"/>
      <c r="PTA530" s="416"/>
      <c r="PTB530" s="416"/>
      <c r="PTC530" s="416"/>
      <c r="PTD530" s="416"/>
      <c r="PTE530" s="416"/>
      <c r="PTF530" s="416"/>
      <c r="PTG530" s="416"/>
      <c r="PTH530" s="416"/>
      <c r="PTI530" s="416"/>
      <c r="PTJ530" s="416"/>
      <c r="PTK530" s="416"/>
      <c r="PTL530" s="416"/>
      <c r="PTM530" s="416"/>
      <c r="PTN530" s="416"/>
      <c r="PTO530" s="416"/>
      <c r="PTP530" s="416"/>
      <c r="PTQ530" s="416"/>
      <c r="PTR530" s="416"/>
      <c r="PTS530" s="416"/>
      <c r="PTT530" s="416"/>
      <c r="PTU530" s="416"/>
      <c r="PTV530" s="416"/>
      <c r="PTW530" s="416"/>
      <c r="PTX530" s="416"/>
      <c r="PTY530" s="416"/>
      <c r="PTZ530" s="417"/>
      <c r="PUA530" s="417"/>
      <c r="PUB530" s="417"/>
      <c r="PUC530" s="417"/>
      <c r="PUD530" s="417"/>
      <c r="PUE530" s="417"/>
      <c r="PUF530" s="417"/>
      <c r="PUG530" s="417"/>
      <c r="PUH530" s="417"/>
      <c r="PUI530" s="417"/>
      <c r="PUJ530" s="417"/>
      <c r="PUK530" s="417"/>
      <c r="PUL530" s="417"/>
      <c r="PUM530" s="417"/>
      <c r="PUN530" s="417"/>
      <c r="PUO530" s="417"/>
      <c r="PUP530" s="417"/>
      <c r="PUQ530" s="417"/>
      <c r="PUR530" s="417"/>
      <c r="PUS530" s="417"/>
      <c r="PUT530" s="417"/>
      <c r="PUU530" s="417"/>
      <c r="PUV530" s="417"/>
      <c r="PUW530" s="417"/>
      <c r="PUX530" s="418"/>
      <c r="PUY530" s="418"/>
      <c r="PUZ530" s="418"/>
      <c r="PVA530" s="418"/>
      <c r="PVB530" s="418"/>
      <c r="PVC530" s="417"/>
      <c r="PVD530" s="417"/>
      <c r="PVE530" s="418"/>
      <c r="PVF530" s="418"/>
      <c r="PVG530" s="417"/>
      <c r="PVH530" s="417"/>
      <c r="PVI530" s="418"/>
      <c r="PVJ530" s="418"/>
      <c r="PVK530" s="417"/>
      <c r="PVL530" s="417"/>
      <c r="PVM530" s="417"/>
      <c r="PVN530" s="417"/>
      <c r="PVO530" s="417"/>
      <c r="PVP530" s="417"/>
      <c r="PVQ530" s="417"/>
      <c r="PVR530" s="418"/>
      <c r="PVS530" s="418"/>
      <c r="PVT530" s="417"/>
      <c r="PVU530" s="417"/>
      <c r="PVV530" s="418"/>
      <c r="PVW530" s="418"/>
      <c r="PVX530" s="417"/>
      <c r="PVY530" s="417"/>
      <c r="PVZ530" s="417"/>
      <c r="PWA530" s="417"/>
      <c r="PWB530" s="417"/>
      <c r="PWC530" s="411"/>
      <c r="PWD530" s="443"/>
      <c r="PWE530" s="417"/>
      <c r="PWF530" s="417"/>
      <c r="PWG530" s="417"/>
      <c r="PWH530" s="417"/>
      <c r="PWI530" s="417"/>
      <c r="PWJ530" s="417"/>
      <c r="PWK530" s="417"/>
      <c r="PWL530" s="416"/>
      <c r="PWM530" s="416"/>
      <c r="PWN530" s="416"/>
      <c r="PWO530" s="416"/>
      <c r="PWP530" s="416"/>
      <c r="PWQ530" s="416"/>
      <c r="PWR530" s="416"/>
      <c r="PWS530" s="416"/>
      <c r="PWT530" s="416"/>
      <c r="PWU530" s="416"/>
      <c r="PWV530" s="416"/>
      <c r="PWW530" s="416"/>
      <c r="PWX530" s="416"/>
      <c r="PWY530" s="416"/>
      <c r="PWZ530" s="416"/>
      <c r="PXA530" s="416"/>
      <c r="PXB530" s="416"/>
      <c r="PXC530" s="416"/>
      <c r="PXD530" s="416"/>
      <c r="PXE530" s="416"/>
      <c r="PXF530" s="416"/>
      <c r="PXG530" s="416"/>
      <c r="PXH530" s="416"/>
      <c r="PXI530" s="416"/>
      <c r="PXJ530" s="416"/>
      <c r="PXK530" s="416"/>
      <c r="PXL530" s="416"/>
      <c r="PXM530" s="416"/>
      <c r="PXN530" s="416"/>
      <c r="PXO530" s="416"/>
      <c r="PXP530" s="416"/>
      <c r="PXQ530" s="416"/>
      <c r="PXR530" s="416"/>
      <c r="PXS530" s="416"/>
      <c r="PXT530" s="416"/>
      <c r="PXU530" s="416"/>
      <c r="PXV530" s="416"/>
      <c r="PXW530" s="416"/>
      <c r="PXX530" s="416"/>
      <c r="PXY530" s="416"/>
      <c r="PXZ530" s="416"/>
      <c r="PYA530" s="416"/>
      <c r="PYB530" s="416"/>
      <c r="PYC530" s="416"/>
      <c r="PYD530" s="417"/>
      <c r="PYE530" s="417"/>
      <c r="PYF530" s="417"/>
      <c r="PYG530" s="417"/>
      <c r="PYH530" s="417"/>
      <c r="PYI530" s="417"/>
      <c r="PYJ530" s="417"/>
      <c r="PYK530" s="417"/>
      <c r="PYL530" s="417"/>
      <c r="PYM530" s="417"/>
      <c r="PYN530" s="417"/>
      <c r="PYO530" s="417"/>
      <c r="PYP530" s="417"/>
      <c r="PYQ530" s="417"/>
      <c r="PYR530" s="417"/>
      <c r="PYS530" s="417"/>
      <c r="PYT530" s="417"/>
      <c r="PYU530" s="417"/>
      <c r="PYV530" s="417"/>
      <c r="PYW530" s="417"/>
      <c r="PYX530" s="417"/>
      <c r="PYY530" s="417"/>
      <c r="PYZ530" s="417"/>
      <c r="PZA530" s="417"/>
      <c r="PZB530" s="418"/>
      <c r="PZC530" s="418"/>
      <c r="PZD530" s="418"/>
      <c r="PZE530" s="418"/>
      <c r="PZF530" s="418"/>
      <c r="PZG530" s="417"/>
      <c r="PZH530" s="417"/>
      <c r="PZI530" s="418"/>
      <c r="PZJ530" s="418"/>
      <c r="PZK530" s="417"/>
      <c r="PZL530" s="417"/>
      <c r="PZM530" s="418"/>
      <c r="PZN530" s="418"/>
      <c r="PZO530" s="417"/>
      <c r="PZP530" s="417"/>
      <c r="PZQ530" s="417"/>
      <c r="PZR530" s="417"/>
      <c r="PZS530" s="417"/>
      <c r="PZT530" s="417"/>
      <c r="PZU530" s="417"/>
      <c r="PZV530" s="418"/>
      <c r="PZW530" s="418"/>
      <c r="PZX530" s="417"/>
      <c r="PZY530" s="417"/>
      <c r="PZZ530" s="418"/>
      <c r="QAA530" s="418"/>
      <c r="QAB530" s="417"/>
      <c r="QAC530" s="417"/>
      <c r="QAD530" s="417"/>
      <c r="QAE530" s="417"/>
      <c r="QAF530" s="417"/>
      <c r="QAG530" s="411"/>
      <c r="QAH530" s="443"/>
      <c r="QAI530" s="417"/>
      <c r="QAJ530" s="417"/>
      <c r="QAK530" s="417"/>
      <c r="QAL530" s="417"/>
      <c r="QAM530" s="417"/>
      <c r="QAN530" s="417"/>
      <c r="QAO530" s="417"/>
      <c r="QAP530" s="416"/>
      <c r="QAQ530" s="416"/>
      <c r="QAR530" s="416"/>
      <c r="QAS530" s="416"/>
      <c r="QAT530" s="416"/>
      <c r="QAU530" s="416"/>
      <c r="QAV530" s="416"/>
      <c r="QAW530" s="416"/>
      <c r="QAX530" s="416"/>
      <c r="QAY530" s="416"/>
      <c r="QAZ530" s="416"/>
      <c r="QBA530" s="416"/>
      <c r="QBB530" s="416"/>
      <c r="QBC530" s="416"/>
      <c r="QBD530" s="416"/>
      <c r="QBE530" s="416"/>
      <c r="QBF530" s="416"/>
      <c r="QBG530" s="416"/>
      <c r="QBH530" s="416"/>
      <c r="QBI530" s="416"/>
      <c r="QBJ530" s="416"/>
      <c r="QBK530" s="416"/>
      <c r="QBL530" s="416"/>
      <c r="QBM530" s="416"/>
      <c r="QBN530" s="416"/>
      <c r="QBO530" s="416"/>
      <c r="QBP530" s="416"/>
      <c r="QBQ530" s="416"/>
      <c r="QBR530" s="416"/>
      <c r="QBS530" s="416"/>
      <c r="QBT530" s="416"/>
      <c r="QBU530" s="416"/>
      <c r="QBV530" s="416"/>
      <c r="QBW530" s="416"/>
      <c r="QBX530" s="416"/>
      <c r="QBY530" s="416"/>
      <c r="QBZ530" s="416"/>
      <c r="QCA530" s="416"/>
      <c r="QCB530" s="416"/>
      <c r="QCC530" s="416"/>
      <c r="QCD530" s="416"/>
      <c r="QCE530" s="416"/>
      <c r="QCF530" s="416"/>
      <c r="QCG530" s="416"/>
      <c r="QCH530" s="417"/>
      <c r="QCI530" s="417"/>
      <c r="QCJ530" s="417"/>
      <c r="QCK530" s="417"/>
      <c r="QCL530" s="417"/>
      <c r="QCM530" s="417"/>
      <c r="QCN530" s="417"/>
      <c r="QCO530" s="417"/>
      <c r="QCP530" s="417"/>
      <c r="QCQ530" s="417"/>
      <c r="QCR530" s="417"/>
      <c r="QCS530" s="417"/>
      <c r="QCT530" s="417"/>
      <c r="QCU530" s="417"/>
      <c r="QCV530" s="417"/>
      <c r="QCW530" s="417"/>
      <c r="QCX530" s="417"/>
      <c r="QCY530" s="417"/>
      <c r="QCZ530" s="417"/>
      <c r="QDA530" s="417"/>
      <c r="QDB530" s="417"/>
      <c r="QDC530" s="417"/>
      <c r="QDD530" s="417"/>
      <c r="QDE530" s="417"/>
      <c r="QDF530" s="418"/>
      <c r="QDG530" s="418"/>
      <c r="QDH530" s="418"/>
      <c r="QDI530" s="418"/>
      <c r="QDJ530" s="418"/>
      <c r="QDK530" s="417"/>
      <c r="QDL530" s="417"/>
      <c r="QDM530" s="418"/>
      <c r="QDN530" s="418"/>
      <c r="QDO530" s="417"/>
      <c r="QDP530" s="417"/>
      <c r="QDQ530" s="418"/>
      <c r="QDR530" s="418"/>
      <c r="QDS530" s="417"/>
      <c r="QDT530" s="417"/>
      <c r="QDU530" s="417"/>
      <c r="QDV530" s="417"/>
      <c r="QDW530" s="417"/>
      <c r="QDX530" s="417"/>
      <c r="QDY530" s="417"/>
      <c r="QDZ530" s="418"/>
      <c r="QEA530" s="418"/>
      <c r="QEB530" s="417"/>
      <c r="QEC530" s="417"/>
      <c r="QED530" s="418"/>
      <c r="QEE530" s="418"/>
      <c r="QEF530" s="417"/>
      <c r="QEG530" s="417"/>
      <c r="QEH530" s="417"/>
      <c r="QEI530" s="417"/>
      <c r="QEJ530" s="417"/>
      <c r="QEK530" s="411"/>
      <c r="QEL530" s="443"/>
      <c r="QEM530" s="417"/>
      <c r="QEN530" s="417"/>
      <c r="QEO530" s="417"/>
      <c r="QEP530" s="417"/>
      <c r="QEQ530" s="417"/>
      <c r="QER530" s="417"/>
      <c r="QES530" s="417"/>
      <c r="QET530" s="416"/>
      <c r="QEU530" s="416"/>
      <c r="QEV530" s="416"/>
      <c r="QEW530" s="416"/>
      <c r="QEX530" s="416"/>
      <c r="QEY530" s="416"/>
      <c r="QEZ530" s="416"/>
      <c r="QFA530" s="416"/>
      <c r="QFB530" s="416"/>
      <c r="QFC530" s="416"/>
      <c r="QFD530" s="416"/>
      <c r="QFE530" s="416"/>
      <c r="QFF530" s="416"/>
      <c r="QFG530" s="416"/>
      <c r="QFH530" s="416"/>
      <c r="QFI530" s="416"/>
      <c r="QFJ530" s="416"/>
      <c r="QFK530" s="416"/>
      <c r="QFL530" s="416"/>
      <c r="QFM530" s="416"/>
      <c r="QFN530" s="416"/>
      <c r="QFO530" s="416"/>
      <c r="QFP530" s="416"/>
      <c r="QFQ530" s="416"/>
      <c r="QFR530" s="416"/>
      <c r="QFS530" s="416"/>
      <c r="QFT530" s="416"/>
      <c r="QFU530" s="416"/>
      <c r="QFV530" s="416"/>
      <c r="QFW530" s="416"/>
      <c r="QFX530" s="416"/>
      <c r="QFY530" s="416"/>
      <c r="QFZ530" s="416"/>
      <c r="QGA530" s="416"/>
      <c r="QGB530" s="416"/>
      <c r="QGC530" s="416"/>
      <c r="QGD530" s="416"/>
      <c r="QGE530" s="416"/>
      <c r="QGF530" s="416"/>
      <c r="QGG530" s="416"/>
      <c r="QGH530" s="416"/>
      <c r="QGI530" s="416"/>
      <c r="QGJ530" s="416"/>
      <c r="QGK530" s="416"/>
      <c r="QGL530" s="417"/>
      <c r="QGM530" s="417"/>
      <c r="QGN530" s="417"/>
      <c r="QGO530" s="417"/>
      <c r="QGP530" s="417"/>
      <c r="QGQ530" s="417"/>
      <c r="QGR530" s="417"/>
      <c r="QGS530" s="417"/>
      <c r="QGT530" s="417"/>
      <c r="QGU530" s="417"/>
      <c r="QGV530" s="417"/>
      <c r="QGW530" s="417"/>
      <c r="QGX530" s="417"/>
      <c r="QGY530" s="417"/>
      <c r="QGZ530" s="417"/>
      <c r="QHA530" s="417"/>
      <c r="QHB530" s="417"/>
      <c r="QHC530" s="417"/>
      <c r="QHD530" s="417"/>
      <c r="QHE530" s="417"/>
      <c r="QHF530" s="417"/>
      <c r="QHG530" s="417"/>
      <c r="QHH530" s="417"/>
      <c r="QHI530" s="417"/>
      <c r="QHJ530" s="418"/>
      <c r="QHK530" s="418"/>
      <c r="QHL530" s="418"/>
      <c r="QHM530" s="418"/>
      <c r="QHN530" s="418"/>
      <c r="QHO530" s="417"/>
      <c r="QHP530" s="417"/>
      <c r="QHQ530" s="418"/>
      <c r="QHR530" s="418"/>
      <c r="QHS530" s="417"/>
      <c r="QHT530" s="417"/>
      <c r="QHU530" s="418"/>
      <c r="QHV530" s="418"/>
      <c r="QHW530" s="417"/>
      <c r="QHX530" s="417"/>
      <c r="QHY530" s="417"/>
      <c r="QHZ530" s="417"/>
      <c r="QIA530" s="417"/>
      <c r="QIB530" s="417"/>
      <c r="QIC530" s="417"/>
      <c r="QID530" s="418"/>
      <c r="QIE530" s="418"/>
      <c r="QIF530" s="417"/>
      <c r="QIG530" s="417"/>
      <c r="QIH530" s="418"/>
      <c r="QII530" s="418"/>
      <c r="QIJ530" s="417"/>
      <c r="QIK530" s="417"/>
      <c r="QIL530" s="417"/>
      <c r="QIM530" s="417"/>
      <c r="QIN530" s="417"/>
      <c r="QIO530" s="411"/>
      <c r="QIP530" s="443"/>
      <c r="QIQ530" s="417"/>
      <c r="QIR530" s="417"/>
      <c r="QIS530" s="417"/>
      <c r="QIT530" s="417"/>
      <c r="QIU530" s="417"/>
      <c r="QIV530" s="417"/>
      <c r="QIW530" s="417"/>
      <c r="QIX530" s="416"/>
      <c r="QIY530" s="416"/>
      <c r="QIZ530" s="416"/>
      <c r="QJA530" s="416"/>
      <c r="QJB530" s="416"/>
      <c r="QJC530" s="416"/>
      <c r="QJD530" s="416"/>
      <c r="QJE530" s="416"/>
      <c r="QJF530" s="416"/>
      <c r="QJG530" s="416"/>
      <c r="QJH530" s="416"/>
      <c r="QJI530" s="416"/>
      <c r="QJJ530" s="416"/>
      <c r="QJK530" s="416"/>
      <c r="QJL530" s="416"/>
      <c r="QJM530" s="416"/>
      <c r="QJN530" s="416"/>
      <c r="QJO530" s="416"/>
      <c r="QJP530" s="416"/>
      <c r="QJQ530" s="416"/>
      <c r="QJR530" s="416"/>
      <c r="QJS530" s="416"/>
      <c r="QJT530" s="416"/>
      <c r="QJU530" s="416"/>
      <c r="QJV530" s="416"/>
      <c r="QJW530" s="416"/>
      <c r="QJX530" s="416"/>
      <c r="QJY530" s="416"/>
      <c r="QJZ530" s="416"/>
      <c r="QKA530" s="416"/>
      <c r="QKB530" s="416"/>
      <c r="QKC530" s="416"/>
      <c r="QKD530" s="416"/>
      <c r="QKE530" s="416"/>
      <c r="QKF530" s="416"/>
      <c r="QKG530" s="416"/>
      <c r="QKH530" s="416"/>
      <c r="QKI530" s="416"/>
      <c r="QKJ530" s="416"/>
      <c r="QKK530" s="416"/>
      <c r="QKL530" s="416"/>
      <c r="QKM530" s="416"/>
      <c r="QKN530" s="416"/>
      <c r="QKO530" s="416"/>
      <c r="QKP530" s="417"/>
      <c r="QKQ530" s="417"/>
      <c r="QKR530" s="417"/>
      <c r="QKS530" s="417"/>
      <c r="QKT530" s="417"/>
      <c r="QKU530" s="417"/>
      <c r="QKV530" s="417"/>
      <c r="QKW530" s="417"/>
      <c r="QKX530" s="417"/>
      <c r="QKY530" s="417"/>
      <c r="QKZ530" s="417"/>
      <c r="QLA530" s="417"/>
      <c r="QLB530" s="417"/>
      <c r="QLC530" s="417"/>
      <c r="QLD530" s="417"/>
      <c r="QLE530" s="417"/>
      <c r="QLF530" s="417"/>
      <c r="QLG530" s="417"/>
      <c r="QLH530" s="417"/>
      <c r="QLI530" s="417"/>
      <c r="QLJ530" s="417"/>
      <c r="QLK530" s="417"/>
      <c r="QLL530" s="417"/>
      <c r="QLM530" s="417"/>
      <c r="QLN530" s="418"/>
      <c r="QLO530" s="418"/>
      <c r="QLP530" s="418"/>
      <c r="QLQ530" s="418"/>
      <c r="QLR530" s="418"/>
      <c r="QLS530" s="417"/>
      <c r="QLT530" s="417"/>
      <c r="QLU530" s="418"/>
      <c r="QLV530" s="418"/>
      <c r="QLW530" s="417"/>
      <c r="QLX530" s="417"/>
      <c r="QLY530" s="418"/>
      <c r="QLZ530" s="418"/>
      <c r="QMA530" s="417"/>
      <c r="QMB530" s="417"/>
      <c r="QMC530" s="417"/>
      <c r="QMD530" s="417"/>
      <c r="QME530" s="417"/>
      <c r="QMF530" s="417"/>
      <c r="QMG530" s="417"/>
      <c r="QMH530" s="418"/>
      <c r="QMI530" s="418"/>
      <c r="QMJ530" s="417"/>
      <c r="QMK530" s="417"/>
      <c r="QML530" s="418"/>
      <c r="QMM530" s="418"/>
      <c r="QMN530" s="417"/>
      <c r="QMO530" s="417"/>
      <c r="QMP530" s="417"/>
      <c r="QMQ530" s="417"/>
      <c r="QMR530" s="417"/>
      <c r="QMS530" s="411"/>
      <c r="QMT530" s="443"/>
      <c r="QMU530" s="417"/>
      <c r="QMV530" s="417"/>
      <c r="QMW530" s="417"/>
      <c r="QMX530" s="417"/>
      <c r="QMY530" s="417"/>
      <c r="QMZ530" s="417"/>
      <c r="QNA530" s="417"/>
      <c r="QNB530" s="416"/>
      <c r="QNC530" s="416"/>
      <c r="QND530" s="416"/>
      <c r="QNE530" s="416"/>
      <c r="QNF530" s="416"/>
      <c r="QNG530" s="416"/>
      <c r="QNH530" s="416"/>
      <c r="QNI530" s="416"/>
      <c r="QNJ530" s="416"/>
      <c r="QNK530" s="416"/>
      <c r="QNL530" s="416"/>
      <c r="QNM530" s="416"/>
      <c r="QNN530" s="416"/>
      <c r="QNO530" s="416"/>
      <c r="QNP530" s="416"/>
      <c r="QNQ530" s="416"/>
      <c r="QNR530" s="416"/>
      <c r="QNS530" s="416"/>
      <c r="QNT530" s="416"/>
      <c r="QNU530" s="416"/>
      <c r="QNV530" s="416"/>
      <c r="QNW530" s="416"/>
      <c r="QNX530" s="416"/>
      <c r="QNY530" s="416"/>
      <c r="QNZ530" s="416"/>
      <c r="QOA530" s="416"/>
      <c r="QOB530" s="416"/>
      <c r="QOC530" s="416"/>
      <c r="QOD530" s="416"/>
      <c r="QOE530" s="416"/>
      <c r="QOF530" s="416"/>
      <c r="QOG530" s="416"/>
      <c r="QOH530" s="416"/>
      <c r="QOI530" s="416"/>
      <c r="QOJ530" s="416"/>
      <c r="QOK530" s="416"/>
      <c r="QOL530" s="416"/>
      <c r="QOM530" s="416"/>
      <c r="QON530" s="416"/>
      <c r="QOO530" s="416"/>
      <c r="QOP530" s="416"/>
      <c r="QOQ530" s="416"/>
      <c r="QOR530" s="416"/>
      <c r="QOS530" s="416"/>
      <c r="QOT530" s="417"/>
      <c r="QOU530" s="417"/>
      <c r="QOV530" s="417"/>
      <c r="QOW530" s="417"/>
      <c r="QOX530" s="417"/>
      <c r="QOY530" s="417"/>
      <c r="QOZ530" s="417"/>
      <c r="QPA530" s="417"/>
      <c r="QPB530" s="417"/>
      <c r="QPC530" s="417"/>
      <c r="QPD530" s="417"/>
      <c r="QPE530" s="417"/>
      <c r="QPF530" s="417"/>
      <c r="QPG530" s="417"/>
      <c r="QPH530" s="417"/>
      <c r="QPI530" s="417"/>
      <c r="QPJ530" s="417"/>
      <c r="QPK530" s="417"/>
      <c r="QPL530" s="417"/>
      <c r="QPM530" s="417"/>
      <c r="QPN530" s="417"/>
      <c r="QPO530" s="417"/>
      <c r="QPP530" s="417"/>
      <c r="QPQ530" s="417"/>
      <c r="QPR530" s="418"/>
      <c r="QPS530" s="418"/>
      <c r="QPT530" s="418"/>
      <c r="QPU530" s="418"/>
      <c r="QPV530" s="418"/>
      <c r="QPW530" s="417"/>
      <c r="QPX530" s="417"/>
      <c r="QPY530" s="418"/>
      <c r="QPZ530" s="418"/>
      <c r="QQA530" s="417"/>
      <c r="QQB530" s="417"/>
      <c r="QQC530" s="418"/>
      <c r="QQD530" s="418"/>
      <c r="QQE530" s="417"/>
      <c r="QQF530" s="417"/>
      <c r="QQG530" s="417"/>
      <c r="QQH530" s="417"/>
      <c r="QQI530" s="417"/>
      <c r="QQJ530" s="417"/>
      <c r="QQK530" s="417"/>
      <c r="QQL530" s="418"/>
      <c r="QQM530" s="418"/>
      <c r="QQN530" s="417"/>
      <c r="QQO530" s="417"/>
      <c r="QQP530" s="418"/>
      <c r="QQQ530" s="418"/>
      <c r="QQR530" s="417"/>
      <c r="QQS530" s="417"/>
      <c r="QQT530" s="417"/>
      <c r="QQU530" s="417"/>
      <c r="QQV530" s="417"/>
      <c r="QQW530" s="411"/>
      <c r="QQX530" s="443"/>
      <c r="QQY530" s="417"/>
      <c r="QQZ530" s="417"/>
      <c r="QRA530" s="417"/>
      <c r="QRB530" s="417"/>
      <c r="QRC530" s="417"/>
      <c r="QRD530" s="417"/>
      <c r="QRE530" s="417"/>
      <c r="QRF530" s="416"/>
      <c r="QRG530" s="416"/>
      <c r="QRH530" s="416"/>
      <c r="QRI530" s="416"/>
      <c r="QRJ530" s="416"/>
      <c r="QRK530" s="416"/>
      <c r="QRL530" s="416"/>
      <c r="QRM530" s="416"/>
      <c r="QRN530" s="416"/>
      <c r="QRO530" s="416"/>
      <c r="QRP530" s="416"/>
      <c r="QRQ530" s="416"/>
      <c r="QRR530" s="416"/>
      <c r="QRS530" s="416"/>
      <c r="QRT530" s="416"/>
      <c r="QRU530" s="416"/>
      <c r="QRV530" s="416"/>
      <c r="QRW530" s="416"/>
      <c r="QRX530" s="416"/>
      <c r="QRY530" s="416"/>
      <c r="QRZ530" s="416"/>
      <c r="QSA530" s="416"/>
      <c r="QSB530" s="416"/>
      <c r="QSC530" s="416"/>
      <c r="QSD530" s="416"/>
      <c r="QSE530" s="416"/>
      <c r="QSF530" s="416"/>
      <c r="QSG530" s="416"/>
      <c r="QSH530" s="416"/>
      <c r="QSI530" s="416"/>
      <c r="QSJ530" s="416"/>
      <c r="QSK530" s="416"/>
      <c r="QSL530" s="416"/>
      <c r="QSM530" s="416"/>
      <c r="QSN530" s="416"/>
      <c r="QSO530" s="416"/>
      <c r="QSP530" s="416"/>
      <c r="QSQ530" s="416"/>
      <c r="QSR530" s="416"/>
      <c r="QSS530" s="416"/>
      <c r="QST530" s="416"/>
      <c r="QSU530" s="416"/>
      <c r="QSV530" s="416"/>
      <c r="QSW530" s="416"/>
      <c r="QSX530" s="417"/>
      <c r="QSY530" s="417"/>
      <c r="QSZ530" s="417"/>
      <c r="QTA530" s="417"/>
      <c r="QTB530" s="417"/>
      <c r="QTC530" s="417"/>
      <c r="QTD530" s="417"/>
      <c r="QTE530" s="417"/>
      <c r="QTF530" s="417"/>
      <c r="QTG530" s="417"/>
      <c r="QTH530" s="417"/>
      <c r="QTI530" s="417"/>
      <c r="QTJ530" s="417"/>
      <c r="QTK530" s="417"/>
      <c r="QTL530" s="417"/>
      <c r="QTM530" s="417"/>
      <c r="QTN530" s="417"/>
      <c r="QTO530" s="417"/>
      <c r="QTP530" s="417"/>
      <c r="QTQ530" s="417"/>
      <c r="QTR530" s="417"/>
      <c r="QTS530" s="417"/>
      <c r="QTT530" s="417"/>
      <c r="QTU530" s="417"/>
      <c r="QTV530" s="418"/>
      <c r="QTW530" s="418"/>
      <c r="QTX530" s="418"/>
      <c r="QTY530" s="418"/>
      <c r="QTZ530" s="418"/>
      <c r="QUA530" s="417"/>
      <c r="QUB530" s="417"/>
      <c r="QUC530" s="418"/>
      <c r="QUD530" s="418"/>
      <c r="QUE530" s="417"/>
      <c r="QUF530" s="417"/>
      <c r="QUG530" s="418"/>
      <c r="QUH530" s="418"/>
      <c r="QUI530" s="417"/>
      <c r="QUJ530" s="417"/>
      <c r="QUK530" s="417"/>
      <c r="QUL530" s="417"/>
      <c r="QUM530" s="417"/>
      <c r="QUN530" s="417"/>
      <c r="QUO530" s="417"/>
      <c r="QUP530" s="418"/>
      <c r="QUQ530" s="418"/>
      <c r="QUR530" s="417"/>
      <c r="QUS530" s="417"/>
      <c r="QUT530" s="418"/>
      <c r="QUU530" s="418"/>
      <c r="QUV530" s="417"/>
      <c r="QUW530" s="417"/>
      <c r="QUX530" s="417"/>
      <c r="QUY530" s="417"/>
      <c r="QUZ530" s="417"/>
      <c r="QVA530" s="411"/>
      <c r="QVB530" s="443"/>
      <c r="QVC530" s="417"/>
      <c r="QVD530" s="417"/>
      <c r="QVE530" s="417"/>
      <c r="QVF530" s="417"/>
      <c r="QVG530" s="417"/>
      <c r="QVH530" s="417"/>
      <c r="QVI530" s="417"/>
      <c r="QVJ530" s="416"/>
      <c r="QVK530" s="416"/>
      <c r="QVL530" s="416"/>
      <c r="QVM530" s="416"/>
      <c r="QVN530" s="416"/>
      <c r="QVO530" s="416"/>
      <c r="QVP530" s="416"/>
      <c r="QVQ530" s="416"/>
      <c r="QVR530" s="416"/>
      <c r="QVS530" s="416"/>
      <c r="QVT530" s="416"/>
      <c r="QVU530" s="416"/>
      <c r="QVV530" s="416"/>
      <c r="QVW530" s="416"/>
      <c r="QVX530" s="416"/>
      <c r="QVY530" s="416"/>
      <c r="QVZ530" s="416"/>
      <c r="QWA530" s="416"/>
      <c r="QWB530" s="416"/>
      <c r="QWC530" s="416"/>
      <c r="QWD530" s="416"/>
      <c r="QWE530" s="416"/>
      <c r="QWF530" s="416"/>
      <c r="QWG530" s="416"/>
      <c r="QWH530" s="416"/>
      <c r="QWI530" s="416"/>
      <c r="QWJ530" s="416"/>
      <c r="QWK530" s="416"/>
      <c r="QWL530" s="416"/>
      <c r="QWM530" s="416"/>
      <c r="QWN530" s="416"/>
      <c r="QWO530" s="416"/>
      <c r="QWP530" s="416"/>
      <c r="QWQ530" s="416"/>
      <c r="QWR530" s="416"/>
      <c r="QWS530" s="416"/>
      <c r="QWT530" s="416"/>
      <c r="QWU530" s="416"/>
      <c r="QWV530" s="416"/>
      <c r="QWW530" s="416"/>
      <c r="QWX530" s="416"/>
      <c r="QWY530" s="416"/>
      <c r="QWZ530" s="416"/>
      <c r="QXA530" s="416"/>
      <c r="QXB530" s="417"/>
      <c r="QXC530" s="417"/>
      <c r="QXD530" s="417"/>
      <c r="QXE530" s="417"/>
      <c r="QXF530" s="417"/>
      <c r="QXG530" s="417"/>
      <c r="QXH530" s="417"/>
      <c r="QXI530" s="417"/>
      <c r="QXJ530" s="417"/>
      <c r="QXK530" s="417"/>
      <c r="QXL530" s="417"/>
      <c r="QXM530" s="417"/>
      <c r="QXN530" s="417"/>
      <c r="QXO530" s="417"/>
      <c r="QXP530" s="417"/>
      <c r="QXQ530" s="417"/>
      <c r="QXR530" s="417"/>
      <c r="QXS530" s="417"/>
      <c r="QXT530" s="417"/>
      <c r="QXU530" s="417"/>
      <c r="QXV530" s="417"/>
      <c r="QXW530" s="417"/>
      <c r="QXX530" s="417"/>
      <c r="QXY530" s="417"/>
      <c r="QXZ530" s="418"/>
      <c r="QYA530" s="418"/>
      <c r="QYB530" s="418"/>
      <c r="QYC530" s="418"/>
      <c r="QYD530" s="418"/>
      <c r="QYE530" s="417"/>
      <c r="QYF530" s="417"/>
      <c r="QYG530" s="418"/>
      <c r="QYH530" s="418"/>
      <c r="QYI530" s="417"/>
      <c r="QYJ530" s="417"/>
      <c r="QYK530" s="418"/>
      <c r="QYL530" s="418"/>
      <c r="QYM530" s="417"/>
      <c r="QYN530" s="417"/>
      <c r="QYO530" s="417"/>
      <c r="QYP530" s="417"/>
      <c r="QYQ530" s="417"/>
      <c r="QYR530" s="417"/>
      <c r="QYS530" s="417"/>
      <c r="QYT530" s="418"/>
      <c r="QYU530" s="418"/>
      <c r="QYV530" s="417"/>
      <c r="QYW530" s="417"/>
      <c r="QYX530" s="418"/>
      <c r="QYY530" s="418"/>
      <c r="QYZ530" s="417"/>
      <c r="QZA530" s="417"/>
      <c r="QZB530" s="417"/>
      <c r="QZC530" s="417"/>
      <c r="QZD530" s="417"/>
      <c r="QZE530" s="411"/>
      <c r="QZF530" s="443"/>
      <c r="QZG530" s="417"/>
      <c r="QZH530" s="417"/>
      <c r="QZI530" s="417"/>
      <c r="QZJ530" s="417"/>
      <c r="QZK530" s="417"/>
      <c r="QZL530" s="417"/>
      <c r="QZM530" s="417"/>
      <c r="QZN530" s="416"/>
      <c r="QZO530" s="416"/>
      <c r="QZP530" s="416"/>
      <c r="QZQ530" s="416"/>
      <c r="QZR530" s="416"/>
      <c r="QZS530" s="416"/>
      <c r="QZT530" s="416"/>
      <c r="QZU530" s="416"/>
      <c r="QZV530" s="416"/>
      <c r="QZW530" s="416"/>
      <c r="QZX530" s="416"/>
      <c r="QZY530" s="416"/>
      <c r="QZZ530" s="416"/>
      <c r="RAA530" s="416"/>
      <c r="RAB530" s="416"/>
      <c r="RAC530" s="416"/>
      <c r="RAD530" s="416"/>
      <c r="RAE530" s="416"/>
      <c r="RAF530" s="416"/>
      <c r="RAG530" s="416"/>
      <c r="RAH530" s="416"/>
      <c r="RAI530" s="416"/>
      <c r="RAJ530" s="416"/>
      <c r="RAK530" s="416"/>
      <c r="RAL530" s="416"/>
      <c r="RAM530" s="416"/>
      <c r="RAN530" s="416"/>
      <c r="RAO530" s="416"/>
      <c r="RAP530" s="416"/>
      <c r="RAQ530" s="416"/>
      <c r="RAR530" s="416"/>
      <c r="RAS530" s="416"/>
      <c r="RAT530" s="416"/>
      <c r="RAU530" s="416"/>
      <c r="RAV530" s="416"/>
      <c r="RAW530" s="416"/>
      <c r="RAX530" s="416"/>
      <c r="RAY530" s="416"/>
      <c r="RAZ530" s="416"/>
      <c r="RBA530" s="416"/>
      <c r="RBB530" s="416"/>
      <c r="RBC530" s="416"/>
      <c r="RBD530" s="416"/>
      <c r="RBE530" s="416"/>
      <c r="RBF530" s="417"/>
      <c r="RBG530" s="417"/>
      <c r="RBH530" s="417"/>
      <c r="RBI530" s="417"/>
      <c r="RBJ530" s="417"/>
      <c r="RBK530" s="417"/>
      <c r="RBL530" s="417"/>
      <c r="RBM530" s="417"/>
      <c r="RBN530" s="417"/>
      <c r="RBO530" s="417"/>
      <c r="RBP530" s="417"/>
      <c r="RBQ530" s="417"/>
      <c r="RBR530" s="417"/>
      <c r="RBS530" s="417"/>
      <c r="RBT530" s="417"/>
      <c r="RBU530" s="417"/>
      <c r="RBV530" s="417"/>
      <c r="RBW530" s="417"/>
      <c r="RBX530" s="417"/>
      <c r="RBY530" s="417"/>
      <c r="RBZ530" s="417"/>
      <c r="RCA530" s="417"/>
      <c r="RCB530" s="417"/>
    </row>
    <row r="531" spans="1:12248" s="53" customFormat="1" ht="50.25" customHeight="1" x14ac:dyDescent="0.25">
      <c r="B531" s="210"/>
      <c r="C531" s="111" t="s">
        <v>31</v>
      </c>
      <c r="D531" s="193">
        <f t="shared" ref="D531:D538" si="1441">E531+F531+G531+H531</f>
        <v>174.78384</v>
      </c>
      <c r="E531" s="193"/>
      <c r="F531" s="193">
        <f>F532+F533+F534</f>
        <v>174.78384</v>
      </c>
      <c r="G531" s="194"/>
      <c r="H531" s="194"/>
      <c r="I531" s="193">
        <f>M531</f>
        <v>0</v>
      </c>
      <c r="J531" s="574">
        <f>I531/D531</f>
        <v>0</v>
      </c>
      <c r="K531" s="311"/>
      <c r="L531" s="574"/>
      <c r="M531" s="193">
        <f>M532+M533+M534</f>
        <v>0</v>
      </c>
      <c r="N531" s="574"/>
      <c r="O531" s="311"/>
      <c r="P531" s="311"/>
      <c r="Q531" s="311"/>
      <c r="R531" s="311"/>
      <c r="S531" s="193">
        <f>W531</f>
        <v>0</v>
      </c>
      <c r="T531" s="675">
        <v>0</v>
      </c>
      <c r="U531" s="112"/>
      <c r="V531" s="634"/>
      <c r="W531" s="193">
        <v>0</v>
      </c>
      <c r="X531" s="675">
        <f t="shared" si="1401"/>
        <v>0</v>
      </c>
      <c r="Y531" s="311"/>
      <c r="Z531" s="311"/>
      <c r="AA531" s="311"/>
      <c r="AB531" s="311"/>
      <c r="AC531" s="193">
        <f t="shared" si="1427"/>
        <v>0</v>
      </c>
      <c r="AD531" s="580">
        <f t="shared" si="1428"/>
        <v>0</v>
      </c>
      <c r="AE531" s="112"/>
      <c r="AF531" s="627"/>
      <c r="AG531" s="193">
        <v>0</v>
      </c>
      <c r="AH531" s="627">
        <f t="shared" si="1399"/>
        <v>0</v>
      </c>
      <c r="AI531" s="311"/>
      <c r="AJ531" s="311"/>
      <c r="AK531" s="193"/>
      <c r="AL531" s="311"/>
      <c r="AM531" s="311"/>
      <c r="AN531" s="311"/>
      <c r="AO531" s="311"/>
      <c r="AP531" s="311"/>
      <c r="AQ531" s="311"/>
      <c r="AR531" s="311"/>
      <c r="AS531" s="311"/>
      <c r="AT531" s="311"/>
      <c r="AU531" s="112">
        <f>AV531-D531</f>
        <v>4049.4449199999999</v>
      </c>
      <c r="AV531" s="112">
        <f t="shared" ref="AV531:AV538" si="1442">AW531+AX531+AY531+AZ531</f>
        <v>4224.22876</v>
      </c>
      <c r="AW531" s="112">
        <f>AW532+AW533+AW534</f>
        <v>0</v>
      </c>
      <c r="AX531" s="112">
        <f>AX532+AX533+AX534</f>
        <v>4224.22876</v>
      </c>
      <c r="AY531" s="311"/>
      <c r="AZ531" s="311"/>
      <c r="BA531" s="112">
        <f t="shared" si="1384"/>
        <v>0</v>
      </c>
      <c r="BB531" s="311"/>
      <c r="BC531" s="311"/>
      <c r="BD531" s="311"/>
      <c r="BE531" s="112">
        <f t="shared" si="1376"/>
        <v>0</v>
      </c>
      <c r="BF531" s="112">
        <f t="shared" si="1416"/>
        <v>0</v>
      </c>
      <c r="BG531" s="311"/>
      <c r="BH531" s="311"/>
      <c r="BI531" s="112">
        <f t="shared" si="1430"/>
        <v>0</v>
      </c>
      <c r="BJ531" s="112">
        <f>BJ532+BJ533+BJ534</f>
        <v>0</v>
      </c>
      <c r="BK531" s="112"/>
      <c r="BL531" s="311"/>
      <c r="BM531" s="311"/>
      <c r="BN531" s="112">
        <f t="shared" si="1417"/>
        <v>0</v>
      </c>
      <c r="BO531" s="112">
        <f t="shared" ref="BO531" si="1443">BP531</f>
        <v>0</v>
      </c>
      <c r="BP531" s="112">
        <f>BP532+BP533+BP534</f>
        <v>0</v>
      </c>
      <c r="BQ531" s="112"/>
      <c r="BR531" s="311"/>
      <c r="BS531" s="311"/>
      <c r="BT531" s="311">
        <f t="shared" si="1385"/>
        <v>0</v>
      </c>
      <c r="BU531" s="311"/>
      <c r="BV531" s="112">
        <f>BW531+BX531</f>
        <v>1433607.4599999997</v>
      </c>
      <c r="BW531" s="112">
        <f>BW532+BW533+BW534</f>
        <v>0</v>
      </c>
      <c r="BX531" s="112">
        <f>BX532+BX533+BX534</f>
        <v>1433607.4599999997</v>
      </c>
      <c r="BY531" s="311"/>
      <c r="BZ531" s="311"/>
      <c r="CA531" s="112">
        <f t="shared" si="1408"/>
        <v>0</v>
      </c>
      <c r="CB531" s="193"/>
      <c r="CC531" s="194"/>
      <c r="CD531" s="194"/>
      <c r="CE531" s="112">
        <f>CG531</f>
        <v>563607.46</v>
      </c>
      <c r="CF531" s="193">
        <f t="shared" si="1418"/>
        <v>0</v>
      </c>
      <c r="CG531" s="193">
        <f>CG532+CG533</f>
        <v>563607.46</v>
      </c>
      <c r="CH531" s="194">
        <f t="shared" si="1409"/>
        <v>0</v>
      </c>
      <c r="CI531" s="194"/>
      <c r="CJ531" s="112">
        <f>CJ533</f>
        <v>0</v>
      </c>
      <c r="CK531" s="112">
        <f>CL531+CM531</f>
        <v>563607.46</v>
      </c>
      <c r="CL531" s="112">
        <f>CL532+CL533+CL534</f>
        <v>0</v>
      </c>
      <c r="CM531" s="112">
        <f>CM532+CM533+CM534</f>
        <v>563607.46</v>
      </c>
      <c r="CN531" s="311"/>
      <c r="CO531" s="311"/>
    </row>
    <row r="532" spans="1:12248" s="198" customFormat="1" ht="50.25" hidden="1" customHeight="1" x14ac:dyDescent="0.25">
      <c r="B532" s="209"/>
      <c r="C532" s="137" t="s">
        <v>238</v>
      </c>
      <c r="D532" s="264">
        <f t="shared" si="1441"/>
        <v>174.78384</v>
      </c>
      <c r="E532" s="264"/>
      <c r="F532" s="264">
        <f>[9]Матокса!$R$13</f>
        <v>174.78384</v>
      </c>
      <c r="G532" s="265"/>
      <c r="H532" s="265"/>
      <c r="I532" s="264"/>
      <c r="J532" s="574">
        <f t="shared" ref="J532:J535" si="1444">I532/D532</f>
        <v>0</v>
      </c>
      <c r="K532" s="320"/>
      <c r="L532" s="574"/>
      <c r="M532" s="264">
        <v>0</v>
      </c>
      <c r="N532" s="574"/>
      <c r="O532" s="320"/>
      <c r="P532" s="320"/>
      <c r="Q532" s="320"/>
      <c r="R532" s="320"/>
      <c r="S532" s="264"/>
      <c r="T532" s="676"/>
      <c r="U532" s="199"/>
      <c r="V532" s="634"/>
      <c r="W532" s="264"/>
      <c r="X532" s="676">
        <f t="shared" si="1401"/>
        <v>0</v>
      </c>
      <c r="Y532" s="320"/>
      <c r="Z532" s="320"/>
      <c r="AA532" s="320"/>
      <c r="AB532" s="320"/>
      <c r="AC532" s="264">
        <f t="shared" si="1427"/>
        <v>0</v>
      </c>
      <c r="AD532" s="580">
        <f t="shared" si="1428"/>
        <v>0</v>
      </c>
      <c r="AE532" s="199"/>
      <c r="AF532" s="627"/>
      <c r="AG532" s="264"/>
      <c r="AH532" s="627">
        <f t="shared" si="1399"/>
        <v>0</v>
      </c>
      <c r="AI532" s="320"/>
      <c r="AJ532" s="320"/>
      <c r="AK532" s="264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199">
        <f>AV532-D532</f>
        <v>0</v>
      </c>
      <c r="AV532" s="199">
        <f t="shared" si="1442"/>
        <v>174.78384</v>
      </c>
      <c r="AW532" s="199">
        <v>0</v>
      </c>
      <c r="AX532" s="199">
        <f>[9]Матокса!$R$13</f>
        <v>174.78384</v>
      </c>
      <c r="AY532" s="320"/>
      <c r="AZ532" s="320"/>
      <c r="BA532" s="199">
        <f t="shared" si="1384"/>
        <v>0</v>
      </c>
      <c r="BB532" s="320"/>
      <c r="BC532" s="320"/>
      <c r="BD532" s="320"/>
      <c r="BE532" s="199">
        <f t="shared" si="1376"/>
        <v>0</v>
      </c>
      <c r="BF532" s="199">
        <f t="shared" si="1416"/>
        <v>0</v>
      </c>
      <c r="BG532" s="320"/>
      <c r="BH532" s="320"/>
      <c r="BI532" s="199"/>
      <c r="BJ532" s="199"/>
      <c r="BK532" s="199"/>
      <c r="BL532" s="320"/>
      <c r="BM532" s="320"/>
      <c r="BN532" s="199">
        <f t="shared" si="1417"/>
        <v>0</v>
      </c>
      <c r="BO532" s="199"/>
      <c r="BP532" s="199"/>
      <c r="BQ532" s="199"/>
      <c r="BR532" s="320"/>
      <c r="BS532" s="320"/>
      <c r="BT532" s="320">
        <f t="shared" si="1385"/>
        <v>0</v>
      </c>
      <c r="BU532" s="320"/>
      <c r="BV532" s="199">
        <f>SUM(BW532:BX532)</f>
        <v>24775.302060000002</v>
      </c>
      <c r="BW532" s="199">
        <v>0</v>
      </c>
      <c r="BX532" s="199">
        <v>24775.302060000002</v>
      </c>
      <c r="BY532" s="320"/>
      <c r="BZ532" s="320"/>
      <c r="CA532" s="199">
        <f t="shared" si="1408"/>
        <v>0</v>
      </c>
      <c r="CB532" s="264"/>
      <c r="CC532" s="265"/>
      <c r="CD532" s="265"/>
      <c r="CE532" s="199">
        <f>CG532</f>
        <v>25131.64258</v>
      </c>
      <c r="CF532" s="264">
        <f t="shared" si="1418"/>
        <v>0</v>
      </c>
      <c r="CG532" s="199">
        <v>25131.64258</v>
      </c>
      <c r="CH532" s="265">
        <f t="shared" si="1409"/>
        <v>0</v>
      </c>
      <c r="CI532" s="265"/>
      <c r="CJ532" s="199"/>
      <c r="CK532" s="199">
        <f>SUM(CL532:CM532)</f>
        <v>25131.64258</v>
      </c>
      <c r="CL532" s="199">
        <v>0</v>
      </c>
      <c r="CM532" s="199">
        <v>25131.64258</v>
      </c>
      <c r="CN532" s="320"/>
      <c r="CO532" s="320"/>
    </row>
    <row r="533" spans="1:12248" s="198" customFormat="1" ht="50.25" hidden="1" customHeight="1" x14ac:dyDescent="0.25">
      <c r="B533" s="209"/>
      <c r="C533" s="137" t="s">
        <v>239</v>
      </c>
      <c r="D533" s="264">
        <f t="shared" si="1441"/>
        <v>0</v>
      </c>
      <c r="E533" s="264"/>
      <c r="F533" s="264">
        <v>0</v>
      </c>
      <c r="G533" s="265"/>
      <c r="H533" s="265"/>
      <c r="I533" s="264"/>
      <c r="J533" s="574" t="e">
        <f t="shared" si="1444"/>
        <v>#DIV/0!</v>
      </c>
      <c r="K533" s="320"/>
      <c r="L533" s="574"/>
      <c r="M533" s="264">
        <v>0</v>
      </c>
      <c r="N533" s="574"/>
      <c r="O533" s="320"/>
      <c r="P533" s="320"/>
      <c r="Q533" s="320"/>
      <c r="R533" s="320"/>
      <c r="S533" s="264"/>
      <c r="T533" s="676"/>
      <c r="U533" s="199"/>
      <c r="V533" s="634"/>
      <c r="W533" s="264"/>
      <c r="X533" s="676" t="e">
        <f t="shared" si="1401"/>
        <v>#DIV/0!</v>
      </c>
      <c r="Y533" s="320"/>
      <c r="Z533" s="320"/>
      <c r="AA533" s="320"/>
      <c r="AB533" s="320"/>
      <c r="AC533" s="264">
        <f t="shared" si="1427"/>
        <v>0</v>
      </c>
      <c r="AD533" s="580" t="e">
        <f t="shared" si="1428"/>
        <v>#DIV/0!</v>
      </c>
      <c r="AE533" s="199"/>
      <c r="AF533" s="627"/>
      <c r="AG533" s="264"/>
      <c r="AH533" s="627" t="e">
        <f t="shared" si="1399"/>
        <v>#DIV/0!</v>
      </c>
      <c r="AI533" s="320"/>
      <c r="AJ533" s="320"/>
      <c r="AK533" s="264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199">
        <f>AX533-F533</f>
        <v>4049.4449199999999</v>
      </c>
      <c r="AV533" s="199">
        <f t="shared" si="1442"/>
        <v>4049.4449199999999</v>
      </c>
      <c r="AW533" s="199">
        <v>0</v>
      </c>
      <c r="AX533" s="199">
        <v>4049.4449199999999</v>
      </c>
      <c r="AY533" s="320"/>
      <c r="AZ533" s="320"/>
      <c r="BA533" s="199">
        <f t="shared" si="1384"/>
        <v>0</v>
      </c>
      <c r="BB533" s="199"/>
      <c r="BC533" s="199"/>
      <c r="BD533" s="199"/>
      <c r="BE533" s="199">
        <f t="shared" si="1376"/>
        <v>0</v>
      </c>
      <c r="BF533" s="199">
        <f t="shared" si="1416"/>
        <v>0</v>
      </c>
      <c r="BG533" s="199"/>
      <c r="BH533" s="199"/>
      <c r="BI533" s="199">
        <f t="shared" ref="BI533:BI545" si="1445">BJ533</f>
        <v>0</v>
      </c>
      <c r="BJ533" s="199">
        <v>0</v>
      </c>
      <c r="BK533" s="199"/>
      <c r="BL533" s="320"/>
      <c r="BM533" s="320"/>
      <c r="BN533" s="199">
        <f t="shared" si="1417"/>
        <v>0</v>
      </c>
      <c r="BO533" s="199">
        <f t="shared" ref="BO533:BO534" si="1446">BP533</f>
        <v>0</v>
      </c>
      <c r="BP533" s="199">
        <v>0</v>
      </c>
      <c r="BQ533" s="199"/>
      <c r="BR533" s="320"/>
      <c r="BS533" s="320"/>
      <c r="BT533" s="320">
        <f t="shared" si="1385"/>
        <v>0</v>
      </c>
      <c r="BU533" s="320"/>
      <c r="BV533" s="199">
        <f t="shared" ref="BV533:BV534" si="1447">SUM(BW533:BX533)</f>
        <v>1408832.1579399998</v>
      </c>
      <c r="BW533" s="199">
        <v>0</v>
      </c>
      <c r="BX533" s="199">
        <f>[10]Матокса!$AD$8</f>
        <v>1408832.1579399998</v>
      </c>
      <c r="BY533" s="320"/>
      <c r="BZ533" s="320"/>
      <c r="CA533" s="199">
        <f t="shared" si="1408"/>
        <v>0</v>
      </c>
      <c r="CB533" s="264"/>
      <c r="CC533" s="265"/>
      <c r="CD533" s="265"/>
      <c r="CE533" s="199">
        <f>CG533</f>
        <v>538475.81741999998</v>
      </c>
      <c r="CF533" s="264">
        <f t="shared" si="1418"/>
        <v>0</v>
      </c>
      <c r="CG533" s="199">
        <v>538475.81741999998</v>
      </c>
      <c r="CH533" s="265">
        <f t="shared" si="1409"/>
        <v>0</v>
      </c>
      <c r="CI533" s="265"/>
      <c r="CJ533" s="199">
        <f>CK533-CE533</f>
        <v>0</v>
      </c>
      <c r="CK533" s="199">
        <f t="shared" ref="CK533:CK534" si="1448">SUM(CL533:CM533)</f>
        <v>538475.81741999998</v>
      </c>
      <c r="CL533" s="199">
        <v>0</v>
      </c>
      <c r="CM533" s="199">
        <v>538475.81741999998</v>
      </c>
      <c r="CN533" s="320"/>
      <c r="CO533" s="320"/>
    </row>
    <row r="534" spans="1:12248" s="198" customFormat="1" ht="50.25" hidden="1" customHeight="1" x14ac:dyDescent="0.25">
      <c r="B534" s="209"/>
      <c r="C534" s="137" t="s">
        <v>240</v>
      </c>
      <c r="D534" s="264">
        <f t="shared" si="1441"/>
        <v>0</v>
      </c>
      <c r="E534" s="264"/>
      <c r="F534" s="264"/>
      <c r="G534" s="265"/>
      <c r="H534" s="265"/>
      <c r="I534" s="264"/>
      <c r="J534" s="574" t="e">
        <f t="shared" si="1444"/>
        <v>#DIV/0!</v>
      </c>
      <c r="K534" s="320"/>
      <c r="L534" s="574"/>
      <c r="M534" s="264"/>
      <c r="N534" s="574"/>
      <c r="O534" s="320"/>
      <c r="P534" s="320"/>
      <c r="Q534" s="320"/>
      <c r="R534" s="320"/>
      <c r="S534" s="264"/>
      <c r="T534" s="676"/>
      <c r="U534" s="199"/>
      <c r="V534" s="634"/>
      <c r="W534" s="264"/>
      <c r="X534" s="676" t="e">
        <f t="shared" si="1401"/>
        <v>#DIV/0!</v>
      </c>
      <c r="Y534" s="320"/>
      <c r="Z534" s="320"/>
      <c r="AA534" s="320"/>
      <c r="AB534" s="320"/>
      <c r="AC534" s="264">
        <f t="shared" si="1427"/>
        <v>0</v>
      </c>
      <c r="AD534" s="580" t="e">
        <f t="shared" si="1428"/>
        <v>#DIV/0!</v>
      </c>
      <c r="AE534" s="199"/>
      <c r="AF534" s="627"/>
      <c r="AG534" s="264"/>
      <c r="AH534" s="627" t="e">
        <f t="shared" si="1399"/>
        <v>#DIV/0!</v>
      </c>
      <c r="AI534" s="320"/>
      <c r="AJ534" s="320"/>
      <c r="AK534" s="264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199"/>
      <c r="AV534" s="199">
        <f t="shared" si="1442"/>
        <v>0</v>
      </c>
      <c r="AW534" s="199">
        <v>0</v>
      </c>
      <c r="AX534" s="199"/>
      <c r="AY534" s="320"/>
      <c r="AZ534" s="320"/>
      <c r="BA534" s="199">
        <f t="shared" si="1384"/>
        <v>0</v>
      </c>
      <c r="BB534" s="199"/>
      <c r="BC534" s="199"/>
      <c r="BD534" s="199"/>
      <c r="BE534" s="199">
        <f t="shared" si="1376"/>
        <v>0</v>
      </c>
      <c r="BF534" s="199">
        <f t="shared" si="1416"/>
        <v>0</v>
      </c>
      <c r="BG534" s="199"/>
      <c r="BH534" s="199"/>
      <c r="BI534" s="199">
        <f t="shared" si="1445"/>
        <v>0</v>
      </c>
      <c r="BJ534" s="199">
        <v>0</v>
      </c>
      <c r="BK534" s="199"/>
      <c r="BL534" s="320"/>
      <c r="BM534" s="320"/>
      <c r="BN534" s="199">
        <f t="shared" si="1417"/>
        <v>0</v>
      </c>
      <c r="BO534" s="199">
        <f t="shared" si="1446"/>
        <v>0</v>
      </c>
      <c r="BP534" s="199">
        <v>0</v>
      </c>
      <c r="BQ534" s="199"/>
      <c r="BR534" s="320"/>
      <c r="BS534" s="320"/>
      <c r="BT534" s="320">
        <f t="shared" si="1385"/>
        <v>0</v>
      </c>
      <c r="BU534" s="320"/>
      <c r="BV534" s="199">
        <f t="shared" si="1447"/>
        <v>0</v>
      </c>
      <c r="BW534" s="199">
        <v>0</v>
      </c>
      <c r="BX534" s="199">
        <v>0</v>
      </c>
      <c r="BY534" s="320"/>
      <c r="BZ534" s="320"/>
      <c r="CA534" s="199">
        <f t="shared" si="1408"/>
        <v>0</v>
      </c>
      <c r="CB534" s="264"/>
      <c r="CC534" s="265"/>
      <c r="CD534" s="265"/>
      <c r="CE534" s="199">
        <f t="shared" si="1424"/>
        <v>0</v>
      </c>
      <c r="CF534" s="264">
        <f t="shared" si="1418"/>
        <v>0</v>
      </c>
      <c r="CG534" s="264"/>
      <c r="CH534" s="265">
        <f t="shared" si="1409"/>
        <v>0</v>
      </c>
      <c r="CI534" s="265"/>
      <c r="CJ534" s="199"/>
      <c r="CK534" s="199">
        <f t="shared" si="1448"/>
        <v>0</v>
      </c>
      <c r="CL534" s="199">
        <v>0</v>
      </c>
      <c r="CM534" s="199">
        <v>0</v>
      </c>
      <c r="CN534" s="320"/>
      <c r="CO534" s="320"/>
    </row>
    <row r="535" spans="1:12248" s="477" customFormat="1" ht="54" customHeight="1" x14ac:dyDescent="0.25">
      <c r="B535" s="478"/>
      <c r="C535" s="536" t="s">
        <v>241</v>
      </c>
      <c r="D535" s="480">
        <f t="shared" si="1441"/>
        <v>2424998.8657800001</v>
      </c>
      <c r="E535" s="480"/>
      <c r="F535" s="480">
        <f>SUM(F536:F538)</f>
        <v>2424998.8657800001</v>
      </c>
      <c r="G535" s="480"/>
      <c r="H535" s="480"/>
      <c r="I535" s="480">
        <f>M535</f>
        <v>0</v>
      </c>
      <c r="J535" s="576">
        <f t="shared" si="1444"/>
        <v>0</v>
      </c>
      <c r="K535" s="560"/>
      <c r="L535" s="576"/>
      <c r="M535" s="480">
        <f>SUM(M536:M538)</f>
        <v>0</v>
      </c>
      <c r="N535" s="576"/>
      <c r="O535" s="560"/>
      <c r="P535" s="560"/>
      <c r="Q535" s="560"/>
      <c r="R535" s="560"/>
      <c r="S535" s="480">
        <f>W535</f>
        <v>257981.81142000001</v>
      </c>
      <c r="T535" s="576">
        <f>S535/D535</f>
        <v>0.10638430188998058</v>
      </c>
      <c r="U535" s="663"/>
      <c r="V535" s="634"/>
      <c r="W535" s="480">
        <f>SUM(W536:W538)</f>
        <v>257981.81142000001</v>
      </c>
      <c r="X535" s="576">
        <f t="shared" si="1401"/>
        <v>0.10638430188998058</v>
      </c>
      <c r="Y535" s="560"/>
      <c r="Z535" s="560"/>
      <c r="AA535" s="560"/>
      <c r="AB535" s="560"/>
      <c r="AC535" s="480">
        <f t="shared" si="1427"/>
        <v>485998.86999999988</v>
      </c>
      <c r="AD535" s="580">
        <f t="shared" si="1428"/>
        <v>0.2004119988912566</v>
      </c>
      <c r="AE535" s="583"/>
      <c r="AF535" s="627"/>
      <c r="AG535" s="480">
        <f>SUM(AG536:AG538)</f>
        <v>485998.86999999988</v>
      </c>
      <c r="AH535" s="627">
        <f t="shared" si="1399"/>
        <v>0.2004119988912566</v>
      </c>
      <c r="AI535" s="560"/>
      <c r="AJ535" s="560"/>
      <c r="AK535" s="480"/>
      <c r="AL535" s="583"/>
      <c r="AM535" s="560"/>
      <c r="AN535" s="560"/>
      <c r="AO535" s="560"/>
      <c r="AP535" s="560"/>
      <c r="AQ535" s="560"/>
      <c r="AR535" s="560"/>
      <c r="AS535" s="560"/>
      <c r="AT535" s="560"/>
      <c r="AU535" s="560">
        <f>AU536</f>
        <v>4.2200000025331974E-3</v>
      </c>
      <c r="AV535" s="560">
        <f t="shared" si="1442"/>
        <v>2424998.87</v>
      </c>
      <c r="AW535" s="488">
        <f>AW536+AW538</f>
        <v>0</v>
      </c>
      <c r="AX535" s="480">
        <f>SUM(AX536:AX538)</f>
        <v>2424998.87</v>
      </c>
      <c r="AY535" s="488"/>
      <c r="AZ535" s="488"/>
      <c r="BA535" s="476">
        <f t="shared" si="1384"/>
        <v>0</v>
      </c>
      <c r="BB535" s="533"/>
      <c r="BC535" s="533"/>
      <c r="BD535" s="533"/>
      <c r="BE535" s="533">
        <f t="shared" si="1376"/>
        <v>0</v>
      </c>
      <c r="BF535" s="476">
        <f t="shared" si="1416"/>
        <v>0</v>
      </c>
      <c r="BG535" s="476"/>
      <c r="BH535" s="476"/>
      <c r="BI535" s="497">
        <f>BJ535+BK535</f>
        <v>1216606</v>
      </c>
      <c r="BJ535" s="488">
        <f>BJ536+BJ538</f>
        <v>0</v>
      </c>
      <c r="BK535" s="488">
        <f>BK536+BK538</f>
        <v>1216606</v>
      </c>
      <c r="BL535" s="488"/>
      <c r="BM535" s="488"/>
      <c r="BN535" s="476">
        <f>BO535-BI535</f>
        <v>0</v>
      </c>
      <c r="BO535" s="497">
        <f>BP535+BQ535</f>
        <v>1216605.9999999998</v>
      </c>
      <c r="BP535" s="488">
        <f>BP536+BP538</f>
        <v>0</v>
      </c>
      <c r="BQ535" s="488">
        <f>BQ536+BQ538</f>
        <v>1216605.9999999998</v>
      </c>
      <c r="BR535" s="488"/>
      <c r="BS535" s="488"/>
      <c r="BT535" s="476">
        <f t="shared" si="1385"/>
        <v>0</v>
      </c>
      <c r="BU535" s="476"/>
      <c r="BV535" s="497">
        <f t="shared" ref="BV535:BV545" si="1449">BW535</f>
        <v>0</v>
      </c>
      <c r="BW535" s="476">
        <f>BW536+BW538</f>
        <v>0</v>
      </c>
      <c r="BX535" s="476"/>
      <c r="BY535" s="476"/>
      <c r="BZ535" s="476"/>
      <c r="CA535" s="476">
        <f t="shared" si="1408"/>
        <v>0</v>
      </c>
      <c r="CB535" s="476"/>
      <c r="CC535" s="480"/>
      <c r="CD535" s="480"/>
      <c r="CE535" s="476">
        <f t="shared" si="1424"/>
        <v>0</v>
      </c>
      <c r="CF535" s="476">
        <f t="shared" si="1418"/>
        <v>0</v>
      </c>
      <c r="CG535" s="533"/>
      <c r="CH535" s="480">
        <f t="shared" si="1409"/>
        <v>0</v>
      </c>
      <c r="CI535" s="480"/>
      <c r="CJ535" s="488"/>
      <c r="CK535" s="497">
        <f t="shared" ref="CK535:CK545" si="1450">CL535</f>
        <v>0</v>
      </c>
      <c r="CL535" s="488">
        <f>CL536+CL538</f>
        <v>0</v>
      </c>
      <c r="CM535" s="488"/>
      <c r="CN535" s="488"/>
      <c r="CO535" s="488"/>
    </row>
    <row r="536" spans="1:12248" s="198" customFormat="1" ht="50.25" hidden="1" customHeight="1" x14ac:dyDescent="0.25">
      <c r="B536" s="209"/>
      <c r="C536" s="137" t="s">
        <v>239</v>
      </c>
      <c r="D536" s="264">
        <f t="shared" si="1441"/>
        <v>2310089.9612400001</v>
      </c>
      <c r="E536" s="264"/>
      <c r="F536" s="264">
        <v>2310089.9612400001</v>
      </c>
      <c r="G536" s="265"/>
      <c r="H536" s="265"/>
      <c r="I536" s="264"/>
      <c r="J536" s="320"/>
      <c r="K536" s="320"/>
      <c r="L536" s="320"/>
      <c r="M536" s="264"/>
      <c r="N536" s="320"/>
      <c r="O536" s="320"/>
      <c r="P536" s="320"/>
      <c r="Q536" s="320"/>
      <c r="R536" s="320"/>
      <c r="S536" s="264">
        <f>W536</f>
        <v>163498.43006000001</v>
      </c>
      <c r="T536" s="675">
        <f t="shared" ref="T536:T538" si="1451">S536/D536</f>
        <v>7.0775784840966985E-2</v>
      </c>
      <c r="U536" s="199"/>
      <c r="V536" s="634"/>
      <c r="W536" s="264">
        <f>163498.43006</f>
        <v>163498.43006000001</v>
      </c>
      <c r="X536" s="634">
        <f t="shared" si="1401"/>
        <v>7.0775784840966985E-2</v>
      </c>
      <c r="Y536" s="320"/>
      <c r="Z536" s="320"/>
      <c r="AA536" s="320"/>
      <c r="AB536" s="320"/>
      <c r="AC536" s="264">
        <f t="shared" si="1427"/>
        <v>401089.96545999998</v>
      </c>
      <c r="AD536" s="580">
        <f t="shared" si="1428"/>
        <v>0.17362525797250972</v>
      </c>
      <c r="AE536" s="199"/>
      <c r="AF536" s="627"/>
      <c r="AG536" s="264">
        <v>401089.96545999998</v>
      </c>
      <c r="AH536" s="627">
        <f t="shared" si="1399"/>
        <v>0.17362525797250972</v>
      </c>
      <c r="AI536" s="320"/>
      <c r="AJ536" s="320"/>
      <c r="AK536" s="264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264">
        <f>AX536-F536</f>
        <v>4.2200000025331974E-3</v>
      </c>
      <c r="AV536" s="199">
        <f t="shared" si="1442"/>
        <v>2310089.9654600001</v>
      </c>
      <c r="AW536" s="199">
        <v>0</v>
      </c>
      <c r="AX536" s="264">
        <f>F536+0.00422</f>
        <v>2310089.9654600001</v>
      </c>
      <c r="AY536" s="320"/>
      <c r="AZ536" s="320"/>
      <c r="BA536" s="199">
        <f t="shared" si="1384"/>
        <v>0</v>
      </c>
      <c r="BB536" s="320"/>
      <c r="BC536" s="320"/>
      <c r="BD536" s="320"/>
      <c r="BE536" s="199">
        <f t="shared" si="1376"/>
        <v>0</v>
      </c>
      <c r="BF536" s="199">
        <f t="shared" si="1416"/>
        <v>0</v>
      </c>
      <c r="BG536" s="320"/>
      <c r="BH536" s="320"/>
      <c r="BI536" s="199">
        <f>BJ536+BK536</f>
        <v>1190565.5424800001</v>
      </c>
      <c r="BJ536" s="199">
        <v>0</v>
      </c>
      <c r="BK536" s="199">
        <v>1190565.5424800001</v>
      </c>
      <c r="BL536" s="320"/>
      <c r="BM536" s="320"/>
      <c r="BN536" s="555">
        <f>BO536-BI536</f>
        <v>0</v>
      </c>
      <c r="BO536" s="199">
        <f>BP536+BQ536</f>
        <v>1190565.5424799998</v>
      </c>
      <c r="BP536" s="199">
        <v>0</v>
      </c>
      <c r="BQ536" s="199">
        <f>3099565.54248-1909000</f>
        <v>1190565.5424799998</v>
      </c>
      <c r="BR536" s="320"/>
      <c r="BS536" s="320"/>
      <c r="BT536" s="320">
        <f t="shared" si="1385"/>
        <v>0</v>
      </c>
      <c r="BU536" s="320"/>
      <c r="BV536" s="199">
        <f t="shared" si="1449"/>
        <v>0</v>
      </c>
      <c r="BW536" s="199">
        <v>0</v>
      </c>
      <c r="BX536" s="199"/>
      <c r="BY536" s="320"/>
      <c r="BZ536" s="320"/>
      <c r="CA536" s="199">
        <f t="shared" si="1408"/>
        <v>0</v>
      </c>
      <c r="CB536" s="264"/>
      <c r="CC536" s="265"/>
      <c r="CD536" s="265"/>
      <c r="CE536" s="199">
        <f t="shared" si="1424"/>
        <v>0</v>
      </c>
      <c r="CF536" s="264">
        <f t="shared" si="1418"/>
        <v>0</v>
      </c>
      <c r="CG536" s="264"/>
      <c r="CH536" s="265">
        <f t="shared" si="1409"/>
        <v>0</v>
      </c>
      <c r="CI536" s="265"/>
      <c r="CJ536" s="199"/>
      <c r="CK536" s="199">
        <f t="shared" si="1450"/>
        <v>0</v>
      </c>
      <c r="CL536" s="199">
        <v>0</v>
      </c>
      <c r="CM536" s="199"/>
      <c r="CN536" s="320"/>
      <c r="CO536" s="320"/>
    </row>
    <row r="537" spans="1:12248" s="198" customFormat="1" ht="50.25" hidden="1" customHeight="1" x14ac:dyDescent="0.25">
      <c r="B537" s="209"/>
      <c r="C537" s="137" t="s">
        <v>433</v>
      </c>
      <c r="D537" s="264">
        <f t="shared" si="1441"/>
        <v>28000</v>
      </c>
      <c r="E537" s="264"/>
      <c r="F537" s="264">
        <v>28000</v>
      </c>
      <c r="G537" s="265"/>
      <c r="H537" s="265"/>
      <c r="I537" s="264"/>
      <c r="J537" s="320"/>
      <c r="K537" s="320"/>
      <c r="L537" s="320"/>
      <c r="M537" s="264"/>
      <c r="N537" s="320"/>
      <c r="O537" s="320"/>
      <c r="P537" s="320"/>
      <c r="Q537" s="320"/>
      <c r="R537" s="320"/>
      <c r="S537" s="264">
        <f t="shared" ref="S537:S538" si="1452">W537</f>
        <v>0</v>
      </c>
      <c r="T537" s="675">
        <f t="shared" si="1451"/>
        <v>0</v>
      </c>
      <c r="U537" s="199"/>
      <c r="V537" s="634"/>
      <c r="W537" s="264">
        <v>0</v>
      </c>
      <c r="X537" s="634">
        <f t="shared" si="1401"/>
        <v>0</v>
      </c>
      <c r="Y537" s="320"/>
      <c r="Z537" s="320"/>
      <c r="AA537" s="320"/>
      <c r="AB537" s="320"/>
      <c r="AC537" s="264">
        <f t="shared" si="1427"/>
        <v>0</v>
      </c>
      <c r="AD537" s="580">
        <f t="shared" si="1428"/>
        <v>0</v>
      </c>
      <c r="AE537" s="199"/>
      <c r="AF537" s="627"/>
      <c r="AG537" s="264">
        <v>0</v>
      </c>
      <c r="AH537" s="627">
        <f t="shared" si="1399"/>
        <v>0</v>
      </c>
      <c r="AI537" s="320"/>
      <c r="AJ537" s="320"/>
      <c r="AK537" s="264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199"/>
      <c r="AV537" s="199">
        <f t="shared" si="1442"/>
        <v>28000</v>
      </c>
      <c r="AW537" s="199"/>
      <c r="AX537" s="199">
        <f>F537</f>
        <v>28000</v>
      </c>
      <c r="AY537" s="320"/>
      <c r="AZ537" s="320"/>
      <c r="BA537" s="199"/>
      <c r="BB537" s="320"/>
      <c r="BC537" s="320"/>
      <c r="BD537" s="320"/>
      <c r="BE537" s="199"/>
      <c r="BF537" s="199"/>
      <c r="BG537" s="320"/>
      <c r="BH537" s="320"/>
      <c r="BI537" s="199">
        <f t="shared" ref="BI537:BI538" si="1453">BJ537+BK537</f>
        <v>0</v>
      </c>
      <c r="BJ537" s="199"/>
      <c r="BK537" s="199"/>
      <c r="BL537" s="320"/>
      <c r="BM537" s="320"/>
      <c r="BN537" s="199">
        <f t="shared" ref="BN537:BN538" si="1454">BO537-BI537</f>
        <v>0</v>
      </c>
      <c r="BO537" s="199">
        <f t="shared" ref="BO537:BO538" si="1455">BP537+BQ537</f>
        <v>0</v>
      </c>
      <c r="BP537" s="199"/>
      <c r="BQ537" s="199"/>
      <c r="BR537" s="320"/>
      <c r="BS537" s="320"/>
      <c r="BT537" s="320"/>
      <c r="BU537" s="320"/>
      <c r="BV537" s="199"/>
      <c r="BW537" s="199"/>
      <c r="BX537" s="199"/>
      <c r="BY537" s="320"/>
      <c r="BZ537" s="320"/>
      <c r="CA537" s="199"/>
      <c r="CB537" s="264"/>
      <c r="CC537" s="265"/>
      <c r="CD537" s="265"/>
      <c r="CE537" s="199"/>
      <c r="CF537" s="264"/>
      <c r="CG537" s="264"/>
      <c r="CH537" s="265"/>
      <c r="CI537" s="265"/>
      <c r="CJ537" s="199"/>
      <c r="CK537" s="199"/>
      <c r="CL537" s="199"/>
      <c r="CM537" s="199"/>
      <c r="CN537" s="320"/>
      <c r="CO537" s="320"/>
    </row>
    <row r="538" spans="1:12248" s="198" customFormat="1" ht="50.25" hidden="1" customHeight="1" x14ac:dyDescent="0.25">
      <c r="B538" s="209"/>
      <c r="C538" s="137" t="s">
        <v>238</v>
      </c>
      <c r="D538" s="264">
        <f t="shared" si="1441"/>
        <v>86908.904540000003</v>
      </c>
      <c r="E538" s="264"/>
      <c r="F538" s="264">
        <v>86908.904540000003</v>
      </c>
      <c r="G538" s="265"/>
      <c r="H538" s="265"/>
      <c r="I538" s="264"/>
      <c r="J538" s="320"/>
      <c r="K538" s="320"/>
      <c r="L538" s="320"/>
      <c r="M538" s="264"/>
      <c r="N538" s="320"/>
      <c r="O538" s="320"/>
      <c r="P538" s="320"/>
      <c r="Q538" s="320"/>
      <c r="R538" s="320"/>
      <c r="S538" s="264">
        <f t="shared" si="1452"/>
        <v>94483.381359999999</v>
      </c>
      <c r="T538" s="675">
        <f t="shared" si="1451"/>
        <v>1.0871542088821731</v>
      </c>
      <c r="U538" s="199"/>
      <c r="V538" s="634"/>
      <c r="W538" s="264">
        <f>90218.20498+3919.65158+345.5248</f>
        <v>94483.381359999999</v>
      </c>
      <c r="X538" s="634">
        <f t="shared" si="1401"/>
        <v>1.0871542088821731</v>
      </c>
      <c r="Y538" s="320"/>
      <c r="Z538" s="320"/>
      <c r="AA538" s="320"/>
      <c r="AB538" s="320"/>
      <c r="AC538" s="264">
        <f t="shared" si="1427"/>
        <v>84908.904539999901</v>
      </c>
      <c r="AD538" s="580">
        <f t="shared" si="1428"/>
        <v>0.97698739835019321</v>
      </c>
      <c r="AE538" s="199"/>
      <c r="AF538" s="627"/>
      <c r="AG538" s="264">
        <f>55545.56663+21558.0836899999+7805.25422</f>
        <v>84908.904539999901</v>
      </c>
      <c r="AH538" s="627">
        <f t="shared" si="1399"/>
        <v>0.97698739835019321</v>
      </c>
      <c r="AI538" s="320"/>
      <c r="AJ538" s="320"/>
      <c r="AK538" s="264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199"/>
      <c r="AV538" s="199">
        <f t="shared" si="1442"/>
        <v>86908.904540000003</v>
      </c>
      <c r="AW538" s="199">
        <v>0</v>
      </c>
      <c r="AX538" s="199">
        <f>F538</f>
        <v>86908.904540000003</v>
      </c>
      <c r="AY538" s="320"/>
      <c r="AZ538" s="320"/>
      <c r="BA538" s="199">
        <f t="shared" si="1384"/>
        <v>0</v>
      </c>
      <c r="BB538" s="320"/>
      <c r="BC538" s="320"/>
      <c r="BD538" s="320"/>
      <c r="BE538" s="199">
        <f t="shared" si="1376"/>
        <v>0</v>
      </c>
      <c r="BF538" s="199">
        <f t="shared" si="1416"/>
        <v>0</v>
      </c>
      <c r="BG538" s="320"/>
      <c r="BH538" s="320"/>
      <c r="BI538" s="199">
        <f t="shared" si="1453"/>
        <v>26040.45752</v>
      </c>
      <c r="BJ538" s="199">
        <v>0</v>
      </c>
      <c r="BK538" s="199">
        <v>26040.45752</v>
      </c>
      <c r="BL538" s="320"/>
      <c r="BM538" s="320"/>
      <c r="BN538" s="199">
        <f t="shared" si="1454"/>
        <v>0</v>
      </c>
      <c r="BO538" s="199">
        <f t="shared" si="1455"/>
        <v>26040.45752</v>
      </c>
      <c r="BP538" s="199">
        <v>0</v>
      </c>
      <c r="BQ538" s="199">
        <v>26040.45752</v>
      </c>
      <c r="BR538" s="320"/>
      <c r="BS538" s="320"/>
      <c r="BT538" s="320">
        <f t="shared" si="1385"/>
        <v>0</v>
      </c>
      <c r="BU538" s="320"/>
      <c r="BV538" s="199">
        <f t="shared" si="1449"/>
        <v>0</v>
      </c>
      <c r="BW538" s="199">
        <v>0</v>
      </c>
      <c r="BX538" s="199"/>
      <c r="BY538" s="320"/>
      <c r="BZ538" s="320"/>
      <c r="CA538" s="199">
        <f t="shared" si="1408"/>
        <v>0</v>
      </c>
      <c r="CB538" s="264"/>
      <c r="CC538" s="265"/>
      <c r="CD538" s="265"/>
      <c r="CE538" s="199">
        <f t="shared" si="1424"/>
        <v>0</v>
      </c>
      <c r="CF538" s="264">
        <f t="shared" si="1418"/>
        <v>0</v>
      </c>
      <c r="CG538" s="264"/>
      <c r="CH538" s="265">
        <f t="shared" si="1409"/>
        <v>0</v>
      </c>
      <c r="CI538" s="265"/>
      <c r="CJ538" s="199"/>
      <c r="CK538" s="199">
        <f t="shared" si="1450"/>
        <v>0</v>
      </c>
      <c r="CL538" s="199">
        <v>0</v>
      </c>
      <c r="CM538" s="199"/>
      <c r="CN538" s="320"/>
      <c r="CO538" s="320"/>
    </row>
    <row r="539" spans="1:12248" s="650" customFormat="1" ht="214.5" customHeight="1" x14ac:dyDescent="0.3">
      <c r="A539" s="411"/>
      <c r="B539" s="445" t="s">
        <v>7</v>
      </c>
      <c r="C539" s="444" t="s">
        <v>234</v>
      </c>
      <c r="D539" s="416">
        <f>E539+F539+G539+H539</f>
        <v>1366389.8856200001</v>
      </c>
      <c r="E539" s="416"/>
      <c r="F539" s="416">
        <f>F540+F543</f>
        <v>1366389.8856200001</v>
      </c>
      <c r="G539" s="416"/>
      <c r="H539" s="416"/>
      <c r="I539" s="416">
        <f>M539</f>
        <v>0</v>
      </c>
      <c r="J539" s="417"/>
      <c r="K539" s="417"/>
      <c r="L539" s="417"/>
      <c r="M539" s="416">
        <f>M540+M543</f>
        <v>0</v>
      </c>
      <c r="N539" s="417"/>
      <c r="O539" s="417"/>
      <c r="P539" s="417"/>
      <c r="Q539" s="417"/>
      <c r="R539" s="417"/>
      <c r="S539" s="416">
        <f>W539</f>
        <v>30095.999489999998</v>
      </c>
      <c r="T539" s="575">
        <f>S539/D539</f>
        <v>2.2025923791395691E-2</v>
      </c>
      <c r="U539" s="417"/>
      <c r="V539" s="649"/>
      <c r="W539" s="416">
        <f>W540+W543</f>
        <v>30095.999489999998</v>
      </c>
      <c r="X539" s="575">
        <f t="shared" si="1401"/>
        <v>2.2025923791395691E-2</v>
      </c>
      <c r="Y539" s="417"/>
      <c r="Z539" s="417"/>
      <c r="AA539" s="417"/>
      <c r="AB539" s="417"/>
      <c r="AC539" s="416">
        <f t="shared" si="1427"/>
        <v>246345.10174000001</v>
      </c>
      <c r="AD539" s="575">
        <f t="shared" si="1428"/>
        <v>0.18028902609171527</v>
      </c>
      <c r="AE539" s="417"/>
      <c r="AF539" s="633"/>
      <c r="AG539" s="416">
        <f>AG540+AG543</f>
        <v>246345.10174000001</v>
      </c>
      <c r="AH539" s="633">
        <f t="shared" si="1399"/>
        <v>0.18028902609171527</v>
      </c>
      <c r="AI539" s="417"/>
      <c r="AJ539" s="417"/>
      <c r="AK539" s="416"/>
      <c r="AL539" s="582"/>
      <c r="AM539" s="417"/>
      <c r="AN539" s="417"/>
      <c r="AO539" s="417"/>
      <c r="AP539" s="417"/>
      <c r="AQ539" s="417"/>
      <c r="AR539" s="417"/>
      <c r="AS539" s="417"/>
      <c r="AT539" s="417"/>
      <c r="AU539" s="417">
        <f>AV539-D539</f>
        <v>-518605.26188000012</v>
      </c>
      <c r="AV539" s="417">
        <f>AW539+AX539+AY539+AZ539</f>
        <v>847784.62373999995</v>
      </c>
      <c r="AW539" s="417">
        <f>AW540+AW543</f>
        <v>0</v>
      </c>
      <c r="AX539" s="417">
        <f>AX540+AX543</f>
        <v>847784.62373999995</v>
      </c>
      <c r="AY539" s="417"/>
      <c r="AZ539" s="417"/>
      <c r="BA539" s="417">
        <f t="shared" si="1384"/>
        <v>0</v>
      </c>
      <c r="BB539" s="417"/>
      <c r="BC539" s="417"/>
      <c r="BD539" s="417"/>
      <c r="BE539" s="417">
        <f t="shared" si="1376"/>
        <v>0</v>
      </c>
      <c r="BF539" s="417">
        <f t="shared" si="1416"/>
        <v>0</v>
      </c>
      <c r="BG539" s="417"/>
      <c r="BH539" s="417"/>
      <c r="BI539" s="417">
        <f>BJ539+BK539+BL539+BM539</f>
        <v>0</v>
      </c>
      <c r="BJ539" s="417">
        <f>BJ540+BJ543</f>
        <v>0</v>
      </c>
      <c r="BK539" s="417"/>
      <c r="BL539" s="417"/>
      <c r="BM539" s="417"/>
      <c r="BN539" s="417">
        <f>BO539</f>
        <v>0</v>
      </c>
      <c r="BO539" s="417">
        <f>BP539+BQ539+BR539+BS539</f>
        <v>0</v>
      </c>
      <c r="BP539" s="417">
        <f>BP540+BP543</f>
        <v>0</v>
      </c>
      <c r="BQ539" s="417">
        <f>BQ540+BQ543</f>
        <v>0</v>
      </c>
      <c r="BR539" s="417"/>
      <c r="BS539" s="417"/>
      <c r="BT539" s="417">
        <f t="shared" si="1385"/>
        <v>0</v>
      </c>
      <c r="BU539" s="417"/>
      <c r="BV539" s="417">
        <f>BW539+BX539+BY539+BZ539</f>
        <v>507227.07996999996</v>
      </c>
      <c r="BW539" s="417">
        <f>BW540+BW543</f>
        <v>0</v>
      </c>
      <c r="BX539" s="417">
        <f>BX540+BX543</f>
        <v>507227.07996999996</v>
      </c>
      <c r="BY539" s="417"/>
      <c r="BZ539" s="417"/>
      <c r="CA539" s="417">
        <f t="shared" si="1408"/>
        <v>0</v>
      </c>
      <c r="CB539" s="417">
        <f>CB540</f>
        <v>0</v>
      </c>
      <c r="CC539" s="417"/>
      <c r="CD539" s="417"/>
      <c r="CE539" s="417">
        <f>CF539+CG539+CH539+CI539</f>
        <v>95991.164340000032</v>
      </c>
      <c r="CF539" s="417">
        <f>CF540+CF543</f>
        <v>0</v>
      </c>
      <c r="CG539" s="417">
        <f>CG540+CG543</f>
        <v>95991.164340000032</v>
      </c>
      <c r="CH539" s="417">
        <f t="shared" si="1409"/>
        <v>0</v>
      </c>
      <c r="CI539" s="417"/>
      <c r="CJ539" s="417">
        <f>CJ540</f>
        <v>0</v>
      </c>
      <c r="CK539" s="417">
        <f>CL539+CM539+CN539+CO539</f>
        <v>95991.164340000032</v>
      </c>
      <c r="CL539" s="417">
        <f>CL540+CL543</f>
        <v>0</v>
      </c>
      <c r="CM539" s="417">
        <f>CM540+CM543</f>
        <v>95991.164340000032</v>
      </c>
      <c r="CN539" s="417"/>
      <c r="CO539" s="458"/>
      <c r="CP539" s="417"/>
      <c r="CQ539" s="417"/>
      <c r="CR539" s="417"/>
      <c r="CS539" s="417"/>
      <c r="CT539" s="417"/>
      <c r="CU539" s="417"/>
      <c r="CV539" s="417"/>
      <c r="CW539" s="417"/>
      <c r="CX539" s="417"/>
      <c r="CY539" s="417"/>
      <c r="CZ539" s="417"/>
      <c r="DA539" s="417"/>
      <c r="DB539" s="417"/>
      <c r="DC539" s="418"/>
      <c r="DD539" s="418"/>
      <c r="DE539" s="418"/>
      <c r="DF539" s="418"/>
      <c r="DG539" s="416"/>
      <c r="DH539" s="416"/>
      <c r="DI539" s="416"/>
      <c r="DJ539" s="416"/>
      <c r="DK539" s="416"/>
      <c r="DL539" s="416"/>
      <c r="DM539" s="416"/>
      <c r="DN539" s="416"/>
      <c r="DO539" s="416"/>
      <c r="DP539" s="416"/>
      <c r="DQ539" s="416"/>
      <c r="DR539" s="416"/>
      <c r="DS539" s="416"/>
      <c r="DT539" s="416"/>
      <c r="DU539" s="416"/>
      <c r="DV539" s="416"/>
      <c r="DW539" s="416"/>
      <c r="DX539" s="416"/>
      <c r="DY539" s="416"/>
      <c r="DZ539" s="417"/>
      <c r="EA539" s="417"/>
      <c r="EB539" s="417"/>
      <c r="EC539" s="417"/>
      <c r="ED539" s="417"/>
      <c r="EE539" s="417"/>
      <c r="EF539" s="417"/>
      <c r="EG539" s="417"/>
      <c r="EH539" s="417"/>
      <c r="EI539" s="417"/>
      <c r="EJ539" s="417"/>
      <c r="EK539" s="417"/>
      <c r="EL539" s="417"/>
      <c r="EM539" s="417"/>
      <c r="EN539" s="417"/>
      <c r="EO539" s="417"/>
      <c r="EP539" s="417"/>
      <c r="EQ539" s="417"/>
      <c r="ER539" s="417"/>
      <c r="ES539" s="417"/>
      <c r="ET539" s="417"/>
      <c r="EU539" s="417"/>
      <c r="EV539" s="417"/>
      <c r="EW539" s="417"/>
      <c r="EX539" s="418"/>
      <c r="EY539" s="418"/>
      <c r="EZ539" s="418"/>
      <c r="FA539" s="418"/>
      <c r="FB539" s="418"/>
      <c r="FC539" s="417"/>
      <c r="FD539" s="417"/>
      <c r="FE539" s="418"/>
      <c r="FF539" s="418"/>
      <c r="FG539" s="417"/>
      <c r="FH539" s="417"/>
      <c r="FI539" s="418"/>
      <c r="FJ539" s="418"/>
      <c r="FK539" s="417"/>
      <c r="FL539" s="417"/>
      <c r="FM539" s="417"/>
      <c r="FN539" s="417"/>
      <c r="FO539" s="417"/>
      <c r="FP539" s="417"/>
      <c r="FQ539" s="417"/>
      <c r="FR539" s="418"/>
      <c r="FS539" s="418"/>
      <c r="FT539" s="417"/>
      <c r="FU539" s="417"/>
      <c r="FV539" s="418"/>
      <c r="FW539" s="418"/>
      <c r="FX539" s="417"/>
      <c r="FY539" s="417"/>
      <c r="FZ539" s="417"/>
      <c r="GA539" s="417"/>
      <c r="GB539" s="417"/>
      <c r="GC539" s="411"/>
      <c r="GD539" s="443"/>
      <c r="GE539" s="417"/>
      <c r="GF539" s="417"/>
      <c r="GG539" s="417"/>
      <c r="GH539" s="417"/>
      <c r="GI539" s="417"/>
      <c r="GJ539" s="417"/>
      <c r="GK539" s="417"/>
      <c r="GL539" s="416"/>
      <c r="GM539" s="416"/>
      <c r="GN539" s="416"/>
      <c r="GO539" s="416"/>
      <c r="GP539" s="416"/>
      <c r="GQ539" s="416"/>
      <c r="GR539" s="416"/>
      <c r="GS539" s="416"/>
      <c r="GT539" s="416"/>
      <c r="GU539" s="416"/>
      <c r="GV539" s="416"/>
      <c r="GW539" s="416"/>
      <c r="GX539" s="416"/>
      <c r="GY539" s="416"/>
      <c r="GZ539" s="416"/>
      <c r="HA539" s="416"/>
      <c r="HB539" s="416"/>
      <c r="HC539" s="416"/>
      <c r="HD539" s="416"/>
      <c r="HE539" s="416"/>
      <c r="HF539" s="416"/>
      <c r="HG539" s="416"/>
      <c r="HH539" s="416"/>
      <c r="HI539" s="416"/>
      <c r="HJ539" s="416"/>
      <c r="HK539" s="416"/>
      <c r="HL539" s="416"/>
      <c r="HM539" s="416"/>
      <c r="HN539" s="416"/>
      <c r="HO539" s="416"/>
      <c r="HP539" s="416"/>
      <c r="HQ539" s="416"/>
      <c r="HR539" s="416"/>
      <c r="HS539" s="416"/>
      <c r="HT539" s="416"/>
      <c r="HU539" s="416"/>
      <c r="HV539" s="416"/>
      <c r="HW539" s="416"/>
      <c r="HX539" s="416"/>
      <c r="HY539" s="416"/>
      <c r="HZ539" s="416"/>
      <c r="IA539" s="416"/>
      <c r="IB539" s="416"/>
      <c r="IC539" s="416"/>
      <c r="ID539" s="417"/>
      <c r="IE539" s="417"/>
      <c r="IF539" s="417"/>
      <c r="IG539" s="417"/>
      <c r="IH539" s="417"/>
      <c r="II539" s="417"/>
      <c r="IJ539" s="417"/>
      <c r="IK539" s="417"/>
      <c r="IL539" s="417"/>
      <c r="IM539" s="417"/>
      <c r="IN539" s="417"/>
      <c r="IO539" s="417"/>
      <c r="IP539" s="417"/>
      <c r="IQ539" s="417"/>
      <c r="IR539" s="417"/>
      <c r="IS539" s="417"/>
      <c r="IT539" s="417"/>
      <c r="IU539" s="417"/>
      <c r="IV539" s="417"/>
      <c r="IW539" s="417"/>
      <c r="IX539" s="417"/>
      <c r="IY539" s="417"/>
      <c r="IZ539" s="417"/>
      <c r="JA539" s="417"/>
      <c r="JB539" s="418"/>
      <c r="JC539" s="418"/>
      <c r="JD539" s="418"/>
      <c r="JE539" s="418"/>
      <c r="JF539" s="418"/>
      <c r="JG539" s="417"/>
      <c r="JH539" s="417"/>
      <c r="JI539" s="418"/>
      <c r="JJ539" s="418"/>
      <c r="JK539" s="417"/>
      <c r="JL539" s="417"/>
      <c r="JM539" s="418"/>
      <c r="JN539" s="418"/>
      <c r="JO539" s="417"/>
      <c r="JP539" s="417"/>
      <c r="JQ539" s="417"/>
      <c r="JR539" s="417"/>
      <c r="JS539" s="417"/>
      <c r="JT539" s="417"/>
      <c r="JU539" s="417"/>
      <c r="JV539" s="418"/>
      <c r="JW539" s="418"/>
      <c r="JX539" s="417"/>
      <c r="JY539" s="417"/>
      <c r="JZ539" s="418"/>
      <c r="KA539" s="418"/>
      <c r="KB539" s="417"/>
      <c r="KC539" s="417"/>
      <c r="KD539" s="417"/>
      <c r="KE539" s="417"/>
      <c r="KF539" s="417"/>
      <c r="KG539" s="411"/>
      <c r="KH539" s="443"/>
      <c r="KI539" s="417"/>
      <c r="KJ539" s="417"/>
      <c r="KK539" s="417"/>
      <c r="KL539" s="417"/>
      <c r="KM539" s="417"/>
      <c r="KN539" s="417"/>
      <c r="KO539" s="417"/>
      <c r="KP539" s="416"/>
      <c r="KQ539" s="416"/>
      <c r="KR539" s="416"/>
      <c r="KS539" s="416"/>
      <c r="KT539" s="416"/>
      <c r="KU539" s="416"/>
      <c r="KV539" s="416"/>
      <c r="KW539" s="416"/>
      <c r="KX539" s="416"/>
      <c r="KY539" s="416"/>
      <c r="KZ539" s="416"/>
      <c r="LA539" s="416"/>
      <c r="LB539" s="416"/>
      <c r="LC539" s="416"/>
      <c r="LD539" s="416"/>
      <c r="LE539" s="416"/>
      <c r="LF539" s="416"/>
      <c r="LG539" s="416"/>
      <c r="LH539" s="416"/>
      <c r="LI539" s="416"/>
      <c r="LJ539" s="416"/>
      <c r="LK539" s="416"/>
      <c r="LL539" s="416"/>
      <c r="LM539" s="416"/>
      <c r="LN539" s="416"/>
      <c r="LO539" s="416"/>
      <c r="LP539" s="416"/>
      <c r="LQ539" s="416"/>
      <c r="LR539" s="416"/>
      <c r="LS539" s="416"/>
      <c r="LT539" s="416"/>
      <c r="LU539" s="416"/>
      <c r="LV539" s="416"/>
      <c r="LW539" s="416"/>
      <c r="LX539" s="416"/>
      <c r="LY539" s="416"/>
      <c r="LZ539" s="416"/>
      <c r="MA539" s="416"/>
      <c r="MB539" s="416"/>
      <c r="MC539" s="416"/>
      <c r="MD539" s="416"/>
      <c r="ME539" s="416"/>
      <c r="MF539" s="416"/>
      <c r="MG539" s="416"/>
      <c r="MH539" s="417"/>
      <c r="MI539" s="417"/>
      <c r="MJ539" s="417"/>
      <c r="MK539" s="417"/>
      <c r="ML539" s="417"/>
      <c r="MM539" s="417"/>
      <c r="MN539" s="417"/>
      <c r="MO539" s="417"/>
      <c r="MP539" s="417"/>
      <c r="MQ539" s="417"/>
      <c r="MR539" s="417"/>
      <c r="MS539" s="417"/>
      <c r="MT539" s="417"/>
      <c r="MU539" s="417"/>
      <c r="MV539" s="417"/>
      <c r="MW539" s="417"/>
      <c r="MX539" s="417"/>
      <c r="MY539" s="417"/>
      <c r="MZ539" s="417"/>
      <c r="NA539" s="417"/>
      <c r="NB539" s="417"/>
      <c r="NC539" s="417"/>
      <c r="ND539" s="417"/>
      <c r="NE539" s="417"/>
      <c r="NF539" s="418"/>
      <c r="NG539" s="418"/>
      <c r="NH539" s="418"/>
      <c r="NI539" s="418"/>
      <c r="NJ539" s="418"/>
      <c r="NK539" s="417"/>
      <c r="NL539" s="417"/>
      <c r="NM539" s="418"/>
      <c r="NN539" s="418"/>
      <c r="NO539" s="417"/>
      <c r="NP539" s="417"/>
      <c r="NQ539" s="418"/>
      <c r="NR539" s="418"/>
      <c r="NS539" s="417"/>
      <c r="NT539" s="417"/>
      <c r="NU539" s="417"/>
      <c r="NV539" s="417"/>
      <c r="NW539" s="417"/>
      <c r="NX539" s="417"/>
      <c r="NY539" s="417"/>
      <c r="NZ539" s="418"/>
      <c r="OA539" s="418"/>
      <c r="OB539" s="417"/>
      <c r="OC539" s="417"/>
      <c r="OD539" s="418"/>
      <c r="OE539" s="418"/>
      <c r="OF539" s="417"/>
      <c r="OG539" s="417"/>
      <c r="OH539" s="417"/>
      <c r="OI539" s="417"/>
      <c r="OJ539" s="417"/>
      <c r="OK539" s="411"/>
      <c r="OL539" s="443"/>
      <c r="OM539" s="417"/>
      <c r="ON539" s="417"/>
      <c r="OO539" s="417"/>
      <c r="OP539" s="417"/>
      <c r="OQ539" s="417"/>
      <c r="OR539" s="417"/>
      <c r="OS539" s="417"/>
      <c r="OT539" s="416"/>
      <c r="OU539" s="416"/>
      <c r="OV539" s="416"/>
      <c r="OW539" s="416"/>
      <c r="OX539" s="416"/>
      <c r="OY539" s="416"/>
      <c r="OZ539" s="416"/>
      <c r="PA539" s="416"/>
      <c r="PB539" s="416"/>
      <c r="PC539" s="416"/>
      <c r="PD539" s="416"/>
      <c r="PE539" s="416"/>
      <c r="PF539" s="416"/>
      <c r="PG539" s="416"/>
      <c r="PH539" s="416"/>
      <c r="PI539" s="416"/>
      <c r="PJ539" s="416"/>
      <c r="PK539" s="416"/>
      <c r="PL539" s="416"/>
      <c r="PM539" s="416"/>
      <c r="PN539" s="416"/>
      <c r="PO539" s="416"/>
      <c r="PP539" s="416"/>
      <c r="PQ539" s="416"/>
      <c r="PR539" s="416"/>
      <c r="PS539" s="416"/>
      <c r="PT539" s="416"/>
      <c r="PU539" s="416"/>
      <c r="PV539" s="416"/>
      <c r="PW539" s="416"/>
      <c r="PX539" s="416"/>
      <c r="PY539" s="416"/>
      <c r="PZ539" s="416"/>
      <c r="QA539" s="416"/>
      <c r="QB539" s="416"/>
      <c r="QC539" s="416"/>
      <c r="QD539" s="416"/>
      <c r="QE539" s="416"/>
      <c r="QF539" s="416"/>
      <c r="QG539" s="416"/>
      <c r="QH539" s="416"/>
      <c r="QI539" s="416"/>
      <c r="QJ539" s="416"/>
      <c r="QK539" s="416"/>
      <c r="QL539" s="417"/>
      <c r="QM539" s="417"/>
      <c r="QN539" s="417"/>
      <c r="QO539" s="417"/>
      <c r="QP539" s="417"/>
      <c r="QQ539" s="417"/>
      <c r="QR539" s="417"/>
      <c r="QS539" s="417"/>
      <c r="QT539" s="417"/>
      <c r="QU539" s="417"/>
      <c r="QV539" s="417"/>
      <c r="QW539" s="417"/>
      <c r="QX539" s="417"/>
      <c r="QY539" s="417"/>
      <c r="QZ539" s="417"/>
      <c r="RA539" s="417"/>
      <c r="RB539" s="417"/>
      <c r="RC539" s="417"/>
      <c r="RD539" s="417"/>
      <c r="RE539" s="417"/>
      <c r="RF539" s="417"/>
      <c r="RG539" s="417"/>
      <c r="RH539" s="417"/>
      <c r="RI539" s="417"/>
      <c r="RJ539" s="418"/>
      <c r="RK539" s="418"/>
      <c r="RL539" s="418"/>
      <c r="RM539" s="418"/>
      <c r="RN539" s="418"/>
      <c r="RO539" s="417"/>
      <c r="RP539" s="417"/>
      <c r="RQ539" s="418"/>
      <c r="RR539" s="418"/>
      <c r="RS539" s="417"/>
      <c r="RT539" s="417"/>
      <c r="RU539" s="418"/>
      <c r="RV539" s="418"/>
      <c r="RW539" s="417"/>
      <c r="RX539" s="417"/>
      <c r="RY539" s="417"/>
      <c r="RZ539" s="417"/>
      <c r="SA539" s="417"/>
      <c r="SB539" s="417"/>
      <c r="SC539" s="417"/>
      <c r="SD539" s="418"/>
      <c r="SE539" s="418"/>
      <c r="SF539" s="417"/>
      <c r="SG539" s="417"/>
      <c r="SH539" s="418"/>
      <c r="SI539" s="418"/>
      <c r="SJ539" s="417"/>
      <c r="SK539" s="417"/>
      <c r="SL539" s="417"/>
      <c r="SM539" s="417"/>
      <c r="SN539" s="417"/>
      <c r="SO539" s="411"/>
      <c r="SP539" s="443"/>
      <c r="SQ539" s="417"/>
      <c r="SR539" s="417"/>
      <c r="SS539" s="417"/>
      <c r="ST539" s="417"/>
      <c r="SU539" s="417"/>
      <c r="SV539" s="417"/>
      <c r="SW539" s="417"/>
      <c r="SX539" s="416"/>
      <c r="SY539" s="416"/>
      <c r="SZ539" s="416"/>
      <c r="TA539" s="416"/>
      <c r="TB539" s="416"/>
      <c r="TC539" s="416"/>
      <c r="TD539" s="416"/>
      <c r="TE539" s="416"/>
      <c r="TF539" s="416"/>
      <c r="TG539" s="416"/>
      <c r="TH539" s="416"/>
      <c r="TI539" s="416"/>
      <c r="TJ539" s="416"/>
      <c r="TK539" s="416"/>
      <c r="TL539" s="416"/>
      <c r="TM539" s="416"/>
      <c r="TN539" s="416"/>
      <c r="TO539" s="416"/>
      <c r="TP539" s="416"/>
      <c r="TQ539" s="416"/>
      <c r="TR539" s="416"/>
      <c r="TS539" s="416"/>
      <c r="TT539" s="416"/>
      <c r="TU539" s="416"/>
      <c r="TV539" s="416"/>
      <c r="TW539" s="416"/>
      <c r="TX539" s="416"/>
      <c r="TY539" s="416"/>
      <c r="TZ539" s="416"/>
      <c r="UA539" s="416"/>
      <c r="UB539" s="416"/>
      <c r="UC539" s="416"/>
      <c r="UD539" s="416"/>
      <c r="UE539" s="416"/>
      <c r="UF539" s="416"/>
      <c r="UG539" s="416"/>
      <c r="UH539" s="416"/>
      <c r="UI539" s="416"/>
      <c r="UJ539" s="416"/>
      <c r="UK539" s="416"/>
      <c r="UL539" s="416"/>
      <c r="UM539" s="416"/>
      <c r="UN539" s="416"/>
      <c r="UO539" s="416"/>
      <c r="UP539" s="417"/>
      <c r="UQ539" s="417"/>
      <c r="UR539" s="417"/>
      <c r="US539" s="417"/>
      <c r="UT539" s="417"/>
      <c r="UU539" s="417"/>
      <c r="UV539" s="417"/>
      <c r="UW539" s="417"/>
      <c r="UX539" s="417"/>
      <c r="UY539" s="417"/>
      <c r="UZ539" s="417"/>
      <c r="VA539" s="417"/>
      <c r="VB539" s="417"/>
      <c r="VC539" s="417"/>
      <c r="VD539" s="417"/>
      <c r="VE539" s="417"/>
      <c r="VF539" s="417"/>
      <c r="VG539" s="417"/>
      <c r="VH539" s="417"/>
      <c r="VI539" s="417"/>
      <c r="VJ539" s="417"/>
      <c r="VK539" s="417"/>
      <c r="VL539" s="417"/>
      <c r="VM539" s="417"/>
      <c r="VN539" s="418"/>
      <c r="VO539" s="418"/>
      <c r="VP539" s="418"/>
      <c r="VQ539" s="418"/>
      <c r="VR539" s="418"/>
      <c r="VS539" s="417"/>
      <c r="VT539" s="417"/>
      <c r="VU539" s="418"/>
      <c r="VV539" s="418"/>
      <c r="VW539" s="417"/>
      <c r="VX539" s="417"/>
      <c r="VY539" s="418"/>
      <c r="VZ539" s="418"/>
      <c r="WA539" s="417"/>
      <c r="WB539" s="417"/>
      <c r="WC539" s="417"/>
      <c r="WD539" s="417"/>
      <c r="WE539" s="417"/>
      <c r="WF539" s="417"/>
      <c r="WG539" s="417"/>
      <c r="WH539" s="418"/>
      <c r="WI539" s="418"/>
      <c r="WJ539" s="417"/>
      <c r="WK539" s="417"/>
      <c r="WL539" s="418"/>
      <c r="WM539" s="418"/>
      <c r="WN539" s="417"/>
      <c r="WO539" s="417"/>
      <c r="WP539" s="417"/>
      <c r="WQ539" s="417"/>
      <c r="WR539" s="417"/>
      <c r="WS539" s="411"/>
      <c r="WT539" s="443"/>
      <c r="WU539" s="417"/>
      <c r="WV539" s="417"/>
      <c r="WW539" s="417"/>
      <c r="WX539" s="417"/>
      <c r="WY539" s="417"/>
      <c r="WZ539" s="417"/>
      <c r="XA539" s="417"/>
      <c r="XB539" s="416"/>
      <c r="XC539" s="416"/>
      <c r="XD539" s="416"/>
      <c r="XE539" s="416"/>
      <c r="XF539" s="416"/>
      <c r="XG539" s="416"/>
      <c r="XH539" s="416"/>
      <c r="XI539" s="416"/>
      <c r="XJ539" s="416"/>
      <c r="XK539" s="416"/>
      <c r="XL539" s="416"/>
      <c r="XM539" s="416"/>
      <c r="XN539" s="416"/>
      <c r="XO539" s="416"/>
      <c r="XP539" s="416"/>
      <c r="XQ539" s="416"/>
      <c r="XR539" s="416"/>
      <c r="XS539" s="416"/>
      <c r="XT539" s="416"/>
      <c r="XU539" s="416"/>
      <c r="XV539" s="416"/>
      <c r="XW539" s="416"/>
      <c r="XX539" s="416"/>
      <c r="XY539" s="416"/>
      <c r="XZ539" s="416"/>
      <c r="YA539" s="416"/>
      <c r="YB539" s="416"/>
      <c r="YC539" s="416"/>
      <c r="YD539" s="416"/>
      <c r="YE539" s="416"/>
      <c r="YF539" s="416"/>
      <c r="YG539" s="416"/>
      <c r="YH539" s="416"/>
      <c r="YI539" s="416"/>
      <c r="YJ539" s="416"/>
      <c r="YK539" s="416"/>
      <c r="YL539" s="416"/>
      <c r="YM539" s="416"/>
      <c r="YN539" s="416"/>
      <c r="YO539" s="416"/>
      <c r="YP539" s="416"/>
      <c r="YQ539" s="416"/>
      <c r="YR539" s="416"/>
      <c r="YS539" s="416"/>
      <c r="YT539" s="417"/>
      <c r="YU539" s="417"/>
      <c r="YV539" s="417"/>
      <c r="YW539" s="417"/>
      <c r="YX539" s="417"/>
      <c r="YY539" s="417"/>
      <c r="YZ539" s="417"/>
      <c r="ZA539" s="417"/>
      <c r="ZB539" s="417"/>
      <c r="ZC539" s="417"/>
      <c r="ZD539" s="417"/>
      <c r="ZE539" s="417"/>
      <c r="ZF539" s="417"/>
      <c r="ZG539" s="417"/>
      <c r="ZH539" s="417"/>
      <c r="ZI539" s="417"/>
      <c r="ZJ539" s="417"/>
      <c r="ZK539" s="417"/>
      <c r="ZL539" s="417"/>
      <c r="ZM539" s="417"/>
      <c r="ZN539" s="417"/>
      <c r="ZO539" s="417"/>
      <c r="ZP539" s="417"/>
      <c r="ZQ539" s="417"/>
      <c r="ZR539" s="418"/>
      <c r="ZS539" s="418"/>
      <c r="ZT539" s="418"/>
      <c r="ZU539" s="418"/>
      <c r="ZV539" s="418"/>
      <c r="ZW539" s="417"/>
      <c r="ZX539" s="417"/>
      <c r="ZY539" s="418"/>
      <c r="ZZ539" s="418"/>
      <c r="AAA539" s="417"/>
      <c r="AAB539" s="417"/>
      <c r="AAC539" s="418"/>
      <c r="AAD539" s="418"/>
      <c r="AAE539" s="417"/>
      <c r="AAF539" s="417"/>
      <c r="AAG539" s="417"/>
      <c r="AAH539" s="417"/>
      <c r="AAI539" s="417"/>
      <c r="AAJ539" s="417"/>
      <c r="AAK539" s="417"/>
      <c r="AAL539" s="418"/>
      <c r="AAM539" s="418"/>
      <c r="AAN539" s="417"/>
      <c r="AAO539" s="417"/>
      <c r="AAP539" s="418"/>
      <c r="AAQ539" s="418"/>
      <c r="AAR539" s="417"/>
      <c r="AAS539" s="417"/>
      <c r="AAT539" s="417"/>
      <c r="AAU539" s="417"/>
      <c r="AAV539" s="417"/>
      <c r="AAW539" s="411"/>
      <c r="AAX539" s="443"/>
      <c r="AAY539" s="417"/>
      <c r="AAZ539" s="417"/>
      <c r="ABA539" s="417"/>
      <c r="ABB539" s="417"/>
      <c r="ABC539" s="417"/>
      <c r="ABD539" s="417"/>
      <c r="ABE539" s="417"/>
      <c r="ABF539" s="416"/>
      <c r="ABG539" s="416"/>
      <c r="ABH539" s="416"/>
      <c r="ABI539" s="416"/>
      <c r="ABJ539" s="416"/>
      <c r="ABK539" s="416"/>
      <c r="ABL539" s="416"/>
      <c r="ABM539" s="416"/>
      <c r="ABN539" s="416"/>
      <c r="ABO539" s="416"/>
      <c r="ABP539" s="416"/>
      <c r="ABQ539" s="416"/>
      <c r="ABR539" s="416"/>
      <c r="ABS539" s="416"/>
      <c r="ABT539" s="416"/>
      <c r="ABU539" s="416"/>
      <c r="ABV539" s="416"/>
      <c r="ABW539" s="416"/>
      <c r="ABX539" s="416"/>
      <c r="ABY539" s="416"/>
      <c r="ABZ539" s="416"/>
      <c r="ACA539" s="416"/>
      <c r="ACB539" s="416"/>
      <c r="ACC539" s="416"/>
      <c r="ACD539" s="416"/>
      <c r="ACE539" s="416"/>
      <c r="ACF539" s="416"/>
      <c r="ACG539" s="416"/>
      <c r="ACH539" s="416"/>
      <c r="ACI539" s="416"/>
      <c r="ACJ539" s="416"/>
      <c r="ACK539" s="416"/>
      <c r="ACL539" s="416"/>
      <c r="ACM539" s="416"/>
      <c r="ACN539" s="416"/>
      <c r="ACO539" s="416"/>
      <c r="ACP539" s="416"/>
      <c r="ACQ539" s="416"/>
      <c r="ACR539" s="416"/>
      <c r="ACS539" s="416"/>
      <c r="ACT539" s="416"/>
      <c r="ACU539" s="416"/>
      <c r="ACV539" s="416"/>
      <c r="ACW539" s="416"/>
      <c r="ACX539" s="417"/>
      <c r="ACY539" s="417"/>
      <c r="ACZ539" s="417"/>
      <c r="ADA539" s="417"/>
      <c r="ADB539" s="417"/>
      <c r="ADC539" s="417"/>
      <c r="ADD539" s="417"/>
      <c r="ADE539" s="417"/>
      <c r="ADF539" s="417"/>
      <c r="ADG539" s="417"/>
      <c r="ADH539" s="417"/>
      <c r="ADI539" s="417"/>
      <c r="ADJ539" s="417"/>
      <c r="ADK539" s="417"/>
      <c r="ADL539" s="417"/>
      <c r="ADM539" s="417"/>
      <c r="ADN539" s="417"/>
      <c r="ADO539" s="417"/>
      <c r="ADP539" s="417"/>
      <c r="ADQ539" s="417"/>
      <c r="ADR539" s="417"/>
      <c r="ADS539" s="417"/>
      <c r="ADT539" s="417"/>
      <c r="ADU539" s="417"/>
      <c r="ADV539" s="418"/>
      <c r="ADW539" s="418"/>
      <c r="ADX539" s="418"/>
      <c r="ADY539" s="418"/>
      <c r="ADZ539" s="418"/>
      <c r="AEA539" s="417"/>
      <c r="AEB539" s="417"/>
      <c r="AEC539" s="418"/>
      <c r="AED539" s="418"/>
      <c r="AEE539" s="417"/>
      <c r="AEF539" s="417"/>
      <c r="AEG539" s="418"/>
      <c r="AEH539" s="418"/>
      <c r="AEI539" s="417"/>
      <c r="AEJ539" s="417"/>
      <c r="AEK539" s="417"/>
      <c r="AEL539" s="417"/>
      <c r="AEM539" s="417"/>
      <c r="AEN539" s="417"/>
      <c r="AEO539" s="417"/>
      <c r="AEP539" s="418"/>
      <c r="AEQ539" s="418"/>
      <c r="AER539" s="417"/>
      <c r="AES539" s="417"/>
      <c r="AET539" s="418"/>
      <c r="AEU539" s="418"/>
      <c r="AEV539" s="417"/>
      <c r="AEW539" s="417"/>
      <c r="AEX539" s="417"/>
      <c r="AEY539" s="417"/>
      <c r="AEZ539" s="417"/>
      <c r="AFA539" s="411"/>
      <c r="AFB539" s="443"/>
      <c r="AFC539" s="417"/>
      <c r="AFD539" s="417"/>
      <c r="AFE539" s="417"/>
      <c r="AFF539" s="417"/>
      <c r="AFG539" s="417"/>
      <c r="AFH539" s="417"/>
      <c r="AFI539" s="417"/>
      <c r="AFJ539" s="416"/>
      <c r="AFK539" s="416"/>
      <c r="AFL539" s="416"/>
      <c r="AFM539" s="416"/>
      <c r="AFN539" s="416"/>
      <c r="AFO539" s="416"/>
      <c r="AFP539" s="416"/>
      <c r="AFQ539" s="416"/>
      <c r="AFR539" s="416"/>
      <c r="AFS539" s="416"/>
      <c r="AFT539" s="416"/>
      <c r="AFU539" s="416"/>
      <c r="AFV539" s="416"/>
      <c r="AFW539" s="416"/>
      <c r="AFX539" s="416"/>
      <c r="AFY539" s="416"/>
      <c r="AFZ539" s="416"/>
      <c r="AGA539" s="416"/>
      <c r="AGB539" s="416"/>
      <c r="AGC539" s="416"/>
      <c r="AGD539" s="416"/>
      <c r="AGE539" s="416"/>
      <c r="AGF539" s="416"/>
      <c r="AGG539" s="416"/>
      <c r="AGH539" s="416"/>
      <c r="AGI539" s="416"/>
      <c r="AGJ539" s="416"/>
      <c r="AGK539" s="416"/>
      <c r="AGL539" s="416"/>
      <c r="AGM539" s="416"/>
      <c r="AGN539" s="416"/>
      <c r="AGO539" s="416"/>
      <c r="AGP539" s="416"/>
      <c r="AGQ539" s="416"/>
      <c r="AGR539" s="416"/>
      <c r="AGS539" s="416"/>
      <c r="AGT539" s="416"/>
      <c r="AGU539" s="416"/>
      <c r="AGV539" s="416"/>
      <c r="AGW539" s="416"/>
      <c r="AGX539" s="416"/>
      <c r="AGY539" s="416"/>
      <c r="AGZ539" s="416"/>
      <c r="AHA539" s="416"/>
      <c r="AHB539" s="417"/>
      <c r="AHC539" s="417"/>
      <c r="AHD539" s="417"/>
      <c r="AHE539" s="417"/>
      <c r="AHF539" s="417"/>
      <c r="AHG539" s="417"/>
      <c r="AHH539" s="417"/>
      <c r="AHI539" s="417"/>
      <c r="AHJ539" s="417"/>
      <c r="AHK539" s="417"/>
      <c r="AHL539" s="417"/>
      <c r="AHM539" s="417"/>
      <c r="AHN539" s="417"/>
      <c r="AHO539" s="417"/>
      <c r="AHP539" s="417"/>
      <c r="AHQ539" s="417"/>
      <c r="AHR539" s="417"/>
      <c r="AHS539" s="417"/>
      <c r="AHT539" s="417"/>
      <c r="AHU539" s="417"/>
      <c r="AHV539" s="417"/>
      <c r="AHW539" s="417"/>
      <c r="AHX539" s="417"/>
      <c r="AHY539" s="417"/>
      <c r="AHZ539" s="418"/>
      <c r="AIA539" s="418"/>
      <c r="AIB539" s="418"/>
      <c r="AIC539" s="418"/>
      <c r="AID539" s="418"/>
      <c r="AIE539" s="417"/>
      <c r="AIF539" s="417"/>
      <c r="AIG539" s="418"/>
      <c r="AIH539" s="418"/>
      <c r="AII539" s="417"/>
      <c r="AIJ539" s="417"/>
      <c r="AIK539" s="418"/>
      <c r="AIL539" s="418"/>
      <c r="AIM539" s="417"/>
      <c r="AIN539" s="417"/>
      <c r="AIO539" s="417"/>
      <c r="AIP539" s="417"/>
      <c r="AIQ539" s="417"/>
      <c r="AIR539" s="417"/>
      <c r="AIS539" s="417"/>
      <c r="AIT539" s="418"/>
      <c r="AIU539" s="418"/>
      <c r="AIV539" s="417"/>
      <c r="AIW539" s="417"/>
      <c r="AIX539" s="418"/>
      <c r="AIY539" s="418"/>
      <c r="AIZ539" s="417"/>
      <c r="AJA539" s="417"/>
      <c r="AJB539" s="417"/>
      <c r="AJC539" s="417"/>
      <c r="AJD539" s="417"/>
      <c r="AJE539" s="411"/>
      <c r="AJF539" s="443"/>
      <c r="AJG539" s="417"/>
      <c r="AJH539" s="417"/>
      <c r="AJI539" s="417"/>
      <c r="AJJ539" s="417"/>
      <c r="AJK539" s="417"/>
      <c r="AJL539" s="417"/>
      <c r="AJM539" s="417"/>
      <c r="AJN539" s="416"/>
      <c r="AJO539" s="416"/>
      <c r="AJP539" s="416"/>
      <c r="AJQ539" s="416"/>
      <c r="AJR539" s="416"/>
      <c r="AJS539" s="416"/>
      <c r="AJT539" s="416"/>
      <c r="AJU539" s="416"/>
      <c r="AJV539" s="416"/>
      <c r="AJW539" s="416"/>
      <c r="AJX539" s="416"/>
      <c r="AJY539" s="416"/>
      <c r="AJZ539" s="416"/>
      <c r="AKA539" s="416"/>
      <c r="AKB539" s="416"/>
      <c r="AKC539" s="416"/>
      <c r="AKD539" s="416"/>
      <c r="AKE539" s="416"/>
      <c r="AKF539" s="416"/>
      <c r="AKG539" s="416"/>
      <c r="AKH539" s="416"/>
      <c r="AKI539" s="416"/>
      <c r="AKJ539" s="416"/>
      <c r="AKK539" s="416"/>
      <c r="AKL539" s="416"/>
      <c r="AKM539" s="416"/>
      <c r="AKN539" s="416"/>
      <c r="AKO539" s="416"/>
      <c r="AKP539" s="416"/>
      <c r="AKQ539" s="416"/>
      <c r="AKR539" s="416"/>
      <c r="AKS539" s="416"/>
      <c r="AKT539" s="416"/>
      <c r="AKU539" s="416"/>
      <c r="AKV539" s="416"/>
      <c r="AKW539" s="416"/>
      <c r="AKX539" s="416"/>
      <c r="AKY539" s="416"/>
      <c r="AKZ539" s="416"/>
      <c r="ALA539" s="416"/>
      <c r="ALB539" s="416"/>
      <c r="ALC539" s="416"/>
      <c r="ALD539" s="416"/>
      <c r="ALE539" s="416"/>
      <c r="ALF539" s="417"/>
      <c r="ALG539" s="417"/>
      <c r="ALH539" s="417"/>
      <c r="ALI539" s="417"/>
      <c r="ALJ539" s="417"/>
      <c r="ALK539" s="417"/>
      <c r="ALL539" s="417"/>
      <c r="ALM539" s="417"/>
      <c r="ALN539" s="417"/>
      <c r="ALO539" s="417"/>
      <c r="ALP539" s="417"/>
      <c r="ALQ539" s="417"/>
      <c r="ALR539" s="417"/>
      <c r="ALS539" s="417"/>
      <c r="ALT539" s="417"/>
      <c r="ALU539" s="417"/>
      <c r="ALV539" s="417"/>
      <c r="ALW539" s="417"/>
      <c r="ALX539" s="417"/>
      <c r="ALY539" s="417"/>
      <c r="ALZ539" s="417"/>
      <c r="AMA539" s="417"/>
      <c r="AMB539" s="417"/>
      <c r="AMC539" s="417"/>
      <c r="AMD539" s="418"/>
      <c r="AME539" s="418"/>
      <c r="AMF539" s="418"/>
      <c r="AMG539" s="418"/>
      <c r="AMH539" s="418"/>
      <c r="AMI539" s="417"/>
      <c r="AMJ539" s="417"/>
      <c r="AMK539" s="418"/>
      <c r="AML539" s="418"/>
      <c r="AMM539" s="417"/>
      <c r="AMN539" s="417"/>
      <c r="AMO539" s="418"/>
      <c r="AMP539" s="418"/>
      <c r="AMQ539" s="417"/>
      <c r="AMR539" s="417"/>
      <c r="AMS539" s="417"/>
      <c r="AMT539" s="417"/>
      <c r="AMU539" s="417"/>
      <c r="AMV539" s="417"/>
      <c r="AMW539" s="417"/>
      <c r="AMX539" s="418"/>
      <c r="AMY539" s="418"/>
      <c r="AMZ539" s="417"/>
      <c r="ANA539" s="417"/>
      <c r="ANB539" s="418"/>
      <c r="ANC539" s="418"/>
      <c r="AND539" s="417"/>
      <c r="ANE539" s="417"/>
      <c r="ANF539" s="417"/>
      <c r="ANG539" s="417"/>
      <c r="ANH539" s="417"/>
      <c r="ANI539" s="411"/>
      <c r="ANJ539" s="443"/>
      <c r="ANK539" s="417"/>
      <c r="ANL539" s="417"/>
      <c r="ANM539" s="417"/>
      <c r="ANN539" s="417"/>
      <c r="ANO539" s="417"/>
      <c r="ANP539" s="417"/>
      <c r="ANQ539" s="417"/>
      <c r="ANR539" s="416"/>
      <c r="ANS539" s="416"/>
      <c r="ANT539" s="416"/>
      <c r="ANU539" s="416"/>
      <c r="ANV539" s="416"/>
      <c r="ANW539" s="416"/>
      <c r="ANX539" s="416"/>
      <c r="ANY539" s="416"/>
      <c r="ANZ539" s="416"/>
      <c r="AOA539" s="416"/>
      <c r="AOB539" s="416"/>
      <c r="AOC539" s="416"/>
      <c r="AOD539" s="416"/>
      <c r="AOE539" s="416"/>
      <c r="AOF539" s="416"/>
      <c r="AOG539" s="416"/>
      <c r="AOH539" s="416"/>
      <c r="AOI539" s="416"/>
      <c r="AOJ539" s="416"/>
      <c r="AOK539" s="416"/>
      <c r="AOL539" s="416"/>
      <c r="AOM539" s="416"/>
      <c r="AON539" s="416"/>
      <c r="AOO539" s="416"/>
      <c r="AOP539" s="416"/>
      <c r="AOQ539" s="416"/>
      <c r="AOR539" s="416"/>
      <c r="AOS539" s="416"/>
      <c r="AOT539" s="416"/>
      <c r="AOU539" s="416"/>
      <c r="AOV539" s="416"/>
      <c r="AOW539" s="416"/>
      <c r="AOX539" s="416"/>
      <c r="AOY539" s="416"/>
      <c r="AOZ539" s="416"/>
      <c r="APA539" s="416"/>
      <c r="APB539" s="416"/>
      <c r="APC539" s="416"/>
      <c r="APD539" s="416"/>
      <c r="APE539" s="416"/>
      <c r="APF539" s="416"/>
      <c r="APG539" s="416"/>
      <c r="APH539" s="416"/>
      <c r="API539" s="416"/>
      <c r="APJ539" s="417"/>
      <c r="APK539" s="417"/>
      <c r="APL539" s="417"/>
      <c r="APM539" s="417"/>
      <c r="APN539" s="417"/>
      <c r="APO539" s="417"/>
      <c r="APP539" s="417"/>
      <c r="APQ539" s="417"/>
      <c r="APR539" s="417"/>
      <c r="APS539" s="417"/>
      <c r="APT539" s="417"/>
      <c r="APU539" s="417"/>
      <c r="APV539" s="417"/>
      <c r="APW539" s="417"/>
      <c r="APX539" s="417"/>
      <c r="APY539" s="417"/>
      <c r="APZ539" s="417"/>
      <c r="AQA539" s="417"/>
      <c r="AQB539" s="417"/>
      <c r="AQC539" s="417"/>
      <c r="AQD539" s="417"/>
      <c r="AQE539" s="417"/>
      <c r="AQF539" s="417"/>
      <c r="AQG539" s="417"/>
      <c r="AQH539" s="418"/>
      <c r="AQI539" s="418"/>
      <c r="AQJ539" s="418"/>
      <c r="AQK539" s="418"/>
      <c r="AQL539" s="418"/>
      <c r="AQM539" s="417"/>
      <c r="AQN539" s="417"/>
      <c r="AQO539" s="418"/>
      <c r="AQP539" s="418"/>
      <c r="AQQ539" s="417"/>
      <c r="AQR539" s="417"/>
      <c r="AQS539" s="418"/>
      <c r="AQT539" s="418"/>
      <c r="AQU539" s="417"/>
      <c r="AQV539" s="417"/>
      <c r="AQW539" s="417"/>
      <c r="AQX539" s="417"/>
      <c r="AQY539" s="417"/>
      <c r="AQZ539" s="417"/>
      <c r="ARA539" s="417"/>
      <c r="ARB539" s="418"/>
      <c r="ARC539" s="418"/>
      <c r="ARD539" s="417"/>
      <c r="ARE539" s="417"/>
      <c r="ARF539" s="418"/>
      <c r="ARG539" s="418"/>
      <c r="ARH539" s="417"/>
      <c r="ARI539" s="417"/>
      <c r="ARJ539" s="417"/>
      <c r="ARK539" s="417"/>
      <c r="ARL539" s="417"/>
      <c r="ARM539" s="411"/>
      <c r="ARN539" s="443"/>
      <c r="ARO539" s="417"/>
      <c r="ARP539" s="417"/>
      <c r="ARQ539" s="417"/>
      <c r="ARR539" s="417"/>
      <c r="ARS539" s="417"/>
      <c r="ART539" s="417"/>
      <c r="ARU539" s="417"/>
      <c r="ARV539" s="416"/>
      <c r="ARW539" s="416"/>
      <c r="ARX539" s="416"/>
      <c r="ARY539" s="416"/>
      <c r="ARZ539" s="416"/>
      <c r="ASA539" s="416"/>
      <c r="ASB539" s="416"/>
      <c r="ASC539" s="416"/>
      <c r="ASD539" s="416"/>
      <c r="ASE539" s="416"/>
      <c r="ASF539" s="416"/>
      <c r="ASG539" s="416"/>
      <c r="ASH539" s="416"/>
      <c r="ASI539" s="416"/>
      <c r="ASJ539" s="416"/>
      <c r="ASK539" s="416"/>
      <c r="ASL539" s="416"/>
      <c r="ASM539" s="416"/>
      <c r="ASN539" s="416"/>
      <c r="ASO539" s="416"/>
      <c r="ASP539" s="416"/>
      <c r="ASQ539" s="416"/>
      <c r="ASR539" s="416"/>
      <c r="ASS539" s="416"/>
      <c r="AST539" s="416"/>
      <c r="ASU539" s="416"/>
      <c r="ASV539" s="416"/>
      <c r="ASW539" s="416"/>
      <c r="ASX539" s="416"/>
      <c r="ASY539" s="416"/>
      <c r="ASZ539" s="416"/>
      <c r="ATA539" s="416"/>
      <c r="ATB539" s="416"/>
      <c r="ATC539" s="416"/>
      <c r="ATD539" s="416"/>
      <c r="ATE539" s="416"/>
      <c r="ATF539" s="416"/>
      <c r="ATG539" s="416"/>
      <c r="ATH539" s="416"/>
      <c r="ATI539" s="416"/>
      <c r="ATJ539" s="416"/>
      <c r="ATK539" s="416"/>
      <c r="ATL539" s="416"/>
      <c r="ATM539" s="416"/>
      <c r="ATN539" s="417"/>
      <c r="ATO539" s="417"/>
      <c r="ATP539" s="417"/>
      <c r="ATQ539" s="417"/>
      <c r="ATR539" s="417"/>
      <c r="ATS539" s="417"/>
      <c r="ATT539" s="417"/>
      <c r="ATU539" s="417"/>
      <c r="ATV539" s="417"/>
      <c r="ATW539" s="417"/>
      <c r="ATX539" s="417"/>
      <c r="ATY539" s="417"/>
      <c r="ATZ539" s="417"/>
      <c r="AUA539" s="417"/>
      <c r="AUB539" s="417"/>
      <c r="AUC539" s="417"/>
      <c r="AUD539" s="417"/>
      <c r="AUE539" s="417"/>
      <c r="AUF539" s="417"/>
      <c r="AUG539" s="417"/>
      <c r="AUH539" s="417"/>
      <c r="AUI539" s="417"/>
      <c r="AUJ539" s="417"/>
      <c r="AUK539" s="417"/>
      <c r="AUL539" s="418"/>
      <c r="AUM539" s="418"/>
      <c r="AUN539" s="418"/>
      <c r="AUO539" s="418"/>
      <c r="AUP539" s="418"/>
      <c r="AUQ539" s="417"/>
      <c r="AUR539" s="417"/>
      <c r="AUS539" s="418"/>
      <c r="AUT539" s="418"/>
      <c r="AUU539" s="417"/>
      <c r="AUV539" s="417"/>
      <c r="AUW539" s="418"/>
      <c r="AUX539" s="418"/>
      <c r="AUY539" s="417"/>
      <c r="AUZ539" s="417"/>
      <c r="AVA539" s="417"/>
      <c r="AVB539" s="417"/>
      <c r="AVC539" s="417"/>
      <c r="AVD539" s="417"/>
      <c r="AVE539" s="417"/>
      <c r="AVF539" s="418"/>
      <c r="AVG539" s="418"/>
      <c r="AVH539" s="417"/>
      <c r="AVI539" s="417"/>
      <c r="AVJ539" s="418"/>
      <c r="AVK539" s="418"/>
      <c r="AVL539" s="417"/>
      <c r="AVM539" s="417"/>
      <c r="AVN539" s="417"/>
      <c r="AVO539" s="417"/>
      <c r="AVP539" s="417"/>
      <c r="AVQ539" s="411"/>
      <c r="AVR539" s="443"/>
      <c r="AVS539" s="417"/>
      <c r="AVT539" s="417"/>
      <c r="AVU539" s="417"/>
      <c r="AVV539" s="417"/>
      <c r="AVW539" s="417"/>
      <c r="AVX539" s="417"/>
      <c r="AVY539" s="417"/>
      <c r="AVZ539" s="416"/>
      <c r="AWA539" s="416"/>
      <c r="AWB539" s="416"/>
      <c r="AWC539" s="416"/>
      <c r="AWD539" s="416"/>
      <c r="AWE539" s="416"/>
      <c r="AWF539" s="416"/>
      <c r="AWG539" s="416"/>
      <c r="AWH539" s="416"/>
      <c r="AWI539" s="416"/>
      <c r="AWJ539" s="416"/>
      <c r="AWK539" s="416"/>
      <c r="AWL539" s="416"/>
      <c r="AWM539" s="416"/>
      <c r="AWN539" s="416"/>
      <c r="AWO539" s="416"/>
      <c r="AWP539" s="416"/>
      <c r="AWQ539" s="416"/>
      <c r="AWR539" s="416"/>
      <c r="AWS539" s="416"/>
      <c r="AWT539" s="416"/>
      <c r="AWU539" s="416"/>
      <c r="AWV539" s="416"/>
      <c r="AWW539" s="416"/>
      <c r="AWX539" s="416"/>
      <c r="AWY539" s="416"/>
      <c r="AWZ539" s="416"/>
      <c r="AXA539" s="416"/>
      <c r="AXB539" s="416"/>
      <c r="AXC539" s="416"/>
      <c r="AXD539" s="416"/>
      <c r="AXE539" s="416"/>
      <c r="AXF539" s="416"/>
      <c r="AXG539" s="416"/>
      <c r="AXH539" s="416"/>
      <c r="AXI539" s="416"/>
      <c r="AXJ539" s="416"/>
      <c r="AXK539" s="416"/>
      <c r="AXL539" s="416"/>
      <c r="AXM539" s="416"/>
      <c r="AXN539" s="416"/>
      <c r="AXO539" s="416"/>
      <c r="AXP539" s="416"/>
      <c r="AXQ539" s="416"/>
      <c r="AXR539" s="417"/>
      <c r="AXS539" s="417"/>
      <c r="AXT539" s="417"/>
      <c r="AXU539" s="417"/>
      <c r="AXV539" s="417"/>
      <c r="AXW539" s="417"/>
      <c r="AXX539" s="417"/>
      <c r="AXY539" s="417"/>
      <c r="AXZ539" s="417"/>
      <c r="AYA539" s="417"/>
      <c r="AYB539" s="417"/>
      <c r="AYC539" s="417"/>
      <c r="AYD539" s="417"/>
      <c r="AYE539" s="417"/>
      <c r="AYF539" s="417"/>
      <c r="AYG539" s="417"/>
      <c r="AYH539" s="417"/>
      <c r="AYI539" s="417"/>
      <c r="AYJ539" s="417"/>
      <c r="AYK539" s="417"/>
      <c r="AYL539" s="417"/>
      <c r="AYM539" s="417"/>
      <c r="AYN539" s="417"/>
      <c r="AYO539" s="417"/>
      <c r="AYP539" s="418"/>
      <c r="AYQ539" s="418"/>
      <c r="AYR539" s="418"/>
      <c r="AYS539" s="418"/>
      <c r="AYT539" s="418"/>
      <c r="AYU539" s="417"/>
      <c r="AYV539" s="417"/>
      <c r="AYW539" s="418"/>
      <c r="AYX539" s="418"/>
      <c r="AYY539" s="417"/>
      <c r="AYZ539" s="417"/>
      <c r="AZA539" s="418"/>
      <c r="AZB539" s="418"/>
      <c r="AZC539" s="417"/>
      <c r="AZD539" s="417"/>
      <c r="AZE539" s="417"/>
      <c r="AZF539" s="417"/>
      <c r="AZG539" s="417"/>
      <c r="AZH539" s="417"/>
      <c r="AZI539" s="417"/>
      <c r="AZJ539" s="418"/>
      <c r="AZK539" s="418"/>
      <c r="AZL539" s="417"/>
      <c r="AZM539" s="417"/>
      <c r="AZN539" s="418"/>
      <c r="AZO539" s="418"/>
      <c r="AZP539" s="417"/>
      <c r="AZQ539" s="417"/>
      <c r="AZR539" s="417"/>
      <c r="AZS539" s="417"/>
      <c r="AZT539" s="417"/>
      <c r="AZU539" s="411"/>
      <c r="AZV539" s="443"/>
      <c r="AZW539" s="417"/>
      <c r="AZX539" s="417"/>
      <c r="AZY539" s="417"/>
      <c r="AZZ539" s="417"/>
      <c r="BAA539" s="417"/>
      <c r="BAB539" s="417"/>
      <c r="BAC539" s="417"/>
      <c r="BAD539" s="416"/>
      <c r="BAE539" s="416"/>
      <c r="BAF539" s="416"/>
      <c r="BAG539" s="416"/>
      <c r="BAH539" s="416"/>
      <c r="BAI539" s="416"/>
      <c r="BAJ539" s="416"/>
      <c r="BAK539" s="416"/>
      <c r="BAL539" s="416"/>
      <c r="BAM539" s="416"/>
      <c r="BAN539" s="416"/>
      <c r="BAO539" s="416"/>
      <c r="BAP539" s="416"/>
      <c r="BAQ539" s="416"/>
      <c r="BAR539" s="416"/>
      <c r="BAS539" s="416"/>
      <c r="BAT539" s="416"/>
      <c r="BAU539" s="416"/>
      <c r="BAV539" s="416"/>
      <c r="BAW539" s="416"/>
      <c r="BAX539" s="416"/>
      <c r="BAY539" s="416"/>
      <c r="BAZ539" s="416"/>
      <c r="BBA539" s="416"/>
      <c r="BBB539" s="416"/>
      <c r="BBC539" s="416"/>
      <c r="BBD539" s="416"/>
      <c r="BBE539" s="416"/>
      <c r="BBF539" s="416"/>
      <c r="BBG539" s="416"/>
      <c r="BBH539" s="416"/>
      <c r="BBI539" s="416"/>
      <c r="BBJ539" s="416"/>
      <c r="BBK539" s="416"/>
      <c r="BBL539" s="416"/>
      <c r="BBM539" s="416"/>
      <c r="BBN539" s="416"/>
      <c r="BBO539" s="416"/>
      <c r="BBP539" s="416"/>
      <c r="BBQ539" s="416"/>
      <c r="BBR539" s="416"/>
      <c r="BBS539" s="416"/>
      <c r="BBT539" s="416"/>
      <c r="BBU539" s="416"/>
      <c r="BBV539" s="417"/>
      <c r="BBW539" s="417"/>
      <c r="BBX539" s="417"/>
      <c r="BBY539" s="417"/>
      <c r="BBZ539" s="417"/>
      <c r="BCA539" s="417"/>
      <c r="BCB539" s="417"/>
      <c r="BCC539" s="417"/>
      <c r="BCD539" s="417"/>
      <c r="BCE539" s="417"/>
      <c r="BCF539" s="417"/>
      <c r="BCG539" s="417"/>
      <c r="BCH539" s="417"/>
      <c r="BCI539" s="417"/>
      <c r="BCJ539" s="417"/>
      <c r="BCK539" s="417"/>
      <c r="BCL539" s="417"/>
      <c r="BCM539" s="417"/>
      <c r="BCN539" s="417"/>
      <c r="BCO539" s="417"/>
      <c r="BCP539" s="417"/>
      <c r="BCQ539" s="417"/>
      <c r="BCR539" s="417"/>
      <c r="BCS539" s="417"/>
      <c r="BCT539" s="418"/>
      <c r="BCU539" s="418"/>
      <c r="BCV539" s="418"/>
      <c r="BCW539" s="418"/>
      <c r="BCX539" s="418"/>
      <c r="BCY539" s="417"/>
      <c r="BCZ539" s="417"/>
      <c r="BDA539" s="418"/>
      <c r="BDB539" s="418"/>
      <c r="BDC539" s="417"/>
      <c r="BDD539" s="417"/>
      <c r="BDE539" s="418"/>
      <c r="BDF539" s="418"/>
      <c r="BDG539" s="417"/>
      <c r="BDH539" s="417"/>
      <c r="BDI539" s="417"/>
      <c r="BDJ539" s="417"/>
      <c r="BDK539" s="417"/>
      <c r="BDL539" s="417"/>
      <c r="BDM539" s="417"/>
      <c r="BDN539" s="418"/>
      <c r="BDO539" s="418"/>
      <c r="BDP539" s="417"/>
      <c r="BDQ539" s="417"/>
      <c r="BDR539" s="418"/>
      <c r="BDS539" s="418"/>
      <c r="BDT539" s="417"/>
      <c r="BDU539" s="417"/>
      <c r="BDV539" s="417"/>
      <c r="BDW539" s="417"/>
      <c r="BDX539" s="417"/>
      <c r="BDY539" s="411"/>
      <c r="BDZ539" s="443"/>
      <c r="BEA539" s="417"/>
      <c r="BEB539" s="417"/>
      <c r="BEC539" s="417"/>
      <c r="BED539" s="417"/>
      <c r="BEE539" s="417"/>
      <c r="BEF539" s="417"/>
      <c r="BEG539" s="417"/>
      <c r="BEH539" s="416"/>
      <c r="BEI539" s="416"/>
      <c r="BEJ539" s="416"/>
      <c r="BEK539" s="416"/>
      <c r="BEL539" s="416"/>
      <c r="BEM539" s="416"/>
      <c r="BEN539" s="416"/>
      <c r="BEO539" s="416"/>
      <c r="BEP539" s="416"/>
      <c r="BEQ539" s="416"/>
      <c r="BER539" s="416"/>
      <c r="BES539" s="416"/>
      <c r="BET539" s="416"/>
      <c r="BEU539" s="416"/>
      <c r="BEV539" s="416"/>
      <c r="BEW539" s="416"/>
      <c r="BEX539" s="416"/>
      <c r="BEY539" s="416"/>
      <c r="BEZ539" s="416"/>
      <c r="BFA539" s="416"/>
      <c r="BFB539" s="416"/>
      <c r="BFC539" s="416"/>
      <c r="BFD539" s="416"/>
      <c r="BFE539" s="416"/>
      <c r="BFF539" s="416"/>
      <c r="BFG539" s="416"/>
      <c r="BFH539" s="416"/>
      <c r="BFI539" s="416"/>
      <c r="BFJ539" s="416"/>
      <c r="BFK539" s="416"/>
      <c r="BFL539" s="416"/>
      <c r="BFM539" s="416"/>
      <c r="BFN539" s="416"/>
      <c r="BFO539" s="416"/>
      <c r="BFP539" s="416"/>
      <c r="BFQ539" s="416"/>
      <c r="BFR539" s="416"/>
      <c r="BFS539" s="416"/>
      <c r="BFT539" s="416"/>
      <c r="BFU539" s="416"/>
      <c r="BFV539" s="416"/>
      <c r="BFW539" s="416"/>
      <c r="BFX539" s="416"/>
      <c r="BFY539" s="416"/>
      <c r="BFZ539" s="417"/>
      <c r="BGA539" s="417"/>
      <c r="BGB539" s="417"/>
      <c r="BGC539" s="417"/>
      <c r="BGD539" s="417"/>
      <c r="BGE539" s="417"/>
      <c r="BGF539" s="417"/>
      <c r="BGG539" s="417"/>
      <c r="BGH539" s="417"/>
      <c r="BGI539" s="417"/>
      <c r="BGJ539" s="417"/>
      <c r="BGK539" s="417"/>
      <c r="BGL539" s="417"/>
      <c r="BGM539" s="417"/>
      <c r="BGN539" s="417"/>
      <c r="BGO539" s="417"/>
      <c r="BGP539" s="417"/>
      <c r="BGQ539" s="417"/>
      <c r="BGR539" s="417"/>
      <c r="BGS539" s="417"/>
      <c r="BGT539" s="417"/>
      <c r="BGU539" s="417"/>
      <c r="BGV539" s="417"/>
      <c r="BGW539" s="417"/>
      <c r="BGX539" s="418"/>
      <c r="BGY539" s="418"/>
      <c r="BGZ539" s="418"/>
      <c r="BHA539" s="418"/>
      <c r="BHB539" s="418"/>
      <c r="BHC539" s="417"/>
      <c r="BHD539" s="417"/>
      <c r="BHE539" s="418"/>
      <c r="BHF539" s="418"/>
      <c r="BHG539" s="417"/>
      <c r="BHH539" s="417"/>
      <c r="BHI539" s="418"/>
      <c r="BHJ539" s="418"/>
      <c r="BHK539" s="417"/>
      <c r="BHL539" s="417"/>
      <c r="BHM539" s="417"/>
      <c r="BHN539" s="417"/>
      <c r="BHO539" s="417"/>
      <c r="BHP539" s="417"/>
      <c r="BHQ539" s="417"/>
      <c r="BHR539" s="418"/>
      <c r="BHS539" s="418"/>
      <c r="BHT539" s="417"/>
      <c r="BHU539" s="417"/>
      <c r="BHV539" s="418"/>
      <c r="BHW539" s="418"/>
      <c r="BHX539" s="417"/>
      <c r="BHY539" s="417"/>
      <c r="BHZ539" s="417"/>
      <c r="BIA539" s="417"/>
      <c r="BIB539" s="417"/>
      <c r="BIC539" s="411"/>
      <c r="BID539" s="443"/>
      <c r="BIE539" s="417"/>
      <c r="BIF539" s="417"/>
      <c r="BIG539" s="417"/>
      <c r="BIH539" s="417"/>
      <c r="BII539" s="417"/>
      <c r="BIJ539" s="417"/>
      <c r="BIK539" s="417"/>
      <c r="BIL539" s="416"/>
      <c r="BIM539" s="416"/>
      <c r="BIN539" s="416"/>
      <c r="BIO539" s="416"/>
      <c r="BIP539" s="416"/>
      <c r="BIQ539" s="416"/>
      <c r="BIR539" s="416"/>
      <c r="BIS539" s="416"/>
      <c r="BIT539" s="416"/>
      <c r="BIU539" s="416"/>
      <c r="BIV539" s="416"/>
      <c r="BIW539" s="416"/>
      <c r="BIX539" s="416"/>
      <c r="BIY539" s="416"/>
      <c r="BIZ539" s="416"/>
      <c r="BJA539" s="416"/>
      <c r="BJB539" s="416"/>
      <c r="BJC539" s="416"/>
      <c r="BJD539" s="416"/>
      <c r="BJE539" s="416"/>
      <c r="BJF539" s="416"/>
      <c r="BJG539" s="416"/>
      <c r="BJH539" s="416"/>
      <c r="BJI539" s="416"/>
      <c r="BJJ539" s="416"/>
      <c r="BJK539" s="416"/>
      <c r="BJL539" s="416"/>
      <c r="BJM539" s="416"/>
      <c r="BJN539" s="416"/>
      <c r="BJO539" s="416"/>
      <c r="BJP539" s="416"/>
      <c r="BJQ539" s="416"/>
      <c r="BJR539" s="416"/>
      <c r="BJS539" s="416"/>
      <c r="BJT539" s="416"/>
      <c r="BJU539" s="416"/>
      <c r="BJV539" s="416"/>
      <c r="BJW539" s="416"/>
      <c r="BJX539" s="416"/>
      <c r="BJY539" s="416"/>
      <c r="BJZ539" s="416"/>
      <c r="BKA539" s="416"/>
      <c r="BKB539" s="416"/>
      <c r="BKC539" s="416"/>
      <c r="BKD539" s="417"/>
      <c r="BKE539" s="417"/>
      <c r="BKF539" s="417"/>
      <c r="BKG539" s="417"/>
      <c r="BKH539" s="417"/>
      <c r="BKI539" s="417"/>
      <c r="BKJ539" s="417"/>
      <c r="BKK539" s="417"/>
      <c r="BKL539" s="417"/>
      <c r="BKM539" s="417"/>
      <c r="BKN539" s="417"/>
      <c r="BKO539" s="417"/>
      <c r="BKP539" s="417"/>
      <c r="BKQ539" s="417"/>
      <c r="BKR539" s="417"/>
      <c r="BKS539" s="417"/>
      <c r="BKT539" s="417"/>
      <c r="BKU539" s="417"/>
      <c r="BKV539" s="417"/>
      <c r="BKW539" s="417"/>
      <c r="BKX539" s="417"/>
      <c r="BKY539" s="417"/>
      <c r="BKZ539" s="417"/>
      <c r="BLA539" s="417"/>
      <c r="BLB539" s="418"/>
      <c r="BLC539" s="418"/>
      <c r="BLD539" s="418"/>
      <c r="BLE539" s="418"/>
      <c r="BLF539" s="418"/>
      <c r="BLG539" s="417"/>
      <c r="BLH539" s="417"/>
      <c r="BLI539" s="418"/>
      <c r="BLJ539" s="418"/>
      <c r="BLK539" s="417"/>
      <c r="BLL539" s="417"/>
      <c r="BLM539" s="418"/>
      <c r="BLN539" s="418"/>
      <c r="BLO539" s="417"/>
      <c r="BLP539" s="417"/>
      <c r="BLQ539" s="417"/>
      <c r="BLR539" s="417"/>
      <c r="BLS539" s="417"/>
      <c r="BLT539" s="417"/>
      <c r="BLU539" s="417"/>
      <c r="BLV539" s="418"/>
      <c r="BLW539" s="418"/>
      <c r="BLX539" s="417"/>
      <c r="BLY539" s="417"/>
      <c r="BLZ539" s="418"/>
      <c r="BMA539" s="418"/>
      <c r="BMB539" s="417"/>
      <c r="BMC539" s="417"/>
      <c r="BMD539" s="417"/>
      <c r="BME539" s="417"/>
      <c r="BMF539" s="417"/>
      <c r="BMG539" s="411"/>
      <c r="BMH539" s="443"/>
      <c r="BMI539" s="417"/>
      <c r="BMJ539" s="417"/>
      <c r="BMK539" s="417"/>
      <c r="BML539" s="417"/>
      <c r="BMM539" s="417"/>
      <c r="BMN539" s="417"/>
      <c r="BMO539" s="417"/>
      <c r="BMP539" s="416"/>
      <c r="BMQ539" s="416"/>
      <c r="BMR539" s="416"/>
      <c r="BMS539" s="416"/>
      <c r="BMT539" s="416"/>
      <c r="BMU539" s="416"/>
      <c r="BMV539" s="416"/>
      <c r="BMW539" s="416"/>
      <c r="BMX539" s="416"/>
      <c r="BMY539" s="416"/>
      <c r="BMZ539" s="416"/>
      <c r="BNA539" s="416"/>
      <c r="BNB539" s="416"/>
      <c r="BNC539" s="416"/>
      <c r="BND539" s="416"/>
      <c r="BNE539" s="416"/>
      <c r="BNF539" s="416"/>
      <c r="BNG539" s="416"/>
      <c r="BNH539" s="416"/>
      <c r="BNI539" s="416"/>
      <c r="BNJ539" s="416"/>
      <c r="BNK539" s="416"/>
      <c r="BNL539" s="416"/>
      <c r="BNM539" s="416"/>
      <c r="BNN539" s="416"/>
      <c r="BNO539" s="416"/>
      <c r="BNP539" s="416"/>
      <c r="BNQ539" s="416"/>
      <c r="BNR539" s="416"/>
      <c r="BNS539" s="416"/>
      <c r="BNT539" s="416"/>
      <c r="BNU539" s="416"/>
      <c r="BNV539" s="416"/>
      <c r="BNW539" s="416"/>
      <c r="BNX539" s="416"/>
      <c r="BNY539" s="416"/>
      <c r="BNZ539" s="416"/>
      <c r="BOA539" s="416"/>
      <c r="BOB539" s="416"/>
      <c r="BOC539" s="416"/>
      <c r="BOD539" s="416"/>
      <c r="BOE539" s="416"/>
      <c r="BOF539" s="416"/>
      <c r="BOG539" s="416"/>
      <c r="BOH539" s="417"/>
      <c r="BOI539" s="417"/>
      <c r="BOJ539" s="417"/>
      <c r="BOK539" s="417"/>
      <c r="BOL539" s="417"/>
      <c r="BOM539" s="417"/>
      <c r="BON539" s="417"/>
      <c r="BOO539" s="417"/>
      <c r="BOP539" s="417"/>
      <c r="BOQ539" s="417"/>
      <c r="BOR539" s="417"/>
      <c r="BOS539" s="417"/>
      <c r="BOT539" s="417"/>
      <c r="BOU539" s="417"/>
      <c r="BOV539" s="417"/>
      <c r="BOW539" s="417"/>
      <c r="BOX539" s="417"/>
      <c r="BOY539" s="417"/>
      <c r="BOZ539" s="417"/>
      <c r="BPA539" s="417"/>
      <c r="BPB539" s="417"/>
      <c r="BPC539" s="417"/>
      <c r="BPD539" s="417"/>
      <c r="BPE539" s="417"/>
      <c r="BPF539" s="418"/>
      <c r="BPG539" s="418"/>
      <c r="BPH539" s="418"/>
      <c r="BPI539" s="418"/>
      <c r="BPJ539" s="418"/>
      <c r="BPK539" s="417"/>
      <c r="BPL539" s="417"/>
      <c r="BPM539" s="418"/>
      <c r="BPN539" s="418"/>
      <c r="BPO539" s="417"/>
      <c r="BPP539" s="417"/>
      <c r="BPQ539" s="418"/>
      <c r="BPR539" s="418"/>
      <c r="BPS539" s="417"/>
      <c r="BPT539" s="417"/>
      <c r="BPU539" s="417"/>
      <c r="BPV539" s="417"/>
      <c r="BPW539" s="417"/>
      <c r="BPX539" s="417"/>
      <c r="BPY539" s="417"/>
      <c r="BPZ539" s="418"/>
      <c r="BQA539" s="418"/>
      <c r="BQB539" s="417"/>
      <c r="BQC539" s="417"/>
      <c r="BQD539" s="418"/>
      <c r="BQE539" s="418"/>
      <c r="BQF539" s="417"/>
      <c r="BQG539" s="417"/>
      <c r="BQH539" s="417"/>
      <c r="BQI539" s="417"/>
      <c r="BQJ539" s="417"/>
      <c r="BQK539" s="411"/>
      <c r="BQL539" s="443"/>
      <c r="BQM539" s="417"/>
      <c r="BQN539" s="417"/>
      <c r="BQO539" s="417"/>
      <c r="BQP539" s="417"/>
      <c r="BQQ539" s="417"/>
      <c r="BQR539" s="417"/>
      <c r="BQS539" s="417"/>
      <c r="BQT539" s="416"/>
      <c r="BQU539" s="416"/>
      <c r="BQV539" s="416"/>
      <c r="BQW539" s="416"/>
      <c r="BQX539" s="416"/>
      <c r="BQY539" s="416"/>
      <c r="BQZ539" s="416"/>
      <c r="BRA539" s="416"/>
      <c r="BRB539" s="416"/>
      <c r="BRC539" s="416"/>
      <c r="BRD539" s="416"/>
      <c r="BRE539" s="416"/>
      <c r="BRF539" s="416"/>
      <c r="BRG539" s="416"/>
      <c r="BRH539" s="416"/>
      <c r="BRI539" s="416"/>
      <c r="BRJ539" s="416"/>
      <c r="BRK539" s="416"/>
      <c r="BRL539" s="416"/>
      <c r="BRM539" s="416"/>
      <c r="BRN539" s="416"/>
      <c r="BRO539" s="416"/>
      <c r="BRP539" s="416"/>
      <c r="BRQ539" s="416"/>
      <c r="BRR539" s="416"/>
      <c r="BRS539" s="416"/>
      <c r="BRT539" s="416"/>
      <c r="BRU539" s="416"/>
      <c r="BRV539" s="416"/>
      <c r="BRW539" s="416"/>
      <c r="BRX539" s="416"/>
      <c r="BRY539" s="416"/>
      <c r="BRZ539" s="416"/>
      <c r="BSA539" s="416"/>
      <c r="BSB539" s="416"/>
      <c r="BSC539" s="416"/>
      <c r="BSD539" s="416"/>
      <c r="BSE539" s="416"/>
      <c r="BSF539" s="416"/>
      <c r="BSG539" s="416"/>
      <c r="BSH539" s="416"/>
      <c r="BSI539" s="416"/>
      <c r="BSJ539" s="416"/>
      <c r="BSK539" s="416"/>
      <c r="BSL539" s="417"/>
      <c r="BSM539" s="417"/>
      <c r="BSN539" s="417"/>
      <c r="BSO539" s="417"/>
      <c r="BSP539" s="417"/>
      <c r="BSQ539" s="417"/>
      <c r="BSR539" s="417"/>
      <c r="BSS539" s="417"/>
      <c r="BST539" s="417"/>
      <c r="BSU539" s="417"/>
      <c r="BSV539" s="417"/>
      <c r="BSW539" s="417"/>
      <c r="BSX539" s="417"/>
      <c r="BSY539" s="417"/>
      <c r="BSZ539" s="417"/>
      <c r="BTA539" s="417"/>
      <c r="BTB539" s="417"/>
      <c r="BTC539" s="417"/>
      <c r="BTD539" s="417"/>
      <c r="BTE539" s="417"/>
      <c r="BTF539" s="417"/>
      <c r="BTG539" s="417"/>
      <c r="BTH539" s="417"/>
      <c r="BTI539" s="417"/>
      <c r="BTJ539" s="418"/>
      <c r="BTK539" s="418"/>
      <c r="BTL539" s="418"/>
      <c r="BTM539" s="418"/>
      <c r="BTN539" s="418"/>
      <c r="BTO539" s="417"/>
      <c r="BTP539" s="417"/>
      <c r="BTQ539" s="418"/>
      <c r="BTR539" s="418"/>
      <c r="BTS539" s="417"/>
      <c r="BTT539" s="417"/>
      <c r="BTU539" s="418"/>
      <c r="BTV539" s="418"/>
      <c r="BTW539" s="417"/>
      <c r="BTX539" s="417"/>
      <c r="BTY539" s="417"/>
      <c r="BTZ539" s="417"/>
      <c r="BUA539" s="417"/>
      <c r="BUB539" s="417"/>
      <c r="BUC539" s="417"/>
      <c r="BUD539" s="418"/>
      <c r="BUE539" s="418"/>
      <c r="BUF539" s="417"/>
      <c r="BUG539" s="417"/>
      <c r="BUH539" s="418"/>
      <c r="BUI539" s="418"/>
      <c r="BUJ539" s="417"/>
      <c r="BUK539" s="417"/>
      <c r="BUL539" s="417"/>
      <c r="BUM539" s="417"/>
      <c r="BUN539" s="417"/>
      <c r="BUO539" s="411"/>
      <c r="BUP539" s="443"/>
      <c r="BUQ539" s="417"/>
      <c r="BUR539" s="417"/>
      <c r="BUS539" s="417"/>
      <c r="BUT539" s="417"/>
      <c r="BUU539" s="417"/>
      <c r="BUV539" s="417"/>
      <c r="BUW539" s="417"/>
      <c r="BUX539" s="416"/>
      <c r="BUY539" s="416"/>
      <c r="BUZ539" s="416"/>
      <c r="BVA539" s="416"/>
      <c r="BVB539" s="416"/>
      <c r="BVC539" s="416"/>
      <c r="BVD539" s="416"/>
      <c r="BVE539" s="416"/>
      <c r="BVF539" s="416"/>
      <c r="BVG539" s="416"/>
      <c r="BVH539" s="416"/>
      <c r="BVI539" s="416"/>
      <c r="BVJ539" s="416"/>
      <c r="BVK539" s="416"/>
      <c r="BVL539" s="416"/>
      <c r="BVM539" s="416"/>
      <c r="BVN539" s="416"/>
      <c r="BVO539" s="416"/>
      <c r="BVP539" s="416"/>
      <c r="BVQ539" s="416"/>
      <c r="BVR539" s="416"/>
      <c r="BVS539" s="416"/>
      <c r="BVT539" s="416"/>
      <c r="BVU539" s="416"/>
      <c r="BVV539" s="416"/>
      <c r="BVW539" s="416"/>
      <c r="BVX539" s="416"/>
      <c r="BVY539" s="416"/>
      <c r="BVZ539" s="416"/>
      <c r="BWA539" s="416"/>
      <c r="BWB539" s="416"/>
      <c r="BWC539" s="416"/>
      <c r="BWD539" s="416"/>
      <c r="BWE539" s="416"/>
      <c r="BWF539" s="416"/>
      <c r="BWG539" s="416"/>
      <c r="BWH539" s="416"/>
      <c r="BWI539" s="416"/>
      <c r="BWJ539" s="416"/>
      <c r="BWK539" s="416"/>
      <c r="BWL539" s="416"/>
      <c r="BWM539" s="416"/>
      <c r="BWN539" s="416"/>
      <c r="BWO539" s="416"/>
      <c r="BWP539" s="417"/>
      <c r="BWQ539" s="417"/>
      <c r="BWR539" s="417"/>
      <c r="BWS539" s="417"/>
      <c r="BWT539" s="417"/>
      <c r="BWU539" s="417"/>
      <c r="BWV539" s="417"/>
      <c r="BWW539" s="417"/>
      <c r="BWX539" s="417"/>
      <c r="BWY539" s="417"/>
      <c r="BWZ539" s="417"/>
      <c r="BXA539" s="417"/>
      <c r="BXB539" s="417"/>
      <c r="BXC539" s="417"/>
      <c r="BXD539" s="417"/>
      <c r="BXE539" s="417"/>
      <c r="BXF539" s="417"/>
      <c r="BXG539" s="417"/>
      <c r="BXH539" s="417"/>
      <c r="BXI539" s="417"/>
      <c r="BXJ539" s="417"/>
      <c r="BXK539" s="417"/>
      <c r="BXL539" s="417"/>
      <c r="BXM539" s="417"/>
      <c r="BXN539" s="418"/>
      <c r="BXO539" s="418"/>
      <c r="BXP539" s="418"/>
      <c r="BXQ539" s="418"/>
      <c r="BXR539" s="418"/>
      <c r="BXS539" s="417"/>
      <c r="BXT539" s="417"/>
      <c r="BXU539" s="418"/>
      <c r="BXV539" s="418"/>
      <c r="BXW539" s="417"/>
      <c r="BXX539" s="417"/>
      <c r="BXY539" s="418"/>
      <c r="BXZ539" s="418"/>
      <c r="BYA539" s="417"/>
      <c r="BYB539" s="417"/>
      <c r="BYC539" s="417"/>
      <c r="BYD539" s="417"/>
      <c r="BYE539" s="417"/>
      <c r="BYF539" s="417"/>
      <c r="BYG539" s="417"/>
      <c r="BYH539" s="418"/>
      <c r="BYI539" s="418"/>
      <c r="BYJ539" s="417"/>
      <c r="BYK539" s="417"/>
      <c r="BYL539" s="418"/>
      <c r="BYM539" s="418"/>
      <c r="BYN539" s="417"/>
      <c r="BYO539" s="417"/>
      <c r="BYP539" s="417"/>
      <c r="BYQ539" s="417"/>
      <c r="BYR539" s="417"/>
      <c r="BYS539" s="411"/>
      <c r="BYT539" s="443"/>
      <c r="BYU539" s="417"/>
      <c r="BYV539" s="417"/>
      <c r="BYW539" s="417"/>
      <c r="BYX539" s="417"/>
      <c r="BYY539" s="417"/>
      <c r="BYZ539" s="417"/>
      <c r="BZA539" s="417"/>
      <c r="BZB539" s="416"/>
      <c r="BZC539" s="416"/>
      <c r="BZD539" s="416"/>
      <c r="BZE539" s="416"/>
      <c r="BZF539" s="416"/>
      <c r="BZG539" s="416"/>
      <c r="BZH539" s="416"/>
      <c r="BZI539" s="416"/>
      <c r="BZJ539" s="416"/>
      <c r="BZK539" s="416"/>
      <c r="BZL539" s="416"/>
      <c r="BZM539" s="416"/>
      <c r="BZN539" s="416"/>
      <c r="BZO539" s="416"/>
      <c r="BZP539" s="416"/>
      <c r="BZQ539" s="416"/>
      <c r="BZR539" s="416"/>
      <c r="BZS539" s="416"/>
      <c r="BZT539" s="416"/>
      <c r="BZU539" s="416"/>
      <c r="BZV539" s="416"/>
      <c r="BZW539" s="416"/>
      <c r="BZX539" s="416"/>
      <c r="BZY539" s="416"/>
      <c r="BZZ539" s="416"/>
      <c r="CAA539" s="416"/>
      <c r="CAB539" s="416"/>
      <c r="CAC539" s="416"/>
      <c r="CAD539" s="416"/>
      <c r="CAE539" s="416"/>
      <c r="CAF539" s="416"/>
      <c r="CAG539" s="416"/>
      <c r="CAH539" s="416"/>
      <c r="CAI539" s="416"/>
      <c r="CAJ539" s="416"/>
      <c r="CAK539" s="416"/>
      <c r="CAL539" s="416"/>
      <c r="CAM539" s="416"/>
      <c r="CAN539" s="416"/>
      <c r="CAO539" s="416"/>
      <c r="CAP539" s="416"/>
      <c r="CAQ539" s="416"/>
      <c r="CAR539" s="416"/>
      <c r="CAS539" s="416"/>
      <c r="CAT539" s="417"/>
      <c r="CAU539" s="417"/>
      <c r="CAV539" s="417"/>
      <c r="CAW539" s="417"/>
      <c r="CAX539" s="417"/>
      <c r="CAY539" s="417"/>
      <c r="CAZ539" s="417"/>
      <c r="CBA539" s="417"/>
      <c r="CBB539" s="417"/>
      <c r="CBC539" s="417"/>
      <c r="CBD539" s="417"/>
      <c r="CBE539" s="417"/>
      <c r="CBF539" s="417"/>
      <c r="CBG539" s="417"/>
      <c r="CBH539" s="417"/>
      <c r="CBI539" s="417"/>
      <c r="CBJ539" s="417"/>
      <c r="CBK539" s="417"/>
      <c r="CBL539" s="417"/>
      <c r="CBM539" s="417"/>
      <c r="CBN539" s="417"/>
      <c r="CBO539" s="417"/>
      <c r="CBP539" s="417"/>
      <c r="CBQ539" s="417"/>
      <c r="CBR539" s="418"/>
      <c r="CBS539" s="418"/>
      <c r="CBT539" s="418"/>
      <c r="CBU539" s="418"/>
      <c r="CBV539" s="418"/>
      <c r="CBW539" s="417"/>
      <c r="CBX539" s="417"/>
      <c r="CBY539" s="418"/>
      <c r="CBZ539" s="418"/>
      <c r="CCA539" s="417"/>
      <c r="CCB539" s="417"/>
      <c r="CCC539" s="418"/>
      <c r="CCD539" s="418"/>
      <c r="CCE539" s="417"/>
      <c r="CCF539" s="417"/>
      <c r="CCG539" s="417"/>
      <c r="CCH539" s="417"/>
      <c r="CCI539" s="417"/>
      <c r="CCJ539" s="417"/>
      <c r="CCK539" s="417"/>
      <c r="CCL539" s="418"/>
      <c r="CCM539" s="418"/>
      <c r="CCN539" s="417"/>
      <c r="CCO539" s="417"/>
      <c r="CCP539" s="418"/>
      <c r="CCQ539" s="418"/>
      <c r="CCR539" s="417"/>
      <c r="CCS539" s="417"/>
      <c r="CCT539" s="417"/>
      <c r="CCU539" s="417"/>
      <c r="CCV539" s="417"/>
      <c r="CCW539" s="411"/>
      <c r="CCX539" s="443"/>
      <c r="CCY539" s="417"/>
      <c r="CCZ539" s="417"/>
      <c r="CDA539" s="417"/>
      <c r="CDB539" s="417"/>
      <c r="CDC539" s="417"/>
      <c r="CDD539" s="417"/>
      <c r="CDE539" s="417"/>
      <c r="CDF539" s="416"/>
      <c r="CDG539" s="416"/>
      <c r="CDH539" s="416"/>
      <c r="CDI539" s="416"/>
      <c r="CDJ539" s="416"/>
      <c r="CDK539" s="416"/>
      <c r="CDL539" s="416"/>
      <c r="CDM539" s="416"/>
      <c r="CDN539" s="416"/>
      <c r="CDO539" s="416"/>
      <c r="CDP539" s="416"/>
      <c r="CDQ539" s="416"/>
      <c r="CDR539" s="416"/>
      <c r="CDS539" s="416"/>
      <c r="CDT539" s="416"/>
      <c r="CDU539" s="416"/>
      <c r="CDV539" s="416"/>
      <c r="CDW539" s="416"/>
      <c r="CDX539" s="416"/>
      <c r="CDY539" s="416"/>
      <c r="CDZ539" s="416"/>
      <c r="CEA539" s="416"/>
      <c r="CEB539" s="416"/>
      <c r="CEC539" s="416"/>
      <c r="CED539" s="416"/>
      <c r="CEE539" s="416"/>
      <c r="CEF539" s="416"/>
      <c r="CEG539" s="416"/>
      <c r="CEH539" s="416"/>
      <c r="CEI539" s="416"/>
      <c r="CEJ539" s="416"/>
      <c r="CEK539" s="416"/>
      <c r="CEL539" s="416"/>
      <c r="CEM539" s="416"/>
      <c r="CEN539" s="416"/>
      <c r="CEO539" s="416"/>
      <c r="CEP539" s="416"/>
      <c r="CEQ539" s="416"/>
      <c r="CER539" s="416"/>
      <c r="CES539" s="416"/>
      <c r="CET539" s="416"/>
      <c r="CEU539" s="416"/>
      <c r="CEV539" s="416"/>
      <c r="CEW539" s="416"/>
      <c r="CEX539" s="417"/>
      <c r="CEY539" s="417"/>
      <c r="CEZ539" s="417"/>
      <c r="CFA539" s="417"/>
      <c r="CFB539" s="417"/>
      <c r="CFC539" s="417"/>
      <c r="CFD539" s="417"/>
      <c r="CFE539" s="417"/>
      <c r="CFF539" s="417"/>
      <c r="CFG539" s="417"/>
      <c r="CFH539" s="417"/>
      <c r="CFI539" s="417"/>
      <c r="CFJ539" s="417"/>
      <c r="CFK539" s="417"/>
      <c r="CFL539" s="417"/>
      <c r="CFM539" s="417"/>
      <c r="CFN539" s="417"/>
      <c r="CFO539" s="417"/>
      <c r="CFP539" s="417"/>
      <c r="CFQ539" s="417"/>
      <c r="CFR539" s="417"/>
      <c r="CFS539" s="417"/>
      <c r="CFT539" s="417"/>
      <c r="CFU539" s="417"/>
      <c r="CFV539" s="418"/>
      <c r="CFW539" s="418"/>
      <c r="CFX539" s="418"/>
      <c r="CFY539" s="418"/>
      <c r="CFZ539" s="418"/>
      <c r="CGA539" s="417"/>
      <c r="CGB539" s="417"/>
      <c r="CGC539" s="418"/>
      <c r="CGD539" s="418"/>
      <c r="CGE539" s="417"/>
      <c r="CGF539" s="417"/>
      <c r="CGG539" s="418"/>
      <c r="CGH539" s="418"/>
      <c r="CGI539" s="417"/>
      <c r="CGJ539" s="417"/>
      <c r="CGK539" s="417"/>
      <c r="CGL539" s="417"/>
      <c r="CGM539" s="417"/>
      <c r="CGN539" s="417"/>
      <c r="CGO539" s="417"/>
      <c r="CGP539" s="418"/>
      <c r="CGQ539" s="418"/>
      <c r="CGR539" s="417"/>
      <c r="CGS539" s="417"/>
      <c r="CGT539" s="418"/>
      <c r="CGU539" s="418"/>
      <c r="CGV539" s="417"/>
      <c r="CGW539" s="417"/>
      <c r="CGX539" s="417"/>
      <c r="CGY539" s="417"/>
      <c r="CGZ539" s="417"/>
      <c r="CHA539" s="411"/>
      <c r="CHB539" s="443"/>
      <c r="CHC539" s="417"/>
      <c r="CHD539" s="417"/>
      <c r="CHE539" s="417"/>
      <c r="CHF539" s="417"/>
      <c r="CHG539" s="417"/>
      <c r="CHH539" s="417"/>
      <c r="CHI539" s="417"/>
      <c r="CHJ539" s="416"/>
      <c r="CHK539" s="416"/>
      <c r="CHL539" s="416"/>
      <c r="CHM539" s="416"/>
      <c r="CHN539" s="416"/>
      <c r="CHO539" s="416"/>
      <c r="CHP539" s="416"/>
      <c r="CHQ539" s="416"/>
      <c r="CHR539" s="416"/>
      <c r="CHS539" s="416"/>
      <c r="CHT539" s="416"/>
      <c r="CHU539" s="416"/>
      <c r="CHV539" s="416"/>
      <c r="CHW539" s="416"/>
      <c r="CHX539" s="416"/>
      <c r="CHY539" s="416"/>
      <c r="CHZ539" s="416"/>
      <c r="CIA539" s="416"/>
      <c r="CIB539" s="416"/>
      <c r="CIC539" s="416"/>
      <c r="CID539" s="416"/>
      <c r="CIE539" s="416"/>
      <c r="CIF539" s="416"/>
      <c r="CIG539" s="416"/>
      <c r="CIH539" s="416"/>
      <c r="CII539" s="416"/>
      <c r="CIJ539" s="416"/>
      <c r="CIK539" s="416"/>
      <c r="CIL539" s="416"/>
      <c r="CIM539" s="416"/>
      <c r="CIN539" s="416"/>
      <c r="CIO539" s="416"/>
      <c r="CIP539" s="416"/>
      <c r="CIQ539" s="416"/>
      <c r="CIR539" s="416"/>
      <c r="CIS539" s="416"/>
      <c r="CIT539" s="416"/>
      <c r="CIU539" s="416"/>
      <c r="CIV539" s="416"/>
      <c r="CIW539" s="416"/>
      <c r="CIX539" s="416"/>
      <c r="CIY539" s="416"/>
      <c r="CIZ539" s="416"/>
      <c r="CJA539" s="416"/>
      <c r="CJB539" s="417"/>
      <c r="CJC539" s="417"/>
      <c r="CJD539" s="417"/>
      <c r="CJE539" s="417"/>
      <c r="CJF539" s="417"/>
      <c r="CJG539" s="417"/>
      <c r="CJH539" s="417"/>
      <c r="CJI539" s="417"/>
      <c r="CJJ539" s="417"/>
      <c r="CJK539" s="417"/>
      <c r="CJL539" s="417"/>
      <c r="CJM539" s="417"/>
      <c r="CJN539" s="417"/>
      <c r="CJO539" s="417"/>
      <c r="CJP539" s="417"/>
      <c r="CJQ539" s="417"/>
      <c r="CJR539" s="417"/>
      <c r="CJS539" s="417"/>
      <c r="CJT539" s="417"/>
      <c r="CJU539" s="417"/>
      <c r="CJV539" s="417"/>
      <c r="CJW539" s="417"/>
      <c r="CJX539" s="417"/>
      <c r="CJY539" s="417"/>
      <c r="CJZ539" s="418"/>
      <c r="CKA539" s="418"/>
      <c r="CKB539" s="418"/>
      <c r="CKC539" s="418"/>
      <c r="CKD539" s="418"/>
      <c r="CKE539" s="417"/>
      <c r="CKF539" s="417"/>
      <c r="CKG539" s="418"/>
      <c r="CKH539" s="418"/>
      <c r="CKI539" s="417"/>
      <c r="CKJ539" s="417"/>
      <c r="CKK539" s="418"/>
      <c r="CKL539" s="418"/>
      <c r="CKM539" s="417"/>
      <c r="CKN539" s="417"/>
      <c r="CKO539" s="417"/>
      <c r="CKP539" s="417"/>
      <c r="CKQ539" s="417"/>
      <c r="CKR539" s="417"/>
      <c r="CKS539" s="417"/>
      <c r="CKT539" s="418"/>
      <c r="CKU539" s="418"/>
      <c r="CKV539" s="417"/>
      <c r="CKW539" s="417"/>
      <c r="CKX539" s="418"/>
      <c r="CKY539" s="418"/>
      <c r="CKZ539" s="417"/>
      <c r="CLA539" s="417"/>
      <c r="CLB539" s="417"/>
      <c r="CLC539" s="417"/>
      <c r="CLD539" s="417"/>
      <c r="CLE539" s="411"/>
      <c r="CLF539" s="443"/>
      <c r="CLG539" s="417"/>
      <c r="CLH539" s="417"/>
      <c r="CLI539" s="417"/>
      <c r="CLJ539" s="417"/>
      <c r="CLK539" s="417"/>
      <c r="CLL539" s="417"/>
      <c r="CLM539" s="417"/>
      <c r="CLN539" s="416"/>
      <c r="CLO539" s="416"/>
      <c r="CLP539" s="416"/>
      <c r="CLQ539" s="416"/>
      <c r="CLR539" s="416"/>
      <c r="CLS539" s="416"/>
      <c r="CLT539" s="416"/>
      <c r="CLU539" s="416"/>
      <c r="CLV539" s="416"/>
      <c r="CLW539" s="416"/>
      <c r="CLX539" s="416"/>
      <c r="CLY539" s="416"/>
      <c r="CLZ539" s="416"/>
      <c r="CMA539" s="416"/>
      <c r="CMB539" s="416"/>
      <c r="CMC539" s="416"/>
      <c r="CMD539" s="416"/>
      <c r="CME539" s="416"/>
      <c r="CMF539" s="416"/>
      <c r="CMG539" s="416"/>
      <c r="CMH539" s="416"/>
      <c r="CMI539" s="416"/>
      <c r="CMJ539" s="416"/>
      <c r="CMK539" s="416"/>
      <c r="CML539" s="416"/>
      <c r="CMM539" s="416"/>
      <c r="CMN539" s="416"/>
      <c r="CMO539" s="416"/>
      <c r="CMP539" s="416"/>
      <c r="CMQ539" s="416"/>
      <c r="CMR539" s="416"/>
      <c r="CMS539" s="416"/>
      <c r="CMT539" s="416"/>
      <c r="CMU539" s="416"/>
      <c r="CMV539" s="416"/>
      <c r="CMW539" s="416"/>
      <c r="CMX539" s="416"/>
      <c r="CMY539" s="416"/>
      <c r="CMZ539" s="416"/>
      <c r="CNA539" s="416"/>
      <c r="CNB539" s="416"/>
      <c r="CNC539" s="416"/>
      <c r="CND539" s="416"/>
      <c r="CNE539" s="416"/>
      <c r="CNF539" s="417"/>
      <c r="CNG539" s="417"/>
      <c r="CNH539" s="417"/>
      <c r="CNI539" s="417"/>
      <c r="CNJ539" s="417"/>
      <c r="CNK539" s="417"/>
      <c r="CNL539" s="417"/>
      <c r="CNM539" s="417"/>
      <c r="CNN539" s="417"/>
      <c r="CNO539" s="417"/>
      <c r="CNP539" s="417"/>
      <c r="CNQ539" s="417"/>
      <c r="CNR539" s="417"/>
      <c r="CNS539" s="417"/>
      <c r="CNT539" s="417"/>
      <c r="CNU539" s="417"/>
      <c r="CNV539" s="417"/>
      <c r="CNW539" s="417"/>
      <c r="CNX539" s="417"/>
      <c r="CNY539" s="417"/>
      <c r="CNZ539" s="417"/>
      <c r="COA539" s="417"/>
      <c r="COB539" s="417"/>
      <c r="COC539" s="417"/>
      <c r="COD539" s="418"/>
      <c r="COE539" s="418"/>
      <c r="COF539" s="418"/>
      <c r="COG539" s="418"/>
      <c r="COH539" s="418"/>
      <c r="COI539" s="417"/>
      <c r="COJ539" s="417"/>
      <c r="COK539" s="418"/>
      <c r="COL539" s="418"/>
      <c r="COM539" s="417"/>
      <c r="CON539" s="417"/>
      <c r="COO539" s="418"/>
      <c r="COP539" s="418"/>
      <c r="COQ539" s="417"/>
      <c r="COR539" s="417"/>
      <c r="COS539" s="417"/>
      <c r="COT539" s="417"/>
      <c r="COU539" s="417"/>
      <c r="COV539" s="417"/>
      <c r="COW539" s="417"/>
      <c r="COX539" s="418"/>
      <c r="COY539" s="418"/>
      <c r="COZ539" s="417"/>
      <c r="CPA539" s="417"/>
      <c r="CPB539" s="418"/>
      <c r="CPC539" s="418"/>
      <c r="CPD539" s="417"/>
      <c r="CPE539" s="417"/>
      <c r="CPF539" s="417"/>
      <c r="CPG539" s="417"/>
      <c r="CPH539" s="417"/>
      <c r="CPI539" s="411"/>
      <c r="CPJ539" s="443"/>
      <c r="CPK539" s="417"/>
      <c r="CPL539" s="417"/>
      <c r="CPM539" s="417"/>
      <c r="CPN539" s="417"/>
      <c r="CPO539" s="417"/>
      <c r="CPP539" s="417"/>
      <c r="CPQ539" s="417"/>
      <c r="CPR539" s="416"/>
      <c r="CPS539" s="416"/>
      <c r="CPT539" s="416"/>
      <c r="CPU539" s="416"/>
      <c r="CPV539" s="416"/>
      <c r="CPW539" s="416"/>
      <c r="CPX539" s="416"/>
      <c r="CPY539" s="416"/>
      <c r="CPZ539" s="416"/>
      <c r="CQA539" s="416"/>
      <c r="CQB539" s="416"/>
      <c r="CQC539" s="416"/>
      <c r="CQD539" s="416"/>
      <c r="CQE539" s="416"/>
      <c r="CQF539" s="416"/>
      <c r="CQG539" s="416"/>
      <c r="CQH539" s="416"/>
      <c r="CQI539" s="416"/>
      <c r="CQJ539" s="416"/>
      <c r="CQK539" s="416"/>
      <c r="CQL539" s="416"/>
      <c r="CQM539" s="416"/>
      <c r="CQN539" s="416"/>
      <c r="CQO539" s="416"/>
      <c r="CQP539" s="416"/>
      <c r="CQQ539" s="416"/>
      <c r="CQR539" s="416"/>
      <c r="CQS539" s="416"/>
      <c r="CQT539" s="416"/>
      <c r="CQU539" s="416"/>
      <c r="CQV539" s="416"/>
      <c r="CQW539" s="416"/>
      <c r="CQX539" s="416"/>
      <c r="CQY539" s="416"/>
      <c r="CQZ539" s="416"/>
      <c r="CRA539" s="416"/>
      <c r="CRB539" s="416"/>
      <c r="CRC539" s="416"/>
      <c r="CRD539" s="416"/>
      <c r="CRE539" s="416"/>
      <c r="CRF539" s="416"/>
      <c r="CRG539" s="416"/>
      <c r="CRH539" s="416"/>
      <c r="CRI539" s="416"/>
      <c r="CRJ539" s="417"/>
      <c r="CRK539" s="417"/>
      <c r="CRL539" s="417"/>
      <c r="CRM539" s="417"/>
      <c r="CRN539" s="417"/>
      <c r="CRO539" s="417"/>
      <c r="CRP539" s="417"/>
      <c r="CRQ539" s="417"/>
      <c r="CRR539" s="417"/>
      <c r="CRS539" s="417"/>
      <c r="CRT539" s="417"/>
      <c r="CRU539" s="417"/>
      <c r="CRV539" s="417"/>
      <c r="CRW539" s="417"/>
      <c r="CRX539" s="417"/>
      <c r="CRY539" s="417"/>
      <c r="CRZ539" s="417"/>
      <c r="CSA539" s="417"/>
      <c r="CSB539" s="417"/>
      <c r="CSC539" s="417"/>
      <c r="CSD539" s="417"/>
      <c r="CSE539" s="417"/>
      <c r="CSF539" s="417"/>
      <c r="CSG539" s="417"/>
      <c r="CSH539" s="418"/>
      <c r="CSI539" s="418"/>
      <c r="CSJ539" s="418"/>
      <c r="CSK539" s="418"/>
      <c r="CSL539" s="418"/>
      <c r="CSM539" s="417"/>
      <c r="CSN539" s="417"/>
      <c r="CSO539" s="418"/>
      <c r="CSP539" s="418"/>
      <c r="CSQ539" s="417"/>
      <c r="CSR539" s="417"/>
      <c r="CSS539" s="418"/>
      <c r="CST539" s="418"/>
      <c r="CSU539" s="417"/>
      <c r="CSV539" s="417"/>
      <c r="CSW539" s="417"/>
      <c r="CSX539" s="417"/>
      <c r="CSY539" s="417"/>
      <c r="CSZ539" s="417"/>
      <c r="CTA539" s="417"/>
      <c r="CTB539" s="418"/>
      <c r="CTC539" s="418"/>
      <c r="CTD539" s="417"/>
      <c r="CTE539" s="417"/>
      <c r="CTF539" s="418"/>
      <c r="CTG539" s="418"/>
      <c r="CTH539" s="417"/>
      <c r="CTI539" s="417"/>
      <c r="CTJ539" s="417"/>
      <c r="CTK539" s="417"/>
      <c r="CTL539" s="417"/>
      <c r="CTM539" s="411"/>
      <c r="CTN539" s="443"/>
      <c r="CTO539" s="417"/>
      <c r="CTP539" s="417"/>
      <c r="CTQ539" s="417"/>
      <c r="CTR539" s="417"/>
      <c r="CTS539" s="417"/>
      <c r="CTT539" s="417"/>
      <c r="CTU539" s="417"/>
      <c r="CTV539" s="416"/>
      <c r="CTW539" s="416"/>
      <c r="CTX539" s="416"/>
      <c r="CTY539" s="416"/>
      <c r="CTZ539" s="416"/>
      <c r="CUA539" s="416"/>
      <c r="CUB539" s="416"/>
      <c r="CUC539" s="416"/>
      <c r="CUD539" s="416"/>
      <c r="CUE539" s="416"/>
      <c r="CUF539" s="416"/>
      <c r="CUG539" s="416"/>
      <c r="CUH539" s="416"/>
      <c r="CUI539" s="416"/>
      <c r="CUJ539" s="416"/>
      <c r="CUK539" s="416"/>
      <c r="CUL539" s="416"/>
      <c r="CUM539" s="416"/>
      <c r="CUN539" s="416"/>
      <c r="CUO539" s="416"/>
      <c r="CUP539" s="416"/>
      <c r="CUQ539" s="416"/>
      <c r="CUR539" s="416"/>
      <c r="CUS539" s="416"/>
      <c r="CUT539" s="416"/>
      <c r="CUU539" s="416"/>
      <c r="CUV539" s="416"/>
      <c r="CUW539" s="416"/>
      <c r="CUX539" s="416"/>
      <c r="CUY539" s="416"/>
      <c r="CUZ539" s="416"/>
      <c r="CVA539" s="416"/>
      <c r="CVB539" s="416"/>
      <c r="CVC539" s="416"/>
      <c r="CVD539" s="416"/>
      <c r="CVE539" s="416"/>
      <c r="CVF539" s="416"/>
      <c r="CVG539" s="416"/>
      <c r="CVH539" s="416"/>
      <c r="CVI539" s="416"/>
      <c r="CVJ539" s="416"/>
      <c r="CVK539" s="416"/>
      <c r="CVL539" s="416"/>
      <c r="CVM539" s="416"/>
      <c r="CVN539" s="417"/>
      <c r="CVO539" s="417"/>
      <c r="CVP539" s="417"/>
      <c r="CVQ539" s="417"/>
      <c r="CVR539" s="417"/>
      <c r="CVS539" s="417"/>
      <c r="CVT539" s="417"/>
      <c r="CVU539" s="417"/>
      <c r="CVV539" s="417"/>
      <c r="CVW539" s="417"/>
      <c r="CVX539" s="417"/>
      <c r="CVY539" s="417"/>
      <c r="CVZ539" s="417"/>
      <c r="CWA539" s="417"/>
      <c r="CWB539" s="417"/>
      <c r="CWC539" s="417"/>
      <c r="CWD539" s="417"/>
      <c r="CWE539" s="417"/>
      <c r="CWF539" s="417"/>
      <c r="CWG539" s="417"/>
      <c r="CWH539" s="417"/>
      <c r="CWI539" s="417"/>
      <c r="CWJ539" s="417"/>
      <c r="CWK539" s="417"/>
      <c r="CWL539" s="418"/>
      <c r="CWM539" s="418"/>
      <c r="CWN539" s="418"/>
      <c r="CWO539" s="418"/>
      <c r="CWP539" s="418"/>
      <c r="CWQ539" s="417"/>
      <c r="CWR539" s="417"/>
      <c r="CWS539" s="418"/>
      <c r="CWT539" s="418"/>
      <c r="CWU539" s="417"/>
      <c r="CWV539" s="417"/>
      <c r="CWW539" s="418"/>
      <c r="CWX539" s="418"/>
      <c r="CWY539" s="417"/>
      <c r="CWZ539" s="417"/>
      <c r="CXA539" s="417"/>
      <c r="CXB539" s="417"/>
      <c r="CXC539" s="417"/>
      <c r="CXD539" s="417"/>
      <c r="CXE539" s="417"/>
      <c r="CXF539" s="418"/>
      <c r="CXG539" s="418"/>
      <c r="CXH539" s="417"/>
      <c r="CXI539" s="417"/>
      <c r="CXJ539" s="418"/>
      <c r="CXK539" s="418"/>
      <c r="CXL539" s="417"/>
      <c r="CXM539" s="417"/>
      <c r="CXN539" s="417"/>
      <c r="CXO539" s="417"/>
      <c r="CXP539" s="417"/>
      <c r="CXQ539" s="411"/>
      <c r="CXR539" s="443"/>
      <c r="CXS539" s="417"/>
      <c r="CXT539" s="417"/>
      <c r="CXU539" s="417"/>
      <c r="CXV539" s="417"/>
      <c r="CXW539" s="417"/>
      <c r="CXX539" s="417"/>
      <c r="CXY539" s="417"/>
      <c r="CXZ539" s="416"/>
      <c r="CYA539" s="416"/>
      <c r="CYB539" s="416"/>
      <c r="CYC539" s="416"/>
      <c r="CYD539" s="416"/>
      <c r="CYE539" s="416"/>
      <c r="CYF539" s="416"/>
      <c r="CYG539" s="416"/>
      <c r="CYH539" s="416"/>
      <c r="CYI539" s="416"/>
      <c r="CYJ539" s="416"/>
      <c r="CYK539" s="416"/>
      <c r="CYL539" s="416"/>
      <c r="CYM539" s="416"/>
      <c r="CYN539" s="416"/>
      <c r="CYO539" s="416"/>
      <c r="CYP539" s="416"/>
      <c r="CYQ539" s="416"/>
      <c r="CYR539" s="416"/>
      <c r="CYS539" s="416"/>
      <c r="CYT539" s="416"/>
      <c r="CYU539" s="416"/>
      <c r="CYV539" s="416"/>
      <c r="CYW539" s="416"/>
      <c r="CYX539" s="416"/>
      <c r="CYY539" s="416"/>
      <c r="CYZ539" s="416"/>
      <c r="CZA539" s="416"/>
      <c r="CZB539" s="416"/>
      <c r="CZC539" s="416"/>
      <c r="CZD539" s="416"/>
      <c r="CZE539" s="416"/>
      <c r="CZF539" s="416"/>
      <c r="CZG539" s="416"/>
      <c r="CZH539" s="416"/>
      <c r="CZI539" s="416"/>
      <c r="CZJ539" s="416"/>
      <c r="CZK539" s="416"/>
      <c r="CZL539" s="416"/>
      <c r="CZM539" s="416"/>
      <c r="CZN539" s="416"/>
      <c r="CZO539" s="416"/>
      <c r="CZP539" s="416"/>
      <c r="CZQ539" s="416"/>
      <c r="CZR539" s="417"/>
      <c r="CZS539" s="417"/>
      <c r="CZT539" s="417"/>
      <c r="CZU539" s="417"/>
      <c r="CZV539" s="417"/>
      <c r="CZW539" s="417"/>
      <c r="CZX539" s="417"/>
      <c r="CZY539" s="417"/>
      <c r="CZZ539" s="417"/>
      <c r="DAA539" s="417"/>
      <c r="DAB539" s="417"/>
      <c r="DAC539" s="417"/>
      <c r="DAD539" s="417"/>
      <c r="DAE539" s="417"/>
      <c r="DAF539" s="417"/>
      <c r="DAG539" s="417"/>
      <c r="DAH539" s="417"/>
      <c r="DAI539" s="417"/>
      <c r="DAJ539" s="417"/>
      <c r="DAK539" s="417"/>
      <c r="DAL539" s="417"/>
      <c r="DAM539" s="417"/>
      <c r="DAN539" s="417"/>
      <c r="DAO539" s="417"/>
      <c r="DAP539" s="418"/>
      <c r="DAQ539" s="418"/>
      <c r="DAR539" s="418"/>
      <c r="DAS539" s="418"/>
      <c r="DAT539" s="418"/>
      <c r="DAU539" s="417"/>
      <c r="DAV539" s="417"/>
      <c r="DAW539" s="418"/>
      <c r="DAX539" s="418"/>
      <c r="DAY539" s="417"/>
      <c r="DAZ539" s="417"/>
      <c r="DBA539" s="418"/>
      <c r="DBB539" s="418"/>
      <c r="DBC539" s="417"/>
      <c r="DBD539" s="417"/>
      <c r="DBE539" s="417"/>
      <c r="DBF539" s="417"/>
      <c r="DBG539" s="417"/>
      <c r="DBH539" s="417"/>
      <c r="DBI539" s="417"/>
      <c r="DBJ539" s="418"/>
      <c r="DBK539" s="418"/>
      <c r="DBL539" s="417"/>
      <c r="DBM539" s="417"/>
      <c r="DBN539" s="418"/>
      <c r="DBO539" s="418"/>
      <c r="DBP539" s="417"/>
      <c r="DBQ539" s="417"/>
      <c r="DBR539" s="417"/>
      <c r="DBS539" s="417"/>
      <c r="DBT539" s="417"/>
      <c r="DBU539" s="411"/>
      <c r="DBV539" s="443"/>
      <c r="DBW539" s="417"/>
      <c r="DBX539" s="417"/>
      <c r="DBY539" s="417"/>
      <c r="DBZ539" s="417"/>
      <c r="DCA539" s="417"/>
      <c r="DCB539" s="417"/>
      <c r="DCC539" s="417"/>
      <c r="DCD539" s="416"/>
      <c r="DCE539" s="416"/>
      <c r="DCF539" s="416"/>
      <c r="DCG539" s="416"/>
      <c r="DCH539" s="416"/>
      <c r="DCI539" s="416"/>
      <c r="DCJ539" s="416"/>
      <c r="DCK539" s="416"/>
      <c r="DCL539" s="416"/>
      <c r="DCM539" s="416"/>
      <c r="DCN539" s="416"/>
      <c r="DCO539" s="416"/>
      <c r="DCP539" s="416"/>
      <c r="DCQ539" s="416"/>
      <c r="DCR539" s="416"/>
      <c r="DCS539" s="416"/>
      <c r="DCT539" s="416"/>
      <c r="DCU539" s="416"/>
      <c r="DCV539" s="416"/>
      <c r="DCW539" s="416"/>
      <c r="DCX539" s="416"/>
      <c r="DCY539" s="416"/>
      <c r="DCZ539" s="416"/>
      <c r="DDA539" s="416"/>
      <c r="DDB539" s="416"/>
      <c r="DDC539" s="416"/>
      <c r="DDD539" s="416"/>
      <c r="DDE539" s="416"/>
      <c r="DDF539" s="416"/>
      <c r="DDG539" s="416"/>
      <c r="DDH539" s="416"/>
      <c r="DDI539" s="416"/>
      <c r="DDJ539" s="416"/>
      <c r="DDK539" s="416"/>
      <c r="DDL539" s="416"/>
      <c r="DDM539" s="416"/>
      <c r="DDN539" s="416"/>
      <c r="DDO539" s="416"/>
      <c r="DDP539" s="416"/>
      <c r="DDQ539" s="416"/>
      <c r="DDR539" s="416"/>
      <c r="DDS539" s="416"/>
      <c r="DDT539" s="416"/>
      <c r="DDU539" s="416"/>
      <c r="DDV539" s="417"/>
      <c r="DDW539" s="417"/>
      <c r="DDX539" s="417"/>
      <c r="DDY539" s="417"/>
      <c r="DDZ539" s="417"/>
      <c r="DEA539" s="417"/>
      <c r="DEB539" s="417"/>
      <c r="DEC539" s="417"/>
      <c r="DED539" s="417"/>
      <c r="DEE539" s="417"/>
      <c r="DEF539" s="417"/>
      <c r="DEG539" s="417"/>
      <c r="DEH539" s="417"/>
      <c r="DEI539" s="417"/>
      <c r="DEJ539" s="417"/>
      <c r="DEK539" s="417"/>
      <c r="DEL539" s="417"/>
      <c r="DEM539" s="417"/>
      <c r="DEN539" s="417"/>
      <c r="DEO539" s="417"/>
      <c r="DEP539" s="417"/>
      <c r="DEQ539" s="417"/>
      <c r="DER539" s="417"/>
      <c r="DES539" s="417"/>
      <c r="DET539" s="418"/>
      <c r="DEU539" s="418"/>
      <c r="DEV539" s="418"/>
      <c r="DEW539" s="418"/>
      <c r="DEX539" s="418"/>
      <c r="DEY539" s="417"/>
      <c r="DEZ539" s="417"/>
      <c r="DFA539" s="418"/>
      <c r="DFB539" s="418"/>
      <c r="DFC539" s="417"/>
      <c r="DFD539" s="417"/>
      <c r="DFE539" s="418"/>
      <c r="DFF539" s="418"/>
      <c r="DFG539" s="417"/>
      <c r="DFH539" s="417"/>
      <c r="DFI539" s="417"/>
      <c r="DFJ539" s="417"/>
      <c r="DFK539" s="417"/>
      <c r="DFL539" s="417"/>
      <c r="DFM539" s="417"/>
      <c r="DFN539" s="418"/>
      <c r="DFO539" s="418"/>
      <c r="DFP539" s="417"/>
      <c r="DFQ539" s="417"/>
      <c r="DFR539" s="418"/>
      <c r="DFS539" s="418"/>
      <c r="DFT539" s="417"/>
      <c r="DFU539" s="417"/>
      <c r="DFV539" s="417"/>
      <c r="DFW539" s="417"/>
      <c r="DFX539" s="417"/>
      <c r="DFY539" s="411"/>
      <c r="DFZ539" s="443"/>
      <c r="DGA539" s="417"/>
      <c r="DGB539" s="417"/>
      <c r="DGC539" s="417"/>
      <c r="DGD539" s="417"/>
      <c r="DGE539" s="417"/>
      <c r="DGF539" s="417"/>
      <c r="DGG539" s="417"/>
      <c r="DGH539" s="416"/>
      <c r="DGI539" s="416"/>
      <c r="DGJ539" s="416"/>
      <c r="DGK539" s="416"/>
      <c r="DGL539" s="416"/>
      <c r="DGM539" s="416"/>
      <c r="DGN539" s="416"/>
      <c r="DGO539" s="416"/>
      <c r="DGP539" s="416"/>
      <c r="DGQ539" s="416"/>
      <c r="DGR539" s="416"/>
      <c r="DGS539" s="416"/>
      <c r="DGT539" s="416"/>
      <c r="DGU539" s="416"/>
      <c r="DGV539" s="416"/>
      <c r="DGW539" s="416"/>
      <c r="DGX539" s="416"/>
      <c r="DGY539" s="416"/>
      <c r="DGZ539" s="416"/>
      <c r="DHA539" s="416"/>
      <c r="DHB539" s="416"/>
      <c r="DHC539" s="416"/>
      <c r="DHD539" s="416"/>
      <c r="DHE539" s="416"/>
      <c r="DHF539" s="416"/>
      <c r="DHG539" s="416"/>
      <c r="DHH539" s="416"/>
      <c r="DHI539" s="416"/>
      <c r="DHJ539" s="416"/>
      <c r="DHK539" s="416"/>
      <c r="DHL539" s="416"/>
      <c r="DHM539" s="416"/>
      <c r="DHN539" s="416"/>
      <c r="DHO539" s="416"/>
      <c r="DHP539" s="416"/>
      <c r="DHQ539" s="416"/>
      <c r="DHR539" s="416"/>
      <c r="DHS539" s="416"/>
      <c r="DHT539" s="416"/>
      <c r="DHU539" s="416"/>
      <c r="DHV539" s="416"/>
      <c r="DHW539" s="416"/>
      <c r="DHX539" s="416"/>
      <c r="DHY539" s="416"/>
      <c r="DHZ539" s="417"/>
      <c r="DIA539" s="417"/>
      <c r="DIB539" s="417"/>
      <c r="DIC539" s="417"/>
      <c r="DID539" s="417"/>
      <c r="DIE539" s="417"/>
      <c r="DIF539" s="417"/>
      <c r="DIG539" s="417"/>
      <c r="DIH539" s="417"/>
      <c r="DII539" s="417"/>
      <c r="DIJ539" s="417"/>
      <c r="DIK539" s="417"/>
      <c r="DIL539" s="417"/>
      <c r="DIM539" s="417"/>
      <c r="DIN539" s="417"/>
      <c r="DIO539" s="417"/>
      <c r="DIP539" s="417"/>
      <c r="DIQ539" s="417"/>
      <c r="DIR539" s="417"/>
      <c r="DIS539" s="417"/>
      <c r="DIT539" s="417"/>
      <c r="DIU539" s="417"/>
      <c r="DIV539" s="417"/>
      <c r="DIW539" s="417"/>
      <c r="DIX539" s="418"/>
      <c r="DIY539" s="418"/>
      <c r="DIZ539" s="418"/>
      <c r="DJA539" s="418"/>
      <c r="DJB539" s="418"/>
      <c r="DJC539" s="417"/>
      <c r="DJD539" s="417"/>
      <c r="DJE539" s="418"/>
      <c r="DJF539" s="418"/>
      <c r="DJG539" s="417"/>
      <c r="DJH539" s="417"/>
      <c r="DJI539" s="418"/>
      <c r="DJJ539" s="418"/>
      <c r="DJK539" s="417"/>
      <c r="DJL539" s="417"/>
      <c r="DJM539" s="417"/>
      <c r="DJN539" s="417"/>
      <c r="DJO539" s="417"/>
      <c r="DJP539" s="417"/>
      <c r="DJQ539" s="417"/>
      <c r="DJR539" s="418"/>
      <c r="DJS539" s="418"/>
      <c r="DJT539" s="417"/>
      <c r="DJU539" s="417"/>
      <c r="DJV539" s="418"/>
      <c r="DJW539" s="418"/>
      <c r="DJX539" s="417"/>
      <c r="DJY539" s="417"/>
      <c r="DJZ539" s="417"/>
      <c r="DKA539" s="417"/>
      <c r="DKB539" s="417"/>
      <c r="DKC539" s="411"/>
      <c r="DKD539" s="443"/>
      <c r="DKE539" s="417"/>
      <c r="DKF539" s="417"/>
      <c r="DKG539" s="417"/>
      <c r="DKH539" s="417"/>
      <c r="DKI539" s="417"/>
      <c r="DKJ539" s="417"/>
      <c r="DKK539" s="417"/>
      <c r="DKL539" s="416"/>
      <c r="DKM539" s="416"/>
      <c r="DKN539" s="416"/>
      <c r="DKO539" s="416"/>
      <c r="DKP539" s="416"/>
      <c r="DKQ539" s="416"/>
      <c r="DKR539" s="416"/>
      <c r="DKS539" s="416"/>
      <c r="DKT539" s="416"/>
      <c r="DKU539" s="416"/>
      <c r="DKV539" s="416"/>
      <c r="DKW539" s="416"/>
      <c r="DKX539" s="416"/>
      <c r="DKY539" s="416"/>
      <c r="DKZ539" s="416"/>
      <c r="DLA539" s="416"/>
      <c r="DLB539" s="416"/>
      <c r="DLC539" s="416"/>
      <c r="DLD539" s="416"/>
      <c r="DLE539" s="416"/>
      <c r="DLF539" s="416"/>
      <c r="DLG539" s="416"/>
      <c r="DLH539" s="416"/>
      <c r="DLI539" s="416"/>
      <c r="DLJ539" s="416"/>
      <c r="DLK539" s="416"/>
      <c r="DLL539" s="416"/>
      <c r="DLM539" s="416"/>
      <c r="DLN539" s="416"/>
      <c r="DLO539" s="416"/>
      <c r="DLP539" s="416"/>
      <c r="DLQ539" s="416"/>
      <c r="DLR539" s="416"/>
      <c r="DLS539" s="416"/>
      <c r="DLT539" s="416"/>
      <c r="DLU539" s="416"/>
      <c r="DLV539" s="416"/>
      <c r="DLW539" s="416"/>
      <c r="DLX539" s="416"/>
      <c r="DLY539" s="416"/>
      <c r="DLZ539" s="416"/>
      <c r="DMA539" s="416"/>
      <c r="DMB539" s="416"/>
      <c r="DMC539" s="416"/>
      <c r="DMD539" s="417"/>
      <c r="DME539" s="417"/>
      <c r="DMF539" s="417"/>
      <c r="DMG539" s="417"/>
      <c r="DMH539" s="417"/>
      <c r="DMI539" s="417"/>
      <c r="DMJ539" s="417"/>
      <c r="DMK539" s="417"/>
      <c r="DML539" s="417"/>
      <c r="DMM539" s="417"/>
      <c r="DMN539" s="417"/>
      <c r="DMO539" s="417"/>
      <c r="DMP539" s="417"/>
      <c r="DMQ539" s="417"/>
      <c r="DMR539" s="417"/>
      <c r="DMS539" s="417"/>
      <c r="DMT539" s="417"/>
      <c r="DMU539" s="417"/>
      <c r="DMV539" s="417"/>
      <c r="DMW539" s="417"/>
      <c r="DMX539" s="417"/>
      <c r="DMY539" s="417"/>
      <c r="DMZ539" s="417"/>
      <c r="DNA539" s="417"/>
      <c r="DNB539" s="418"/>
      <c r="DNC539" s="418"/>
      <c r="DND539" s="418"/>
      <c r="DNE539" s="418"/>
      <c r="DNF539" s="418"/>
      <c r="DNG539" s="417"/>
      <c r="DNH539" s="417"/>
      <c r="DNI539" s="418"/>
      <c r="DNJ539" s="418"/>
      <c r="DNK539" s="417"/>
      <c r="DNL539" s="417"/>
      <c r="DNM539" s="418"/>
      <c r="DNN539" s="418"/>
      <c r="DNO539" s="417"/>
      <c r="DNP539" s="417"/>
      <c r="DNQ539" s="417"/>
      <c r="DNR539" s="417"/>
      <c r="DNS539" s="417"/>
      <c r="DNT539" s="417"/>
      <c r="DNU539" s="417"/>
      <c r="DNV539" s="418"/>
      <c r="DNW539" s="418"/>
      <c r="DNX539" s="417"/>
      <c r="DNY539" s="417"/>
      <c r="DNZ539" s="418"/>
      <c r="DOA539" s="418"/>
      <c r="DOB539" s="417"/>
      <c r="DOC539" s="417"/>
      <c r="DOD539" s="417"/>
      <c r="DOE539" s="417"/>
      <c r="DOF539" s="417"/>
      <c r="DOG539" s="411"/>
      <c r="DOH539" s="443"/>
      <c r="DOI539" s="417"/>
      <c r="DOJ539" s="417"/>
      <c r="DOK539" s="417"/>
      <c r="DOL539" s="417"/>
      <c r="DOM539" s="417"/>
      <c r="DON539" s="417"/>
      <c r="DOO539" s="417"/>
      <c r="DOP539" s="416"/>
      <c r="DOQ539" s="416"/>
      <c r="DOR539" s="416"/>
      <c r="DOS539" s="416"/>
      <c r="DOT539" s="416"/>
      <c r="DOU539" s="416"/>
      <c r="DOV539" s="416"/>
      <c r="DOW539" s="416"/>
      <c r="DOX539" s="416"/>
      <c r="DOY539" s="416"/>
      <c r="DOZ539" s="416"/>
      <c r="DPA539" s="416"/>
      <c r="DPB539" s="416"/>
      <c r="DPC539" s="416"/>
      <c r="DPD539" s="416"/>
      <c r="DPE539" s="416"/>
      <c r="DPF539" s="416"/>
      <c r="DPG539" s="416"/>
      <c r="DPH539" s="416"/>
      <c r="DPI539" s="416"/>
      <c r="DPJ539" s="416"/>
      <c r="DPK539" s="416"/>
      <c r="DPL539" s="416"/>
      <c r="DPM539" s="416"/>
      <c r="DPN539" s="416"/>
      <c r="DPO539" s="416"/>
      <c r="DPP539" s="416"/>
      <c r="DPQ539" s="416"/>
      <c r="DPR539" s="416"/>
      <c r="DPS539" s="416"/>
      <c r="DPT539" s="416"/>
      <c r="DPU539" s="416"/>
      <c r="DPV539" s="416"/>
      <c r="DPW539" s="416"/>
      <c r="DPX539" s="416"/>
      <c r="DPY539" s="416"/>
      <c r="DPZ539" s="416"/>
      <c r="DQA539" s="416"/>
      <c r="DQB539" s="416"/>
      <c r="DQC539" s="416"/>
      <c r="DQD539" s="416"/>
      <c r="DQE539" s="416"/>
      <c r="DQF539" s="416"/>
      <c r="DQG539" s="416"/>
      <c r="DQH539" s="417"/>
      <c r="DQI539" s="417"/>
      <c r="DQJ539" s="417"/>
      <c r="DQK539" s="417"/>
      <c r="DQL539" s="417"/>
      <c r="DQM539" s="417"/>
      <c r="DQN539" s="417"/>
      <c r="DQO539" s="417"/>
      <c r="DQP539" s="417"/>
      <c r="DQQ539" s="417"/>
      <c r="DQR539" s="417"/>
      <c r="DQS539" s="417"/>
      <c r="DQT539" s="417"/>
      <c r="DQU539" s="417"/>
      <c r="DQV539" s="417"/>
      <c r="DQW539" s="417"/>
      <c r="DQX539" s="417"/>
      <c r="DQY539" s="417"/>
      <c r="DQZ539" s="417"/>
      <c r="DRA539" s="417"/>
      <c r="DRB539" s="417"/>
      <c r="DRC539" s="417"/>
      <c r="DRD539" s="417"/>
      <c r="DRE539" s="417"/>
      <c r="DRF539" s="418"/>
      <c r="DRG539" s="418"/>
      <c r="DRH539" s="418"/>
      <c r="DRI539" s="418"/>
      <c r="DRJ539" s="418"/>
      <c r="DRK539" s="417"/>
      <c r="DRL539" s="417"/>
      <c r="DRM539" s="418"/>
      <c r="DRN539" s="418"/>
      <c r="DRO539" s="417"/>
      <c r="DRP539" s="417"/>
      <c r="DRQ539" s="418"/>
      <c r="DRR539" s="418"/>
      <c r="DRS539" s="417"/>
      <c r="DRT539" s="417"/>
      <c r="DRU539" s="417"/>
      <c r="DRV539" s="417"/>
      <c r="DRW539" s="417"/>
      <c r="DRX539" s="417"/>
      <c r="DRY539" s="417"/>
      <c r="DRZ539" s="418"/>
      <c r="DSA539" s="418"/>
      <c r="DSB539" s="417"/>
      <c r="DSC539" s="417"/>
      <c r="DSD539" s="418"/>
      <c r="DSE539" s="418"/>
      <c r="DSF539" s="417"/>
      <c r="DSG539" s="417"/>
      <c r="DSH539" s="417"/>
      <c r="DSI539" s="417"/>
      <c r="DSJ539" s="417"/>
      <c r="DSK539" s="411"/>
      <c r="DSL539" s="443"/>
      <c r="DSM539" s="417"/>
      <c r="DSN539" s="417"/>
      <c r="DSO539" s="417"/>
      <c r="DSP539" s="417"/>
      <c r="DSQ539" s="417"/>
      <c r="DSR539" s="417"/>
      <c r="DSS539" s="417"/>
      <c r="DST539" s="416"/>
      <c r="DSU539" s="416"/>
      <c r="DSV539" s="416"/>
      <c r="DSW539" s="416"/>
      <c r="DSX539" s="416"/>
      <c r="DSY539" s="416"/>
      <c r="DSZ539" s="416"/>
      <c r="DTA539" s="416"/>
      <c r="DTB539" s="416"/>
      <c r="DTC539" s="416"/>
      <c r="DTD539" s="416"/>
      <c r="DTE539" s="416"/>
      <c r="DTF539" s="416"/>
      <c r="DTG539" s="416"/>
      <c r="DTH539" s="416"/>
      <c r="DTI539" s="416"/>
      <c r="DTJ539" s="416"/>
      <c r="DTK539" s="416"/>
      <c r="DTL539" s="416"/>
      <c r="DTM539" s="416"/>
      <c r="DTN539" s="416"/>
      <c r="DTO539" s="416"/>
      <c r="DTP539" s="416"/>
      <c r="DTQ539" s="416"/>
      <c r="DTR539" s="416"/>
      <c r="DTS539" s="416"/>
      <c r="DTT539" s="416"/>
      <c r="DTU539" s="416"/>
      <c r="DTV539" s="416"/>
      <c r="DTW539" s="416"/>
      <c r="DTX539" s="416"/>
      <c r="DTY539" s="416"/>
      <c r="DTZ539" s="416"/>
      <c r="DUA539" s="416"/>
      <c r="DUB539" s="416"/>
      <c r="DUC539" s="416"/>
      <c r="DUD539" s="416"/>
      <c r="DUE539" s="416"/>
      <c r="DUF539" s="416"/>
      <c r="DUG539" s="416"/>
      <c r="DUH539" s="416"/>
      <c r="DUI539" s="416"/>
      <c r="DUJ539" s="416"/>
      <c r="DUK539" s="416"/>
      <c r="DUL539" s="417"/>
      <c r="DUM539" s="417"/>
      <c r="DUN539" s="417"/>
      <c r="DUO539" s="417"/>
      <c r="DUP539" s="417"/>
      <c r="DUQ539" s="417"/>
      <c r="DUR539" s="417"/>
      <c r="DUS539" s="417"/>
      <c r="DUT539" s="417"/>
      <c r="DUU539" s="417"/>
      <c r="DUV539" s="417"/>
      <c r="DUW539" s="417"/>
      <c r="DUX539" s="417"/>
      <c r="DUY539" s="417"/>
      <c r="DUZ539" s="417"/>
      <c r="DVA539" s="417"/>
      <c r="DVB539" s="417"/>
      <c r="DVC539" s="417"/>
      <c r="DVD539" s="417"/>
      <c r="DVE539" s="417"/>
      <c r="DVF539" s="417"/>
      <c r="DVG539" s="417"/>
      <c r="DVH539" s="417"/>
      <c r="DVI539" s="417"/>
      <c r="DVJ539" s="418"/>
      <c r="DVK539" s="418"/>
      <c r="DVL539" s="418"/>
      <c r="DVM539" s="418"/>
      <c r="DVN539" s="418"/>
      <c r="DVO539" s="417"/>
      <c r="DVP539" s="417"/>
      <c r="DVQ539" s="418"/>
      <c r="DVR539" s="418"/>
      <c r="DVS539" s="417"/>
      <c r="DVT539" s="417"/>
      <c r="DVU539" s="418"/>
      <c r="DVV539" s="418"/>
      <c r="DVW539" s="417"/>
      <c r="DVX539" s="417"/>
      <c r="DVY539" s="417"/>
      <c r="DVZ539" s="417"/>
      <c r="DWA539" s="417"/>
      <c r="DWB539" s="417"/>
      <c r="DWC539" s="417"/>
      <c r="DWD539" s="418"/>
      <c r="DWE539" s="418"/>
      <c r="DWF539" s="417"/>
      <c r="DWG539" s="417"/>
      <c r="DWH539" s="418"/>
      <c r="DWI539" s="418"/>
      <c r="DWJ539" s="417"/>
      <c r="DWK539" s="417"/>
      <c r="DWL539" s="417"/>
      <c r="DWM539" s="417"/>
      <c r="DWN539" s="417"/>
      <c r="DWO539" s="411"/>
      <c r="DWP539" s="443"/>
      <c r="DWQ539" s="417"/>
      <c r="DWR539" s="417"/>
      <c r="DWS539" s="417"/>
      <c r="DWT539" s="417"/>
      <c r="DWU539" s="417"/>
      <c r="DWV539" s="417"/>
      <c r="DWW539" s="417"/>
      <c r="DWX539" s="416"/>
      <c r="DWY539" s="416"/>
      <c r="DWZ539" s="416"/>
      <c r="DXA539" s="416"/>
      <c r="DXB539" s="416"/>
      <c r="DXC539" s="416"/>
      <c r="DXD539" s="416"/>
      <c r="DXE539" s="416"/>
      <c r="DXF539" s="416"/>
      <c r="DXG539" s="416"/>
      <c r="DXH539" s="416"/>
      <c r="DXI539" s="416"/>
      <c r="DXJ539" s="416"/>
      <c r="DXK539" s="416"/>
      <c r="DXL539" s="416"/>
      <c r="DXM539" s="416"/>
      <c r="DXN539" s="416"/>
      <c r="DXO539" s="416"/>
      <c r="DXP539" s="416"/>
      <c r="DXQ539" s="416"/>
      <c r="DXR539" s="416"/>
      <c r="DXS539" s="416"/>
      <c r="DXT539" s="416"/>
      <c r="DXU539" s="416"/>
      <c r="DXV539" s="416"/>
      <c r="DXW539" s="416"/>
      <c r="DXX539" s="416"/>
      <c r="DXY539" s="416"/>
      <c r="DXZ539" s="416"/>
      <c r="DYA539" s="416"/>
      <c r="DYB539" s="416"/>
      <c r="DYC539" s="416"/>
      <c r="DYD539" s="416"/>
      <c r="DYE539" s="416"/>
      <c r="DYF539" s="416"/>
      <c r="DYG539" s="416"/>
      <c r="DYH539" s="416"/>
      <c r="DYI539" s="416"/>
      <c r="DYJ539" s="416"/>
      <c r="DYK539" s="416"/>
      <c r="DYL539" s="416"/>
      <c r="DYM539" s="416"/>
      <c r="DYN539" s="416"/>
      <c r="DYO539" s="416"/>
      <c r="DYP539" s="417"/>
      <c r="DYQ539" s="417"/>
      <c r="DYR539" s="417"/>
      <c r="DYS539" s="417"/>
      <c r="DYT539" s="417"/>
      <c r="DYU539" s="417"/>
      <c r="DYV539" s="417"/>
      <c r="DYW539" s="417"/>
      <c r="DYX539" s="417"/>
      <c r="DYY539" s="417"/>
      <c r="DYZ539" s="417"/>
      <c r="DZA539" s="417"/>
      <c r="DZB539" s="417"/>
      <c r="DZC539" s="417"/>
      <c r="DZD539" s="417"/>
      <c r="DZE539" s="417"/>
      <c r="DZF539" s="417"/>
      <c r="DZG539" s="417"/>
      <c r="DZH539" s="417"/>
      <c r="DZI539" s="417"/>
      <c r="DZJ539" s="417"/>
      <c r="DZK539" s="417"/>
      <c r="DZL539" s="417"/>
      <c r="DZM539" s="417"/>
      <c r="DZN539" s="418"/>
      <c r="DZO539" s="418"/>
      <c r="DZP539" s="418"/>
      <c r="DZQ539" s="418"/>
      <c r="DZR539" s="418"/>
      <c r="DZS539" s="417"/>
      <c r="DZT539" s="417"/>
      <c r="DZU539" s="418"/>
      <c r="DZV539" s="418"/>
      <c r="DZW539" s="417"/>
      <c r="DZX539" s="417"/>
      <c r="DZY539" s="418"/>
      <c r="DZZ539" s="418"/>
      <c r="EAA539" s="417"/>
      <c r="EAB539" s="417"/>
      <c r="EAC539" s="417"/>
      <c r="EAD539" s="417"/>
      <c r="EAE539" s="417"/>
      <c r="EAF539" s="417"/>
      <c r="EAG539" s="417"/>
      <c r="EAH539" s="418"/>
      <c r="EAI539" s="418"/>
      <c r="EAJ539" s="417"/>
      <c r="EAK539" s="417"/>
      <c r="EAL539" s="418"/>
      <c r="EAM539" s="418"/>
      <c r="EAN539" s="417"/>
      <c r="EAO539" s="417"/>
      <c r="EAP539" s="417"/>
      <c r="EAQ539" s="417"/>
      <c r="EAR539" s="417"/>
      <c r="EAS539" s="411"/>
      <c r="EAT539" s="443"/>
      <c r="EAU539" s="417"/>
      <c r="EAV539" s="417"/>
      <c r="EAW539" s="417"/>
      <c r="EAX539" s="417"/>
      <c r="EAY539" s="417"/>
      <c r="EAZ539" s="417"/>
      <c r="EBA539" s="417"/>
      <c r="EBB539" s="416"/>
      <c r="EBC539" s="416"/>
      <c r="EBD539" s="416"/>
      <c r="EBE539" s="416"/>
      <c r="EBF539" s="416"/>
      <c r="EBG539" s="416"/>
      <c r="EBH539" s="416"/>
      <c r="EBI539" s="416"/>
      <c r="EBJ539" s="416"/>
      <c r="EBK539" s="416"/>
      <c r="EBL539" s="416"/>
      <c r="EBM539" s="416"/>
      <c r="EBN539" s="416"/>
      <c r="EBO539" s="416"/>
      <c r="EBP539" s="416"/>
      <c r="EBQ539" s="416"/>
      <c r="EBR539" s="416"/>
      <c r="EBS539" s="416"/>
      <c r="EBT539" s="416"/>
      <c r="EBU539" s="416"/>
      <c r="EBV539" s="416"/>
      <c r="EBW539" s="416"/>
      <c r="EBX539" s="416"/>
      <c r="EBY539" s="416"/>
      <c r="EBZ539" s="416"/>
      <c r="ECA539" s="416"/>
      <c r="ECB539" s="416"/>
      <c r="ECC539" s="416"/>
      <c r="ECD539" s="416"/>
      <c r="ECE539" s="416"/>
      <c r="ECF539" s="416"/>
      <c r="ECG539" s="416"/>
      <c r="ECH539" s="416"/>
      <c r="ECI539" s="416"/>
      <c r="ECJ539" s="416"/>
      <c r="ECK539" s="416"/>
      <c r="ECL539" s="416"/>
      <c r="ECM539" s="416"/>
      <c r="ECN539" s="416"/>
      <c r="ECO539" s="416"/>
      <c r="ECP539" s="416"/>
      <c r="ECQ539" s="416"/>
      <c r="ECR539" s="416"/>
      <c r="ECS539" s="416"/>
      <c r="ECT539" s="417"/>
      <c r="ECU539" s="417"/>
      <c r="ECV539" s="417"/>
      <c r="ECW539" s="417"/>
      <c r="ECX539" s="417"/>
      <c r="ECY539" s="417"/>
      <c r="ECZ539" s="417"/>
      <c r="EDA539" s="417"/>
      <c r="EDB539" s="417"/>
      <c r="EDC539" s="417"/>
      <c r="EDD539" s="417"/>
      <c r="EDE539" s="417"/>
      <c r="EDF539" s="417"/>
      <c r="EDG539" s="417"/>
      <c r="EDH539" s="417"/>
      <c r="EDI539" s="417"/>
      <c r="EDJ539" s="417"/>
      <c r="EDK539" s="417"/>
      <c r="EDL539" s="417"/>
      <c r="EDM539" s="417"/>
      <c r="EDN539" s="417"/>
      <c r="EDO539" s="417"/>
      <c r="EDP539" s="417"/>
      <c r="EDQ539" s="417"/>
      <c r="EDR539" s="418"/>
      <c r="EDS539" s="418"/>
      <c r="EDT539" s="418"/>
      <c r="EDU539" s="418"/>
      <c r="EDV539" s="418"/>
      <c r="EDW539" s="417"/>
      <c r="EDX539" s="417"/>
      <c r="EDY539" s="418"/>
      <c r="EDZ539" s="418"/>
      <c r="EEA539" s="417"/>
      <c r="EEB539" s="417"/>
      <c r="EEC539" s="418"/>
      <c r="EED539" s="418"/>
      <c r="EEE539" s="417"/>
      <c r="EEF539" s="417"/>
      <c r="EEG539" s="417"/>
      <c r="EEH539" s="417"/>
      <c r="EEI539" s="417"/>
      <c r="EEJ539" s="417"/>
      <c r="EEK539" s="417"/>
      <c r="EEL539" s="418"/>
      <c r="EEM539" s="418"/>
      <c r="EEN539" s="417"/>
      <c r="EEO539" s="417"/>
      <c r="EEP539" s="418"/>
      <c r="EEQ539" s="418"/>
      <c r="EER539" s="417"/>
      <c r="EES539" s="417"/>
      <c r="EET539" s="417"/>
      <c r="EEU539" s="417"/>
      <c r="EEV539" s="417"/>
      <c r="EEW539" s="411"/>
      <c r="EEX539" s="443"/>
      <c r="EEY539" s="417"/>
      <c r="EEZ539" s="417"/>
      <c r="EFA539" s="417"/>
      <c r="EFB539" s="417"/>
      <c r="EFC539" s="417"/>
      <c r="EFD539" s="417"/>
      <c r="EFE539" s="417"/>
      <c r="EFF539" s="416"/>
      <c r="EFG539" s="416"/>
      <c r="EFH539" s="416"/>
      <c r="EFI539" s="416"/>
      <c r="EFJ539" s="416"/>
      <c r="EFK539" s="416"/>
      <c r="EFL539" s="416"/>
      <c r="EFM539" s="416"/>
      <c r="EFN539" s="416"/>
      <c r="EFO539" s="416"/>
      <c r="EFP539" s="416"/>
      <c r="EFQ539" s="416"/>
      <c r="EFR539" s="416"/>
      <c r="EFS539" s="416"/>
      <c r="EFT539" s="416"/>
      <c r="EFU539" s="416"/>
      <c r="EFV539" s="416"/>
      <c r="EFW539" s="416"/>
      <c r="EFX539" s="416"/>
      <c r="EFY539" s="416"/>
      <c r="EFZ539" s="416"/>
      <c r="EGA539" s="416"/>
      <c r="EGB539" s="416"/>
      <c r="EGC539" s="416"/>
      <c r="EGD539" s="416"/>
      <c r="EGE539" s="416"/>
      <c r="EGF539" s="416"/>
      <c r="EGG539" s="416"/>
      <c r="EGH539" s="416"/>
      <c r="EGI539" s="416"/>
      <c r="EGJ539" s="416"/>
      <c r="EGK539" s="416"/>
      <c r="EGL539" s="416"/>
      <c r="EGM539" s="416"/>
      <c r="EGN539" s="416"/>
      <c r="EGO539" s="416"/>
      <c r="EGP539" s="416"/>
      <c r="EGQ539" s="416"/>
      <c r="EGR539" s="416"/>
      <c r="EGS539" s="416"/>
      <c r="EGT539" s="416"/>
      <c r="EGU539" s="416"/>
      <c r="EGV539" s="416"/>
      <c r="EGW539" s="416"/>
      <c r="EGX539" s="417"/>
      <c r="EGY539" s="417"/>
      <c r="EGZ539" s="417"/>
      <c r="EHA539" s="417"/>
      <c r="EHB539" s="417"/>
      <c r="EHC539" s="417"/>
      <c r="EHD539" s="417"/>
      <c r="EHE539" s="417"/>
      <c r="EHF539" s="417"/>
      <c r="EHG539" s="417"/>
      <c r="EHH539" s="417"/>
      <c r="EHI539" s="417"/>
      <c r="EHJ539" s="417"/>
      <c r="EHK539" s="417"/>
      <c r="EHL539" s="417"/>
      <c r="EHM539" s="417"/>
      <c r="EHN539" s="417"/>
      <c r="EHO539" s="417"/>
      <c r="EHP539" s="417"/>
      <c r="EHQ539" s="417"/>
      <c r="EHR539" s="417"/>
      <c r="EHS539" s="417"/>
      <c r="EHT539" s="417"/>
      <c r="EHU539" s="417"/>
      <c r="EHV539" s="418"/>
      <c r="EHW539" s="418"/>
      <c r="EHX539" s="418"/>
      <c r="EHY539" s="418"/>
      <c r="EHZ539" s="418"/>
      <c r="EIA539" s="417"/>
      <c r="EIB539" s="417"/>
      <c r="EIC539" s="418"/>
      <c r="EID539" s="418"/>
      <c r="EIE539" s="417"/>
      <c r="EIF539" s="417"/>
      <c r="EIG539" s="418"/>
      <c r="EIH539" s="418"/>
      <c r="EII539" s="417"/>
      <c r="EIJ539" s="417"/>
      <c r="EIK539" s="417"/>
      <c r="EIL539" s="417"/>
      <c r="EIM539" s="417"/>
      <c r="EIN539" s="417"/>
      <c r="EIO539" s="417"/>
      <c r="EIP539" s="418"/>
      <c r="EIQ539" s="418"/>
      <c r="EIR539" s="417"/>
      <c r="EIS539" s="417"/>
      <c r="EIT539" s="418"/>
      <c r="EIU539" s="418"/>
      <c r="EIV539" s="417"/>
      <c r="EIW539" s="417"/>
      <c r="EIX539" s="417"/>
      <c r="EIY539" s="417"/>
      <c r="EIZ539" s="417"/>
      <c r="EJA539" s="411"/>
      <c r="EJB539" s="443"/>
      <c r="EJC539" s="417"/>
      <c r="EJD539" s="417"/>
      <c r="EJE539" s="417"/>
      <c r="EJF539" s="417"/>
      <c r="EJG539" s="417"/>
      <c r="EJH539" s="417"/>
      <c r="EJI539" s="417"/>
      <c r="EJJ539" s="416"/>
      <c r="EJK539" s="416"/>
      <c r="EJL539" s="416"/>
      <c r="EJM539" s="416"/>
      <c r="EJN539" s="416"/>
      <c r="EJO539" s="416"/>
      <c r="EJP539" s="416"/>
      <c r="EJQ539" s="416"/>
      <c r="EJR539" s="416"/>
      <c r="EJS539" s="416"/>
      <c r="EJT539" s="416"/>
      <c r="EJU539" s="416"/>
      <c r="EJV539" s="416"/>
      <c r="EJW539" s="416"/>
      <c r="EJX539" s="416"/>
      <c r="EJY539" s="416"/>
      <c r="EJZ539" s="416"/>
      <c r="EKA539" s="416"/>
      <c r="EKB539" s="416"/>
      <c r="EKC539" s="416"/>
      <c r="EKD539" s="416"/>
      <c r="EKE539" s="416"/>
      <c r="EKF539" s="416"/>
      <c r="EKG539" s="416"/>
      <c r="EKH539" s="416"/>
      <c r="EKI539" s="416"/>
      <c r="EKJ539" s="416"/>
      <c r="EKK539" s="416"/>
      <c r="EKL539" s="416"/>
      <c r="EKM539" s="416"/>
      <c r="EKN539" s="416"/>
      <c r="EKO539" s="416"/>
      <c r="EKP539" s="416"/>
      <c r="EKQ539" s="416"/>
      <c r="EKR539" s="416"/>
      <c r="EKS539" s="416"/>
      <c r="EKT539" s="416"/>
      <c r="EKU539" s="416"/>
      <c r="EKV539" s="416"/>
      <c r="EKW539" s="416"/>
      <c r="EKX539" s="416"/>
      <c r="EKY539" s="416"/>
      <c r="EKZ539" s="416"/>
      <c r="ELA539" s="416"/>
      <c r="ELB539" s="417"/>
      <c r="ELC539" s="417"/>
      <c r="ELD539" s="417"/>
      <c r="ELE539" s="417"/>
      <c r="ELF539" s="417"/>
      <c r="ELG539" s="417"/>
      <c r="ELH539" s="417"/>
      <c r="ELI539" s="417"/>
      <c r="ELJ539" s="417"/>
      <c r="ELK539" s="417"/>
      <c r="ELL539" s="417"/>
      <c r="ELM539" s="417"/>
      <c r="ELN539" s="417"/>
      <c r="ELO539" s="417"/>
      <c r="ELP539" s="417"/>
      <c r="ELQ539" s="417"/>
      <c r="ELR539" s="417"/>
      <c r="ELS539" s="417"/>
      <c r="ELT539" s="417"/>
      <c r="ELU539" s="417"/>
      <c r="ELV539" s="417"/>
      <c r="ELW539" s="417"/>
      <c r="ELX539" s="417"/>
      <c r="ELY539" s="417"/>
      <c r="ELZ539" s="418"/>
      <c r="EMA539" s="418"/>
      <c r="EMB539" s="418"/>
      <c r="EMC539" s="418"/>
      <c r="EMD539" s="418"/>
      <c r="EME539" s="417"/>
      <c r="EMF539" s="417"/>
      <c r="EMG539" s="418"/>
      <c r="EMH539" s="418"/>
      <c r="EMI539" s="417"/>
      <c r="EMJ539" s="417"/>
      <c r="EMK539" s="418"/>
      <c r="EML539" s="418"/>
      <c r="EMM539" s="417"/>
      <c r="EMN539" s="417"/>
      <c r="EMO539" s="417"/>
      <c r="EMP539" s="417"/>
      <c r="EMQ539" s="417"/>
      <c r="EMR539" s="417"/>
      <c r="EMS539" s="417"/>
      <c r="EMT539" s="418"/>
      <c r="EMU539" s="418"/>
      <c r="EMV539" s="417"/>
      <c r="EMW539" s="417"/>
      <c r="EMX539" s="418"/>
      <c r="EMY539" s="418"/>
      <c r="EMZ539" s="417"/>
      <c r="ENA539" s="417"/>
      <c r="ENB539" s="417"/>
      <c r="ENC539" s="417"/>
      <c r="END539" s="417"/>
      <c r="ENE539" s="411"/>
      <c r="ENF539" s="443"/>
      <c r="ENG539" s="417"/>
      <c r="ENH539" s="417"/>
      <c r="ENI539" s="417"/>
      <c r="ENJ539" s="417"/>
      <c r="ENK539" s="417"/>
      <c r="ENL539" s="417"/>
      <c r="ENM539" s="417"/>
      <c r="ENN539" s="416"/>
      <c r="ENO539" s="416"/>
      <c r="ENP539" s="416"/>
      <c r="ENQ539" s="416"/>
      <c r="ENR539" s="416"/>
      <c r="ENS539" s="416"/>
      <c r="ENT539" s="416"/>
      <c r="ENU539" s="416"/>
      <c r="ENV539" s="416"/>
      <c r="ENW539" s="416"/>
      <c r="ENX539" s="416"/>
      <c r="ENY539" s="416"/>
      <c r="ENZ539" s="416"/>
      <c r="EOA539" s="416"/>
      <c r="EOB539" s="416"/>
      <c r="EOC539" s="416"/>
      <c r="EOD539" s="416"/>
      <c r="EOE539" s="416"/>
      <c r="EOF539" s="416"/>
      <c r="EOG539" s="416"/>
      <c r="EOH539" s="416"/>
      <c r="EOI539" s="416"/>
      <c r="EOJ539" s="416"/>
      <c r="EOK539" s="416"/>
      <c r="EOL539" s="416"/>
      <c r="EOM539" s="416"/>
      <c r="EON539" s="416"/>
      <c r="EOO539" s="416"/>
      <c r="EOP539" s="416"/>
      <c r="EOQ539" s="416"/>
      <c r="EOR539" s="416"/>
      <c r="EOS539" s="416"/>
      <c r="EOT539" s="416"/>
      <c r="EOU539" s="416"/>
      <c r="EOV539" s="416"/>
      <c r="EOW539" s="416"/>
      <c r="EOX539" s="416"/>
      <c r="EOY539" s="416"/>
      <c r="EOZ539" s="416"/>
      <c r="EPA539" s="416"/>
      <c r="EPB539" s="416"/>
      <c r="EPC539" s="416"/>
      <c r="EPD539" s="416"/>
      <c r="EPE539" s="416"/>
      <c r="EPF539" s="417"/>
      <c r="EPG539" s="417"/>
      <c r="EPH539" s="417"/>
      <c r="EPI539" s="417"/>
      <c r="EPJ539" s="417"/>
      <c r="EPK539" s="417"/>
      <c r="EPL539" s="417"/>
      <c r="EPM539" s="417"/>
      <c r="EPN539" s="417"/>
      <c r="EPO539" s="417"/>
      <c r="EPP539" s="417"/>
      <c r="EPQ539" s="417"/>
      <c r="EPR539" s="417"/>
      <c r="EPS539" s="417"/>
      <c r="EPT539" s="417"/>
      <c r="EPU539" s="417"/>
      <c r="EPV539" s="417"/>
      <c r="EPW539" s="417"/>
      <c r="EPX539" s="417"/>
      <c r="EPY539" s="417"/>
      <c r="EPZ539" s="417"/>
      <c r="EQA539" s="417"/>
      <c r="EQB539" s="417"/>
      <c r="EQC539" s="417"/>
      <c r="EQD539" s="418"/>
      <c r="EQE539" s="418"/>
      <c r="EQF539" s="418"/>
      <c r="EQG539" s="418"/>
      <c r="EQH539" s="418"/>
      <c r="EQI539" s="417"/>
      <c r="EQJ539" s="417"/>
      <c r="EQK539" s="418"/>
      <c r="EQL539" s="418"/>
      <c r="EQM539" s="417"/>
      <c r="EQN539" s="417"/>
      <c r="EQO539" s="418"/>
      <c r="EQP539" s="418"/>
      <c r="EQQ539" s="417"/>
      <c r="EQR539" s="417"/>
      <c r="EQS539" s="417"/>
      <c r="EQT539" s="417"/>
      <c r="EQU539" s="417"/>
      <c r="EQV539" s="417"/>
      <c r="EQW539" s="417"/>
      <c r="EQX539" s="418"/>
      <c r="EQY539" s="418"/>
      <c r="EQZ539" s="417"/>
      <c r="ERA539" s="417"/>
      <c r="ERB539" s="418"/>
      <c r="ERC539" s="418"/>
      <c r="ERD539" s="417"/>
      <c r="ERE539" s="417"/>
      <c r="ERF539" s="417"/>
      <c r="ERG539" s="417"/>
      <c r="ERH539" s="417"/>
      <c r="ERI539" s="411"/>
      <c r="ERJ539" s="443"/>
      <c r="ERK539" s="417"/>
      <c r="ERL539" s="417"/>
      <c r="ERM539" s="417"/>
      <c r="ERN539" s="417"/>
      <c r="ERO539" s="417"/>
      <c r="ERP539" s="417"/>
      <c r="ERQ539" s="417"/>
      <c r="ERR539" s="416"/>
      <c r="ERS539" s="416"/>
      <c r="ERT539" s="416"/>
      <c r="ERU539" s="416"/>
      <c r="ERV539" s="416"/>
      <c r="ERW539" s="416"/>
      <c r="ERX539" s="416"/>
      <c r="ERY539" s="416"/>
      <c r="ERZ539" s="416"/>
      <c r="ESA539" s="416"/>
      <c r="ESB539" s="416"/>
      <c r="ESC539" s="416"/>
      <c r="ESD539" s="416"/>
      <c r="ESE539" s="416"/>
      <c r="ESF539" s="416"/>
      <c r="ESG539" s="416"/>
      <c r="ESH539" s="416"/>
      <c r="ESI539" s="416"/>
      <c r="ESJ539" s="416"/>
      <c r="ESK539" s="416"/>
      <c r="ESL539" s="416"/>
      <c r="ESM539" s="416"/>
      <c r="ESN539" s="416"/>
      <c r="ESO539" s="416"/>
      <c r="ESP539" s="416"/>
      <c r="ESQ539" s="416"/>
      <c r="ESR539" s="416"/>
      <c r="ESS539" s="416"/>
      <c r="EST539" s="416"/>
      <c r="ESU539" s="416"/>
      <c r="ESV539" s="416"/>
      <c r="ESW539" s="416"/>
      <c r="ESX539" s="416"/>
      <c r="ESY539" s="416"/>
      <c r="ESZ539" s="416"/>
      <c r="ETA539" s="416"/>
      <c r="ETB539" s="416"/>
      <c r="ETC539" s="416"/>
      <c r="ETD539" s="416"/>
      <c r="ETE539" s="416"/>
      <c r="ETF539" s="416"/>
      <c r="ETG539" s="416"/>
      <c r="ETH539" s="416"/>
      <c r="ETI539" s="416"/>
      <c r="ETJ539" s="417"/>
      <c r="ETK539" s="417"/>
      <c r="ETL539" s="417"/>
      <c r="ETM539" s="417"/>
      <c r="ETN539" s="417"/>
      <c r="ETO539" s="417"/>
      <c r="ETP539" s="417"/>
      <c r="ETQ539" s="417"/>
      <c r="ETR539" s="417"/>
      <c r="ETS539" s="417"/>
      <c r="ETT539" s="417"/>
      <c r="ETU539" s="417"/>
      <c r="ETV539" s="417"/>
      <c r="ETW539" s="417"/>
      <c r="ETX539" s="417"/>
      <c r="ETY539" s="417"/>
      <c r="ETZ539" s="417"/>
      <c r="EUA539" s="417"/>
      <c r="EUB539" s="417"/>
      <c r="EUC539" s="417"/>
      <c r="EUD539" s="417"/>
      <c r="EUE539" s="417"/>
      <c r="EUF539" s="417"/>
      <c r="EUG539" s="417"/>
      <c r="EUH539" s="418"/>
      <c r="EUI539" s="418"/>
      <c r="EUJ539" s="418"/>
      <c r="EUK539" s="418"/>
      <c r="EUL539" s="418"/>
      <c r="EUM539" s="417"/>
      <c r="EUN539" s="417"/>
      <c r="EUO539" s="418"/>
      <c r="EUP539" s="418"/>
      <c r="EUQ539" s="417"/>
      <c r="EUR539" s="417"/>
      <c r="EUS539" s="418"/>
      <c r="EUT539" s="418"/>
      <c r="EUU539" s="417"/>
      <c r="EUV539" s="417"/>
      <c r="EUW539" s="417"/>
      <c r="EUX539" s="417"/>
      <c r="EUY539" s="417"/>
      <c r="EUZ539" s="417"/>
      <c r="EVA539" s="417"/>
      <c r="EVB539" s="418"/>
      <c r="EVC539" s="418"/>
      <c r="EVD539" s="417"/>
      <c r="EVE539" s="417"/>
      <c r="EVF539" s="418"/>
      <c r="EVG539" s="418"/>
      <c r="EVH539" s="417"/>
      <c r="EVI539" s="417"/>
      <c r="EVJ539" s="417"/>
      <c r="EVK539" s="417"/>
      <c r="EVL539" s="417"/>
      <c r="EVM539" s="411"/>
      <c r="EVN539" s="443"/>
      <c r="EVO539" s="417"/>
      <c r="EVP539" s="417"/>
      <c r="EVQ539" s="417"/>
      <c r="EVR539" s="417"/>
      <c r="EVS539" s="417"/>
      <c r="EVT539" s="417"/>
      <c r="EVU539" s="417"/>
      <c r="EVV539" s="416"/>
      <c r="EVW539" s="416"/>
      <c r="EVX539" s="416"/>
      <c r="EVY539" s="416"/>
      <c r="EVZ539" s="416"/>
      <c r="EWA539" s="416"/>
      <c r="EWB539" s="416"/>
      <c r="EWC539" s="416"/>
      <c r="EWD539" s="416"/>
      <c r="EWE539" s="416"/>
      <c r="EWF539" s="416"/>
      <c r="EWG539" s="416"/>
      <c r="EWH539" s="416"/>
      <c r="EWI539" s="416"/>
      <c r="EWJ539" s="416"/>
      <c r="EWK539" s="416"/>
      <c r="EWL539" s="416"/>
      <c r="EWM539" s="416"/>
      <c r="EWN539" s="416"/>
      <c r="EWO539" s="416"/>
      <c r="EWP539" s="416"/>
      <c r="EWQ539" s="416"/>
      <c r="EWR539" s="416"/>
      <c r="EWS539" s="416"/>
      <c r="EWT539" s="416"/>
      <c r="EWU539" s="416"/>
      <c r="EWV539" s="416"/>
      <c r="EWW539" s="416"/>
      <c r="EWX539" s="416"/>
      <c r="EWY539" s="416"/>
      <c r="EWZ539" s="416"/>
      <c r="EXA539" s="416"/>
      <c r="EXB539" s="416"/>
      <c r="EXC539" s="416"/>
      <c r="EXD539" s="416"/>
      <c r="EXE539" s="416"/>
      <c r="EXF539" s="416"/>
      <c r="EXG539" s="416"/>
      <c r="EXH539" s="416"/>
      <c r="EXI539" s="416"/>
      <c r="EXJ539" s="416"/>
      <c r="EXK539" s="416"/>
      <c r="EXL539" s="416"/>
      <c r="EXM539" s="416"/>
      <c r="EXN539" s="417"/>
      <c r="EXO539" s="417"/>
      <c r="EXP539" s="417"/>
      <c r="EXQ539" s="417"/>
      <c r="EXR539" s="417"/>
      <c r="EXS539" s="417"/>
      <c r="EXT539" s="417"/>
      <c r="EXU539" s="417"/>
      <c r="EXV539" s="417"/>
      <c r="EXW539" s="417"/>
      <c r="EXX539" s="417"/>
      <c r="EXY539" s="417"/>
      <c r="EXZ539" s="417"/>
      <c r="EYA539" s="417"/>
      <c r="EYB539" s="417"/>
      <c r="EYC539" s="417"/>
      <c r="EYD539" s="417"/>
      <c r="EYE539" s="417"/>
      <c r="EYF539" s="417"/>
      <c r="EYG539" s="417"/>
      <c r="EYH539" s="417"/>
      <c r="EYI539" s="417"/>
      <c r="EYJ539" s="417"/>
      <c r="EYK539" s="417"/>
      <c r="EYL539" s="418"/>
      <c r="EYM539" s="418"/>
      <c r="EYN539" s="418"/>
      <c r="EYO539" s="418"/>
      <c r="EYP539" s="418"/>
      <c r="EYQ539" s="417"/>
      <c r="EYR539" s="417"/>
      <c r="EYS539" s="418"/>
      <c r="EYT539" s="418"/>
      <c r="EYU539" s="417"/>
      <c r="EYV539" s="417"/>
      <c r="EYW539" s="418"/>
      <c r="EYX539" s="418"/>
      <c r="EYY539" s="417"/>
      <c r="EYZ539" s="417"/>
      <c r="EZA539" s="417"/>
      <c r="EZB539" s="417"/>
      <c r="EZC539" s="417"/>
      <c r="EZD539" s="417"/>
      <c r="EZE539" s="417"/>
      <c r="EZF539" s="418"/>
      <c r="EZG539" s="418"/>
      <c r="EZH539" s="417"/>
      <c r="EZI539" s="417"/>
      <c r="EZJ539" s="418"/>
      <c r="EZK539" s="418"/>
      <c r="EZL539" s="417"/>
      <c r="EZM539" s="417"/>
      <c r="EZN539" s="417"/>
      <c r="EZO539" s="417"/>
      <c r="EZP539" s="417"/>
      <c r="EZQ539" s="411"/>
      <c r="EZR539" s="443"/>
      <c r="EZS539" s="417"/>
      <c r="EZT539" s="417"/>
      <c r="EZU539" s="417"/>
      <c r="EZV539" s="417"/>
      <c r="EZW539" s="417"/>
      <c r="EZX539" s="417"/>
      <c r="EZY539" s="417"/>
      <c r="EZZ539" s="416"/>
      <c r="FAA539" s="416"/>
      <c r="FAB539" s="416"/>
      <c r="FAC539" s="416"/>
      <c r="FAD539" s="416"/>
      <c r="FAE539" s="416"/>
      <c r="FAF539" s="416"/>
      <c r="FAG539" s="416"/>
      <c r="FAH539" s="416"/>
      <c r="FAI539" s="416"/>
      <c r="FAJ539" s="416"/>
      <c r="FAK539" s="416"/>
      <c r="FAL539" s="416"/>
      <c r="FAM539" s="416"/>
      <c r="FAN539" s="416"/>
      <c r="FAO539" s="416"/>
      <c r="FAP539" s="416"/>
      <c r="FAQ539" s="416"/>
      <c r="FAR539" s="416"/>
      <c r="FAS539" s="416"/>
      <c r="FAT539" s="416"/>
      <c r="FAU539" s="416"/>
      <c r="FAV539" s="416"/>
      <c r="FAW539" s="416"/>
      <c r="FAX539" s="416"/>
      <c r="FAY539" s="416"/>
      <c r="FAZ539" s="416"/>
      <c r="FBA539" s="416"/>
      <c r="FBB539" s="416"/>
      <c r="FBC539" s="416"/>
      <c r="FBD539" s="416"/>
      <c r="FBE539" s="416"/>
      <c r="FBF539" s="416"/>
      <c r="FBG539" s="416"/>
      <c r="FBH539" s="416"/>
      <c r="FBI539" s="416"/>
      <c r="FBJ539" s="416"/>
      <c r="FBK539" s="416"/>
      <c r="FBL539" s="416"/>
      <c r="FBM539" s="416"/>
      <c r="FBN539" s="416"/>
      <c r="FBO539" s="416"/>
      <c r="FBP539" s="416"/>
      <c r="FBQ539" s="416"/>
      <c r="FBR539" s="417"/>
      <c r="FBS539" s="417"/>
      <c r="FBT539" s="417"/>
      <c r="FBU539" s="417"/>
      <c r="FBV539" s="417"/>
      <c r="FBW539" s="417"/>
      <c r="FBX539" s="417"/>
      <c r="FBY539" s="417"/>
      <c r="FBZ539" s="417"/>
      <c r="FCA539" s="417"/>
      <c r="FCB539" s="417"/>
      <c r="FCC539" s="417"/>
      <c r="FCD539" s="417"/>
      <c r="FCE539" s="417"/>
      <c r="FCF539" s="417"/>
      <c r="FCG539" s="417"/>
      <c r="FCH539" s="417"/>
      <c r="FCI539" s="417"/>
      <c r="FCJ539" s="417"/>
      <c r="FCK539" s="417"/>
      <c r="FCL539" s="417"/>
      <c r="FCM539" s="417"/>
      <c r="FCN539" s="417"/>
      <c r="FCO539" s="417"/>
      <c r="FCP539" s="418"/>
      <c r="FCQ539" s="418"/>
      <c r="FCR539" s="418"/>
      <c r="FCS539" s="418"/>
      <c r="FCT539" s="418"/>
      <c r="FCU539" s="417"/>
      <c r="FCV539" s="417"/>
      <c r="FCW539" s="418"/>
      <c r="FCX539" s="418"/>
      <c r="FCY539" s="417"/>
      <c r="FCZ539" s="417"/>
      <c r="FDA539" s="418"/>
      <c r="FDB539" s="418"/>
      <c r="FDC539" s="417"/>
      <c r="FDD539" s="417"/>
      <c r="FDE539" s="417"/>
      <c r="FDF539" s="417"/>
      <c r="FDG539" s="417"/>
      <c r="FDH539" s="417"/>
      <c r="FDI539" s="417"/>
      <c r="FDJ539" s="418"/>
      <c r="FDK539" s="418"/>
      <c r="FDL539" s="417"/>
      <c r="FDM539" s="417"/>
      <c r="FDN539" s="418"/>
      <c r="FDO539" s="418"/>
      <c r="FDP539" s="417"/>
      <c r="FDQ539" s="417"/>
      <c r="FDR539" s="417"/>
      <c r="FDS539" s="417"/>
      <c r="FDT539" s="417"/>
      <c r="FDU539" s="411"/>
      <c r="FDV539" s="443"/>
      <c r="FDW539" s="417"/>
      <c r="FDX539" s="417"/>
      <c r="FDY539" s="417"/>
      <c r="FDZ539" s="417"/>
      <c r="FEA539" s="417"/>
      <c r="FEB539" s="417"/>
      <c r="FEC539" s="417"/>
      <c r="FED539" s="416"/>
      <c r="FEE539" s="416"/>
      <c r="FEF539" s="416"/>
      <c r="FEG539" s="416"/>
      <c r="FEH539" s="416"/>
      <c r="FEI539" s="416"/>
      <c r="FEJ539" s="416"/>
      <c r="FEK539" s="416"/>
      <c r="FEL539" s="416"/>
      <c r="FEM539" s="416"/>
      <c r="FEN539" s="416"/>
      <c r="FEO539" s="416"/>
      <c r="FEP539" s="416"/>
      <c r="FEQ539" s="416"/>
      <c r="FER539" s="416"/>
      <c r="FES539" s="416"/>
      <c r="FET539" s="416"/>
      <c r="FEU539" s="416"/>
      <c r="FEV539" s="416"/>
      <c r="FEW539" s="416"/>
      <c r="FEX539" s="416"/>
      <c r="FEY539" s="416"/>
      <c r="FEZ539" s="416"/>
      <c r="FFA539" s="416"/>
      <c r="FFB539" s="416"/>
      <c r="FFC539" s="416"/>
      <c r="FFD539" s="416"/>
      <c r="FFE539" s="416"/>
      <c r="FFF539" s="416"/>
      <c r="FFG539" s="416"/>
      <c r="FFH539" s="416"/>
      <c r="FFI539" s="416"/>
      <c r="FFJ539" s="416"/>
      <c r="FFK539" s="416"/>
      <c r="FFL539" s="416"/>
      <c r="FFM539" s="416"/>
      <c r="FFN539" s="416"/>
      <c r="FFO539" s="416"/>
      <c r="FFP539" s="416"/>
      <c r="FFQ539" s="416"/>
      <c r="FFR539" s="416"/>
      <c r="FFS539" s="416"/>
      <c r="FFT539" s="416"/>
      <c r="FFU539" s="416"/>
      <c r="FFV539" s="417"/>
      <c r="FFW539" s="417"/>
      <c r="FFX539" s="417"/>
      <c r="FFY539" s="417"/>
      <c r="FFZ539" s="417"/>
      <c r="FGA539" s="417"/>
      <c r="FGB539" s="417"/>
      <c r="FGC539" s="417"/>
      <c r="FGD539" s="417"/>
      <c r="FGE539" s="417"/>
      <c r="FGF539" s="417"/>
      <c r="FGG539" s="417"/>
      <c r="FGH539" s="417"/>
      <c r="FGI539" s="417"/>
      <c r="FGJ539" s="417"/>
      <c r="FGK539" s="417"/>
      <c r="FGL539" s="417"/>
      <c r="FGM539" s="417"/>
      <c r="FGN539" s="417"/>
      <c r="FGO539" s="417"/>
      <c r="FGP539" s="417"/>
      <c r="FGQ539" s="417"/>
      <c r="FGR539" s="417"/>
      <c r="FGS539" s="417"/>
      <c r="FGT539" s="418"/>
      <c r="FGU539" s="418"/>
      <c r="FGV539" s="418"/>
      <c r="FGW539" s="418"/>
      <c r="FGX539" s="418"/>
      <c r="FGY539" s="417"/>
      <c r="FGZ539" s="417"/>
      <c r="FHA539" s="418"/>
      <c r="FHB539" s="418"/>
      <c r="FHC539" s="417"/>
      <c r="FHD539" s="417"/>
      <c r="FHE539" s="418"/>
      <c r="FHF539" s="418"/>
      <c r="FHG539" s="417"/>
      <c r="FHH539" s="417"/>
      <c r="FHI539" s="417"/>
      <c r="FHJ539" s="417"/>
      <c r="FHK539" s="417"/>
      <c r="FHL539" s="417"/>
      <c r="FHM539" s="417"/>
      <c r="FHN539" s="418"/>
      <c r="FHO539" s="418"/>
      <c r="FHP539" s="417"/>
      <c r="FHQ539" s="417"/>
      <c r="FHR539" s="418"/>
      <c r="FHS539" s="418"/>
      <c r="FHT539" s="417"/>
      <c r="FHU539" s="417"/>
      <c r="FHV539" s="417"/>
      <c r="FHW539" s="417"/>
      <c r="FHX539" s="417"/>
      <c r="FHY539" s="411"/>
      <c r="FHZ539" s="443"/>
      <c r="FIA539" s="417"/>
      <c r="FIB539" s="417"/>
      <c r="FIC539" s="417"/>
      <c r="FID539" s="417"/>
      <c r="FIE539" s="417"/>
      <c r="FIF539" s="417"/>
      <c r="FIG539" s="417"/>
      <c r="FIH539" s="416"/>
      <c r="FII539" s="416"/>
      <c r="FIJ539" s="416"/>
      <c r="FIK539" s="416"/>
      <c r="FIL539" s="416"/>
      <c r="FIM539" s="416"/>
      <c r="FIN539" s="416"/>
      <c r="FIO539" s="416"/>
      <c r="FIP539" s="416"/>
      <c r="FIQ539" s="416"/>
      <c r="FIR539" s="416"/>
      <c r="FIS539" s="416"/>
      <c r="FIT539" s="416"/>
      <c r="FIU539" s="416"/>
      <c r="FIV539" s="416"/>
      <c r="FIW539" s="416"/>
      <c r="FIX539" s="416"/>
      <c r="FIY539" s="416"/>
      <c r="FIZ539" s="416"/>
      <c r="FJA539" s="416"/>
      <c r="FJB539" s="416"/>
      <c r="FJC539" s="416"/>
      <c r="FJD539" s="416"/>
      <c r="FJE539" s="416"/>
      <c r="FJF539" s="416"/>
      <c r="FJG539" s="416"/>
      <c r="FJH539" s="416"/>
      <c r="FJI539" s="416"/>
      <c r="FJJ539" s="416"/>
      <c r="FJK539" s="416"/>
      <c r="FJL539" s="416"/>
      <c r="FJM539" s="416"/>
      <c r="FJN539" s="416"/>
      <c r="FJO539" s="416"/>
      <c r="FJP539" s="416"/>
      <c r="FJQ539" s="416"/>
      <c r="FJR539" s="416"/>
      <c r="FJS539" s="416"/>
      <c r="FJT539" s="416"/>
      <c r="FJU539" s="416"/>
      <c r="FJV539" s="416"/>
      <c r="FJW539" s="416"/>
      <c r="FJX539" s="416"/>
      <c r="FJY539" s="416"/>
      <c r="FJZ539" s="417"/>
      <c r="FKA539" s="417"/>
      <c r="FKB539" s="417"/>
      <c r="FKC539" s="417"/>
      <c r="FKD539" s="417"/>
      <c r="FKE539" s="417"/>
      <c r="FKF539" s="417"/>
      <c r="FKG539" s="417"/>
      <c r="FKH539" s="417"/>
      <c r="FKI539" s="417"/>
      <c r="FKJ539" s="417"/>
      <c r="FKK539" s="417"/>
      <c r="FKL539" s="417"/>
      <c r="FKM539" s="417"/>
      <c r="FKN539" s="417"/>
      <c r="FKO539" s="417"/>
      <c r="FKP539" s="417"/>
      <c r="FKQ539" s="417"/>
      <c r="FKR539" s="417"/>
      <c r="FKS539" s="417"/>
      <c r="FKT539" s="417"/>
      <c r="FKU539" s="417"/>
      <c r="FKV539" s="417"/>
      <c r="FKW539" s="417"/>
      <c r="FKX539" s="418"/>
      <c r="FKY539" s="418"/>
      <c r="FKZ539" s="418"/>
      <c r="FLA539" s="418"/>
      <c r="FLB539" s="418"/>
      <c r="FLC539" s="417"/>
      <c r="FLD539" s="417"/>
      <c r="FLE539" s="418"/>
      <c r="FLF539" s="418"/>
      <c r="FLG539" s="417"/>
      <c r="FLH539" s="417"/>
      <c r="FLI539" s="418"/>
      <c r="FLJ539" s="418"/>
      <c r="FLK539" s="417"/>
      <c r="FLL539" s="417"/>
      <c r="FLM539" s="417"/>
      <c r="FLN539" s="417"/>
      <c r="FLO539" s="417"/>
      <c r="FLP539" s="417"/>
      <c r="FLQ539" s="417"/>
      <c r="FLR539" s="418"/>
      <c r="FLS539" s="418"/>
      <c r="FLT539" s="417"/>
      <c r="FLU539" s="417"/>
      <c r="FLV539" s="418"/>
      <c r="FLW539" s="418"/>
      <c r="FLX539" s="417"/>
      <c r="FLY539" s="417"/>
      <c r="FLZ539" s="417"/>
      <c r="FMA539" s="417"/>
      <c r="FMB539" s="417"/>
      <c r="FMC539" s="411"/>
      <c r="FMD539" s="443"/>
      <c r="FME539" s="417"/>
      <c r="FMF539" s="417"/>
      <c r="FMG539" s="417"/>
      <c r="FMH539" s="417"/>
      <c r="FMI539" s="417"/>
      <c r="FMJ539" s="417"/>
      <c r="FMK539" s="417"/>
      <c r="FML539" s="416"/>
      <c r="FMM539" s="416"/>
      <c r="FMN539" s="416"/>
      <c r="FMO539" s="416"/>
      <c r="FMP539" s="416"/>
      <c r="FMQ539" s="416"/>
      <c r="FMR539" s="416"/>
      <c r="FMS539" s="416"/>
      <c r="FMT539" s="416"/>
      <c r="FMU539" s="416"/>
      <c r="FMV539" s="416"/>
      <c r="FMW539" s="416"/>
      <c r="FMX539" s="416"/>
      <c r="FMY539" s="416"/>
      <c r="FMZ539" s="416"/>
      <c r="FNA539" s="416"/>
      <c r="FNB539" s="416"/>
      <c r="FNC539" s="416"/>
      <c r="FND539" s="416"/>
      <c r="FNE539" s="416"/>
      <c r="FNF539" s="416"/>
      <c r="FNG539" s="416"/>
      <c r="FNH539" s="416"/>
      <c r="FNI539" s="416"/>
      <c r="FNJ539" s="416"/>
      <c r="FNK539" s="416"/>
      <c r="FNL539" s="416"/>
      <c r="FNM539" s="416"/>
      <c r="FNN539" s="416"/>
      <c r="FNO539" s="416"/>
      <c r="FNP539" s="416"/>
      <c r="FNQ539" s="416"/>
      <c r="FNR539" s="416"/>
      <c r="FNS539" s="416"/>
      <c r="FNT539" s="416"/>
      <c r="FNU539" s="416"/>
      <c r="FNV539" s="416"/>
      <c r="FNW539" s="416"/>
      <c r="FNX539" s="416"/>
      <c r="FNY539" s="416"/>
      <c r="FNZ539" s="416"/>
      <c r="FOA539" s="416"/>
      <c r="FOB539" s="416"/>
      <c r="FOC539" s="416"/>
      <c r="FOD539" s="417"/>
      <c r="FOE539" s="417"/>
      <c r="FOF539" s="417"/>
      <c r="FOG539" s="417"/>
      <c r="FOH539" s="417"/>
      <c r="FOI539" s="417"/>
      <c r="FOJ539" s="417"/>
      <c r="FOK539" s="417"/>
      <c r="FOL539" s="417"/>
      <c r="FOM539" s="417"/>
      <c r="FON539" s="417"/>
      <c r="FOO539" s="417"/>
      <c r="FOP539" s="417"/>
      <c r="FOQ539" s="417"/>
      <c r="FOR539" s="417"/>
      <c r="FOS539" s="417"/>
      <c r="FOT539" s="417"/>
      <c r="FOU539" s="417"/>
      <c r="FOV539" s="417"/>
      <c r="FOW539" s="417"/>
      <c r="FOX539" s="417"/>
      <c r="FOY539" s="417"/>
      <c r="FOZ539" s="417"/>
      <c r="FPA539" s="417"/>
      <c r="FPB539" s="418"/>
      <c r="FPC539" s="418"/>
      <c r="FPD539" s="418"/>
      <c r="FPE539" s="418"/>
      <c r="FPF539" s="418"/>
      <c r="FPG539" s="417"/>
      <c r="FPH539" s="417"/>
      <c r="FPI539" s="418"/>
      <c r="FPJ539" s="418"/>
      <c r="FPK539" s="417"/>
      <c r="FPL539" s="417"/>
      <c r="FPM539" s="418"/>
      <c r="FPN539" s="418"/>
      <c r="FPO539" s="417"/>
      <c r="FPP539" s="417"/>
      <c r="FPQ539" s="417"/>
      <c r="FPR539" s="417"/>
      <c r="FPS539" s="417"/>
      <c r="FPT539" s="417"/>
      <c r="FPU539" s="417"/>
      <c r="FPV539" s="418"/>
      <c r="FPW539" s="418"/>
      <c r="FPX539" s="417"/>
      <c r="FPY539" s="417"/>
      <c r="FPZ539" s="418"/>
      <c r="FQA539" s="418"/>
      <c r="FQB539" s="417"/>
      <c r="FQC539" s="417"/>
      <c r="FQD539" s="417"/>
      <c r="FQE539" s="417"/>
      <c r="FQF539" s="417"/>
      <c r="FQG539" s="411"/>
      <c r="FQH539" s="443"/>
      <c r="FQI539" s="417"/>
      <c r="FQJ539" s="417"/>
      <c r="FQK539" s="417"/>
      <c r="FQL539" s="417"/>
      <c r="FQM539" s="417"/>
      <c r="FQN539" s="417"/>
      <c r="FQO539" s="417"/>
      <c r="FQP539" s="416"/>
      <c r="FQQ539" s="416"/>
      <c r="FQR539" s="416"/>
      <c r="FQS539" s="416"/>
      <c r="FQT539" s="416"/>
      <c r="FQU539" s="416"/>
      <c r="FQV539" s="416"/>
      <c r="FQW539" s="416"/>
      <c r="FQX539" s="416"/>
      <c r="FQY539" s="416"/>
      <c r="FQZ539" s="416"/>
      <c r="FRA539" s="416"/>
      <c r="FRB539" s="416"/>
      <c r="FRC539" s="416"/>
      <c r="FRD539" s="416"/>
      <c r="FRE539" s="416"/>
      <c r="FRF539" s="416"/>
      <c r="FRG539" s="416"/>
      <c r="FRH539" s="416"/>
      <c r="FRI539" s="416"/>
      <c r="FRJ539" s="416"/>
      <c r="FRK539" s="416"/>
      <c r="FRL539" s="416"/>
      <c r="FRM539" s="416"/>
      <c r="FRN539" s="416"/>
      <c r="FRO539" s="416"/>
      <c r="FRP539" s="416"/>
      <c r="FRQ539" s="416"/>
      <c r="FRR539" s="416"/>
      <c r="FRS539" s="416"/>
      <c r="FRT539" s="416"/>
      <c r="FRU539" s="416"/>
      <c r="FRV539" s="416"/>
      <c r="FRW539" s="416"/>
      <c r="FRX539" s="416"/>
      <c r="FRY539" s="416"/>
      <c r="FRZ539" s="416"/>
      <c r="FSA539" s="416"/>
      <c r="FSB539" s="416"/>
      <c r="FSC539" s="416"/>
      <c r="FSD539" s="416"/>
      <c r="FSE539" s="416"/>
      <c r="FSF539" s="416"/>
      <c r="FSG539" s="416"/>
      <c r="FSH539" s="417"/>
      <c r="FSI539" s="417"/>
      <c r="FSJ539" s="417"/>
      <c r="FSK539" s="417"/>
      <c r="FSL539" s="417"/>
      <c r="FSM539" s="417"/>
      <c r="FSN539" s="417"/>
      <c r="FSO539" s="417"/>
      <c r="FSP539" s="417"/>
      <c r="FSQ539" s="417"/>
      <c r="FSR539" s="417"/>
      <c r="FSS539" s="417"/>
      <c r="FST539" s="417"/>
      <c r="FSU539" s="417"/>
      <c r="FSV539" s="417"/>
      <c r="FSW539" s="417"/>
      <c r="FSX539" s="417"/>
      <c r="FSY539" s="417"/>
      <c r="FSZ539" s="417"/>
      <c r="FTA539" s="417"/>
      <c r="FTB539" s="417"/>
      <c r="FTC539" s="417"/>
      <c r="FTD539" s="417"/>
      <c r="FTE539" s="417"/>
      <c r="FTF539" s="418"/>
      <c r="FTG539" s="418"/>
      <c r="FTH539" s="418"/>
      <c r="FTI539" s="418"/>
      <c r="FTJ539" s="418"/>
      <c r="FTK539" s="417"/>
      <c r="FTL539" s="417"/>
      <c r="FTM539" s="418"/>
      <c r="FTN539" s="418"/>
      <c r="FTO539" s="417"/>
      <c r="FTP539" s="417"/>
      <c r="FTQ539" s="418"/>
      <c r="FTR539" s="418"/>
      <c r="FTS539" s="417"/>
      <c r="FTT539" s="417"/>
      <c r="FTU539" s="417"/>
      <c r="FTV539" s="417"/>
      <c r="FTW539" s="417"/>
      <c r="FTX539" s="417"/>
      <c r="FTY539" s="417"/>
      <c r="FTZ539" s="418"/>
      <c r="FUA539" s="418"/>
      <c r="FUB539" s="417"/>
      <c r="FUC539" s="417"/>
      <c r="FUD539" s="418"/>
      <c r="FUE539" s="418"/>
      <c r="FUF539" s="417"/>
      <c r="FUG539" s="417"/>
      <c r="FUH539" s="417"/>
      <c r="FUI539" s="417"/>
      <c r="FUJ539" s="417"/>
      <c r="FUK539" s="411"/>
      <c r="FUL539" s="443"/>
      <c r="FUM539" s="417"/>
      <c r="FUN539" s="417"/>
      <c r="FUO539" s="417"/>
      <c r="FUP539" s="417"/>
      <c r="FUQ539" s="417"/>
      <c r="FUR539" s="417"/>
      <c r="FUS539" s="417"/>
      <c r="FUT539" s="416"/>
      <c r="FUU539" s="416"/>
      <c r="FUV539" s="416"/>
      <c r="FUW539" s="416"/>
      <c r="FUX539" s="416"/>
      <c r="FUY539" s="416"/>
      <c r="FUZ539" s="416"/>
      <c r="FVA539" s="416"/>
      <c r="FVB539" s="416"/>
      <c r="FVC539" s="416"/>
      <c r="FVD539" s="416"/>
      <c r="FVE539" s="416"/>
      <c r="FVF539" s="416"/>
      <c r="FVG539" s="416"/>
      <c r="FVH539" s="416"/>
      <c r="FVI539" s="416"/>
      <c r="FVJ539" s="416"/>
      <c r="FVK539" s="416"/>
      <c r="FVL539" s="416"/>
      <c r="FVM539" s="416"/>
      <c r="FVN539" s="416"/>
      <c r="FVO539" s="416"/>
      <c r="FVP539" s="416"/>
      <c r="FVQ539" s="416"/>
      <c r="FVR539" s="416"/>
      <c r="FVS539" s="416"/>
      <c r="FVT539" s="416"/>
      <c r="FVU539" s="416"/>
      <c r="FVV539" s="416"/>
      <c r="FVW539" s="416"/>
      <c r="FVX539" s="416"/>
      <c r="FVY539" s="416"/>
      <c r="FVZ539" s="416"/>
      <c r="FWA539" s="416"/>
      <c r="FWB539" s="416"/>
      <c r="FWC539" s="416"/>
      <c r="FWD539" s="416"/>
      <c r="FWE539" s="416"/>
      <c r="FWF539" s="416"/>
      <c r="FWG539" s="416"/>
      <c r="FWH539" s="416"/>
      <c r="FWI539" s="416"/>
      <c r="FWJ539" s="416"/>
      <c r="FWK539" s="416"/>
      <c r="FWL539" s="417"/>
      <c r="FWM539" s="417"/>
      <c r="FWN539" s="417"/>
      <c r="FWO539" s="417"/>
      <c r="FWP539" s="417"/>
      <c r="FWQ539" s="417"/>
      <c r="FWR539" s="417"/>
      <c r="FWS539" s="417"/>
      <c r="FWT539" s="417"/>
      <c r="FWU539" s="417"/>
      <c r="FWV539" s="417"/>
      <c r="FWW539" s="417"/>
      <c r="FWX539" s="417"/>
      <c r="FWY539" s="417"/>
      <c r="FWZ539" s="417"/>
      <c r="FXA539" s="417"/>
      <c r="FXB539" s="417"/>
      <c r="FXC539" s="417"/>
      <c r="FXD539" s="417"/>
      <c r="FXE539" s="417"/>
      <c r="FXF539" s="417"/>
      <c r="FXG539" s="417"/>
      <c r="FXH539" s="417"/>
      <c r="FXI539" s="417"/>
      <c r="FXJ539" s="418"/>
      <c r="FXK539" s="418"/>
      <c r="FXL539" s="418"/>
      <c r="FXM539" s="418"/>
      <c r="FXN539" s="418"/>
      <c r="FXO539" s="417"/>
      <c r="FXP539" s="417"/>
      <c r="FXQ539" s="418"/>
      <c r="FXR539" s="418"/>
      <c r="FXS539" s="417"/>
      <c r="FXT539" s="417"/>
      <c r="FXU539" s="418"/>
      <c r="FXV539" s="418"/>
      <c r="FXW539" s="417"/>
      <c r="FXX539" s="417"/>
      <c r="FXY539" s="417"/>
      <c r="FXZ539" s="417"/>
      <c r="FYA539" s="417"/>
      <c r="FYB539" s="417"/>
      <c r="FYC539" s="417"/>
      <c r="FYD539" s="418"/>
      <c r="FYE539" s="418"/>
      <c r="FYF539" s="417"/>
      <c r="FYG539" s="417"/>
      <c r="FYH539" s="418"/>
      <c r="FYI539" s="418"/>
      <c r="FYJ539" s="417"/>
      <c r="FYK539" s="417"/>
      <c r="FYL539" s="417"/>
      <c r="FYM539" s="417"/>
      <c r="FYN539" s="417"/>
      <c r="FYO539" s="411"/>
      <c r="FYP539" s="443"/>
      <c r="FYQ539" s="417"/>
      <c r="FYR539" s="417"/>
      <c r="FYS539" s="417"/>
      <c r="FYT539" s="417"/>
      <c r="FYU539" s="417"/>
      <c r="FYV539" s="417"/>
      <c r="FYW539" s="417"/>
      <c r="FYX539" s="416"/>
      <c r="FYY539" s="416"/>
      <c r="FYZ539" s="416"/>
      <c r="FZA539" s="416"/>
      <c r="FZB539" s="416"/>
      <c r="FZC539" s="416"/>
      <c r="FZD539" s="416"/>
      <c r="FZE539" s="416"/>
      <c r="FZF539" s="416"/>
      <c r="FZG539" s="416"/>
      <c r="FZH539" s="416"/>
      <c r="FZI539" s="416"/>
      <c r="FZJ539" s="416"/>
      <c r="FZK539" s="416"/>
      <c r="FZL539" s="416"/>
      <c r="FZM539" s="416"/>
      <c r="FZN539" s="416"/>
      <c r="FZO539" s="416"/>
      <c r="FZP539" s="416"/>
      <c r="FZQ539" s="416"/>
      <c r="FZR539" s="416"/>
      <c r="FZS539" s="416"/>
      <c r="FZT539" s="416"/>
      <c r="FZU539" s="416"/>
      <c r="FZV539" s="416"/>
      <c r="FZW539" s="416"/>
      <c r="FZX539" s="416"/>
      <c r="FZY539" s="416"/>
      <c r="FZZ539" s="416"/>
      <c r="GAA539" s="416"/>
      <c r="GAB539" s="416"/>
      <c r="GAC539" s="416"/>
      <c r="GAD539" s="416"/>
      <c r="GAE539" s="416"/>
      <c r="GAF539" s="416"/>
      <c r="GAG539" s="416"/>
      <c r="GAH539" s="416"/>
      <c r="GAI539" s="416"/>
      <c r="GAJ539" s="416"/>
      <c r="GAK539" s="416"/>
      <c r="GAL539" s="416"/>
      <c r="GAM539" s="416"/>
      <c r="GAN539" s="416"/>
      <c r="GAO539" s="416"/>
      <c r="GAP539" s="417"/>
      <c r="GAQ539" s="417"/>
      <c r="GAR539" s="417"/>
      <c r="GAS539" s="417"/>
      <c r="GAT539" s="417"/>
      <c r="GAU539" s="417"/>
      <c r="GAV539" s="417"/>
      <c r="GAW539" s="417"/>
      <c r="GAX539" s="417"/>
      <c r="GAY539" s="417"/>
      <c r="GAZ539" s="417"/>
      <c r="GBA539" s="417"/>
      <c r="GBB539" s="417"/>
      <c r="GBC539" s="417"/>
      <c r="GBD539" s="417"/>
      <c r="GBE539" s="417"/>
      <c r="GBF539" s="417"/>
      <c r="GBG539" s="417"/>
      <c r="GBH539" s="417"/>
      <c r="GBI539" s="417"/>
      <c r="GBJ539" s="417"/>
      <c r="GBK539" s="417"/>
      <c r="GBL539" s="417"/>
      <c r="GBM539" s="417"/>
      <c r="GBN539" s="418"/>
      <c r="GBO539" s="418"/>
      <c r="GBP539" s="418"/>
      <c r="GBQ539" s="418"/>
      <c r="GBR539" s="418"/>
      <c r="GBS539" s="417"/>
      <c r="GBT539" s="417"/>
      <c r="GBU539" s="418"/>
      <c r="GBV539" s="418"/>
      <c r="GBW539" s="417"/>
      <c r="GBX539" s="417"/>
      <c r="GBY539" s="418"/>
      <c r="GBZ539" s="418"/>
      <c r="GCA539" s="417"/>
      <c r="GCB539" s="417"/>
      <c r="GCC539" s="417"/>
      <c r="GCD539" s="417"/>
      <c r="GCE539" s="417"/>
      <c r="GCF539" s="417"/>
      <c r="GCG539" s="417"/>
      <c r="GCH539" s="418"/>
      <c r="GCI539" s="418"/>
      <c r="GCJ539" s="417"/>
      <c r="GCK539" s="417"/>
      <c r="GCL539" s="418"/>
      <c r="GCM539" s="418"/>
      <c r="GCN539" s="417"/>
      <c r="GCO539" s="417"/>
      <c r="GCP539" s="417"/>
      <c r="GCQ539" s="417"/>
      <c r="GCR539" s="417"/>
      <c r="GCS539" s="411"/>
      <c r="GCT539" s="443"/>
      <c r="GCU539" s="417"/>
      <c r="GCV539" s="417"/>
      <c r="GCW539" s="417"/>
      <c r="GCX539" s="417"/>
      <c r="GCY539" s="417"/>
      <c r="GCZ539" s="417"/>
      <c r="GDA539" s="417"/>
      <c r="GDB539" s="416"/>
      <c r="GDC539" s="416"/>
      <c r="GDD539" s="416"/>
      <c r="GDE539" s="416"/>
      <c r="GDF539" s="416"/>
      <c r="GDG539" s="416"/>
      <c r="GDH539" s="416"/>
      <c r="GDI539" s="416"/>
      <c r="GDJ539" s="416"/>
      <c r="GDK539" s="416"/>
      <c r="GDL539" s="416"/>
      <c r="GDM539" s="416"/>
      <c r="GDN539" s="416"/>
      <c r="GDO539" s="416"/>
      <c r="GDP539" s="416"/>
      <c r="GDQ539" s="416"/>
      <c r="GDR539" s="416"/>
      <c r="GDS539" s="416"/>
      <c r="GDT539" s="416"/>
      <c r="GDU539" s="416"/>
      <c r="GDV539" s="416"/>
      <c r="GDW539" s="416"/>
      <c r="GDX539" s="416"/>
      <c r="GDY539" s="416"/>
      <c r="GDZ539" s="416"/>
      <c r="GEA539" s="416"/>
      <c r="GEB539" s="416"/>
      <c r="GEC539" s="416"/>
      <c r="GED539" s="416"/>
      <c r="GEE539" s="416"/>
      <c r="GEF539" s="416"/>
      <c r="GEG539" s="416"/>
      <c r="GEH539" s="416"/>
      <c r="GEI539" s="416"/>
      <c r="GEJ539" s="416"/>
      <c r="GEK539" s="416"/>
      <c r="GEL539" s="416"/>
      <c r="GEM539" s="416"/>
      <c r="GEN539" s="416"/>
      <c r="GEO539" s="416"/>
      <c r="GEP539" s="416"/>
      <c r="GEQ539" s="416"/>
      <c r="GER539" s="416"/>
      <c r="GES539" s="416"/>
      <c r="GET539" s="417"/>
      <c r="GEU539" s="417"/>
      <c r="GEV539" s="417"/>
      <c r="GEW539" s="417"/>
      <c r="GEX539" s="417"/>
      <c r="GEY539" s="417"/>
      <c r="GEZ539" s="417"/>
      <c r="GFA539" s="417"/>
      <c r="GFB539" s="417"/>
      <c r="GFC539" s="417"/>
      <c r="GFD539" s="417"/>
      <c r="GFE539" s="417"/>
      <c r="GFF539" s="417"/>
      <c r="GFG539" s="417"/>
      <c r="GFH539" s="417"/>
      <c r="GFI539" s="417"/>
      <c r="GFJ539" s="417"/>
      <c r="GFK539" s="417"/>
      <c r="GFL539" s="417"/>
      <c r="GFM539" s="417"/>
      <c r="GFN539" s="417"/>
      <c r="GFO539" s="417"/>
      <c r="GFP539" s="417"/>
      <c r="GFQ539" s="417"/>
      <c r="GFR539" s="418"/>
      <c r="GFS539" s="418"/>
      <c r="GFT539" s="418"/>
      <c r="GFU539" s="418"/>
      <c r="GFV539" s="418"/>
      <c r="GFW539" s="417"/>
      <c r="GFX539" s="417"/>
      <c r="GFY539" s="418"/>
      <c r="GFZ539" s="418"/>
      <c r="GGA539" s="417"/>
      <c r="GGB539" s="417"/>
      <c r="GGC539" s="418"/>
      <c r="GGD539" s="418"/>
      <c r="GGE539" s="417"/>
      <c r="GGF539" s="417"/>
      <c r="GGG539" s="417"/>
      <c r="GGH539" s="417"/>
      <c r="GGI539" s="417"/>
      <c r="GGJ539" s="417"/>
      <c r="GGK539" s="417"/>
      <c r="GGL539" s="418"/>
      <c r="GGM539" s="418"/>
      <c r="GGN539" s="417"/>
      <c r="GGO539" s="417"/>
      <c r="GGP539" s="418"/>
      <c r="GGQ539" s="418"/>
      <c r="GGR539" s="417"/>
      <c r="GGS539" s="417"/>
      <c r="GGT539" s="417"/>
      <c r="GGU539" s="417"/>
      <c r="GGV539" s="417"/>
      <c r="GGW539" s="411"/>
      <c r="GGX539" s="443"/>
      <c r="GGY539" s="417"/>
      <c r="GGZ539" s="417"/>
      <c r="GHA539" s="417"/>
      <c r="GHB539" s="417"/>
      <c r="GHC539" s="417"/>
      <c r="GHD539" s="417"/>
      <c r="GHE539" s="417"/>
      <c r="GHF539" s="416"/>
      <c r="GHG539" s="416"/>
      <c r="GHH539" s="416"/>
      <c r="GHI539" s="416"/>
      <c r="GHJ539" s="416"/>
      <c r="GHK539" s="416"/>
      <c r="GHL539" s="416"/>
      <c r="GHM539" s="416"/>
      <c r="GHN539" s="416"/>
      <c r="GHO539" s="416"/>
      <c r="GHP539" s="416"/>
      <c r="GHQ539" s="416"/>
      <c r="GHR539" s="416"/>
      <c r="GHS539" s="416"/>
      <c r="GHT539" s="416"/>
      <c r="GHU539" s="416"/>
      <c r="GHV539" s="416"/>
      <c r="GHW539" s="416"/>
      <c r="GHX539" s="416"/>
      <c r="GHY539" s="416"/>
      <c r="GHZ539" s="416"/>
      <c r="GIA539" s="416"/>
      <c r="GIB539" s="416"/>
      <c r="GIC539" s="416"/>
      <c r="GID539" s="416"/>
      <c r="GIE539" s="416"/>
      <c r="GIF539" s="416"/>
      <c r="GIG539" s="416"/>
      <c r="GIH539" s="416"/>
      <c r="GII539" s="416"/>
      <c r="GIJ539" s="416"/>
      <c r="GIK539" s="416"/>
      <c r="GIL539" s="416"/>
      <c r="GIM539" s="416"/>
      <c r="GIN539" s="416"/>
      <c r="GIO539" s="416"/>
      <c r="GIP539" s="416"/>
      <c r="GIQ539" s="416"/>
      <c r="GIR539" s="416"/>
      <c r="GIS539" s="416"/>
      <c r="GIT539" s="416"/>
      <c r="GIU539" s="416"/>
      <c r="GIV539" s="416"/>
      <c r="GIW539" s="416"/>
      <c r="GIX539" s="417"/>
      <c r="GIY539" s="417"/>
      <c r="GIZ539" s="417"/>
      <c r="GJA539" s="417"/>
      <c r="GJB539" s="417"/>
      <c r="GJC539" s="417"/>
      <c r="GJD539" s="417"/>
      <c r="GJE539" s="417"/>
      <c r="GJF539" s="417"/>
      <c r="GJG539" s="417"/>
      <c r="GJH539" s="417"/>
      <c r="GJI539" s="417"/>
      <c r="GJJ539" s="417"/>
      <c r="GJK539" s="417"/>
      <c r="GJL539" s="417"/>
      <c r="GJM539" s="417"/>
      <c r="GJN539" s="417"/>
      <c r="GJO539" s="417"/>
      <c r="GJP539" s="417"/>
      <c r="GJQ539" s="417"/>
      <c r="GJR539" s="417"/>
      <c r="GJS539" s="417"/>
      <c r="GJT539" s="417"/>
      <c r="GJU539" s="417"/>
      <c r="GJV539" s="418"/>
      <c r="GJW539" s="418"/>
      <c r="GJX539" s="418"/>
      <c r="GJY539" s="418"/>
      <c r="GJZ539" s="418"/>
      <c r="GKA539" s="417"/>
      <c r="GKB539" s="417"/>
      <c r="GKC539" s="418"/>
      <c r="GKD539" s="418"/>
      <c r="GKE539" s="417"/>
      <c r="GKF539" s="417"/>
      <c r="GKG539" s="418"/>
      <c r="GKH539" s="418"/>
      <c r="GKI539" s="417"/>
      <c r="GKJ539" s="417"/>
      <c r="GKK539" s="417"/>
      <c r="GKL539" s="417"/>
      <c r="GKM539" s="417"/>
      <c r="GKN539" s="417"/>
      <c r="GKO539" s="417"/>
      <c r="GKP539" s="418"/>
      <c r="GKQ539" s="418"/>
      <c r="GKR539" s="417"/>
      <c r="GKS539" s="417"/>
      <c r="GKT539" s="418"/>
      <c r="GKU539" s="418"/>
      <c r="GKV539" s="417"/>
      <c r="GKW539" s="417"/>
      <c r="GKX539" s="417"/>
      <c r="GKY539" s="417"/>
      <c r="GKZ539" s="417"/>
      <c r="GLA539" s="411"/>
      <c r="GLB539" s="443"/>
      <c r="GLC539" s="417"/>
      <c r="GLD539" s="417"/>
      <c r="GLE539" s="417"/>
      <c r="GLF539" s="417"/>
      <c r="GLG539" s="417"/>
      <c r="GLH539" s="417"/>
      <c r="GLI539" s="417"/>
      <c r="GLJ539" s="416"/>
      <c r="GLK539" s="416"/>
      <c r="GLL539" s="416"/>
      <c r="GLM539" s="416"/>
      <c r="GLN539" s="416"/>
      <c r="GLO539" s="416"/>
      <c r="GLP539" s="416"/>
      <c r="GLQ539" s="416"/>
      <c r="GLR539" s="416"/>
      <c r="GLS539" s="416"/>
      <c r="GLT539" s="416"/>
      <c r="GLU539" s="416"/>
      <c r="GLV539" s="416"/>
      <c r="GLW539" s="416"/>
      <c r="GLX539" s="416"/>
      <c r="GLY539" s="416"/>
      <c r="GLZ539" s="416"/>
      <c r="GMA539" s="416"/>
      <c r="GMB539" s="416"/>
      <c r="GMC539" s="416"/>
      <c r="GMD539" s="416"/>
      <c r="GME539" s="416"/>
      <c r="GMF539" s="416"/>
      <c r="GMG539" s="416"/>
      <c r="GMH539" s="416"/>
      <c r="GMI539" s="416"/>
      <c r="GMJ539" s="416"/>
      <c r="GMK539" s="416"/>
      <c r="GML539" s="416"/>
      <c r="GMM539" s="416"/>
      <c r="GMN539" s="416"/>
      <c r="GMO539" s="416"/>
      <c r="GMP539" s="416"/>
      <c r="GMQ539" s="416"/>
      <c r="GMR539" s="416"/>
      <c r="GMS539" s="416"/>
      <c r="GMT539" s="416"/>
      <c r="GMU539" s="416"/>
      <c r="GMV539" s="416"/>
      <c r="GMW539" s="416"/>
      <c r="GMX539" s="416"/>
      <c r="GMY539" s="416"/>
      <c r="GMZ539" s="416"/>
      <c r="GNA539" s="416"/>
      <c r="GNB539" s="417"/>
      <c r="GNC539" s="417"/>
      <c r="GND539" s="417"/>
      <c r="GNE539" s="417"/>
      <c r="GNF539" s="417"/>
      <c r="GNG539" s="417"/>
      <c r="GNH539" s="417"/>
      <c r="GNI539" s="417"/>
      <c r="GNJ539" s="417"/>
      <c r="GNK539" s="417"/>
      <c r="GNL539" s="417"/>
      <c r="GNM539" s="417"/>
      <c r="GNN539" s="417"/>
      <c r="GNO539" s="417"/>
      <c r="GNP539" s="417"/>
      <c r="GNQ539" s="417"/>
      <c r="GNR539" s="417"/>
      <c r="GNS539" s="417"/>
      <c r="GNT539" s="417"/>
      <c r="GNU539" s="417"/>
      <c r="GNV539" s="417"/>
      <c r="GNW539" s="417"/>
      <c r="GNX539" s="417"/>
      <c r="GNY539" s="417"/>
      <c r="GNZ539" s="418"/>
      <c r="GOA539" s="418"/>
      <c r="GOB539" s="418"/>
      <c r="GOC539" s="418"/>
      <c r="GOD539" s="418"/>
      <c r="GOE539" s="417"/>
      <c r="GOF539" s="417"/>
      <c r="GOG539" s="418"/>
      <c r="GOH539" s="418"/>
      <c r="GOI539" s="417"/>
      <c r="GOJ539" s="417"/>
      <c r="GOK539" s="418"/>
      <c r="GOL539" s="418"/>
      <c r="GOM539" s="417"/>
      <c r="GON539" s="417"/>
      <c r="GOO539" s="417"/>
      <c r="GOP539" s="417"/>
      <c r="GOQ539" s="417"/>
      <c r="GOR539" s="417"/>
      <c r="GOS539" s="417"/>
      <c r="GOT539" s="418"/>
      <c r="GOU539" s="418"/>
      <c r="GOV539" s="417"/>
      <c r="GOW539" s="417"/>
      <c r="GOX539" s="418"/>
      <c r="GOY539" s="418"/>
      <c r="GOZ539" s="417"/>
      <c r="GPA539" s="417"/>
      <c r="GPB539" s="417"/>
      <c r="GPC539" s="417"/>
      <c r="GPD539" s="417"/>
      <c r="GPE539" s="411"/>
      <c r="GPF539" s="443"/>
      <c r="GPG539" s="417"/>
      <c r="GPH539" s="417"/>
      <c r="GPI539" s="417"/>
      <c r="GPJ539" s="417"/>
      <c r="GPK539" s="417"/>
      <c r="GPL539" s="417"/>
      <c r="GPM539" s="417"/>
      <c r="GPN539" s="416"/>
      <c r="GPO539" s="416"/>
      <c r="GPP539" s="416"/>
      <c r="GPQ539" s="416"/>
      <c r="GPR539" s="416"/>
      <c r="GPS539" s="416"/>
      <c r="GPT539" s="416"/>
      <c r="GPU539" s="416"/>
      <c r="GPV539" s="416"/>
      <c r="GPW539" s="416"/>
      <c r="GPX539" s="416"/>
      <c r="GPY539" s="416"/>
      <c r="GPZ539" s="416"/>
      <c r="GQA539" s="416"/>
      <c r="GQB539" s="416"/>
      <c r="GQC539" s="416"/>
      <c r="GQD539" s="416"/>
      <c r="GQE539" s="416"/>
      <c r="GQF539" s="416"/>
      <c r="GQG539" s="416"/>
      <c r="GQH539" s="416"/>
      <c r="GQI539" s="416"/>
      <c r="GQJ539" s="416"/>
      <c r="GQK539" s="416"/>
      <c r="GQL539" s="416"/>
      <c r="GQM539" s="416"/>
      <c r="GQN539" s="416"/>
      <c r="GQO539" s="416"/>
      <c r="GQP539" s="416"/>
      <c r="GQQ539" s="416"/>
      <c r="GQR539" s="416"/>
      <c r="GQS539" s="416"/>
      <c r="GQT539" s="416"/>
      <c r="GQU539" s="416"/>
      <c r="GQV539" s="416"/>
      <c r="GQW539" s="416"/>
      <c r="GQX539" s="416"/>
      <c r="GQY539" s="416"/>
      <c r="GQZ539" s="416"/>
      <c r="GRA539" s="416"/>
      <c r="GRB539" s="416"/>
      <c r="GRC539" s="416"/>
      <c r="GRD539" s="416"/>
      <c r="GRE539" s="416"/>
      <c r="GRF539" s="417"/>
      <c r="GRG539" s="417"/>
      <c r="GRH539" s="417"/>
      <c r="GRI539" s="417"/>
      <c r="GRJ539" s="417"/>
      <c r="GRK539" s="417"/>
      <c r="GRL539" s="417"/>
      <c r="GRM539" s="417"/>
      <c r="GRN539" s="417"/>
      <c r="GRO539" s="417"/>
      <c r="GRP539" s="417"/>
      <c r="GRQ539" s="417"/>
      <c r="GRR539" s="417"/>
      <c r="GRS539" s="417"/>
      <c r="GRT539" s="417"/>
      <c r="GRU539" s="417"/>
      <c r="GRV539" s="417"/>
      <c r="GRW539" s="417"/>
      <c r="GRX539" s="417"/>
      <c r="GRY539" s="417"/>
      <c r="GRZ539" s="417"/>
      <c r="GSA539" s="417"/>
      <c r="GSB539" s="417"/>
      <c r="GSC539" s="417"/>
      <c r="GSD539" s="418"/>
      <c r="GSE539" s="418"/>
      <c r="GSF539" s="418"/>
      <c r="GSG539" s="418"/>
      <c r="GSH539" s="418"/>
      <c r="GSI539" s="417"/>
      <c r="GSJ539" s="417"/>
      <c r="GSK539" s="418"/>
      <c r="GSL539" s="418"/>
      <c r="GSM539" s="417"/>
      <c r="GSN539" s="417"/>
      <c r="GSO539" s="418"/>
      <c r="GSP539" s="418"/>
      <c r="GSQ539" s="417"/>
      <c r="GSR539" s="417"/>
      <c r="GSS539" s="417"/>
      <c r="GST539" s="417"/>
      <c r="GSU539" s="417"/>
      <c r="GSV539" s="417"/>
      <c r="GSW539" s="417"/>
      <c r="GSX539" s="418"/>
      <c r="GSY539" s="418"/>
      <c r="GSZ539" s="417"/>
      <c r="GTA539" s="417"/>
      <c r="GTB539" s="418"/>
      <c r="GTC539" s="418"/>
      <c r="GTD539" s="417"/>
      <c r="GTE539" s="417"/>
      <c r="GTF539" s="417"/>
      <c r="GTG539" s="417"/>
      <c r="GTH539" s="417"/>
      <c r="GTI539" s="411"/>
      <c r="GTJ539" s="443"/>
      <c r="GTK539" s="417"/>
      <c r="GTL539" s="417"/>
      <c r="GTM539" s="417"/>
      <c r="GTN539" s="417"/>
      <c r="GTO539" s="417"/>
      <c r="GTP539" s="417"/>
      <c r="GTQ539" s="417"/>
      <c r="GTR539" s="416"/>
      <c r="GTS539" s="416"/>
      <c r="GTT539" s="416"/>
      <c r="GTU539" s="416"/>
      <c r="GTV539" s="416"/>
      <c r="GTW539" s="416"/>
      <c r="GTX539" s="416"/>
      <c r="GTY539" s="416"/>
      <c r="GTZ539" s="416"/>
      <c r="GUA539" s="416"/>
      <c r="GUB539" s="416"/>
      <c r="GUC539" s="416"/>
      <c r="GUD539" s="416"/>
      <c r="GUE539" s="416"/>
      <c r="GUF539" s="416"/>
      <c r="GUG539" s="416"/>
      <c r="GUH539" s="416"/>
      <c r="GUI539" s="416"/>
      <c r="GUJ539" s="416"/>
      <c r="GUK539" s="416"/>
      <c r="GUL539" s="416"/>
      <c r="GUM539" s="416"/>
      <c r="GUN539" s="416"/>
      <c r="GUO539" s="416"/>
      <c r="GUP539" s="416"/>
      <c r="GUQ539" s="416"/>
      <c r="GUR539" s="416"/>
      <c r="GUS539" s="416"/>
      <c r="GUT539" s="416"/>
      <c r="GUU539" s="416"/>
      <c r="GUV539" s="416"/>
      <c r="GUW539" s="416"/>
      <c r="GUX539" s="416"/>
      <c r="GUY539" s="416"/>
      <c r="GUZ539" s="416"/>
      <c r="GVA539" s="416"/>
      <c r="GVB539" s="416"/>
      <c r="GVC539" s="416"/>
      <c r="GVD539" s="416"/>
      <c r="GVE539" s="416"/>
      <c r="GVF539" s="416"/>
      <c r="GVG539" s="416"/>
      <c r="GVH539" s="416"/>
      <c r="GVI539" s="416"/>
      <c r="GVJ539" s="417"/>
      <c r="GVK539" s="417"/>
      <c r="GVL539" s="417"/>
      <c r="GVM539" s="417"/>
      <c r="GVN539" s="417"/>
      <c r="GVO539" s="417"/>
      <c r="GVP539" s="417"/>
      <c r="GVQ539" s="417"/>
      <c r="GVR539" s="417"/>
      <c r="GVS539" s="417"/>
      <c r="GVT539" s="417"/>
      <c r="GVU539" s="417"/>
      <c r="GVV539" s="417"/>
      <c r="GVW539" s="417"/>
      <c r="GVX539" s="417"/>
      <c r="GVY539" s="417"/>
      <c r="GVZ539" s="417"/>
      <c r="GWA539" s="417"/>
      <c r="GWB539" s="417"/>
      <c r="GWC539" s="417"/>
      <c r="GWD539" s="417"/>
      <c r="GWE539" s="417"/>
      <c r="GWF539" s="417"/>
      <c r="GWG539" s="417"/>
      <c r="GWH539" s="418"/>
      <c r="GWI539" s="418"/>
      <c r="GWJ539" s="418"/>
      <c r="GWK539" s="418"/>
      <c r="GWL539" s="418"/>
      <c r="GWM539" s="417"/>
      <c r="GWN539" s="417"/>
      <c r="GWO539" s="418"/>
      <c r="GWP539" s="418"/>
      <c r="GWQ539" s="417"/>
      <c r="GWR539" s="417"/>
      <c r="GWS539" s="418"/>
      <c r="GWT539" s="418"/>
      <c r="GWU539" s="417"/>
      <c r="GWV539" s="417"/>
      <c r="GWW539" s="417"/>
      <c r="GWX539" s="417"/>
      <c r="GWY539" s="417"/>
      <c r="GWZ539" s="417"/>
      <c r="GXA539" s="417"/>
      <c r="GXB539" s="418"/>
      <c r="GXC539" s="418"/>
      <c r="GXD539" s="417"/>
      <c r="GXE539" s="417"/>
      <c r="GXF539" s="418"/>
      <c r="GXG539" s="418"/>
      <c r="GXH539" s="417"/>
      <c r="GXI539" s="417"/>
      <c r="GXJ539" s="417"/>
      <c r="GXK539" s="417"/>
      <c r="GXL539" s="417"/>
      <c r="GXM539" s="411"/>
      <c r="GXN539" s="443"/>
      <c r="GXO539" s="417"/>
      <c r="GXP539" s="417"/>
      <c r="GXQ539" s="417"/>
      <c r="GXR539" s="417"/>
      <c r="GXS539" s="417"/>
      <c r="GXT539" s="417"/>
      <c r="GXU539" s="417"/>
      <c r="GXV539" s="416"/>
      <c r="GXW539" s="416"/>
      <c r="GXX539" s="416"/>
      <c r="GXY539" s="416"/>
      <c r="GXZ539" s="416"/>
      <c r="GYA539" s="416"/>
      <c r="GYB539" s="416"/>
      <c r="GYC539" s="416"/>
      <c r="GYD539" s="416"/>
      <c r="GYE539" s="416"/>
      <c r="GYF539" s="416"/>
      <c r="GYG539" s="416"/>
      <c r="GYH539" s="416"/>
      <c r="GYI539" s="416"/>
      <c r="GYJ539" s="416"/>
      <c r="GYK539" s="416"/>
      <c r="GYL539" s="416"/>
      <c r="GYM539" s="416"/>
      <c r="GYN539" s="416"/>
      <c r="GYO539" s="416"/>
      <c r="GYP539" s="416"/>
      <c r="GYQ539" s="416"/>
      <c r="GYR539" s="416"/>
      <c r="GYS539" s="416"/>
      <c r="GYT539" s="416"/>
      <c r="GYU539" s="416"/>
      <c r="GYV539" s="416"/>
      <c r="GYW539" s="416"/>
      <c r="GYX539" s="416"/>
      <c r="GYY539" s="416"/>
      <c r="GYZ539" s="416"/>
      <c r="GZA539" s="416"/>
      <c r="GZB539" s="416"/>
      <c r="GZC539" s="416"/>
      <c r="GZD539" s="416"/>
      <c r="GZE539" s="416"/>
      <c r="GZF539" s="416"/>
      <c r="GZG539" s="416"/>
      <c r="GZH539" s="416"/>
      <c r="GZI539" s="416"/>
      <c r="GZJ539" s="416"/>
      <c r="GZK539" s="416"/>
      <c r="GZL539" s="416"/>
      <c r="GZM539" s="416"/>
      <c r="GZN539" s="417"/>
      <c r="GZO539" s="417"/>
      <c r="GZP539" s="417"/>
      <c r="GZQ539" s="417"/>
      <c r="GZR539" s="417"/>
      <c r="GZS539" s="417"/>
      <c r="GZT539" s="417"/>
      <c r="GZU539" s="417"/>
      <c r="GZV539" s="417"/>
      <c r="GZW539" s="417"/>
      <c r="GZX539" s="417"/>
      <c r="GZY539" s="417"/>
      <c r="GZZ539" s="417"/>
      <c r="HAA539" s="417"/>
      <c r="HAB539" s="417"/>
      <c r="HAC539" s="417"/>
      <c r="HAD539" s="417"/>
      <c r="HAE539" s="417"/>
      <c r="HAF539" s="417"/>
      <c r="HAG539" s="417"/>
      <c r="HAH539" s="417"/>
      <c r="HAI539" s="417"/>
      <c r="HAJ539" s="417"/>
      <c r="HAK539" s="417"/>
      <c r="HAL539" s="418"/>
      <c r="HAM539" s="418"/>
      <c r="HAN539" s="418"/>
      <c r="HAO539" s="418"/>
      <c r="HAP539" s="418"/>
      <c r="HAQ539" s="417"/>
      <c r="HAR539" s="417"/>
      <c r="HAS539" s="418"/>
      <c r="HAT539" s="418"/>
      <c r="HAU539" s="417"/>
      <c r="HAV539" s="417"/>
      <c r="HAW539" s="418"/>
      <c r="HAX539" s="418"/>
      <c r="HAY539" s="417"/>
      <c r="HAZ539" s="417"/>
      <c r="HBA539" s="417"/>
      <c r="HBB539" s="417"/>
      <c r="HBC539" s="417"/>
      <c r="HBD539" s="417"/>
      <c r="HBE539" s="417"/>
      <c r="HBF539" s="418"/>
      <c r="HBG539" s="418"/>
      <c r="HBH539" s="417"/>
      <c r="HBI539" s="417"/>
      <c r="HBJ539" s="418"/>
      <c r="HBK539" s="418"/>
      <c r="HBL539" s="417"/>
      <c r="HBM539" s="417"/>
      <c r="HBN539" s="417"/>
      <c r="HBO539" s="417"/>
      <c r="HBP539" s="417"/>
      <c r="HBQ539" s="411"/>
      <c r="HBR539" s="443"/>
      <c r="HBS539" s="417"/>
      <c r="HBT539" s="417"/>
      <c r="HBU539" s="417"/>
      <c r="HBV539" s="417"/>
      <c r="HBW539" s="417"/>
      <c r="HBX539" s="417"/>
      <c r="HBY539" s="417"/>
      <c r="HBZ539" s="416"/>
      <c r="HCA539" s="416"/>
      <c r="HCB539" s="416"/>
      <c r="HCC539" s="416"/>
      <c r="HCD539" s="416"/>
      <c r="HCE539" s="416"/>
      <c r="HCF539" s="416"/>
      <c r="HCG539" s="416"/>
      <c r="HCH539" s="416"/>
      <c r="HCI539" s="416"/>
      <c r="HCJ539" s="416"/>
      <c r="HCK539" s="416"/>
      <c r="HCL539" s="416"/>
      <c r="HCM539" s="416"/>
      <c r="HCN539" s="416"/>
      <c r="HCO539" s="416"/>
      <c r="HCP539" s="416"/>
      <c r="HCQ539" s="416"/>
      <c r="HCR539" s="416"/>
      <c r="HCS539" s="416"/>
      <c r="HCT539" s="416"/>
      <c r="HCU539" s="416"/>
      <c r="HCV539" s="416"/>
      <c r="HCW539" s="416"/>
      <c r="HCX539" s="416"/>
      <c r="HCY539" s="416"/>
      <c r="HCZ539" s="416"/>
      <c r="HDA539" s="416"/>
      <c r="HDB539" s="416"/>
      <c r="HDC539" s="416"/>
      <c r="HDD539" s="416"/>
      <c r="HDE539" s="416"/>
      <c r="HDF539" s="416"/>
      <c r="HDG539" s="416"/>
      <c r="HDH539" s="416"/>
      <c r="HDI539" s="416"/>
      <c r="HDJ539" s="416"/>
      <c r="HDK539" s="416"/>
      <c r="HDL539" s="416"/>
      <c r="HDM539" s="416"/>
      <c r="HDN539" s="416"/>
      <c r="HDO539" s="416"/>
      <c r="HDP539" s="416"/>
      <c r="HDQ539" s="416"/>
      <c r="HDR539" s="417"/>
      <c r="HDS539" s="417"/>
      <c r="HDT539" s="417"/>
      <c r="HDU539" s="417"/>
      <c r="HDV539" s="417"/>
      <c r="HDW539" s="417"/>
      <c r="HDX539" s="417"/>
      <c r="HDY539" s="417"/>
      <c r="HDZ539" s="417"/>
      <c r="HEA539" s="417"/>
      <c r="HEB539" s="417"/>
      <c r="HEC539" s="417"/>
      <c r="HED539" s="417"/>
      <c r="HEE539" s="417"/>
      <c r="HEF539" s="417"/>
      <c r="HEG539" s="417"/>
      <c r="HEH539" s="417"/>
      <c r="HEI539" s="417"/>
      <c r="HEJ539" s="417"/>
      <c r="HEK539" s="417"/>
      <c r="HEL539" s="417"/>
      <c r="HEM539" s="417"/>
      <c r="HEN539" s="417"/>
      <c r="HEO539" s="417"/>
      <c r="HEP539" s="418"/>
      <c r="HEQ539" s="418"/>
      <c r="HER539" s="418"/>
      <c r="HES539" s="418"/>
      <c r="HET539" s="418"/>
      <c r="HEU539" s="417"/>
      <c r="HEV539" s="417"/>
      <c r="HEW539" s="418"/>
      <c r="HEX539" s="418"/>
      <c r="HEY539" s="417"/>
      <c r="HEZ539" s="417"/>
      <c r="HFA539" s="418"/>
      <c r="HFB539" s="418"/>
      <c r="HFC539" s="417"/>
      <c r="HFD539" s="417"/>
      <c r="HFE539" s="417"/>
      <c r="HFF539" s="417"/>
      <c r="HFG539" s="417"/>
      <c r="HFH539" s="417"/>
      <c r="HFI539" s="417"/>
      <c r="HFJ539" s="418"/>
      <c r="HFK539" s="418"/>
      <c r="HFL539" s="417"/>
      <c r="HFM539" s="417"/>
      <c r="HFN539" s="418"/>
      <c r="HFO539" s="418"/>
      <c r="HFP539" s="417"/>
      <c r="HFQ539" s="417"/>
      <c r="HFR539" s="417"/>
      <c r="HFS539" s="417"/>
      <c r="HFT539" s="417"/>
      <c r="HFU539" s="411"/>
      <c r="HFV539" s="443"/>
      <c r="HFW539" s="417"/>
      <c r="HFX539" s="417"/>
      <c r="HFY539" s="417"/>
      <c r="HFZ539" s="417"/>
      <c r="HGA539" s="417"/>
      <c r="HGB539" s="417"/>
      <c r="HGC539" s="417"/>
      <c r="HGD539" s="416"/>
      <c r="HGE539" s="416"/>
      <c r="HGF539" s="416"/>
      <c r="HGG539" s="416"/>
      <c r="HGH539" s="416"/>
      <c r="HGI539" s="416"/>
      <c r="HGJ539" s="416"/>
      <c r="HGK539" s="416"/>
      <c r="HGL539" s="416"/>
      <c r="HGM539" s="416"/>
      <c r="HGN539" s="416"/>
      <c r="HGO539" s="416"/>
      <c r="HGP539" s="416"/>
      <c r="HGQ539" s="416"/>
      <c r="HGR539" s="416"/>
      <c r="HGS539" s="416"/>
      <c r="HGT539" s="416"/>
      <c r="HGU539" s="416"/>
      <c r="HGV539" s="416"/>
      <c r="HGW539" s="416"/>
      <c r="HGX539" s="416"/>
      <c r="HGY539" s="416"/>
      <c r="HGZ539" s="416"/>
      <c r="HHA539" s="416"/>
      <c r="HHB539" s="416"/>
      <c r="HHC539" s="416"/>
      <c r="HHD539" s="416"/>
      <c r="HHE539" s="416"/>
      <c r="HHF539" s="416"/>
      <c r="HHG539" s="416"/>
      <c r="HHH539" s="416"/>
      <c r="HHI539" s="416"/>
      <c r="HHJ539" s="416"/>
      <c r="HHK539" s="416"/>
      <c r="HHL539" s="416"/>
      <c r="HHM539" s="416"/>
      <c r="HHN539" s="416"/>
      <c r="HHO539" s="416"/>
      <c r="HHP539" s="416"/>
      <c r="HHQ539" s="416"/>
      <c r="HHR539" s="416"/>
      <c r="HHS539" s="416"/>
      <c r="HHT539" s="416"/>
      <c r="HHU539" s="416"/>
      <c r="HHV539" s="417"/>
      <c r="HHW539" s="417"/>
      <c r="HHX539" s="417"/>
      <c r="HHY539" s="417"/>
      <c r="HHZ539" s="417"/>
      <c r="HIA539" s="417"/>
      <c r="HIB539" s="417"/>
      <c r="HIC539" s="417"/>
      <c r="HID539" s="417"/>
      <c r="HIE539" s="417"/>
      <c r="HIF539" s="417"/>
      <c r="HIG539" s="417"/>
      <c r="HIH539" s="417"/>
      <c r="HII539" s="417"/>
      <c r="HIJ539" s="417"/>
      <c r="HIK539" s="417"/>
      <c r="HIL539" s="417"/>
      <c r="HIM539" s="417"/>
      <c r="HIN539" s="417"/>
      <c r="HIO539" s="417"/>
      <c r="HIP539" s="417"/>
      <c r="HIQ539" s="417"/>
      <c r="HIR539" s="417"/>
      <c r="HIS539" s="417"/>
      <c r="HIT539" s="418"/>
      <c r="HIU539" s="418"/>
      <c r="HIV539" s="418"/>
      <c r="HIW539" s="418"/>
      <c r="HIX539" s="418"/>
      <c r="HIY539" s="417"/>
      <c r="HIZ539" s="417"/>
      <c r="HJA539" s="418"/>
      <c r="HJB539" s="418"/>
      <c r="HJC539" s="417"/>
      <c r="HJD539" s="417"/>
      <c r="HJE539" s="418"/>
      <c r="HJF539" s="418"/>
      <c r="HJG539" s="417"/>
      <c r="HJH539" s="417"/>
      <c r="HJI539" s="417"/>
      <c r="HJJ539" s="417"/>
      <c r="HJK539" s="417"/>
      <c r="HJL539" s="417"/>
      <c r="HJM539" s="417"/>
      <c r="HJN539" s="418"/>
      <c r="HJO539" s="418"/>
      <c r="HJP539" s="417"/>
      <c r="HJQ539" s="417"/>
      <c r="HJR539" s="418"/>
      <c r="HJS539" s="418"/>
      <c r="HJT539" s="417"/>
      <c r="HJU539" s="417"/>
      <c r="HJV539" s="417"/>
      <c r="HJW539" s="417"/>
      <c r="HJX539" s="417"/>
      <c r="HJY539" s="411"/>
      <c r="HJZ539" s="443"/>
      <c r="HKA539" s="417"/>
      <c r="HKB539" s="417"/>
      <c r="HKC539" s="417"/>
      <c r="HKD539" s="417"/>
      <c r="HKE539" s="417"/>
      <c r="HKF539" s="417"/>
      <c r="HKG539" s="417"/>
      <c r="HKH539" s="416"/>
      <c r="HKI539" s="416"/>
      <c r="HKJ539" s="416"/>
      <c r="HKK539" s="416"/>
      <c r="HKL539" s="416"/>
      <c r="HKM539" s="416"/>
      <c r="HKN539" s="416"/>
      <c r="HKO539" s="416"/>
      <c r="HKP539" s="416"/>
      <c r="HKQ539" s="416"/>
      <c r="HKR539" s="416"/>
      <c r="HKS539" s="416"/>
      <c r="HKT539" s="416"/>
      <c r="HKU539" s="416"/>
      <c r="HKV539" s="416"/>
      <c r="HKW539" s="416"/>
      <c r="HKX539" s="416"/>
      <c r="HKY539" s="416"/>
      <c r="HKZ539" s="416"/>
      <c r="HLA539" s="416"/>
      <c r="HLB539" s="416"/>
      <c r="HLC539" s="416"/>
      <c r="HLD539" s="416"/>
      <c r="HLE539" s="416"/>
      <c r="HLF539" s="416"/>
      <c r="HLG539" s="416"/>
      <c r="HLH539" s="416"/>
      <c r="HLI539" s="416"/>
      <c r="HLJ539" s="416"/>
      <c r="HLK539" s="416"/>
      <c r="HLL539" s="416"/>
      <c r="HLM539" s="416"/>
      <c r="HLN539" s="416"/>
      <c r="HLO539" s="416"/>
      <c r="HLP539" s="416"/>
      <c r="HLQ539" s="416"/>
      <c r="HLR539" s="416"/>
      <c r="HLS539" s="416"/>
      <c r="HLT539" s="416"/>
      <c r="HLU539" s="416"/>
      <c r="HLV539" s="416"/>
      <c r="HLW539" s="416"/>
      <c r="HLX539" s="416"/>
      <c r="HLY539" s="416"/>
      <c r="HLZ539" s="417"/>
      <c r="HMA539" s="417"/>
      <c r="HMB539" s="417"/>
      <c r="HMC539" s="417"/>
      <c r="HMD539" s="417"/>
      <c r="HME539" s="417"/>
      <c r="HMF539" s="417"/>
      <c r="HMG539" s="417"/>
      <c r="HMH539" s="417"/>
      <c r="HMI539" s="417"/>
      <c r="HMJ539" s="417"/>
      <c r="HMK539" s="417"/>
      <c r="HML539" s="417"/>
      <c r="HMM539" s="417"/>
      <c r="HMN539" s="417"/>
      <c r="HMO539" s="417"/>
      <c r="HMP539" s="417"/>
      <c r="HMQ539" s="417"/>
      <c r="HMR539" s="417"/>
      <c r="HMS539" s="417"/>
      <c r="HMT539" s="417"/>
      <c r="HMU539" s="417"/>
      <c r="HMV539" s="417"/>
      <c r="HMW539" s="417"/>
      <c r="HMX539" s="418"/>
      <c r="HMY539" s="418"/>
      <c r="HMZ539" s="418"/>
      <c r="HNA539" s="418"/>
      <c r="HNB539" s="418"/>
      <c r="HNC539" s="417"/>
      <c r="HND539" s="417"/>
      <c r="HNE539" s="418"/>
      <c r="HNF539" s="418"/>
      <c r="HNG539" s="417"/>
      <c r="HNH539" s="417"/>
      <c r="HNI539" s="418"/>
      <c r="HNJ539" s="418"/>
      <c r="HNK539" s="417"/>
      <c r="HNL539" s="417"/>
      <c r="HNM539" s="417"/>
      <c r="HNN539" s="417"/>
      <c r="HNO539" s="417"/>
      <c r="HNP539" s="417"/>
      <c r="HNQ539" s="417"/>
      <c r="HNR539" s="418"/>
      <c r="HNS539" s="418"/>
      <c r="HNT539" s="417"/>
      <c r="HNU539" s="417"/>
      <c r="HNV539" s="418"/>
      <c r="HNW539" s="418"/>
      <c r="HNX539" s="417"/>
      <c r="HNY539" s="417"/>
      <c r="HNZ539" s="417"/>
      <c r="HOA539" s="417"/>
      <c r="HOB539" s="417"/>
      <c r="HOC539" s="411"/>
      <c r="HOD539" s="443"/>
      <c r="HOE539" s="417"/>
      <c r="HOF539" s="417"/>
      <c r="HOG539" s="417"/>
      <c r="HOH539" s="417"/>
      <c r="HOI539" s="417"/>
      <c r="HOJ539" s="417"/>
      <c r="HOK539" s="417"/>
      <c r="HOL539" s="416"/>
      <c r="HOM539" s="416"/>
      <c r="HON539" s="416"/>
      <c r="HOO539" s="416"/>
      <c r="HOP539" s="416"/>
      <c r="HOQ539" s="416"/>
      <c r="HOR539" s="416"/>
      <c r="HOS539" s="416"/>
      <c r="HOT539" s="416"/>
      <c r="HOU539" s="416"/>
      <c r="HOV539" s="416"/>
      <c r="HOW539" s="416"/>
      <c r="HOX539" s="416"/>
      <c r="HOY539" s="416"/>
      <c r="HOZ539" s="416"/>
      <c r="HPA539" s="416"/>
      <c r="HPB539" s="416"/>
      <c r="HPC539" s="416"/>
      <c r="HPD539" s="416"/>
      <c r="HPE539" s="416"/>
      <c r="HPF539" s="416"/>
      <c r="HPG539" s="416"/>
      <c r="HPH539" s="416"/>
      <c r="HPI539" s="416"/>
      <c r="HPJ539" s="416"/>
      <c r="HPK539" s="416"/>
      <c r="HPL539" s="416"/>
      <c r="HPM539" s="416"/>
      <c r="HPN539" s="416"/>
      <c r="HPO539" s="416"/>
      <c r="HPP539" s="416"/>
      <c r="HPQ539" s="416"/>
      <c r="HPR539" s="416"/>
      <c r="HPS539" s="416"/>
      <c r="HPT539" s="416"/>
      <c r="HPU539" s="416"/>
      <c r="HPV539" s="416"/>
      <c r="HPW539" s="416"/>
      <c r="HPX539" s="416"/>
      <c r="HPY539" s="416"/>
      <c r="HPZ539" s="416"/>
      <c r="HQA539" s="416"/>
      <c r="HQB539" s="416"/>
      <c r="HQC539" s="416"/>
      <c r="HQD539" s="417"/>
      <c r="HQE539" s="417"/>
      <c r="HQF539" s="417"/>
      <c r="HQG539" s="417"/>
      <c r="HQH539" s="417"/>
      <c r="HQI539" s="417"/>
      <c r="HQJ539" s="417"/>
      <c r="HQK539" s="417"/>
      <c r="HQL539" s="417"/>
      <c r="HQM539" s="417"/>
      <c r="HQN539" s="417"/>
      <c r="HQO539" s="417"/>
      <c r="HQP539" s="417"/>
      <c r="HQQ539" s="417"/>
      <c r="HQR539" s="417"/>
      <c r="HQS539" s="417"/>
      <c r="HQT539" s="417"/>
      <c r="HQU539" s="417"/>
      <c r="HQV539" s="417"/>
      <c r="HQW539" s="417"/>
      <c r="HQX539" s="417"/>
      <c r="HQY539" s="417"/>
      <c r="HQZ539" s="417"/>
      <c r="HRA539" s="417"/>
      <c r="HRB539" s="418"/>
      <c r="HRC539" s="418"/>
      <c r="HRD539" s="418"/>
      <c r="HRE539" s="418"/>
      <c r="HRF539" s="418"/>
      <c r="HRG539" s="417"/>
      <c r="HRH539" s="417"/>
      <c r="HRI539" s="418"/>
      <c r="HRJ539" s="418"/>
      <c r="HRK539" s="417"/>
      <c r="HRL539" s="417"/>
      <c r="HRM539" s="418"/>
      <c r="HRN539" s="418"/>
      <c r="HRO539" s="417"/>
      <c r="HRP539" s="417"/>
      <c r="HRQ539" s="417"/>
      <c r="HRR539" s="417"/>
      <c r="HRS539" s="417"/>
      <c r="HRT539" s="417"/>
      <c r="HRU539" s="417"/>
      <c r="HRV539" s="418"/>
      <c r="HRW539" s="418"/>
      <c r="HRX539" s="417"/>
      <c r="HRY539" s="417"/>
      <c r="HRZ539" s="418"/>
      <c r="HSA539" s="418"/>
      <c r="HSB539" s="417"/>
      <c r="HSC539" s="417"/>
      <c r="HSD539" s="417"/>
      <c r="HSE539" s="417"/>
      <c r="HSF539" s="417"/>
      <c r="HSG539" s="411"/>
      <c r="HSH539" s="443"/>
      <c r="HSI539" s="417"/>
      <c r="HSJ539" s="417"/>
      <c r="HSK539" s="417"/>
      <c r="HSL539" s="417"/>
      <c r="HSM539" s="417"/>
      <c r="HSN539" s="417"/>
      <c r="HSO539" s="417"/>
      <c r="HSP539" s="416"/>
      <c r="HSQ539" s="416"/>
      <c r="HSR539" s="416"/>
      <c r="HSS539" s="416"/>
      <c r="HST539" s="416"/>
      <c r="HSU539" s="416"/>
      <c r="HSV539" s="416"/>
      <c r="HSW539" s="416"/>
      <c r="HSX539" s="416"/>
      <c r="HSY539" s="416"/>
      <c r="HSZ539" s="416"/>
      <c r="HTA539" s="416"/>
      <c r="HTB539" s="416"/>
      <c r="HTC539" s="416"/>
      <c r="HTD539" s="416"/>
      <c r="HTE539" s="416"/>
      <c r="HTF539" s="416"/>
      <c r="HTG539" s="416"/>
      <c r="HTH539" s="416"/>
      <c r="HTI539" s="416"/>
      <c r="HTJ539" s="416"/>
      <c r="HTK539" s="416"/>
      <c r="HTL539" s="416"/>
      <c r="HTM539" s="416"/>
      <c r="HTN539" s="416"/>
      <c r="HTO539" s="416"/>
      <c r="HTP539" s="416"/>
      <c r="HTQ539" s="416"/>
      <c r="HTR539" s="416"/>
      <c r="HTS539" s="416"/>
      <c r="HTT539" s="416"/>
      <c r="HTU539" s="416"/>
      <c r="HTV539" s="416"/>
      <c r="HTW539" s="416"/>
      <c r="HTX539" s="416"/>
      <c r="HTY539" s="416"/>
      <c r="HTZ539" s="416"/>
      <c r="HUA539" s="416"/>
      <c r="HUB539" s="416"/>
      <c r="HUC539" s="416"/>
      <c r="HUD539" s="416"/>
      <c r="HUE539" s="416"/>
      <c r="HUF539" s="416"/>
      <c r="HUG539" s="416"/>
      <c r="HUH539" s="417"/>
      <c r="HUI539" s="417"/>
      <c r="HUJ539" s="417"/>
      <c r="HUK539" s="417"/>
      <c r="HUL539" s="417"/>
      <c r="HUM539" s="417"/>
      <c r="HUN539" s="417"/>
      <c r="HUO539" s="417"/>
      <c r="HUP539" s="417"/>
      <c r="HUQ539" s="417"/>
      <c r="HUR539" s="417"/>
      <c r="HUS539" s="417"/>
      <c r="HUT539" s="417"/>
      <c r="HUU539" s="417"/>
      <c r="HUV539" s="417"/>
      <c r="HUW539" s="417"/>
      <c r="HUX539" s="417"/>
      <c r="HUY539" s="417"/>
      <c r="HUZ539" s="417"/>
      <c r="HVA539" s="417"/>
      <c r="HVB539" s="417"/>
      <c r="HVC539" s="417"/>
      <c r="HVD539" s="417"/>
      <c r="HVE539" s="417"/>
      <c r="HVF539" s="418"/>
      <c r="HVG539" s="418"/>
      <c r="HVH539" s="418"/>
      <c r="HVI539" s="418"/>
      <c r="HVJ539" s="418"/>
      <c r="HVK539" s="417"/>
      <c r="HVL539" s="417"/>
      <c r="HVM539" s="418"/>
      <c r="HVN539" s="418"/>
      <c r="HVO539" s="417"/>
      <c r="HVP539" s="417"/>
      <c r="HVQ539" s="418"/>
      <c r="HVR539" s="418"/>
      <c r="HVS539" s="417"/>
      <c r="HVT539" s="417"/>
      <c r="HVU539" s="417"/>
      <c r="HVV539" s="417"/>
      <c r="HVW539" s="417"/>
      <c r="HVX539" s="417"/>
      <c r="HVY539" s="417"/>
      <c r="HVZ539" s="418"/>
      <c r="HWA539" s="418"/>
      <c r="HWB539" s="417"/>
      <c r="HWC539" s="417"/>
      <c r="HWD539" s="418"/>
      <c r="HWE539" s="418"/>
      <c r="HWF539" s="417"/>
      <c r="HWG539" s="417"/>
      <c r="HWH539" s="417"/>
      <c r="HWI539" s="417"/>
      <c r="HWJ539" s="417"/>
      <c r="HWK539" s="411"/>
      <c r="HWL539" s="443"/>
      <c r="HWM539" s="417"/>
      <c r="HWN539" s="417"/>
      <c r="HWO539" s="417"/>
      <c r="HWP539" s="417"/>
      <c r="HWQ539" s="417"/>
      <c r="HWR539" s="417"/>
      <c r="HWS539" s="417"/>
      <c r="HWT539" s="416"/>
      <c r="HWU539" s="416"/>
      <c r="HWV539" s="416"/>
      <c r="HWW539" s="416"/>
      <c r="HWX539" s="416"/>
      <c r="HWY539" s="416"/>
      <c r="HWZ539" s="416"/>
      <c r="HXA539" s="416"/>
      <c r="HXB539" s="416"/>
      <c r="HXC539" s="416"/>
      <c r="HXD539" s="416"/>
      <c r="HXE539" s="416"/>
      <c r="HXF539" s="416"/>
      <c r="HXG539" s="416"/>
      <c r="HXH539" s="416"/>
      <c r="HXI539" s="416"/>
      <c r="HXJ539" s="416"/>
      <c r="HXK539" s="416"/>
      <c r="HXL539" s="416"/>
      <c r="HXM539" s="416"/>
      <c r="HXN539" s="416"/>
      <c r="HXO539" s="416"/>
      <c r="HXP539" s="416"/>
      <c r="HXQ539" s="416"/>
      <c r="HXR539" s="416"/>
      <c r="HXS539" s="416"/>
      <c r="HXT539" s="416"/>
      <c r="HXU539" s="416"/>
      <c r="HXV539" s="416"/>
      <c r="HXW539" s="416"/>
      <c r="HXX539" s="416"/>
      <c r="HXY539" s="416"/>
      <c r="HXZ539" s="416"/>
      <c r="HYA539" s="416"/>
      <c r="HYB539" s="416"/>
      <c r="HYC539" s="416"/>
      <c r="HYD539" s="416"/>
      <c r="HYE539" s="416"/>
      <c r="HYF539" s="416"/>
      <c r="HYG539" s="416"/>
      <c r="HYH539" s="416"/>
      <c r="HYI539" s="416"/>
      <c r="HYJ539" s="416"/>
      <c r="HYK539" s="416"/>
      <c r="HYL539" s="417"/>
      <c r="HYM539" s="417"/>
      <c r="HYN539" s="417"/>
      <c r="HYO539" s="417"/>
      <c r="HYP539" s="417"/>
      <c r="HYQ539" s="417"/>
      <c r="HYR539" s="417"/>
      <c r="HYS539" s="417"/>
      <c r="HYT539" s="417"/>
      <c r="HYU539" s="417"/>
      <c r="HYV539" s="417"/>
      <c r="HYW539" s="417"/>
      <c r="HYX539" s="417"/>
      <c r="HYY539" s="417"/>
      <c r="HYZ539" s="417"/>
      <c r="HZA539" s="417"/>
      <c r="HZB539" s="417"/>
      <c r="HZC539" s="417"/>
      <c r="HZD539" s="417"/>
      <c r="HZE539" s="417"/>
      <c r="HZF539" s="417"/>
      <c r="HZG539" s="417"/>
      <c r="HZH539" s="417"/>
      <c r="HZI539" s="417"/>
      <c r="HZJ539" s="418"/>
      <c r="HZK539" s="418"/>
      <c r="HZL539" s="418"/>
      <c r="HZM539" s="418"/>
      <c r="HZN539" s="418"/>
      <c r="HZO539" s="417"/>
      <c r="HZP539" s="417"/>
      <c r="HZQ539" s="418"/>
      <c r="HZR539" s="418"/>
      <c r="HZS539" s="417"/>
      <c r="HZT539" s="417"/>
      <c r="HZU539" s="418"/>
      <c r="HZV539" s="418"/>
      <c r="HZW539" s="417"/>
      <c r="HZX539" s="417"/>
      <c r="HZY539" s="417"/>
      <c r="HZZ539" s="417"/>
      <c r="IAA539" s="417"/>
      <c r="IAB539" s="417"/>
      <c r="IAC539" s="417"/>
      <c r="IAD539" s="418"/>
      <c r="IAE539" s="418"/>
      <c r="IAF539" s="417"/>
      <c r="IAG539" s="417"/>
      <c r="IAH539" s="418"/>
      <c r="IAI539" s="418"/>
      <c r="IAJ539" s="417"/>
      <c r="IAK539" s="417"/>
      <c r="IAL539" s="417"/>
      <c r="IAM539" s="417"/>
      <c r="IAN539" s="417"/>
      <c r="IAO539" s="411"/>
      <c r="IAP539" s="443"/>
      <c r="IAQ539" s="417"/>
      <c r="IAR539" s="417"/>
      <c r="IAS539" s="417"/>
      <c r="IAT539" s="417"/>
      <c r="IAU539" s="417"/>
      <c r="IAV539" s="417"/>
      <c r="IAW539" s="417"/>
      <c r="IAX539" s="416"/>
      <c r="IAY539" s="416"/>
      <c r="IAZ539" s="416"/>
      <c r="IBA539" s="416"/>
      <c r="IBB539" s="416"/>
      <c r="IBC539" s="416"/>
      <c r="IBD539" s="416"/>
      <c r="IBE539" s="416"/>
      <c r="IBF539" s="416"/>
      <c r="IBG539" s="416"/>
      <c r="IBH539" s="416"/>
      <c r="IBI539" s="416"/>
      <c r="IBJ539" s="416"/>
      <c r="IBK539" s="416"/>
      <c r="IBL539" s="416"/>
      <c r="IBM539" s="416"/>
      <c r="IBN539" s="416"/>
      <c r="IBO539" s="416"/>
      <c r="IBP539" s="416"/>
      <c r="IBQ539" s="416"/>
      <c r="IBR539" s="416"/>
      <c r="IBS539" s="416"/>
      <c r="IBT539" s="416"/>
      <c r="IBU539" s="416"/>
      <c r="IBV539" s="416"/>
      <c r="IBW539" s="416"/>
      <c r="IBX539" s="416"/>
      <c r="IBY539" s="416"/>
      <c r="IBZ539" s="416"/>
      <c r="ICA539" s="416"/>
      <c r="ICB539" s="416"/>
      <c r="ICC539" s="416"/>
      <c r="ICD539" s="416"/>
      <c r="ICE539" s="416"/>
      <c r="ICF539" s="416"/>
      <c r="ICG539" s="416"/>
      <c r="ICH539" s="416"/>
      <c r="ICI539" s="416"/>
      <c r="ICJ539" s="416"/>
      <c r="ICK539" s="416"/>
      <c r="ICL539" s="416"/>
      <c r="ICM539" s="416"/>
      <c r="ICN539" s="416"/>
      <c r="ICO539" s="416"/>
      <c r="ICP539" s="417"/>
      <c r="ICQ539" s="417"/>
      <c r="ICR539" s="417"/>
      <c r="ICS539" s="417"/>
      <c r="ICT539" s="417"/>
      <c r="ICU539" s="417"/>
      <c r="ICV539" s="417"/>
      <c r="ICW539" s="417"/>
      <c r="ICX539" s="417"/>
      <c r="ICY539" s="417"/>
      <c r="ICZ539" s="417"/>
      <c r="IDA539" s="417"/>
      <c r="IDB539" s="417"/>
      <c r="IDC539" s="417"/>
      <c r="IDD539" s="417"/>
      <c r="IDE539" s="417"/>
      <c r="IDF539" s="417"/>
      <c r="IDG539" s="417"/>
      <c r="IDH539" s="417"/>
      <c r="IDI539" s="417"/>
      <c r="IDJ539" s="417"/>
      <c r="IDK539" s="417"/>
      <c r="IDL539" s="417"/>
      <c r="IDM539" s="417"/>
      <c r="IDN539" s="418"/>
      <c r="IDO539" s="418"/>
      <c r="IDP539" s="418"/>
      <c r="IDQ539" s="418"/>
      <c r="IDR539" s="418"/>
      <c r="IDS539" s="417"/>
      <c r="IDT539" s="417"/>
      <c r="IDU539" s="418"/>
      <c r="IDV539" s="418"/>
      <c r="IDW539" s="417"/>
      <c r="IDX539" s="417"/>
      <c r="IDY539" s="418"/>
      <c r="IDZ539" s="418"/>
      <c r="IEA539" s="417"/>
      <c r="IEB539" s="417"/>
      <c r="IEC539" s="417"/>
      <c r="IED539" s="417"/>
      <c r="IEE539" s="417"/>
      <c r="IEF539" s="417"/>
      <c r="IEG539" s="417"/>
      <c r="IEH539" s="418"/>
      <c r="IEI539" s="418"/>
      <c r="IEJ539" s="417"/>
      <c r="IEK539" s="417"/>
      <c r="IEL539" s="418"/>
      <c r="IEM539" s="418"/>
      <c r="IEN539" s="417"/>
      <c r="IEO539" s="417"/>
      <c r="IEP539" s="417"/>
      <c r="IEQ539" s="417"/>
      <c r="IER539" s="417"/>
      <c r="IES539" s="411"/>
      <c r="IET539" s="443"/>
      <c r="IEU539" s="417"/>
      <c r="IEV539" s="417"/>
      <c r="IEW539" s="417"/>
      <c r="IEX539" s="417"/>
      <c r="IEY539" s="417"/>
      <c r="IEZ539" s="417"/>
      <c r="IFA539" s="417"/>
      <c r="IFB539" s="416"/>
      <c r="IFC539" s="416"/>
      <c r="IFD539" s="416"/>
      <c r="IFE539" s="416"/>
      <c r="IFF539" s="416"/>
      <c r="IFG539" s="416"/>
      <c r="IFH539" s="416"/>
      <c r="IFI539" s="416"/>
      <c r="IFJ539" s="416"/>
      <c r="IFK539" s="416"/>
      <c r="IFL539" s="416"/>
      <c r="IFM539" s="416"/>
      <c r="IFN539" s="416"/>
      <c r="IFO539" s="416"/>
      <c r="IFP539" s="416"/>
      <c r="IFQ539" s="416"/>
      <c r="IFR539" s="416"/>
      <c r="IFS539" s="416"/>
      <c r="IFT539" s="416"/>
      <c r="IFU539" s="416"/>
      <c r="IFV539" s="416"/>
      <c r="IFW539" s="416"/>
      <c r="IFX539" s="416"/>
      <c r="IFY539" s="416"/>
      <c r="IFZ539" s="416"/>
      <c r="IGA539" s="416"/>
      <c r="IGB539" s="416"/>
      <c r="IGC539" s="416"/>
      <c r="IGD539" s="416"/>
      <c r="IGE539" s="416"/>
      <c r="IGF539" s="416"/>
      <c r="IGG539" s="416"/>
      <c r="IGH539" s="416"/>
      <c r="IGI539" s="416"/>
      <c r="IGJ539" s="416"/>
      <c r="IGK539" s="416"/>
      <c r="IGL539" s="416"/>
      <c r="IGM539" s="416"/>
      <c r="IGN539" s="416"/>
      <c r="IGO539" s="416"/>
      <c r="IGP539" s="416"/>
      <c r="IGQ539" s="416"/>
      <c r="IGR539" s="416"/>
      <c r="IGS539" s="416"/>
      <c r="IGT539" s="417"/>
      <c r="IGU539" s="417"/>
      <c r="IGV539" s="417"/>
      <c r="IGW539" s="417"/>
      <c r="IGX539" s="417"/>
      <c r="IGY539" s="417"/>
      <c r="IGZ539" s="417"/>
      <c r="IHA539" s="417"/>
      <c r="IHB539" s="417"/>
      <c r="IHC539" s="417"/>
      <c r="IHD539" s="417"/>
      <c r="IHE539" s="417"/>
      <c r="IHF539" s="417"/>
      <c r="IHG539" s="417"/>
      <c r="IHH539" s="417"/>
      <c r="IHI539" s="417"/>
      <c r="IHJ539" s="417"/>
      <c r="IHK539" s="417"/>
      <c r="IHL539" s="417"/>
      <c r="IHM539" s="417"/>
      <c r="IHN539" s="417"/>
      <c r="IHO539" s="417"/>
      <c r="IHP539" s="417"/>
      <c r="IHQ539" s="417"/>
      <c r="IHR539" s="418"/>
      <c r="IHS539" s="418"/>
      <c r="IHT539" s="418"/>
      <c r="IHU539" s="418"/>
      <c r="IHV539" s="418"/>
      <c r="IHW539" s="417"/>
      <c r="IHX539" s="417"/>
      <c r="IHY539" s="418"/>
      <c r="IHZ539" s="418"/>
      <c r="IIA539" s="417"/>
      <c r="IIB539" s="417"/>
      <c r="IIC539" s="418"/>
      <c r="IID539" s="418"/>
      <c r="IIE539" s="417"/>
      <c r="IIF539" s="417"/>
      <c r="IIG539" s="417"/>
      <c r="IIH539" s="417"/>
      <c r="III539" s="417"/>
      <c r="IIJ539" s="417"/>
      <c r="IIK539" s="417"/>
      <c r="IIL539" s="418"/>
      <c r="IIM539" s="418"/>
      <c r="IIN539" s="417"/>
      <c r="IIO539" s="417"/>
      <c r="IIP539" s="418"/>
      <c r="IIQ539" s="418"/>
      <c r="IIR539" s="417"/>
      <c r="IIS539" s="417"/>
      <c r="IIT539" s="417"/>
      <c r="IIU539" s="417"/>
      <c r="IIV539" s="417"/>
      <c r="IIW539" s="411"/>
      <c r="IIX539" s="443"/>
      <c r="IIY539" s="417"/>
      <c r="IIZ539" s="417"/>
      <c r="IJA539" s="417"/>
      <c r="IJB539" s="417"/>
      <c r="IJC539" s="417"/>
      <c r="IJD539" s="417"/>
      <c r="IJE539" s="417"/>
      <c r="IJF539" s="416"/>
      <c r="IJG539" s="416"/>
      <c r="IJH539" s="416"/>
      <c r="IJI539" s="416"/>
      <c r="IJJ539" s="416"/>
      <c r="IJK539" s="416"/>
      <c r="IJL539" s="416"/>
      <c r="IJM539" s="416"/>
      <c r="IJN539" s="416"/>
      <c r="IJO539" s="416"/>
      <c r="IJP539" s="416"/>
      <c r="IJQ539" s="416"/>
      <c r="IJR539" s="416"/>
      <c r="IJS539" s="416"/>
      <c r="IJT539" s="416"/>
      <c r="IJU539" s="416"/>
      <c r="IJV539" s="416"/>
      <c r="IJW539" s="416"/>
      <c r="IJX539" s="416"/>
      <c r="IJY539" s="416"/>
      <c r="IJZ539" s="416"/>
      <c r="IKA539" s="416"/>
      <c r="IKB539" s="416"/>
      <c r="IKC539" s="416"/>
      <c r="IKD539" s="416"/>
      <c r="IKE539" s="416"/>
      <c r="IKF539" s="416"/>
      <c r="IKG539" s="416"/>
      <c r="IKH539" s="416"/>
      <c r="IKI539" s="416"/>
      <c r="IKJ539" s="416"/>
      <c r="IKK539" s="416"/>
      <c r="IKL539" s="416"/>
      <c r="IKM539" s="416"/>
      <c r="IKN539" s="416"/>
      <c r="IKO539" s="416"/>
      <c r="IKP539" s="416"/>
      <c r="IKQ539" s="416"/>
      <c r="IKR539" s="416"/>
      <c r="IKS539" s="416"/>
      <c r="IKT539" s="416"/>
      <c r="IKU539" s="416"/>
      <c r="IKV539" s="416"/>
      <c r="IKW539" s="416"/>
      <c r="IKX539" s="417"/>
      <c r="IKY539" s="417"/>
      <c r="IKZ539" s="417"/>
      <c r="ILA539" s="417"/>
      <c r="ILB539" s="417"/>
      <c r="ILC539" s="417"/>
      <c r="ILD539" s="417"/>
      <c r="ILE539" s="417"/>
      <c r="ILF539" s="417"/>
      <c r="ILG539" s="417"/>
      <c r="ILH539" s="417"/>
      <c r="ILI539" s="417"/>
      <c r="ILJ539" s="417"/>
      <c r="ILK539" s="417"/>
      <c r="ILL539" s="417"/>
      <c r="ILM539" s="417"/>
      <c r="ILN539" s="417"/>
      <c r="ILO539" s="417"/>
      <c r="ILP539" s="417"/>
      <c r="ILQ539" s="417"/>
      <c r="ILR539" s="417"/>
      <c r="ILS539" s="417"/>
      <c r="ILT539" s="417"/>
      <c r="ILU539" s="417"/>
      <c r="ILV539" s="418"/>
      <c r="ILW539" s="418"/>
      <c r="ILX539" s="418"/>
      <c r="ILY539" s="418"/>
      <c r="ILZ539" s="418"/>
      <c r="IMA539" s="417"/>
      <c r="IMB539" s="417"/>
      <c r="IMC539" s="418"/>
      <c r="IMD539" s="418"/>
      <c r="IME539" s="417"/>
      <c r="IMF539" s="417"/>
      <c r="IMG539" s="418"/>
      <c r="IMH539" s="418"/>
      <c r="IMI539" s="417"/>
      <c r="IMJ539" s="417"/>
      <c r="IMK539" s="417"/>
      <c r="IML539" s="417"/>
      <c r="IMM539" s="417"/>
      <c r="IMN539" s="417"/>
      <c r="IMO539" s="417"/>
      <c r="IMP539" s="418"/>
      <c r="IMQ539" s="418"/>
      <c r="IMR539" s="417"/>
      <c r="IMS539" s="417"/>
      <c r="IMT539" s="418"/>
      <c r="IMU539" s="418"/>
      <c r="IMV539" s="417"/>
      <c r="IMW539" s="417"/>
      <c r="IMX539" s="417"/>
      <c r="IMY539" s="417"/>
      <c r="IMZ539" s="417"/>
      <c r="INA539" s="411"/>
      <c r="INB539" s="443"/>
      <c r="INC539" s="417"/>
      <c r="IND539" s="417"/>
      <c r="INE539" s="417"/>
      <c r="INF539" s="417"/>
      <c r="ING539" s="417"/>
      <c r="INH539" s="417"/>
      <c r="INI539" s="417"/>
      <c r="INJ539" s="416"/>
      <c r="INK539" s="416"/>
      <c r="INL539" s="416"/>
      <c r="INM539" s="416"/>
      <c r="INN539" s="416"/>
      <c r="INO539" s="416"/>
      <c r="INP539" s="416"/>
      <c r="INQ539" s="416"/>
      <c r="INR539" s="416"/>
      <c r="INS539" s="416"/>
      <c r="INT539" s="416"/>
      <c r="INU539" s="416"/>
      <c r="INV539" s="416"/>
      <c r="INW539" s="416"/>
      <c r="INX539" s="416"/>
      <c r="INY539" s="416"/>
      <c r="INZ539" s="416"/>
      <c r="IOA539" s="416"/>
      <c r="IOB539" s="416"/>
      <c r="IOC539" s="416"/>
      <c r="IOD539" s="416"/>
      <c r="IOE539" s="416"/>
      <c r="IOF539" s="416"/>
      <c r="IOG539" s="416"/>
      <c r="IOH539" s="416"/>
      <c r="IOI539" s="416"/>
      <c r="IOJ539" s="416"/>
      <c r="IOK539" s="416"/>
      <c r="IOL539" s="416"/>
      <c r="IOM539" s="416"/>
      <c r="ION539" s="416"/>
      <c r="IOO539" s="416"/>
      <c r="IOP539" s="416"/>
      <c r="IOQ539" s="416"/>
      <c r="IOR539" s="416"/>
      <c r="IOS539" s="416"/>
      <c r="IOT539" s="416"/>
      <c r="IOU539" s="416"/>
      <c r="IOV539" s="416"/>
      <c r="IOW539" s="416"/>
      <c r="IOX539" s="416"/>
      <c r="IOY539" s="416"/>
      <c r="IOZ539" s="416"/>
      <c r="IPA539" s="416"/>
      <c r="IPB539" s="417"/>
      <c r="IPC539" s="417"/>
      <c r="IPD539" s="417"/>
      <c r="IPE539" s="417"/>
      <c r="IPF539" s="417"/>
      <c r="IPG539" s="417"/>
      <c r="IPH539" s="417"/>
      <c r="IPI539" s="417"/>
      <c r="IPJ539" s="417"/>
      <c r="IPK539" s="417"/>
      <c r="IPL539" s="417"/>
      <c r="IPM539" s="417"/>
      <c r="IPN539" s="417"/>
      <c r="IPO539" s="417"/>
      <c r="IPP539" s="417"/>
      <c r="IPQ539" s="417"/>
      <c r="IPR539" s="417"/>
      <c r="IPS539" s="417"/>
      <c r="IPT539" s="417"/>
      <c r="IPU539" s="417"/>
      <c r="IPV539" s="417"/>
      <c r="IPW539" s="417"/>
      <c r="IPX539" s="417"/>
      <c r="IPY539" s="417"/>
      <c r="IPZ539" s="418"/>
      <c r="IQA539" s="418"/>
      <c r="IQB539" s="418"/>
      <c r="IQC539" s="418"/>
      <c r="IQD539" s="418"/>
      <c r="IQE539" s="417"/>
      <c r="IQF539" s="417"/>
      <c r="IQG539" s="418"/>
      <c r="IQH539" s="418"/>
      <c r="IQI539" s="417"/>
      <c r="IQJ539" s="417"/>
      <c r="IQK539" s="418"/>
      <c r="IQL539" s="418"/>
      <c r="IQM539" s="417"/>
      <c r="IQN539" s="417"/>
      <c r="IQO539" s="417"/>
      <c r="IQP539" s="417"/>
      <c r="IQQ539" s="417"/>
      <c r="IQR539" s="417"/>
      <c r="IQS539" s="417"/>
      <c r="IQT539" s="418"/>
      <c r="IQU539" s="418"/>
      <c r="IQV539" s="417"/>
      <c r="IQW539" s="417"/>
      <c r="IQX539" s="418"/>
      <c r="IQY539" s="418"/>
      <c r="IQZ539" s="417"/>
      <c r="IRA539" s="417"/>
      <c r="IRB539" s="417"/>
      <c r="IRC539" s="417"/>
      <c r="IRD539" s="417"/>
      <c r="IRE539" s="411"/>
      <c r="IRF539" s="443"/>
      <c r="IRG539" s="417"/>
      <c r="IRH539" s="417"/>
      <c r="IRI539" s="417"/>
      <c r="IRJ539" s="417"/>
      <c r="IRK539" s="417"/>
      <c r="IRL539" s="417"/>
      <c r="IRM539" s="417"/>
      <c r="IRN539" s="416"/>
      <c r="IRO539" s="416"/>
      <c r="IRP539" s="416"/>
      <c r="IRQ539" s="416"/>
      <c r="IRR539" s="416"/>
      <c r="IRS539" s="416"/>
      <c r="IRT539" s="416"/>
      <c r="IRU539" s="416"/>
      <c r="IRV539" s="416"/>
      <c r="IRW539" s="416"/>
      <c r="IRX539" s="416"/>
      <c r="IRY539" s="416"/>
      <c r="IRZ539" s="416"/>
      <c r="ISA539" s="416"/>
      <c r="ISB539" s="416"/>
      <c r="ISC539" s="416"/>
      <c r="ISD539" s="416"/>
      <c r="ISE539" s="416"/>
      <c r="ISF539" s="416"/>
      <c r="ISG539" s="416"/>
      <c r="ISH539" s="416"/>
      <c r="ISI539" s="416"/>
      <c r="ISJ539" s="416"/>
      <c r="ISK539" s="416"/>
      <c r="ISL539" s="416"/>
      <c r="ISM539" s="416"/>
      <c r="ISN539" s="416"/>
      <c r="ISO539" s="416"/>
      <c r="ISP539" s="416"/>
      <c r="ISQ539" s="416"/>
      <c r="ISR539" s="416"/>
      <c r="ISS539" s="416"/>
      <c r="IST539" s="416"/>
      <c r="ISU539" s="416"/>
      <c r="ISV539" s="416"/>
      <c r="ISW539" s="416"/>
      <c r="ISX539" s="416"/>
      <c r="ISY539" s="416"/>
      <c r="ISZ539" s="416"/>
      <c r="ITA539" s="416"/>
      <c r="ITB539" s="416"/>
      <c r="ITC539" s="416"/>
      <c r="ITD539" s="416"/>
      <c r="ITE539" s="416"/>
      <c r="ITF539" s="417"/>
      <c r="ITG539" s="417"/>
      <c r="ITH539" s="417"/>
      <c r="ITI539" s="417"/>
      <c r="ITJ539" s="417"/>
      <c r="ITK539" s="417"/>
      <c r="ITL539" s="417"/>
      <c r="ITM539" s="417"/>
      <c r="ITN539" s="417"/>
      <c r="ITO539" s="417"/>
      <c r="ITP539" s="417"/>
      <c r="ITQ539" s="417"/>
      <c r="ITR539" s="417"/>
      <c r="ITS539" s="417"/>
      <c r="ITT539" s="417"/>
      <c r="ITU539" s="417"/>
      <c r="ITV539" s="417"/>
      <c r="ITW539" s="417"/>
      <c r="ITX539" s="417"/>
      <c r="ITY539" s="417"/>
      <c r="ITZ539" s="417"/>
      <c r="IUA539" s="417"/>
      <c r="IUB539" s="417"/>
      <c r="IUC539" s="417"/>
      <c r="IUD539" s="418"/>
      <c r="IUE539" s="418"/>
      <c r="IUF539" s="418"/>
      <c r="IUG539" s="418"/>
      <c r="IUH539" s="418"/>
      <c r="IUI539" s="417"/>
      <c r="IUJ539" s="417"/>
      <c r="IUK539" s="418"/>
      <c r="IUL539" s="418"/>
      <c r="IUM539" s="417"/>
      <c r="IUN539" s="417"/>
      <c r="IUO539" s="418"/>
      <c r="IUP539" s="418"/>
      <c r="IUQ539" s="417"/>
      <c r="IUR539" s="417"/>
      <c r="IUS539" s="417"/>
      <c r="IUT539" s="417"/>
      <c r="IUU539" s="417"/>
      <c r="IUV539" s="417"/>
      <c r="IUW539" s="417"/>
      <c r="IUX539" s="418"/>
      <c r="IUY539" s="418"/>
      <c r="IUZ539" s="417"/>
      <c r="IVA539" s="417"/>
      <c r="IVB539" s="418"/>
      <c r="IVC539" s="418"/>
      <c r="IVD539" s="417"/>
      <c r="IVE539" s="417"/>
      <c r="IVF539" s="417"/>
      <c r="IVG539" s="417"/>
      <c r="IVH539" s="417"/>
      <c r="IVI539" s="411"/>
      <c r="IVJ539" s="443"/>
      <c r="IVK539" s="417"/>
      <c r="IVL539" s="417"/>
      <c r="IVM539" s="417"/>
      <c r="IVN539" s="417"/>
      <c r="IVO539" s="417"/>
      <c r="IVP539" s="417"/>
      <c r="IVQ539" s="417"/>
      <c r="IVR539" s="416"/>
      <c r="IVS539" s="416"/>
      <c r="IVT539" s="416"/>
      <c r="IVU539" s="416"/>
      <c r="IVV539" s="416"/>
      <c r="IVW539" s="416"/>
      <c r="IVX539" s="416"/>
      <c r="IVY539" s="416"/>
      <c r="IVZ539" s="416"/>
      <c r="IWA539" s="416"/>
      <c r="IWB539" s="416"/>
      <c r="IWC539" s="416"/>
      <c r="IWD539" s="416"/>
      <c r="IWE539" s="416"/>
      <c r="IWF539" s="416"/>
      <c r="IWG539" s="416"/>
      <c r="IWH539" s="416"/>
      <c r="IWI539" s="416"/>
      <c r="IWJ539" s="416"/>
      <c r="IWK539" s="416"/>
      <c r="IWL539" s="416"/>
      <c r="IWM539" s="416"/>
      <c r="IWN539" s="416"/>
      <c r="IWO539" s="416"/>
      <c r="IWP539" s="416"/>
      <c r="IWQ539" s="416"/>
      <c r="IWR539" s="416"/>
      <c r="IWS539" s="416"/>
      <c r="IWT539" s="416"/>
      <c r="IWU539" s="416"/>
      <c r="IWV539" s="416"/>
      <c r="IWW539" s="416"/>
      <c r="IWX539" s="416"/>
      <c r="IWY539" s="416"/>
      <c r="IWZ539" s="416"/>
      <c r="IXA539" s="416"/>
      <c r="IXB539" s="416"/>
      <c r="IXC539" s="416"/>
      <c r="IXD539" s="416"/>
      <c r="IXE539" s="416"/>
      <c r="IXF539" s="416"/>
      <c r="IXG539" s="416"/>
      <c r="IXH539" s="416"/>
      <c r="IXI539" s="416"/>
      <c r="IXJ539" s="417"/>
      <c r="IXK539" s="417"/>
      <c r="IXL539" s="417"/>
      <c r="IXM539" s="417"/>
      <c r="IXN539" s="417"/>
      <c r="IXO539" s="417"/>
      <c r="IXP539" s="417"/>
      <c r="IXQ539" s="417"/>
      <c r="IXR539" s="417"/>
      <c r="IXS539" s="417"/>
      <c r="IXT539" s="417"/>
      <c r="IXU539" s="417"/>
      <c r="IXV539" s="417"/>
      <c r="IXW539" s="417"/>
      <c r="IXX539" s="417"/>
      <c r="IXY539" s="417"/>
      <c r="IXZ539" s="417"/>
      <c r="IYA539" s="417"/>
      <c r="IYB539" s="417"/>
      <c r="IYC539" s="417"/>
      <c r="IYD539" s="417"/>
      <c r="IYE539" s="417"/>
      <c r="IYF539" s="417"/>
      <c r="IYG539" s="417"/>
      <c r="IYH539" s="418"/>
      <c r="IYI539" s="418"/>
      <c r="IYJ539" s="418"/>
      <c r="IYK539" s="418"/>
      <c r="IYL539" s="418"/>
      <c r="IYM539" s="417"/>
      <c r="IYN539" s="417"/>
      <c r="IYO539" s="418"/>
      <c r="IYP539" s="418"/>
      <c r="IYQ539" s="417"/>
      <c r="IYR539" s="417"/>
      <c r="IYS539" s="418"/>
      <c r="IYT539" s="418"/>
      <c r="IYU539" s="417"/>
      <c r="IYV539" s="417"/>
      <c r="IYW539" s="417"/>
      <c r="IYX539" s="417"/>
      <c r="IYY539" s="417"/>
      <c r="IYZ539" s="417"/>
      <c r="IZA539" s="417"/>
      <c r="IZB539" s="418"/>
      <c r="IZC539" s="418"/>
      <c r="IZD539" s="417"/>
      <c r="IZE539" s="417"/>
      <c r="IZF539" s="418"/>
      <c r="IZG539" s="418"/>
      <c r="IZH539" s="417"/>
      <c r="IZI539" s="417"/>
      <c r="IZJ539" s="417"/>
      <c r="IZK539" s="417"/>
      <c r="IZL539" s="417"/>
      <c r="IZM539" s="411"/>
      <c r="IZN539" s="443"/>
      <c r="IZO539" s="417"/>
      <c r="IZP539" s="417"/>
      <c r="IZQ539" s="417"/>
      <c r="IZR539" s="417"/>
      <c r="IZS539" s="417"/>
      <c r="IZT539" s="417"/>
      <c r="IZU539" s="417"/>
      <c r="IZV539" s="416"/>
      <c r="IZW539" s="416"/>
      <c r="IZX539" s="416"/>
      <c r="IZY539" s="416"/>
      <c r="IZZ539" s="416"/>
      <c r="JAA539" s="416"/>
      <c r="JAB539" s="416"/>
      <c r="JAC539" s="416"/>
      <c r="JAD539" s="416"/>
      <c r="JAE539" s="416"/>
      <c r="JAF539" s="416"/>
      <c r="JAG539" s="416"/>
      <c r="JAH539" s="416"/>
      <c r="JAI539" s="416"/>
      <c r="JAJ539" s="416"/>
      <c r="JAK539" s="416"/>
      <c r="JAL539" s="416"/>
      <c r="JAM539" s="416"/>
      <c r="JAN539" s="416"/>
      <c r="JAO539" s="416"/>
      <c r="JAP539" s="416"/>
      <c r="JAQ539" s="416"/>
      <c r="JAR539" s="416"/>
      <c r="JAS539" s="416"/>
      <c r="JAT539" s="416"/>
      <c r="JAU539" s="416"/>
      <c r="JAV539" s="416"/>
      <c r="JAW539" s="416"/>
      <c r="JAX539" s="416"/>
      <c r="JAY539" s="416"/>
      <c r="JAZ539" s="416"/>
      <c r="JBA539" s="416"/>
      <c r="JBB539" s="416"/>
      <c r="JBC539" s="416"/>
      <c r="JBD539" s="416"/>
      <c r="JBE539" s="416"/>
      <c r="JBF539" s="416"/>
      <c r="JBG539" s="416"/>
      <c r="JBH539" s="416"/>
      <c r="JBI539" s="416"/>
      <c r="JBJ539" s="416"/>
      <c r="JBK539" s="416"/>
      <c r="JBL539" s="416"/>
      <c r="JBM539" s="416"/>
      <c r="JBN539" s="417"/>
      <c r="JBO539" s="417"/>
      <c r="JBP539" s="417"/>
      <c r="JBQ539" s="417"/>
      <c r="JBR539" s="417"/>
      <c r="JBS539" s="417"/>
      <c r="JBT539" s="417"/>
      <c r="JBU539" s="417"/>
      <c r="JBV539" s="417"/>
      <c r="JBW539" s="417"/>
      <c r="JBX539" s="417"/>
      <c r="JBY539" s="417"/>
      <c r="JBZ539" s="417"/>
      <c r="JCA539" s="417"/>
      <c r="JCB539" s="417"/>
      <c r="JCC539" s="417"/>
      <c r="JCD539" s="417"/>
      <c r="JCE539" s="417"/>
      <c r="JCF539" s="417"/>
      <c r="JCG539" s="417"/>
      <c r="JCH539" s="417"/>
      <c r="JCI539" s="417"/>
      <c r="JCJ539" s="417"/>
      <c r="JCK539" s="417"/>
      <c r="JCL539" s="418"/>
      <c r="JCM539" s="418"/>
      <c r="JCN539" s="418"/>
      <c r="JCO539" s="418"/>
      <c r="JCP539" s="418"/>
      <c r="JCQ539" s="417"/>
      <c r="JCR539" s="417"/>
      <c r="JCS539" s="418"/>
      <c r="JCT539" s="418"/>
      <c r="JCU539" s="417"/>
      <c r="JCV539" s="417"/>
      <c r="JCW539" s="418"/>
      <c r="JCX539" s="418"/>
      <c r="JCY539" s="417"/>
      <c r="JCZ539" s="417"/>
      <c r="JDA539" s="417"/>
      <c r="JDB539" s="417"/>
      <c r="JDC539" s="417"/>
      <c r="JDD539" s="417"/>
      <c r="JDE539" s="417"/>
      <c r="JDF539" s="418"/>
      <c r="JDG539" s="418"/>
      <c r="JDH539" s="417"/>
      <c r="JDI539" s="417"/>
      <c r="JDJ539" s="418"/>
      <c r="JDK539" s="418"/>
      <c r="JDL539" s="417"/>
      <c r="JDM539" s="417"/>
      <c r="JDN539" s="417"/>
      <c r="JDO539" s="417"/>
      <c r="JDP539" s="417"/>
      <c r="JDQ539" s="411"/>
      <c r="JDR539" s="443"/>
      <c r="JDS539" s="417"/>
      <c r="JDT539" s="417"/>
      <c r="JDU539" s="417"/>
      <c r="JDV539" s="417"/>
      <c r="JDW539" s="417"/>
      <c r="JDX539" s="417"/>
      <c r="JDY539" s="417"/>
      <c r="JDZ539" s="416"/>
      <c r="JEA539" s="416"/>
      <c r="JEB539" s="416"/>
      <c r="JEC539" s="416"/>
      <c r="JED539" s="416"/>
      <c r="JEE539" s="416"/>
      <c r="JEF539" s="416"/>
      <c r="JEG539" s="416"/>
      <c r="JEH539" s="416"/>
      <c r="JEI539" s="416"/>
      <c r="JEJ539" s="416"/>
      <c r="JEK539" s="416"/>
      <c r="JEL539" s="416"/>
      <c r="JEM539" s="416"/>
      <c r="JEN539" s="416"/>
      <c r="JEO539" s="416"/>
      <c r="JEP539" s="416"/>
      <c r="JEQ539" s="416"/>
      <c r="JER539" s="416"/>
      <c r="JES539" s="416"/>
      <c r="JET539" s="416"/>
      <c r="JEU539" s="416"/>
      <c r="JEV539" s="416"/>
      <c r="JEW539" s="416"/>
      <c r="JEX539" s="416"/>
      <c r="JEY539" s="416"/>
      <c r="JEZ539" s="416"/>
      <c r="JFA539" s="416"/>
      <c r="JFB539" s="416"/>
      <c r="JFC539" s="416"/>
      <c r="JFD539" s="416"/>
      <c r="JFE539" s="416"/>
      <c r="JFF539" s="416"/>
      <c r="JFG539" s="416"/>
      <c r="JFH539" s="416"/>
      <c r="JFI539" s="416"/>
      <c r="JFJ539" s="416"/>
      <c r="JFK539" s="416"/>
      <c r="JFL539" s="416"/>
      <c r="JFM539" s="416"/>
      <c r="JFN539" s="416"/>
      <c r="JFO539" s="416"/>
      <c r="JFP539" s="416"/>
      <c r="JFQ539" s="416"/>
      <c r="JFR539" s="417"/>
      <c r="JFS539" s="417"/>
      <c r="JFT539" s="417"/>
      <c r="JFU539" s="417"/>
      <c r="JFV539" s="417"/>
      <c r="JFW539" s="417"/>
      <c r="JFX539" s="417"/>
      <c r="JFY539" s="417"/>
      <c r="JFZ539" s="417"/>
      <c r="JGA539" s="417"/>
      <c r="JGB539" s="417"/>
      <c r="JGC539" s="417"/>
      <c r="JGD539" s="417"/>
      <c r="JGE539" s="417"/>
      <c r="JGF539" s="417"/>
      <c r="JGG539" s="417"/>
      <c r="JGH539" s="417"/>
      <c r="JGI539" s="417"/>
      <c r="JGJ539" s="417"/>
      <c r="JGK539" s="417"/>
      <c r="JGL539" s="417"/>
      <c r="JGM539" s="417"/>
      <c r="JGN539" s="417"/>
      <c r="JGO539" s="417"/>
      <c r="JGP539" s="418"/>
      <c r="JGQ539" s="418"/>
      <c r="JGR539" s="418"/>
      <c r="JGS539" s="418"/>
      <c r="JGT539" s="418"/>
      <c r="JGU539" s="417"/>
      <c r="JGV539" s="417"/>
      <c r="JGW539" s="418"/>
      <c r="JGX539" s="418"/>
      <c r="JGY539" s="417"/>
      <c r="JGZ539" s="417"/>
      <c r="JHA539" s="418"/>
      <c r="JHB539" s="418"/>
      <c r="JHC539" s="417"/>
      <c r="JHD539" s="417"/>
      <c r="JHE539" s="417"/>
      <c r="JHF539" s="417"/>
      <c r="JHG539" s="417"/>
      <c r="JHH539" s="417"/>
      <c r="JHI539" s="417"/>
      <c r="JHJ539" s="418"/>
      <c r="JHK539" s="418"/>
      <c r="JHL539" s="417"/>
      <c r="JHM539" s="417"/>
      <c r="JHN539" s="418"/>
      <c r="JHO539" s="418"/>
      <c r="JHP539" s="417"/>
      <c r="JHQ539" s="417"/>
      <c r="JHR539" s="417"/>
      <c r="JHS539" s="417"/>
      <c r="JHT539" s="417"/>
      <c r="JHU539" s="411"/>
      <c r="JHV539" s="443"/>
      <c r="JHW539" s="417"/>
      <c r="JHX539" s="417"/>
      <c r="JHY539" s="417"/>
      <c r="JHZ539" s="417"/>
      <c r="JIA539" s="417"/>
      <c r="JIB539" s="417"/>
      <c r="JIC539" s="417"/>
      <c r="JID539" s="416"/>
      <c r="JIE539" s="416"/>
      <c r="JIF539" s="416"/>
      <c r="JIG539" s="416"/>
      <c r="JIH539" s="416"/>
      <c r="JII539" s="416"/>
      <c r="JIJ539" s="416"/>
      <c r="JIK539" s="416"/>
      <c r="JIL539" s="416"/>
      <c r="JIM539" s="416"/>
      <c r="JIN539" s="416"/>
      <c r="JIO539" s="416"/>
      <c r="JIP539" s="416"/>
      <c r="JIQ539" s="416"/>
      <c r="JIR539" s="416"/>
      <c r="JIS539" s="416"/>
      <c r="JIT539" s="416"/>
      <c r="JIU539" s="416"/>
      <c r="JIV539" s="416"/>
      <c r="JIW539" s="416"/>
      <c r="JIX539" s="416"/>
      <c r="JIY539" s="416"/>
      <c r="JIZ539" s="416"/>
      <c r="JJA539" s="416"/>
      <c r="JJB539" s="416"/>
      <c r="JJC539" s="416"/>
      <c r="JJD539" s="416"/>
      <c r="JJE539" s="416"/>
      <c r="JJF539" s="416"/>
      <c r="JJG539" s="416"/>
      <c r="JJH539" s="416"/>
      <c r="JJI539" s="416"/>
      <c r="JJJ539" s="416"/>
      <c r="JJK539" s="416"/>
      <c r="JJL539" s="416"/>
      <c r="JJM539" s="416"/>
      <c r="JJN539" s="416"/>
      <c r="JJO539" s="416"/>
      <c r="JJP539" s="416"/>
      <c r="JJQ539" s="416"/>
      <c r="JJR539" s="416"/>
      <c r="JJS539" s="416"/>
      <c r="JJT539" s="416"/>
      <c r="JJU539" s="416"/>
      <c r="JJV539" s="417"/>
      <c r="JJW539" s="417"/>
      <c r="JJX539" s="417"/>
      <c r="JJY539" s="417"/>
      <c r="JJZ539" s="417"/>
      <c r="JKA539" s="417"/>
      <c r="JKB539" s="417"/>
      <c r="JKC539" s="417"/>
      <c r="JKD539" s="417"/>
      <c r="JKE539" s="417"/>
      <c r="JKF539" s="417"/>
      <c r="JKG539" s="417"/>
      <c r="JKH539" s="417"/>
      <c r="JKI539" s="417"/>
      <c r="JKJ539" s="417"/>
      <c r="JKK539" s="417"/>
      <c r="JKL539" s="417"/>
      <c r="JKM539" s="417"/>
      <c r="JKN539" s="417"/>
      <c r="JKO539" s="417"/>
      <c r="JKP539" s="417"/>
      <c r="JKQ539" s="417"/>
      <c r="JKR539" s="417"/>
      <c r="JKS539" s="417"/>
      <c r="JKT539" s="418"/>
      <c r="JKU539" s="418"/>
      <c r="JKV539" s="418"/>
      <c r="JKW539" s="418"/>
      <c r="JKX539" s="418"/>
      <c r="JKY539" s="417"/>
      <c r="JKZ539" s="417"/>
      <c r="JLA539" s="418"/>
      <c r="JLB539" s="418"/>
      <c r="JLC539" s="417"/>
      <c r="JLD539" s="417"/>
      <c r="JLE539" s="418"/>
      <c r="JLF539" s="418"/>
      <c r="JLG539" s="417"/>
      <c r="JLH539" s="417"/>
      <c r="JLI539" s="417"/>
      <c r="JLJ539" s="417"/>
      <c r="JLK539" s="417"/>
      <c r="JLL539" s="417"/>
      <c r="JLM539" s="417"/>
      <c r="JLN539" s="418"/>
      <c r="JLO539" s="418"/>
      <c r="JLP539" s="417"/>
      <c r="JLQ539" s="417"/>
      <c r="JLR539" s="418"/>
      <c r="JLS539" s="418"/>
      <c r="JLT539" s="417"/>
      <c r="JLU539" s="417"/>
      <c r="JLV539" s="417"/>
      <c r="JLW539" s="417"/>
      <c r="JLX539" s="417"/>
      <c r="JLY539" s="411"/>
      <c r="JLZ539" s="443"/>
      <c r="JMA539" s="417"/>
      <c r="JMB539" s="417"/>
      <c r="JMC539" s="417"/>
      <c r="JMD539" s="417"/>
      <c r="JME539" s="417"/>
      <c r="JMF539" s="417"/>
      <c r="JMG539" s="417"/>
      <c r="JMH539" s="416"/>
      <c r="JMI539" s="416"/>
      <c r="JMJ539" s="416"/>
      <c r="JMK539" s="416"/>
      <c r="JML539" s="416"/>
      <c r="JMM539" s="416"/>
      <c r="JMN539" s="416"/>
      <c r="JMO539" s="416"/>
      <c r="JMP539" s="416"/>
      <c r="JMQ539" s="416"/>
      <c r="JMR539" s="416"/>
      <c r="JMS539" s="416"/>
      <c r="JMT539" s="416"/>
      <c r="JMU539" s="416"/>
      <c r="JMV539" s="416"/>
      <c r="JMW539" s="416"/>
      <c r="JMX539" s="416"/>
      <c r="JMY539" s="416"/>
      <c r="JMZ539" s="416"/>
      <c r="JNA539" s="416"/>
      <c r="JNB539" s="416"/>
      <c r="JNC539" s="416"/>
      <c r="JND539" s="416"/>
      <c r="JNE539" s="416"/>
      <c r="JNF539" s="416"/>
      <c r="JNG539" s="416"/>
      <c r="JNH539" s="416"/>
      <c r="JNI539" s="416"/>
      <c r="JNJ539" s="416"/>
      <c r="JNK539" s="416"/>
      <c r="JNL539" s="416"/>
      <c r="JNM539" s="416"/>
      <c r="JNN539" s="416"/>
      <c r="JNO539" s="416"/>
      <c r="JNP539" s="416"/>
      <c r="JNQ539" s="416"/>
      <c r="JNR539" s="416"/>
      <c r="JNS539" s="416"/>
      <c r="JNT539" s="416"/>
      <c r="JNU539" s="416"/>
      <c r="JNV539" s="416"/>
      <c r="JNW539" s="416"/>
      <c r="JNX539" s="416"/>
      <c r="JNY539" s="416"/>
      <c r="JNZ539" s="417"/>
      <c r="JOA539" s="417"/>
      <c r="JOB539" s="417"/>
      <c r="JOC539" s="417"/>
      <c r="JOD539" s="417"/>
      <c r="JOE539" s="417"/>
      <c r="JOF539" s="417"/>
      <c r="JOG539" s="417"/>
      <c r="JOH539" s="417"/>
      <c r="JOI539" s="417"/>
      <c r="JOJ539" s="417"/>
      <c r="JOK539" s="417"/>
      <c r="JOL539" s="417"/>
      <c r="JOM539" s="417"/>
      <c r="JON539" s="417"/>
      <c r="JOO539" s="417"/>
      <c r="JOP539" s="417"/>
      <c r="JOQ539" s="417"/>
      <c r="JOR539" s="417"/>
      <c r="JOS539" s="417"/>
      <c r="JOT539" s="417"/>
      <c r="JOU539" s="417"/>
      <c r="JOV539" s="417"/>
      <c r="JOW539" s="417"/>
      <c r="JOX539" s="418"/>
      <c r="JOY539" s="418"/>
      <c r="JOZ539" s="418"/>
      <c r="JPA539" s="418"/>
      <c r="JPB539" s="418"/>
      <c r="JPC539" s="417"/>
      <c r="JPD539" s="417"/>
      <c r="JPE539" s="418"/>
      <c r="JPF539" s="418"/>
      <c r="JPG539" s="417"/>
      <c r="JPH539" s="417"/>
      <c r="JPI539" s="418"/>
      <c r="JPJ539" s="418"/>
      <c r="JPK539" s="417"/>
      <c r="JPL539" s="417"/>
      <c r="JPM539" s="417"/>
      <c r="JPN539" s="417"/>
      <c r="JPO539" s="417"/>
      <c r="JPP539" s="417"/>
      <c r="JPQ539" s="417"/>
      <c r="JPR539" s="418"/>
      <c r="JPS539" s="418"/>
      <c r="JPT539" s="417"/>
      <c r="JPU539" s="417"/>
      <c r="JPV539" s="418"/>
      <c r="JPW539" s="418"/>
      <c r="JPX539" s="417"/>
      <c r="JPY539" s="417"/>
      <c r="JPZ539" s="417"/>
      <c r="JQA539" s="417"/>
      <c r="JQB539" s="417"/>
      <c r="JQC539" s="411"/>
      <c r="JQD539" s="443"/>
      <c r="JQE539" s="417"/>
      <c r="JQF539" s="417"/>
      <c r="JQG539" s="417"/>
      <c r="JQH539" s="417"/>
      <c r="JQI539" s="417"/>
      <c r="JQJ539" s="417"/>
      <c r="JQK539" s="417"/>
      <c r="JQL539" s="416"/>
      <c r="JQM539" s="416"/>
      <c r="JQN539" s="416"/>
      <c r="JQO539" s="416"/>
      <c r="JQP539" s="416"/>
      <c r="JQQ539" s="416"/>
      <c r="JQR539" s="416"/>
      <c r="JQS539" s="416"/>
      <c r="JQT539" s="416"/>
      <c r="JQU539" s="416"/>
      <c r="JQV539" s="416"/>
      <c r="JQW539" s="416"/>
      <c r="JQX539" s="416"/>
      <c r="JQY539" s="416"/>
      <c r="JQZ539" s="416"/>
      <c r="JRA539" s="416"/>
      <c r="JRB539" s="416"/>
      <c r="JRC539" s="416"/>
      <c r="JRD539" s="416"/>
      <c r="JRE539" s="416"/>
      <c r="JRF539" s="416"/>
      <c r="JRG539" s="416"/>
      <c r="JRH539" s="416"/>
      <c r="JRI539" s="416"/>
      <c r="JRJ539" s="416"/>
      <c r="JRK539" s="416"/>
      <c r="JRL539" s="416"/>
      <c r="JRM539" s="416"/>
      <c r="JRN539" s="416"/>
      <c r="JRO539" s="416"/>
      <c r="JRP539" s="416"/>
      <c r="JRQ539" s="416"/>
      <c r="JRR539" s="416"/>
      <c r="JRS539" s="416"/>
      <c r="JRT539" s="416"/>
      <c r="JRU539" s="416"/>
      <c r="JRV539" s="416"/>
      <c r="JRW539" s="416"/>
      <c r="JRX539" s="416"/>
      <c r="JRY539" s="416"/>
      <c r="JRZ539" s="416"/>
      <c r="JSA539" s="416"/>
      <c r="JSB539" s="416"/>
      <c r="JSC539" s="416"/>
      <c r="JSD539" s="417"/>
      <c r="JSE539" s="417"/>
      <c r="JSF539" s="417"/>
      <c r="JSG539" s="417"/>
      <c r="JSH539" s="417"/>
      <c r="JSI539" s="417"/>
      <c r="JSJ539" s="417"/>
      <c r="JSK539" s="417"/>
      <c r="JSL539" s="417"/>
      <c r="JSM539" s="417"/>
      <c r="JSN539" s="417"/>
      <c r="JSO539" s="417"/>
      <c r="JSP539" s="417"/>
      <c r="JSQ539" s="417"/>
      <c r="JSR539" s="417"/>
      <c r="JSS539" s="417"/>
      <c r="JST539" s="417"/>
      <c r="JSU539" s="417"/>
      <c r="JSV539" s="417"/>
      <c r="JSW539" s="417"/>
      <c r="JSX539" s="417"/>
      <c r="JSY539" s="417"/>
      <c r="JSZ539" s="417"/>
      <c r="JTA539" s="417"/>
      <c r="JTB539" s="418"/>
      <c r="JTC539" s="418"/>
      <c r="JTD539" s="418"/>
      <c r="JTE539" s="418"/>
      <c r="JTF539" s="418"/>
      <c r="JTG539" s="417"/>
      <c r="JTH539" s="417"/>
      <c r="JTI539" s="418"/>
      <c r="JTJ539" s="418"/>
      <c r="JTK539" s="417"/>
      <c r="JTL539" s="417"/>
      <c r="JTM539" s="418"/>
      <c r="JTN539" s="418"/>
      <c r="JTO539" s="417"/>
      <c r="JTP539" s="417"/>
      <c r="JTQ539" s="417"/>
      <c r="JTR539" s="417"/>
      <c r="JTS539" s="417"/>
      <c r="JTT539" s="417"/>
      <c r="JTU539" s="417"/>
      <c r="JTV539" s="418"/>
      <c r="JTW539" s="418"/>
      <c r="JTX539" s="417"/>
      <c r="JTY539" s="417"/>
      <c r="JTZ539" s="418"/>
      <c r="JUA539" s="418"/>
      <c r="JUB539" s="417"/>
      <c r="JUC539" s="417"/>
      <c r="JUD539" s="417"/>
      <c r="JUE539" s="417"/>
      <c r="JUF539" s="417"/>
      <c r="JUG539" s="411"/>
      <c r="JUH539" s="443"/>
      <c r="JUI539" s="417"/>
      <c r="JUJ539" s="417"/>
      <c r="JUK539" s="417"/>
      <c r="JUL539" s="417"/>
      <c r="JUM539" s="417"/>
      <c r="JUN539" s="417"/>
      <c r="JUO539" s="417"/>
      <c r="JUP539" s="416"/>
      <c r="JUQ539" s="416"/>
      <c r="JUR539" s="416"/>
      <c r="JUS539" s="416"/>
      <c r="JUT539" s="416"/>
      <c r="JUU539" s="416"/>
      <c r="JUV539" s="416"/>
      <c r="JUW539" s="416"/>
      <c r="JUX539" s="416"/>
      <c r="JUY539" s="416"/>
      <c r="JUZ539" s="416"/>
      <c r="JVA539" s="416"/>
      <c r="JVB539" s="416"/>
      <c r="JVC539" s="416"/>
      <c r="JVD539" s="416"/>
      <c r="JVE539" s="416"/>
      <c r="JVF539" s="416"/>
      <c r="JVG539" s="416"/>
      <c r="JVH539" s="416"/>
      <c r="JVI539" s="416"/>
      <c r="JVJ539" s="416"/>
      <c r="JVK539" s="416"/>
      <c r="JVL539" s="416"/>
      <c r="JVM539" s="416"/>
      <c r="JVN539" s="416"/>
      <c r="JVO539" s="416"/>
      <c r="JVP539" s="416"/>
      <c r="JVQ539" s="416"/>
      <c r="JVR539" s="416"/>
      <c r="JVS539" s="416"/>
      <c r="JVT539" s="416"/>
      <c r="JVU539" s="416"/>
      <c r="JVV539" s="416"/>
      <c r="JVW539" s="416"/>
      <c r="JVX539" s="416"/>
      <c r="JVY539" s="416"/>
      <c r="JVZ539" s="416"/>
      <c r="JWA539" s="416"/>
      <c r="JWB539" s="416"/>
      <c r="JWC539" s="416"/>
      <c r="JWD539" s="416"/>
      <c r="JWE539" s="416"/>
      <c r="JWF539" s="416"/>
      <c r="JWG539" s="416"/>
      <c r="JWH539" s="417"/>
      <c r="JWI539" s="417"/>
      <c r="JWJ539" s="417"/>
      <c r="JWK539" s="417"/>
      <c r="JWL539" s="417"/>
      <c r="JWM539" s="417"/>
      <c r="JWN539" s="417"/>
      <c r="JWO539" s="417"/>
      <c r="JWP539" s="417"/>
      <c r="JWQ539" s="417"/>
      <c r="JWR539" s="417"/>
      <c r="JWS539" s="417"/>
      <c r="JWT539" s="417"/>
      <c r="JWU539" s="417"/>
      <c r="JWV539" s="417"/>
      <c r="JWW539" s="417"/>
      <c r="JWX539" s="417"/>
      <c r="JWY539" s="417"/>
      <c r="JWZ539" s="417"/>
      <c r="JXA539" s="417"/>
      <c r="JXB539" s="417"/>
      <c r="JXC539" s="417"/>
      <c r="JXD539" s="417"/>
      <c r="JXE539" s="417"/>
      <c r="JXF539" s="418"/>
      <c r="JXG539" s="418"/>
      <c r="JXH539" s="418"/>
      <c r="JXI539" s="418"/>
      <c r="JXJ539" s="418"/>
      <c r="JXK539" s="417"/>
      <c r="JXL539" s="417"/>
      <c r="JXM539" s="418"/>
      <c r="JXN539" s="418"/>
      <c r="JXO539" s="417"/>
      <c r="JXP539" s="417"/>
      <c r="JXQ539" s="418"/>
      <c r="JXR539" s="418"/>
      <c r="JXS539" s="417"/>
      <c r="JXT539" s="417"/>
      <c r="JXU539" s="417"/>
      <c r="JXV539" s="417"/>
      <c r="JXW539" s="417"/>
      <c r="JXX539" s="417"/>
      <c r="JXY539" s="417"/>
      <c r="JXZ539" s="418"/>
      <c r="JYA539" s="418"/>
      <c r="JYB539" s="417"/>
      <c r="JYC539" s="417"/>
      <c r="JYD539" s="418"/>
      <c r="JYE539" s="418"/>
      <c r="JYF539" s="417"/>
      <c r="JYG539" s="417"/>
      <c r="JYH539" s="417"/>
      <c r="JYI539" s="417"/>
      <c r="JYJ539" s="417"/>
      <c r="JYK539" s="411"/>
      <c r="JYL539" s="443"/>
      <c r="JYM539" s="417"/>
      <c r="JYN539" s="417"/>
      <c r="JYO539" s="417"/>
      <c r="JYP539" s="417"/>
      <c r="JYQ539" s="417"/>
      <c r="JYR539" s="417"/>
      <c r="JYS539" s="417"/>
      <c r="JYT539" s="416"/>
      <c r="JYU539" s="416"/>
      <c r="JYV539" s="416"/>
      <c r="JYW539" s="416"/>
      <c r="JYX539" s="416"/>
      <c r="JYY539" s="416"/>
      <c r="JYZ539" s="416"/>
      <c r="JZA539" s="416"/>
      <c r="JZB539" s="416"/>
      <c r="JZC539" s="416"/>
      <c r="JZD539" s="416"/>
      <c r="JZE539" s="416"/>
      <c r="JZF539" s="416"/>
      <c r="JZG539" s="416"/>
      <c r="JZH539" s="416"/>
      <c r="JZI539" s="416"/>
      <c r="JZJ539" s="416"/>
      <c r="JZK539" s="416"/>
      <c r="JZL539" s="416"/>
      <c r="JZM539" s="416"/>
      <c r="JZN539" s="416"/>
      <c r="JZO539" s="416"/>
      <c r="JZP539" s="416"/>
      <c r="JZQ539" s="416"/>
      <c r="JZR539" s="416"/>
      <c r="JZS539" s="416"/>
      <c r="JZT539" s="416"/>
      <c r="JZU539" s="416"/>
      <c r="JZV539" s="416"/>
      <c r="JZW539" s="416"/>
      <c r="JZX539" s="416"/>
      <c r="JZY539" s="416"/>
      <c r="JZZ539" s="416"/>
      <c r="KAA539" s="416"/>
      <c r="KAB539" s="416"/>
      <c r="KAC539" s="416"/>
      <c r="KAD539" s="416"/>
      <c r="KAE539" s="416"/>
      <c r="KAF539" s="416"/>
      <c r="KAG539" s="416"/>
      <c r="KAH539" s="416"/>
      <c r="KAI539" s="416"/>
      <c r="KAJ539" s="416"/>
      <c r="KAK539" s="416"/>
      <c r="KAL539" s="417"/>
      <c r="KAM539" s="417"/>
      <c r="KAN539" s="417"/>
      <c r="KAO539" s="417"/>
      <c r="KAP539" s="417"/>
      <c r="KAQ539" s="417"/>
      <c r="KAR539" s="417"/>
      <c r="KAS539" s="417"/>
      <c r="KAT539" s="417"/>
      <c r="KAU539" s="417"/>
      <c r="KAV539" s="417"/>
      <c r="KAW539" s="417"/>
      <c r="KAX539" s="417"/>
      <c r="KAY539" s="417"/>
      <c r="KAZ539" s="417"/>
      <c r="KBA539" s="417"/>
      <c r="KBB539" s="417"/>
      <c r="KBC539" s="417"/>
      <c r="KBD539" s="417"/>
      <c r="KBE539" s="417"/>
      <c r="KBF539" s="417"/>
      <c r="KBG539" s="417"/>
      <c r="KBH539" s="417"/>
      <c r="KBI539" s="417"/>
      <c r="KBJ539" s="418"/>
      <c r="KBK539" s="418"/>
      <c r="KBL539" s="418"/>
      <c r="KBM539" s="418"/>
      <c r="KBN539" s="418"/>
      <c r="KBO539" s="417"/>
      <c r="KBP539" s="417"/>
      <c r="KBQ539" s="418"/>
      <c r="KBR539" s="418"/>
      <c r="KBS539" s="417"/>
      <c r="KBT539" s="417"/>
      <c r="KBU539" s="418"/>
      <c r="KBV539" s="418"/>
      <c r="KBW539" s="417"/>
      <c r="KBX539" s="417"/>
      <c r="KBY539" s="417"/>
      <c r="KBZ539" s="417"/>
      <c r="KCA539" s="417"/>
      <c r="KCB539" s="417"/>
      <c r="KCC539" s="417"/>
      <c r="KCD539" s="418"/>
      <c r="KCE539" s="418"/>
      <c r="KCF539" s="417"/>
      <c r="KCG539" s="417"/>
      <c r="KCH539" s="418"/>
      <c r="KCI539" s="418"/>
      <c r="KCJ539" s="417"/>
      <c r="KCK539" s="417"/>
      <c r="KCL539" s="417"/>
      <c r="KCM539" s="417"/>
      <c r="KCN539" s="417"/>
      <c r="KCO539" s="411"/>
      <c r="KCP539" s="443"/>
      <c r="KCQ539" s="417"/>
      <c r="KCR539" s="417"/>
      <c r="KCS539" s="417"/>
      <c r="KCT539" s="417"/>
      <c r="KCU539" s="417"/>
      <c r="KCV539" s="417"/>
      <c r="KCW539" s="417"/>
      <c r="KCX539" s="416"/>
      <c r="KCY539" s="416"/>
      <c r="KCZ539" s="416"/>
      <c r="KDA539" s="416"/>
      <c r="KDB539" s="416"/>
      <c r="KDC539" s="416"/>
      <c r="KDD539" s="416"/>
      <c r="KDE539" s="416"/>
      <c r="KDF539" s="416"/>
      <c r="KDG539" s="416"/>
      <c r="KDH539" s="416"/>
      <c r="KDI539" s="416"/>
      <c r="KDJ539" s="416"/>
      <c r="KDK539" s="416"/>
      <c r="KDL539" s="416"/>
      <c r="KDM539" s="416"/>
      <c r="KDN539" s="416"/>
      <c r="KDO539" s="416"/>
      <c r="KDP539" s="416"/>
      <c r="KDQ539" s="416"/>
      <c r="KDR539" s="416"/>
      <c r="KDS539" s="416"/>
      <c r="KDT539" s="416"/>
      <c r="KDU539" s="416"/>
      <c r="KDV539" s="416"/>
      <c r="KDW539" s="416"/>
      <c r="KDX539" s="416"/>
      <c r="KDY539" s="416"/>
      <c r="KDZ539" s="416"/>
      <c r="KEA539" s="416"/>
      <c r="KEB539" s="416"/>
      <c r="KEC539" s="416"/>
      <c r="KED539" s="416"/>
      <c r="KEE539" s="416"/>
      <c r="KEF539" s="416"/>
      <c r="KEG539" s="416"/>
      <c r="KEH539" s="416"/>
      <c r="KEI539" s="416"/>
      <c r="KEJ539" s="416"/>
      <c r="KEK539" s="416"/>
      <c r="KEL539" s="416"/>
      <c r="KEM539" s="416"/>
      <c r="KEN539" s="416"/>
      <c r="KEO539" s="416"/>
      <c r="KEP539" s="417"/>
      <c r="KEQ539" s="417"/>
      <c r="KER539" s="417"/>
      <c r="KES539" s="417"/>
      <c r="KET539" s="417"/>
      <c r="KEU539" s="417"/>
      <c r="KEV539" s="417"/>
      <c r="KEW539" s="417"/>
      <c r="KEX539" s="417"/>
      <c r="KEY539" s="417"/>
      <c r="KEZ539" s="417"/>
      <c r="KFA539" s="417"/>
      <c r="KFB539" s="417"/>
      <c r="KFC539" s="417"/>
      <c r="KFD539" s="417"/>
      <c r="KFE539" s="417"/>
      <c r="KFF539" s="417"/>
      <c r="KFG539" s="417"/>
      <c r="KFH539" s="417"/>
      <c r="KFI539" s="417"/>
      <c r="KFJ539" s="417"/>
      <c r="KFK539" s="417"/>
      <c r="KFL539" s="417"/>
      <c r="KFM539" s="417"/>
      <c r="KFN539" s="418"/>
      <c r="KFO539" s="418"/>
      <c r="KFP539" s="418"/>
      <c r="KFQ539" s="418"/>
      <c r="KFR539" s="418"/>
      <c r="KFS539" s="417"/>
      <c r="KFT539" s="417"/>
      <c r="KFU539" s="418"/>
      <c r="KFV539" s="418"/>
      <c r="KFW539" s="417"/>
      <c r="KFX539" s="417"/>
      <c r="KFY539" s="418"/>
      <c r="KFZ539" s="418"/>
      <c r="KGA539" s="417"/>
      <c r="KGB539" s="417"/>
      <c r="KGC539" s="417"/>
      <c r="KGD539" s="417"/>
      <c r="KGE539" s="417"/>
      <c r="KGF539" s="417"/>
      <c r="KGG539" s="417"/>
      <c r="KGH539" s="418"/>
      <c r="KGI539" s="418"/>
      <c r="KGJ539" s="417"/>
      <c r="KGK539" s="417"/>
      <c r="KGL539" s="418"/>
      <c r="KGM539" s="418"/>
      <c r="KGN539" s="417"/>
      <c r="KGO539" s="417"/>
      <c r="KGP539" s="417"/>
      <c r="KGQ539" s="417"/>
      <c r="KGR539" s="417"/>
      <c r="KGS539" s="411"/>
      <c r="KGT539" s="443"/>
      <c r="KGU539" s="417"/>
      <c r="KGV539" s="417"/>
      <c r="KGW539" s="417"/>
      <c r="KGX539" s="417"/>
      <c r="KGY539" s="417"/>
      <c r="KGZ539" s="417"/>
      <c r="KHA539" s="417"/>
      <c r="KHB539" s="416"/>
      <c r="KHC539" s="416"/>
      <c r="KHD539" s="416"/>
      <c r="KHE539" s="416"/>
      <c r="KHF539" s="416"/>
      <c r="KHG539" s="416"/>
      <c r="KHH539" s="416"/>
      <c r="KHI539" s="416"/>
      <c r="KHJ539" s="416"/>
      <c r="KHK539" s="416"/>
      <c r="KHL539" s="416"/>
      <c r="KHM539" s="416"/>
      <c r="KHN539" s="416"/>
      <c r="KHO539" s="416"/>
      <c r="KHP539" s="416"/>
      <c r="KHQ539" s="416"/>
      <c r="KHR539" s="416"/>
      <c r="KHS539" s="416"/>
      <c r="KHT539" s="416"/>
      <c r="KHU539" s="416"/>
      <c r="KHV539" s="416"/>
      <c r="KHW539" s="416"/>
      <c r="KHX539" s="416"/>
      <c r="KHY539" s="416"/>
      <c r="KHZ539" s="416"/>
      <c r="KIA539" s="416"/>
      <c r="KIB539" s="416"/>
      <c r="KIC539" s="416"/>
      <c r="KID539" s="416"/>
      <c r="KIE539" s="416"/>
      <c r="KIF539" s="416"/>
      <c r="KIG539" s="416"/>
      <c r="KIH539" s="416"/>
      <c r="KII539" s="416"/>
      <c r="KIJ539" s="416"/>
      <c r="KIK539" s="416"/>
      <c r="KIL539" s="416"/>
      <c r="KIM539" s="416"/>
      <c r="KIN539" s="416"/>
      <c r="KIO539" s="416"/>
      <c r="KIP539" s="416"/>
      <c r="KIQ539" s="416"/>
      <c r="KIR539" s="416"/>
      <c r="KIS539" s="416"/>
      <c r="KIT539" s="417"/>
      <c r="KIU539" s="417"/>
      <c r="KIV539" s="417"/>
      <c r="KIW539" s="417"/>
      <c r="KIX539" s="417"/>
      <c r="KIY539" s="417"/>
      <c r="KIZ539" s="417"/>
      <c r="KJA539" s="417"/>
      <c r="KJB539" s="417"/>
      <c r="KJC539" s="417"/>
      <c r="KJD539" s="417"/>
      <c r="KJE539" s="417"/>
      <c r="KJF539" s="417"/>
      <c r="KJG539" s="417"/>
      <c r="KJH539" s="417"/>
      <c r="KJI539" s="417"/>
      <c r="KJJ539" s="417"/>
      <c r="KJK539" s="417"/>
      <c r="KJL539" s="417"/>
      <c r="KJM539" s="417"/>
      <c r="KJN539" s="417"/>
      <c r="KJO539" s="417"/>
      <c r="KJP539" s="417"/>
      <c r="KJQ539" s="417"/>
      <c r="KJR539" s="418"/>
      <c r="KJS539" s="418"/>
      <c r="KJT539" s="418"/>
      <c r="KJU539" s="418"/>
      <c r="KJV539" s="418"/>
      <c r="KJW539" s="417"/>
      <c r="KJX539" s="417"/>
      <c r="KJY539" s="418"/>
      <c r="KJZ539" s="418"/>
      <c r="KKA539" s="417"/>
      <c r="KKB539" s="417"/>
      <c r="KKC539" s="418"/>
      <c r="KKD539" s="418"/>
      <c r="KKE539" s="417"/>
      <c r="KKF539" s="417"/>
      <c r="KKG539" s="417"/>
      <c r="KKH539" s="417"/>
      <c r="KKI539" s="417"/>
      <c r="KKJ539" s="417"/>
      <c r="KKK539" s="417"/>
      <c r="KKL539" s="418"/>
      <c r="KKM539" s="418"/>
      <c r="KKN539" s="417"/>
      <c r="KKO539" s="417"/>
      <c r="KKP539" s="418"/>
      <c r="KKQ539" s="418"/>
      <c r="KKR539" s="417"/>
      <c r="KKS539" s="417"/>
      <c r="KKT539" s="417"/>
      <c r="KKU539" s="417"/>
      <c r="KKV539" s="417"/>
      <c r="KKW539" s="411"/>
      <c r="KKX539" s="443"/>
      <c r="KKY539" s="417"/>
      <c r="KKZ539" s="417"/>
      <c r="KLA539" s="417"/>
      <c r="KLB539" s="417"/>
      <c r="KLC539" s="417"/>
      <c r="KLD539" s="417"/>
      <c r="KLE539" s="417"/>
      <c r="KLF539" s="416"/>
      <c r="KLG539" s="416"/>
      <c r="KLH539" s="416"/>
      <c r="KLI539" s="416"/>
      <c r="KLJ539" s="416"/>
      <c r="KLK539" s="416"/>
      <c r="KLL539" s="416"/>
      <c r="KLM539" s="416"/>
      <c r="KLN539" s="416"/>
      <c r="KLO539" s="416"/>
      <c r="KLP539" s="416"/>
      <c r="KLQ539" s="416"/>
      <c r="KLR539" s="416"/>
      <c r="KLS539" s="416"/>
      <c r="KLT539" s="416"/>
      <c r="KLU539" s="416"/>
      <c r="KLV539" s="416"/>
      <c r="KLW539" s="416"/>
      <c r="KLX539" s="416"/>
      <c r="KLY539" s="416"/>
      <c r="KLZ539" s="416"/>
      <c r="KMA539" s="416"/>
      <c r="KMB539" s="416"/>
      <c r="KMC539" s="416"/>
      <c r="KMD539" s="416"/>
      <c r="KME539" s="416"/>
      <c r="KMF539" s="416"/>
      <c r="KMG539" s="416"/>
      <c r="KMH539" s="416"/>
      <c r="KMI539" s="416"/>
      <c r="KMJ539" s="416"/>
      <c r="KMK539" s="416"/>
      <c r="KML539" s="416"/>
      <c r="KMM539" s="416"/>
      <c r="KMN539" s="416"/>
      <c r="KMO539" s="416"/>
      <c r="KMP539" s="416"/>
      <c r="KMQ539" s="416"/>
      <c r="KMR539" s="416"/>
      <c r="KMS539" s="416"/>
      <c r="KMT539" s="416"/>
      <c r="KMU539" s="416"/>
      <c r="KMV539" s="416"/>
      <c r="KMW539" s="416"/>
      <c r="KMX539" s="417"/>
      <c r="KMY539" s="417"/>
      <c r="KMZ539" s="417"/>
      <c r="KNA539" s="417"/>
      <c r="KNB539" s="417"/>
      <c r="KNC539" s="417"/>
      <c r="KND539" s="417"/>
      <c r="KNE539" s="417"/>
      <c r="KNF539" s="417"/>
      <c r="KNG539" s="417"/>
      <c r="KNH539" s="417"/>
      <c r="KNI539" s="417"/>
      <c r="KNJ539" s="417"/>
      <c r="KNK539" s="417"/>
      <c r="KNL539" s="417"/>
      <c r="KNM539" s="417"/>
      <c r="KNN539" s="417"/>
      <c r="KNO539" s="417"/>
      <c r="KNP539" s="417"/>
      <c r="KNQ539" s="417"/>
      <c r="KNR539" s="417"/>
      <c r="KNS539" s="417"/>
      <c r="KNT539" s="417"/>
      <c r="KNU539" s="417"/>
      <c r="KNV539" s="418"/>
      <c r="KNW539" s="418"/>
      <c r="KNX539" s="418"/>
      <c r="KNY539" s="418"/>
      <c r="KNZ539" s="418"/>
      <c r="KOA539" s="417"/>
      <c r="KOB539" s="417"/>
      <c r="KOC539" s="418"/>
      <c r="KOD539" s="418"/>
      <c r="KOE539" s="417"/>
      <c r="KOF539" s="417"/>
      <c r="KOG539" s="418"/>
      <c r="KOH539" s="418"/>
      <c r="KOI539" s="417"/>
      <c r="KOJ539" s="417"/>
      <c r="KOK539" s="417"/>
      <c r="KOL539" s="417"/>
      <c r="KOM539" s="417"/>
      <c r="KON539" s="417"/>
      <c r="KOO539" s="417"/>
      <c r="KOP539" s="418"/>
      <c r="KOQ539" s="418"/>
      <c r="KOR539" s="417"/>
      <c r="KOS539" s="417"/>
      <c r="KOT539" s="418"/>
      <c r="KOU539" s="418"/>
      <c r="KOV539" s="417"/>
      <c r="KOW539" s="417"/>
      <c r="KOX539" s="417"/>
      <c r="KOY539" s="417"/>
      <c r="KOZ539" s="417"/>
      <c r="KPA539" s="411"/>
      <c r="KPB539" s="443"/>
      <c r="KPC539" s="417"/>
      <c r="KPD539" s="417"/>
      <c r="KPE539" s="417"/>
      <c r="KPF539" s="417"/>
      <c r="KPG539" s="417"/>
      <c r="KPH539" s="417"/>
      <c r="KPI539" s="417"/>
      <c r="KPJ539" s="416"/>
      <c r="KPK539" s="416"/>
      <c r="KPL539" s="416"/>
      <c r="KPM539" s="416"/>
      <c r="KPN539" s="416"/>
      <c r="KPO539" s="416"/>
      <c r="KPP539" s="416"/>
      <c r="KPQ539" s="416"/>
      <c r="KPR539" s="416"/>
      <c r="KPS539" s="416"/>
      <c r="KPT539" s="416"/>
      <c r="KPU539" s="416"/>
      <c r="KPV539" s="416"/>
      <c r="KPW539" s="416"/>
      <c r="KPX539" s="416"/>
      <c r="KPY539" s="416"/>
      <c r="KPZ539" s="416"/>
      <c r="KQA539" s="416"/>
      <c r="KQB539" s="416"/>
      <c r="KQC539" s="416"/>
      <c r="KQD539" s="416"/>
      <c r="KQE539" s="416"/>
      <c r="KQF539" s="416"/>
      <c r="KQG539" s="416"/>
      <c r="KQH539" s="416"/>
      <c r="KQI539" s="416"/>
      <c r="KQJ539" s="416"/>
      <c r="KQK539" s="416"/>
      <c r="KQL539" s="416"/>
      <c r="KQM539" s="416"/>
      <c r="KQN539" s="416"/>
      <c r="KQO539" s="416"/>
      <c r="KQP539" s="416"/>
      <c r="KQQ539" s="416"/>
      <c r="KQR539" s="416"/>
      <c r="KQS539" s="416"/>
      <c r="KQT539" s="416"/>
      <c r="KQU539" s="416"/>
      <c r="KQV539" s="416"/>
      <c r="KQW539" s="416"/>
      <c r="KQX539" s="416"/>
      <c r="KQY539" s="416"/>
      <c r="KQZ539" s="416"/>
      <c r="KRA539" s="416"/>
      <c r="KRB539" s="417"/>
      <c r="KRC539" s="417"/>
      <c r="KRD539" s="417"/>
      <c r="KRE539" s="417"/>
      <c r="KRF539" s="417"/>
      <c r="KRG539" s="417"/>
      <c r="KRH539" s="417"/>
      <c r="KRI539" s="417"/>
      <c r="KRJ539" s="417"/>
      <c r="KRK539" s="417"/>
      <c r="KRL539" s="417"/>
      <c r="KRM539" s="417"/>
      <c r="KRN539" s="417"/>
      <c r="KRO539" s="417"/>
      <c r="KRP539" s="417"/>
      <c r="KRQ539" s="417"/>
      <c r="KRR539" s="417"/>
      <c r="KRS539" s="417"/>
      <c r="KRT539" s="417"/>
      <c r="KRU539" s="417"/>
      <c r="KRV539" s="417"/>
      <c r="KRW539" s="417"/>
      <c r="KRX539" s="417"/>
      <c r="KRY539" s="417"/>
      <c r="KRZ539" s="418"/>
      <c r="KSA539" s="418"/>
      <c r="KSB539" s="418"/>
      <c r="KSC539" s="418"/>
      <c r="KSD539" s="418"/>
      <c r="KSE539" s="417"/>
      <c r="KSF539" s="417"/>
      <c r="KSG539" s="418"/>
      <c r="KSH539" s="418"/>
      <c r="KSI539" s="417"/>
      <c r="KSJ539" s="417"/>
      <c r="KSK539" s="418"/>
      <c r="KSL539" s="418"/>
      <c r="KSM539" s="417"/>
      <c r="KSN539" s="417"/>
      <c r="KSO539" s="417"/>
      <c r="KSP539" s="417"/>
      <c r="KSQ539" s="417"/>
      <c r="KSR539" s="417"/>
      <c r="KSS539" s="417"/>
      <c r="KST539" s="418"/>
      <c r="KSU539" s="418"/>
      <c r="KSV539" s="417"/>
      <c r="KSW539" s="417"/>
      <c r="KSX539" s="418"/>
      <c r="KSY539" s="418"/>
      <c r="KSZ539" s="417"/>
      <c r="KTA539" s="417"/>
      <c r="KTB539" s="417"/>
      <c r="KTC539" s="417"/>
      <c r="KTD539" s="417"/>
      <c r="KTE539" s="411"/>
      <c r="KTF539" s="443"/>
      <c r="KTG539" s="417"/>
      <c r="KTH539" s="417"/>
      <c r="KTI539" s="417"/>
      <c r="KTJ539" s="417"/>
      <c r="KTK539" s="417"/>
      <c r="KTL539" s="417"/>
      <c r="KTM539" s="417"/>
      <c r="KTN539" s="416"/>
      <c r="KTO539" s="416"/>
      <c r="KTP539" s="416"/>
      <c r="KTQ539" s="416"/>
      <c r="KTR539" s="416"/>
      <c r="KTS539" s="416"/>
      <c r="KTT539" s="416"/>
      <c r="KTU539" s="416"/>
      <c r="KTV539" s="416"/>
      <c r="KTW539" s="416"/>
      <c r="KTX539" s="416"/>
      <c r="KTY539" s="416"/>
      <c r="KTZ539" s="416"/>
      <c r="KUA539" s="416"/>
      <c r="KUB539" s="416"/>
      <c r="KUC539" s="416"/>
      <c r="KUD539" s="416"/>
      <c r="KUE539" s="416"/>
      <c r="KUF539" s="416"/>
      <c r="KUG539" s="416"/>
      <c r="KUH539" s="416"/>
      <c r="KUI539" s="416"/>
      <c r="KUJ539" s="416"/>
      <c r="KUK539" s="416"/>
      <c r="KUL539" s="416"/>
      <c r="KUM539" s="416"/>
      <c r="KUN539" s="416"/>
      <c r="KUO539" s="416"/>
      <c r="KUP539" s="416"/>
      <c r="KUQ539" s="416"/>
      <c r="KUR539" s="416"/>
      <c r="KUS539" s="416"/>
      <c r="KUT539" s="416"/>
      <c r="KUU539" s="416"/>
      <c r="KUV539" s="416"/>
      <c r="KUW539" s="416"/>
      <c r="KUX539" s="416"/>
      <c r="KUY539" s="416"/>
      <c r="KUZ539" s="416"/>
      <c r="KVA539" s="416"/>
      <c r="KVB539" s="416"/>
      <c r="KVC539" s="416"/>
      <c r="KVD539" s="416"/>
      <c r="KVE539" s="416"/>
      <c r="KVF539" s="417"/>
      <c r="KVG539" s="417"/>
      <c r="KVH539" s="417"/>
      <c r="KVI539" s="417"/>
      <c r="KVJ539" s="417"/>
      <c r="KVK539" s="417"/>
      <c r="KVL539" s="417"/>
      <c r="KVM539" s="417"/>
      <c r="KVN539" s="417"/>
      <c r="KVO539" s="417"/>
      <c r="KVP539" s="417"/>
      <c r="KVQ539" s="417"/>
      <c r="KVR539" s="417"/>
      <c r="KVS539" s="417"/>
      <c r="KVT539" s="417"/>
      <c r="KVU539" s="417"/>
      <c r="KVV539" s="417"/>
      <c r="KVW539" s="417"/>
      <c r="KVX539" s="417"/>
      <c r="KVY539" s="417"/>
      <c r="KVZ539" s="417"/>
      <c r="KWA539" s="417"/>
      <c r="KWB539" s="417"/>
      <c r="KWC539" s="417"/>
      <c r="KWD539" s="418"/>
      <c r="KWE539" s="418"/>
      <c r="KWF539" s="418"/>
      <c r="KWG539" s="418"/>
      <c r="KWH539" s="418"/>
      <c r="KWI539" s="417"/>
      <c r="KWJ539" s="417"/>
      <c r="KWK539" s="418"/>
      <c r="KWL539" s="418"/>
      <c r="KWM539" s="417"/>
      <c r="KWN539" s="417"/>
      <c r="KWO539" s="418"/>
      <c r="KWP539" s="418"/>
      <c r="KWQ539" s="417"/>
      <c r="KWR539" s="417"/>
      <c r="KWS539" s="417"/>
      <c r="KWT539" s="417"/>
      <c r="KWU539" s="417"/>
      <c r="KWV539" s="417"/>
      <c r="KWW539" s="417"/>
      <c r="KWX539" s="418"/>
      <c r="KWY539" s="418"/>
      <c r="KWZ539" s="417"/>
      <c r="KXA539" s="417"/>
      <c r="KXB539" s="418"/>
      <c r="KXC539" s="418"/>
      <c r="KXD539" s="417"/>
      <c r="KXE539" s="417"/>
      <c r="KXF539" s="417"/>
      <c r="KXG539" s="417"/>
      <c r="KXH539" s="417"/>
      <c r="KXI539" s="411"/>
      <c r="KXJ539" s="443"/>
      <c r="KXK539" s="417"/>
      <c r="KXL539" s="417"/>
      <c r="KXM539" s="417"/>
      <c r="KXN539" s="417"/>
      <c r="KXO539" s="417"/>
      <c r="KXP539" s="417"/>
      <c r="KXQ539" s="417"/>
      <c r="KXR539" s="416"/>
      <c r="KXS539" s="416"/>
      <c r="KXT539" s="416"/>
      <c r="KXU539" s="416"/>
      <c r="KXV539" s="416"/>
      <c r="KXW539" s="416"/>
      <c r="KXX539" s="416"/>
      <c r="KXY539" s="416"/>
      <c r="KXZ539" s="416"/>
      <c r="KYA539" s="416"/>
      <c r="KYB539" s="416"/>
      <c r="KYC539" s="416"/>
      <c r="KYD539" s="416"/>
      <c r="KYE539" s="416"/>
      <c r="KYF539" s="416"/>
      <c r="KYG539" s="416"/>
      <c r="KYH539" s="416"/>
      <c r="KYI539" s="416"/>
      <c r="KYJ539" s="416"/>
      <c r="KYK539" s="416"/>
      <c r="KYL539" s="416"/>
      <c r="KYM539" s="416"/>
      <c r="KYN539" s="416"/>
      <c r="KYO539" s="416"/>
      <c r="KYP539" s="416"/>
      <c r="KYQ539" s="416"/>
      <c r="KYR539" s="416"/>
      <c r="KYS539" s="416"/>
      <c r="KYT539" s="416"/>
      <c r="KYU539" s="416"/>
      <c r="KYV539" s="416"/>
      <c r="KYW539" s="416"/>
      <c r="KYX539" s="416"/>
      <c r="KYY539" s="416"/>
      <c r="KYZ539" s="416"/>
      <c r="KZA539" s="416"/>
      <c r="KZB539" s="416"/>
      <c r="KZC539" s="416"/>
      <c r="KZD539" s="416"/>
      <c r="KZE539" s="416"/>
      <c r="KZF539" s="416"/>
      <c r="KZG539" s="416"/>
      <c r="KZH539" s="416"/>
      <c r="KZI539" s="416"/>
      <c r="KZJ539" s="417"/>
      <c r="KZK539" s="417"/>
      <c r="KZL539" s="417"/>
      <c r="KZM539" s="417"/>
      <c r="KZN539" s="417"/>
      <c r="KZO539" s="417"/>
      <c r="KZP539" s="417"/>
      <c r="KZQ539" s="417"/>
      <c r="KZR539" s="417"/>
      <c r="KZS539" s="417"/>
      <c r="KZT539" s="417"/>
      <c r="KZU539" s="417"/>
      <c r="KZV539" s="417"/>
      <c r="KZW539" s="417"/>
      <c r="KZX539" s="417"/>
      <c r="KZY539" s="417"/>
      <c r="KZZ539" s="417"/>
      <c r="LAA539" s="417"/>
      <c r="LAB539" s="417"/>
      <c r="LAC539" s="417"/>
      <c r="LAD539" s="417"/>
      <c r="LAE539" s="417"/>
      <c r="LAF539" s="417"/>
      <c r="LAG539" s="417"/>
      <c r="LAH539" s="418"/>
      <c r="LAI539" s="418"/>
      <c r="LAJ539" s="418"/>
      <c r="LAK539" s="418"/>
      <c r="LAL539" s="418"/>
      <c r="LAM539" s="417"/>
      <c r="LAN539" s="417"/>
      <c r="LAO539" s="418"/>
      <c r="LAP539" s="418"/>
      <c r="LAQ539" s="417"/>
      <c r="LAR539" s="417"/>
      <c r="LAS539" s="418"/>
      <c r="LAT539" s="418"/>
      <c r="LAU539" s="417"/>
      <c r="LAV539" s="417"/>
      <c r="LAW539" s="417"/>
      <c r="LAX539" s="417"/>
      <c r="LAY539" s="417"/>
      <c r="LAZ539" s="417"/>
      <c r="LBA539" s="417"/>
      <c r="LBB539" s="418"/>
      <c r="LBC539" s="418"/>
      <c r="LBD539" s="417"/>
      <c r="LBE539" s="417"/>
      <c r="LBF539" s="418"/>
      <c r="LBG539" s="418"/>
      <c r="LBH539" s="417"/>
      <c r="LBI539" s="417"/>
      <c r="LBJ539" s="417"/>
      <c r="LBK539" s="417"/>
      <c r="LBL539" s="417"/>
      <c r="LBM539" s="411"/>
      <c r="LBN539" s="443"/>
      <c r="LBO539" s="417"/>
      <c r="LBP539" s="417"/>
      <c r="LBQ539" s="417"/>
      <c r="LBR539" s="417"/>
      <c r="LBS539" s="417"/>
      <c r="LBT539" s="417"/>
      <c r="LBU539" s="417"/>
      <c r="LBV539" s="416"/>
      <c r="LBW539" s="416"/>
      <c r="LBX539" s="416"/>
      <c r="LBY539" s="416"/>
      <c r="LBZ539" s="416"/>
      <c r="LCA539" s="416"/>
      <c r="LCB539" s="416"/>
      <c r="LCC539" s="416"/>
      <c r="LCD539" s="416"/>
      <c r="LCE539" s="416"/>
      <c r="LCF539" s="416"/>
      <c r="LCG539" s="416"/>
      <c r="LCH539" s="416"/>
      <c r="LCI539" s="416"/>
      <c r="LCJ539" s="416"/>
      <c r="LCK539" s="416"/>
      <c r="LCL539" s="416"/>
      <c r="LCM539" s="416"/>
      <c r="LCN539" s="416"/>
      <c r="LCO539" s="416"/>
      <c r="LCP539" s="416"/>
      <c r="LCQ539" s="416"/>
      <c r="LCR539" s="416"/>
      <c r="LCS539" s="416"/>
      <c r="LCT539" s="416"/>
      <c r="LCU539" s="416"/>
      <c r="LCV539" s="416"/>
      <c r="LCW539" s="416"/>
      <c r="LCX539" s="416"/>
      <c r="LCY539" s="416"/>
      <c r="LCZ539" s="416"/>
      <c r="LDA539" s="416"/>
      <c r="LDB539" s="416"/>
      <c r="LDC539" s="416"/>
      <c r="LDD539" s="416"/>
      <c r="LDE539" s="416"/>
      <c r="LDF539" s="416"/>
      <c r="LDG539" s="416"/>
      <c r="LDH539" s="416"/>
      <c r="LDI539" s="416"/>
      <c r="LDJ539" s="416"/>
      <c r="LDK539" s="416"/>
      <c r="LDL539" s="416"/>
      <c r="LDM539" s="416"/>
      <c r="LDN539" s="417"/>
      <c r="LDO539" s="417"/>
      <c r="LDP539" s="417"/>
      <c r="LDQ539" s="417"/>
      <c r="LDR539" s="417"/>
      <c r="LDS539" s="417"/>
      <c r="LDT539" s="417"/>
      <c r="LDU539" s="417"/>
      <c r="LDV539" s="417"/>
      <c r="LDW539" s="417"/>
      <c r="LDX539" s="417"/>
      <c r="LDY539" s="417"/>
      <c r="LDZ539" s="417"/>
      <c r="LEA539" s="417"/>
      <c r="LEB539" s="417"/>
      <c r="LEC539" s="417"/>
      <c r="LED539" s="417"/>
      <c r="LEE539" s="417"/>
      <c r="LEF539" s="417"/>
      <c r="LEG539" s="417"/>
      <c r="LEH539" s="417"/>
      <c r="LEI539" s="417"/>
      <c r="LEJ539" s="417"/>
      <c r="LEK539" s="417"/>
      <c r="LEL539" s="418"/>
      <c r="LEM539" s="418"/>
      <c r="LEN539" s="418"/>
      <c r="LEO539" s="418"/>
      <c r="LEP539" s="418"/>
      <c r="LEQ539" s="417"/>
      <c r="LER539" s="417"/>
      <c r="LES539" s="418"/>
      <c r="LET539" s="418"/>
      <c r="LEU539" s="417"/>
      <c r="LEV539" s="417"/>
      <c r="LEW539" s="418"/>
      <c r="LEX539" s="418"/>
      <c r="LEY539" s="417"/>
      <c r="LEZ539" s="417"/>
      <c r="LFA539" s="417"/>
      <c r="LFB539" s="417"/>
      <c r="LFC539" s="417"/>
      <c r="LFD539" s="417"/>
      <c r="LFE539" s="417"/>
      <c r="LFF539" s="418"/>
      <c r="LFG539" s="418"/>
      <c r="LFH539" s="417"/>
      <c r="LFI539" s="417"/>
      <c r="LFJ539" s="418"/>
      <c r="LFK539" s="418"/>
      <c r="LFL539" s="417"/>
      <c r="LFM539" s="417"/>
      <c r="LFN539" s="417"/>
      <c r="LFO539" s="417"/>
      <c r="LFP539" s="417"/>
      <c r="LFQ539" s="411"/>
      <c r="LFR539" s="443"/>
      <c r="LFS539" s="417"/>
      <c r="LFT539" s="417"/>
      <c r="LFU539" s="417"/>
      <c r="LFV539" s="417"/>
      <c r="LFW539" s="417"/>
      <c r="LFX539" s="417"/>
      <c r="LFY539" s="417"/>
      <c r="LFZ539" s="416"/>
      <c r="LGA539" s="416"/>
      <c r="LGB539" s="416"/>
      <c r="LGC539" s="416"/>
      <c r="LGD539" s="416"/>
      <c r="LGE539" s="416"/>
      <c r="LGF539" s="416"/>
      <c r="LGG539" s="416"/>
      <c r="LGH539" s="416"/>
      <c r="LGI539" s="416"/>
      <c r="LGJ539" s="416"/>
      <c r="LGK539" s="416"/>
      <c r="LGL539" s="416"/>
      <c r="LGM539" s="416"/>
      <c r="LGN539" s="416"/>
      <c r="LGO539" s="416"/>
      <c r="LGP539" s="416"/>
      <c r="LGQ539" s="416"/>
      <c r="LGR539" s="416"/>
      <c r="LGS539" s="416"/>
      <c r="LGT539" s="416"/>
      <c r="LGU539" s="416"/>
      <c r="LGV539" s="416"/>
      <c r="LGW539" s="416"/>
      <c r="LGX539" s="416"/>
      <c r="LGY539" s="416"/>
      <c r="LGZ539" s="416"/>
      <c r="LHA539" s="416"/>
      <c r="LHB539" s="416"/>
      <c r="LHC539" s="416"/>
      <c r="LHD539" s="416"/>
      <c r="LHE539" s="416"/>
      <c r="LHF539" s="416"/>
      <c r="LHG539" s="416"/>
      <c r="LHH539" s="416"/>
      <c r="LHI539" s="416"/>
      <c r="LHJ539" s="416"/>
      <c r="LHK539" s="416"/>
      <c r="LHL539" s="416"/>
      <c r="LHM539" s="416"/>
      <c r="LHN539" s="416"/>
      <c r="LHO539" s="416"/>
      <c r="LHP539" s="416"/>
      <c r="LHQ539" s="416"/>
      <c r="LHR539" s="417"/>
      <c r="LHS539" s="417"/>
      <c r="LHT539" s="417"/>
      <c r="LHU539" s="417"/>
      <c r="LHV539" s="417"/>
      <c r="LHW539" s="417"/>
      <c r="LHX539" s="417"/>
      <c r="LHY539" s="417"/>
      <c r="LHZ539" s="417"/>
      <c r="LIA539" s="417"/>
      <c r="LIB539" s="417"/>
      <c r="LIC539" s="417"/>
      <c r="LID539" s="417"/>
      <c r="LIE539" s="417"/>
      <c r="LIF539" s="417"/>
      <c r="LIG539" s="417"/>
      <c r="LIH539" s="417"/>
      <c r="LII539" s="417"/>
      <c r="LIJ539" s="417"/>
      <c r="LIK539" s="417"/>
      <c r="LIL539" s="417"/>
      <c r="LIM539" s="417"/>
      <c r="LIN539" s="417"/>
      <c r="LIO539" s="417"/>
      <c r="LIP539" s="418"/>
      <c r="LIQ539" s="418"/>
      <c r="LIR539" s="418"/>
      <c r="LIS539" s="418"/>
      <c r="LIT539" s="418"/>
      <c r="LIU539" s="417"/>
      <c r="LIV539" s="417"/>
      <c r="LIW539" s="418"/>
      <c r="LIX539" s="418"/>
      <c r="LIY539" s="417"/>
      <c r="LIZ539" s="417"/>
      <c r="LJA539" s="418"/>
      <c r="LJB539" s="418"/>
      <c r="LJC539" s="417"/>
      <c r="LJD539" s="417"/>
      <c r="LJE539" s="417"/>
      <c r="LJF539" s="417"/>
      <c r="LJG539" s="417"/>
      <c r="LJH539" s="417"/>
      <c r="LJI539" s="417"/>
      <c r="LJJ539" s="418"/>
      <c r="LJK539" s="418"/>
      <c r="LJL539" s="417"/>
      <c r="LJM539" s="417"/>
      <c r="LJN539" s="418"/>
      <c r="LJO539" s="418"/>
      <c r="LJP539" s="417"/>
      <c r="LJQ539" s="417"/>
      <c r="LJR539" s="417"/>
      <c r="LJS539" s="417"/>
      <c r="LJT539" s="417"/>
      <c r="LJU539" s="411"/>
      <c r="LJV539" s="443"/>
      <c r="LJW539" s="417"/>
      <c r="LJX539" s="417"/>
      <c r="LJY539" s="417"/>
      <c r="LJZ539" s="417"/>
      <c r="LKA539" s="417"/>
      <c r="LKB539" s="417"/>
      <c r="LKC539" s="417"/>
      <c r="LKD539" s="416"/>
      <c r="LKE539" s="416"/>
      <c r="LKF539" s="416"/>
      <c r="LKG539" s="416"/>
      <c r="LKH539" s="416"/>
      <c r="LKI539" s="416"/>
      <c r="LKJ539" s="416"/>
      <c r="LKK539" s="416"/>
      <c r="LKL539" s="416"/>
      <c r="LKM539" s="416"/>
      <c r="LKN539" s="416"/>
      <c r="LKO539" s="416"/>
      <c r="LKP539" s="416"/>
      <c r="LKQ539" s="416"/>
      <c r="LKR539" s="416"/>
      <c r="LKS539" s="416"/>
      <c r="LKT539" s="416"/>
      <c r="LKU539" s="416"/>
      <c r="LKV539" s="416"/>
      <c r="LKW539" s="416"/>
      <c r="LKX539" s="416"/>
      <c r="LKY539" s="416"/>
      <c r="LKZ539" s="416"/>
      <c r="LLA539" s="416"/>
      <c r="LLB539" s="416"/>
      <c r="LLC539" s="416"/>
      <c r="LLD539" s="416"/>
      <c r="LLE539" s="416"/>
      <c r="LLF539" s="416"/>
      <c r="LLG539" s="416"/>
      <c r="LLH539" s="416"/>
      <c r="LLI539" s="416"/>
      <c r="LLJ539" s="416"/>
      <c r="LLK539" s="416"/>
      <c r="LLL539" s="416"/>
      <c r="LLM539" s="416"/>
      <c r="LLN539" s="416"/>
      <c r="LLO539" s="416"/>
      <c r="LLP539" s="416"/>
      <c r="LLQ539" s="416"/>
      <c r="LLR539" s="416"/>
      <c r="LLS539" s="416"/>
      <c r="LLT539" s="416"/>
      <c r="LLU539" s="416"/>
      <c r="LLV539" s="417"/>
      <c r="LLW539" s="417"/>
      <c r="LLX539" s="417"/>
      <c r="LLY539" s="417"/>
      <c r="LLZ539" s="417"/>
      <c r="LMA539" s="417"/>
      <c r="LMB539" s="417"/>
      <c r="LMC539" s="417"/>
      <c r="LMD539" s="417"/>
      <c r="LME539" s="417"/>
      <c r="LMF539" s="417"/>
      <c r="LMG539" s="417"/>
      <c r="LMH539" s="417"/>
      <c r="LMI539" s="417"/>
      <c r="LMJ539" s="417"/>
      <c r="LMK539" s="417"/>
      <c r="LML539" s="417"/>
      <c r="LMM539" s="417"/>
      <c r="LMN539" s="417"/>
      <c r="LMO539" s="417"/>
      <c r="LMP539" s="417"/>
      <c r="LMQ539" s="417"/>
      <c r="LMR539" s="417"/>
      <c r="LMS539" s="417"/>
      <c r="LMT539" s="418"/>
      <c r="LMU539" s="418"/>
      <c r="LMV539" s="418"/>
      <c r="LMW539" s="418"/>
      <c r="LMX539" s="418"/>
      <c r="LMY539" s="417"/>
      <c r="LMZ539" s="417"/>
      <c r="LNA539" s="418"/>
      <c r="LNB539" s="418"/>
      <c r="LNC539" s="417"/>
      <c r="LND539" s="417"/>
      <c r="LNE539" s="418"/>
      <c r="LNF539" s="418"/>
      <c r="LNG539" s="417"/>
      <c r="LNH539" s="417"/>
      <c r="LNI539" s="417"/>
      <c r="LNJ539" s="417"/>
      <c r="LNK539" s="417"/>
      <c r="LNL539" s="417"/>
      <c r="LNM539" s="417"/>
      <c r="LNN539" s="418"/>
      <c r="LNO539" s="418"/>
      <c r="LNP539" s="417"/>
      <c r="LNQ539" s="417"/>
      <c r="LNR539" s="418"/>
      <c r="LNS539" s="418"/>
      <c r="LNT539" s="417"/>
      <c r="LNU539" s="417"/>
      <c r="LNV539" s="417"/>
      <c r="LNW539" s="417"/>
      <c r="LNX539" s="417"/>
      <c r="LNY539" s="411"/>
      <c r="LNZ539" s="443"/>
      <c r="LOA539" s="417"/>
      <c r="LOB539" s="417"/>
      <c r="LOC539" s="417"/>
      <c r="LOD539" s="417"/>
      <c r="LOE539" s="417"/>
      <c r="LOF539" s="417"/>
      <c r="LOG539" s="417"/>
      <c r="LOH539" s="416"/>
      <c r="LOI539" s="416"/>
      <c r="LOJ539" s="416"/>
      <c r="LOK539" s="416"/>
      <c r="LOL539" s="416"/>
      <c r="LOM539" s="416"/>
      <c r="LON539" s="416"/>
      <c r="LOO539" s="416"/>
      <c r="LOP539" s="416"/>
      <c r="LOQ539" s="416"/>
      <c r="LOR539" s="416"/>
      <c r="LOS539" s="416"/>
      <c r="LOT539" s="416"/>
      <c r="LOU539" s="416"/>
      <c r="LOV539" s="416"/>
      <c r="LOW539" s="416"/>
      <c r="LOX539" s="416"/>
      <c r="LOY539" s="416"/>
      <c r="LOZ539" s="416"/>
      <c r="LPA539" s="416"/>
      <c r="LPB539" s="416"/>
      <c r="LPC539" s="416"/>
      <c r="LPD539" s="416"/>
      <c r="LPE539" s="416"/>
      <c r="LPF539" s="416"/>
      <c r="LPG539" s="416"/>
      <c r="LPH539" s="416"/>
      <c r="LPI539" s="416"/>
      <c r="LPJ539" s="416"/>
      <c r="LPK539" s="416"/>
      <c r="LPL539" s="416"/>
      <c r="LPM539" s="416"/>
      <c r="LPN539" s="416"/>
      <c r="LPO539" s="416"/>
      <c r="LPP539" s="416"/>
      <c r="LPQ539" s="416"/>
      <c r="LPR539" s="416"/>
      <c r="LPS539" s="416"/>
      <c r="LPT539" s="416"/>
      <c r="LPU539" s="416"/>
      <c r="LPV539" s="416"/>
      <c r="LPW539" s="416"/>
      <c r="LPX539" s="416"/>
      <c r="LPY539" s="416"/>
      <c r="LPZ539" s="417"/>
      <c r="LQA539" s="417"/>
      <c r="LQB539" s="417"/>
      <c r="LQC539" s="417"/>
      <c r="LQD539" s="417"/>
      <c r="LQE539" s="417"/>
      <c r="LQF539" s="417"/>
      <c r="LQG539" s="417"/>
      <c r="LQH539" s="417"/>
      <c r="LQI539" s="417"/>
      <c r="LQJ539" s="417"/>
      <c r="LQK539" s="417"/>
      <c r="LQL539" s="417"/>
      <c r="LQM539" s="417"/>
      <c r="LQN539" s="417"/>
      <c r="LQO539" s="417"/>
      <c r="LQP539" s="417"/>
      <c r="LQQ539" s="417"/>
      <c r="LQR539" s="417"/>
      <c r="LQS539" s="417"/>
      <c r="LQT539" s="417"/>
      <c r="LQU539" s="417"/>
      <c r="LQV539" s="417"/>
      <c r="LQW539" s="417"/>
      <c r="LQX539" s="418"/>
      <c r="LQY539" s="418"/>
      <c r="LQZ539" s="418"/>
      <c r="LRA539" s="418"/>
      <c r="LRB539" s="418"/>
      <c r="LRC539" s="417"/>
      <c r="LRD539" s="417"/>
      <c r="LRE539" s="418"/>
      <c r="LRF539" s="418"/>
      <c r="LRG539" s="417"/>
      <c r="LRH539" s="417"/>
      <c r="LRI539" s="418"/>
      <c r="LRJ539" s="418"/>
      <c r="LRK539" s="417"/>
      <c r="LRL539" s="417"/>
      <c r="LRM539" s="417"/>
      <c r="LRN539" s="417"/>
      <c r="LRO539" s="417"/>
      <c r="LRP539" s="417"/>
      <c r="LRQ539" s="417"/>
      <c r="LRR539" s="418"/>
      <c r="LRS539" s="418"/>
      <c r="LRT539" s="417"/>
      <c r="LRU539" s="417"/>
      <c r="LRV539" s="418"/>
      <c r="LRW539" s="418"/>
      <c r="LRX539" s="417"/>
      <c r="LRY539" s="417"/>
      <c r="LRZ539" s="417"/>
      <c r="LSA539" s="417"/>
      <c r="LSB539" s="417"/>
      <c r="LSC539" s="411"/>
      <c r="LSD539" s="443"/>
      <c r="LSE539" s="417"/>
      <c r="LSF539" s="417"/>
      <c r="LSG539" s="417"/>
      <c r="LSH539" s="417"/>
      <c r="LSI539" s="417"/>
      <c r="LSJ539" s="417"/>
      <c r="LSK539" s="417"/>
      <c r="LSL539" s="416"/>
      <c r="LSM539" s="416"/>
      <c r="LSN539" s="416"/>
      <c r="LSO539" s="416"/>
      <c r="LSP539" s="416"/>
      <c r="LSQ539" s="416"/>
      <c r="LSR539" s="416"/>
      <c r="LSS539" s="416"/>
      <c r="LST539" s="416"/>
      <c r="LSU539" s="416"/>
      <c r="LSV539" s="416"/>
      <c r="LSW539" s="416"/>
      <c r="LSX539" s="416"/>
      <c r="LSY539" s="416"/>
      <c r="LSZ539" s="416"/>
      <c r="LTA539" s="416"/>
      <c r="LTB539" s="416"/>
      <c r="LTC539" s="416"/>
      <c r="LTD539" s="416"/>
      <c r="LTE539" s="416"/>
      <c r="LTF539" s="416"/>
      <c r="LTG539" s="416"/>
      <c r="LTH539" s="416"/>
      <c r="LTI539" s="416"/>
      <c r="LTJ539" s="416"/>
      <c r="LTK539" s="416"/>
      <c r="LTL539" s="416"/>
      <c r="LTM539" s="416"/>
      <c r="LTN539" s="416"/>
      <c r="LTO539" s="416"/>
      <c r="LTP539" s="416"/>
      <c r="LTQ539" s="416"/>
      <c r="LTR539" s="416"/>
      <c r="LTS539" s="416"/>
      <c r="LTT539" s="416"/>
      <c r="LTU539" s="416"/>
      <c r="LTV539" s="416"/>
      <c r="LTW539" s="416"/>
      <c r="LTX539" s="416"/>
      <c r="LTY539" s="416"/>
      <c r="LTZ539" s="416"/>
      <c r="LUA539" s="416"/>
      <c r="LUB539" s="416"/>
      <c r="LUC539" s="416"/>
      <c r="LUD539" s="417"/>
      <c r="LUE539" s="417"/>
      <c r="LUF539" s="417"/>
      <c r="LUG539" s="417"/>
      <c r="LUH539" s="417"/>
      <c r="LUI539" s="417"/>
      <c r="LUJ539" s="417"/>
      <c r="LUK539" s="417"/>
      <c r="LUL539" s="417"/>
      <c r="LUM539" s="417"/>
      <c r="LUN539" s="417"/>
      <c r="LUO539" s="417"/>
      <c r="LUP539" s="417"/>
      <c r="LUQ539" s="417"/>
      <c r="LUR539" s="417"/>
      <c r="LUS539" s="417"/>
      <c r="LUT539" s="417"/>
      <c r="LUU539" s="417"/>
      <c r="LUV539" s="417"/>
      <c r="LUW539" s="417"/>
      <c r="LUX539" s="417"/>
      <c r="LUY539" s="417"/>
      <c r="LUZ539" s="417"/>
      <c r="LVA539" s="417"/>
      <c r="LVB539" s="418"/>
      <c r="LVC539" s="418"/>
      <c r="LVD539" s="418"/>
      <c r="LVE539" s="418"/>
      <c r="LVF539" s="418"/>
      <c r="LVG539" s="417"/>
      <c r="LVH539" s="417"/>
      <c r="LVI539" s="418"/>
      <c r="LVJ539" s="418"/>
      <c r="LVK539" s="417"/>
      <c r="LVL539" s="417"/>
      <c r="LVM539" s="418"/>
      <c r="LVN539" s="418"/>
      <c r="LVO539" s="417"/>
      <c r="LVP539" s="417"/>
      <c r="LVQ539" s="417"/>
      <c r="LVR539" s="417"/>
      <c r="LVS539" s="417"/>
      <c r="LVT539" s="417"/>
      <c r="LVU539" s="417"/>
      <c r="LVV539" s="418"/>
      <c r="LVW539" s="418"/>
      <c r="LVX539" s="417"/>
      <c r="LVY539" s="417"/>
      <c r="LVZ539" s="418"/>
      <c r="LWA539" s="418"/>
      <c r="LWB539" s="417"/>
      <c r="LWC539" s="417"/>
      <c r="LWD539" s="417"/>
      <c r="LWE539" s="417"/>
      <c r="LWF539" s="417"/>
      <c r="LWG539" s="411"/>
      <c r="LWH539" s="443"/>
      <c r="LWI539" s="417"/>
      <c r="LWJ539" s="417"/>
      <c r="LWK539" s="417"/>
      <c r="LWL539" s="417"/>
      <c r="LWM539" s="417"/>
      <c r="LWN539" s="417"/>
      <c r="LWO539" s="417"/>
      <c r="LWP539" s="416"/>
      <c r="LWQ539" s="416"/>
      <c r="LWR539" s="416"/>
      <c r="LWS539" s="416"/>
      <c r="LWT539" s="416"/>
      <c r="LWU539" s="416"/>
      <c r="LWV539" s="416"/>
      <c r="LWW539" s="416"/>
      <c r="LWX539" s="416"/>
      <c r="LWY539" s="416"/>
      <c r="LWZ539" s="416"/>
      <c r="LXA539" s="416"/>
      <c r="LXB539" s="416"/>
      <c r="LXC539" s="416"/>
      <c r="LXD539" s="416"/>
      <c r="LXE539" s="416"/>
      <c r="LXF539" s="416"/>
      <c r="LXG539" s="416"/>
      <c r="LXH539" s="416"/>
      <c r="LXI539" s="416"/>
      <c r="LXJ539" s="416"/>
      <c r="LXK539" s="416"/>
      <c r="LXL539" s="416"/>
      <c r="LXM539" s="416"/>
      <c r="LXN539" s="416"/>
      <c r="LXO539" s="416"/>
      <c r="LXP539" s="416"/>
      <c r="LXQ539" s="416"/>
      <c r="LXR539" s="416"/>
      <c r="LXS539" s="416"/>
      <c r="LXT539" s="416"/>
      <c r="LXU539" s="416"/>
      <c r="LXV539" s="416"/>
      <c r="LXW539" s="416"/>
      <c r="LXX539" s="416"/>
      <c r="LXY539" s="416"/>
      <c r="LXZ539" s="416"/>
      <c r="LYA539" s="416"/>
      <c r="LYB539" s="416"/>
      <c r="LYC539" s="416"/>
      <c r="LYD539" s="416"/>
      <c r="LYE539" s="416"/>
      <c r="LYF539" s="416"/>
      <c r="LYG539" s="416"/>
      <c r="LYH539" s="417"/>
      <c r="LYI539" s="417"/>
      <c r="LYJ539" s="417"/>
      <c r="LYK539" s="417"/>
      <c r="LYL539" s="417"/>
      <c r="LYM539" s="417"/>
      <c r="LYN539" s="417"/>
      <c r="LYO539" s="417"/>
      <c r="LYP539" s="417"/>
      <c r="LYQ539" s="417"/>
      <c r="LYR539" s="417"/>
      <c r="LYS539" s="417"/>
      <c r="LYT539" s="417"/>
      <c r="LYU539" s="417"/>
      <c r="LYV539" s="417"/>
      <c r="LYW539" s="417"/>
      <c r="LYX539" s="417"/>
      <c r="LYY539" s="417"/>
      <c r="LYZ539" s="417"/>
      <c r="LZA539" s="417"/>
      <c r="LZB539" s="417"/>
      <c r="LZC539" s="417"/>
      <c r="LZD539" s="417"/>
      <c r="LZE539" s="417"/>
      <c r="LZF539" s="418"/>
      <c r="LZG539" s="418"/>
      <c r="LZH539" s="418"/>
      <c r="LZI539" s="418"/>
      <c r="LZJ539" s="418"/>
      <c r="LZK539" s="417"/>
      <c r="LZL539" s="417"/>
      <c r="LZM539" s="418"/>
      <c r="LZN539" s="418"/>
      <c r="LZO539" s="417"/>
      <c r="LZP539" s="417"/>
      <c r="LZQ539" s="418"/>
      <c r="LZR539" s="418"/>
      <c r="LZS539" s="417"/>
      <c r="LZT539" s="417"/>
      <c r="LZU539" s="417"/>
      <c r="LZV539" s="417"/>
      <c r="LZW539" s="417"/>
      <c r="LZX539" s="417"/>
      <c r="LZY539" s="417"/>
      <c r="LZZ539" s="418"/>
      <c r="MAA539" s="418"/>
      <c r="MAB539" s="417"/>
      <c r="MAC539" s="417"/>
      <c r="MAD539" s="418"/>
      <c r="MAE539" s="418"/>
      <c r="MAF539" s="417"/>
      <c r="MAG539" s="417"/>
      <c r="MAH539" s="417"/>
      <c r="MAI539" s="417"/>
      <c r="MAJ539" s="417"/>
      <c r="MAK539" s="411"/>
      <c r="MAL539" s="443"/>
      <c r="MAM539" s="417"/>
      <c r="MAN539" s="417"/>
      <c r="MAO539" s="417"/>
      <c r="MAP539" s="417"/>
      <c r="MAQ539" s="417"/>
      <c r="MAR539" s="417"/>
      <c r="MAS539" s="417"/>
      <c r="MAT539" s="416"/>
      <c r="MAU539" s="416"/>
      <c r="MAV539" s="416"/>
      <c r="MAW539" s="416"/>
      <c r="MAX539" s="416"/>
      <c r="MAY539" s="416"/>
      <c r="MAZ539" s="416"/>
      <c r="MBA539" s="416"/>
      <c r="MBB539" s="416"/>
      <c r="MBC539" s="416"/>
      <c r="MBD539" s="416"/>
      <c r="MBE539" s="416"/>
      <c r="MBF539" s="416"/>
      <c r="MBG539" s="416"/>
      <c r="MBH539" s="416"/>
      <c r="MBI539" s="416"/>
      <c r="MBJ539" s="416"/>
      <c r="MBK539" s="416"/>
      <c r="MBL539" s="416"/>
      <c r="MBM539" s="416"/>
      <c r="MBN539" s="416"/>
      <c r="MBO539" s="416"/>
      <c r="MBP539" s="416"/>
      <c r="MBQ539" s="416"/>
      <c r="MBR539" s="416"/>
      <c r="MBS539" s="416"/>
      <c r="MBT539" s="416"/>
      <c r="MBU539" s="416"/>
      <c r="MBV539" s="416"/>
      <c r="MBW539" s="416"/>
      <c r="MBX539" s="416"/>
      <c r="MBY539" s="416"/>
      <c r="MBZ539" s="416"/>
      <c r="MCA539" s="416"/>
      <c r="MCB539" s="416"/>
      <c r="MCC539" s="416"/>
      <c r="MCD539" s="416"/>
      <c r="MCE539" s="416"/>
      <c r="MCF539" s="416"/>
      <c r="MCG539" s="416"/>
      <c r="MCH539" s="416"/>
      <c r="MCI539" s="416"/>
      <c r="MCJ539" s="416"/>
      <c r="MCK539" s="416"/>
      <c r="MCL539" s="417"/>
      <c r="MCM539" s="417"/>
      <c r="MCN539" s="417"/>
      <c r="MCO539" s="417"/>
      <c r="MCP539" s="417"/>
      <c r="MCQ539" s="417"/>
      <c r="MCR539" s="417"/>
      <c r="MCS539" s="417"/>
      <c r="MCT539" s="417"/>
      <c r="MCU539" s="417"/>
      <c r="MCV539" s="417"/>
      <c r="MCW539" s="417"/>
      <c r="MCX539" s="417"/>
      <c r="MCY539" s="417"/>
      <c r="MCZ539" s="417"/>
      <c r="MDA539" s="417"/>
      <c r="MDB539" s="417"/>
      <c r="MDC539" s="417"/>
      <c r="MDD539" s="417"/>
      <c r="MDE539" s="417"/>
      <c r="MDF539" s="417"/>
      <c r="MDG539" s="417"/>
      <c r="MDH539" s="417"/>
      <c r="MDI539" s="417"/>
      <c r="MDJ539" s="418"/>
      <c r="MDK539" s="418"/>
      <c r="MDL539" s="418"/>
      <c r="MDM539" s="418"/>
      <c r="MDN539" s="418"/>
      <c r="MDO539" s="417"/>
      <c r="MDP539" s="417"/>
      <c r="MDQ539" s="418"/>
      <c r="MDR539" s="418"/>
      <c r="MDS539" s="417"/>
      <c r="MDT539" s="417"/>
      <c r="MDU539" s="418"/>
      <c r="MDV539" s="418"/>
      <c r="MDW539" s="417"/>
      <c r="MDX539" s="417"/>
      <c r="MDY539" s="417"/>
      <c r="MDZ539" s="417"/>
      <c r="MEA539" s="417"/>
      <c r="MEB539" s="417"/>
      <c r="MEC539" s="417"/>
      <c r="MED539" s="418"/>
      <c r="MEE539" s="418"/>
      <c r="MEF539" s="417"/>
      <c r="MEG539" s="417"/>
      <c r="MEH539" s="418"/>
      <c r="MEI539" s="418"/>
      <c r="MEJ539" s="417"/>
      <c r="MEK539" s="417"/>
      <c r="MEL539" s="417"/>
      <c r="MEM539" s="417"/>
      <c r="MEN539" s="417"/>
      <c r="MEO539" s="411"/>
      <c r="MEP539" s="443"/>
      <c r="MEQ539" s="417"/>
      <c r="MER539" s="417"/>
      <c r="MES539" s="417"/>
      <c r="MET539" s="417"/>
      <c r="MEU539" s="417"/>
      <c r="MEV539" s="417"/>
      <c r="MEW539" s="417"/>
      <c r="MEX539" s="416"/>
      <c r="MEY539" s="416"/>
      <c r="MEZ539" s="416"/>
      <c r="MFA539" s="416"/>
      <c r="MFB539" s="416"/>
      <c r="MFC539" s="416"/>
      <c r="MFD539" s="416"/>
      <c r="MFE539" s="416"/>
      <c r="MFF539" s="416"/>
      <c r="MFG539" s="416"/>
      <c r="MFH539" s="416"/>
      <c r="MFI539" s="416"/>
      <c r="MFJ539" s="416"/>
      <c r="MFK539" s="416"/>
      <c r="MFL539" s="416"/>
      <c r="MFM539" s="416"/>
      <c r="MFN539" s="416"/>
      <c r="MFO539" s="416"/>
      <c r="MFP539" s="416"/>
      <c r="MFQ539" s="416"/>
      <c r="MFR539" s="416"/>
      <c r="MFS539" s="416"/>
      <c r="MFT539" s="416"/>
      <c r="MFU539" s="416"/>
      <c r="MFV539" s="416"/>
      <c r="MFW539" s="416"/>
      <c r="MFX539" s="416"/>
      <c r="MFY539" s="416"/>
      <c r="MFZ539" s="416"/>
      <c r="MGA539" s="416"/>
      <c r="MGB539" s="416"/>
      <c r="MGC539" s="416"/>
      <c r="MGD539" s="416"/>
      <c r="MGE539" s="416"/>
      <c r="MGF539" s="416"/>
      <c r="MGG539" s="416"/>
      <c r="MGH539" s="416"/>
      <c r="MGI539" s="416"/>
      <c r="MGJ539" s="416"/>
      <c r="MGK539" s="416"/>
      <c r="MGL539" s="416"/>
      <c r="MGM539" s="416"/>
      <c r="MGN539" s="416"/>
      <c r="MGO539" s="416"/>
      <c r="MGP539" s="417"/>
      <c r="MGQ539" s="417"/>
      <c r="MGR539" s="417"/>
      <c r="MGS539" s="417"/>
      <c r="MGT539" s="417"/>
      <c r="MGU539" s="417"/>
      <c r="MGV539" s="417"/>
      <c r="MGW539" s="417"/>
      <c r="MGX539" s="417"/>
      <c r="MGY539" s="417"/>
      <c r="MGZ539" s="417"/>
      <c r="MHA539" s="417"/>
      <c r="MHB539" s="417"/>
      <c r="MHC539" s="417"/>
      <c r="MHD539" s="417"/>
      <c r="MHE539" s="417"/>
      <c r="MHF539" s="417"/>
      <c r="MHG539" s="417"/>
      <c r="MHH539" s="417"/>
      <c r="MHI539" s="417"/>
      <c r="MHJ539" s="417"/>
      <c r="MHK539" s="417"/>
      <c r="MHL539" s="417"/>
      <c r="MHM539" s="417"/>
      <c r="MHN539" s="418"/>
      <c r="MHO539" s="418"/>
      <c r="MHP539" s="418"/>
      <c r="MHQ539" s="418"/>
      <c r="MHR539" s="418"/>
      <c r="MHS539" s="417"/>
      <c r="MHT539" s="417"/>
      <c r="MHU539" s="418"/>
      <c r="MHV539" s="418"/>
      <c r="MHW539" s="417"/>
      <c r="MHX539" s="417"/>
      <c r="MHY539" s="418"/>
      <c r="MHZ539" s="418"/>
      <c r="MIA539" s="417"/>
      <c r="MIB539" s="417"/>
      <c r="MIC539" s="417"/>
      <c r="MID539" s="417"/>
      <c r="MIE539" s="417"/>
      <c r="MIF539" s="417"/>
      <c r="MIG539" s="417"/>
      <c r="MIH539" s="418"/>
      <c r="MII539" s="418"/>
      <c r="MIJ539" s="417"/>
      <c r="MIK539" s="417"/>
      <c r="MIL539" s="418"/>
      <c r="MIM539" s="418"/>
      <c r="MIN539" s="417"/>
      <c r="MIO539" s="417"/>
      <c r="MIP539" s="417"/>
      <c r="MIQ539" s="417"/>
      <c r="MIR539" s="417"/>
      <c r="MIS539" s="411"/>
      <c r="MIT539" s="443"/>
      <c r="MIU539" s="417"/>
      <c r="MIV539" s="417"/>
      <c r="MIW539" s="417"/>
      <c r="MIX539" s="417"/>
      <c r="MIY539" s="417"/>
      <c r="MIZ539" s="417"/>
      <c r="MJA539" s="417"/>
      <c r="MJB539" s="416"/>
      <c r="MJC539" s="416"/>
      <c r="MJD539" s="416"/>
      <c r="MJE539" s="416"/>
      <c r="MJF539" s="416"/>
      <c r="MJG539" s="416"/>
      <c r="MJH539" s="416"/>
      <c r="MJI539" s="416"/>
      <c r="MJJ539" s="416"/>
      <c r="MJK539" s="416"/>
      <c r="MJL539" s="416"/>
      <c r="MJM539" s="416"/>
      <c r="MJN539" s="416"/>
      <c r="MJO539" s="416"/>
      <c r="MJP539" s="416"/>
      <c r="MJQ539" s="416"/>
      <c r="MJR539" s="416"/>
      <c r="MJS539" s="416"/>
      <c r="MJT539" s="416"/>
      <c r="MJU539" s="416"/>
      <c r="MJV539" s="416"/>
      <c r="MJW539" s="416"/>
      <c r="MJX539" s="416"/>
      <c r="MJY539" s="416"/>
      <c r="MJZ539" s="416"/>
      <c r="MKA539" s="416"/>
      <c r="MKB539" s="416"/>
      <c r="MKC539" s="416"/>
      <c r="MKD539" s="416"/>
      <c r="MKE539" s="416"/>
      <c r="MKF539" s="416"/>
      <c r="MKG539" s="416"/>
      <c r="MKH539" s="416"/>
      <c r="MKI539" s="416"/>
      <c r="MKJ539" s="416"/>
      <c r="MKK539" s="416"/>
      <c r="MKL539" s="416"/>
      <c r="MKM539" s="416"/>
      <c r="MKN539" s="416"/>
      <c r="MKO539" s="416"/>
      <c r="MKP539" s="416"/>
      <c r="MKQ539" s="416"/>
      <c r="MKR539" s="416"/>
      <c r="MKS539" s="416"/>
      <c r="MKT539" s="417"/>
      <c r="MKU539" s="417"/>
      <c r="MKV539" s="417"/>
      <c r="MKW539" s="417"/>
      <c r="MKX539" s="417"/>
      <c r="MKY539" s="417"/>
      <c r="MKZ539" s="417"/>
      <c r="MLA539" s="417"/>
      <c r="MLB539" s="417"/>
      <c r="MLC539" s="417"/>
      <c r="MLD539" s="417"/>
      <c r="MLE539" s="417"/>
      <c r="MLF539" s="417"/>
      <c r="MLG539" s="417"/>
      <c r="MLH539" s="417"/>
      <c r="MLI539" s="417"/>
      <c r="MLJ539" s="417"/>
      <c r="MLK539" s="417"/>
      <c r="MLL539" s="417"/>
      <c r="MLM539" s="417"/>
      <c r="MLN539" s="417"/>
      <c r="MLO539" s="417"/>
      <c r="MLP539" s="417"/>
      <c r="MLQ539" s="417"/>
      <c r="MLR539" s="418"/>
      <c r="MLS539" s="418"/>
      <c r="MLT539" s="418"/>
      <c r="MLU539" s="418"/>
      <c r="MLV539" s="418"/>
      <c r="MLW539" s="417"/>
      <c r="MLX539" s="417"/>
      <c r="MLY539" s="418"/>
      <c r="MLZ539" s="418"/>
      <c r="MMA539" s="417"/>
      <c r="MMB539" s="417"/>
      <c r="MMC539" s="418"/>
      <c r="MMD539" s="418"/>
      <c r="MME539" s="417"/>
      <c r="MMF539" s="417"/>
      <c r="MMG539" s="417"/>
      <c r="MMH539" s="417"/>
      <c r="MMI539" s="417"/>
      <c r="MMJ539" s="417"/>
      <c r="MMK539" s="417"/>
      <c r="MML539" s="418"/>
      <c r="MMM539" s="418"/>
      <c r="MMN539" s="417"/>
      <c r="MMO539" s="417"/>
      <c r="MMP539" s="418"/>
      <c r="MMQ539" s="418"/>
      <c r="MMR539" s="417"/>
      <c r="MMS539" s="417"/>
      <c r="MMT539" s="417"/>
      <c r="MMU539" s="417"/>
      <c r="MMV539" s="417"/>
      <c r="MMW539" s="411"/>
      <c r="MMX539" s="443"/>
      <c r="MMY539" s="417"/>
      <c r="MMZ539" s="417"/>
      <c r="MNA539" s="417"/>
      <c r="MNB539" s="417"/>
      <c r="MNC539" s="417"/>
      <c r="MND539" s="417"/>
      <c r="MNE539" s="417"/>
      <c r="MNF539" s="416"/>
      <c r="MNG539" s="416"/>
      <c r="MNH539" s="416"/>
      <c r="MNI539" s="416"/>
      <c r="MNJ539" s="416"/>
      <c r="MNK539" s="416"/>
      <c r="MNL539" s="416"/>
      <c r="MNM539" s="416"/>
      <c r="MNN539" s="416"/>
      <c r="MNO539" s="416"/>
      <c r="MNP539" s="416"/>
      <c r="MNQ539" s="416"/>
      <c r="MNR539" s="416"/>
      <c r="MNS539" s="416"/>
      <c r="MNT539" s="416"/>
      <c r="MNU539" s="416"/>
      <c r="MNV539" s="416"/>
      <c r="MNW539" s="416"/>
      <c r="MNX539" s="416"/>
      <c r="MNY539" s="416"/>
      <c r="MNZ539" s="416"/>
      <c r="MOA539" s="416"/>
      <c r="MOB539" s="416"/>
      <c r="MOC539" s="416"/>
      <c r="MOD539" s="416"/>
      <c r="MOE539" s="416"/>
      <c r="MOF539" s="416"/>
      <c r="MOG539" s="416"/>
      <c r="MOH539" s="416"/>
      <c r="MOI539" s="416"/>
      <c r="MOJ539" s="416"/>
      <c r="MOK539" s="416"/>
      <c r="MOL539" s="416"/>
      <c r="MOM539" s="416"/>
      <c r="MON539" s="416"/>
      <c r="MOO539" s="416"/>
      <c r="MOP539" s="416"/>
      <c r="MOQ539" s="416"/>
      <c r="MOR539" s="416"/>
      <c r="MOS539" s="416"/>
      <c r="MOT539" s="416"/>
      <c r="MOU539" s="416"/>
      <c r="MOV539" s="416"/>
      <c r="MOW539" s="416"/>
      <c r="MOX539" s="417"/>
      <c r="MOY539" s="417"/>
      <c r="MOZ539" s="417"/>
      <c r="MPA539" s="417"/>
      <c r="MPB539" s="417"/>
      <c r="MPC539" s="417"/>
      <c r="MPD539" s="417"/>
      <c r="MPE539" s="417"/>
      <c r="MPF539" s="417"/>
      <c r="MPG539" s="417"/>
      <c r="MPH539" s="417"/>
      <c r="MPI539" s="417"/>
      <c r="MPJ539" s="417"/>
      <c r="MPK539" s="417"/>
      <c r="MPL539" s="417"/>
      <c r="MPM539" s="417"/>
      <c r="MPN539" s="417"/>
      <c r="MPO539" s="417"/>
      <c r="MPP539" s="417"/>
      <c r="MPQ539" s="417"/>
      <c r="MPR539" s="417"/>
      <c r="MPS539" s="417"/>
      <c r="MPT539" s="417"/>
      <c r="MPU539" s="417"/>
      <c r="MPV539" s="418"/>
      <c r="MPW539" s="418"/>
      <c r="MPX539" s="418"/>
      <c r="MPY539" s="418"/>
      <c r="MPZ539" s="418"/>
      <c r="MQA539" s="417"/>
      <c r="MQB539" s="417"/>
      <c r="MQC539" s="418"/>
      <c r="MQD539" s="418"/>
      <c r="MQE539" s="417"/>
      <c r="MQF539" s="417"/>
      <c r="MQG539" s="418"/>
      <c r="MQH539" s="418"/>
      <c r="MQI539" s="417"/>
      <c r="MQJ539" s="417"/>
      <c r="MQK539" s="417"/>
      <c r="MQL539" s="417"/>
      <c r="MQM539" s="417"/>
      <c r="MQN539" s="417"/>
      <c r="MQO539" s="417"/>
      <c r="MQP539" s="418"/>
      <c r="MQQ539" s="418"/>
      <c r="MQR539" s="417"/>
      <c r="MQS539" s="417"/>
      <c r="MQT539" s="418"/>
      <c r="MQU539" s="418"/>
      <c r="MQV539" s="417"/>
      <c r="MQW539" s="417"/>
      <c r="MQX539" s="417"/>
      <c r="MQY539" s="417"/>
      <c r="MQZ539" s="417"/>
      <c r="MRA539" s="411"/>
      <c r="MRB539" s="443"/>
      <c r="MRC539" s="417"/>
      <c r="MRD539" s="417"/>
      <c r="MRE539" s="417"/>
      <c r="MRF539" s="417"/>
      <c r="MRG539" s="417"/>
      <c r="MRH539" s="417"/>
      <c r="MRI539" s="417"/>
      <c r="MRJ539" s="416"/>
      <c r="MRK539" s="416"/>
      <c r="MRL539" s="416"/>
      <c r="MRM539" s="416"/>
      <c r="MRN539" s="416"/>
      <c r="MRO539" s="416"/>
      <c r="MRP539" s="416"/>
      <c r="MRQ539" s="416"/>
      <c r="MRR539" s="416"/>
      <c r="MRS539" s="416"/>
      <c r="MRT539" s="416"/>
      <c r="MRU539" s="416"/>
      <c r="MRV539" s="416"/>
      <c r="MRW539" s="416"/>
      <c r="MRX539" s="416"/>
      <c r="MRY539" s="416"/>
      <c r="MRZ539" s="416"/>
      <c r="MSA539" s="416"/>
      <c r="MSB539" s="416"/>
      <c r="MSC539" s="416"/>
      <c r="MSD539" s="416"/>
      <c r="MSE539" s="416"/>
      <c r="MSF539" s="416"/>
      <c r="MSG539" s="416"/>
      <c r="MSH539" s="416"/>
      <c r="MSI539" s="416"/>
      <c r="MSJ539" s="416"/>
      <c r="MSK539" s="416"/>
      <c r="MSL539" s="416"/>
      <c r="MSM539" s="416"/>
      <c r="MSN539" s="416"/>
      <c r="MSO539" s="416"/>
      <c r="MSP539" s="416"/>
      <c r="MSQ539" s="416"/>
      <c r="MSR539" s="416"/>
      <c r="MSS539" s="416"/>
      <c r="MST539" s="416"/>
      <c r="MSU539" s="416"/>
      <c r="MSV539" s="416"/>
      <c r="MSW539" s="416"/>
      <c r="MSX539" s="416"/>
      <c r="MSY539" s="416"/>
      <c r="MSZ539" s="416"/>
      <c r="MTA539" s="416"/>
      <c r="MTB539" s="417"/>
      <c r="MTC539" s="417"/>
      <c r="MTD539" s="417"/>
      <c r="MTE539" s="417"/>
      <c r="MTF539" s="417"/>
      <c r="MTG539" s="417"/>
      <c r="MTH539" s="417"/>
      <c r="MTI539" s="417"/>
      <c r="MTJ539" s="417"/>
      <c r="MTK539" s="417"/>
      <c r="MTL539" s="417"/>
      <c r="MTM539" s="417"/>
      <c r="MTN539" s="417"/>
      <c r="MTO539" s="417"/>
      <c r="MTP539" s="417"/>
      <c r="MTQ539" s="417"/>
      <c r="MTR539" s="417"/>
      <c r="MTS539" s="417"/>
      <c r="MTT539" s="417"/>
      <c r="MTU539" s="417"/>
      <c r="MTV539" s="417"/>
      <c r="MTW539" s="417"/>
      <c r="MTX539" s="417"/>
      <c r="MTY539" s="417"/>
      <c r="MTZ539" s="418"/>
      <c r="MUA539" s="418"/>
      <c r="MUB539" s="418"/>
      <c r="MUC539" s="418"/>
      <c r="MUD539" s="418"/>
      <c r="MUE539" s="417"/>
      <c r="MUF539" s="417"/>
      <c r="MUG539" s="418"/>
      <c r="MUH539" s="418"/>
      <c r="MUI539" s="417"/>
      <c r="MUJ539" s="417"/>
      <c r="MUK539" s="418"/>
      <c r="MUL539" s="418"/>
      <c r="MUM539" s="417"/>
      <c r="MUN539" s="417"/>
      <c r="MUO539" s="417"/>
      <c r="MUP539" s="417"/>
      <c r="MUQ539" s="417"/>
      <c r="MUR539" s="417"/>
      <c r="MUS539" s="417"/>
      <c r="MUT539" s="418"/>
      <c r="MUU539" s="418"/>
      <c r="MUV539" s="417"/>
      <c r="MUW539" s="417"/>
      <c r="MUX539" s="418"/>
      <c r="MUY539" s="418"/>
      <c r="MUZ539" s="417"/>
      <c r="MVA539" s="417"/>
      <c r="MVB539" s="417"/>
      <c r="MVC539" s="417"/>
      <c r="MVD539" s="417"/>
      <c r="MVE539" s="411"/>
      <c r="MVF539" s="443"/>
      <c r="MVG539" s="417"/>
      <c r="MVH539" s="417"/>
      <c r="MVI539" s="417"/>
      <c r="MVJ539" s="417"/>
      <c r="MVK539" s="417"/>
      <c r="MVL539" s="417"/>
      <c r="MVM539" s="417"/>
      <c r="MVN539" s="416"/>
      <c r="MVO539" s="416"/>
      <c r="MVP539" s="416"/>
      <c r="MVQ539" s="416"/>
      <c r="MVR539" s="416"/>
      <c r="MVS539" s="416"/>
      <c r="MVT539" s="416"/>
      <c r="MVU539" s="416"/>
      <c r="MVV539" s="416"/>
      <c r="MVW539" s="416"/>
      <c r="MVX539" s="416"/>
      <c r="MVY539" s="416"/>
      <c r="MVZ539" s="416"/>
      <c r="MWA539" s="416"/>
      <c r="MWB539" s="416"/>
      <c r="MWC539" s="416"/>
      <c r="MWD539" s="416"/>
      <c r="MWE539" s="416"/>
      <c r="MWF539" s="416"/>
      <c r="MWG539" s="416"/>
      <c r="MWH539" s="416"/>
      <c r="MWI539" s="416"/>
      <c r="MWJ539" s="416"/>
      <c r="MWK539" s="416"/>
      <c r="MWL539" s="416"/>
      <c r="MWM539" s="416"/>
      <c r="MWN539" s="416"/>
      <c r="MWO539" s="416"/>
      <c r="MWP539" s="416"/>
      <c r="MWQ539" s="416"/>
      <c r="MWR539" s="416"/>
      <c r="MWS539" s="416"/>
      <c r="MWT539" s="416"/>
      <c r="MWU539" s="416"/>
      <c r="MWV539" s="416"/>
      <c r="MWW539" s="416"/>
      <c r="MWX539" s="416"/>
      <c r="MWY539" s="416"/>
      <c r="MWZ539" s="416"/>
      <c r="MXA539" s="416"/>
      <c r="MXB539" s="416"/>
      <c r="MXC539" s="416"/>
      <c r="MXD539" s="416"/>
      <c r="MXE539" s="416"/>
      <c r="MXF539" s="417"/>
      <c r="MXG539" s="417"/>
      <c r="MXH539" s="417"/>
      <c r="MXI539" s="417"/>
      <c r="MXJ539" s="417"/>
      <c r="MXK539" s="417"/>
      <c r="MXL539" s="417"/>
      <c r="MXM539" s="417"/>
      <c r="MXN539" s="417"/>
      <c r="MXO539" s="417"/>
      <c r="MXP539" s="417"/>
      <c r="MXQ539" s="417"/>
      <c r="MXR539" s="417"/>
      <c r="MXS539" s="417"/>
      <c r="MXT539" s="417"/>
      <c r="MXU539" s="417"/>
      <c r="MXV539" s="417"/>
      <c r="MXW539" s="417"/>
      <c r="MXX539" s="417"/>
      <c r="MXY539" s="417"/>
      <c r="MXZ539" s="417"/>
      <c r="MYA539" s="417"/>
      <c r="MYB539" s="417"/>
      <c r="MYC539" s="417"/>
      <c r="MYD539" s="418"/>
      <c r="MYE539" s="418"/>
      <c r="MYF539" s="418"/>
      <c r="MYG539" s="418"/>
      <c r="MYH539" s="418"/>
      <c r="MYI539" s="417"/>
      <c r="MYJ539" s="417"/>
      <c r="MYK539" s="418"/>
      <c r="MYL539" s="418"/>
      <c r="MYM539" s="417"/>
      <c r="MYN539" s="417"/>
      <c r="MYO539" s="418"/>
      <c r="MYP539" s="418"/>
      <c r="MYQ539" s="417"/>
      <c r="MYR539" s="417"/>
      <c r="MYS539" s="417"/>
      <c r="MYT539" s="417"/>
      <c r="MYU539" s="417"/>
      <c r="MYV539" s="417"/>
      <c r="MYW539" s="417"/>
      <c r="MYX539" s="418"/>
      <c r="MYY539" s="418"/>
      <c r="MYZ539" s="417"/>
      <c r="MZA539" s="417"/>
      <c r="MZB539" s="418"/>
      <c r="MZC539" s="418"/>
      <c r="MZD539" s="417"/>
      <c r="MZE539" s="417"/>
      <c r="MZF539" s="417"/>
      <c r="MZG539" s="417"/>
      <c r="MZH539" s="417"/>
      <c r="MZI539" s="411"/>
      <c r="MZJ539" s="443"/>
      <c r="MZK539" s="417"/>
      <c r="MZL539" s="417"/>
      <c r="MZM539" s="417"/>
      <c r="MZN539" s="417"/>
      <c r="MZO539" s="417"/>
      <c r="MZP539" s="417"/>
      <c r="MZQ539" s="417"/>
      <c r="MZR539" s="416"/>
      <c r="MZS539" s="416"/>
      <c r="MZT539" s="416"/>
      <c r="MZU539" s="416"/>
      <c r="MZV539" s="416"/>
      <c r="MZW539" s="416"/>
      <c r="MZX539" s="416"/>
      <c r="MZY539" s="416"/>
      <c r="MZZ539" s="416"/>
      <c r="NAA539" s="416"/>
      <c r="NAB539" s="416"/>
      <c r="NAC539" s="416"/>
      <c r="NAD539" s="416"/>
      <c r="NAE539" s="416"/>
      <c r="NAF539" s="416"/>
      <c r="NAG539" s="416"/>
      <c r="NAH539" s="416"/>
      <c r="NAI539" s="416"/>
      <c r="NAJ539" s="416"/>
      <c r="NAK539" s="416"/>
      <c r="NAL539" s="416"/>
      <c r="NAM539" s="416"/>
      <c r="NAN539" s="416"/>
      <c r="NAO539" s="416"/>
      <c r="NAP539" s="416"/>
      <c r="NAQ539" s="416"/>
      <c r="NAR539" s="416"/>
      <c r="NAS539" s="416"/>
      <c r="NAT539" s="416"/>
      <c r="NAU539" s="416"/>
      <c r="NAV539" s="416"/>
      <c r="NAW539" s="416"/>
      <c r="NAX539" s="416"/>
      <c r="NAY539" s="416"/>
      <c r="NAZ539" s="416"/>
      <c r="NBA539" s="416"/>
      <c r="NBB539" s="416"/>
      <c r="NBC539" s="416"/>
      <c r="NBD539" s="416"/>
      <c r="NBE539" s="416"/>
      <c r="NBF539" s="416"/>
      <c r="NBG539" s="416"/>
      <c r="NBH539" s="416"/>
      <c r="NBI539" s="416"/>
      <c r="NBJ539" s="417"/>
      <c r="NBK539" s="417"/>
      <c r="NBL539" s="417"/>
      <c r="NBM539" s="417"/>
      <c r="NBN539" s="417"/>
      <c r="NBO539" s="417"/>
      <c r="NBP539" s="417"/>
      <c r="NBQ539" s="417"/>
      <c r="NBR539" s="417"/>
      <c r="NBS539" s="417"/>
      <c r="NBT539" s="417"/>
      <c r="NBU539" s="417"/>
      <c r="NBV539" s="417"/>
      <c r="NBW539" s="417"/>
      <c r="NBX539" s="417"/>
      <c r="NBY539" s="417"/>
      <c r="NBZ539" s="417"/>
      <c r="NCA539" s="417"/>
      <c r="NCB539" s="417"/>
      <c r="NCC539" s="417"/>
      <c r="NCD539" s="417"/>
      <c r="NCE539" s="417"/>
      <c r="NCF539" s="417"/>
      <c r="NCG539" s="417"/>
      <c r="NCH539" s="418"/>
      <c r="NCI539" s="418"/>
      <c r="NCJ539" s="418"/>
      <c r="NCK539" s="418"/>
      <c r="NCL539" s="418"/>
      <c r="NCM539" s="417"/>
      <c r="NCN539" s="417"/>
      <c r="NCO539" s="418"/>
      <c r="NCP539" s="418"/>
      <c r="NCQ539" s="417"/>
      <c r="NCR539" s="417"/>
      <c r="NCS539" s="418"/>
      <c r="NCT539" s="418"/>
      <c r="NCU539" s="417"/>
      <c r="NCV539" s="417"/>
      <c r="NCW539" s="417"/>
      <c r="NCX539" s="417"/>
      <c r="NCY539" s="417"/>
      <c r="NCZ539" s="417"/>
      <c r="NDA539" s="417"/>
      <c r="NDB539" s="418"/>
      <c r="NDC539" s="418"/>
      <c r="NDD539" s="417"/>
      <c r="NDE539" s="417"/>
      <c r="NDF539" s="418"/>
      <c r="NDG539" s="418"/>
      <c r="NDH539" s="417"/>
      <c r="NDI539" s="417"/>
      <c r="NDJ539" s="417"/>
      <c r="NDK539" s="417"/>
      <c r="NDL539" s="417"/>
      <c r="NDM539" s="411"/>
      <c r="NDN539" s="443"/>
      <c r="NDO539" s="417"/>
      <c r="NDP539" s="417"/>
      <c r="NDQ539" s="417"/>
      <c r="NDR539" s="417"/>
      <c r="NDS539" s="417"/>
      <c r="NDT539" s="417"/>
      <c r="NDU539" s="417"/>
      <c r="NDV539" s="416"/>
      <c r="NDW539" s="416"/>
      <c r="NDX539" s="416"/>
      <c r="NDY539" s="416"/>
      <c r="NDZ539" s="416"/>
      <c r="NEA539" s="416"/>
      <c r="NEB539" s="416"/>
      <c r="NEC539" s="416"/>
      <c r="NED539" s="416"/>
      <c r="NEE539" s="416"/>
      <c r="NEF539" s="416"/>
      <c r="NEG539" s="416"/>
      <c r="NEH539" s="416"/>
      <c r="NEI539" s="416"/>
      <c r="NEJ539" s="416"/>
      <c r="NEK539" s="416"/>
      <c r="NEL539" s="416"/>
      <c r="NEM539" s="416"/>
      <c r="NEN539" s="416"/>
      <c r="NEO539" s="416"/>
      <c r="NEP539" s="416"/>
      <c r="NEQ539" s="416"/>
      <c r="NER539" s="416"/>
      <c r="NES539" s="416"/>
      <c r="NET539" s="416"/>
      <c r="NEU539" s="416"/>
      <c r="NEV539" s="416"/>
      <c r="NEW539" s="416"/>
      <c r="NEX539" s="416"/>
      <c r="NEY539" s="416"/>
      <c r="NEZ539" s="416"/>
      <c r="NFA539" s="416"/>
      <c r="NFB539" s="416"/>
      <c r="NFC539" s="416"/>
      <c r="NFD539" s="416"/>
      <c r="NFE539" s="416"/>
      <c r="NFF539" s="416"/>
      <c r="NFG539" s="416"/>
      <c r="NFH539" s="416"/>
      <c r="NFI539" s="416"/>
      <c r="NFJ539" s="416"/>
      <c r="NFK539" s="416"/>
      <c r="NFL539" s="416"/>
      <c r="NFM539" s="416"/>
      <c r="NFN539" s="417"/>
      <c r="NFO539" s="417"/>
      <c r="NFP539" s="417"/>
      <c r="NFQ539" s="417"/>
      <c r="NFR539" s="417"/>
      <c r="NFS539" s="417"/>
      <c r="NFT539" s="417"/>
      <c r="NFU539" s="417"/>
      <c r="NFV539" s="417"/>
      <c r="NFW539" s="417"/>
      <c r="NFX539" s="417"/>
      <c r="NFY539" s="417"/>
      <c r="NFZ539" s="417"/>
      <c r="NGA539" s="417"/>
      <c r="NGB539" s="417"/>
      <c r="NGC539" s="417"/>
      <c r="NGD539" s="417"/>
      <c r="NGE539" s="417"/>
      <c r="NGF539" s="417"/>
      <c r="NGG539" s="417"/>
      <c r="NGH539" s="417"/>
      <c r="NGI539" s="417"/>
      <c r="NGJ539" s="417"/>
      <c r="NGK539" s="417"/>
      <c r="NGL539" s="418"/>
      <c r="NGM539" s="418"/>
      <c r="NGN539" s="418"/>
      <c r="NGO539" s="418"/>
      <c r="NGP539" s="418"/>
      <c r="NGQ539" s="417"/>
      <c r="NGR539" s="417"/>
      <c r="NGS539" s="418"/>
      <c r="NGT539" s="418"/>
      <c r="NGU539" s="417"/>
      <c r="NGV539" s="417"/>
      <c r="NGW539" s="418"/>
      <c r="NGX539" s="418"/>
      <c r="NGY539" s="417"/>
      <c r="NGZ539" s="417"/>
      <c r="NHA539" s="417"/>
      <c r="NHB539" s="417"/>
      <c r="NHC539" s="417"/>
      <c r="NHD539" s="417"/>
      <c r="NHE539" s="417"/>
      <c r="NHF539" s="418"/>
      <c r="NHG539" s="418"/>
      <c r="NHH539" s="417"/>
      <c r="NHI539" s="417"/>
      <c r="NHJ539" s="418"/>
      <c r="NHK539" s="418"/>
      <c r="NHL539" s="417"/>
      <c r="NHM539" s="417"/>
      <c r="NHN539" s="417"/>
      <c r="NHO539" s="417"/>
      <c r="NHP539" s="417"/>
      <c r="NHQ539" s="411"/>
      <c r="NHR539" s="443"/>
      <c r="NHS539" s="417"/>
      <c r="NHT539" s="417"/>
      <c r="NHU539" s="417"/>
      <c r="NHV539" s="417"/>
      <c r="NHW539" s="417"/>
      <c r="NHX539" s="417"/>
      <c r="NHY539" s="417"/>
      <c r="NHZ539" s="416"/>
      <c r="NIA539" s="416"/>
      <c r="NIB539" s="416"/>
      <c r="NIC539" s="416"/>
      <c r="NID539" s="416"/>
      <c r="NIE539" s="416"/>
      <c r="NIF539" s="416"/>
      <c r="NIG539" s="416"/>
      <c r="NIH539" s="416"/>
      <c r="NII539" s="416"/>
      <c r="NIJ539" s="416"/>
      <c r="NIK539" s="416"/>
      <c r="NIL539" s="416"/>
      <c r="NIM539" s="416"/>
      <c r="NIN539" s="416"/>
      <c r="NIO539" s="416"/>
      <c r="NIP539" s="416"/>
      <c r="NIQ539" s="416"/>
      <c r="NIR539" s="416"/>
      <c r="NIS539" s="416"/>
      <c r="NIT539" s="416"/>
      <c r="NIU539" s="416"/>
      <c r="NIV539" s="416"/>
      <c r="NIW539" s="416"/>
      <c r="NIX539" s="416"/>
      <c r="NIY539" s="416"/>
      <c r="NIZ539" s="416"/>
      <c r="NJA539" s="416"/>
      <c r="NJB539" s="416"/>
      <c r="NJC539" s="416"/>
      <c r="NJD539" s="416"/>
      <c r="NJE539" s="416"/>
      <c r="NJF539" s="416"/>
      <c r="NJG539" s="416"/>
      <c r="NJH539" s="416"/>
      <c r="NJI539" s="416"/>
      <c r="NJJ539" s="416"/>
      <c r="NJK539" s="416"/>
      <c r="NJL539" s="416"/>
      <c r="NJM539" s="416"/>
      <c r="NJN539" s="416"/>
      <c r="NJO539" s="416"/>
      <c r="NJP539" s="416"/>
      <c r="NJQ539" s="416"/>
      <c r="NJR539" s="417"/>
      <c r="NJS539" s="417"/>
      <c r="NJT539" s="417"/>
      <c r="NJU539" s="417"/>
      <c r="NJV539" s="417"/>
      <c r="NJW539" s="417"/>
      <c r="NJX539" s="417"/>
      <c r="NJY539" s="417"/>
      <c r="NJZ539" s="417"/>
      <c r="NKA539" s="417"/>
      <c r="NKB539" s="417"/>
      <c r="NKC539" s="417"/>
      <c r="NKD539" s="417"/>
      <c r="NKE539" s="417"/>
      <c r="NKF539" s="417"/>
      <c r="NKG539" s="417"/>
      <c r="NKH539" s="417"/>
      <c r="NKI539" s="417"/>
      <c r="NKJ539" s="417"/>
      <c r="NKK539" s="417"/>
      <c r="NKL539" s="417"/>
      <c r="NKM539" s="417"/>
      <c r="NKN539" s="417"/>
      <c r="NKO539" s="417"/>
      <c r="NKP539" s="418"/>
      <c r="NKQ539" s="418"/>
      <c r="NKR539" s="418"/>
      <c r="NKS539" s="418"/>
      <c r="NKT539" s="418"/>
      <c r="NKU539" s="417"/>
      <c r="NKV539" s="417"/>
      <c r="NKW539" s="418"/>
      <c r="NKX539" s="418"/>
      <c r="NKY539" s="417"/>
      <c r="NKZ539" s="417"/>
      <c r="NLA539" s="418"/>
      <c r="NLB539" s="418"/>
      <c r="NLC539" s="417"/>
      <c r="NLD539" s="417"/>
      <c r="NLE539" s="417"/>
      <c r="NLF539" s="417"/>
      <c r="NLG539" s="417"/>
      <c r="NLH539" s="417"/>
      <c r="NLI539" s="417"/>
      <c r="NLJ539" s="418"/>
      <c r="NLK539" s="418"/>
      <c r="NLL539" s="417"/>
      <c r="NLM539" s="417"/>
      <c r="NLN539" s="418"/>
      <c r="NLO539" s="418"/>
      <c r="NLP539" s="417"/>
      <c r="NLQ539" s="417"/>
      <c r="NLR539" s="417"/>
      <c r="NLS539" s="417"/>
      <c r="NLT539" s="417"/>
      <c r="NLU539" s="411"/>
      <c r="NLV539" s="443"/>
      <c r="NLW539" s="417"/>
      <c r="NLX539" s="417"/>
      <c r="NLY539" s="417"/>
      <c r="NLZ539" s="417"/>
      <c r="NMA539" s="417"/>
      <c r="NMB539" s="417"/>
      <c r="NMC539" s="417"/>
      <c r="NMD539" s="416"/>
      <c r="NME539" s="416"/>
      <c r="NMF539" s="416"/>
      <c r="NMG539" s="416"/>
      <c r="NMH539" s="416"/>
      <c r="NMI539" s="416"/>
      <c r="NMJ539" s="416"/>
      <c r="NMK539" s="416"/>
      <c r="NML539" s="416"/>
      <c r="NMM539" s="416"/>
      <c r="NMN539" s="416"/>
      <c r="NMO539" s="416"/>
      <c r="NMP539" s="416"/>
      <c r="NMQ539" s="416"/>
      <c r="NMR539" s="416"/>
      <c r="NMS539" s="416"/>
      <c r="NMT539" s="416"/>
      <c r="NMU539" s="416"/>
      <c r="NMV539" s="416"/>
      <c r="NMW539" s="416"/>
      <c r="NMX539" s="416"/>
      <c r="NMY539" s="416"/>
      <c r="NMZ539" s="416"/>
      <c r="NNA539" s="416"/>
      <c r="NNB539" s="416"/>
      <c r="NNC539" s="416"/>
      <c r="NND539" s="416"/>
      <c r="NNE539" s="416"/>
      <c r="NNF539" s="416"/>
      <c r="NNG539" s="416"/>
      <c r="NNH539" s="416"/>
      <c r="NNI539" s="416"/>
      <c r="NNJ539" s="416"/>
      <c r="NNK539" s="416"/>
      <c r="NNL539" s="416"/>
      <c r="NNM539" s="416"/>
      <c r="NNN539" s="416"/>
      <c r="NNO539" s="416"/>
      <c r="NNP539" s="416"/>
      <c r="NNQ539" s="416"/>
      <c r="NNR539" s="416"/>
      <c r="NNS539" s="416"/>
      <c r="NNT539" s="416"/>
      <c r="NNU539" s="416"/>
      <c r="NNV539" s="417"/>
      <c r="NNW539" s="417"/>
      <c r="NNX539" s="417"/>
      <c r="NNY539" s="417"/>
      <c r="NNZ539" s="417"/>
      <c r="NOA539" s="417"/>
      <c r="NOB539" s="417"/>
      <c r="NOC539" s="417"/>
      <c r="NOD539" s="417"/>
      <c r="NOE539" s="417"/>
      <c r="NOF539" s="417"/>
      <c r="NOG539" s="417"/>
      <c r="NOH539" s="417"/>
      <c r="NOI539" s="417"/>
      <c r="NOJ539" s="417"/>
      <c r="NOK539" s="417"/>
      <c r="NOL539" s="417"/>
      <c r="NOM539" s="417"/>
      <c r="NON539" s="417"/>
      <c r="NOO539" s="417"/>
      <c r="NOP539" s="417"/>
      <c r="NOQ539" s="417"/>
      <c r="NOR539" s="417"/>
      <c r="NOS539" s="417"/>
      <c r="NOT539" s="418"/>
      <c r="NOU539" s="418"/>
      <c r="NOV539" s="418"/>
      <c r="NOW539" s="418"/>
      <c r="NOX539" s="418"/>
      <c r="NOY539" s="417"/>
      <c r="NOZ539" s="417"/>
      <c r="NPA539" s="418"/>
      <c r="NPB539" s="418"/>
      <c r="NPC539" s="417"/>
      <c r="NPD539" s="417"/>
      <c r="NPE539" s="418"/>
      <c r="NPF539" s="418"/>
      <c r="NPG539" s="417"/>
      <c r="NPH539" s="417"/>
      <c r="NPI539" s="417"/>
      <c r="NPJ539" s="417"/>
      <c r="NPK539" s="417"/>
      <c r="NPL539" s="417"/>
      <c r="NPM539" s="417"/>
      <c r="NPN539" s="418"/>
      <c r="NPO539" s="418"/>
      <c r="NPP539" s="417"/>
      <c r="NPQ539" s="417"/>
      <c r="NPR539" s="418"/>
      <c r="NPS539" s="418"/>
      <c r="NPT539" s="417"/>
      <c r="NPU539" s="417"/>
      <c r="NPV539" s="417"/>
      <c r="NPW539" s="417"/>
      <c r="NPX539" s="417"/>
      <c r="NPY539" s="411"/>
      <c r="NPZ539" s="443"/>
      <c r="NQA539" s="417"/>
      <c r="NQB539" s="417"/>
      <c r="NQC539" s="417"/>
      <c r="NQD539" s="417"/>
      <c r="NQE539" s="417"/>
      <c r="NQF539" s="417"/>
      <c r="NQG539" s="417"/>
      <c r="NQH539" s="416"/>
      <c r="NQI539" s="416"/>
      <c r="NQJ539" s="416"/>
      <c r="NQK539" s="416"/>
      <c r="NQL539" s="416"/>
      <c r="NQM539" s="416"/>
      <c r="NQN539" s="416"/>
      <c r="NQO539" s="416"/>
      <c r="NQP539" s="416"/>
      <c r="NQQ539" s="416"/>
      <c r="NQR539" s="416"/>
      <c r="NQS539" s="416"/>
      <c r="NQT539" s="416"/>
      <c r="NQU539" s="416"/>
      <c r="NQV539" s="416"/>
      <c r="NQW539" s="416"/>
      <c r="NQX539" s="416"/>
      <c r="NQY539" s="416"/>
      <c r="NQZ539" s="416"/>
      <c r="NRA539" s="416"/>
      <c r="NRB539" s="416"/>
      <c r="NRC539" s="416"/>
      <c r="NRD539" s="416"/>
      <c r="NRE539" s="416"/>
      <c r="NRF539" s="416"/>
      <c r="NRG539" s="416"/>
      <c r="NRH539" s="416"/>
      <c r="NRI539" s="416"/>
      <c r="NRJ539" s="416"/>
      <c r="NRK539" s="416"/>
      <c r="NRL539" s="416"/>
      <c r="NRM539" s="416"/>
      <c r="NRN539" s="416"/>
      <c r="NRO539" s="416"/>
      <c r="NRP539" s="416"/>
      <c r="NRQ539" s="416"/>
      <c r="NRR539" s="416"/>
      <c r="NRS539" s="416"/>
      <c r="NRT539" s="416"/>
      <c r="NRU539" s="416"/>
      <c r="NRV539" s="416"/>
      <c r="NRW539" s="416"/>
      <c r="NRX539" s="416"/>
      <c r="NRY539" s="416"/>
      <c r="NRZ539" s="417"/>
      <c r="NSA539" s="417"/>
      <c r="NSB539" s="417"/>
      <c r="NSC539" s="417"/>
      <c r="NSD539" s="417"/>
      <c r="NSE539" s="417"/>
      <c r="NSF539" s="417"/>
      <c r="NSG539" s="417"/>
      <c r="NSH539" s="417"/>
      <c r="NSI539" s="417"/>
      <c r="NSJ539" s="417"/>
      <c r="NSK539" s="417"/>
      <c r="NSL539" s="417"/>
      <c r="NSM539" s="417"/>
      <c r="NSN539" s="417"/>
      <c r="NSO539" s="417"/>
      <c r="NSP539" s="417"/>
      <c r="NSQ539" s="417"/>
      <c r="NSR539" s="417"/>
      <c r="NSS539" s="417"/>
      <c r="NST539" s="417"/>
      <c r="NSU539" s="417"/>
      <c r="NSV539" s="417"/>
      <c r="NSW539" s="417"/>
      <c r="NSX539" s="418"/>
      <c r="NSY539" s="418"/>
      <c r="NSZ539" s="418"/>
      <c r="NTA539" s="418"/>
      <c r="NTB539" s="418"/>
      <c r="NTC539" s="417"/>
      <c r="NTD539" s="417"/>
      <c r="NTE539" s="418"/>
      <c r="NTF539" s="418"/>
      <c r="NTG539" s="417"/>
      <c r="NTH539" s="417"/>
      <c r="NTI539" s="418"/>
      <c r="NTJ539" s="418"/>
      <c r="NTK539" s="417"/>
      <c r="NTL539" s="417"/>
      <c r="NTM539" s="417"/>
      <c r="NTN539" s="417"/>
      <c r="NTO539" s="417"/>
      <c r="NTP539" s="417"/>
      <c r="NTQ539" s="417"/>
      <c r="NTR539" s="418"/>
      <c r="NTS539" s="418"/>
      <c r="NTT539" s="417"/>
      <c r="NTU539" s="417"/>
      <c r="NTV539" s="418"/>
      <c r="NTW539" s="418"/>
      <c r="NTX539" s="417"/>
      <c r="NTY539" s="417"/>
      <c r="NTZ539" s="417"/>
      <c r="NUA539" s="417"/>
      <c r="NUB539" s="417"/>
      <c r="NUC539" s="411"/>
      <c r="NUD539" s="443"/>
      <c r="NUE539" s="417"/>
      <c r="NUF539" s="417"/>
      <c r="NUG539" s="417"/>
      <c r="NUH539" s="417"/>
      <c r="NUI539" s="417"/>
      <c r="NUJ539" s="417"/>
      <c r="NUK539" s="417"/>
      <c r="NUL539" s="416"/>
      <c r="NUM539" s="416"/>
      <c r="NUN539" s="416"/>
      <c r="NUO539" s="416"/>
      <c r="NUP539" s="416"/>
      <c r="NUQ539" s="416"/>
      <c r="NUR539" s="416"/>
      <c r="NUS539" s="416"/>
      <c r="NUT539" s="416"/>
      <c r="NUU539" s="416"/>
      <c r="NUV539" s="416"/>
      <c r="NUW539" s="416"/>
      <c r="NUX539" s="416"/>
      <c r="NUY539" s="416"/>
      <c r="NUZ539" s="416"/>
      <c r="NVA539" s="416"/>
      <c r="NVB539" s="416"/>
      <c r="NVC539" s="416"/>
      <c r="NVD539" s="416"/>
      <c r="NVE539" s="416"/>
      <c r="NVF539" s="416"/>
      <c r="NVG539" s="416"/>
      <c r="NVH539" s="416"/>
      <c r="NVI539" s="416"/>
      <c r="NVJ539" s="416"/>
      <c r="NVK539" s="416"/>
      <c r="NVL539" s="416"/>
      <c r="NVM539" s="416"/>
      <c r="NVN539" s="416"/>
      <c r="NVO539" s="416"/>
      <c r="NVP539" s="416"/>
      <c r="NVQ539" s="416"/>
      <c r="NVR539" s="416"/>
      <c r="NVS539" s="416"/>
      <c r="NVT539" s="416"/>
      <c r="NVU539" s="416"/>
      <c r="NVV539" s="416"/>
      <c r="NVW539" s="416"/>
      <c r="NVX539" s="416"/>
      <c r="NVY539" s="416"/>
      <c r="NVZ539" s="416"/>
      <c r="NWA539" s="416"/>
      <c r="NWB539" s="416"/>
      <c r="NWC539" s="416"/>
      <c r="NWD539" s="417"/>
      <c r="NWE539" s="417"/>
      <c r="NWF539" s="417"/>
      <c r="NWG539" s="417"/>
      <c r="NWH539" s="417"/>
      <c r="NWI539" s="417"/>
      <c r="NWJ539" s="417"/>
      <c r="NWK539" s="417"/>
      <c r="NWL539" s="417"/>
      <c r="NWM539" s="417"/>
      <c r="NWN539" s="417"/>
      <c r="NWO539" s="417"/>
      <c r="NWP539" s="417"/>
      <c r="NWQ539" s="417"/>
      <c r="NWR539" s="417"/>
      <c r="NWS539" s="417"/>
      <c r="NWT539" s="417"/>
      <c r="NWU539" s="417"/>
      <c r="NWV539" s="417"/>
      <c r="NWW539" s="417"/>
      <c r="NWX539" s="417"/>
      <c r="NWY539" s="417"/>
      <c r="NWZ539" s="417"/>
      <c r="NXA539" s="417"/>
      <c r="NXB539" s="418"/>
      <c r="NXC539" s="418"/>
      <c r="NXD539" s="418"/>
      <c r="NXE539" s="418"/>
      <c r="NXF539" s="418"/>
      <c r="NXG539" s="417"/>
      <c r="NXH539" s="417"/>
      <c r="NXI539" s="418"/>
      <c r="NXJ539" s="418"/>
      <c r="NXK539" s="417"/>
      <c r="NXL539" s="417"/>
      <c r="NXM539" s="418"/>
      <c r="NXN539" s="418"/>
      <c r="NXO539" s="417"/>
      <c r="NXP539" s="417"/>
      <c r="NXQ539" s="417"/>
      <c r="NXR539" s="417"/>
      <c r="NXS539" s="417"/>
      <c r="NXT539" s="417"/>
      <c r="NXU539" s="417"/>
      <c r="NXV539" s="418"/>
      <c r="NXW539" s="418"/>
      <c r="NXX539" s="417"/>
      <c r="NXY539" s="417"/>
      <c r="NXZ539" s="418"/>
      <c r="NYA539" s="418"/>
      <c r="NYB539" s="417"/>
      <c r="NYC539" s="417"/>
      <c r="NYD539" s="417"/>
      <c r="NYE539" s="417"/>
      <c r="NYF539" s="417"/>
      <c r="NYG539" s="411"/>
      <c r="NYH539" s="443"/>
      <c r="NYI539" s="417"/>
      <c r="NYJ539" s="417"/>
      <c r="NYK539" s="417"/>
      <c r="NYL539" s="417"/>
      <c r="NYM539" s="417"/>
      <c r="NYN539" s="417"/>
      <c r="NYO539" s="417"/>
      <c r="NYP539" s="416"/>
      <c r="NYQ539" s="416"/>
      <c r="NYR539" s="416"/>
      <c r="NYS539" s="416"/>
      <c r="NYT539" s="416"/>
      <c r="NYU539" s="416"/>
      <c r="NYV539" s="416"/>
      <c r="NYW539" s="416"/>
      <c r="NYX539" s="416"/>
      <c r="NYY539" s="416"/>
      <c r="NYZ539" s="416"/>
      <c r="NZA539" s="416"/>
      <c r="NZB539" s="416"/>
      <c r="NZC539" s="416"/>
      <c r="NZD539" s="416"/>
      <c r="NZE539" s="416"/>
      <c r="NZF539" s="416"/>
      <c r="NZG539" s="416"/>
      <c r="NZH539" s="416"/>
      <c r="NZI539" s="416"/>
      <c r="NZJ539" s="416"/>
      <c r="NZK539" s="416"/>
      <c r="NZL539" s="416"/>
      <c r="NZM539" s="416"/>
      <c r="NZN539" s="416"/>
      <c r="NZO539" s="416"/>
      <c r="NZP539" s="416"/>
      <c r="NZQ539" s="416"/>
      <c r="NZR539" s="416"/>
      <c r="NZS539" s="416"/>
      <c r="NZT539" s="416"/>
      <c r="NZU539" s="416"/>
      <c r="NZV539" s="416"/>
      <c r="NZW539" s="416"/>
      <c r="NZX539" s="416"/>
      <c r="NZY539" s="416"/>
      <c r="NZZ539" s="416"/>
      <c r="OAA539" s="416"/>
      <c r="OAB539" s="416"/>
      <c r="OAC539" s="416"/>
      <c r="OAD539" s="416"/>
      <c r="OAE539" s="416"/>
      <c r="OAF539" s="416"/>
      <c r="OAG539" s="416"/>
      <c r="OAH539" s="417"/>
      <c r="OAI539" s="417"/>
      <c r="OAJ539" s="417"/>
      <c r="OAK539" s="417"/>
      <c r="OAL539" s="417"/>
      <c r="OAM539" s="417"/>
      <c r="OAN539" s="417"/>
      <c r="OAO539" s="417"/>
      <c r="OAP539" s="417"/>
      <c r="OAQ539" s="417"/>
      <c r="OAR539" s="417"/>
      <c r="OAS539" s="417"/>
      <c r="OAT539" s="417"/>
      <c r="OAU539" s="417"/>
      <c r="OAV539" s="417"/>
      <c r="OAW539" s="417"/>
      <c r="OAX539" s="417"/>
      <c r="OAY539" s="417"/>
      <c r="OAZ539" s="417"/>
      <c r="OBA539" s="417"/>
      <c r="OBB539" s="417"/>
      <c r="OBC539" s="417"/>
      <c r="OBD539" s="417"/>
      <c r="OBE539" s="417"/>
      <c r="OBF539" s="418"/>
      <c r="OBG539" s="418"/>
      <c r="OBH539" s="418"/>
      <c r="OBI539" s="418"/>
      <c r="OBJ539" s="418"/>
      <c r="OBK539" s="417"/>
      <c r="OBL539" s="417"/>
      <c r="OBM539" s="418"/>
      <c r="OBN539" s="418"/>
      <c r="OBO539" s="417"/>
      <c r="OBP539" s="417"/>
      <c r="OBQ539" s="418"/>
      <c r="OBR539" s="418"/>
      <c r="OBS539" s="417"/>
      <c r="OBT539" s="417"/>
      <c r="OBU539" s="417"/>
      <c r="OBV539" s="417"/>
      <c r="OBW539" s="417"/>
      <c r="OBX539" s="417"/>
      <c r="OBY539" s="417"/>
      <c r="OBZ539" s="418"/>
      <c r="OCA539" s="418"/>
      <c r="OCB539" s="417"/>
      <c r="OCC539" s="417"/>
      <c r="OCD539" s="418"/>
      <c r="OCE539" s="418"/>
      <c r="OCF539" s="417"/>
      <c r="OCG539" s="417"/>
      <c r="OCH539" s="417"/>
      <c r="OCI539" s="417"/>
      <c r="OCJ539" s="417"/>
      <c r="OCK539" s="411"/>
      <c r="OCL539" s="443"/>
      <c r="OCM539" s="417"/>
      <c r="OCN539" s="417"/>
      <c r="OCO539" s="417"/>
      <c r="OCP539" s="417"/>
      <c r="OCQ539" s="417"/>
      <c r="OCR539" s="417"/>
      <c r="OCS539" s="417"/>
      <c r="OCT539" s="416"/>
      <c r="OCU539" s="416"/>
      <c r="OCV539" s="416"/>
      <c r="OCW539" s="416"/>
      <c r="OCX539" s="416"/>
      <c r="OCY539" s="416"/>
      <c r="OCZ539" s="416"/>
      <c r="ODA539" s="416"/>
      <c r="ODB539" s="416"/>
      <c r="ODC539" s="416"/>
      <c r="ODD539" s="416"/>
      <c r="ODE539" s="416"/>
      <c r="ODF539" s="416"/>
      <c r="ODG539" s="416"/>
      <c r="ODH539" s="416"/>
      <c r="ODI539" s="416"/>
      <c r="ODJ539" s="416"/>
      <c r="ODK539" s="416"/>
      <c r="ODL539" s="416"/>
      <c r="ODM539" s="416"/>
      <c r="ODN539" s="416"/>
      <c r="ODO539" s="416"/>
      <c r="ODP539" s="416"/>
      <c r="ODQ539" s="416"/>
      <c r="ODR539" s="416"/>
      <c r="ODS539" s="416"/>
      <c r="ODT539" s="416"/>
      <c r="ODU539" s="416"/>
      <c r="ODV539" s="416"/>
      <c r="ODW539" s="416"/>
      <c r="ODX539" s="416"/>
      <c r="ODY539" s="416"/>
      <c r="ODZ539" s="416"/>
      <c r="OEA539" s="416"/>
      <c r="OEB539" s="416"/>
      <c r="OEC539" s="416"/>
      <c r="OED539" s="416"/>
      <c r="OEE539" s="416"/>
      <c r="OEF539" s="416"/>
      <c r="OEG539" s="416"/>
      <c r="OEH539" s="416"/>
      <c r="OEI539" s="416"/>
      <c r="OEJ539" s="416"/>
      <c r="OEK539" s="416"/>
      <c r="OEL539" s="417"/>
      <c r="OEM539" s="417"/>
      <c r="OEN539" s="417"/>
      <c r="OEO539" s="417"/>
      <c r="OEP539" s="417"/>
      <c r="OEQ539" s="417"/>
      <c r="OER539" s="417"/>
      <c r="OES539" s="417"/>
      <c r="OET539" s="417"/>
      <c r="OEU539" s="417"/>
      <c r="OEV539" s="417"/>
      <c r="OEW539" s="417"/>
      <c r="OEX539" s="417"/>
      <c r="OEY539" s="417"/>
      <c r="OEZ539" s="417"/>
      <c r="OFA539" s="417"/>
      <c r="OFB539" s="417"/>
      <c r="OFC539" s="417"/>
      <c r="OFD539" s="417"/>
      <c r="OFE539" s="417"/>
      <c r="OFF539" s="417"/>
      <c r="OFG539" s="417"/>
      <c r="OFH539" s="417"/>
      <c r="OFI539" s="417"/>
      <c r="OFJ539" s="418"/>
      <c r="OFK539" s="418"/>
      <c r="OFL539" s="418"/>
      <c r="OFM539" s="418"/>
      <c r="OFN539" s="418"/>
      <c r="OFO539" s="417"/>
      <c r="OFP539" s="417"/>
      <c r="OFQ539" s="418"/>
      <c r="OFR539" s="418"/>
      <c r="OFS539" s="417"/>
      <c r="OFT539" s="417"/>
      <c r="OFU539" s="418"/>
      <c r="OFV539" s="418"/>
      <c r="OFW539" s="417"/>
      <c r="OFX539" s="417"/>
      <c r="OFY539" s="417"/>
      <c r="OFZ539" s="417"/>
      <c r="OGA539" s="417"/>
      <c r="OGB539" s="417"/>
      <c r="OGC539" s="417"/>
      <c r="OGD539" s="418"/>
      <c r="OGE539" s="418"/>
      <c r="OGF539" s="417"/>
      <c r="OGG539" s="417"/>
      <c r="OGH539" s="418"/>
      <c r="OGI539" s="418"/>
      <c r="OGJ539" s="417"/>
      <c r="OGK539" s="417"/>
      <c r="OGL539" s="417"/>
      <c r="OGM539" s="417"/>
      <c r="OGN539" s="417"/>
      <c r="OGO539" s="411"/>
      <c r="OGP539" s="443"/>
      <c r="OGQ539" s="417"/>
      <c r="OGR539" s="417"/>
      <c r="OGS539" s="417"/>
      <c r="OGT539" s="417"/>
      <c r="OGU539" s="417"/>
      <c r="OGV539" s="417"/>
      <c r="OGW539" s="417"/>
      <c r="OGX539" s="416"/>
      <c r="OGY539" s="416"/>
      <c r="OGZ539" s="416"/>
      <c r="OHA539" s="416"/>
      <c r="OHB539" s="416"/>
      <c r="OHC539" s="416"/>
      <c r="OHD539" s="416"/>
      <c r="OHE539" s="416"/>
      <c r="OHF539" s="416"/>
      <c r="OHG539" s="416"/>
      <c r="OHH539" s="416"/>
      <c r="OHI539" s="416"/>
      <c r="OHJ539" s="416"/>
      <c r="OHK539" s="416"/>
      <c r="OHL539" s="416"/>
      <c r="OHM539" s="416"/>
      <c r="OHN539" s="416"/>
      <c r="OHO539" s="416"/>
      <c r="OHP539" s="416"/>
      <c r="OHQ539" s="416"/>
      <c r="OHR539" s="416"/>
      <c r="OHS539" s="416"/>
      <c r="OHT539" s="416"/>
      <c r="OHU539" s="416"/>
      <c r="OHV539" s="416"/>
      <c r="OHW539" s="416"/>
      <c r="OHX539" s="416"/>
      <c r="OHY539" s="416"/>
      <c r="OHZ539" s="416"/>
      <c r="OIA539" s="416"/>
      <c r="OIB539" s="416"/>
      <c r="OIC539" s="416"/>
      <c r="OID539" s="416"/>
      <c r="OIE539" s="416"/>
      <c r="OIF539" s="416"/>
      <c r="OIG539" s="416"/>
      <c r="OIH539" s="416"/>
      <c r="OII539" s="416"/>
      <c r="OIJ539" s="416"/>
      <c r="OIK539" s="416"/>
      <c r="OIL539" s="416"/>
      <c r="OIM539" s="416"/>
      <c r="OIN539" s="416"/>
      <c r="OIO539" s="416"/>
      <c r="OIP539" s="417"/>
      <c r="OIQ539" s="417"/>
      <c r="OIR539" s="417"/>
      <c r="OIS539" s="417"/>
      <c r="OIT539" s="417"/>
      <c r="OIU539" s="417"/>
      <c r="OIV539" s="417"/>
      <c r="OIW539" s="417"/>
      <c r="OIX539" s="417"/>
      <c r="OIY539" s="417"/>
      <c r="OIZ539" s="417"/>
      <c r="OJA539" s="417"/>
      <c r="OJB539" s="417"/>
      <c r="OJC539" s="417"/>
      <c r="OJD539" s="417"/>
      <c r="OJE539" s="417"/>
      <c r="OJF539" s="417"/>
      <c r="OJG539" s="417"/>
      <c r="OJH539" s="417"/>
      <c r="OJI539" s="417"/>
      <c r="OJJ539" s="417"/>
      <c r="OJK539" s="417"/>
      <c r="OJL539" s="417"/>
      <c r="OJM539" s="417"/>
      <c r="OJN539" s="418"/>
      <c r="OJO539" s="418"/>
      <c r="OJP539" s="418"/>
      <c r="OJQ539" s="418"/>
      <c r="OJR539" s="418"/>
      <c r="OJS539" s="417"/>
      <c r="OJT539" s="417"/>
      <c r="OJU539" s="418"/>
      <c r="OJV539" s="418"/>
      <c r="OJW539" s="417"/>
      <c r="OJX539" s="417"/>
      <c r="OJY539" s="418"/>
      <c r="OJZ539" s="418"/>
      <c r="OKA539" s="417"/>
      <c r="OKB539" s="417"/>
      <c r="OKC539" s="417"/>
      <c r="OKD539" s="417"/>
      <c r="OKE539" s="417"/>
      <c r="OKF539" s="417"/>
      <c r="OKG539" s="417"/>
      <c r="OKH539" s="418"/>
      <c r="OKI539" s="418"/>
      <c r="OKJ539" s="417"/>
      <c r="OKK539" s="417"/>
      <c r="OKL539" s="418"/>
      <c r="OKM539" s="418"/>
      <c r="OKN539" s="417"/>
      <c r="OKO539" s="417"/>
      <c r="OKP539" s="417"/>
      <c r="OKQ539" s="417"/>
      <c r="OKR539" s="417"/>
      <c r="OKS539" s="411"/>
      <c r="OKT539" s="443"/>
      <c r="OKU539" s="417"/>
      <c r="OKV539" s="417"/>
      <c r="OKW539" s="417"/>
      <c r="OKX539" s="417"/>
      <c r="OKY539" s="417"/>
      <c r="OKZ539" s="417"/>
      <c r="OLA539" s="417"/>
      <c r="OLB539" s="416"/>
      <c r="OLC539" s="416"/>
      <c r="OLD539" s="416"/>
      <c r="OLE539" s="416"/>
      <c r="OLF539" s="416"/>
      <c r="OLG539" s="416"/>
      <c r="OLH539" s="416"/>
      <c r="OLI539" s="416"/>
      <c r="OLJ539" s="416"/>
      <c r="OLK539" s="416"/>
      <c r="OLL539" s="416"/>
      <c r="OLM539" s="416"/>
      <c r="OLN539" s="416"/>
      <c r="OLO539" s="416"/>
      <c r="OLP539" s="416"/>
      <c r="OLQ539" s="416"/>
      <c r="OLR539" s="416"/>
      <c r="OLS539" s="416"/>
      <c r="OLT539" s="416"/>
      <c r="OLU539" s="416"/>
      <c r="OLV539" s="416"/>
      <c r="OLW539" s="416"/>
      <c r="OLX539" s="416"/>
      <c r="OLY539" s="416"/>
      <c r="OLZ539" s="416"/>
      <c r="OMA539" s="416"/>
      <c r="OMB539" s="416"/>
      <c r="OMC539" s="416"/>
      <c r="OMD539" s="416"/>
      <c r="OME539" s="416"/>
      <c r="OMF539" s="416"/>
      <c r="OMG539" s="416"/>
      <c r="OMH539" s="416"/>
      <c r="OMI539" s="416"/>
      <c r="OMJ539" s="416"/>
      <c r="OMK539" s="416"/>
      <c r="OML539" s="416"/>
      <c r="OMM539" s="416"/>
      <c r="OMN539" s="416"/>
      <c r="OMO539" s="416"/>
      <c r="OMP539" s="416"/>
      <c r="OMQ539" s="416"/>
      <c r="OMR539" s="416"/>
      <c r="OMS539" s="416"/>
      <c r="OMT539" s="417"/>
      <c r="OMU539" s="417"/>
      <c r="OMV539" s="417"/>
      <c r="OMW539" s="417"/>
      <c r="OMX539" s="417"/>
      <c r="OMY539" s="417"/>
      <c r="OMZ539" s="417"/>
      <c r="ONA539" s="417"/>
      <c r="ONB539" s="417"/>
      <c r="ONC539" s="417"/>
      <c r="OND539" s="417"/>
      <c r="ONE539" s="417"/>
      <c r="ONF539" s="417"/>
      <c r="ONG539" s="417"/>
      <c r="ONH539" s="417"/>
      <c r="ONI539" s="417"/>
      <c r="ONJ539" s="417"/>
      <c r="ONK539" s="417"/>
      <c r="ONL539" s="417"/>
      <c r="ONM539" s="417"/>
      <c r="ONN539" s="417"/>
      <c r="ONO539" s="417"/>
      <c r="ONP539" s="417"/>
      <c r="ONQ539" s="417"/>
      <c r="ONR539" s="418"/>
      <c r="ONS539" s="418"/>
      <c r="ONT539" s="418"/>
      <c r="ONU539" s="418"/>
      <c r="ONV539" s="418"/>
      <c r="ONW539" s="417"/>
      <c r="ONX539" s="417"/>
      <c r="ONY539" s="418"/>
      <c r="ONZ539" s="418"/>
      <c r="OOA539" s="417"/>
      <c r="OOB539" s="417"/>
      <c r="OOC539" s="418"/>
      <c r="OOD539" s="418"/>
      <c r="OOE539" s="417"/>
      <c r="OOF539" s="417"/>
      <c r="OOG539" s="417"/>
      <c r="OOH539" s="417"/>
      <c r="OOI539" s="417"/>
      <c r="OOJ539" s="417"/>
      <c r="OOK539" s="417"/>
      <c r="OOL539" s="418"/>
      <c r="OOM539" s="418"/>
      <c r="OON539" s="417"/>
      <c r="OOO539" s="417"/>
      <c r="OOP539" s="418"/>
      <c r="OOQ539" s="418"/>
      <c r="OOR539" s="417"/>
      <c r="OOS539" s="417"/>
      <c r="OOT539" s="417"/>
      <c r="OOU539" s="417"/>
      <c r="OOV539" s="417"/>
      <c r="OOW539" s="411"/>
      <c r="OOX539" s="443"/>
      <c r="OOY539" s="417"/>
      <c r="OOZ539" s="417"/>
      <c r="OPA539" s="417"/>
      <c r="OPB539" s="417"/>
      <c r="OPC539" s="417"/>
      <c r="OPD539" s="417"/>
      <c r="OPE539" s="417"/>
      <c r="OPF539" s="416"/>
      <c r="OPG539" s="416"/>
      <c r="OPH539" s="416"/>
      <c r="OPI539" s="416"/>
      <c r="OPJ539" s="416"/>
      <c r="OPK539" s="416"/>
      <c r="OPL539" s="416"/>
      <c r="OPM539" s="416"/>
      <c r="OPN539" s="416"/>
      <c r="OPO539" s="416"/>
      <c r="OPP539" s="416"/>
      <c r="OPQ539" s="416"/>
      <c r="OPR539" s="416"/>
      <c r="OPS539" s="416"/>
      <c r="OPT539" s="416"/>
      <c r="OPU539" s="416"/>
      <c r="OPV539" s="416"/>
      <c r="OPW539" s="416"/>
      <c r="OPX539" s="416"/>
      <c r="OPY539" s="416"/>
      <c r="OPZ539" s="416"/>
      <c r="OQA539" s="416"/>
      <c r="OQB539" s="416"/>
      <c r="OQC539" s="416"/>
      <c r="OQD539" s="416"/>
      <c r="OQE539" s="416"/>
      <c r="OQF539" s="416"/>
      <c r="OQG539" s="416"/>
      <c r="OQH539" s="416"/>
      <c r="OQI539" s="416"/>
      <c r="OQJ539" s="416"/>
      <c r="OQK539" s="416"/>
      <c r="OQL539" s="416"/>
      <c r="OQM539" s="416"/>
      <c r="OQN539" s="416"/>
      <c r="OQO539" s="416"/>
      <c r="OQP539" s="416"/>
      <c r="OQQ539" s="416"/>
      <c r="OQR539" s="416"/>
      <c r="OQS539" s="416"/>
      <c r="OQT539" s="416"/>
      <c r="OQU539" s="416"/>
      <c r="OQV539" s="416"/>
      <c r="OQW539" s="416"/>
      <c r="OQX539" s="417"/>
      <c r="OQY539" s="417"/>
      <c r="OQZ539" s="417"/>
      <c r="ORA539" s="417"/>
      <c r="ORB539" s="417"/>
      <c r="ORC539" s="417"/>
      <c r="ORD539" s="417"/>
      <c r="ORE539" s="417"/>
      <c r="ORF539" s="417"/>
      <c r="ORG539" s="417"/>
      <c r="ORH539" s="417"/>
      <c r="ORI539" s="417"/>
      <c r="ORJ539" s="417"/>
      <c r="ORK539" s="417"/>
      <c r="ORL539" s="417"/>
      <c r="ORM539" s="417"/>
      <c r="ORN539" s="417"/>
      <c r="ORO539" s="417"/>
      <c r="ORP539" s="417"/>
      <c r="ORQ539" s="417"/>
      <c r="ORR539" s="417"/>
      <c r="ORS539" s="417"/>
      <c r="ORT539" s="417"/>
      <c r="ORU539" s="417"/>
      <c r="ORV539" s="418"/>
      <c r="ORW539" s="418"/>
      <c r="ORX539" s="418"/>
      <c r="ORY539" s="418"/>
      <c r="ORZ539" s="418"/>
      <c r="OSA539" s="417"/>
      <c r="OSB539" s="417"/>
      <c r="OSC539" s="418"/>
      <c r="OSD539" s="418"/>
      <c r="OSE539" s="417"/>
      <c r="OSF539" s="417"/>
      <c r="OSG539" s="418"/>
      <c r="OSH539" s="418"/>
      <c r="OSI539" s="417"/>
      <c r="OSJ539" s="417"/>
      <c r="OSK539" s="417"/>
      <c r="OSL539" s="417"/>
      <c r="OSM539" s="417"/>
      <c r="OSN539" s="417"/>
      <c r="OSO539" s="417"/>
      <c r="OSP539" s="418"/>
      <c r="OSQ539" s="418"/>
      <c r="OSR539" s="417"/>
      <c r="OSS539" s="417"/>
      <c r="OST539" s="418"/>
      <c r="OSU539" s="418"/>
      <c r="OSV539" s="417"/>
      <c r="OSW539" s="417"/>
      <c r="OSX539" s="417"/>
      <c r="OSY539" s="417"/>
      <c r="OSZ539" s="417"/>
      <c r="OTA539" s="411"/>
      <c r="OTB539" s="443"/>
      <c r="OTC539" s="417"/>
      <c r="OTD539" s="417"/>
      <c r="OTE539" s="417"/>
      <c r="OTF539" s="417"/>
      <c r="OTG539" s="417"/>
      <c r="OTH539" s="417"/>
      <c r="OTI539" s="417"/>
      <c r="OTJ539" s="416"/>
      <c r="OTK539" s="416"/>
      <c r="OTL539" s="416"/>
      <c r="OTM539" s="416"/>
      <c r="OTN539" s="416"/>
      <c r="OTO539" s="416"/>
      <c r="OTP539" s="416"/>
      <c r="OTQ539" s="416"/>
      <c r="OTR539" s="416"/>
      <c r="OTS539" s="416"/>
      <c r="OTT539" s="416"/>
      <c r="OTU539" s="416"/>
      <c r="OTV539" s="416"/>
      <c r="OTW539" s="416"/>
      <c r="OTX539" s="416"/>
      <c r="OTY539" s="416"/>
      <c r="OTZ539" s="416"/>
      <c r="OUA539" s="416"/>
      <c r="OUB539" s="416"/>
      <c r="OUC539" s="416"/>
      <c r="OUD539" s="416"/>
      <c r="OUE539" s="416"/>
      <c r="OUF539" s="416"/>
      <c r="OUG539" s="416"/>
      <c r="OUH539" s="416"/>
      <c r="OUI539" s="416"/>
      <c r="OUJ539" s="416"/>
      <c r="OUK539" s="416"/>
      <c r="OUL539" s="416"/>
      <c r="OUM539" s="416"/>
      <c r="OUN539" s="416"/>
      <c r="OUO539" s="416"/>
      <c r="OUP539" s="416"/>
      <c r="OUQ539" s="416"/>
      <c r="OUR539" s="416"/>
      <c r="OUS539" s="416"/>
      <c r="OUT539" s="416"/>
      <c r="OUU539" s="416"/>
      <c r="OUV539" s="416"/>
      <c r="OUW539" s="416"/>
      <c r="OUX539" s="416"/>
      <c r="OUY539" s="416"/>
      <c r="OUZ539" s="416"/>
      <c r="OVA539" s="416"/>
      <c r="OVB539" s="417"/>
      <c r="OVC539" s="417"/>
      <c r="OVD539" s="417"/>
      <c r="OVE539" s="417"/>
      <c r="OVF539" s="417"/>
      <c r="OVG539" s="417"/>
      <c r="OVH539" s="417"/>
      <c r="OVI539" s="417"/>
      <c r="OVJ539" s="417"/>
      <c r="OVK539" s="417"/>
      <c r="OVL539" s="417"/>
      <c r="OVM539" s="417"/>
      <c r="OVN539" s="417"/>
      <c r="OVO539" s="417"/>
      <c r="OVP539" s="417"/>
      <c r="OVQ539" s="417"/>
      <c r="OVR539" s="417"/>
      <c r="OVS539" s="417"/>
      <c r="OVT539" s="417"/>
      <c r="OVU539" s="417"/>
      <c r="OVV539" s="417"/>
      <c r="OVW539" s="417"/>
      <c r="OVX539" s="417"/>
      <c r="OVY539" s="417"/>
      <c r="OVZ539" s="418"/>
      <c r="OWA539" s="418"/>
      <c r="OWB539" s="418"/>
      <c r="OWC539" s="418"/>
      <c r="OWD539" s="418"/>
      <c r="OWE539" s="417"/>
      <c r="OWF539" s="417"/>
      <c r="OWG539" s="418"/>
      <c r="OWH539" s="418"/>
      <c r="OWI539" s="417"/>
      <c r="OWJ539" s="417"/>
      <c r="OWK539" s="418"/>
      <c r="OWL539" s="418"/>
      <c r="OWM539" s="417"/>
      <c r="OWN539" s="417"/>
      <c r="OWO539" s="417"/>
      <c r="OWP539" s="417"/>
      <c r="OWQ539" s="417"/>
      <c r="OWR539" s="417"/>
      <c r="OWS539" s="417"/>
      <c r="OWT539" s="418"/>
      <c r="OWU539" s="418"/>
      <c r="OWV539" s="417"/>
      <c r="OWW539" s="417"/>
      <c r="OWX539" s="418"/>
      <c r="OWY539" s="418"/>
      <c r="OWZ539" s="417"/>
      <c r="OXA539" s="417"/>
      <c r="OXB539" s="417"/>
      <c r="OXC539" s="417"/>
      <c r="OXD539" s="417"/>
      <c r="OXE539" s="411"/>
      <c r="OXF539" s="443"/>
      <c r="OXG539" s="417"/>
      <c r="OXH539" s="417"/>
      <c r="OXI539" s="417"/>
      <c r="OXJ539" s="417"/>
      <c r="OXK539" s="417"/>
      <c r="OXL539" s="417"/>
      <c r="OXM539" s="417"/>
      <c r="OXN539" s="416"/>
      <c r="OXO539" s="416"/>
      <c r="OXP539" s="416"/>
      <c r="OXQ539" s="416"/>
      <c r="OXR539" s="416"/>
      <c r="OXS539" s="416"/>
      <c r="OXT539" s="416"/>
      <c r="OXU539" s="416"/>
      <c r="OXV539" s="416"/>
      <c r="OXW539" s="416"/>
      <c r="OXX539" s="416"/>
      <c r="OXY539" s="416"/>
      <c r="OXZ539" s="416"/>
      <c r="OYA539" s="416"/>
      <c r="OYB539" s="416"/>
      <c r="OYC539" s="416"/>
      <c r="OYD539" s="416"/>
      <c r="OYE539" s="416"/>
      <c r="OYF539" s="416"/>
      <c r="OYG539" s="416"/>
      <c r="OYH539" s="416"/>
      <c r="OYI539" s="416"/>
      <c r="OYJ539" s="416"/>
      <c r="OYK539" s="416"/>
      <c r="OYL539" s="416"/>
      <c r="OYM539" s="416"/>
      <c r="OYN539" s="416"/>
      <c r="OYO539" s="416"/>
      <c r="OYP539" s="416"/>
      <c r="OYQ539" s="416"/>
      <c r="OYR539" s="416"/>
      <c r="OYS539" s="416"/>
      <c r="OYT539" s="416"/>
      <c r="OYU539" s="416"/>
      <c r="OYV539" s="416"/>
      <c r="OYW539" s="416"/>
      <c r="OYX539" s="416"/>
      <c r="OYY539" s="416"/>
      <c r="OYZ539" s="416"/>
      <c r="OZA539" s="416"/>
      <c r="OZB539" s="416"/>
      <c r="OZC539" s="416"/>
      <c r="OZD539" s="416"/>
      <c r="OZE539" s="416"/>
      <c r="OZF539" s="417"/>
      <c r="OZG539" s="417"/>
      <c r="OZH539" s="417"/>
      <c r="OZI539" s="417"/>
      <c r="OZJ539" s="417"/>
      <c r="OZK539" s="417"/>
      <c r="OZL539" s="417"/>
      <c r="OZM539" s="417"/>
      <c r="OZN539" s="417"/>
      <c r="OZO539" s="417"/>
      <c r="OZP539" s="417"/>
      <c r="OZQ539" s="417"/>
      <c r="OZR539" s="417"/>
      <c r="OZS539" s="417"/>
      <c r="OZT539" s="417"/>
      <c r="OZU539" s="417"/>
      <c r="OZV539" s="417"/>
      <c r="OZW539" s="417"/>
      <c r="OZX539" s="417"/>
      <c r="OZY539" s="417"/>
      <c r="OZZ539" s="417"/>
      <c r="PAA539" s="417"/>
      <c r="PAB539" s="417"/>
      <c r="PAC539" s="417"/>
      <c r="PAD539" s="418"/>
      <c r="PAE539" s="418"/>
      <c r="PAF539" s="418"/>
      <c r="PAG539" s="418"/>
      <c r="PAH539" s="418"/>
      <c r="PAI539" s="417"/>
      <c r="PAJ539" s="417"/>
      <c r="PAK539" s="418"/>
      <c r="PAL539" s="418"/>
      <c r="PAM539" s="417"/>
      <c r="PAN539" s="417"/>
      <c r="PAO539" s="418"/>
      <c r="PAP539" s="418"/>
      <c r="PAQ539" s="417"/>
      <c r="PAR539" s="417"/>
      <c r="PAS539" s="417"/>
      <c r="PAT539" s="417"/>
      <c r="PAU539" s="417"/>
      <c r="PAV539" s="417"/>
      <c r="PAW539" s="417"/>
      <c r="PAX539" s="418"/>
      <c r="PAY539" s="418"/>
      <c r="PAZ539" s="417"/>
      <c r="PBA539" s="417"/>
      <c r="PBB539" s="418"/>
      <c r="PBC539" s="418"/>
      <c r="PBD539" s="417"/>
      <c r="PBE539" s="417"/>
      <c r="PBF539" s="417"/>
      <c r="PBG539" s="417"/>
      <c r="PBH539" s="417"/>
      <c r="PBI539" s="411"/>
      <c r="PBJ539" s="443"/>
      <c r="PBK539" s="417"/>
      <c r="PBL539" s="417"/>
      <c r="PBM539" s="417"/>
      <c r="PBN539" s="417"/>
      <c r="PBO539" s="417"/>
      <c r="PBP539" s="417"/>
      <c r="PBQ539" s="417"/>
      <c r="PBR539" s="416"/>
      <c r="PBS539" s="416"/>
      <c r="PBT539" s="416"/>
      <c r="PBU539" s="416"/>
      <c r="PBV539" s="416"/>
      <c r="PBW539" s="416"/>
      <c r="PBX539" s="416"/>
      <c r="PBY539" s="416"/>
      <c r="PBZ539" s="416"/>
      <c r="PCA539" s="416"/>
      <c r="PCB539" s="416"/>
      <c r="PCC539" s="416"/>
      <c r="PCD539" s="416"/>
      <c r="PCE539" s="416"/>
      <c r="PCF539" s="416"/>
      <c r="PCG539" s="416"/>
      <c r="PCH539" s="416"/>
      <c r="PCI539" s="416"/>
      <c r="PCJ539" s="416"/>
      <c r="PCK539" s="416"/>
      <c r="PCL539" s="416"/>
      <c r="PCM539" s="416"/>
      <c r="PCN539" s="416"/>
      <c r="PCO539" s="416"/>
      <c r="PCP539" s="416"/>
      <c r="PCQ539" s="416"/>
      <c r="PCR539" s="416"/>
      <c r="PCS539" s="416"/>
      <c r="PCT539" s="416"/>
      <c r="PCU539" s="416"/>
      <c r="PCV539" s="416"/>
      <c r="PCW539" s="416"/>
      <c r="PCX539" s="416"/>
      <c r="PCY539" s="416"/>
      <c r="PCZ539" s="416"/>
      <c r="PDA539" s="416"/>
      <c r="PDB539" s="416"/>
      <c r="PDC539" s="416"/>
      <c r="PDD539" s="416"/>
      <c r="PDE539" s="416"/>
      <c r="PDF539" s="416"/>
      <c r="PDG539" s="416"/>
      <c r="PDH539" s="416"/>
      <c r="PDI539" s="416"/>
      <c r="PDJ539" s="417"/>
      <c r="PDK539" s="417"/>
      <c r="PDL539" s="417"/>
      <c r="PDM539" s="417"/>
      <c r="PDN539" s="417"/>
      <c r="PDO539" s="417"/>
      <c r="PDP539" s="417"/>
      <c r="PDQ539" s="417"/>
      <c r="PDR539" s="417"/>
      <c r="PDS539" s="417"/>
      <c r="PDT539" s="417"/>
      <c r="PDU539" s="417"/>
      <c r="PDV539" s="417"/>
      <c r="PDW539" s="417"/>
      <c r="PDX539" s="417"/>
      <c r="PDY539" s="417"/>
      <c r="PDZ539" s="417"/>
      <c r="PEA539" s="417"/>
      <c r="PEB539" s="417"/>
      <c r="PEC539" s="417"/>
      <c r="PED539" s="417"/>
      <c r="PEE539" s="417"/>
      <c r="PEF539" s="417"/>
      <c r="PEG539" s="417"/>
      <c r="PEH539" s="418"/>
      <c r="PEI539" s="418"/>
      <c r="PEJ539" s="418"/>
      <c r="PEK539" s="418"/>
      <c r="PEL539" s="418"/>
      <c r="PEM539" s="417"/>
      <c r="PEN539" s="417"/>
      <c r="PEO539" s="418"/>
      <c r="PEP539" s="418"/>
      <c r="PEQ539" s="417"/>
      <c r="PER539" s="417"/>
      <c r="PES539" s="418"/>
      <c r="PET539" s="418"/>
      <c r="PEU539" s="417"/>
      <c r="PEV539" s="417"/>
      <c r="PEW539" s="417"/>
      <c r="PEX539" s="417"/>
      <c r="PEY539" s="417"/>
      <c r="PEZ539" s="417"/>
      <c r="PFA539" s="417"/>
      <c r="PFB539" s="418"/>
      <c r="PFC539" s="418"/>
      <c r="PFD539" s="417"/>
      <c r="PFE539" s="417"/>
      <c r="PFF539" s="418"/>
      <c r="PFG539" s="418"/>
      <c r="PFH539" s="417"/>
      <c r="PFI539" s="417"/>
      <c r="PFJ539" s="417"/>
      <c r="PFK539" s="417"/>
      <c r="PFL539" s="417"/>
      <c r="PFM539" s="411"/>
      <c r="PFN539" s="443"/>
      <c r="PFO539" s="417"/>
      <c r="PFP539" s="417"/>
      <c r="PFQ539" s="417"/>
      <c r="PFR539" s="417"/>
      <c r="PFS539" s="417"/>
      <c r="PFT539" s="417"/>
      <c r="PFU539" s="417"/>
      <c r="PFV539" s="416"/>
      <c r="PFW539" s="416"/>
      <c r="PFX539" s="416"/>
      <c r="PFY539" s="416"/>
      <c r="PFZ539" s="416"/>
      <c r="PGA539" s="416"/>
      <c r="PGB539" s="416"/>
      <c r="PGC539" s="416"/>
      <c r="PGD539" s="416"/>
      <c r="PGE539" s="416"/>
      <c r="PGF539" s="416"/>
      <c r="PGG539" s="416"/>
      <c r="PGH539" s="416"/>
      <c r="PGI539" s="416"/>
      <c r="PGJ539" s="416"/>
      <c r="PGK539" s="416"/>
      <c r="PGL539" s="416"/>
      <c r="PGM539" s="416"/>
      <c r="PGN539" s="416"/>
      <c r="PGO539" s="416"/>
      <c r="PGP539" s="416"/>
      <c r="PGQ539" s="416"/>
      <c r="PGR539" s="416"/>
      <c r="PGS539" s="416"/>
      <c r="PGT539" s="416"/>
      <c r="PGU539" s="416"/>
      <c r="PGV539" s="416"/>
      <c r="PGW539" s="416"/>
      <c r="PGX539" s="416"/>
      <c r="PGY539" s="416"/>
      <c r="PGZ539" s="416"/>
      <c r="PHA539" s="416"/>
      <c r="PHB539" s="416"/>
      <c r="PHC539" s="416"/>
      <c r="PHD539" s="416"/>
      <c r="PHE539" s="416"/>
      <c r="PHF539" s="416"/>
      <c r="PHG539" s="416"/>
      <c r="PHH539" s="416"/>
      <c r="PHI539" s="416"/>
      <c r="PHJ539" s="416"/>
      <c r="PHK539" s="416"/>
      <c r="PHL539" s="416"/>
      <c r="PHM539" s="416"/>
      <c r="PHN539" s="417"/>
      <c r="PHO539" s="417"/>
      <c r="PHP539" s="417"/>
      <c r="PHQ539" s="417"/>
      <c r="PHR539" s="417"/>
      <c r="PHS539" s="417"/>
      <c r="PHT539" s="417"/>
      <c r="PHU539" s="417"/>
      <c r="PHV539" s="417"/>
      <c r="PHW539" s="417"/>
      <c r="PHX539" s="417"/>
      <c r="PHY539" s="417"/>
      <c r="PHZ539" s="417"/>
      <c r="PIA539" s="417"/>
      <c r="PIB539" s="417"/>
      <c r="PIC539" s="417"/>
      <c r="PID539" s="417"/>
      <c r="PIE539" s="417"/>
      <c r="PIF539" s="417"/>
      <c r="PIG539" s="417"/>
      <c r="PIH539" s="417"/>
      <c r="PII539" s="417"/>
      <c r="PIJ539" s="417"/>
      <c r="PIK539" s="417"/>
      <c r="PIL539" s="418"/>
      <c r="PIM539" s="418"/>
      <c r="PIN539" s="418"/>
      <c r="PIO539" s="418"/>
      <c r="PIP539" s="418"/>
      <c r="PIQ539" s="417"/>
      <c r="PIR539" s="417"/>
      <c r="PIS539" s="418"/>
      <c r="PIT539" s="418"/>
      <c r="PIU539" s="417"/>
      <c r="PIV539" s="417"/>
      <c r="PIW539" s="418"/>
      <c r="PIX539" s="418"/>
      <c r="PIY539" s="417"/>
      <c r="PIZ539" s="417"/>
      <c r="PJA539" s="417"/>
      <c r="PJB539" s="417"/>
      <c r="PJC539" s="417"/>
      <c r="PJD539" s="417"/>
      <c r="PJE539" s="417"/>
      <c r="PJF539" s="418"/>
      <c r="PJG539" s="418"/>
      <c r="PJH539" s="417"/>
      <c r="PJI539" s="417"/>
      <c r="PJJ539" s="418"/>
      <c r="PJK539" s="418"/>
      <c r="PJL539" s="417"/>
      <c r="PJM539" s="417"/>
      <c r="PJN539" s="417"/>
      <c r="PJO539" s="417"/>
      <c r="PJP539" s="417"/>
      <c r="PJQ539" s="411"/>
      <c r="PJR539" s="443"/>
      <c r="PJS539" s="417"/>
      <c r="PJT539" s="417"/>
      <c r="PJU539" s="417"/>
      <c r="PJV539" s="417"/>
      <c r="PJW539" s="417"/>
      <c r="PJX539" s="417"/>
      <c r="PJY539" s="417"/>
      <c r="PJZ539" s="416"/>
      <c r="PKA539" s="416"/>
      <c r="PKB539" s="416"/>
      <c r="PKC539" s="416"/>
      <c r="PKD539" s="416"/>
      <c r="PKE539" s="416"/>
      <c r="PKF539" s="416"/>
      <c r="PKG539" s="416"/>
      <c r="PKH539" s="416"/>
      <c r="PKI539" s="416"/>
      <c r="PKJ539" s="416"/>
      <c r="PKK539" s="416"/>
      <c r="PKL539" s="416"/>
      <c r="PKM539" s="416"/>
      <c r="PKN539" s="416"/>
      <c r="PKO539" s="416"/>
      <c r="PKP539" s="416"/>
      <c r="PKQ539" s="416"/>
      <c r="PKR539" s="416"/>
      <c r="PKS539" s="416"/>
      <c r="PKT539" s="416"/>
      <c r="PKU539" s="416"/>
      <c r="PKV539" s="416"/>
      <c r="PKW539" s="416"/>
      <c r="PKX539" s="416"/>
      <c r="PKY539" s="416"/>
      <c r="PKZ539" s="416"/>
      <c r="PLA539" s="416"/>
      <c r="PLB539" s="416"/>
      <c r="PLC539" s="416"/>
      <c r="PLD539" s="416"/>
      <c r="PLE539" s="416"/>
      <c r="PLF539" s="416"/>
      <c r="PLG539" s="416"/>
      <c r="PLH539" s="416"/>
      <c r="PLI539" s="416"/>
      <c r="PLJ539" s="416"/>
      <c r="PLK539" s="416"/>
      <c r="PLL539" s="416"/>
      <c r="PLM539" s="416"/>
      <c r="PLN539" s="416"/>
      <c r="PLO539" s="416"/>
      <c r="PLP539" s="416"/>
      <c r="PLQ539" s="416"/>
      <c r="PLR539" s="417"/>
      <c r="PLS539" s="417"/>
      <c r="PLT539" s="417"/>
      <c r="PLU539" s="417"/>
      <c r="PLV539" s="417"/>
      <c r="PLW539" s="417"/>
      <c r="PLX539" s="417"/>
      <c r="PLY539" s="417"/>
      <c r="PLZ539" s="417"/>
      <c r="PMA539" s="417"/>
      <c r="PMB539" s="417"/>
      <c r="PMC539" s="417"/>
      <c r="PMD539" s="417"/>
      <c r="PME539" s="417"/>
      <c r="PMF539" s="417"/>
      <c r="PMG539" s="417"/>
      <c r="PMH539" s="417"/>
      <c r="PMI539" s="417"/>
      <c r="PMJ539" s="417"/>
      <c r="PMK539" s="417"/>
      <c r="PML539" s="417"/>
      <c r="PMM539" s="417"/>
      <c r="PMN539" s="417"/>
      <c r="PMO539" s="417"/>
      <c r="PMP539" s="418"/>
      <c r="PMQ539" s="418"/>
      <c r="PMR539" s="418"/>
      <c r="PMS539" s="418"/>
      <c r="PMT539" s="418"/>
      <c r="PMU539" s="417"/>
      <c r="PMV539" s="417"/>
      <c r="PMW539" s="418"/>
      <c r="PMX539" s="418"/>
      <c r="PMY539" s="417"/>
      <c r="PMZ539" s="417"/>
      <c r="PNA539" s="418"/>
      <c r="PNB539" s="418"/>
      <c r="PNC539" s="417"/>
      <c r="PND539" s="417"/>
      <c r="PNE539" s="417"/>
      <c r="PNF539" s="417"/>
      <c r="PNG539" s="417"/>
      <c r="PNH539" s="417"/>
      <c r="PNI539" s="417"/>
      <c r="PNJ539" s="418"/>
      <c r="PNK539" s="418"/>
      <c r="PNL539" s="417"/>
      <c r="PNM539" s="417"/>
      <c r="PNN539" s="418"/>
      <c r="PNO539" s="418"/>
      <c r="PNP539" s="417"/>
      <c r="PNQ539" s="417"/>
      <c r="PNR539" s="417"/>
      <c r="PNS539" s="417"/>
      <c r="PNT539" s="417"/>
      <c r="PNU539" s="411"/>
      <c r="PNV539" s="443"/>
      <c r="PNW539" s="417"/>
      <c r="PNX539" s="417"/>
      <c r="PNY539" s="417"/>
      <c r="PNZ539" s="417"/>
      <c r="POA539" s="417"/>
      <c r="POB539" s="417"/>
      <c r="POC539" s="417"/>
      <c r="POD539" s="416"/>
      <c r="POE539" s="416"/>
      <c r="POF539" s="416"/>
      <c r="POG539" s="416"/>
      <c r="POH539" s="416"/>
      <c r="POI539" s="416"/>
      <c r="POJ539" s="416"/>
      <c r="POK539" s="416"/>
      <c r="POL539" s="416"/>
      <c r="POM539" s="416"/>
      <c r="PON539" s="416"/>
      <c r="POO539" s="416"/>
      <c r="POP539" s="416"/>
      <c r="POQ539" s="416"/>
      <c r="POR539" s="416"/>
      <c r="POS539" s="416"/>
      <c r="POT539" s="416"/>
      <c r="POU539" s="416"/>
      <c r="POV539" s="416"/>
      <c r="POW539" s="416"/>
      <c r="POX539" s="416"/>
      <c r="POY539" s="416"/>
      <c r="POZ539" s="416"/>
      <c r="PPA539" s="416"/>
      <c r="PPB539" s="416"/>
      <c r="PPC539" s="416"/>
      <c r="PPD539" s="416"/>
      <c r="PPE539" s="416"/>
      <c r="PPF539" s="416"/>
      <c r="PPG539" s="416"/>
      <c r="PPH539" s="416"/>
      <c r="PPI539" s="416"/>
      <c r="PPJ539" s="416"/>
      <c r="PPK539" s="416"/>
      <c r="PPL539" s="416"/>
      <c r="PPM539" s="416"/>
      <c r="PPN539" s="416"/>
      <c r="PPO539" s="416"/>
      <c r="PPP539" s="416"/>
      <c r="PPQ539" s="416"/>
      <c r="PPR539" s="416"/>
      <c r="PPS539" s="416"/>
      <c r="PPT539" s="416"/>
      <c r="PPU539" s="416"/>
      <c r="PPV539" s="417"/>
      <c r="PPW539" s="417"/>
      <c r="PPX539" s="417"/>
      <c r="PPY539" s="417"/>
      <c r="PPZ539" s="417"/>
      <c r="PQA539" s="417"/>
      <c r="PQB539" s="417"/>
      <c r="PQC539" s="417"/>
      <c r="PQD539" s="417"/>
      <c r="PQE539" s="417"/>
      <c r="PQF539" s="417"/>
      <c r="PQG539" s="417"/>
      <c r="PQH539" s="417"/>
      <c r="PQI539" s="417"/>
      <c r="PQJ539" s="417"/>
      <c r="PQK539" s="417"/>
      <c r="PQL539" s="417"/>
      <c r="PQM539" s="417"/>
      <c r="PQN539" s="417"/>
      <c r="PQO539" s="417"/>
      <c r="PQP539" s="417"/>
      <c r="PQQ539" s="417"/>
      <c r="PQR539" s="417"/>
      <c r="PQS539" s="417"/>
      <c r="PQT539" s="418"/>
      <c r="PQU539" s="418"/>
      <c r="PQV539" s="418"/>
      <c r="PQW539" s="418"/>
      <c r="PQX539" s="418"/>
      <c r="PQY539" s="417"/>
      <c r="PQZ539" s="417"/>
      <c r="PRA539" s="418"/>
      <c r="PRB539" s="418"/>
      <c r="PRC539" s="417"/>
      <c r="PRD539" s="417"/>
      <c r="PRE539" s="418"/>
      <c r="PRF539" s="418"/>
      <c r="PRG539" s="417"/>
      <c r="PRH539" s="417"/>
      <c r="PRI539" s="417"/>
      <c r="PRJ539" s="417"/>
      <c r="PRK539" s="417"/>
      <c r="PRL539" s="417"/>
      <c r="PRM539" s="417"/>
      <c r="PRN539" s="418"/>
      <c r="PRO539" s="418"/>
      <c r="PRP539" s="417"/>
      <c r="PRQ539" s="417"/>
      <c r="PRR539" s="418"/>
      <c r="PRS539" s="418"/>
      <c r="PRT539" s="417"/>
      <c r="PRU539" s="417"/>
      <c r="PRV539" s="417"/>
      <c r="PRW539" s="417"/>
      <c r="PRX539" s="417"/>
      <c r="PRY539" s="411"/>
      <c r="PRZ539" s="443"/>
      <c r="PSA539" s="417"/>
      <c r="PSB539" s="417"/>
      <c r="PSC539" s="417"/>
      <c r="PSD539" s="417"/>
      <c r="PSE539" s="417"/>
      <c r="PSF539" s="417"/>
      <c r="PSG539" s="417"/>
      <c r="PSH539" s="416"/>
      <c r="PSI539" s="416"/>
      <c r="PSJ539" s="416"/>
      <c r="PSK539" s="416"/>
      <c r="PSL539" s="416"/>
      <c r="PSM539" s="416"/>
      <c r="PSN539" s="416"/>
      <c r="PSO539" s="416"/>
      <c r="PSP539" s="416"/>
      <c r="PSQ539" s="416"/>
      <c r="PSR539" s="416"/>
      <c r="PSS539" s="416"/>
      <c r="PST539" s="416"/>
      <c r="PSU539" s="416"/>
      <c r="PSV539" s="416"/>
      <c r="PSW539" s="416"/>
      <c r="PSX539" s="416"/>
      <c r="PSY539" s="416"/>
      <c r="PSZ539" s="416"/>
      <c r="PTA539" s="416"/>
      <c r="PTB539" s="416"/>
      <c r="PTC539" s="416"/>
      <c r="PTD539" s="416"/>
      <c r="PTE539" s="416"/>
      <c r="PTF539" s="416"/>
      <c r="PTG539" s="416"/>
      <c r="PTH539" s="416"/>
      <c r="PTI539" s="416"/>
      <c r="PTJ539" s="416"/>
      <c r="PTK539" s="416"/>
      <c r="PTL539" s="416"/>
      <c r="PTM539" s="416"/>
      <c r="PTN539" s="416"/>
      <c r="PTO539" s="416"/>
      <c r="PTP539" s="416"/>
      <c r="PTQ539" s="416"/>
      <c r="PTR539" s="416"/>
      <c r="PTS539" s="416"/>
      <c r="PTT539" s="416"/>
      <c r="PTU539" s="416"/>
      <c r="PTV539" s="416"/>
      <c r="PTW539" s="416"/>
      <c r="PTX539" s="416"/>
      <c r="PTY539" s="416"/>
      <c r="PTZ539" s="417"/>
      <c r="PUA539" s="417"/>
      <c r="PUB539" s="417"/>
      <c r="PUC539" s="417"/>
      <c r="PUD539" s="417"/>
      <c r="PUE539" s="417"/>
      <c r="PUF539" s="417"/>
      <c r="PUG539" s="417"/>
      <c r="PUH539" s="417"/>
      <c r="PUI539" s="417"/>
      <c r="PUJ539" s="417"/>
      <c r="PUK539" s="417"/>
      <c r="PUL539" s="417"/>
      <c r="PUM539" s="417"/>
      <c r="PUN539" s="417"/>
      <c r="PUO539" s="417"/>
      <c r="PUP539" s="417"/>
      <c r="PUQ539" s="417"/>
      <c r="PUR539" s="417"/>
      <c r="PUS539" s="417"/>
      <c r="PUT539" s="417"/>
      <c r="PUU539" s="417"/>
      <c r="PUV539" s="417"/>
      <c r="PUW539" s="417"/>
      <c r="PUX539" s="418"/>
      <c r="PUY539" s="418"/>
      <c r="PUZ539" s="418"/>
      <c r="PVA539" s="418"/>
      <c r="PVB539" s="418"/>
      <c r="PVC539" s="417"/>
      <c r="PVD539" s="417"/>
      <c r="PVE539" s="418"/>
      <c r="PVF539" s="418"/>
      <c r="PVG539" s="417"/>
      <c r="PVH539" s="417"/>
      <c r="PVI539" s="418"/>
      <c r="PVJ539" s="418"/>
      <c r="PVK539" s="417"/>
      <c r="PVL539" s="417"/>
      <c r="PVM539" s="417"/>
      <c r="PVN539" s="417"/>
      <c r="PVO539" s="417"/>
      <c r="PVP539" s="417"/>
      <c r="PVQ539" s="417"/>
      <c r="PVR539" s="418"/>
      <c r="PVS539" s="418"/>
      <c r="PVT539" s="417"/>
      <c r="PVU539" s="417"/>
      <c r="PVV539" s="418"/>
      <c r="PVW539" s="418"/>
      <c r="PVX539" s="417"/>
      <c r="PVY539" s="417"/>
      <c r="PVZ539" s="417"/>
      <c r="PWA539" s="417"/>
      <c r="PWB539" s="417"/>
      <c r="PWC539" s="411"/>
      <c r="PWD539" s="443"/>
      <c r="PWE539" s="417"/>
      <c r="PWF539" s="417"/>
      <c r="PWG539" s="417"/>
      <c r="PWH539" s="417"/>
      <c r="PWI539" s="417"/>
      <c r="PWJ539" s="417"/>
      <c r="PWK539" s="417"/>
      <c r="PWL539" s="416"/>
      <c r="PWM539" s="416"/>
      <c r="PWN539" s="416"/>
      <c r="PWO539" s="416"/>
      <c r="PWP539" s="416"/>
      <c r="PWQ539" s="416"/>
      <c r="PWR539" s="416"/>
      <c r="PWS539" s="416"/>
      <c r="PWT539" s="416"/>
      <c r="PWU539" s="416"/>
      <c r="PWV539" s="416"/>
      <c r="PWW539" s="416"/>
      <c r="PWX539" s="416"/>
      <c r="PWY539" s="416"/>
      <c r="PWZ539" s="416"/>
      <c r="PXA539" s="416"/>
      <c r="PXB539" s="416"/>
      <c r="PXC539" s="416"/>
      <c r="PXD539" s="416"/>
      <c r="PXE539" s="416"/>
      <c r="PXF539" s="416"/>
      <c r="PXG539" s="416"/>
      <c r="PXH539" s="416"/>
      <c r="PXI539" s="416"/>
      <c r="PXJ539" s="416"/>
      <c r="PXK539" s="416"/>
      <c r="PXL539" s="416"/>
      <c r="PXM539" s="416"/>
      <c r="PXN539" s="416"/>
      <c r="PXO539" s="416"/>
      <c r="PXP539" s="416"/>
      <c r="PXQ539" s="416"/>
      <c r="PXR539" s="416"/>
      <c r="PXS539" s="416"/>
      <c r="PXT539" s="416"/>
      <c r="PXU539" s="416"/>
      <c r="PXV539" s="416"/>
      <c r="PXW539" s="416"/>
      <c r="PXX539" s="416"/>
      <c r="PXY539" s="416"/>
      <c r="PXZ539" s="416"/>
      <c r="PYA539" s="416"/>
      <c r="PYB539" s="416"/>
      <c r="PYC539" s="416"/>
      <c r="PYD539" s="417"/>
      <c r="PYE539" s="417"/>
      <c r="PYF539" s="417"/>
      <c r="PYG539" s="417"/>
      <c r="PYH539" s="417"/>
      <c r="PYI539" s="417"/>
      <c r="PYJ539" s="417"/>
      <c r="PYK539" s="417"/>
      <c r="PYL539" s="417"/>
      <c r="PYM539" s="417"/>
      <c r="PYN539" s="417"/>
      <c r="PYO539" s="417"/>
      <c r="PYP539" s="417"/>
      <c r="PYQ539" s="417"/>
      <c r="PYR539" s="417"/>
      <c r="PYS539" s="417"/>
      <c r="PYT539" s="417"/>
      <c r="PYU539" s="417"/>
      <c r="PYV539" s="417"/>
      <c r="PYW539" s="417"/>
      <c r="PYX539" s="417"/>
      <c r="PYY539" s="417"/>
      <c r="PYZ539" s="417"/>
      <c r="PZA539" s="417"/>
      <c r="PZB539" s="418"/>
      <c r="PZC539" s="418"/>
      <c r="PZD539" s="418"/>
      <c r="PZE539" s="418"/>
      <c r="PZF539" s="418"/>
      <c r="PZG539" s="417"/>
      <c r="PZH539" s="417"/>
      <c r="PZI539" s="418"/>
      <c r="PZJ539" s="418"/>
      <c r="PZK539" s="417"/>
      <c r="PZL539" s="417"/>
      <c r="PZM539" s="418"/>
      <c r="PZN539" s="418"/>
      <c r="PZO539" s="417"/>
      <c r="PZP539" s="417"/>
      <c r="PZQ539" s="417"/>
      <c r="PZR539" s="417"/>
      <c r="PZS539" s="417"/>
      <c r="PZT539" s="417"/>
      <c r="PZU539" s="417"/>
      <c r="PZV539" s="418"/>
      <c r="PZW539" s="418"/>
      <c r="PZX539" s="417"/>
      <c r="PZY539" s="417"/>
      <c r="PZZ539" s="418"/>
      <c r="QAA539" s="418"/>
      <c r="QAB539" s="417"/>
      <c r="QAC539" s="417"/>
      <c r="QAD539" s="417"/>
      <c r="QAE539" s="417"/>
      <c r="QAF539" s="417"/>
      <c r="QAG539" s="411"/>
      <c r="QAH539" s="443"/>
      <c r="QAI539" s="417"/>
      <c r="QAJ539" s="417"/>
      <c r="QAK539" s="417"/>
      <c r="QAL539" s="417"/>
      <c r="QAM539" s="417"/>
      <c r="QAN539" s="417"/>
      <c r="QAO539" s="417"/>
      <c r="QAP539" s="416"/>
      <c r="QAQ539" s="416"/>
      <c r="QAR539" s="416"/>
      <c r="QAS539" s="416"/>
      <c r="QAT539" s="416"/>
      <c r="QAU539" s="416"/>
      <c r="QAV539" s="416"/>
      <c r="QAW539" s="416"/>
      <c r="QAX539" s="416"/>
      <c r="QAY539" s="416"/>
      <c r="QAZ539" s="416"/>
      <c r="QBA539" s="416"/>
      <c r="QBB539" s="416"/>
      <c r="QBC539" s="416"/>
      <c r="QBD539" s="416"/>
      <c r="QBE539" s="416"/>
      <c r="QBF539" s="416"/>
      <c r="QBG539" s="416"/>
      <c r="QBH539" s="416"/>
      <c r="QBI539" s="416"/>
      <c r="QBJ539" s="416"/>
      <c r="QBK539" s="416"/>
      <c r="QBL539" s="416"/>
      <c r="QBM539" s="416"/>
      <c r="QBN539" s="416"/>
      <c r="QBO539" s="416"/>
      <c r="QBP539" s="416"/>
      <c r="QBQ539" s="416"/>
      <c r="QBR539" s="416"/>
      <c r="QBS539" s="416"/>
      <c r="QBT539" s="416"/>
      <c r="QBU539" s="416"/>
      <c r="QBV539" s="416"/>
      <c r="QBW539" s="416"/>
      <c r="QBX539" s="416"/>
      <c r="QBY539" s="416"/>
      <c r="QBZ539" s="416"/>
      <c r="QCA539" s="416"/>
      <c r="QCB539" s="416"/>
      <c r="QCC539" s="416"/>
      <c r="QCD539" s="416"/>
      <c r="QCE539" s="416"/>
      <c r="QCF539" s="416"/>
      <c r="QCG539" s="416"/>
      <c r="QCH539" s="417"/>
      <c r="QCI539" s="417"/>
      <c r="QCJ539" s="417"/>
      <c r="QCK539" s="417"/>
      <c r="QCL539" s="417"/>
      <c r="QCM539" s="417"/>
      <c r="QCN539" s="417"/>
      <c r="QCO539" s="417"/>
      <c r="QCP539" s="417"/>
      <c r="QCQ539" s="417"/>
      <c r="QCR539" s="417"/>
      <c r="QCS539" s="417"/>
      <c r="QCT539" s="417"/>
      <c r="QCU539" s="417"/>
      <c r="QCV539" s="417"/>
      <c r="QCW539" s="417"/>
      <c r="QCX539" s="417"/>
      <c r="QCY539" s="417"/>
      <c r="QCZ539" s="417"/>
      <c r="QDA539" s="417"/>
      <c r="QDB539" s="417"/>
      <c r="QDC539" s="417"/>
      <c r="QDD539" s="417"/>
      <c r="QDE539" s="417"/>
      <c r="QDF539" s="418"/>
      <c r="QDG539" s="418"/>
      <c r="QDH539" s="418"/>
      <c r="QDI539" s="418"/>
      <c r="QDJ539" s="418"/>
      <c r="QDK539" s="417"/>
      <c r="QDL539" s="417"/>
      <c r="QDM539" s="418"/>
      <c r="QDN539" s="418"/>
      <c r="QDO539" s="417"/>
      <c r="QDP539" s="417"/>
      <c r="QDQ539" s="418"/>
      <c r="QDR539" s="418"/>
      <c r="QDS539" s="417"/>
      <c r="QDT539" s="417"/>
      <c r="QDU539" s="417"/>
      <c r="QDV539" s="417"/>
      <c r="QDW539" s="417"/>
      <c r="QDX539" s="417"/>
      <c r="QDY539" s="417"/>
      <c r="QDZ539" s="418"/>
      <c r="QEA539" s="418"/>
      <c r="QEB539" s="417"/>
      <c r="QEC539" s="417"/>
      <c r="QED539" s="418"/>
      <c r="QEE539" s="418"/>
      <c r="QEF539" s="417"/>
      <c r="QEG539" s="417"/>
      <c r="QEH539" s="417"/>
      <c r="QEI539" s="417"/>
      <c r="QEJ539" s="417"/>
      <c r="QEK539" s="411"/>
      <c r="QEL539" s="443"/>
      <c r="QEM539" s="417"/>
      <c r="QEN539" s="417"/>
      <c r="QEO539" s="417"/>
      <c r="QEP539" s="417"/>
      <c r="QEQ539" s="417"/>
      <c r="QER539" s="417"/>
      <c r="QES539" s="417"/>
      <c r="QET539" s="416"/>
      <c r="QEU539" s="416"/>
      <c r="QEV539" s="416"/>
      <c r="QEW539" s="416"/>
      <c r="QEX539" s="416"/>
      <c r="QEY539" s="416"/>
      <c r="QEZ539" s="416"/>
      <c r="QFA539" s="416"/>
      <c r="QFB539" s="416"/>
      <c r="QFC539" s="416"/>
      <c r="QFD539" s="416"/>
      <c r="QFE539" s="416"/>
      <c r="QFF539" s="416"/>
      <c r="QFG539" s="416"/>
      <c r="QFH539" s="416"/>
      <c r="QFI539" s="416"/>
      <c r="QFJ539" s="416"/>
      <c r="QFK539" s="416"/>
      <c r="QFL539" s="416"/>
      <c r="QFM539" s="416"/>
      <c r="QFN539" s="416"/>
      <c r="QFO539" s="416"/>
      <c r="QFP539" s="416"/>
      <c r="QFQ539" s="416"/>
      <c r="QFR539" s="416"/>
      <c r="QFS539" s="416"/>
      <c r="QFT539" s="416"/>
      <c r="QFU539" s="416"/>
      <c r="QFV539" s="416"/>
      <c r="QFW539" s="416"/>
      <c r="QFX539" s="416"/>
      <c r="QFY539" s="416"/>
      <c r="QFZ539" s="416"/>
      <c r="QGA539" s="416"/>
      <c r="QGB539" s="416"/>
      <c r="QGC539" s="416"/>
      <c r="QGD539" s="416"/>
      <c r="QGE539" s="416"/>
      <c r="QGF539" s="416"/>
      <c r="QGG539" s="416"/>
      <c r="QGH539" s="416"/>
      <c r="QGI539" s="416"/>
      <c r="QGJ539" s="416"/>
      <c r="QGK539" s="416"/>
      <c r="QGL539" s="417"/>
      <c r="QGM539" s="417"/>
      <c r="QGN539" s="417"/>
      <c r="QGO539" s="417"/>
      <c r="QGP539" s="417"/>
      <c r="QGQ539" s="417"/>
      <c r="QGR539" s="417"/>
      <c r="QGS539" s="417"/>
      <c r="QGT539" s="417"/>
      <c r="QGU539" s="417"/>
      <c r="QGV539" s="417"/>
      <c r="QGW539" s="417"/>
      <c r="QGX539" s="417"/>
      <c r="QGY539" s="417"/>
      <c r="QGZ539" s="417"/>
      <c r="QHA539" s="417"/>
      <c r="QHB539" s="417"/>
      <c r="QHC539" s="417"/>
      <c r="QHD539" s="417"/>
      <c r="QHE539" s="417"/>
      <c r="QHF539" s="417"/>
      <c r="QHG539" s="417"/>
      <c r="QHH539" s="417"/>
      <c r="QHI539" s="417"/>
      <c r="QHJ539" s="418"/>
      <c r="QHK539" s="418"/>
      <c r="QHL539" s="418"/>
      <c r="QHM539" s="418"/>
      <c r="QHN539" s="418"/>
      <c r="QHO539" s="417"/>
      <c r="QHP539" s="417"/>
      <c r="QHQ539" s="418"/>
      <c r="QHR539" s="418"/>
      <c r="QHS539" s="417"/>
      <c r="QHT539" s="417"/>
      <c r="QHU539" s="418"/>
      <c r="QHV539" s="418"/>
      <c r="QHW539" s="417"/>
      <c r="QHX539" s="417"/>
      <c r="QHY539" s="417"/>
      <c r="QHZ539" s="417"/>
      <c r="QIA539" s="417"/>
      <c r="QIB539" s="417"/>
      <c r="QIC539" s="417"/>
      <c r="QID539" s="418"/>
      <c r="QIE539" s="418"/>
      <c r="QIF539" s="417"/>
      <c r="QIG539" s="417"/>
      <c r="QIH539" s="418"/>
      <c r="QII539" s="418"/>
      <c r="QIJ539" s="417"/>
      <c r="QIK539" s="417"/>
      <c r="QIL539" s="417"/>
      <c r="QIM539" s="417"/>
      <c r="QIN539" s="417"/>
      <c r="QIO539" s="411"/>
      <c r="QIP539" s="443"/>
      <c r="QIQ539" s="417"/>
      <c r="QIR539" s="417"/>
      <c r="QIS539" s="417"/>
      <c r="QIT539" s="417"/>
      <c r="QIU539" s="417"/>
      <c r="QIV539" s="417"/>
      <c r="QIW539" s="417"/>
      <c r="QIX539" s="416"/>
      <c r="QIY539" s="416"/>
      <c r="QIZ539" s="416"/>
      <c r="QJA539" s="416"/>
      <c r="QJB539" s="416"/>
      <c r="QJC539" s="416"/>
      <c r="QJD539" s="416"/>
      <c r="QJE539" s="416"/>
      <c r="QJF539" s="416"/>
      <c r="QJG539" s="416"/>
      <c r="QJH539" s="416"/>
      <c r="QJI539" s="416"/>
      <c r="QJJ539" s="416"/>
      <c r="QJK539" s="416"/>
      <c r="QJL539" s="416"/>
      <c r="QJM539" s="416"/>
      <c r="QJN539" s="416"/>
      <c r="QJO539" s="416"/>
      <c r="QJP539" s="416"/>
      <c r="QJQ539" s="416"/>
      <c r="QJR539" s="416"/>
      <c r="QJS539" s="416"/>
      <c r="QJT539" s="416"/>
      <c r="QJU539" s="416"/>
      <c r="QJV539" s="416"/>
      <c r="QJW539" s="416"/>
      <c r="QJX539" s="416"/>
      <c r="QJY539" s="416"/>
      <c r="QJZ539" s="416"/>
      <c r="QKA539" s="416"/>
      <c r="QKB539" s="416"/>
      <c r="QKC539" s="416"/>
      <c r="QKD539" s="416"/>
      <c r="QKE539" s="416"/>
      <c r="QKF539" s="416"/>
      <c r="QKG539" s="416"/>
      <c r="QKH539" s="416"/>
      <c r="QKI539" s="416"/>
      <c r="QKJ539" s="416"/>
      <c r="QKK539" s="416"/>
      <c r="QKL539" s="416"/>
      <c r="QKM539" s="416"/>
      <c r="QKN539" s="416"/>
      <c r="QKO539" s="416"/>
      <c r="QKP539" s="417"/>
      <c r="QKQ539" s="417"/>
      <c r="QKR539" s="417"/>
      <c r="QKS539" s="417"/>
      <c r="QKT539" s="417"/>
      <c r="QKU539" s="417"/>
      <c r="QKV539" s="417"/>
      <c r="QKW539" s="417"/>
      <c r="QKX539" s="417"/>
      <c r="QKY539" s="417"/>
      <c r="QKZ539" s="417"/>
      <c r="QLA539" s="417"/>
      <c r="QLB539" s="417"/>
      <c r="QLC539" s="417"/>
      <c r="QLD539" s="417"/>
      <c r="QLE539" s="417"/>
      <c r="QLF539" s="417"/>
      <c r="QLG539" s="417"/>
      <c r="QLH539" s="417"/>
      <c r="QLI539" s="417"/>
      <c r="QLJ539" s="417"/>
      <c r="QLK539" s="417"/>
      <c r="QLL539" s="417"/>
      <c r="QLM539" s="417"/>
      <c r="QLN539" s="418"/>
      <c r="QLO539" s="418"/>
      <c r="QLP539" s="418"/>
      <c r="QLQ539" s="418"/>
      <c r="QLR539" s="418"/>
      <c r="QLS539" s="417"/>
      <c r="QLT539" s="417"/>
      <c r="QLU539" s="418"/>
      <c r="QLV539" s="418"/>
      <c r="QLW539" s="417"/>
      <c r="QLX539" s="417"/>
      <c r="QLY539" s="418"/>
      <c r="QLZ539" s="418"/>
      <c r="QMA539" s="417"/>
      <c r="QMB539" s="417"/>
      <c r="QMC539" s="417"/>
      <c r="QMD539" s="417"/>
      <c r="QME539" s="417"/>
      <c r="QMF539" s="417"/>
      <c r="QMG539" s="417"/>
      <c r="QMH539" s="418"/>
      <c r="QMI539" s="418"/>
      <c r="QMJ539" s="417"/>
      <c r="QMK539" s="417"/>
      <c r="QML539" s="418"/>
      <c r="QMM539" s="418"/>
      <c r="QMN539" s="417"/>
      <c r="QMO539" s="417"/>
      <c r="QMP539" s="417"/>
      <c r="QMQ539" s="417"/>
      <c r="QMR539" s="417"/>
      <c r="QMS539" s="411"/>
      <c r="QMT539" s="443"/>
      <c r="QMU539" s="417"/>
      <c r="QMV539" s="417"/>
      <c r="QMW539" s="417"/>
      <c r="QMX539" s="417"/>
      <c r="QMY539" s="417"/>
      <c r="QMZ539" s="417"/>
      <c r="QNA539" s="417"/>
      <c r="QNB539" s="416"/>
      <c r="QNC539" s="416"/>
      <c r="QND539" s="416"/>
      <c r="QNE539" s="416"/>
      <c r="QNF539" s="416"/>
      <c r="QNG539" s="416"/>
      <c r="QNH539" s="416"/>
      <c r="QNI539" s="416"/>
      <c r="QNJ539" s="416"/>
      <c r="QNK539" s="416"/>
      <c r="QNL539" s="416"/>
      <c r="QNM539" s="416"/>
      <c r="QNN539" s="416"/>
      <c r="QNO539" s="416"/>
      <c r="QNP539" s="416"/>
      <c r="QNQ539" s="416"/>
      <c r="QNR539" s="416"/>
      <c r="QNS539" s="416"/>
      <c r="QNT539" s="416"/>
      <c r="QNU539" s="416"/>
      <c r="QNV539" s="416"/>
      <c r="QNW539" s="416"/>
      <c r="QNX539" s="416"/>
      <c r="QNY539" s="416"/>
      <c r="QNZ539" s="416"/>
      <c r="QOA539" s="416"/>
      <c r="QOB539" s="416"/>
      <c r="QOC539" s="416"/>
      <c r="QOD539" s="416"/>
      <c r="QOE539" s="416"/>
      <c r="QOF539" s="416"/>
      <c r="QOG539" s="416"/>
      <c r="QOH539" s="416"/>
      <c r="QOI539" s="416"/>
      <c r="QOJ539" s="416"/>
      <c r="QOK539" s="416"/>
      <c r="QOL539" s="416"/>
      <c r="QOM539" s="416"/>
      <c r="QON539" s="416"/>
      <c r="QOO539" s="416"/>
      <c r="QOP539" s="416"/>
      <c r="QOQ539" s="416"/>
      <c r="QOR539" s="416"/>
      <c r="QOS539" s="416"/>
      <c r="QOT539" s="417"/>
      <c r="QOU539" s="417"/>
      <c r="QOV539" s="417"/>
      <c r="QOW539" s="417"/>
      <c r="QOX539" s="417"/>
      <c r="QOY539" s="417"/>
      <c r="QOZ539" s="417"/>
      <c r="QPA539" s="417"/>
      <c r="QPB539" s="417"/>
      <c r="QPC539" s="417"/>
      <c r="QPD539" s="417"/>
      <c r="QPE539" s="417"/>
      <c r="QPF539" s="417"/>
      <c r="QPG539" s="417"/>
      <c r="QPH539" s="417"/>
      <c r="QPI539" s="417"/>
      <c r="QPJ539" s="417"/>
      <c r="QPK539" s="417"/>
      <c r="QPL539" s="417"/>
      <c r="QPM539" s="417"/>
      <c r="QPN539" s="417"/>
      <c r="QPO539" s="417"/>
      <c r="QPP539" s="417"/>
      <c r="QPQ539" s="417"/>
      <c r="QPR539" s="418"/>
      <c r="QPS539" s="418"/>
      <c r="QPT539" s="418"/>
      <c r="QPU539" s="418"/>
      <c r="QPV539" s="418"/>
      <c r="QPW539" s="417"/>
      <c r="QPX539" s="417"/>
      <c r="QPY539" s="418"/>
      <c r="QPZ539" s="418"/>
      <c r="QQA539" s="417"/>
      <c r="QQB539" s="417"/>
      <c r="QQC539" s="418"/>
      <c r="QQD539" s="418"/>
      <c r="QQE539" s="417"/>
      <c r="QQF539" s="417"/>
      <c r="QQG539" s="417"/>
      <c r="QQH539" s="417"/>
      <c r="QQI539" s="417"/>
      <c r="QQJ539" s="417"/>
      <c r="QQK539" s="417"/>
      <c r="QQL539" s="418"/>
      <c r="QQM539" s="418"/>
      <c r="QQN539" s="417"/>
      <c r="QQO539" s="417"/>
      <c r="QQP539" s="418"/>
      <c r="QQQ539" s="418"/>
      <c r="QQR539" s="417"/>
      <c r="QQS539" s="417"/>
      <c r="QQT539" s="417"/>
      <c r="QQU539" s="417"/>
      <c r="QQV539" s="417"/>
      <c r="QQW539" s="411"/>
      <c r="QQX539" s="443"/>
      <c r="QQY539" s="417"/>
      <c r="QQZ539" s="417"/>
      <c r="QRA539" s="417"/>
      <c r="QRB539" s="417"/>
      <c r="QRC539" s="417"/>
      <c r="QRD539" s="417"/>
      <c r="QRE539" s="417"/>
      <c r="QRF539" s="416"/>
      <c r="QRG539" s="416"/>
      <c r="QRH539" s="416"/>
      <c r="QRI539" s="416"/>
      <c r="QRJ539" s="416"/>
      <c r="QRK539" s="416"/>
      <c r="QRL539" s="416"/>
      <c r="QRM539" s="416"/>
      <c r="QRN539" s="416"/>
      <c r="QRO539" s="416"/>
      <c r="QRP539" s="416"/>
      <c r="QRQ539" s="416"/>
      <c r="QRR539" s="416"/>
      <c r="QRS539" s="416"/>
      <c r="QRT539" s="416"/>
      <c r="QRU539" s="416"/>
      <c r="QRV539" s="416"/>
      <c r="QRW539" s="416"/>
      <c r="QRX539" s="416"/>
      <c r="QRY539" s="416"/>
      <c r="QRZ539" s="416"/>
      <c r="QSA539" s="416"/>
      <c r="QSB539" s="416"/>
      <c r="QSC539" s="416"/>
      <c r="QSD539" s="416"/>
      <c r="QSE539" s="416"/>
      <c r="QSF539" s="416"/>
      <c r="QSG539" s="416"/>
      <c r="QSH539" s="416"/>
      <c r="QSI539" s="416"/>
      <c r="QSJ539" s="416"/>
      <c r="QSK539" s="416"/>
      <c r="QSL539" s="416"/>
      <c r="QSM539" s="416"/>
      <c r="QSN539" s="416"/>
      <c r="QSO539" s="416"/>
      <c r="QSP539" s="416"/>
      <c r="QSQ539" s="416"/>
      <c r="QSR539" s="416"/>
      <c r="QSS539" s="416"/>
      <c r="QST539" s="416"/>
      <c r="QSU539" s="416"/>
      <c r="QSV539" s="416"/>
      <c r="QSW539" s="416"/>
      <c r="QSX539" s="417"/>
      <c r="QSY539" s="417"/>
      <c r="QSZ539" s="417"/>
      <c r="QTA539" s="417"/>
      <c r="QTB539" s="417"/>
      <c r="QTC539" s="417"/>
      <c r="QTD539" s="417"/>
      <c r="QTE539" s="417"/>
      <c r="QTF539" s="417"/>
      <c r="QTG539" s="417"/>
      <c r="QTH539" s="417"/>
      <c r="QTI539" s="417"/>
      <c r="QTJ539" s="417"/>
      <c r="QTK539" s="417"/>
      <c r="QTL539" s="417"/>
      <c r="QTM539" s="417"/>
      <c r="QTN539" s="417"/>
      <c r="QTO539" s="417"/>
      <c r="QTP539" s="417"/>
      <c r="QTQ539" s="417"/>
      <c r="QTR539" s="417"/>
      <c r="QTS539" s="417"/>
      <c r="QTT539" s="417"/>
      <c r="QTU539" s="417"/>
      <c r="QTV539" s="418"/>
      <c r="QTW539" s="418"/>
      <c r="QTX539" s="418"/>
      <c r="QTY539" s="418"/>
      <c r="QTZ539" s="418"/>
      <c r="QUA539" s="417"/>
      <c r="QUB539" s="417"/>
      <c r="QUC539" s="418"/>
      <c r="QUD539" s="418"/>
      <c r="QUE539" s="417"/>
      <c r="QUF539" s="417"/>
      <c r="QUG539" s="418"/>
      <c r="QUH539" s="418"/>
      <c r="QUI539" s="417"/>
      <c r="QUJ539" s="417"/>
      <c r="QUK539" s="417"/>
      <c r="QUL539" s="417"/>
      <c r="QUM539" s="417"/>
      <c r="QUN539" s="417"/>
      <c r="QUO539" s="417"/>
      <c r="QUP539" s="418"/>
      <c r="QUQ539" s="418"/>
      <c r="QUR539" s="417"/>
      <c r="QUS539" s="417"/>
      <c r="QUT539" s="418"/>
      <c r="QUU539" s="418"/>
      <c r="QUV539" s="417"/>
      <c r="QUW539" s="417"/>
      <c r="QUX539" s="417"/>
      <c r="QUY539" s="417"/>
      <c r="QUZ539" s="417"/>
      <c r="QVA539" s="411"/>
      <c r="QVB539" s="443"/>
      <c r="QVC539" s="417"/>
      <c r="QVD539" s="417"/>
      <c r="QVE539" s="417"/>
      <c r="QVF539" s="417"/>
      <c r="QVG539" s="417"/>
      <c r="QVH539" s="417"/>
      <c r="QVI539" s="417"/>
      <c r="QVJ539" s="416"/>
      <c r="QVK539" s="416"/>
      <c r="QVL539" s="416"/>
      <c r="QVM539" s="416"/>
      <c r="QVN539" s="416"/>
      <c r="QVO539" s="416"/>
      <c r="QVP539" s="416"/>
      <c r="QVQ539" s="416"/>
      <c r="QVR539" s="416"/>
      <c r="QVS539" s="416"/>
      <c r="QVT539" s="416"/>
      <c r="QVU539" s="416"/>
      <c r="QVV539" s="416"/>
      <c r="QVW539" s="416"/>
      <c r="QVX539" s="416"/>
      <c r="QVY539" s="416"/>
      <c r="QVZ539" s="416"/>
      <c r="QWA539" s="416"/>
      <c r="QWB539" s="416"/>
      <c r="QWC539" s="416"/>
      <c r="QWD539" s="416"/>
      <c r="QWE539" s="416"/>
      <c r="QWF539" s="416"/>
      <c r="QWG539" s="416"/>
      <c r="QWH539" s="416"/>
      <c r="QWI539" s="416"/>
      <c r="QWJ539" s="416"/>
      <c r="QWK539" s="416"/>
      <c r="QWL539" s="416"/>
      <c r="QWM539" s="416"/>
      <c r="QWN539" s="416"/>
      <c r="QWO539" s="416"/>
      <c r="QWP539" s="416"/>
      <c r="QWQ539" s="416"/>
      <c r="QWR539" s="416"/>
      <c r="QWS539" s="416"/>
      <c r="QWT539" s="416"/>
      <c r="QWU539" s="416"/>
      <c r="QWV539" s="416"/>
      <c r="QWW539" s="416"/>
      <c r="QWX539" s="416"/>
      <c r="QWY539" s="416"/>
      <c r="QWZ539" s="416"/>
      <c r="QXA539" s="416"/>
      <c r="QXB539" s="417"/>
      <c r="QXC539" s="417"/>
      <c r="QXD539" s="417"/>
      <c r="QXE539" s="417"/>
      <c r="QXF539" s="417"/>
      <c r="QXG539" s="417"/>
      <c r="QXH539" s="417"/>
      <c r="QXI539" s="417"/>
      <c r="QXJ539" s="417"/>
      <c r="QXK539" s="417"/>
      <c r="QXL539" s="417"/>
      <c r="QXM539" s="417"/>
      <c r="QXN539" s="417"/>
      <c r="QXO539" s="417"/>
      <c r="QXP539" s="417"/>
      <c r="QXQ539" s="417"/>
      <c r="QXR539" s="417"/>
      <c r="QXS539" s="417"/>
      <c r="QXT539" s="417"/>
      <c r="QXU539" s="417"/>
      <c r="QXV539" s="417"/>
      <c r="QXW539" s="417"/>
      <c r="QXX539" s="417"/>
      <c r="QXY539" s="417"/>
      <c r="QXZ539" s="418"/>
      <c r="QYA539" s="418"/>
      <c r="QYB539" s="418"/>
      <c r="QYC539" s="418"/>
      <c r="QYD539" s="418"/>
      <c r="QYE539" s="417"/>
      <c r="QYF539" s="417"/>
      <c r="QYG539" s="418"/>
      <c r="QYH539" s="418"/>
      <c r="QYI539" s="417"/>
      <c r="QYJ539" s="417"/>
      <c r="QYK539" s="418"/>
      <c r="QYL539" s="418"/>
      <c r="QYM539" s="417"/>
      <c r="QYN539" s="417"/>
      <c r="QYO539" s="417"/>
      <c r="QYP539" s="417"/>
      <c r="QYQ539" s="417"/>
      <c r="QYR539" s="417"/>
      <c r="QYS539" s="417"/>
      <c r="QYT539" s="418"/>
      <c r="QYU539" s="418"/>
      <c r="QYV539" s="417"/>
      <c r="QYW539" s="417"/>
      <c r="QYX539" s="418"/>
      <c r="QYY539" s="418"/>
      <c r="QYZ539" s="417"/>
      <c r="QZA539" s="417"/>
      <c r="QZB539" s="417"/>
      <c r="QZC539" s="417"/>
      <c r="QZD539" s="417"/>
      <c r="QZE539" s="411"/>
      <c r="QZF539" s="443"/>
      <c r="QZG539" s="417"/>
      <c r="QZH539" s="417"/>
      <c r="QZI539" s="417"/>
      <c r="QZJ539" s="417"/>
      <c r="QZK539" s="417"/>
      <c r="QZL539" s="417"/>
      <c r="QZM539" s="417"/>
      <c r="QZN539" s="416"/>
      <c r="QZO539" s="416"/>
      <c r="QZP539" s="416"/>
      <c r="QZQ539" s="416"/>
      <c r="QZR539" s="416"/>
      <c r="QZS539" s="416"/>
      <c r="QZT539" s="416"/>
      <c r="QZU539" s="416"/>
      <c r="QZV539" s="416"/>
      <c r="QZW539" s="416"/>
      <c r="QZX539" s="416"/>
      <c r="QZY539" s="416"/>
      <c r="QZZ539" s="416"/>
      <c r="RAA539" s="416"/>
      <c r="RAB539" s="416"/>
      <c r="RAC539" s="416"/>
      <c r="RAD539" s="416"/>
      <c r="RAE539" s="416"/>
      <c r="RAF539" s="416"/>
      <c r="RAG539" s="416"/>
      <c r="RAH539" s="416"/>
      <c r="RAI539" s="416"/>
      <c r="RAJ539" s="416"/>
      <c r="RAK539" s="416"/>
      <c r="RAL539" s="416"/>
      <c r="RAM539" s="416"/>
      <c r="RAN539" s="416"/>
      <c r="RAO539" s="416"/>
      <c r="RAP539" s="416"/>
      <c r="RAQ539" s="416"/>
      <c r="RAR539" s="416"/>
      <c r="RAS539" s="416"/>
      <c r="RAT539" s="416"/>
      <c r="RAU539" s="416"/>
      <c r="RAV539" s="416"/>
      <c r="RAW539" s="416"/>
      <c r="RAX539" s="416"/>
      <c r="RAY539" s="416"/>
      <c r="RAZ539" s="416"/>
      <c r="RBA539" s="416"/>
      <c r="RBB539" s="416"/>
      <c r="RBC539" s="416"/>
      <c r="RBD539" s="416"/>
      <c r="RBE539" s="416"/>
      <c r="RBF539" s="417"/>
      <c r="RBG539" s="417"/>
      <c r="RBH539" s="417"/>
      <c r="RBI539" s="417"/>
      <c r="RBJ539" s="417"/>
      <c r="RBK539" s="417"/>
      <c r="RBL539" s="417"/>
      <c r="RBM539" s="417"/>
      <c r="RBN539" s="417"/>
      <c r="RBO539" s="417"/>
      <c r="RBP539" s="417"/>
      <c r="RBQ539" s="417"/>
      <c r="RBR539" s="417"/>
      <c r="RBS539" s="417"/>
      <c r="RBT539" s="417"/>
      <c r="RBU539" s="417"/>
      <c r="RBV539" s="417"/>
      <c r="RBW539" s="417"/>
      <c r="RBX539" s="417"/>
      <c r="RBY539" s="417"/>
      <c r="RBZ539" s="417"/>
      <c r="RCA539" s="417"/>
      <c r="RCB539" s="417"/>
    </row>
    <row r="540" spans="1:12248" s="53" customFormat="1" ht="50.25" customHeight="1" x14ac:dyDescent="0.25">
      <c r="B540" s="210"/>
      <c r="C540" s="111" t="s">
        <v>31</v>
      </c>
      <c r="D540" s="193">
        <f t="shared" ref="D540:D543" si="1456">E540+F540+G540+H540</f>
        <v>533922.79789000005</v>
      </c>
      <c r="E540" s="193"/>
      <c r="F540" s="193">
        <f>SUM(F541:F542)</f>
        <v>533922.79789000005</v>
      </c>
      <c r="G540" s="194"/>
      <c r="H540" s="194"/>
      <c r="I540" s="193">
        <f>M540</f>
        <v>0</v>
      </c>
      <c r="J540" s="311"/>
      <c r="K540" s="311"/>
      <c r="L540" s="311"/>
      <c r="M540" s="193">
        <f>SUM(M541:M542)</f>
        <v>0</v>
      </c>
      <c r="N540" s="311"/>
      <c r="O540" s="311"/>
      <c r="P540" s="311"/>
      <c r="Q540" s="311"/>
      <c r="R540" s="311"/>
      <c r="S540" s="193">
        <f>W540</f>
        <v>74.94153</v>
      </c>
      <c r="T540" s="675">
        <f t="shared" ref="T540:T548" si="1457">S540/D540</f>
        <v>1.4036023615429064E-4</v>
      </c>
      <c r="U540" s="112"/>
      <c r="V540" s="634"/>
      <c r="W540" s="193">
        <f>W541+W542</f>
        <v>74.94153</v>
      </c>
      <c r="X540" s="675">
        <f t="shared" si="1401"/>
        <v>1.4036023615429064E-4</v>
      </c>
      <c r="Y540" s="311"/>
      <c r="Z540" s="311"/>
      <c r="AA540" s="311"/>
      <c r="AB540" s="311"/>
      <c r="AC540" s="193">
        <f t="shared" si="1427"/>
        <v>15317.523740000001</v>
      </c>
      <c r="AD540" s="580">
        <f t="shared" si="1428"/>
        <v>2.8688648996695869E-2</v>
      </c>
      <c r="AE540" s="112"/>
      <c r="AF540" s="627"/>
      <c r="AG540" s="193">
        <f>AG541+AG542</f>
        <v>15317.523740000001</v>
      </c>
      <c r="AH540" s="627">
        <f t="shared" si="1399"/>
        <v>2.8688648996695869E-2</v>
      </c>
      <c r="AI540" s="311"/>
      <c r="AJ540" s="311"/>
      <c r="AK540" s="193"/>
      <c r="AL540" s="311"/>
      <c r="AM540" s="311"/>
      <c r="AN540" s="311"/>
      <c r="AO540" s="311"/>
      <c r="AP540" s="311"/>
      <c r="AQ540" s="311"/>
      <c r="AR540" s="311"/>
      <c r="AS540" s="311"/>
      <c r="AT540" s="311"/>
      <c r="AU540" s="112">
        <f>AV540-D540</f>
        <v>-518605.27415000007</v>
      </c>
      <c r="AV540" s="112">
        <f t="shared" ref="AV540:AV543" si="1458">AW540+AX540+AY540+AZ540</f>
        <v>15317.523740000001</v>
      </c>
      <c r="AW540" s="112">
        <f>SUM(AW541:AW542)</f>
        <v>0</v>
      </c>
      <c r="AX540" s="112">
        <f>SUM(AX541:AX542)</f>
        <v>15317.523740000001</v>
      </c>
      <c r="AY540" s="311"/>
      <c r="AZ540" s="311"/>
      <c r="BA540" s="112">
        <f t="shared" si="1384"/>
        <v>0</v>
      </c>
      <c r="BB540" s="311"/>
      <c r="BC540" s="311"/>
      <c r="BD540" s="311"/>
      <c r="BE540" s="112">
        <f t="shared" si="1376"/>
        <v>0</v>
      </c>
      <c r="BF540" s="112">
        <f t="shared" si="1416"/>
        <v>0</v>
      </c>
      <c r="BG540" s="311"/>
      <c r="BH540" s="311"/>
      <c r="BI540" s="112">
        <f t="shared" si="1445"/>
        <v>0</v>
      </c>
      <c r="BJ540" s="112">
        <f>SUM(BJ541:BJ542)</f>
        <v>0</v>
      </c>
      <c r="BK540" s="112"/>
      <c r="BL540" s="311"/>
      <c r="BM540" s="311"/>
      <c r="BN540" s="112">
        <f t="shared" si="1417"/>
        <v>0</v>
      </c>
      <c r="BO540" s="112">
        <f t="shared" ref="BO540:BO545" si="1459">BP540</f>
        <v>0</v>
      </c>
      <c r="BP540" s="112">
        <f>SUM(BP541:BP542)</f>
        <v>0</v>
      </c>
      <c r="BQ540" s="112"/>
      <c r="BR540" s="311"/>
      <c r="BS540" s="311"/>
      <c r="BT540" s="311">
        <f t="shared" si="1385"/>
        <v>0</v>
      </c>
      <c r="BU540" s="311"/>
      <c r="BV540" s="112">
        <f t="shared" ref="BV540:BV542" si="1460">BW540+BX540+BY540+BZ540</f>
        <v>507227.07996999996</v>
      </c>
      <c r="BW540" s="112">
        <f>SUM(BW541:BW542)</f>
        <v>0</v>
      </c>
      <c r="BX540" s="112">
        <f>SUM(BX541:BX542)</f>
        <v>507227.07996999996</v>
      </c>
      <c r="BY540" s="311"/>
      <c r="BZ540" s="311"/>
      <c r="CA540" s="112">
        <f t="shared" si="1408"/>
        <v>0</v>
      </c>
      <c r="CB540" s="193">
        <f>CF540-BW540</f>
        <v>0</v>
      </c>
      <c r="CC540" s="194"/>
      <c r="CD540" s="194"/>
      <c r="CE540" s="112">
        <f>CG540</f>
        <v>95991.164340000032</v>
      </c>
      <c r="CF540" s="112">
        <f>SUM(CF541:CF542)</f>
        <v>0</v>
      </c>
      <c r="CG540" s="112">
        <f>CG541+CG542</f>
        <v>95991.164340000032</v>
      </c>
      <c r="CH540" s="194">
        <f t="shared" si="1409"/>
        <v>0</v>
      </c>
      <c r="CI540" s="194"/>
      <c r="CJ540" s="112">
        <f>CJ541</f>
        <v>0</v>
      </c>
      <c r="CK540" s="112">
        <f t="shared" ref="CK540:CK542" si="1461">CL540+CM540+CN540+CO540</f>
        <v>95991.164340000032</v>
      </c>
      <c r="CL540" s="112">
        <f>SUM(CL541:CL542)</f>
        <v>0</v>
      </c>
      <c r="CM540" s="112">
        <f>SUM(CM541:CM542)</f>
        <v>95991.164340000032</v>
      </c>
      <c r="CN540" s="311"/>
      <c r="CO540" s="311"/>
    </row>
    <row r="541" spans="1:12248" s="53" customFormat="1" ht="50.25" hidden="1" customHeight="1" x14ac:dyDescent="0.25">
      <c r="B541" s="210"/>
      <c r="C541" s="137" t="s">
        <v>239</v>
      </c>
      <c r="D541" s="264">
        <f t="shared" si="1456"/>
        <v>518605.27415000001</v>
      </c>
      <c r="E541" s="264"/>
      <c r="F541" s="264">
        <v>518605.27415000001</v>
      </c>
      <c r="G541" s="194"/>
      <c r="H541" s="194"/>
      <c r="I541" s="264"/>
      <c r="J541" s="311"/>
      <c r="K541" s="311"/>
      <c r="L541" s="311"/>
      <c r="M541" s="264"/>
      <c r="N541" s="311"/>
      <c r="O541" s="311"/>
      <c r="P541" s="311"/>
      <c r="Q541" s="311"/>
      <c r="R541" s="311"/>
      <c r="S541" s="264">
        <v>0</v>
      </c>
      <c r="T541" s="676">
        <f t="shared" si="1457"/>
        <v>0</v>
      </c>
      <c r="U541" s="199"/>
      <c r="V541" s="634"/>
      <c r="W541" s="264">
        <v>0</v>
      </c>
      <c r="X541" s="676">
        <f t="shared" si="1401"/>
        <v>0</v>
      </c>
      <c r="Y541" s="311"/>
      <c r="Z541" s="311"/>
      <c r="AA541" s="311"/>
      <c r="AB541" s="311"/>
      <c r="AC541" s="264">
        <f t="shared" si="1427"/>
        <v>0</v>
      </c>
      <c r="AD541" s="580">
        <f t="shared" si="1428"/>
        <v>0</v>
      </c>
      <c r="AE541" s="199"/>
      <c r="AF541" s="627"/>
      <c r="AG541" s="264">
        <v>0</v>
      </c>
      <c r="AH541" s="627">
        <f t="shared" si="1399"/>
        <v>0</v>
      </c>
      <c r="AI541" s="311"/>
      <c r="AJ541" s="311"/>
      <c r="AK541" s="264"/>
      <c r="AL541" s="311"/>
      <c r="AM541" s="311"/>
      <c r="AN541" s="311"/>
      <c r="AO541" s="311"/>
      <c r="AP541" s="311"/>
      <c r="AQ541" s="311"/>
      <c r="AR541" s="311"/>
      <c r="AS541" s="311"/>
      <c r="AT541" s="311"/>
      <c r="AU541" s="112">
        <f>AX541-F541</f>
        <v>-518605.27415000001</v>
      </c>
      <c r="AV541" s="199">
        <f t="shared" si="1458"/>
        <v>0</v>
      </c>
      <c r="AW541" s="199">
        <v>0</v>
      </c>
      <c r="AX541" s="199">
        <v>0</v>
      </c>
      <c r="AY541" s="311"/>
      <c r="AZ541" s="311"/>
      <c r="BA541" s="112">
        <f t="shared" si="1384"/>
        <v>0</v>
      </c>
      <c r="BB541" s="311"/>
      <c r="BC541" s="311"/>
      <c r="BD541" s="311"/>
      <c r="BE541" s="199">
        <f t="shared" si="1376"/>
        <v>0</v>
      </c>
      <c r="BF541" s="199">
        <f t="shared" si="1416"/>
        <v>0</v>
      </c>
      <c r="BG541" s="311"/>
      <c r="BH541" s="311"/>
      <c r="BI541" s="199">
        <f t="shared" si="1445"/>
        <v>0</v>
      </c>
      <c r="BJ541" s="199">
        <v>0</v>
      </c>
      <c r="BK541" s="199"/>
      <c r="BL541" s="311"/>
      <c r="BM541" s="311"/>
      <c r="BN541" s="199">
        <f t="shared" si="1417"/>
        <v>0</v>
      </c>
      <c r="BO541" s="199">
        <f t="shared" si="1459"/>
        <v>0</v>
      </c>
      <c r="BP541" s="199">
        <v>0</v>
      </c>
      <c r="BQ541" s="199"/>
      <c r="BR541" s="311"/>
      <c r="BS541" s="311"/>
      <c r="BT541" s="311">
        <f t="shared" si="1385"/>
        <v>0</v>
      </c>
      <c r="BU541" s="311"/>
      <c r="BV541" s="199">
        <f t="shared" si="1460"/>
        <v>494393.48742999998</v>
      </c>
      <c r="BW541" s="199">
        <v>0</v>
      </c>
      <c r="BX541" s="199">
        <f>'[9]КАД-Колтуши 3,4'!$AB$8</f>
        <v>494393.48742999998</v>
      </c>
      <c r="BY541" s="311"/>
      <c r="BZ541" s="311"/>
      <c r="CA541" s="199">
        <f t="shared" si="1408"/>
        <v>0</v>
      </c>
      <c r="CB541" s="264"/>
      <c r="CC541" s="194"/>
      <c r="CD541" s="194"/>
      <c r="CE541" s="199">
        <f>CG541</f>
        <v>83157.571800000034</v>
      </c>
      <c r="CF541" s="264">
        <f t="shared" ref="CF541:CF548" si="1462">BW541</f>
        <v>0</v>
      </c>
      <c r="CG541" s="199">
        <f>'[9]КАД-Колтуши 3,4'!$AB$8+[6]Лист1!$N$69</f>
        <v>83157.571800000034</v>
      </c>
      <c r="CH541" s="194">
        <f t="shared" si="1409"/>
        <v>0</v>
      </c>
      <c r="CI541" s="194"/>
      <c r="CJ541" s="199">
        <f>CK541-CE541</f>
        <v>0</v>
      </c>
      <c r="CK541" s="199">
        <f t="shared" si="1461"/>
        <v>83157.571800000034</v>
      </c>
      <c r="CL541" s="199">
        <v>0</v>
      </c>
      <c r="CM541" s="199">
        <f>'[9]КАД-Колтуши 3,4'!$AB$8+[6]Лист1!$N$69</f>
        <v>83157.571800000034</v>
      </c>
      <c r="CN541" s="311"/>
      <c r="CO541" s="311"/>
    </row>
    <row r="542" spans="1:12248" s="53" customFormat="1" ht="50.25" hidden="1" customHeight="1" x14ac:dyDescent="0.25">
      <c r="B542" s="299"/>
      <c r="C542" s="137" t="s">
        <v>238</v>
      </c>
      <c r="D542" s="264">
        <f t="shared" si="1456"/>
        <v>15317.523740000001</v>
      </c>
      <c r="E542" s="264"/>
      <c r="F542" s="264">
        <v>15317.523740000001</v>
      </c>
      <c r="G542" s="194"/>
      <c r="H542" s="194"/>
      <c r="I542" s="264"/>
      <c r="J542" s="311"/>
      <c r="K542" s="311"/>
      <c r="L542" s="311"/>
      <c r="M542" s="264"/>
      <c r="N542" s="311"/>
      <c r="O542" s="311"/>
      <c r="P542" s="311"/>
      <c r="Q542" s="311"/>
      <c r="R542" s="311"/>
      <c r="S542" s="264">
        <f>W542</f>
        <v>74.94153</v>
      </c>
      <c r="T542" s="676">
        <f t="shared" si="1457"/>
        <v>4.8925355868258639E-3</v>
      </c>
      <c r="U542" s="199"/>
      <c r="V542" s="634"/>
      <c r="W542" s="264">
        <v>74.94153</v>
      </c>
      <c r="X542" s="676">
        <f t="shared" si="1401"/>
        <v>4.8925355868258639E-3</v>
      </c>
      <c r="Y542" s="311"/>
      <c r="Z542" s="311"/>
      <c r="AA542" s="311"/>
      <c r="AB542" s="311"/>
      <c r="AC542" s="264">
        <f t="shared" si="1427"/>
        <v>15317.523740000001</v>
      </c>
      <c r="AD542" s="580">
        <f t="shared" si="1428"/>
        <v>1</v>
      </c>
      <c r="AE542" s="199"/>
      <c r="AF542" s="627"/>
      <c r="AG542" s="264">
        <v>15317.523740000001</v>
      </c>
      <c r="AH542" s="627">
        <f t="shared" si="1399"/>
        <v>1</v>
      </c>
      <c r="AI542" s="311"/>
      <c r="AJ542" s="311"/>
      <c r="AK542" s="264"/>
      <c r="AL542" s="311"/>
      <c r="AM542" s="311"/>
      <c r="AN542" s="311"/>
      <c r="AO542" s="311"/>
      <c r="AP542" s="311"/>
      <c r="AQ542" s="311"/>
      <c r="AR542" s="311"/>
      <c r="AS542" s="311"/>
      <c r="AT542" s="311"/>
      <c r="AU542" s="112">
        <f>AV542-D542</f>
        <v>0</v>
      </c>
      <c r="AV542" s="199">
        <f t="shared" si="1458"/>
        <v>15317.523740000001</v>
      </c>
      <c r="AW542" s="199">
        <v>0</v>
      </c>
      <c r="AX542" s="199">
        <f>F542</f>
        <v>15317.523740000001</v>
      </c>
      <c r="AY542" s="311"/>
      <c r="AZ542" s="311"/>
      <c r="BA542" s="112">
        <f t="shared" si="1384"/>
        <v>0</v>
      </c>
      <c r="BB542" s="311"/>
      <c r="BC542" s="311"/>
      <c r="BD542" s="311"/>
      <c r="BE542" s="199">
        <f t="shared" si="1376"/>
        <v>0</v>
      </c>
      <c r="BF542" s="199">
        <f t="shared" si="1416"/>
        <v>0</v>
      </c>
      <c r="BG542" s="311"/>
      <c r="BH542" s="311"/>
      <c r="BI542" s="199">
        <f t="shared" si="1445"/>
        <v>0</v>
      </c>
      <c r="BJ542" s="199">
        <v>0</v>
      </c>
      <c r="BK542" s="199"/>
      <c r="BL542" s="311"/>
      <c r="BM542" s="311"/>
      <c r="BN542" s="199">
        <f t="shared" si="1417"/>
        <v>0</v>
      </c>
      <c r="BO542" s="199">
        <f t="shared" si="1459"/>
        <v>0</v>
      </c>
      <c r="BP542" s="199">
        <v>0</v>
      </c>
      <c r="BQ542" s="199"/>
      <c r="BR542" s="311"/>
      <c r="BS542" s="311"/>
      <c r="BT542" s="311">
        <f t="shared" si="1385"/>
        <v>0</v>
      </c>
      <c r="BU542" s="311"/>
      <c r="BV542" s="199">
        <f t="shared" si="1460"/>
        <v>12833.592539999998</v>
      </c>
      <c r="BW542" s="199">
        <v>0</v>
      </c>
      <c r="BX542" s="199">
        <f>'[9]КАД-Колтуши 3,4'!$AB$9+'[9]КАД-Колтуши 3,4'!$AB$10</f>
        <v>12833.592539999998</v>
      </c>
      <c r="BY542" s="311"/>
      <c r="BZ542" s="311"/>
      <c r="CA542" s="199">
        <f t="shared" si="1408"/>
        <v>0</v>
      </c>
      <c r="CB542" s="264"/>
      <c r="CC542" s="194"/>
      <c r="CD542" s="194"/>
      <c r="CE542" s="199">
        <f>CG542</f>
        <v>12833.592539999998</v>
      </c>
      <c r="CF542" s="264">
        <f t="shared" si="1462"/>
        <v>0</v>
      </c>
      <c r="CG542" s="199">
        <f>'[9]КАД-Колтуши 3,4'!$AB$9+'[9]КАД-Колтуши 3,4'!$AB$10</f>
        <v>12833.592539999998</v>
      </c>
      <c r="CH542" s="194">
        <f t="shared" si="1409"/>
        <v>0</v>
      </c>
      <c r="CI542" s="194"/>
      <c r="CJ542" s="199">
        <f>CM542-BX542</f>
        <v>0</v>
      </c>
      <c r="CK542" s="199">
        <f t="shared" si="1461"/>
        <v>12833.592539999998</v>
      </c>
      <c r="CL542" s="199">
        <v>0</v>
      </c>
      <c r="CM542" s="199">
        <f>'[9]КАД-Колтуши 3,4'!$AB$9+'[9]КАД-Колтуши 3,4'!$AB$10</f>
        <v>12833.592539999998</v>
      </c>
      <c r="CN542" s="311"/>
      <c r="CO542" s="311"/>
    </row>
    <row r="543" spans="1:12248" s="477" customFormat="1" ht="54" customHeight="1" x14ac:dyDescent="0.25">
      <c r="B543" s="478"/>
      <c r="C543" s="536" t="s">
        <v>241</v>
      </c>
      <c r="D543" s="480">
        <f t="shared" si="1456"/>
        <v>832467.08773000003</v>
      </c>
      <c r="E543" s="480"/>
      <c r="F543" s="480">
        <f>SUM(F544:F548)</f>
        <v>832467.08773000003</v>
      </c>
      <c r="G543" s="480"/>
      <c r="H543" s="480"/>
      <c r="I543" s="480">
        <f>M543</f>
        <v>0</v>
      </c>
      <c r="J543" s="560"/>
      <c r="K543" s="560"/>
      <c r="L543" s="671"/>
      <c r="M543" s="480">
        <f>SUM(M544:M548)</f>
        <v>0</v>
      </c>
      <c r="N543" s="671"/>
      <c r="O543" s="560"/>
      <c r="P543" s="560"/>
      <c r="Q543" s="560"/>
      <c r="R543" s="560"/>
      <c r="S543" s="480">
        <f>W543</f>
        <v>30021.057959999998</v>
      </c>
      <c r="T543" s="676">
        <f t="shared" si="1457"/>
        <v>3.6062756597215702E-2</v>
      </c>
      <c r="U543" s="583"/>
      <c r="V543" s="634"/>
      <c r="W543" s="480">
        <f>W544+W545+W546+W547+W548</f>
        <v>30021.057959999998</v>
      </c>
      <c r="X543" s="676">
        <f t="shared" si="1401"/>
        <v>3.6062756597215702E-2</v>
      </c>
      <c r="Y543" s="560"/>
      <c r="Z543" s="560"/>
      <c r="AA543" s="560"/>
      <c r="AB543" s="560"/>
      <c r="AC543" s="480">
        <f t="shared" si="1427"/>
        <v>231027.57800000001</v>
      </c>
      <c r="AD543" s="580">
        <f t="shared" si="1428"/>
        <v>0.27752157581385467</v>
      </c>
      <c r="AE543" s="583"/>
      <c r="AF543" s="627"/>
      <c r="AG543" s="480">
        <f>AG544+AG545+AG546+AG547+AG548</f>
        <v>231027.57800000001</v>
      </c>
      <c r="AH543" s="627">
        <f t="shared" si="1399"/>
        <v>0.27752157581385467</v>
      </c>
      <c r="AI543" s="560"/>
      <c r="AJ543" s="560"/>
      <c r="AK543" s="480"/>
      <c r="AL543" s="583"/>
      <c r="AM543" s="560"/>
      <c r="AN543" s="560"/>
      <c r="AO543" s="560"/>
      <c r="AP543" s="560"/>
      <c r="AQ543" s="560"/>
      <c r="AR543" s="560"/>
      <c r="AS543" s="560"/>
      <c r="AT543" s="560"/>
      <c r="AU543" s="560">
        <f>AU544</f>
        <v>1.2269999948330224E-2</v>
      </c>
      <c r="AV543" s="560">
        <f t="shared" si="1458"/>
        <v>832467.1</v>
      </c>
      <c r="AW543" s="488">
        <f>AW544+AW545+AW548</f>
        <v>0</v>
      </c>
      <c r="AX543" s="480">
        <f>SUM(AX544:AX548)</f>
        <v>832467.1</v>
      </c>
      <c r="AY543" s="488"/>
      <c r="AZ543" s="488"/>
      <c r="BA543" s="476">
        <f t="shared" si="1384"/>
        <v>0</v>
      </c>
      <c r="BB543" s="533"/>
      <c r="BC543" s="533"/>
      <c r="BD543" s="533"/>
      <c r="BE543" s="533">
        <f t="shared" si="1376"/>
        <v>0</v>
      </c>
      <c r="BF543" s="476">
        <f t="shared" si="1416"/>
        <v>0</v>
      </c>
      <c r="BG543" s="476"/>
      <c r="BH543" s="476"/>
      <c r="BI543" s="497">
        <f t="shared" si="1445"/>
        <v>0</v>
      </c>
      <c r="BJ543" s="488">
        <f>BJ544+BJ545</f>
        <v>0</v>
      </c>
      <c r="BK543" s="488"/>
      <c r="BL543" s="488"/>
      <c r="BM543" s="488"/>
      <c r="BN543" s="476">
        <f t="shared" si="1417"/>
        <v>0</v>
      </c>
      <c r="BO543" s="497">
        <f t="shared" si="1459"/>
        <v>0</v>
      </c>
      <c r="BP543" s="488">
        <f>BP544+BP545</f>
        <v>0</v>
      </c>
      <c r="BQ543" s="488">
        <f>BQ544</f>
        <v>0</v>
      </c>
      <c r="BR543" s="488"/>
      <c r="BS543" s="488"/>
      <c r="BT543" s="476">
        <f t="shared" si="1385"/>
        <v>0</v>
      </c>
      <c r="BU543" s="476"/>
      <c r="BV543" s="497">
        <f t="shared" si="1449"/>
        <v>0</v>
      </c>
      <c r="BW543" s="476">
        <f>BW544+BW545</f>
        <v>0</v>
      </c>
      <c r="BX543" s="476"/>
      <c r="BY543" s="476"/>
      <c r="BZ543" s="476"/>
      <c r="CA543" s="476">
        <f t="shared" si="1408"/>
        <v>0</v>
      </c>
      <c r="CB543" s="476"/>
      <c r="CC543" s="480"/>
      <c r="CD543" s="480"/>
      <c r="CE543" s="476">
        <f t="shared" si="1424"/>
        <v>0</v>
      </c>
      <c r="CF543" s="476">
        <f t="shared" si="1462"/>
        <v>0</v>
      </c>
      <c r="CG543" s="533"/>
      <c r="CH543" s="480">
        <f t="shared" si="1409"/>
        <v>0</v>
      </c>
      <c r="CI543" s="480"/>
      <c r="CJ543" s="488"/>
      <c r="CK543" s="497">
        <f t="shared" si="1450"/>
        <v>0</v>
      </c>
      <c r="CL543" s="488">
        <f>CL544+CL545</f>
        <v>0</v>
      </c>
      <c r="CM543" s="488"/>
      <c r="CN543" s="488"/>
      <c r="CO543" s="488"/>
    </row>
    <row r="544" spans="1:12248" s="198" customFormat="1" ht="50.25" hidden="1" customHeight="1" x14ac:dyDescent="0.25">
      <c r="B544" s="209"/>
      <c r="C544" s="137" t="s">
        <v>239</v>
      </c>
      <c r="D544" s="264">
        <f>E544+F544</f>
        <v>732296.08773000003</v>
      </c>
      <c r="E544" s="264"/>
      <c r="F544" s="264">
        <v>732296.08773000003</v>
      </c>
      <c r="G544" s="265"/>
      <c r="H544" s="265"/>
      <c r="I544" s="264"/>
      <c r="J544" s="320"/>
      <c r="K544" s="320"/>
      <c r="L544" s="320"/>
      <c r="M544" s="264"/>
      <c r="N544" s="320"/>
      <c r="O544" s="320"/>
      <c r="P544" s="320"/>
      <c r="Q544" s="320"/>
      <c r="R544" s="320"/>
      <c r="S544" s="264">
        <f>W544</f>
        <v>12083.99814</v>
      </c>
      <c r="T544" s="576">
        <f t="shared" si="1457"/>
        <v>1.6501519457052471E-2</v>
      </c>
      <c r="U544" s="199"/>
      <c r="V544" s="320"/>
      <c r="W544" s="264">
        <v>12083.99814</v>
      </c>
      <c r="X544" s="576">
        <f t="shared" si="1401"/>
        <v>1.6501519457052471E-2</v>
      </c>
      <c r="Y544" s="320"/>
      <c r="Z544" s="320"/>
      <c r="AA544" s="320"/>
      <c r="AB544" s="320"/>
      <c r="AC544" s="264">
        <f t="shared" si="1427"/>
        <v>208859.7</v>
      </c>
      <c r="AD544" s="580">
        <f t="shared" si="1428"/>
        <v>0.28521209316771234</v>
      </c>
      <c r="AE544" s="199"/>
      <c r="AF544" s="627"/>
      <c r="AG544" s="264">
        <v>208859.7</v>
      </c>
      <c r="AH544" s="627">
        <f t="shared" si="1399"/>
        <v>0.28521209316771234</v>
      </c>
      <c r="AI544" s="320"/>
      <c r="AJ544" s="320"/>
      <c r="AK544" s="264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264">
        <f>AX544-F544</f>
        <v>1.2269999948330224E-2</v>
      </c>
      <c r="AV544" s="199">
        <f>AW544+AX544</f>
        <v>732296.1</v>
      </c>
      <c r="AW544" s="199">
        <v>0</v>
      </c>
      <c r="AX544" s="264">
        <f>F544+0.01227</f>
        <v>732296.1</v>
      </c>
      <c r="AY544" s="320"/>
      <c r="AZ544" s="320"/>
      <c r="BA544" s="112">
        <f t="shared" si="1384"/>
        <v>0</v>
      </c>
      <c r="BB544" s="320"/>
      <c r="BC544" s="320"/>
      <c r="BD544" s="320"/>
      <c r="BE544" s="304">
        <f t="shared" si="1376"/>
        <v>0</v>
      </c>
      <c r="BF544" s="304">
        <f t="shared" si="1416"/>
        <v>0</v>
      </c>
      <c r="BG544" s="320"/>
      <c r="BH544" s="320"/>
      <c r="BI544" s="199">
        <f t="shared" si="1445"/>
        <v>0</v>
      </c>
      <c r="BJ544" s="199"/>
      <c r="BK544" s="199"/>
      <c r="BL544" s="320"/>
      <c r="BM544" s="320"/>
      <c r="BN544" s="199">
        <f t="shared" si="1417"/>
        <v>0</v>
      </c>
      <c r="BO544" s="199">
        <f t="shared" si="1459"/>
        <v>0</v>
      </c>
      <c r="BP544" s="199"/>
      <c r="BQ544" s="199">
        <f>BJ544</f>
        <v>0</v>
      </c>
      <c r="BR544" s="320"/>
      <c r="BS544" s="320"/>
      <c r="BT544" s="320">
        <f t="shared" si="1385"/>
        <v>0</v>
      </c>
      <c r="BU544" s="320"/>
      <c r="BV544" s="199">
        <f t="shared" si="1449"/>
        <v>0</v>
      </c>
      <c r="BW544" s="199"/>
      <c r="BX544" s="199"/>
      <c r="BY544" s="320"/>
      <c r="BZ544" s="320"/>
      <c r="CA544" s="199">
        <f t="shared" si="1408"/>
        <v>0</v>
      </c>
      <c r="CB544" s="264"/>
      <c r="CC544" s="265"/>
      <c r="CD544" s="265"/>
      <c r="CE544" s="199">
        <f t="shared" si="1424"/>
        <v>0</v>
      </c>
      <c r="CF544" s="264">
        <f t="shared" si="1462"/>
        <v>0</v>
      </c>
      <c r="CG544" s="264"/>
      <c r="CH544" s="265">
        <f t="shared" si="1409"/>
        <v>0</v>
      </c>
      <c r="CI544" s="265"/>
      <c r="CJ544" s="199"/>
      <c r="CK544" s="199">
        <f t="shared" si="1450"/>
        <v>0</v>
      </c>
      <c r="CL544" s="199"/>
      <c r="CM544" s="199"/>
      <c r="CN544" s="320"/>
      <c r="CO544" s="320"/>
    </row>
    <row r="545" spans="2:93" s="198" customFormat="1" ht="50.25" hidden="1" customHeight="1" x14ac:dyDescent="0.25">
      <c r="B545" s="209"/>
      <c r="C545" s="137" t="s">
        <v>240</v>
      </c>
      <c r="D545" s="264">
        <f t="shared" ref="D545:D548" si="1463">E545+F545</f>
        <v>55000</v>
      </c>
      <c r="E545" s="264"/>
      <c r="F545" s="264">
        <v>55000</v>
      </c>
      <c r="G545" s="265"/>
      <c r="H545" s="265"/>
      <c r="I545" s="264"/>
      <c r="J545" s="320"/>
      <c r="K545" s="320"/>
      <c r="L545" s="320"/>
      <c r="M545" s="264"/>
      <c r="N545" s="320"/>
      <c r="O545" s="320"/>
      <c r="P545" s="320"/>
      <c r="Q545" s="320"/>
      <c r="R545" s="320"/>
      <c r="S545" s="264">
        <f t="shared" ref="S545:S548" si="1464">W545</f>
        <v>12425</v>
      </c>
      <c r="T545" s="675">
        <f t="shared" si="1457"/>
        <v>0.22590909090909092</v>
      </c>
      <c r="U545" s="199"/>
      <c r="V545" s="320"/>
      <c r="W545" s="264">
        <v>12425</v>
      </c>
      <c r="X545" s="634">
        <f t="shared" si="1401"/>
        <v>0.22590909090909092</v>
      </c>
      <c r="Y545" s="320"/>
      <c r="Z545" s="320"/>
      <c r="AA545" s="320"/>
      <c r="AB545" s="320"/>
      <c r="AC545" s="264">
        <f t="shared" si="1427"/>
        <v>12425</v>
      </c>
      <c r="AD545" s="580">
        <f t="shared" si="1428"/>
        <v>0.22590909090909092</v>
      </c>
      <c r="AE545" s="199"/>
      <c r="AF545" s="627"/>
      <c r="AG545" s="264">
        <v>12425</v>
      </c>
      <c r="AH545" s="627">
        <f t="shared" si="1399"/>
        <v>0.22590909090909092</v>
      </c>
      <c r="AI545" s="320"/>
      <c r="AJ545" s="320"/>
      <c r="AK545" s="264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199">
        <f t="shared" ref="AU545:AU548" si="1465">AX545-F545</f>
        <v>0</v>
      </c>
      <c r="AV545" s="199">
        <f t="shared" ref="AV545:AV548" si="1466">AW545+AX545</f>
        <v>55000</v>
      </c>
      <c r="AW545" s="199"/>
      <c r="AX545" s="199">
        <f>F545</f>
        <v>55000</v>
      </c>
      <c r="AY545" s="320"/>
      <c r="AZ545" s="320"/>
      <c r="BA545" s="112">
        <f t="shared" si="1384"/>
        <v>0</v>
      </c>
      <c r="BB545" s="320"/>
      <c r="BC545" s="320"/>
      <c r="BD545" s="320"/>
      <c r="BE545" s="304">
        <f t="shared" si="1376"/>
        <v>0</v>
      </c>
      <c r="BF545" s="304">
        <f t="shared" si="1416"/>
        <v>0</v>
      </c>
      <c r="BG545" s="320"/>
      <c r="BH545" s="320"/>
      <c r="BI545" s="199">
        <f t="shared" si="1445"/>
        <v>0</v>
      </c>
      <c r="BJ545" s="199"/>
      <c r="BK545" s="199"/>
      <c r="BL545" s="320"/>
      <c r="BM545" s="320"/>
      <c r="BN545" s="199">
        <f t="shared" si="1417"/>
        <v>0</v>
      </c>
      <c r="BO545" s="199">
        <f t="shared" si="1459"/>
        <v>0</v>
      </c>
      <c r="BP545" s="199"/>
      <c r="BQ545" s="199"/>
      <c r="BR545" s="320"/>
      <c r="BS545" s="320"/>
      <c r="BT545" s="320">
        <f t="shared" si="1385"/>
        <v>0</v>
      </c>
      <c r="BU545" s="320"/>
      <c r="BV545" s="199">
        <f t="shared" si="1449"/>
        <v>0</v>
      </c>
      <c r="BW545" s="199"/>
      <c r="BX545" s="199"/>
      <c r="BY545" s="320"/>
      <c r="BZ545" s="320"/>
      <c r="CA545" s="199">
        <f t="shared" si="1408"/>
        <v>0</v>
      </c>
      <c r="CB545" s="264"/>
      <c r="CC545" s="265"/>
      <c r="CD545" s="265"/>
      <c r="CE545" s="199">
        <f t="shared" si="1424"/>
        <v>0</v>
      </c>
      <c r="CF545" s="264">
        <f t="shared" si="1462"/>
        <v>0</v>
      </c>
      <c r="CG545" s="264"/>
      <c r="CH545" s="265">
        <f t="shared" si="1409"/>
        <v>0</v>
      </c>
      <c r="CI545" s="265"/>
      <c r="CJ545" s="199"/>
      <c r="CK545" s="199">
        <f t="shared" si="1450"/>
        <v>0</v>
      </c>
      <c r="CL545" s="199"/>
      <c r="CM545" s="199"/>
      <c r="CN545" s="320"/>
      <c r="CO545" s="320"/>
    </row>
    <row r="546" spans="2:93" s="198" customFormat="1" ht="50.25" hidden="1" customHeight="1" x14ac:dyDescent="0.25">
      <c r="B546" s="209"/>
      <c r="C546" s="137" t="s">
        <v>432</v>
      </c>
      <c r="D546" s="264">
        <f t="shared" si="1463"/>
        <v>20000</v>
      </c>
      <c r="E546" s="264"/>
      <c r="F546" s="264">
        <v>20000</v>
      </c>
      <c r="G546" s="265"/>
      <c r="H546" s="265"/>
      <c r="I546" s="264"/>
      <c r="J546" s="320"/>
      <c r="K546" s="320"/>
      <c r="L546" s="320"/>
      <c r="M546" s="264"/>
      <c r="N546" s="320"/>
      <c r="O546" s="320"/>
      <c r="P546" s="320"/>
      <c r="Q546" s="320"/>
      <c r="R546" s="320"/>
      <c r="S546" s="264">
        <f t="shared" si="1464"/>
        <v>940.78181999999833</v>
      </c>
      <c r="T546" s="675">
        <f t="shared" si="1457"/>
        <v>4.7039090999999915E-2</v>
      </c>
      <c r="U546" s="199"/>
      <c r="V546" s="320"/>
      <c r="W546" s="264">
        <f>17937.05982-W545-W547</f>
        <v>940.78181999999833</v>
      </c>
      <c r="X546" s="634">
        <f t="shared" si="1401"/>
        <v>4.7039090999999915E-2</v>
      </c>
      <c r="Y546" s="320"/>
      <c r="Z546" s="320"/>
      <c r="AA546" s="320"/>
      <c r="AB546" s="320"/>
      <c r="AC546" s="264">
        <f t="shared" si="1427"/>
        <v>5171.6000000000004</v>
      </c>
      <c r="AD546" s="580">
        <f t="shared" si="1428"/>
        <v>0.25858000000000003</v>
      </c>
      <c r="AE546" s="199"/>
      <c r="AF546" s="627"/>
      <c r="AG546" s="264">
        <f>22167.878-AG545-AG547</f>
        <v>5171.6000000000004</v>
      </c>
      <c r="AH546" s="627">
        <f t="shared" si="1399"/>
        <v>0.25858000000000003</v>
      </c>
      <c r="AI546" s="320"/>
      <c r="AJ546" s="320"/>
      <c r="AK546" s="264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199">
        <f t="shared" si="1465"/>
        <v>0</v>
      </c>
      <c r="AV546" s="199">
        <f t="shared" si="1466"/>
        <v>20000</v>
      </c>
      <c r="AW546" s="199"/>
      <c r="AX546" s="199">
        <f t="shared" ref="AX546:AX548" si="1467">F546</f>
        <v>20000</v>
      </c>
      <c r="AY546" s="320"/>
      <c r="AZ546" s="320"/>
      <c r="BA546" s="112"/>
      <c r="BB546" s="320"/>
      <c r="BC546" s="320"/>
      <c r="BD546" s="320"/>
      <c r="BE546" s="304"/>
      <c r="BF546" s="304"/>
      <c r="BG546" s="320"/>
      <c r="BH546" s="320"/>
      <c r="BI546" s="199"/>
      <c r="BJ546" s="199"/>
      <c r="BK546" s="199"/>
      <c r="BL546" s="320"/>
      <c r="BM546" s="320"/>
      <c r="BN546" s="199"/>
      <c r="BO546" s="199"/>
      <c r="BP546" s="199"/>
      <c r="BQ546" s="199"/>
      <c r="BR546" s="320"/>
      <c r="BS546" s="320"/>
      <c r="BT546" s="320"/>
      <c r="BU546" s="320"/>
      <c r="BV546" s="199"/>
      <c r="BW546" s="199"/>
      <c r="BX546" s="199"/>
      <c r="BY546" s="320"/>
      <c r="BZ546" s="320"/>
      <c r="CA546" s="199"/>
      <c r="CB546" s="264"/>
      <c r="CC546" s="265"/>
      <c r="CD546" s="265"/>
      <c r="CE546" s="199"/>
      <c r="CF546" s="264"/>
      <c r="CG546" s="264"/>
      <c r="CH546" s="265"/>
      <c r="CI546" s="265"/>
      <c r="CJ546" s="199"/>
      <c r="CK546" s="199"/>
      <c r="CL546" s="199"/>
      <c r="CM546" s="199"/>
      <c r="CN546" s="320"/>
      <c r="CO546" s="320"/>
    </row>
    <row r="547" spans="2:93" s="198" customFormat="1" ht="50.25" hidden="1" customHeight="1" x14ac:dyDescent="0.25">
      <c r="B547" s="209"/>
      <c r="C547" s="137" t="s">
        <v>433</v>
      </c>
      <c r="D547" s="264">
        <f t="shared" si="1463"/>
        <v>20000</v>
      </c>
      <c r="E547" s="264"/>
      <c r="F547" s="264">
        <v>20000</v>
      </c>
      <c r="G547" s="265"/>
      <c r="H547" s="265"/>
      <c r="I547" s="264"/>
      <c r="J547" s="320"/>
      <c r="K547" s="320"/>
      <c r="L547" s="320"/>
      <c r="M547" s="264"/>
      <c r="N547" s="320"/>
      <c r="O547" s="320"/>
      <c r="P547" s="320"/>
      <c r="Q547" s="320"/>
      <c r="R547" s="320"/>
      <c r="S547" s="264">
        <f t="shared" si="1464"/>
        <v>4571.2780000000002</v>
      </c>
      <c r="T547" s="675">
        <f t="shared" si="1457"/>
        <v>0.22856390000000001</v>
      </c>
      <c r="U547" s="199"/>
      <c r="V547" s="320"/>
      <c r="W547" s="264">
        <v>4571.2780000000002</v>
      </c>
      <c r="X547" s="634">
        <f t="shared" si="1401"/>
        <v>0.22856390000000001</v>
      </c>
      <c r="Y547" s="320"/>
      <c r="Z547" s="320"/>
      <c r="AA547" s="320"/>
      <c r="AB547" s="320"/>
      <c r="AC547" s="264">
        <f t="shared" si="1427"/>
        <v>4571.2780000000002</v>
      </c>
      <c r="AD547" s="580">
        <f t="shared" si="1428"/>
        <v>0.22856390000000001</v>
      </c>
      <c r="AE547" s="199"/>
      <c r="AF547" s="627"/>
      <c r="AG547" s="264">
        <v>4571.2780000000002</v>
      </c>
      <c r="AH547" s="627">
        <f t="shared" si="1399"/>
        <v>0.22856390000000001</v>
      </c>
      <c r="AI547" s="320"/>
      <c r="AJ547" s="320"/>
      <c r="AK547" s="264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199">
        <f t="shared" si="1465"/>
        <v>0</v>
      </c>
      <c r="AV547" s="199">
        <f t="shared" si="1466"/>
        <v>20000</v>
      </c>
      <c r="AW547" s="199"/>
      <c r="AX547" s="199">
        <f t="shared" si="1467"/>
        <v>20000</v>
      </c>
      <c r="AY547" s="320"/>
      <c r="AZ547" s="320"/>
      <c r="BA547" s="112"/>
      <c r="BB547" s="320"/>
      <c r="BC547" s="320"/>
      <c r="BD547" s="320"/>
      <c r="BE547" s="304"/>
      <c r="BF547" s="304"/>
      <c r="BG547" s="320"/>
      <c r="BH547" s="320"/>
      <c r="BI547" s="199"/>
      <c r="BJ547" s="199"/>
      <c r="BK547" s="199"/>
      <c r="BL547" s="320"/>
      <c r="BM547" s="320"/>
      <c r="BN547" s="199"/>
      <c r="BO547" s="199"/>
      <c r="BP547" s="199"/>
      <c r="BQ547" s="199"/>
      <c r="BR547" s="320"/>
      <c r="BS547" s="320"/>
      <c r="BT547" s="320"/>
      <c r="BU547" s="320"/>
      <c r="BV547" s="199"/>
      <c r="BW547" s="199"/>
      <c r="BX547" s="199"/>
      <c r="BY547" s="320"/>
      <c r="BZ547" s="320"/>
      <c r="CA547" s="199"/>
      <c r="CB547" s="264"/>
      <c r="CC547" s="265"/>
      <c r="CD547" s="265"/>
      <c r="CE547" s="199"/>
      <c r="CF547" s="264"/>
      <c r="CG547" s="264"/>
      <c r="CH547" s="265"/>
      <c r="CI547" s="265"/>
      <c r="CJ547" s="199"/>
      <c r="CK547" s="199"/>
      <c r="CL547" s="199"/>
      <c r="CM547" s="199"/>
      <c r="CN547" s="320"/>
      <c r="CO547" s="320"/>
    </row>
    <row r="548" spans="2:93" s="198" customFormat="1" ht="50.25" hidden="1" customHeight="1" x14ac:dyDescent="0.25">
      <c r="B548" s="209"/>
      <c r="C548" s="137" t="s">
        <v>238</v>
      </c>
      <c r="D548" s="264">
        <f t="shared" si="1463"/>
        <v>5171</v>
      </c>
      <c r="E548" s="264"/>
      <c r="F548" s="264">
        <v>5171</v>
      </c>
      <c r="G548" s="265"/>
      <c r="H548" s="265"/>
      <c r="I548" s="264"/>
      <c r="J548" s="320"/>
      <c r="K548" s="320"/>
      <c r="L548" s="320"/>
      <c r="M548" s="264"/>
      <c r="N548" s="320"/>
      <c r="O548" s="320"/>
      <c r="P548" s="320"/>
      <c r="Q548" s="320"/>
      <c r="R548" s="320"/>
      <c r="S548" s="264">
        <f t="shared" si="1464"/>
        <v>0</v>
      </c>
      <c r="T548" s="675">
        <f t="shared" si="1457"/>
        <v>0</v>
      </c>
      <c r="U548" s="199">
        <v>0</v>
      </c>
      <c r="V548" s="320"/>
      <c r="W548" s="264"/>
      <c r="X548" s="634">
        <f t="shared" si="1401"/>
        <v>0</v>
      </c>
      <c r="Y548" s="320"/>
      <c r="Z548" s="320"/>
      <c r="AA548" s="320"/>
      <c r="AB548" s="320"/>
      <c r="AC548" s="264">
        <f t="shared" si="1427"/>
        <v>0</v>
      </c>
      <c r="AD548" s="580">
        <f t="shared" si="1428"/>
        <v>0</v>
      </c>
      <c r="AE548" s="199"/>
      <c r="AF548" s="627"/>
      <c r="AG548" s="264"/>
      <c r="AH548" s="627">
        <f t="shared" si="1399"/>
        <v>0</v>
      </c>
      <c r="AI548" s="320"/>
      <c r="AJ548" s="320"/>
      <c r="AK548" s="264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199">
        <f t="shared" si="1465"/>
        <v>0</v>
      </c>
      <c r="AV548" s="199">
        <f t="shared" si="1466"/>
        <v>5171</v>
      </c>
      <c r="AW548" s="199">
        <v>0</v>
      </c>
      <c r="AX548" s="199">
        <f t="shared" si="1467"/>
        <v>5171</v>
      </c>
      <c r="AY548" s="320"/>
      <c r="AZ548" s="320"/>
      <c r="BA548" s="112">
        <f t="shared" si="1384"/>
        <v>0</v>
      </c>
      <c r="BB548" s="320"/>
      <c r="BC548" s="320"/>
      <c r="BD548" s="320"/>
      <c r="BE548" s="304">
        <f t="shared" si="1376"/>
        <v>0</v>
      </c>
      <c r="BF548" s="304">
        <f t="shared" si="1416"/>
        <v>0</v>
      </c>
      <c r="BG548" s="320"/>
      <c r="BH548" s="320"/>
      <c r="BI548" s="199"/>
      <c r="BJ548" s="199"/>
      <c r="BK548" s="199"/>
      <c r="BL548" s="320"/>
      <c r="BM548" s="320"/>
      <c r="BN548" s="199">
        <f t="shared" si="1417"/>
        <v>0</v>
      </c>
      <c r="BO548" s="199"/>
      <c r="BP548" s="199"/>
      <c r="BQ548" s="199"/>
      <c r="BR548" s="320"/>
      <c r="BS548" s="320"/>
      <c r="BT548" s="320">
        <f t="shared" si="1385"/>
        <v>0</v>
      </c>
      <c r="BU548" s="320"/>
      <c r="BV548" s="199"/>
      <c r="BW548" s="199"/>
      <c r="BX548" s="199"/>
      <c r="BY548" s="320"/>
      <c r="BZ548" s="320"/>
      <c r="CA548" s="199">
        <f t="shared" si="1408"/>
        <v>0</v>
      </c>
      <c r="CB548" s="264"/>
      <c r="CC548" s="265"/>
      <c r="CD548" s="265"/>
      <c r="CE548" s="199">
        <f t="shared" si="1424"/>
        <v>0</v>
      </c>
      <c r="CF548" s="264">
        <f t="shared" si="1462"/>
        <v>0</v>
      </c>
      <c r="CG548" s="264"/>
      <c r="CH548" s="265">
        <f t="shared" si="1409"/>
        <v>0</v>
      </c>
      <c r="CI548" s="265"/>
      <c r="CJ548" s="199"/>
      <c r="CK548" s="199"/>
      <c r="CL548" s="199"/>
      <c r="CM548" s="199"/>
      <c r="CN548" s="320"/>
      <c r="CO548" s="320"/>
    </row>
    <row r="549" spans="2:93" s="385" customFormat="1" ht="134.25" hidden="1" customHeight="1" x14ac:dyDescent="0.25">
      <c r="B549" s="376" t="s">
        <v>62</v>
      </c>
      <c r="C549" s="386" t="s">
        <v>359</v>
      </c>
      <c r="D549" s="379" t="e">
        <f>E549+H549</f>
        <v>#REF!</v>
      </c>
      <c r="E549" s="387"/>
      <c r="F549" s="387"/>
      <c r="G549" s="387"/>
      <c r="H549" s="379" t="e">
        <f>H565+H569+H577+H583+H594+H598+H601+H590+H606</f>
        <v>#REF!</v>
      </c>
      <c r="I549" s="379"/>
      <c r="J549" s="378"/>
      <c r="K549" s="378"/>
      <c r="L549" s="378"/>
      <c r="M549" s="379"/>
      <c r="N549" s="378"/>
      <c r="O549" s="378"/>
      <c r="P549" s="378"/>
      <c r="Q549" s="378"/>
      <c r="R549" s="378"/>
      <c r="S549" s="379"/>
      <c r="T549" s="378"/>
      <c r="U549" s="380"/>
      <c r="V549" s="378"/>
      <c r="W549" s="379"/>
      <c r="X549" s="378"/>
      <c r="Y549" s="378"/>
      <c r="Z549" s="378"/>
      <c r="AA549" s="378"/>
      <c r="AB549" s="378"/>
      <c r="AC549" s="379"/>
      <c r="AD549" s="580" t="e">
        <f t="shared" si="1428"/>
        <v>#REF!</v>
      </c>
      <c r="AE549" s="380"/>
      <c r="AF549" s="627" t="e">
        <f t="shared" ref="AF549:AF562" si="1468">AE549/E549</f>
        <v>#DIV/0!</v>
      </c>
      <c r="AG549" s="379"/>
      <c r="AH549" s="627" t="e">
        <f t="shared" si="1399"/>
        <v>#DIV/0!</v>
      </c>
      <c r="AI549" s="378"/>
      <c r="AJ549" s="378"/>
      <c r="AK549" s="379" t="e">
        <f>AK565+AK569+AK577+AK583+AK594+AK598+AK601+AK590+AK606</f>
        <v>#REF!</v>
      </c>
      <c r="AL549" s="583"/>
      <c r="AM549" s="378"/>
      <c r="AN549" s="378"/>
      <c r="AO549" s="378"/>
      <c r="AP549" s="378"/>
      <c r="AQ549" s="378"/>
      <c r="AR549" s="378"/>
      <c r="AS549" s="378"/>
      <c r="AT549" s="378"/>
      <c r="AU549" s="378" t="e">
        <f>AV549+AX549</f>
        <v>#REF!</v>
      </c>
      <c r="AV549" s="564" t="e">
        <f>AW549+AZ549</f>
        <v>#REF!</v>
      </c>
      <c r="AW549" s="380"/>
      <c r="AX549" s="380"/>
      <c r="AY549" s="380"/>
      <c r="AZ549" s="378" t="e">
        <f>AZ565+AZ569+AZ577+AZ583+AZ594+AZ598+AZ601+AZ590+AZ606</f>
        <v>#REF!</v>
      </c>
      <c r="BA549" s="380">
        <f t="shared" si="1384"/>
        <v>0</v>
      </c>
      <c r="BB549" s="380"/>
      <c r="BC549" s="380"/>
      <c r="BD549" s="380"/>
      <c r="BE549" s="378" t="e">
        <f t="shared" si="1376"/>
        <v>#REF!</v>
      </c>
      <c r="BF549" s="380"/>
      <c r="BG549" s="380"/>
      <c r="BH549" s="378" t="e">
        <f>BH565+BH569+BH577+BH583+BH594+BH598+BH601+BH590+BH606</f>
        <v>#REF!</v>
      </c>
      <c r="BI549" s="497">
        <f>BJ549+BM549</f>
        <v>194109.62155000001</v>
      </c>
      <c r="BJ549" s="380"/>
      <c r="BK549" s="380"/>
      <c r="BL549" s="380"/>
      <c r="BM549" s="378">
        <f>BM565+BM569+BM577+BM583+BM594+BM598+BM601+BM590+BM606</f>
        <v>194109.62155000001</v>
      </c>
      <c r="BN549" s="378" t="e">
        <f t="shared" si="1417"/>
        <v>#REF!</v>
      </c>
      <c r="BO549" s="497" t="e">
        <f>BP549+BS549</f>
        <v>#REF!</v>
      </c>
      <c r="BP549" s="481"/>
      <c r="BQ549" s="380"/>
      <c r="BR549" s="380"/>
      <c r="BS549" s="378" t="e">
        <f>BS565+BS569+BS577+BS583+BS594+BS598+BS601+BS590+BS606</f>
        <v>#REF!</v>
      </c>
      <c r="BT549" s="380"/>
      <c r="BU549" s="378">
        <f t="shared" ref="BU549:BU619" si="1469">BM549</f>
        <v>194109.62155000001</v>
      </c>
      <c r="BV549" s="497" t="e">
        <f>BW549+BZ549</f>
        <v>#REF!</v>
      </c>
      <c r="BW549" s="380"/>
      <c r="BX549" s="380"/>
      <c r="BY549" s="380"/>
      <c r="BZ549" s="378" t="e">
        <f>BZ565+BZ569+BZ577+BZ583+BZ594+BZ598+BZ601+BZ590+BZ606</f>
        <v>#REF!</v>
      </c>
      <c r="CA549" s="378">
        <f t="shared" si="1408"/>
        <v>0</v>
      </c>
      <c r="CB549" s="387"/>
      <c r="CC549" s="387"/>
      <c r="CD549" s="379"/>
      <c r="CE549" s="378" t="e">
        <f t="shared" si="1424"/>
        <v>#REF!</v>
      </c>
      <c r="CF549" s="387"/>
      <c r="CG549" s="387"/>
      <c r="CH549" s="387"/>
      <c r="CI549" s="379" t="e">
        <f t="shared" ref="CI549:CI560" si="1470">BZ549</f>
        <v>#REF!</v>
      </c>
      <c r="CJ549" s="378"/>
      <c r="CK549" s="497">
        <f>CL549+CO549</f>
        <v>188883.47156000001</v>
      </c>
      <c r="CL549" s="380"/>
      <c r="CM549" s="380"/>
      <c r="CN549" s="380"/>
      <c r="CO549" s="378">
        <f>CO565+CO569+CO577+CO583+CO594+CO598+CO601+CO590+CO606</f>
        <v>188883.47156000001</v>
      </c>
    </row>
    <row r="550" spans="2:93" s="276" customFormat="1" ht="78" hidden="1" customHeight="1" x14ac:dyDescent="0.25">
      <c r="B550" s="277" t="s">
        <v>9</v>
      </c>
      <c r="C550" s="278" t="s">
        <v>248</v>
      </c>
      <c r="D550" s="269">
        <f>H550</f>
        <v>0</v>
      </c>
      <c r="E550" s="269"/>
      <c r="F550" s="269"/>
      <c r="G550" s="269"/>
      <c r="H550" s="269">
        <f>H551+H554+H556+H558</f>
        <v>0</v>
      </c>
      <c r="I550" s="269"/>
      <c r="J550" s="144"/>
      <c r="K550" s="144"/>
      <c r="L550" s="144"/>
      <c r="M550" s="269"/>
      <c r="N550" s="144"/>
      <c r="O550" s="144"/>
      <c r="P550" s="144"/>
      <c r="Q550" s="144"/>
      <c r="R550" s="144"/>
      <c r="S550" s="269"/>
      <c r="T550" s="144"/>
      <c r="U550" s="144"/>
      <c r="V550" s="144"/>
      <c r="W550" s="269"/>
      <c r="X550" s="144"/>
      <c r="Y550" s="144"/>
      <c r="Z550" s="144"/>
      <c r="AA550" s="144"/>
      <c r="AB550" s="144"/>
      <c r="AC550" s="269"/>
      <c r="AD550" s="580" t="e">
        <f t="shared" si="1428"/>
        <v>#DIV/0!</v>
      </c>
      <c r="AE550" s="144"/>
      <c r="AF550" s="627" t="e">
        <f t="shared" si="1468"/>
        <v>#DIV/0!</v>
      </c>
      <c r="AG550" s="269"/>
      <c r="AH550" s="627" t="e">
        <f t="shared" si="1399"/>
        <v>#DIV/0!</v>
      </c>
      <c r="AI550" s="144"/>
      <c r="AJ550" s="144"/>
      <c r="AK550" s="269">
        <f>AK551+AK554+AK556+AK558</f>
        <v>0</v>
      </c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>
        <f>AX550</f>
        <v>0</v>
      </c>
      <c r="AV550" s="564">
        <f>AZ550</f>
        <v>0</v>
      </c>
      <c r="AW550" s="144"/>
      <c r="AX550" s="144"/>
      <c r="AY550" s="144"/>
      <c r="AZ550" s="144">
        <f>AZ551+AZ554+AZ556+AZ558</f>
        <v>0</v>
      </c>
      <c r="BA550" s="102">
        <f t="shared" si="1384"/>
        <v>0</v>
      </c>
      <c r="BB550" s="144"/>
      <c r="BC550" s="144"/>
      <c r="BD550" s="144"/>
      <c r="BE550" s="144">
        <f t="shared" si="1376"/>
        <v>0</v>
      </c>
      <c r="BF550" s="304"/>
      <c r="BG550" s="144"/>
      <c r="BH550" s="144">
        <f>BH551+BH554+BH556+BH558</f>
        <v>0</v>
      </c>
      <c r="BI550" s="144">
        <f>BM550</f>
        <v>0</v>
      </c>
      <c r="BJ550" s="144"/>
      <c r="BK550" s="144"/>
      <c r="BL550" s="144"/>
      <c r="BM550" s="144">
        <f>BM551+BM554+BM556+BM558</f>
        <v>0</v>
      </c>
      <c r="BN550" s="144">
        <f t="shared" si="1417"/>
        <v>0</v>
      </c>
      <c r="BO550" s="144">
        <f>BS550</f>
        <v>0</v>
      </c>
      <c r="BP550" s="144"/>
      <c r="BQ550" s="144"/>
      <c r="BR550" s="144"/>
      <c r="BS550" s="144">
        <f>BS551+BS554+BS556+BS558</f>
        <v>0</v>
      </c>
      <c r="BT550" s="144"/>
      <c r="BU550" s="144">
        <f t="shared" si="1469"/>
        <v>0</v>
      </c>
      <c r="BV550" s="144">
        <f>BZ550</f>
        <v>0</v>
      </c>
      <c r="BW550" s="144"/>
      <c r="BX550" s="144"/>
      <c r="BY550" s="144"/>
      <c r="BZ550" s="144">
        <f>BZ551+BZ554+BZ556+BZ558</f>
        <v>0</v>
      </c>
      <c r="CA550" s="144">
        <f t="shared" si="1408"/>
        <v>0</v>
      </c>
      <c r="CB550" s="269"/>
      <c r="CC550" s="269"/>
      <c r="CD550" s="269"/>
      <c r="CE550" s="144">
        <f t="shared" si="1424"/>
        <v>0</v>
      </c>
      <c r="CF550" s="269"/>
      <c r="CG550" s="269"/>
      <c r="CH550" s="269"/>
      <c r="CI550" s="269">
        <f t="shared" si="1470"/>
        <v>0</v>
      </c>
      <c r="CJ550" s="144"/>
      <c r="CK550" s="144">
        <f>CO550</f>
        <v>0</v>
      </c>
      <c r="CL550" s="144"/>
      <c r="CM550" s="144"/>
      <c r="CN550" s="144"/>
      <c r="CO550" s="144">
        <f>CO551+CO554+CO556+CO558</f>
        <v>0</v>
      </c>
    </row>
    <row r="551" spans="2:93" s="54" customFormat="1" ht="57.75" hidden="1" customHeight="1" x14ac:dyDescent="0.25">
      <c r="B551" s="208" t="s">
        <v>34</v>
      </c>
      <c r="C551" s="140" t="s">
        <v>65</v>
      </c>
      <c r="D551" s="185"/>
      <c r="E551" s="35"/>
      <c r="F551" s="35"/>
      <c r="G551" s="35"/>
      <c r="H551" s="185"/>
      <c r="I551" s="185"/>
      <c r="J551" s="559"/>
      <c r="K551" s="559"/>
      <c r="L551" s="672"/>
      <c r="M551" s="185"/>
      <c r="N551" s="672"/>
      <c r="O551" s="559"/>
      <c r="P551" s="559"/>
      <c r="Q551" s="559"/>
      <c r="R551" s="559"/>
      <c r="S551" s="185"/>
      <c r="T551" s="559"/>
      <c r="U551" s="102"/>
      <c r="V551" s="559"/>
      <c r="W551" s="185"/>
      <c r="X551" s="559"/>
      <c r="Y551" s="559"/>
      <c r="Z551" s="559"/>
      <c r="AA551" s="559"/>
      <c r="AB551" s="559"/>
      <c r="AC551" s="185"/>
      <c r="AD551" s="580" t="e">
        <f t="shared" si="1428"/>
        <v>#DIV/0!</v>
      </c>
      <c r="AE551" s="102"/>
      <c r="AF551" s="627" t="e">
        <f t="shared" si="1468"/>
        <v>#DIV/0!</v>
      </c>
      <c r="AG551" s="185"/>
      <c r="AH551" s="627" t="e">
        <f t="shared" si="1399"/>
        <v>#DIV/0!</v>
      </c>
      <c r="AI551" s="559"/>
      <c r="AJ551" s="559"/>
      <c r="AK551" s="185"/>
      <c r="AL551" s="582"/>
      <c r="AM551" s="559"/>
      <c r="AN551" s="559"/>
      <c r="AO551" s="559"/>
      <c r="AP551" s="559"/>
      <c r="AQ551" s="559"/>
      <c r="AR551" s="559"/>
      <c r="AS551" s="559"/>
      <c r="AT551" s="559"/>
      <c r="AU551" s="559"/>
      <c r="AV551" s="564"/>
      <c r="AW551" s="102"/>
      <c r="AX551" s="102"/>
      <c r="AY551" s="102"/>
      <c r="AZ551" s="490"/>
      <c r="BA551" s="102">
        <f t="shared" si="1384"/>
        <v>0</v>
      </c>
      <c r="BB551" s="102"/>
      <c r="BC551" s="102"/>
      <c r="BD551" s="102"/>
      <c r="BE551" s="539">
        <f t="shared" si="1376"/>
        <v>0</v>
      </c>
      <c r="BF551" s="304"/>
      <c r="BG551" s="102"/>
      <c r="BH551" s="440"/>
      <c r="BI551" s="499"/>
      <c r="BJ551" s="102"/>
      <c r="BK551" s="102"/>
      <c r="BL551" s="102"/>
      <c r="BM551" s="490"/>
      <c r="BN551" s="440">
        <f t="shared" si="1417"/>
        <v>0</v>
      </c>
      <c r="BO551" s="499"/>
      <c r="BP551" s="102"/>
      <c r="BQ551" s="102"/>
      <c r="BR551" s="102"/>
      <c r="BS551" s="490"/>
      <c r="BT551" s="102"/>
      <c r="BU551" s="440">
        <f t="shared" si="1469"/>
        <v>0</v>
      </c>
      <c r="BV551" s="499"/>
      <c r="BW551" s="102"/>
      <c r="BX551" s="102"/>
      <c r="BY551" s="102"/>
      <c r="BZ551" s="440"/>
      <c r="CA551" s="344">
        <f t="shared" si="1408"/>
        <v>0</v>
      </c>
      <c r="CB551" s="35"/>
      <c r="CC551" s="35"/>
      <c r="CD551" s="185"/>
      <c r="CE551" s="344">
        <f t="shared" si="1424"/>
        <v>0</v>
      </c>
      <c r="CF551" s="35"/>
      <c r="CG551" s="35"/>
      <c r="CH551" s="35"/>
      <c r="CI551" s="185">
        <f t="shared" si="1470"/>
        <v>0</v>
      </c>
      <c r="CJ551" s="490"/>
      <c r="CK551" s="499"/>
      <c r="CL551" s="102"/>
      <c r="CM551" s="102"/>
      <c r="CN551" s="102"/>
      <c r="CO551" s="490"/>
    </row>
    <row r="552" spans="2:93" s="54" customFormat="1" ht="78" hidden="1" customHeight="1" x14ac:dyDescent="0.25">
      <c r="B552" s="208" t="s">
        <v>36</v>
      </c>
      <c r="C552" s="55" t="s">
        <v>211</v>
      </c>
      <c r="D552" s="185"/>
      <c r="E552" s="35"/>
      <c r="F552" s="35"/>
      <c r="G552" s="35"/>
      <c r="H552" s="185"/>
      <c r="I552" s="185"/>
      <c r="J552" s="559"/>
      <c r="K552" s="559"/>
      <c r="L552" s="672"/>
      <c r="M552" s="185"/>
      <c r="N552" s="672"/>
      <c r="O552" s="559"/>
      <c r="P552" s="559"/>
      <c r="Q552" s="559"/>
      <c r="R552" s="559"/>
      <c r="S552" s="185"/>
      <c r="T552" s="559"/>
      <c r="U552" s="102"/>
      <c r="V552" s="559"/>
      <c r="W552" s="185"/>
      <c r="X552" s="559"/>
      <c r="Y552" s="559"/>
      <c r="Z552" s="559"/>
      <c r="AA552" s="559"/>
      <c r="AB552" s="559"/>
      <c r="AC552" s="185"/>
      <c r="AD552" s="580" t="e">
        <f t="shared" si="1428"/>
        <v>#DIV/0!</v>
      </c>
      <c r="AE552" s="102"/>
      <c r="AF552" s="627" t="e">
        <f t="shared" si="1468"/>
        <v>#DIV/0!</v>
      </c>
      <c r="AG552" s="185"/>
      <c r="AH552" s="627" t="e">
        <f t="shared" si="1399"/>
        <v>#DIV/0!</v>
      </c>
      <c r="AI552" s="559"/>
      <c r="AJ552" s="559"/>
      <c r="AK552" s="185"/>
      <c r="AL552" s="582"/>
      <c r="AM552" s="559"/>
      <c r="AN552" s="559"/>
      <c r="AO552" s="559"/>
      <c r="AP552" s="559"/>
      <c r="AQ552" s="559"/>
      <c r="AR552" s="559"/>
      <c r="AS552" s="559"/>
      <c r="AT552" s="559"/>
      <c r="AU552" s="559"/>
      <c r="AV552" s="564"/>
      <c r="AW552" s="102"/>
      <c r="AX552" s="102"/>
      <c r="AY552" s="102"/>
      <c r="AZ552" s="490"/>
      <c r="BA552" s="102">
        <f t="shared" si="1384"/>
        <v>0</v>
      </c>
      <c r="BB552" s="102"/>
      <c r="BC552" s="102"/>
      <c r="BD552" s="102"/>
      <c r="BE552" s="539">
        <f t="shared" si="1376"/>
        <v>0</v>
      </c>
      <c r="BF552" s="304"/>
      <c r="BG552" s="102"/>
      <c r="BH552" s="440"/>
      <c r="BI552" s="499"/>
      <c r="BJ552" s="102"/>
      <c r="BK552" s="102"/>
      <c r="BL552" s="102"/>
      <c r="BM552" s="490"/>
      <c r="BN552" s="440">
        <f t="shared" si="1417"/>
        <v>0</v>
      </c>
      <c r="BO552" s="499"/>
      <c r="BP552" s="102"/>
      <c r="BQ552" s="102"/>
      <c r="BR552" s="102"/>
      <c r="BS552" s="490"/>
      <c r="BT552" s="102"/>
      <c r="BU552" s="440">
        <f t="shared" si="1469"/>
        <v>0</v>
      </c>
      <c r="BV552" s="499"/>
      <c r="BW552" s="102"/>
      <c r="BX552" s="102"/>
      <c r="BY552" s="102"/>
      <c r="BZ552" s="440"/>
      <c r="CA552" s="344">
        <f t="shared" si="1408"/>
        <v>0</v>
      </c>
      <c r="CB552" s="35"/>
      <c r="CC552" s="35"/>
      <c r="CD552" s="185"/>
      <c r="CE552" s="344">
        <f t="shared" si="1424"/>
        <v>0</v>
      </c>
      <c r="CF552" s="35"/>
      <c r="CG552" s="35"/>
      <c r="CH552" s="35"/>
      <c r="CI552" s="185">
        <f t="shared" si="1470"/>
        <v>0</v>
      </c>
      <c r="CJ552" s="490"/>
      <c r="CK552" s="499"/>
      <c r="CL552" s="102"/>
      <c r="CM552" s="102"/>
      <c r="CN552" s="102"/>
      <c r="CO552" s="490"/>
    </row>
    <row r="553" spans="2:93" s="54" customFormat="1" ht="78" hidden="1" customHeight="1" x14ac:dyDescent="0.25">
      <c r="B553" s="208" t="s">
        <v>56</v>
      </c>
      <c r="C553" s="55" t="s">
        <v>212</v>
      </c>
      <c r="D553" s="185"/>
      <c r="E553" s="35"/>
      <c r="F553" s="35"/>
      <c r="G553" s="35"/>
      <c r="H553" s="185"/>
      <c r="I553" s="185"/>
      <c r="J553" s="559"/>
      <c r="K553" s="559"/>
      <c r="L553" s="672"/>
      <c r="M553" s="185"/>
      <c r="N553" s="672"/>
      <c r="O553" s="559"/>
      <c r="P553" s="559"/>
      <c r="Q553" s="559"/>
      <c r="R553" s="559"/>
      <c r="S553" s="185"/>
      <c r="T553" s="559"/>
      <c r="U553" s="102"/>
      <c r="V553" s="559"/>
      <c r="W553" s="185"/>
      <c r="X553" s="559"/>
      <c r="Y553" s="559"/>
      <c r="Z553" s="559"/>
      <c r="AA553" s="559"/>
      <c r="AB553" s="559"/>
      <c r="AC553" s="185"/>
      <c r="AD553" s="580" t="e">
        <f t="shared" si="1428"/>
        <v>#DIV/0!</v>
      </c>
      <c r="AE553" s="102"/>
      <c r="AF553" s="627" t="e">
        <f t="shared" si="1468"/>
        <v>#DIV/0!</v>
      </c>
      <c r="AG553" s="185"/>
      <c r="AH553" s="627" t="e">
        <f t="shared" si="1399"/>
        <v>#DIV/0!</v>
      </c>
      <c r="AI553" s="559"/>
      <c r="AJ553" s="559"/>
      <c r="AK553" s="185"/>
      <c r="AL553" s="582"/>
      <c r="AM553" s="559"/>
      <c r="AN553" s="559"/>
      <c r="AO553" s="559"/>
      <c r="AP553" s="559"/>
      <c r="AQ553" s="559"/>
      <c r="AR553" s="559"/>
      <c r="AS553" s="559"/>
      <c r="AT553" s="559"/>
      <c r="AU553" s="559"/>
      <c r="AV553" s="564"/>
      <c r="AW553" s="102"/>
      <c r="AX553" s="102"/>
      <c r="AY553" s="102"/>
      <c r="AZ553" s="490"/>
      <c r="BA553" s="102">
        <f t="shared" si="1384"/>
        <v>0</v>
      </c>
      <c r="BB553" s="102"/>
      <c r="BC553" s="102"/>
      <c r="BD553" s="102"/>
      <c r="BE553" s="539">
        <f t="shared" si="1376"/>
        <v>0</v>
      </c>
      <c r="BF553" s="304"/>
      <c r="BG553" s="102"/>
      <c r="BH553" s="440"/>
      <c r="BI553" s="499"/>
      <c r="BJ553" s="102"/>
      <c r="BK553" s="102"/>
      <c r="BL553" s="102"/>
      <c r="BM553" s="490"/>
      <c r="BN553" s="440">
        <f t="shared" si="1417"/>
        <v>0</v>
      </c>
      <c r="BO553" s="499"/>
      <c r="BP553" s="102"/>
      <c r="BQ553" s="102"/>
      <c r="BR553" s="102"/>
      <c r="BS553" s="490"/>
      <c r="BT553" s="102"/>
      <c r="BU553" s="440">
        <f t="shared" si="1469"/>
        <v>0</v>
      </c>
      <c r="BV553" s="499"/>
      <c r="BW553" s="102"/>
      <c r="BX553" s="102"/>
      <c r="BY553" s="102"/>
      <c r="BZ553" s="440"/>
      <c r="CA553" s="344">
        <f t="shared" si="1408"/>
        <v>0</v>
      </c>
      <c r="CB553" s="35"/>
      <c r="CC553" s="35"/>
      <c r="CD553" s="185"/>
      <c r="CE553" s="344">
        <f t="shared" si="1424"/>
        <v>0</v>
      </c>
      <c r="CF553" s="35"/>
      <c r="CG553" s="35"/>
      <c r="CH553" s="35"/>
      <c r="CI553" s="185">
        <f t="shared" si="1470"/>
        <v>0</v>
      </c>
      <c r="CJ553" s="490"/>
      <c r="CK553" s="499"/>
      <c r="CL553" s="102"/>
      <c r="CM553" s="102"/>
      <c r="CN553" s="102"/>
      <c r="CO553" s="490"/>
    </row>
    <row r="554" spans="2:93" s="54" customFormat="1" ht="78" hidden="1" customHeight="1" x14ac:dyDescent="0.25">
      <c r="B554" s="208" t="s">
        <v>62</v>
      </c>
      <c r="C554" s="143" t="s">
        <v>74</v>
      </c>
      <c r="D554" s="185"/>
      <c r="E554" s="35"/>
      <c r="F554" s="35"/>
      <c r="G554" s="35"/>
      <c r="H554" s="185"/>
      <c r="I554" s="185"/>
      <c r="J554" s="559"/>
      <c r="K554" s="559"/>
      <c r="L554" s="672"/>
      <c r="M554" s="185"/>
      <c r="N554" s="672"/>
      <c r="O554" s="559"/>
      <c r="P554" s="559"/>
      <c r="Q554" s="559"/>
      <c r="R554" s="559"/>
      <c r="S554" s="185"/>
      <c r="T554" s="559"/>
      <c r="U554" s="102"/>
      <c r="V554" s="559"/>
      <c r="W554" s="185"/>
      <c r="X554" s="559"/>
      <c r="Y554" s="559"/>
      <c r="Z554" s="559"/>
      <c r="AA554" s="559"/>
      <c r="AB554" s="559"/>
      <c r="AC554" s="185"/>
      <c r="AD554" s="580" t="e">
        <f t="shared" si="1428"/>
        <v>#DIV/0!</v>
      </c>
      <c r="AE554" s="102"/>
      <c r="AF554" s="627" t="e">
        <f t="shared" si="1468"/>
        <v>#DIV/0!</v>
      </c>
      <c r="AG554" s="185"/>
      <c r="AH554" s="627" t="e">
        <f t="shared" si="1399"/>
        <v>#DIV/0!</v>
      </c>
      <c r="AI554" s="559"/>
      <c r="AJ554" s="559"/>
      <c r="AK554" s="185"/>
      <c r="AL554" s="582"/>
      <c r="AM554" s="559"/>
      <c r="AN554" s="559"/>
      <c r="AO554" s="559"/>
      <c r="AP554" s="559"/>
      <c r="AQ554" s="559"/>
      <c r="AR554" s="559"/>
      <c r="AS554" s="559"/>
      <c r="AT554" s="559"/>
      <c r="AU554" s="559"/>
      <c r="AV554" s="564"/>
      <c r="AW554" s="102"/>
      <c r="AX554" s="102"/>
      <c r="AY554" s="102"/>
      <c r="AZ554" s="490"/>
      <c r="BA554" s="102">
        <f t="shared" si="1384"/>
        <v>0</v>
      </c>
      <c r="BB554" s="102"/>
      <c r="BC554" s="102"/>
      <c r="BD554" s="102"/>
      <c r="BE554" s="539">
        <f t="shared" si="1376"/>
        <v>0</v>
      </c>
      <c r="BF554" s="304"/>
      <c r="BG554" s="102"/>
      <c r="BH554" s="440"/>
      <c r="BI554" s="499"/>
      <c r="BJ554" s="102"/>
      <c r="BK554" s="102"/>
      <c r="BL554" s="102"/>
      <c r="BM554" s="490"/>
      <c r="BN554" s="440">
        <f t="shared" si="1417"/>
        <v>0</v>
      </c>
      <c r="BO554" s="499"/>
      <c r="BP554" s="102"/>
      <c r="BQ554" s="102"/>
      <c r="BR554" s="102"/>
      <c r="BS554" s="490"/>
      <c r="BT554" s="102"/>
      <c r="BU554" s="440">
        <f t="shared" si="1469"/>
        <v>0</v>
      </c>
      <c r="BV554" s="499"/>
      <c r="BW554" s="102"/>
      <c r="BX554" s="102"/>
      <c r="BY554" s="102"/>
      <c r="BZ554" s="440"/>
      <c r="CA554" s="344">
        <f t="shared" si="1408"/>
        <v>0</v>
      </c>
      <c r="CB554" s="35"/>
      <c r="CC554" s="35"/>
      <c r="CD554" s="185"/>
      <c r="CE554" s="344">
        <f t="shared" si="1424"/>
        <v>0</v>
      </c>
      <c r="CF554" s="35"/>
      <c r="CG554" s="35"/>
      <c r="CH554" s="35"/>
      <c r="CI554" s="185">
        <f t="shared" si="1470"/>
        <v>0</v>
      </c>
      <c r="CJ554" s="490"/>
      <c r="CK554" s="499"/>
      <c r="CL554" s="102"/>
      <c r="CM554" s="102"/>
      <c r="CN554" s="102"/>
      <c r="CO554" s="490"/>
    </row>
    <row r="555" spans="2:93" s="54" customFormat="1" ht="78" hidden="1" customHeight="1" x14ac:dyDescent="0.25">
      <c r="B555" s="208" t="s">
        <v>179</v>
      </c>
      <c r="C555" s="57" t="s">
        <v>213</v>
      </c>
      <c r="D555" s="185"/>
      <c r="E555" s="35"/>
      <c r="F555" s="35"/>
      <c r="G555" s="35"/>
      <c r="H555" s="185"/>
      <c r="I555" s="185"/>
      <c r="J555" s="559"/>
      <c r="K555" s="559"/>
      <c r="L555" s="672"/>
      <c r="M555" s="185"/>
      <c r="N555" s="672"/>
      <c r="O555" s="559"/>
      <c r="P555" s="559"/>
      <c r="Q555" s="559"/>
      <c r="R555" s="559"/>
      <c r="S555" s="185"/>
      <c r="T555" s="559"/>
      <c r="U555" s="102"/>
      <c r="V555" s="559"/>
      <c r="W555" s="185"/>
      <c r="X555" s="559"/>
      <c r="Y555" s="559"/>
      <c r="Z555" s="559"/>
      <c r="AA555" s="559"/>
      <c r="AB555" s="559"/>
      <c r="AC555" s="185"/>
      <c r="AD555" s="580" t="e">
        <f t="shared" si="1428"/>
        <v>#DIV/0!</v>
      </c>
      <c r="AE555" s="102"/>
      <c r="AF555" s="627" t="e">
        <f t="shared" si="1468"/>
        <v>#DIV/0!</v>
      </c>
      <c r="AG555" s="185"/>
      <c r="AH555" s="627" t="e">
        <f t="shared" si="1399"/>
        <v>#DIV/0!</v>
      </c>
      <c r="AI555" s="559"/>
      <c r="AJ555" s="559"/>
      <c r="AK555" s="185"/>
      <c r="AL555" s="582"/>
      <c r="AM555" s="559"/>
      <c r="AN555" s="559"/>
      <c r="AO555" s="559"/>
      <c r="AP555" s="559"/>
      <c r="AQ555" s="559"/>
      <c r="AR555" s="559"/>
      <c r="AS555" s="559"/>
      <c r="AT555" s="559"/>
      <c r="AU555" s="559"/>
      <c r="AV555" s="564"/>
      <c r="AW555" s="102"/>
      <c r="AX555" s="102"/>
      <c r="AY555" s="102"/>
      <c r="AZ555" s="490"/>
      <c r="BA555" s="102">
        <f t="shared" si="1384"/>
        <v>0</v>
      </c>
      <c r="BB555" s="102"/>
      <c r="BC555" s="102"/>
      <c r="BD555" s="102"/>
      <c r="BE555" s="539">
        <f t="shared" si="1376"/>
        <v>0</v>
      </c>
      <c r="BF555" s="304"/>
      <c r="BG555" s="102"/>
      <c r="BH555" s="440"/>
      <c r="BI555" s="499"/>
      <c r="BJ555" s="102"/>
      <c r="BK555" s="102"/>
      <c r="BL555" s="102"/>
      <c r="BM555" s="490"/>
      <c r="BN555" s="440">
        <f t="shared" si="1417"/>
        <v>0</v>
      </c>
      <c r="BO555" s="499"/>
      <c r="BP555" s="102"/>
      <c r="BQ555" s="102"/>
      <c r="BR555" s="102"/>
      <c r="BS555" s="490"/>
      <c r="BT555" s="102"/>
      <c r="BU555" s="440">
        <f t="shared" si="1469"/>
        <v>0</v>
      </c>
      <c r="BV555" s="499"/>
      <c r="BW555" s="102"/>
      <c r="BX555" s="102"/>
      <c r="BY555" s="102"/>
      <c r="BZ555" s="440"/>
      <c r="CA555" s="344">
        <f t="shared" si="1408"/>
        <v>0</v>
      </c>
      <c r="CB555" s="35"/>
      <c r="CC555" s="35"/>
      <c r="CD555" s="185"/>
      <c r="CE555" s="344">
        <f t="shared" si="1424"/>
        <v>0</v>
      </c>
      <c r="CF555" s="35"/>
      <c r="CG555" s="35"/>
      <c r="CH555" s="35"/>
      <c r="CI555" s="185">
        <f t="shared" si="1470"/>
        <v>0</v>
      </c>
      <c r="CJ555" s="490"/>
      <c r="CK555" s="499"/>
      <c r="CL555" s="102"/>
      <c r="CM555" s="102"/>
      <c r="CN555" s="102"/>
      <c r="CO555" s="490"/>
    </row>
    <row r="556" spans="2:93" s="54" customFormat="1" ht="78" hidden="1" customHeight="1" x14ac:dyDescent="0.25">
      <c r="B556" s="208" t="s">
        <v>7</v>
      </c>
      <c r="C556" s="143" t="s">
        <v>81</v>
      </c>
      <c r="D556" s="185"/>
      <c r="E556" s="35"/>
      <c r="F556" s="35"/>
      <c r="G556" s="35"/>
      <c r="H556" s="185"/>
      <c r="I556" s="185"/>
      <c r="J556" s="559"/>
      <c r="K556" s="559"/>
      <c r="L556" s="672"/>
      <c r="M556" s="185"/>
      <c r="N556" s="672"/>
      <c r="O556" s="559"/>
      <c r="P556" s="559"/>
      <c r="Q556" s="559"/>
      <c r="R556" s="559"/>
      <c r="S556" s="185"/>
      <c r="T556" s="559"/>
      <c r="U556" s="102"/>
      <c r="V556" s="559"/>
      <c r="W556" s="185"/>
      <c r="X556" s="559"/>
      <c r="Y556" s="559"/>
      <c r="Z556" s="559"/>
      <c r="AA556" s="559"/>
      <c r="AB556" s="559"/>
      <c r="AC556" s="185"/>
      <c r="AD556" s="580" t="e">
        <f t="shared" si="1428"/>
        <v>#DIV/0!</v>
      </c>
      <c r="AE556" s="102"/>
      <c r="AF556" s="627" t="e">
        <f t="shared" si="1468"/>
        <v>#DIV/0!</v>
      </c>
      <c r="AG556" s="185"/>
      <c r="AH556" s="627" t="e">
        <f t="shared" si="1399"/>
        <v>#DIV/0!</v>
      </c>
      <c r="AI556" s="559"/>
      <c r="AJ556" s="559"/>
      <c r="AK556" s="185"/>
      <c r="AL556" s="582"/>
      <c r="AM556" s="559"/>
      <c r="AN556" s="559"/>
      <c r="AO556" s="559"/>
      <c r="AP556" s="559"/>
      <c r="AQ556" s="559"/>
      <c r="AR556" s="559"/>
      <c r="AS556" s="559"/>
      <c r="AT556" s="559"/>
      <c r="AU556" s="559"/>
      <c r="AV556" s="564"/>
      <c r="AW556" s="102"/>
      <c r="AX556" s="102"/>
      <c r="AY556" s="102"/>
      <c r="AZ556" s="490"/>
      <c r="BA556" s="102">
        <f t="shared" si="1384"/>
        <v>0</v>
      </c>
      <c r="BB556" s="102"/>
      <c r="BC556" s="102"/>
      <c r="BD556" s="102"/>
      <c r="BE556" s="539">
        <f t="shared" si="1376"/>
        <v>0</v>
      </c>
      <c r="BF556" s="304"/>
      <c r="BG556" s="102"/>
      <c r="BH556" s="440"/>
      <c r="BI556" s="499"/>
      <c r="BJ556" s="102"/>
      <c r="BK556" s="102"/>
      <c r="BL556" s="102"/>
      <c r="BM556" s="490"/>
      <c r="BN556" s="440">
        <f t="shared" si="1417"/>
        <v>0</v>
      </c>
      <c r="BO556" s="499"/>
      <c r="BP556" s="102"/>
      <c r="BQ556" s="102"/>
      <c r="BR556" s="102"/>
      <c r="BS556" s="490"/>
      <c r="BT556" s="102"/>
      <c r="BU556" s="440">
        <f t="shared" si="1469"/>
        <v>0</v>
      </c>
      <c r="BV556" s="499"/>
      <c r="BW556" s="102"/>
      <c r="BX556" s="102"/>
      <c r="BY556" s="102"/>
      <c r="BZ556" s="440"/>
      <c r="CA556" s="344">
        <f t="shared" si="1408"/>
        <v>0</v>
      </c>
      <c r="CB556" s="35"/>
      <c r="CC556" s="35"/>
      <c r="CD556" s="185"/>
      <c r="CE556" s="344">
        <f t="shared" si="1424"/>
        <v>0</v>
      </c>
      <c r="CF556" s="35"/>
      <c r="CG556" s="35"/>
      <c r="CH556" s="35"/>
      <c r="CI556" s="185">
        <f t="shared" si="1470"/>
        <v>0</v>
      </c>
      <c r="CJ556" s="490"/>
      <c r="CK556" s="499"/>
      <c r="CL556" s="102"/>
      <c r="CM556" s="102"/>
      <c r="CN556" s="102"/>
      <c r="CO556" s="490"/>
    </row>
    <row r="557" spans="2:93" s="54" customFormat="1" ht="78" hidden="1" customHeight="1" x14ac:dyDescent="0.25">
      <c r="B557" s="208" t="s">
        <v>5</v>
      </c>
      <c r="C557" s="57" t="s">
        <v>215</v>
      </c>
      <c r="D557" s="185"/>
      <c r="E557" s="35"/>
      <c r="F557" s="35"/>
      <c r="G557" s="35"/>
      <c r="H557" s="185"/>
      <c r="I557" s="185"/>
      <c r="J557" s="559"/>
      <c r="K557" s="559"/>
      <c r="L557" s="672"/>
      <c r="M557" s="185"/>
      <c r="N557" s="672"/>
      <c r="O557" s="559"/>
      <c r="P557" s="559"/>
      <c r="Q557" s="559"/>
      <c r="R557" s="559"/>
      <c r="S557" s="185"/>
      <c r="T557" s="559"/>
      <c r="U557" s="102"/>
      <c r="V557" s="559"/>
      <c r="W557" s="185"/>
      <c r="X557" s="559"/>
      <c r="Y557" s="559"/>
      <c r="Z557" s="559"/>
      <c r="AA557" s="559"/>
      <c r="AB557" s="559"/>
      <c r="AC557" s="185"/>
      <c r="AD557" s="580" t="e">
        <f t="shared" si="1428"/>
        <v>#DIV/0!</v>
      </c>
      <c r="AE557" s="102"/>
      <c r="AF557" s="627" t="e">
        <f t="shared" si="1468"/>
        <v>#DIV/0!</v>
      </c>
      <c r="AG557" s="185"/>
      <c r="AH557" s="627" t="e">
        <f t="shared" si="1399"/>
        <v>#DIV/0!</v>
      </c>
      <c r="AI557" s="559"/>
      <c r="AJ557" s="559"/>
      <c r="AK557" s="185"/>
      <c r="AL557" s="582"/>
      <c r="AM557" s="559"/>
      <c r="AN557" s="559"/>
      <c r="AO557" s="559"/>
      <c r="AP557" s="559"/>
      <c r="AQ557" s="559"/>
      <c r="AR557" s="559"/>
      <c r="AS557" s="559"/>
      <c r="AT557" s="559"/>
      <c r="AU557" s="559"/>
      <c r="AV557" s="564"/>
      <c r="AW557" s="102"/>
      <c r="AX557" s="102"/>
      <c r="AY557" s="102"/>
      <c r="AZ557" s="490"/>
      <c r="BA557" s="102">
        <f t="shared" si="1384"/>
        <v>0</v>
      </c>
      <c r="BB557" s="102"/>
      <c r="BC557" s="102"/>
      <c r="BD557" s="102"/>
      <c r="BE557" s="539">
        <f t="shared" si="1376"/>
        <v>0</v>
      </c>
      <c r="BF557" s="304"/>
      <c r="BG557" s="102"/>
      <c r="BH557" s="440"/>
      <c r="BI557" s="499"/>
      <c r="BJ557" s="102"/>
      <c r="BK557" s="102"/>
      <c r="BL557" s="102"/>
      <c r="BM557" s="490"/>
      <c r="BN557" s="440">
        <f t="shared" si="1417"/>
        <v>0</v>
      </c>
      <c r="BO557" s="499"/>
      <c r="BP557" s="102"/>
      <c r="BQ557" s="102"/>
      <c r="BR557" s="102"/>
      <c r="BS557" s="490"/>
      <c r="BT557" s="102"/>
      <c r="BU557" s="440">
        <f t="shared" si="1469"/>
        <v>0</v>
      </c>
      <c r="BV557" s="499"/>
      <c r="BW557" s="102"/>
      <c r="BX557" s="102"/>
      <c r="BY557" s="102"/>
      <c r="BZ557" s="440"/>
      <c r="CA557" s="344">
        <f t="shared" si="1408"/>
        <v>0</v>
      </c>
      <c r="CB557" s="35"/>
      <c r="CC557" s="35"/>
      <c r="CD557" s="185"/>
      <c r="CE557" s="344">
        <f t="shared" si="1424"/>
        <v>0</v>
      </c>
      <c r="CF557" s="35"/>
      <c r="CG557" s="35"/>
      <c r="CH557" s="35"/>
      <c r="CI557" s="185">
        <f t="shared" si="1470"/>
        <v>0</v>
      </c>
      <c r="CJ557" s="490"/>
      <c r="CK557" s="499"/>
      <c r="CL557" s="102"/>
      <c r="CM557" s="102"/>
      <c r="CN557" s="102"/>
      <c r="CO557" s="490"/>
    </row>
    <row r="558" spans="2:93" s="54" customFormat="1" ht="57.75" hidden="1" customHeight="1" x14ac:dyDescent="0.25">
      <c r="B558" s="208" t="s">
        <v>8</v>
      </c>
      <c r="C558" s="143" t="s">
        <v>245</v>
      </c>
      <c r="D558" s="185"/>
      <c r="E558" s="35"/>
      <c r="F558" s="35"/>
      <c r="G558" s="35"/>
      <c r="H558" s="185"/>
      <c r="I558" s="185"/>
      <c r="J558" s="559"/>
      <c r="K558" s="559"/>
      <c r="L558" s="672"/>
      <c r="M558" s="185"/>
      <c r="N558" s="672"/>
      <c r="O558" s="559"/>
      <c r="P558" s="559"/>
      <c r="Q558" s="559"/>
      <c r="R558" s="559"/>
      <c r="S558" s="185"/>
      <c r="T558" s="559"/>
      <c r="U558" s="102"/>
      <c r="V558" s="559"/>
      <c r="W558" s="185"/>
      <c r="X558" s="559"/>
      <c r="Y558" s="559"/>
      <c r="Z558" s="559"/>
      <c r="AA558" s="559"/>
      <c r="AB558" s="559"/>
      <c r="AC558" s="185"/>
      <c r="AD558" s="580" t="e">
        <f t="shared" si="1428"/>
        <v>#DIV/0!</v>
      </c>
      <c r="AE558" s="102"/>
      <c r="AF558" s="627" t="e">
        <f t="shared" si="1468"/>
        <v>#DIV/0!</v>
      </c>
      <c r="AG558" s="185"/>
      <c r="AH558" s="627" t="e">
        <f t="shared" si="1399"/>
        <v>#DIV/0!</v>
      </c>
      <c r="AI558" s="559"/>
      <c r="AJ558" s="559"/>
      <c r="AK558" s="185"/>
      <c r="AL558" s="582"/>
      <c r="AM558" s="559"/>
      <c r="AN558" s="559"/>
      <c r="AO558" s="559"/>
      <c r="AP558" s="559"/>
      <c r="AQ558" s="559"/>
      <c r="AR558" s="559"/>
      <c r="AS558" s="559"/>
      <c r="AT558" s="559"/>
      <c r="AU558" s="559"/>
      <c r="AV558" s="564"/>
      <c r="AW558" s="102"/>
      <c r="AX558" s="102"/>
      <c r="AY558" s="102"/>
      <c r="AZ558" s="490"/>
      <c r="BA558" s="102">
        <f t="shared" si="1384"/>
        <v>0</v>
      </c>
      <c r="BB558" s="102"/>
      <c r="BC558" s="102"/>
      <c r="BD558" s="102"/>
      <c r="BE558" s="539">
        <f t="shared" si="1376"/>
        <v>0</v>
      </c>
      <c r="BF558" s="304"/>
      <c r="BG558" s="102"/>
      <c r="BH558" s="440"/>
      <c r="BI558" s="499"/>
      <c r="BJ558" s="102"/>
      <c r="BK558" s="102"/>
      <c r="BL558" s="102"/>
      <c r="BM558" s="490"/>
      <c r="BN558" s="440">
        <f t="shared" si="1417"/>
        <v>0</v>
      </c>
      <c r="BO558" s="499"/>
      <c r="BP558" s="102"/>
      <c r="BQ558" s="102"/>
      <c r="BR558" s="102"/>
      <c r="BS558" s="490"/>
      <c r="BT558" s="102"/>
      <c r="BU558" s="440">
        <f t="shared" si="1469"/>
        <v>0</v>
      </c>
      <c r="BV558" s="499"/>
      <c r="BW558" s="102"/>
      <c r="BX558" s="102"/>
      <c r="BY558" s="102"/>
      <c r="BZ558" s="440"/>
      <c r="CA558" s="344">
        <f t="shared" si="1408"/>
        <v>0</v>
      </c>
      <c r="CB558" s="35"/>
      <c r="CC558" s="35"/>
      <c r="CD558" s="185"/>
      <c r="CE558" s="344">
        <f t="shared" si="1424"/>
        <v>0</v>
      </c>
      <c r="CF558" s="35"/>
      <c r="CG558" s="35"/>
      <c r="CH558" s="35"/>
      <c r="CI558" s="185">
        <f t="shared" si="1470"/>
        <v>0</v>
      </c>
      <c r="CJ558" s="490"/>
      <c r="CK558" s="499"/>
      <c r="CL558" s="102"/>
      <c r="CM558" s="102"/>
      <c r="CN558" s="102"/>
      <c r="CO558" s="490"/>
    </row>
    <row r="559" spans="2:93" s="53" customFormat="1" ht="50.25" hidden="1" customHeight="1" x14ac:dyDescent="0.25">
      <c r="B559" s="350"/>
      <c r="C559" s="111" t="s">
        <v>31</v>
      </c>
      <c r="D559" s="193">
        <f>H559</f>
        <v>114385.98963</v>
      </c>
      <c r="E559" s="193"/>
      <c r="F559" s="193"/>
      <c r="G559" s="194"/>
      <c r="H559" s="182">
        <f>H565+H569+H583+H601</f>
        <v>114385.98963</v>
      </c>
      <c r="I559" s="193"/>
      <c r="J559" s="564"/>
      <c r="K559" s="564"/>
      <c r="L559" s="669"/>
      <c r="M559" s="193"/>
      <c r="N559" s="669"/>
      <c r="O559" s="564"/>
      <c r="P559" s="564"/>
      <c r="Q559" s="564"/>
      <c r="R559" s="564"/>
      <c r="S559" s="193"/>
      <c r="T559" s="564"/>
      <c r="U559" s="112">
        <f>SUM(U560:U561)</f>
        <v>0</v>
      </c>
      <c r="V559" s="564"/>
      <c r="W559" s="193"/>
      <c r="X559" s="564"/>
      <c r="Y559" s="564"/>
      <c r="Z559" s="564"/>
      <c r="AA559" s="564"/>
      <c r="AB559" s="564"/>
      <c r="AC559" s="193"/>
      <c r="AD559" s="580">
        <f t="shared" si="1428"/>
        <v>0</v>
      </c>
      <c r="AE559" s="112">
        <f>SUM(AE560:AE561)</f>
        <v>0</v>
      </c>
      <c r="AF559" s="627" t="e">
        <f t="shared" si="1468"/>
        <v>#DIV/0!</v>
      </c>
      <c r="AG559" s="193"/>
      <c r="AH559" s="627" t="e">
        <f t="shared" si="1399"/>
        <v>#DIV/0!</v>
      </c>
      <c r="AI559" s="564"/>
      <c r="AJ559" s="564"/>
      <c r="AK559" s="193">
        <f>AK565+AK569+AK583+AK601</f>
        <v>114385.98963</v>
      </c>
      <c r="AL559" s="586"/>
      <c r="AM559" s="564"/>
      <c r="AN559" s="564"/>
      <c r="AO559" s="564"/>
      <c r="AP559" s="564"/>
      <c r="AQ559" s="564"/>
      <c r="AR559" s="564"/>
      <c r="AS559" s="564"/>
      <c r="AT559" s="564"/>
      <c r="AU559" s="112">
        <f t="shared" ref="AU559" si="1471">AV559</f>
        <v>114385.98963</v>
      </c>
      <c r="AV559" s="112">
        <f>AZ559</f>
        <v>114385.98963</v>
      </c>
      <c r="AW559" s="112">
        <f>SUM(AW560:AW561)</f>
        <v>0</v>
      </c>
      <c r="AX559" s="112"/>
      <c r="AY559" s="311"/>
      <c r="AZ559" s="486">
        <f>AZ565+AZ569+AZ583+AZ601</f>
        <v>114385.98963</v>
      </c>
      <c r="BA559" s="112">
        <f t="shared" ref="BA559" si="1472">BB559+BC559+BD559</f>
        <v>0</v>
      </c>
      <c r="BB559" s="311"/>
      <c r="BC559" s="311"/>
      <c r="BD559" s="311"/>
      <c r="BE559" s="112">
        <f t="shared" ref="BE559" si="1473">BF559+BG559+BH559</f>
        <v>0</v>
      </c>
      <c r="BF559" s="112">
        <f>E559</f>
        <v>0</v>
      </c>
      <c r="BG559" s="311"/>
      <c r="BH559" s="311"/>
      <c r="BI559" s="112">
        <f>BM559</f>
        <v>194109.62155000001</v>
      </c>
      <c r="BJ559" s="112">
        <f>SUM(BJ560:BJ561)</f>
        <v>0</v>
      </c>
      <c r="BK559" s="112"/>
      <c r="BL559" s="311"/>
      <c r="BM559" s="486">
        <f>BM565+BM569+BM583+BM601</f>
        <v>194109.62155000001</v>
      </c>
      <c r="BN559" s="112">
        <f t="shared" ref="BN559" si="1474">BO559+BP559+BQ559</f>
        <v>194109.62155000001</v>
      </c>
      <c r="BO559" s="112">
        <f>BS559</f>
        <v>194109.62155000001</v>
      </c>
      <c r="BP559" s="112">
        <f>SUM(BP560:BP561)</f>
        <v>0</v>
      </c>
      <c r="BQ559" s="112"/>
      <c r="BR559" s="311"/>
      <c r="BS559" s="486">
        <f>BS565+BS569+BS583+BS601</f>
        <v>194109.62155000001</v>
      </c>
      <c r="BT559" s="311">
        <f t="shared" ref="BT559" si="1475">BL559</f>
        <v>0</v>
      </c>
      <c r="BU559" s="311"/>
      <c r="BV559" s="112" t="e">
        <f>BZ559</f>
        <v>#REF!</v>
      </c>
      <c r="BW559" s="112">
        <f>SUM(BW560:BW561)</f>
        <v>0</v>
      </c>
      <c r="BX559" s="112"/>
      <c r="BY559" s="311"/>
      <c r="BZ559" s="437" t="e">
        <f>BZ565+BZ569+BZ583+BZ601</f>
        <v>#REF!</v>
      </c>
      <c r="CA559" s="112">
        <f t="shared" ref="CA559" si="1476">CB559+CC559+CD559</f>
        <v>0</v>
      </c>
      <c r="CB559" s="193">
        <f>CF559-BW559</f>
        <v>0</v>
      </c>
      <c r="CC559" s="194"/>
      <c r="CD559" s="194"/>
      <c r="CE559" s="112">
        <f t="shared" ref="CE559" si="1477">CF559</f>
        <v>0</v>
      </c>
      <c r="CF559" s="112">
        <f>SUM(CF560:CF561)</f>
        <v>0</v>
      </c>
      <c r="CG559" s="112"/>
      <c r="CH559" s="194">
        <f t="shared" ref="CH559" si="1478">BY559</f>
        <v>0</v>
      </c>
      <c r="CI559" s="194"/>
      <c r="CJ559" s="112"/>
      <c r="CK559" s="112">
        <f>CO559</f>
        <v>188883.47156000001</v>
      </c>
      <c r="CL559" s="112">
        <f>SUM(CL560:CL561)</f>
        <v>0</v>
      </c>
      <c r="CM559" s="112"/>
      <c r="CN559" s="311"/>
      <c r="CO559" s="486">
        <f>CO565+CO569+CO583+CO601</f>
        <v>188883.47156000001</v>
      </c>
    </row>
    <row r="560" spans="2:93" s="276" customFormat="1" ht="78" hidden="1" customHeight="1" x14ac:dyDescent="0.25">
      <c r="B560" s="277"/>
      <c r="C560" s="278" t="s">
        <v>302</v>
      </c>
      <c r="D560" s="269" t="e">
        <f>H560</f>
        <v>#REF!</v>
      </c>
      <c r="E560" s="269"/>
      <c r="F560" s="269"/>
      <c r="G560" s="269"/>
      <c r="H560" s="269" t="e">
        <f>H565+H569+H583+H590+H594+H598+H601+H606</f>
        <v>#REF!</v>
      </c>
      <c r="I560" s="269"/>
      <c r="J560" s="144"/>
      <c r="K560" s="144"/>
      <c r="L560" s="144"/>
      <c r="M560" s="269"/>
      <c r="N560" s="144"/>
      <c r="O560" s="144"/>
      <c r="P560" s="144"/>
      <c r="Q560" s="144"/>
      <c r="R560" s="144"/>
      <c r="S560" s="269"/>
      <c r="T560" s="144"/>
      <c r="U560" s="144"/>
      <c r="V560" s="144"/>
      <c r="W560" s="269"/>
      <c r="X560" s="144"/>
      <c r="Y560" s="144"/>
      <c r="Z560" s="144"/>
      <c r="AA560" s="144"/>
      <c r="AB560" s="144"/>
      <c r="AC560" s="269"/>
      <c r="AD560" s="580" t="e">
        <f t="shared" si="1428"/>
        <v>#REF!</v>
      </c>
      <c r="AE560" s="144"/>
      <c r="AF560" s="627" t="e">
        <f t="shared" si="1468"/>
        <v>#DIV/0!</v>
      </c>
      <c r="AG560" s="269"/>
      <c r="AH560" s="627" t="e">
        <f t="shared" si="1399"/>
        <v>#DIV/0!</v>
      </c>
      <c r="AI560" s="144"/>
      <c r="AJ560" s="144"/>
      <c r="AK560" s="269" t="e">
        <f>AK565+AK569+AK583+AK590+AK594+AK598+AK601+AK606</f>
        <v>#REF!</v>
      </c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>
        <f>AX560</f>
        <v>0</v>
      </c>
      <c r="AV560" s="564" t="e">
        <f>AZ560</f>
        <v>#REF!</v>
      </c>
      <c r="AW560" s="144"/>
      <c r="AX560" s="144"/>
      <c r="AY560" s="144"/>
      <c r="AZ560" s="144" t="e">
        <f>AZ565+AZ569+AZ583+AZ590+AZ594+AZ598+AZ601+AZ606</f>
        <v>#REF!</v>
      </c>
      <c r="BA560" s="102">
        <f t="shared" si="1384"/>
        <v>0</v>
      </c>
      <c r="BB560" s="144"/>
      <c r="BC560" s="144"/>
      <c r="BD560" s="144"/>
      <c r="BE560" s="144" t="e">
        <f t="shared" si="1376"/>
        <v>#REF!</v>
      </c>
      <c r="BF560" s="304"/>
      <c r="BG560" s="144"/>
      <c r="BH560" s="144" t="e">
        <f>BH565+BH569+BH583+BH590+BH594+BH598+BH601+BH606</f>
        <v>#REF!</v>
      </c>
      <c r="BI560" s="144">
        <f>BM560</f>
        <v>194109.62155000001</v>
      </c>
      <c r="BJ560" s="144"/>
      <c r="BK560" s="144"/>
      <c r="BL560" s="144"/>
      <c r="BM560" s="144">
        <f>BM565+BM569+BM583+BM590+BM594+BM598+BM601+BM606</f>
        <v>194109.62155000001</v>
      </c>
      <c r="BN560" s="144" t="e">
        <f t="shared" si="1417"/>
        <v>#REF!</v>
      </c>
      <c r="BO560" s="144" t="e">
        <f>BS560</f>
        <v>#REF!</v>
      </c>
      <c r="BP560" s="144"/>
      <c r="BQ560" s="144"/>
      <c r="BR560" s="144"/>
      <c r="BS560" s="144" t="e">
        <f>BS565+BS569+BS583+BS590+BS594+BS598+BS601+BS606</f>
        <v>#REF!</v>
      </c>
      <c r="BT560" s="144"/>
      <c r="BU560" s="144">
        <f t="shared" si="1469"/>
        <v>194109.62155000001</v>
      </c>
      <c r="BV560" s="144" t="e">
        <f>BZ560</f>
        <v>#REF!</v>
      </c>
      <c r="BW560" s="144"/>
      <c r="BX560" s="144"/>
      <c r="BY560" s="144"/>
      <c r="BZ560" s="144" t="e">
        <f>BZ565+BZ569+BZ583+BZ590+BZ594+BZ598+BZ601+BZ606</f>
        <v>#REF!</v>
      </c>
      <c r="CA560" s="144">
        <f t="shared" si="1408"/>
        <v>0</v>
      </c>
      <c r="CB560" s="269"/>
      <c r="CC560" s="269"/>
      <c r="CD560" s="269"/>
      <c r="CE560" s="144" t="e">
        <f t="shared" si="1424"/>
        <v>#REF!</v>
      </c>
      <c r="CF560" s="269"/>
      <c r="CG560" s="269"/>
      <c r="CH560" s="269"/>
      <c r="CI560" s="269" t="e">
        <f t="shared" si="1470"/>
        <v>#REF!</v>
      </c>
      <c r="CJ560" s="144"/>
      <c r="CK560" s="144">
        <f>CO560</f>
        <v>188883.47156000001</v>
      </c>
      <c r="CL560" s="144"/>
      <c r="CM560" s="144"/>
      <c r="CN560" s="144"/>
      <c r="CO560" s="144">
        <f>CO565+CO569+CO583+CO590+CO594+CO598+CO601+CO606</f>
        <v>188883.47156000001</v>
      </c>
    </row>
    <row r="561" spans="1:12248" s="47" customFormat="1" ht="49.5" hidden="1" customHeight="1" x14ac:dyDescent="0.25">
      <c r="B561" s="206"/>
      <c r="C561" s="122" t="s">
        <v>300</v>
      </c>
      <c r="D561" s="182"/>
      <c r="E561" s="182"/>
      <c r="F561" s="182"/>
      <c r="G561" s="182"/>
      <c r="H561" s="182"/>
      <c r="I561" s="182"/>
      <c r="J561" s="564"/>
      <c r="K561" s="564"/>
      <c r="L561" s="669"/>
      <c r="M561" s="182"/>
      <c r="N561" s="669"/>
      <c r="O561" s="564"/>
      <c r="P561" s="564"/>
      <c r="Q561" s="564"/>
      <c r="R561" s="564"/>
      <c r="S561" s="182"/>
      <c r="T561" s="564"/>
      <c r="U561" s="586"/>
      <c r="V561" s="564"/>
      <c r="W561" s="182"/>
      <c r="X561" s="564"/>
      <c r="Y561" s="564"/>
      <c r="Z561" s="564"/>
      <c r="AA561" s="564"/>
      <c r="AB561" s="564"/>
      <c r="AC561" s="182"/>
      <c r="AD561" s="580" t="e">
        <f t="shared" si="1428"/>
        <v>#DIV/0!</v>
      </c>
      <c r="AE561" s="586"/>
      <c r="AF561" s="627" t="e">
        <f t="shared" si="1468"/>
        <v>#DIV/0!</v>
      </c>
      <c r="AG561" s="182"/>
      <c r="AH561" s="627" t="e">
        <f t="shared" si="1399"/>
        <v>#DIV/0!</v>
      </c>
      <c r="AI561" s="564"/>
      <c r="AJ561" s="564"/>
      <c r="AK561" s="182"/>
      <c r="AL561" s="586"/>
      <c r="AM561" s="564"/>
      <c r="AN561" s="564"/>
      <c r="AO561" s="564"/>
      <c r="AP561" s="564"/>
      <c r="AQ561" s="564"/>
      <c r="AR561" s="564"/>
      <c r="AS561" s="564"/>
      <c r="AT561" s="564"/>
      <c r="AU561" s="564"/>
      <c r="AV561" s="564"/>
      <c r="AW561" s="486"/>
      <c r="AX561" s="486"/>
      <c r="AY561" s="486"/>
      <c r="AZ561" s="486"/>
      <c r="BA561" s="21"/>
      <c r="BB561" s="530"/>
      <c r="BC561" s="530"/>
      <c r="BD561" s="530"/>
      <c r="BE561" s="530"/>
      <c r="BF561" s="21"/>
      <c r="BG561" s="437"/>
      <c r="BH561" s="437"/>
      <c r="BI561" s="495"/>
      <c r="BJ561" s="486"/>
      <c r="BK561" s="486"/>
      <c r="BL561" s="486"/>
      <c r="BM561" s="486"/>
      <c r="BN561" s="437"/>
      <c r="BO561" s="495"/>
      <c r="BP561" s="486"/>
      <c r="BQ561" s="486"/>
      <c r="BR561" s="486"/>
      <c r="BS561" s="486"/>
      <c r="BT561" s="437"/>
      <c r="BU561" s="437"/>
      <c r="BV561" s="495"/>
      <c r="BW561" s="437"/>
      <c r="BX561" s="437"/>
      <c r="BY561" s="437"/>
      <c r="BZ561" s="437"/>
      <c r="CA561" s="342"/>
      <c r="CB561" s="182"/>
      <c r="CC561" s="182"/>
      <c r="CD561" s="182"/>
      <c r="CE561" s="342"/>
      <c r="CF561" s="182"/>
      <c r="CG561" s="182"/>
      <c r="CH561" s="182"/>
      <c r="CI561" s="182"/>
      <c r="CJ561" s="486"/>
      <c r="CK561" s="495"/>
      <c r="CL561" s="486"/>
      <c r="CM561" s="486"/>
      <c r="CN561" s="486"/>
      <c r="CO561" s="486"/>
    </row>
    <row r="562" spans="1:12248" s="47" customFormat="1" ht="78" hidden="1" customHeight="1" x14ac:dyDescent="0.25">
      <c r="B562" s="206"/>
      <c r="C562" s="122" t="s">
        <v>301</v>
      </c>
      <c r="D562" s="182"/>
      <c r="E562" s="182"/>
      <c r="F562" s="182"/>
      <c r="G562" s="182"/>
      <c r="H562" s="182"/>
      <c r="I562" s="182"/>
      <c r="J562" s="564"/>
      <c r="K562" s="564"/>
      <c r="L562" s="669"/>
      <c r="M562" s="182"/>
      <c r="N562" s="669"/>
      <c r="O562" s="564"/>
      <c r="P562" s="564"/>
      <c r="Q562" s="564"/>
      <c r="R562" s="564"/>
      <c r="S562" s="182"/>
      <c r="T562" s="564"/>
      <c r="U562" s="586"/>
      <c r="V562" s="564"/>
      <c r="W562" s="182"/>
      <c r="X562" s="564"/>
      <c r="Y562" s="564"/>
      <c r="Z562" s="564"/>
      <c r="AA562" s="564"/>
      <c r="AB562" s="564"/>
      <c r="AC562" s="182"/>
      <c r="AD562" s="580" t="e">
        <f t="shared" si="1428"/>
        <v>#DIV/0!</v>
      </c>
      <c r="AE562" s="586"/>
      <c r="AF562" s="627" t="e">
        <f t="shared" si="1468"/>
        <v>#DIV/0!</v>
      </c>
      <c r="AG562" s="182"/>
      <c r="AH562" s="627" t="e">
        <f t="shared" si="1399"/>
        <v>#DIV/0!</v>
      </c>
      <c r="AI562" s="564"/>
      <c r="AJ562" s="564"/>
      <c r="AK562" s="182"/>
      <c r="AL562" s="586"/>
      <c r="AM562" s="564"/>
      <c r="AN562" s="564"/>
      <c r="AO562" s="564"/>
      <c r="AP562" s="564"/>
      <c r="AQ562" s="564"/>
      <c r="AR562" s="564"/>
      <c r="AS562" s="564"/>
      <c r="AT562" s="564"/>
      <c r="AU562" s="564"/>
      <c r="AV562" s="564"/>
      <c r="AW562" s="486"/>
      <c r="AX562" s="486"/>
      <c r="AY562" s="486"/>
      <c r="AZ562" s="486"/>
      <c r="BA562" s="21"/>
      <c r="BB562" s="530"/>
      <c r="BC562" s="530"/>
      <c r="BD562" s="530"/>
      <c r="BE562" s="530"/>
      <c r="BF562" s="21"/>
      <c r="BG562" s="437"/>
      <c r="BH562" s="437"/>
      <c r="BI562" s="495"/>
      <c r="BJ562" s="486"/>
      <c r="BK562" s="486"/>
      <c r="BL562" s="486"/>
      <c r="BM562" s="486"/>
      <c r="BN562" s="437"/>
      <c r="BO562" s="495"/>
      <c r="BP562" s="486"/>
      <c r="BQ562" s="486"/>
      <c r="BR562" s="486"/>
      <c r="BS562" s="486"/>
      <c r="BT562" s="437"/>
      <c r="BU562" s="437"/>
      <c r="BV562" s="495"/>
      <c r="BW562" s="437"/>
      <c r="BX562" s="437"/>
      <c r="BY562" s="437"/>
      <c r="BZ562" s="437"/>
      <c r="CA562" s="342"/>
      <c r="CB562" s="182"/>
      <c r="CC562" s="182"/>
      <c r="CD562" s="182"/>
      <c r="CE562" s="342"/>
      <c r="CF562" s="182"/>
      <c r="CG562" s="182"/>
      <c r="CH562" s="182"/>
      <c r="CI562" s="182"/>
      <c r="CJ562" s="486"/>
      <c r="CK562" s="495"/>
      <c r="CL562" s="486"/>
      <c r="CM562" s="486"/>
      <c r="CN562" s="486"/>
      <c r="CO562" s="486"/>
    </row>
    <row r="563" spans="1:12248" s="650" customFormat="1" ht="127.5" customHeight="1" x14ac:dyDescent="0.3">
      <c r="A563" s="411"/>
      <c r="B563" s="445" t="s">
        <v>7</v>
      </c>
      <c r="C563" s="444" t="s">
        <v>402</v>
      </c>
      <c r="D563" s="416">
        <f>H563</f>
        <v>123686.26953999999</v>
      </c>
      <c r="E563" s="416"/>
      <c r="F563" s="416"/>
      <c r="G563" s="416"/>
      <c r="H563" s="416">
        <f>H565+H569+H583+H594+H601</f>
        <v>123686.26953999999</v>
      </c>
      <c r="I563" s="416">
        <f>Q563</f>
        <v>0</v>
      </c>
      <c r="J563" s="416"/>
      <c r="K563" s="416"/>
      <c r="L563" s="416"/>
      <c r="M563" s="416"/>
      <c r="N563" s="416"/>
      <c r="O563" s="416"/>
      <c r="P563" s="416"/>
      <c r="Q563" s="416">
        <f>Q565+Q569+Q583+Q594+Q601</f>
        <v>0</v>
      </c>
      <c r="R563" s="416"/>
      <c r="S563" s="416">
        <f>U563+W563+Y563+AA563</f>
        <v>0</v>
      </c>
      <c r="T563" s="575">
        <f>S563/D563</f>
        <v>0</v>
      </c>
      <c r="U563" s="417"/>
      <c r="V563" s="416"/>
      <c r="W563" s="416"/>
      <c r="X563" s="416"/>
      <c r="Y563" s="416"/>
      <c r="Z563" s="416"/>
      <c r="AA563" s="416"/>
      <c r="AB563" s="416"/>
      <c r="AC563" s="416">
        <f>AK563</f>
        <v>123686.26953999999</v>
      </c>
      <c r="AD563" s="575">
        <f t="shared" si="1428"/>
        <v>1</v>
      </c>
      <c r="AE563" s="417"/>
      <c r="AF563" s="633"/>
      <c r="AG563" s="416"/>
      <c r="AH563" s="633"/>
      <c r="AI563" s="416"/>
      <c r="AJ563" s="416"/>
      <c r="AK563" s="416">
        <f>AK565+AK569+AK583+AK594+AK601</f>
        <v>123686.26953999999</v>
      </c>
      <c r="AL563" s="575">
        <f>AK563/H563</f>
        <v>1</v>
      </c>
      <c r="AM563" s="416"/>
      <c r="AN563" s="416"/>
      <c r="AO563" s="416"/>
      <c r="AP563" s="416"/>
      <c r="AQ563" s="416"/>
      <c r="AR563" s="416"/>
      <c r="AS563" s="416"/>
      <c r="AT563" s="416"/>
      <c r="AU563" s="417"/>
      <c r="AV563" s="417">
        <f>AZ563</f>
        <v>123686.26953999999</v>
      </c>
      <c r="AW563" s="417"/>
      <c r="AX563" s="417"/>
      <c r="AY563" s="417"/>
      <c r="AZ563" s="417">
        <f>AZ565+AZ569+AZ583+AZ594+AZ601</f>
        <v>123686.26953999999</v>
      </c>
      <c r="BA563" s="417"/>
      <c r="BB563" s="417"/>
      <c r="BC563" s="417"/>
      <c r="BD563" s="417"/>
      <c r="BE563" s="417"/>
      <c r="BF563" s="417"/>
      <c r="BG563" s="417"/>
      <c r="BH563" s="417"/>
      <c r="BI563" s="417">
        <f>BM563</f>
        <v>194109.62155000001</v>
      </c>
      <c r="BJ563" s="417"/>
      <c r="BK563" s="417"/>
      <c r="BL563" s="417"/>
      <c r="BM563" s="417">
        <f>BM559</f>
        <v>194109.62155000001</v>
      </c>
      <c r="BN563" s="417"/>
      <c r="BO563" s="417">
        <f>BS563</f>
        <v>194109.62155000001</v>
      </c>
      <c r="BP563" s="417"/>
      <c r="BQ563" s="417"/>
      <c r="BR563" s="417"/>
      <c r="BS563" s="417">
        <f>BS559</f>
        <v>194109.62155000001</v>
      </c>
      <c r="BT563" s="417"/>
      <c r="BU563" s="417"/>
      <c r="BV563" s="417" t="e">
        <f>BZ563</f>
        <v>#REF!</v>
      </c>
      <c r="BW563" s="417"/>
      <c r="BX563" s="417"/>
      <c r="BY563" s="417"/>
      <c r="BZ563" s="417" t="e">
        <f>BZ559</f>
        <v>#REF!</v>
      </c>
      <c r="CA563" s="417"/>
      <c r="CB563" s="417"/>
      <c r="CC563" s="417"/>
      <c r="CD563" s="417"/>
      <c r="CE563" s="417">
        <f>CI563</f>
        <v>188883.47156000001</v>
      </c>
      <c r="CF563" s="417"/>
      <c r="CG563" s="417"/>
      <c r="CH563" s="417"/>
      <c r="CI563" s="417">
        <f>CI565+CI569+CI583+CI594+CI601</f>
        <v>188883.47156000001</v>
      </c>
      <c r="CJ563" s="417"/>
      <c r="CK563" s="417">
        <f>CO563</f>
        <v>188883.47156000001</v>
      </c>
      <c r="CL563" s="417"/>
      <c r="CM563" s="417"/>
      <c r="CN563" s="417"/>
      <c r="CO563" s="417">
        <f>CO559</f>
        <v>188883.47156000001</v>
      </c>
      <c r="CP563" s="417"/>
      <c r="CQ563" s="417"/>
      <c r="CR563" s="417"/>
      <c r="CS563" s="417"/>
      <c r="CT563" s="417"/>
      <c r="CU563" s="417"/>
      <c r="CV563" s="417"/>
      <c r="CW563" s="417"/>
      <c r="CX563" s="417"/>
      <c r="CY563" s="417"/>
      <c r="CZ563" s="417"/>
      <c r="DA563" s="417"/>
      <c r="DB563" s="417"/>
      <c r="DC563" s="418"/>
      <c r="DD563" s="418"/>
      <c r="DE563" s="418"/>
      <c r="DF563" s="418"/>
      <c r="DG563" s="416"/>
      <c r="DH563" s="416"/>
      <c r="DI563" s="416"/>
      <c r="DJ563" s="416"/>
      <c r="DK563" s="416"/>
      <c r="DL563" s="416"/>
      <c r="DM563" s="416"/>
      <c r="DN563" s="416"/>
      <c r="DO563" s="416"/>
      <c r="DP563" s="416"/>
      <c r="DQ563" s="416"/>
      <c r="DR563" s="416"/>
      <c r="DS563" s="416"/>
      <c r="DT563" s="416"/>
      <c r="DU563" s="416"/>
      <c r="DV563" s="416"/>
      <c r="DW563" s="416"/>
      <c r="DX563" s="416"/>
      <c r="DY563" s="416"/>
      <c r="DZ563" s="417"/>
      <c r="EA563" s="417"/>
      <c r="EB563" s="417"/>
      <c r="EC563" s="417"/>
      <c r="ED563" s="417"/>
      <c r="EE563" s="417"/>
      <c r="EF563" s="417"/>
      <c r="EG563" s="417"/>
      <c r="EH563" s="417"/>
      <c r="EI563" s="417"/>
      <c r="EJ563" s="417"/>
      <c r="EK563" s="417"/>
      <c r="EL563" s="417"/>
      <c r="EM563" s="417"/>
      <c r="EN563" s="417"/>
      <c r="EO563" s="417"/>
      <c r="EP563" s="417"/>
      <c r="EQ563" s="417"/>
      <c r="ER563" s="417"/>
      <c r="ES563" s="417"/>
      <c r="ET563" s="417"/>
      <c r="EU563" s="417"/>
      <c r="EV563" s="417"/>
      <c r="EW563" s="417"/>
      <c r="EX563" s="418"/>
      <c r="EY563" s="418"/>
      <c r="EZ563" s="418"/>
      <c r="FA563" s="418"/>
      <c r="FB563" s="418"/>
      <c r="FC563" s="417"/>
      <c r="FD563" s="417"/>
      <c r="FE563" s="418"/>
      <c r="FF563" s="418"/>
      <c r="FG563" s="417"/>
      <c r="FH563" s="417"/>
      <c r="FI563" s="418"/>
      <c r="FJ563" s="418"/>
      <c r="FK563" s="417"/>
      <c r="FL563" s="417"/>
      <c r="FM563" s="417"/>
      <c r="FN563" s="417"/>
      <c r="FO563" s="417"/>
      <c r="FP563" s="417"/>
      <c r="FQ563" s="417"/>
      <c r="FR563" s="418"/>
      <c r="FS563" s="418"/>
      <c r="FT563" s="417"/>
      <c r="FU563" s="417"/>
      <c r="FV563" s="418"/>
      <c r="FW563" s="418"/>
      <c r="FX563" s="417"/>
      <c r="FY563" s="417"/>
      <c r="FZ563" s="417"/>
      <c r="GA563" s="417"/>
      <c r="GB563" s="417"/>
      <c r="GC563" s="411"/>
      <c r="GD563" s="443"/>
      <c r="GE563" s="417"/>
      <c r="GF563" s="417"/>
      <c r="GG563" s="417"/>
      <c r="GH563" s="417"/>
      <c r="GI563" s="417"/>
      <c r="GJ563" s="417"/>
      <c r="GK563" s="417"/>
      <c r="GL563" s="416"/>
      <c r="GM563" s="416"/>
      <c r="GN563" s="416"/>
      <c r="GO563" s="416"/>
      <c r="GP563" s="416"/>
      <c r="GQ563" s="416"/>
      <c r="GR563" s="416"/>
      <c r="GS563" s="416"/>
      <c r="GT563" s="416"/>
      <c r="GU563" s="416"/>
      <c r="GV563" s="416"/>
      <c r="GW563" s="416"/>
      <c r="GX563" s="416"/>
      <c r="GY563" s="416"/>
      <c r="GZ563" s="416"/>
      <c r="HA563" s="416"/>
      <c r="HB563" s="416"/>
      <c r="HC563" s="416"/>
      <c r="HD563" s="416"/>
      <c r="HE563" s="416"/>
      <c r="HF563" s="416"/>
      <c r="HG563" s="416"/>
      <c r="HH563" s="416"/>
      <c r="HI563" s="416"/>
      <c r="HJ563" s="416"/>
      <c r="HK563" s="416"/>
      <c r="HL563" s="416"/>
      <c r="HM563" s="416"/>
      <c r="HN563" s="416"/>
      <c r="HO563" s="416"/>
      <c r="HP563" s="416"/>
      <c r="HQ563" s="416"/>
      <c r="HR563" s="416"/>
      <c r="HS563" s="416"/>
      <c r="HT563" s="416"/>
      <c r="HU563" s="416"/>
      <c r="HV563" s="416"/>
      <c r="HW563" s="416"/>
      <c r="HX563" s="416"/>
      <c r="HY563" s="416"/>
      <c r="HZ563" s="416"/>
      <c r="IA563" s="416"/>
      <c r="IB563" s="416"/>
      <c r="IC563" s="416"/>
      <c r="ID563" s="417"/>
      <c r="IE563" s="417"/>
      <c r="IF563" s="417"/>
      <c r="IG563" s="417"/>
      <c r="IH563" s="417"/>
      <c r="II563" s="417"/>
      <c r="IJ563" s="417"/>
      <c r="IK563" s="417"/>
      <c r="IL563" s="417"/>
      <c r="IM563" s="417"/>
      <c r="IN563" s="417"/>
      <c r="IO563" s="417"/>
      <c r="IP563" s="417"/>
      <c r="IQ563" s="417"/>
      <c r="IR563" s="417"/>
      <c r="IS563" s="417"/>
      <c r="IT563" s="417"/>
      <c r="IU563" s="417"/>
      <c r="IV563" s="417"/>
      <c r="IW563" s="417"/>
      <c r="IX563" s="417"/>
      <c r="IY563" s="417"/>
      <c r="IZ563" s="417"/>
      <c r="JA563" s="417"/>
      <c r="JB563" s="418"/>
      <c r="JC563" s="418"/>
      <c r="JD563" s="418"/>
      <c r="JE563" s="418"/>
      <c r="JF563" s="418"/>
      <c r="JG563" s="417"/>
      <c r="JH563" s="417"/>
      <c r="JI563" s="418"/>
      <c r="JJ563" s="418"/>
      <c r="JK563" s="417"/>
      <c r="JL563" s="417"/>
      <c r="JM563" s="418"/>
      <c r="JN563" s="418"/>
      <c r="JO563" s="417"/>
      <c r="JP563" s="417"/>
      <c r="JQ563" s="417"/>
      <c r="JR563" s="417"/>
      <c r="JS563" s="417"/>
      <c r="JT563" s="417"/>
      <c r="JU563" s="417"/>
      <c r="JV563" s="418"/>
      <c r="JW563" s="418"/>
      <c r="JX563" s="417"/>
      <c r="JY563" s="417"/>
      <c r="JZ563" s="418"/>
      <c r="KA563" s="418"/>
      <c r="KB563" s="417"/>
      <c r="KC563" s="417"/>
      <c r="KD563" s="417"/>
      <c r="KE563" s="417"/>
      <c r="KF563" s="417"/>
      <c r="KG563" s="411"/>
      <c r="KH563" s="443"/>
      <c r="KI563" s="417"/>
      <c r="KJ563" s="417"/>
      <c r="KK563" s="417"/>
      <c r="KL563" s="417"/>
      <c r="KM563" s="417"/>
      <c r="KN563" s="417"/>
      <c r="KO563" s="417"/>
      <c r="KP563" s="416"/>
      <c r="KQ563" s="416"/>
      <c r="KR563" s="416"/>
      <c r="KS563" s="416"/>
      <c r="KT563" s="416"/>
      <c r="KU563" s="416"/>
      <c r="KV563" s="416"/>
      <c r="KW563" s="416"/>
      <c r="KX563" s="416"/>
      <c r="KY563" s="416"/>
      <c r="KZ563" s="416"/>
      <c r="LA563" s="416"/>
      <c r="LB563" s="416"/>
      <c r="LC563" s="416"/>
      <c r="LD563" s="416"/>
      <c r="LE563" s="416"/>
      <c r="LF563" s="416"/>
      <c r="LG563" s="416"/>
      <c r="LH563" s="416"/>
      <c r="LI563" s="416"/>
      <c r="LJ563" s="416"/>
      <c r="LK563" s="416"/>
      <c r="LL563" s="416"/>
      <c r="LM563" s="416"/>
      <c r="LN563" s="416"/>
      <c r="LO563" s="416"/>
      <c r="LP563" s="416"/>
      <c r="LQ563" s="416"/>
      <c r="LR563" s="416"/>
      <c r="LS563" s="416"/>
      <c r="LT563" s="416"/>
      <c r="LU563" s="416"/>
      <c r="LV563" s="416"/>
      <c r="LW563" s="416"/>
      <c r="LX563" s="416"/>
      <c r="LY563" s="416"/>
      <c r="LZ563" s="416"/>
      <c r="MA563" s="416"/>
      <c r="MB563" s="416"/>
      <c r="MC563" s="416"/>
      <c r="MD563" s="416"/>
      <c r="ME563" s="416"/>
      <c r="MF563" s="416"/>
      <c r="MG563" s="416"/>
      <c r="MH563" s="417"/>
      <c r="MI563" s="417"/>
      <c r="MJ563" s="417"/>
      <c r="MK563" s="417"/>
      <c r="ML563" s="417"/>
      <c r="MM563" s="417"/>
      <c r="MN563" s="417"/>
      <c r="MO563" s="417"/>
      <c r="MP563" s="417"/>
      <c r="MQ563" s="417"/>
      <c r="MR563" s="417"/>
      <c r="MS563" s="417"/>
      <c r="MT563" s="417"/>
      <c r="MU563" s="417"/>
      <c r="MV563" s="417"/>
      <c r="MW563" s="417"/>
      <c r="MX563" s="417"/>
      <c r="MY563" s="417"/>
      <c r="MZ563" s="417"/>
      <c r="NA563" s="417"/>
      <c r="NB563" s="417"/>
      <c r="NC563" s="417"/>
      <c r="ND563" s="417"/>
      <c r="NE563" s="417"/>
      <c r="NF563" s="418"/>
      <c r="NG563" s="418"/>
      <c r="NH563" s="418"/>
      <c r="NI563" s="418"/>
      <c r="NJ563" s="418"/>
      <c r="NK563" s="417"/>
      <c r="NL563" s="417"/>
      <c r="NM563" s="418"/>
      <c r="NN563" s="418"/>
      <c r="NO563" s="417"/>
      <c r="NP563" s="417"/>
      <c r="NQ563" s="418"/>
      <c r="NR563" s="418"/>
      <c r="NS563" s="417"/>
      <c r="NT563" s="417"/>
      <c r="NU563" s="417"/>
      <c r="NV563" s="417"/>
      <c r="NW563" s="417"/>
      <c r="NX563" s="417"/>
      <c r="NY563" s="417"/>
      <c r="NZ563" s="418"/>
      <c r="OA563" s="418"/>
      <c r="OB563" s="417"/>
      <c r="OC563" s="417"/>
      <c r="OD563" s="418"/>
      <c r="OE563" s="418"/>
      <c r="OF563" s="417"/>
      <c r="OG563" s="417"/>
      <c r="OH563" s="417"/>
      <c r="OI563" s="417"/>
      <c r="OJ563" s="417"/>
      <c r="OK563" s="411"/>
      <c r="OL563" s="443"/>
      <c r="OM563" s="417"/>
      <c r="ON563" s="417"/>
      <c r="OO563" s="417"/>
      <c r="OP563" s="417"/>
      <c r="OQ563" s="417"/>
      <c r="OR563" s="417"/>
      <c r="OS563" s="417"/>
      <c r="OT563" s="416"/>
      <c r="OU563" s="416"/>
      <c r="OV563" s="416"/>
      <c r="OW563" s="416"/>
      <c r="OX563" s="416"/>
      <c r="OY563" s="416"/>
      <c r="OZ563" s="416"/>
      <c r="PA563" s="416"/>
      <c r="PB563" s="416"/>
      <c r="PC563" s="416"/>
      <c r="PD563" s="416"/>
      <c r="PE563" s="416"/>
      <c r="PF563" s="416"/>
      <c r="PG563" s="416"/>
      <c r="PH563" s="416"/>
      <c r="PI563" s="416"/>
      <c r="PJ563" s="416"/>
      <c r="PK563" s="416"/>
      <c r="PL563" s="416"/>
      <c r="PM563" s="416"/>
      <c r="PN563" s="416"/>
      <c r="PO563" s="416"/>
      <c r="PP563" s="416"/>
      <c r="PQ563" s="416"/>
      <c r="PR563" s="416"/>
      <c r="PS563" s="416"/>
      <c r="PT563" s="416"/>
      <c r="PU563" s="416"/>
      <c r="PV563" s="416"/>
      <c r="PW563" s="416"/>
      <c r="PX563" s="416"/>
      <c r="PY563" s="416"/>
      <c r="PZ563" s="416"/>
      <c r="QA563" s="416"/>
      <c r="QB563" s="416"/>
      <c r="QC563" s="416"/>
      <c r="QD563" s="416"/>
      <c r="QE563" s="416"/>
      <c r="QF563" s="416"/>
      <c r="QG563" s="416"/>
      <c r="QH563" s="416"/>
      <c r="QI563" s="416"/>
      <c r="QJ563" s="416"/>
      <c r="QK563" s="416"/>
      <c r="QL563" s="417"/>
      <c r="QM563" s="417"/>
      <c r="QN563" s="417"/>
      <c r="QO563" s="417"/>
      <c r="QP563" s="417"/>
      <c r="QQ563" s="417"/>
      <c r="QR563" s="417"/>
      <c r="QS563" s="417"/>
      <c r="QT563" s="417"/>
      <c r="QU563" s="417"/>
      <c r="QV563" s="417"/>
      <c r="QW563" s="417"/>
      <c r="QX563" s="417"/>
      <c r="QY563" s="417"/>
      <c r="QZ563" s="417"/>
      <c r="RA563" s="417"/>
      <c r="RB563" s="417"/>
      <c r="RC563" s="417"/>
      <c r="RD563" s="417"/>
      <c r="RE563" s="417"/>
      <c r="RF563" s="417"/>
      <c r="RG563" s="417"/>
      <c r="RH563" s="417"/>
      <c r="RI563" s="417"/>
      <c r="RJ563" s="418"/>
      <c r="RK563" s="418"/>
      <c r="RL563" s="418"/>
      <c r="RM563" s="418"/>
      <c r="RN563" s="418"/>
      <c r="RO563" s="417"/>
      <c r="RP563" s="417"/>
      <c r="RQ563" s="418"/>
      <c r="RR563" s="418"/>
      <c r="RS563" s="417"/>
      <c r="RT563" s="417"/>
      <c r="RU563" s="418"/>
      <c r="RV563" s="418"/>
      <c r="RW563" s="417"/>
      <c r="RX563" s="417"/>
      <c r="RY563" s="417"/>
      <c r="RZ563" s="417"/>
      <c r="SA563" s="417"/>
      <c r="SB563" s="417"/>
      <c r="SC563" s="417"/>
      <c r="SD563" s="418"/>
      <c r="SE563" s="418"/>
      <c r="SF563" s="417"/>
      <c r="SG563" s="417"/>
      <c r="SH563" s="418"/>
      <c r="SI563" s="418"/>
      <c r="SJ563" s="417"/>
      <c r="SK563" s="417"/>
      <c r="SL563" s="417"/>
      <c r="SM563" s="417"/>
      <c r="SN563" s="417"/>
      <c r="SO563" s="411"/>
      <c r="SP563" s="443"/>
      <c r="SQ563" s="417"/>
      <c r="SR563" s="417"/>
      <c r="SS563" s="417"/>
      <c r="ST563" s="417"/>
      <c r="SU563" s="417"/>
      <c r="SV563" s="417"/>
      <c r="SW563" s="417"/>
      <c r="SX563" s="416"/>
      <c r="SY563" s="416"/>
      <c r="SZ563" s="416"/>
      <c r="TA563" s="416"/>
      <c r="TB563" s="416"/>
      <c r="TC563" s="416"/>
      <c r="TD563" s="416"/>
      <c r="TE563" s="416"/>
      <c r="TF563" s="416"/>
      <c r="TG563" s="416"/>
      <c r="TH563" s="416"/>
      <c r="TI563" s="416"/>
      <c r="TJ563" s="416"/>
      <c r="TK563" s="416"/>
      <c r="TL563" s="416"/>
      <c r="TM563" s="416"/>
      <c r="TN563" s="416"/>
      <c r="TO563" s="416"/>
      <c r="TP563" s="416"/>
      <c r="TQ563" s="416"/>
      <c r="TR563" s="416"/>
      <c r="TS563" s="416"/>
      <c r="TT563" s="416"/>
      <c r="TU563" s="416"/>
      <c r="TV563" s="416"/>
      <c r="TW563" s="416"/>
      <c r="TX563" s="416"/>
      <c r="TY563" s="416"/>
      <c r="TZ563" s="416"/>
      <c r="UA563" s="416"/>
      <c r="UB563" s="416"/>
      <c r="UC563" s="416"/>
      <c r="UD563" s="416"/>
      <c r="UE563" s="416"/>
      <c r="UF563" s="416"/>
      <c r="UG563" s="416"/>
      <c r="UH563" s="416"/>
      <c r="UI563" s="416"/>
      <c r="UJ563" s="416"/>
      <c r="UK563" s="416"/>
      <c r="UL563" s="416"/>
      <c r="UM563" s="416"/>
      <c r="UN563" s="416"/>
      <c r="UO563" s="416"/>
      <c r="UP563" s="417"/>
      <c r="UQ563" s="417"/>
      <c r="UR563" s="417"/>
      <c r="US563" s="417"/>
      <c r="UT563" s="417"/>
      <c r="UU563" s="417"/>
      <c r="UV563" s="417"/>
      <c r="UW563" s="417"/>
      <c r="UX563" s="417"/>
      <c r="UY563" s="417"/>
      <c r="UZ563" s="417"/>
      <c r="VA563" s="417"/>
      <c r="VB563" s="417"/>
      <c r="VC563" s="417"/>
      <c r="VD563" s="417"/>
      <c r="VE563" s="417"/>
      <c r="VF563" s="417"/>
      <c r="VG563" s="417"/>
      <c r="VH563" s="417"/>
      <c r="VI563" s="417"/>
      <c r="VJ563" s="417"/>
      <c r="VK563" s="417"/>
      <c r="VL563" s="417"/>
      <c r="VM563" s="417"/>
      <c r="VN563" s="418"/>
      <c r="VO563" s="418"/>
      <c r="VP563" s="418"/>
      <c r="VQ563" s="418"/>
      <c r="VR563" s="418"/>
      <c r="VS563" s="417"/>
      <c r="VT563" s="417"/>
      <c r="VU563" s="418"/>
      <c r="VV563" s="418"/>
      <c r="VW563" s="417"/>
      <c r="VX563" s="417"/>
      <c r="VY563" s="418"/>
      <c r="VZ563" s="418"/>
      <c r="WA563" s="417"/>
      <c r="WB563" s="417"/>
      <c r="WC563" s="417"/>
      <c r="WD563" s="417"/>
      <c r="WE563" s="417"/>
      <c r="WF563" s="417"/>
      <c r="WG563" s="417"/>
      <c r="WH563" s="418"/>
      <c r="WI563" s="418"/>
      <c r="WJ563" s="417"/>
      <c r="WK563" s="417"/>
      <c r="WL563" s="418"/>
      <c r="WM563" s="418"/>
      <c r="WN563" s="417"/>
      <c r="WO563" s="417"/>
      <c r="WP563" s="417"/>
      <c r="WQ563" s="417"/>
      <c r="WR563" s="417"/>
      <c r="WS563" s="411"/>
      <c r="WT563" s="443"/>
      <c r="WU563" s="417"/>
      <c r="WV563" s="417"/>
      <c r="WW563" s="417"/>
      <c r="WX563" s="417"/>
      <c r="WY563" s="417"/>
      <c r="WZ563" s="417"/>
      <c r="XA563" s="417"/>
      <c r="XB563" s="416"/>
      <c r="XC563" s="416"/>
      <c r="XD563" s="416"/>
      <c r="XE563" s="416"/>
      <c r="XF563" s="416"/>
      <c r="XG563" s="416"/>
      <c r="XH563" s="416"/>
      <c r="XI563" s="416"/>
      <c r="XJ563" s="416"/>
      <c r="XK563" s="416"/>
      <c r="XL563" s="416"/>
      <c r="XM563" s="416"/>
      <c r="XN563" s="416"/>
      <c r="XO563" s="416"/>
      <c r="XP563" s="416"/>
      <c r="XQ563" s="416"/>
      <c r="XR563" s="416"/>
      <c r="XS563" s="416"/>
      <c r="XT563" s="416"/>
      <c r="XU563" s="416"/>
      <c r="XV563" s="416"/>
      <c r="XW563" s="416"/>
      <c r="XX563" s="416"/>
      <c r="XY563" s="416"/>
      <c r="XZ563" s="416"/>
      <c r="YA563" s="416"/>
      <c r="YB563" s="416"/>
      <c r="YC563" s="416"/>
      <c r="YD563" s="416"/>
      <c r="YE563" s="416"/>
      <c r="YF563" s="416"/>
      <c r="YG563" s="416"/>
      <c r="YH563" s="416"/>
      <c r="YI563" s="416"/>
      <c r="YJ563" s="416"/>
      <c r="YK563" s="416"/>
      <c r="YL563" s="416"/>
      <c r="YM563" s="416"/>
      <c r="YN563" s="416"/>
      <c r="YO563" s="416"/>
      <c r="YP563" s="416"/>
      <c r="YQ563" s="416"/>
      <c r="YR563" s="416"/>
      <c r="YS563" s="416"/>
      <c r="YT563" s="417"/>
      <c r="YU563" s="417"/>
      <c r="YV563" s="417"/>
      <c r="YW563" s="417"/>
      <c r="YX563" s="417"/>
      <c r="YY563" s="417"/>
      <c r="YZ563" s="417"/>
      <c r="ZA563" s="417"/>
      <c r="ZB563" s="417"/>
      <c r="ZC563" s="417"/>
      <c r="ZD563" s="417"/>
      <c r="ZE563" s="417"/>
      <c r="ZF563" s="417"/>
      <c r="ZG563" s="417"/>
      <c r="ZH563" s="417"/>
      <c r="ZI563" s="417"/>
      <c r="ZJ563" s="417"/>
      <c r="ZK563" s="417"/>
      <c r="ZL563" s="417"/>
      <c r="ZM563" s="417"/>
      <c r="ZN563" s="417"/>
      <c r="ZO563" s="417"/>
      <c r="ZP563" s="417"/>
      <c r="ZQ563" s="417"/>
      <c r="ZR563" s="418"/>
      <c r="ZS563" s="418"/>
      <c r="ZT563" s="418"/>
      <c r="ZU563" s="418"/>
      <c r="ZV563" s="418"/>
      <c r="ZW563" s="417"/>
      <c r="ZX563" s="417"/>
      <c r="ZY563" s="418"/>
      <c r="ZZ563" s="418"/>
      <c r="AAA563" s="417"/>
      <c r="AAB563" s="417"/>
      <c r="AAC563" s="418"/>
      <c r="AAD563" s="418"/>
      <c r="AAE563" s="417"/>
      <c r="AAF563" s="417"/>
      <c r="AAG563" s="417"/>
      <c r="AAH563" s="417"/>
      <c r="AAI563" s="417"/>
      <c r="AAJ563" s="417"/>
      <c r="AAK563" s="417"/>
      <c r="AAL563" s="418"/>
      <c r="AAM563" s="418"/>
      <c r="AAN563" s="417"/>
      <c r="AAO563" s="417"/>
      <c r="AAP563" s="418"/>
      <c r="AAQ563" s="418"/>
      <c r="AAR563" s="417"/>
      <c r="AAS563" s="417"/>
      <c r="AAT563" s="417"/>
      <c r="AAU563" s="417"/>
      <c r="AAV563" s="417"/>
      <c r="AAW563" s="411"/>
      <c r="AAX563" s="443"/>
      <c r="AAY563" s="417"/>
      <c r="AAZ563" s="417"/>
      <c r="ABA563" s="417"/>
      <c r="ABB563" s="417"/>
      <c r="ABC563" s="417"/>
      <c r="ABD563" s="417"/>
      <c r="ABE563" s="417"/>
      <c r="ABF563" s="416"/>
      <c r="ABG563" s="416"/>
      <c r="ABH563" s="416"/>
      <c r="ABI563" s="416"/>
      <c r="ABJ563" s="416"/>
      <c r="ABK563" s="416"/>
      <c r="ABL563" s="416"/>
      <c r="ABM563" s="416"/>
      <c r="ABN563" s="416"/>
      <c r="ABO563" s="416"/>
      <c r="ABP563" s="416"/>
      <c r="ABQ563" s="416"/>
      <c r="ABR563" s="416"/>
      <c r="ABS563" s="416"/>
      <c r="ABT563" s="416"/>
      <c r="ABU563" s="416"/>
      <c r="ABV563" s="416"/>
      <c r="ABW563" s="416"/>
      <c r="ABX563" s="416"/>
      <c r="ABY563" s="416"/>
      <c r="ABZ563" s="416"/>
      <c r="ACA563" s="416"/>
      <c r="ACB563" s="416"/>
      <c r="ACC563" s="416"/>
      <c r="ACD563" s="416"/>
      <c r="ACE563" s="416"/>
      <c r="ACF563" s="416"/>
      <c r="ACG563" s="416"/>
      <c r="ACH563" s="416"/>
      <c r="ACI563" s="416"/>
      <c r="ACJ563" s="416"/>
      <c r="ACK563" s="416"/>
      <c r="ACL563" s="416"/>
      <c r="ACM563" s="416"/>
      <c r="ACN563" s="416"/>
      <c r="ACO563" s="416"/>
      <c r="ACP563" s="416"/>
      <c r="ACQ563" s="416"/>
      <c r="ACR563" s="416"/>
      <c r="ACS563" s="416"/>
      <c r="ACT563" s="416"/>
      <c r="ACU563" s="416"/>
      <c r="ACV563" s="416"/>
      <c r="ACW563" s="416"/>
      <c r="ACX563" s="417"/>
      <c r="ACY563" s="417"/>
      <c r="ACZ563" s="417"/>
      <c r="ADA563" s="417"/>
      <c r="ADB563" s="417"/>
      <c r="ADC563" s="417"/>
      <c r="ADD563" s="417"/>
      <c r="ADE563" s="417"/>
      <c r="ADF563" s="417"/>
      <c r="ADG563" s="417"/>
      <c r="ADH563" s="417"/>
      <c r="ADI563" s="417"/>
      <c r="ADJ563" s="417"/>
      <c r="ADK563" s="417"/>
      <c r="ADL563" s="417"/>
      <c r="ADM563" s="417"/>
      <c r="ADN563" s="417"/>
      <c r="ADO563" s="417"/>
      <c r="ADP563" s="417"/>
      <c r="ADQ563" s="417"/>
      <c r="ADR563" s="417"/>
      <c r="ADS563" s="417"/>
      <c r="ADT563" s="417"/>
      <c r="ADU563" s="417"/>
      <c r="ADV563" s="418"/>
      <c r="ADW563" s="418"/>
      <c r="ADX563" s="418"/>
      <c r="ADY563" s="418"/>
      <c r="ADZ563" s="418"/>
      <c r="AEA563" s="417"/>
      <c r="AEB563" s="417"/>
      <c r="AEC563" s="418"/>
      <c r="AED563" s="418"/>
      <c r="AEE563" s="417"/>
      <c r="AEF563" s="417"/>
      <c r="AEG563" s="418"/>
      <c r="AEH563" s="418"/>
      <c r="AEI563" s="417"/>
      <c r="AEJ563" s="417"/>
      <c r="AEK563" s="417"/>
      <c r="AEL563" s="417"/>
      <c r="AEM563" s="417"/>
      <c r="AEN563" s="417"/>
      <c r="AEO563" s="417"/>
      <c r="AEP563" s="418"/>
      <c r="AEQ563" s="418"/>
      <c r="AER563" s="417"/>
      <c r="AES563" s="417"/>
      <c r="AET563" s="418"/>
      <c r="AEU563" s="418"/>
      <c r="AEV563" s="417"/>
      <c r="AEW563" s="417"/>
      <c r="AEX563" s="417"/>
      <c r="AEY563" s="417"/>
      <c r="AEZ563" s="417"/>
      <c r="AFA563" s="411"/>
      <c r="AFB563" s="443"/>
      <c r="AFC563" s="417"/>
      <c r="AFD563" s="417"/>
      <c r="AFE563" s="417"/>
      <c r="AFF563" s="417"/>
      <c r="AFG563" s="417"/>
      <c r="AFH563" s="417"/>
      <c r="AFI563" s="417"/>
      <c r="AFJ563" s="416"/>
      <c r="AFK563" s="416"/>
      <c r="AFL563" s="416"/>
      <c r="AFM563" s="416"/>
      <c r="AFN563" s="416"/>
      <c r="AFO563" s="416"/>
      <c r="AFP563" s="416"/>
      <c r="AFQ563" s="416"/>
      <c r="AFR563" s="416"/>
      <c r="AFS563" s="416"/>
      <c r="AFT563" s="416"/>
      <c r="AFU563" s="416"/>
      <c r="AFV563" s="416"/>
      <c r="AFW563" s="416"/>
      <c r="AFX563" s="416"/>
      <c r="AFY563" s="416"/>
      <c r="AFZ563" s="416"/>
      <c r="AGA563" s="416"/>
      <c r="AGB563" s="416"/>
      <c r="AGC563" s="416"/>
      <c r="AGD563" s="416"/>
      <c r="AGE563" s="416"/>
      <c r="AGF563" s="416"/>
      <c r="AGG563" s="416"/>
      <c r="AGH563" s="416"/>
      <c r="AGI563" s="416"/>
      <c r="AGJ563" s="416"/>
      <c r="AGK563" s="416"/>
      <c r="AGL563" s="416"/>
      <c r="AGM563" s="416"/>
      <c r="AGN563" s="416"/>
      <c r="AGO563" s="416"/>
      <c r="AGP563" s="416"/>
      <c r="AGQ563" s="416"/>
      <c r="AGR563" s="416"/>
      <c r="AGS563" s="416"/>
      <c r="AGT563" s="416"/>
      <c r="AGU563" s="416"/>
      <c r="AGV563" s="416"/>
      <c r="AGW563" s="416"/>
      <c r="AGX563" s="416"/>
      <c r="AGY563" s="416"/>
      <c r="AGZ563" s="416"/>
      <c r="AHA563" s="416"/>
      <c r="AHB563" s="417"/>
      <c r="AHC563" s="417"/>
      <c r="AHD563" s="417"/>
      <c r="AHE563" s="417"/>
      <c r="AHF563" s="417"/>
      <c r="AHG563" s="417"/>
      <c r="AHH563" s="417"/>
      <c r="AHI563" s="417"/>
      <c r="AHJ563" s="417"/>
      <c r="AHK563" s="417"/>
      <c r="AHL563" s="417"/>
      <c r="AHM563" s="417"/>
      <c r="AHN563" s="417"/>
      <c r="AHO563" s="417"/>
      <c r="AHP563" s="417"/>
      <c r="AHQ563" s="417"/>
      <c r="AHR563" s="417"/>
      <c r="AHS563" s="417"/>
      <c r="AHT563" s="417"/>
      <c r="AHU563" s="417"/>
      <c r="AHV563" s="417"/>
      <c r="AHW563" s="417"/>
      <c r="AHX563" s="417"/>
      <c r="AHY563" s="417"/>
      <c r="AHZ563" s="418"/>
      <c r="AIA563" s="418"/>
      <c r="AIB563" s="418"/>
      <c r="AIC563" s="418"/>
      <c r="AID563" s="418"/>
      <c r="AIE563" s="417"/>
      <c r="AIF563" s="417"/>
      <c r="AIG563" s="418"/>
      <c r="AIH563" s="418"/>
      <c r="AII563" s="417"/>
      <c r="AIJ563" s="417"/>
      <c r="AIK563" s="418"/>
      <c r="AIL563" s="418"/>
      <c r="AIM563" s="417"/>
      <c r="AIN563" s="417"/>
      <c r="AIO563" s="417"/>
      <c r="AIP563" s="417"/>
      <c r="AIQ563" s="417"/>
      <c r="AIR563" s="417"/>
      <c r="AIS563" s="417"/>
      <c r="AIT563" s="418"/>
      <c r="AIU563" s="418"/>
      <c r="AIV563" s="417"/>
      <c r="AIW563" s="417"/>
      <c r="AIX563" s="418"/>
      <c r="AIY563" s="418"/>
      <c r="AIZ563" s="417"/>
      <c r="AJA563" s="417"/>
      <c r="AJB563" s="417"/>
      <c r="AJC563" s="417"/>
      <c r="AJD563" s="417"/>
      <c r="AJE563" s="411"/>
      <c r="AJF563" s="443"/>
      <c r="AJG563" s="417"/>
      <c r="AJH563" s="417"/>
      <c r="AJI563" s="417"/>
      <c r="AJJ563" s="417"/>
      <c r="AJK563" s="417"/>
      <c r="AJL563" s="417"/>
      <c r="AJM563" s="417"/>
      <c r="AJN563" s="416"/>
      <c r="AJO563" s="416"/>
      <c r="AJP563" s="416"/>
      <c r="AJQ563" s="416"/>
      <c r="AJR563" s="416"/>
      <c r="AJS563" s="416"/>
      <c r="AJT563" s="416"/>
      <c r="AJU563" s="416"/>
      <c r="AJV563" s="416"/>
      <c r="AJW563" s="416"/>
      <c r="AJX563" s="416"/>
      <c r="AJY563" s="416"/>
      <c r="AJZ563" s="416"/>
      <c r="AKA563" s="416"/>
      <c r="AKB563" s="416"/>
      <c r="AKC563" s="416"/>
      <c r="AKD563" s="416"/>
      <c r="AKE563" s="416"/>
      <c r="AKF563" s="416"/>
      <c r="AKG563" s="416"/>
      <c r="AKH563" s="416"/>
      <c r="AKI563" s="416"/>
      <c r="AKJ563" s="416"/>
      <c r="AKK563" s="416"/>
      <c r="AKL563" s="416"/>
      <c r="AKM563" s="416"/>
      <c r="AKN563" s="416"/>
      <c r="AKO563" s="416"/>
      <c r="AKP563" s="416"/>
      <c r="AKQ563" s="416"/>
      <c r="AKR563" s="416"/>
      <c r="AKS563" s="416"/>
      <c r="AKT563" s="416"/>
      <c r="AKU563" s="416"/>
      <c r="AKV563" s="416"/>
      <c r="AKW563" s="416"/>
      <c r="AKX563" s="416"/>
      <c r="AKY563" s="416"/>
      <c r="AKZ563" s="416"/>
      <c r="ALA563" s="416"/>
      <c r="ALB563" s="416"/>
      <c r="ALC563" s="416"/>
      <c r="ALD563" s="416"/>
      <c r="ALE563" s="416"/>
      <c r="ALF563" s="417"/>
      <c r="ALG563" s="417"/>
      <c r="ALH563" s="417"/>
      <c r="ALI563" s="417"/>
      <c r="ALJ563" s="417"/>
      <c r="ALK563" s="417"/>
      <c r="ALL563" s="417"/>
      <c r="ALM563" s="417"/>
      <c r="ALN563" s="417"/>
      <c r="ALO563" s="417"/>
      <c r="ALP563" s="417"/>
      <c r="ALQ563" s="417"/>
      <c r="ALR563" s="417"/>
      <c r="ALS563" s="417"/>
      <c r="ALT563" s="417"/>
      <c r="ALU563" s="417"/>
      <c r="ALV563" s="417"/>
      <c r="ALW563" s="417"/>
      <c r="ALX563" s="417"/>
      <c r="ALY563" s="417"/>
      <c r="ALZ563" s="417"/>
      <c r="AMA563" s="417"/>
      <c r="AMB563" s="417"/>
      <c r="AMC563" s="417"/>
      <c r="AMD563" s="418"/>
      <c r="AME563" s="418"/>
      <c r="AMF563" s="418"/>
      <c r="AMG563" s="418"/>
      <c r="AMH563" s="418"/>
      <c r="AMI563" s="417"/>
      <c r="AMJ563" s="417"/>
      <c r="AMK563" s="418"/>
      <c r="AML563" s="418"/>
      <c r="AMM563" s="417"/>
      <c r="AMN563" s="417"/>
      <c r="AMO563" s="418"/>
      <c r="AMP563" s="418"/>
      <c r="AMQ563" s="417"/>
      <c r="AMR563" s="417"/>
      <c r="AMS563" s="417"/>
      <c r="AMT563" s="417"/>
      <c r="AMU563" s="417"/>
      <c r="AMV563" s="417"/>
      <c r="AMW563" s="417"/>
      <c r="AMX563" s="418"/>
      <c r="AMY563" s="418"/>
      <c r="AMZ563" s="417"/>
      <c r="ANA563" s="417"/>
      <c r="ANB563" s="418"/>
      <c r="ANC563" s="418"/>
      <c r="AND563" s="417"/>
      <c r="ANE563" s="417"/>
      <c r="ANF563" s="417"/>
      <c r="ANG563" s="417"/>
      <c r="ANH563" s="417"/>
      <c r="ANI563" s="411"/>
      <c r="ANJ563" s="443"/>
      <c r="ANK563" s="417"/>
      <c r="ANL563" s="417"/>
      <c r="ANM563" s="417"/>
      <c r="ANN563" s="417"/>
      <c r="ANO563" s="417"/>
      <c r="ANP563" s="417"/>
      <c r="ANQ563" s="417"/>
      <c r="ANR563" s="416"/>
      <c r="ANS563" s="416"/>
      <c r="ANT563" s="416"/>
      <c r="ANU563" s="416"/>
      <c r="ANV563" s="416"/>
      <c r="ANW563" s="416"/>
      <c r="ANX563" s="416"/>
      <c r="ANY563" s="416"/>
      <c r="ANZ563" s="416"/>
      <c r="AOA563" s="416"/>
      <c r="AOB563" s="416"/>
      <c r="AOC563" s="416"/>
      <c r="AOD563" s="416"/>
      <c r="AOE563" s="416"/>
      <c r="AOF563" s="416"/>
      <c r="AOG563" s="416"/>
      <c r="AOH563" s="416"/>
      <c r="AOI563" s="416"/>
      <c r="AOJ563" s="416"/>
      <c r="AOK563" s="416"/>
      <c r="AOL563" s="416"/>
      <c r="AOM563" s="416"/>
      <c r="AON563" s="416"/>
      <c r="AOO563" s="416"/>
      <c r="AOP563" s="416"/>
      <c r="AOQ563" s="416"/>
      <c r="AOR563" s="416"/>
      <c r="AOS563" s="416"/>
      <c r="AOT563" s="416"/>
      <c r="AOU563" s="416"/>
      <c r="AOV563" s="416"/>
      <c r="AOW563" s="416"/>
      <c r="AOX563" s="416"/>
      <c r="AOY563" s="416"/>
      <c r="AOZ563" s="416"/>
      <c r="APA563" s="416"/>
      <c r="APB563" s="416"/>
      <c r="APC563" s="416"/>
      <c r="APD563" s="416"/>
      <c r="APE563" s="416"/>
      <c r="APF563" s="416"/>
      <c r="APG563" s="416"/>
      <c r="APH563" s="416"/>
      <c r="API563" s="416"/>
      <c r="APJ563" s="417"/>
      <c r="APK563" s="417"/>
      <c r="APL563" s="417"/>
      <c r="APM563" s="417"/>
      <c r="APN563" s="417"/>
      <c r="APO563" s="417"/>
      <c r="APP563" s="417"/>
      <c r="APQ563" s="417"/>
      <c r="APR563" s="417"/>
      <c r="APS563" s="417"/>
      <c r="APT563" s="417"/>
      <c r="APU563" s="417"/>
      <c r="APV563" s="417"/>
      <c r="APW563" s="417"/>
      <c r="APX563" s="417"/>
      <c r="APY563" s="417"/>
      <c r="APZ563" s="417"/>
      <c r="AQA563" s="417"/>
      <c r="AQB563" s="417"/>
      <c r="AQC563" s="417"/>
      <c r="AQD563" s="417"/>
      <c r="AQE563" s="417"/>
      <c r="AQF563" s="417"/>
      <c r="AQG563" s="417"/>
      <c r="AQH563" s="418"/>
      <c r="AQI563" s="418"/>
      <c r="AQJ563" s="418"/>
      <c r="AQK563" s="418"/>
      <c r="AQL563" s="418"/>
      <c r="AQM563" s="417"/>
      <c r="AQN563" s="417"/>
      <c r="AQO563" s="418"/>
      <c r="AQP563" s="418"/>
      <c r="AQQ563" s="417"/>
      <c r="AQR563" s="417"/>
      <c r="AQS563" s="418"/>
      <c r="AQT563" s="418"/>
      <c r="AQU563" s="417"/>
      <c r="AQV563" s="417"/>
      <c r="AQW563" s="417"/>
      <c r="AQX563" s="417"/>
      <c r="AQY563" s="417"/>
      <c r="AQZ563" s="417"/>
      <c r="ARA563" s="417"/>
      <c r="ARB563" s="418"/>
      <c r="ARC563" s="418"/>
      <c r="ARD563" s="417"/>
      <c r="ARE563" s="417"/>
      <c r="ARF563" s="418"/>
      <c r="ARG563" s="418"/>
      <c r="ARH563" s="417"/>
      <c r="ARI563" s="417"/>
      <c r="ARJ563" s="417"/>
      <c r="ARK563" s="417"/>
      <c r="ARL563" s="417"/>
      <c r="ARM563" s="411"/>
      <c r="ARN563" s="443"/>
      <c r="ARO563" s="417"/>
      <c r="ARP563" s="417"/>
      <c r="ARQ563" s="417"/>
      <c r="ARR563" s="417"/>
      <c r="ARS563" s="417"/>
      <c r="ART563" s="417"/>
      <c r="ARU563" s="417"/>
      <c r="ARV563" s="416"/>
      <c r="ARW563" s="416"/>
      <c r="ARX563" s="416"/>
      <c r="ARY563" s="416"/>
      <c r="ARZ563" s="416"/>
      <c r="ASA563" s="416"/>
      <c r="ASB563" s="416"/>
      <c r="ASC563" s="416"/>
      <c r="ASD563" s="416"/>
      <c r="ASE563" s="416"/>
      <c r="ASF563" s="416"/>
      <c r="ASG563" s="416"/>
      <c r="ASH563" s="416"/>
      <c r="ASI563" s="416"/>
      <c r="ASJ563" s="416"/>
      <c r="ASK563" s="416"/>
      <c r="ASL563" s="416"/>
      <c r="ASM563" s="416"/>
      <c r="ASN563" s="416"/>
      <c r="ASO563" s="416"/>
      <c r="ASP563" s="416"/>
      <c r="ASQ563" s="416"/>
      <c r="ASR563" s="416"/>
      <c r="ASS563" s="416"/>
      <c r="AST563" s="416"/>
      <c r="ASU563" s="416"/>
      <c r="ASV563" s="416"/>
      <c r="ASW563" s="416"/>
      <c r="ASX563" s="416"/>
      <c r="ASY563" s="416"/>
      <c r="ASZ563" s="416"/>
      <c r="ATA563" s="416"/>
      <c r="ATB563" s="416"/>
      <c r="ATC563" s="416"/>
      <c r="ATD563" s="416"/>
      <c r="ATE563" s="416"/>
      <c r="ATF563" s="416"/>
      <c r="ATG563" s="416"/>
      <c r="ATH563" s="416"/>
      <c r="ATI563" s="416"/>
      <c r="ATJ563" s="416"/>
      <c r="ATK563" s="416"/>
      <c r="ATL563" s="416"/>
      <c r="ATM563" s="416"/>
      <c r="ATN563" s="417"/>
      <c r="ATO563" s="417"/>
      <c r="ATP563" s="417"/>
      <c r="ATQ563" s="417"/>
      <c r="ATR563" s="417"/>
      <c r="ATS563" s="417"/>
      <c r="ATT563" s="417"/>
      <c r="ATU563" s="417"/>
      <c r="ATV563" s="417"/>
      <c r="ATW563" s="417"/>
      <c r="ATX563" s="417"/>
      <c r="ATY563" s="417"/>
      <c r="ATZ563" s="417"/>
      <c r="AUA563" s="417"/>
      <c r="AUB563" s="417"/>
      <c r="AUC563" s="417"/>
      <c r="AUD563" s="417"/>
      <c r="AUE563" s="417"/>
      <c r="AUF563" s="417"/>
      <c r="AUG563" s="417"/>
      <c r="AUH563" s="417"/>
      <c r="AUI563" s="417"/>
      <c r="AUJ563" s="417"/>
      <c r="AUK563" s="417"/>
      <c r="AUL563" s="418"/>
      <c r="AUM563" s="418"/>
      <c r="AUN563" s="418"/>
      <c r="AUO563" s="418"/>
      <c r="AUP563" s="418"/>
      <c r="AUQ563" s="417"/>
      <c r="AUR563" s="417"/>
      <c r="AUS563" s="418"/>
      <c r="AUT563" s="418"/>
      <c r="AUU563" s="417"/>
      <c r="AUV563" s="417"/>
      <c r="AUW563" s="418"/>
      <c r="AUX563" s="418"/>
      <c r="AUY563" s="417"/>
      <c r="AUZ563" s="417"/>
      <c r="AVA563" s="417"/>
      <c r="AVB563" s="417"/>
      <c r="AVC563" s="417"/>
      <c r="AVD563" s="417"/>
      <c r="AVE563" s="417"/>
      <c r="AVF563" s="418"/>
      <c r="AVG563" s="418"/>
      <c r="AVH563" s="417"/>
      <c r="AVI563" s="417"/>
      <c r="AVJ563" s="418"/>
      <c r="AVK563" s="418"/>
      <c r="AVL563" s="417"/>
      <c r="AVM563" s="417"/>
      <c r="AVN563" s="417"/>
      <c r="AVO563" s="417"/>
      <c r="AVP563" s="417"/>
      <c r="AVQ563" s="411"/>
      <c r="AVR563" s="443"/>
      <c r="AVS563" s="417"/>
      <c r="AVT563" s="417"/>
      <c r="AVU563" s="417"/>
      <c r="AVV563" s="417"/>
      <c r="AVW563" s="417"/>
      <c r="AVX563" s="417"/>
      <c r="AVY563" s="417"/>
      <c r="AVZ563" s="416"/>
      <c r="AWA563" s="416"/>
      <c r="AWB563" s="416"/>
      <c r="AWC563" s="416"/>
      <c r="AWD563" s="416"/>
      <c r="AWE563" s="416"/>
      <c r="AWF563" s="416"/>
      <c r="AWG563" s="416"/>
      <c r="AWH563" s="416"/>
      <c r="AWI563" s="416"/>
      <c r="AWJ563" s="416"/>
      <c r="AWK563" s="416"/>
      <c r="AWL563" s="416"/>
      <c r="AWM563" s="416"/>
      <c r="AWN563" s="416"/>
      <c r="AWO563" s="416"/>
      <c r="AWP563" s="416"/>
      <c r="AWQ563" s="416"/>
      <c r="AWR563" s="416"/>
      <c r="AWS563" s="416"/>
      <c r="AWT563" s="416"/>
      <c r="AWU563" s="416"/>
      <c r="AWV563" s="416"/>
      <c r="AWW563" s="416"/>
      <c r="AWX563" s="416"/>
      <c r="AWY563" s="416"/>
      <c r="AWZ563" s="416"/>
      <c r="AXA563" s="416"/>
      <c r="AXB563" s="416"/>
      <c r="AXC563" s="416"/>
      <c r="AXD563" s="416"/>
      <c r="AXE563" s="416"/>
      <c r="AXF563" s="416"/>
      <c r="AXG563" s="416"/>
      <c r="AXH563" s="416"/>
      <c r="AXI563" s="416"/>
      <c r="AXJ563" s="416"/>
      <c r="AXK563" s="416"/>
      <c r="AXL563" s="416"/>
      <c r="AXM563" s="416"/>
      <c r="AXN563" s="416"/>
      <c r="AXO563" s="416"/>
      <c r="AXP563" s="416"/>
      <c r="AXQ563" s="416"/>
      <c r="AXR563" s="417"/>
      <c r="AXS563" s="417"/>
      <c r="AXT563" s="417"/>
      <c r="AXU563" s="417"/>
      <c r="AXV563" s="417"/>
      <c r="AXW563" s="417"/>
      <c r="AXX563" s="417"/>
      <c r="AXY563" s="417"/>
      <c r="AXZ563" s="417"/>
      <c r="AYA563" s="417"/>
      <c r="AYB563" s="417"/>
      <c r="AYC563" s="417"/>
      <c r="AYD563" s="417"/>
      <c r="AYE563" s="417"/>
      <c r="AYF563" s="417"/>
      <c r="AYG563" s="417"/>
      <c r="AYH563" s="417"/>
      <c r="AYI563" s="417"/>
      <c r="AYJ563" s="417"/>
      <c r="AYK563" s="417"/>
      <c r="AYL563" s="417"/>
      <c r="AYM563" s="417"/>
      <c r="AYN563" s="417"/>
      <c r="AYO563" s="417"/>
      <c r="AYP563" s="418"/>
      <c r="AYQ563" s="418"/>
      <c r="AYR563" s="418"/>
      <c r="AYS563" s="418"/>
      <c r="AYT563" s="418"/>
      <c r="AYU563" s="417"/>
      <c r="AYV563" s="417"/>
      <c r="AYW563" s="418"/>
      <c r="AYX563" s="418"/>
      <c r="AYY563" s="417"/>
      <c r="AYZ563" s="417"/>
      <c r="AZA563" s="418"/>
      <c r="AZB563" s="418"/>
      <c r="AZC563" s="417"/>
      <c r="AZD563" s="417"/>
      <c r="AZE563" s="417"/>
      <c r="AZF563" s="417"/>
      <c r="AZG563" s="417"/>
      <c r="AZH563" s="417"/>
      <c r="AZI563" s="417"/>
      <c r="AZJ563" s="418"/>
      <c r="AZK563" s="418"/>
      <c r="AZL563" s="417"/>
      <c r="AZM563" s="417"/>
      <c r="AZN563" s="418"/>
      <c r="AZO563" s="418"/>
      <c r="AZP563" s="417"/>
      <c r="AZQ563" s="417"/>
      <c r="AZR563" s="417"/>
      <c r="AZS563" s="417"/>
      <c r="AZT563" s="417"/>
      <c r="AZU563" s="411"/>
      <c r="AZV563" s="443"/>
      <c r="AZW563" s="417"/>
      <c r="AZX563" s="417"/>
      <c r="AZY563" s="417"/>
      <c r="AZZ563" s="417"/>
      <c r="BAA563" s="417"/>
      <c r="BAB563" s="417"/>
      <c r="BAC563" s="417"/>
      <c r="BAD563" s="416"/>
      <c r="BAE563" s="416"/>
      <c r="BAF563" s="416"/>
      <c r="BAG563" s="416"/>
      <c r="BAH563" s="416"/>
      <c r="BAI563" s="416"/>
      <c r="BAJ563" s="416"/>
      <c r="BAK563" s="416"/>
      <c r="BAL563" s="416"/>
      <c r="BAM563" s="416"/>
      <c r="BAN563" s="416"/>
      <c r="BAO563" s="416"/>
      <c r="BAP563" s="416"/>
      <c r="BAQ563" s="416"/>
      <c r="BAR563" s="416"/>
      <c r="BAS563" s="416"/>
      <c r="BAT563" s="416"/>
      <c r="BAU563" s="416"/>
      <c r="BAV563" s="416"/>
      <c r="BAW563" s="416"/>
      <c r="BAX563" s="416"/>
      <c r="BAY563" s="416"/>
      <c r="BAZ563" s="416"/>
      <c r="BBA563" s="416"/>
      <c r="BBB563" s="416"/>
      <c r="BBC563" s="416"/>
      <c r="BBD563" s="416"/>
      <c r="BBE563" s="416"/>
      <c r="BBF563" s="416"/>
      <c r="BBG563" s="416"/>
      <c r="BBH563" s="416"/>
      <c r="BBI563" s="416"/>
      <c r="BBJ563" s="416"/>
      <c r="BBK563" s="416"/>
      <c r="BBL563" s="416"/>
      <c r="BBM563" s="416"/>
      <c r="BBN563" s="416"/>
      <c r="BBO563" s="416"/>
      <c r="BBP563" s="416"/>
      <c r="BBQ563" s="416"/>
      <c r="BBR563" s="416"/>
      <c r="BBS563" s="416"/>
      <c r="BBT563" s="416"/>
      <c r="BBU563" s="416"/>
      <c r="BBV563" s="417"/>
      <c r="BBW563" s="417"/>
      <c r="BBX563" s="417"/>
      <c r="BBY563" s="417"/>
      <c r="BBZ563" s="417"/>
      <c r="BCA563" s="417"/>
      <c r="BCB563" s="417"/>
      <c r="BCC563" s="417"/>
      <c r="BCD563" s="417"/>
      <c r="BCE563" s="417"/>
      <c r="BCF563" s="417"/>
      <c r="BCG563" s="417"/>
      <c r="BCH563" s="417"/>
      <c r="BCI563" s="417"/>
      <c r="BCJ563" s="417"/>
      <c r="BCK563" s="417"/>
      <c r="BCL563" s="417"/>
      <c r="BCM563" s="417"/>
      <c r="BCN563" s="417"/>
      <c r="BCO563" s="417"/>
      <c r="BCP563" s="417"/>
      <c r="BCQ563" s="417"/>
      <c r="BCR563" s="417"/>
      <c r="BCS563" s="417"/>
      <c r="BCT563" s="418"/>
      <c r="BCU563" s="418"/>
      <c r="BCV563" s="418"/>
      <c r="BCW563" s="418"/>
      <c r="BCX563" s="418"/>
      <c r="BCY563" s="417"/>
      <c r="BCZ563" s="417"/>
      <c r="BDA563" s="418"/>
      <c r="BDB563" s="418"/>
      <c r="BDC563" s="417"/>
      <c r="BDD563" s="417"/>
      <c r="BDE563" s="418"/>
      <c r="BDF563" s="418"/>
      <c r="BDG563" s="417"/>
      <c r="BDH563" s="417"/>
      <c r="BDI563" s="417"/>
      <c r="BDJ563" s="417"/>
      <c r="BDK563" s="417"/>
      <c r="BDL563" s="417"/>
      <c r="BDM563" s="417"/>
      <c r="BDN563" s="418"/>
      <c r="BDO563" s="418"/>
      <c r="BDP563" s="417"/>
      <c r="BDQ563" s="417"/>
      <c r="BDR563" s="418"/>
      <c r="BDS563" s="418"/>
      <c r="BDT563" s="417"/>
      <c r="BDU563" s="417"/>
      <c r="BDV563" s="417"/>
      <c r="BDW563" s="417"/>
      <c r="BDX563" s="417"/>
      <c r="BDY563" s="411"/>
      <c r="BDZ563" s="443"/>
      <c r="BEA563" s="417"/>
      <c r="BEB563" s="417"/>
      <c r="BEC563" s="417"/>
      <c r="BED563" s="417"/>
      <c r="BEE563" s="417"/>
      <c r="BEF563" s="417"/>
      <c r="BEG563" s="417"/>
      <c r="BEH563" s="416"/>
      <c r="BEI563" s="416"/>
      <c r="BEJ563" s="416"/>
      <c r="BEK563" s="416"/>
      <c r="BEL563" s="416"/>
      <c r="BEM563" s="416"/>
      <c r="BEN563" s="416"/>
      <c r="BEO563" s="416"/>
      <c r="BEP563" s="416"/>
      <c r="BEQ563" s="416"/>
      <c r="BER563" s="416"/>
      <c r="BES563" s="416"/>
      <c r="BET563" s="416"/>
      <c r="BEU563" s="416"/>
      <c r="BEV563" s="416"/>
      <c r="BEW563" s="416"/>
      <c r="BEX563" s="416"/>
      <c r="BEY563" s="416"/>
      <c r="BEZ563" s="416"/>
      <c r="BFA563" s="416"/>
      <c r="BFB563" s="416"/>
      <c r="BFC563" s="416"/>
      <c r="BFD563" s="416"/>
      <c r="BFE563" s="416"/>
      <c r="BFF563" s="416"/>
      <c r="BFG563" s="416"/>
      <c r="BFH563" s="416"/>
      <c r="BFI563" s="416"/>
      <c r="BFJ563" s="416"/>
      <c r="BFK563" s="416"/>
      <c r="BFL563" s="416"/>
      <c r="BFM563" s="416"/>
      <c r="BFN563" s="416"/>
      <c r="BFO563" s="416"/>
      <c r="BFP563" s="416"/>
      <c r="BFQ563" s="416"/>
      <c r="BFR563" s="416"/>
      <c r="BFS563" s="416"/>
      <c r="BFT563" s="416"/>
      <c r="BFU563" s="416"/>
      <c r="BFV563" s="416"/>
      <c r="BFW563" s="416"/>
      <c r="BFX563" s="416"/>
      <c r="BFY563" s="416"/>
      <c r="BFZ563" s="417"/>
      <c r="BGA563" s="417"/>
      <c r="BGB563" s="417"/>
      <c r="BGC563" s="417"/>
      <c r="BGD563" s="417"/>
      <c r="BGE563" s="417"/>
      <c r="BGF563" s="417"/>
      <c r="BGG563" s="417"/>
      <c r="BGH563" s="417"/>
      <c r="BGI563" s="417"/>
      <c r="BGJ563" s="417"/>
      <c r="BGK563" s="417"/>
      <c r="BGL563" s="417"/>
      <c r="BGM563" s="417"/>
      <c r="BGN563" s="417"/>
      <c r="BGO563" s="417"/>
      <c r="BGP563" s="417"/>
      <c r="BGQ563" s="417"/>
      <c r="BGR563" s="417"/>
      <c r="BGS563" s="417"/>
      <c r="BGT563" s="417"/>
      <c r="BGU563" s="417"/>
      <c r="BGV563" s="417"/>
      <c r="BGW563" s="417"/>
      <c r="BGX563" s="418"/>
      <c r="BGY563" s="418"/>
      <c r="BGZ563" s="418"/>
      <c r="BHA563" s="418"/>
      <c r="BHB563" s="418"/>
      <c r="BHC563" s="417"/>
      <c r="BHD563" s="417"/>
      <c r="BHE563" s="418"/>
      <c r="BHF563" s="418"/>
      <c r="BHG563" s="417"/>
      <c r="BHH563" s="417"/>
      <c r="BHI563" s="418"/>
      <c r="BHJ563" s="418"/>
      <c r="BHK563" s="417"/>
      <c r="BHL563" s="417"/>
      <c r="BHM563" s="417"/>
      <c r="BHN563" s="417"/>
      <c r="BHO563" s="417"/>
      <c r="BHP563" s="417"/>
      <c r="BHQ563" s="417"/>
      <c r="BHR563" s="418"/>
      <c r="BHS563" s="418"/>
      <c r="BHT563" s="417"/>
      <c r="BHU563" s="417"/>
      <c r="BHV563" s="418"/>
      <c r="BHW563" s="418"/>
      <c r="BHX563" s="417"/>
      <c r="BHY563" s="417"/>
      <c r="BHZ563" s="417"/>
      <c r="BIA563" s="417"/>
      <c r="BIB563" s="417"/>
      <c r="BIC563" s="411"/>
      <c r="BID563" s="443"/>
      <c r="BIE563" s="417"/>
      <c r="BIF563" s="417"/>
      <c r="BIG563" s="417"/>
      <c r="BIH563" s="417"/>
      <c r="BII563" s="417"/>
      <c r="BIJ563" s="417"/>
      <c r="BIK563" s="417"/>
      <c r="BIL563" s="416"/>
      <c r="BIM563" s="416"/>
      <c r="BIN563" s="416"/>
      <c r="BIO563" s="416"/>
      <c r="BIP563" s="416"/>
      <c r="BIQ563" s="416"/>
      <c r="BIR563" s="416"/>
      <c r="BIS563" s="416"/>
      <c r="BIT563" s="416"/>
      <c r="BIU563" s="416"/>
      <c r="BIV563" s="416"/>
      <c r="BIW563" s="416"/>
      <c r="BIX563" s="416"/>
      <c r="BIY563" s="416"/>
      <c r="BIZ563" s="416"/>
      <c r="BJA563" s="416"/>
      <c r="BJB563" s="416"/>
      <c r="BJC563" s="416"/>
      <c r="BJD563" s="416"/>
      <c r="BJE563" s="416"/>
      <c r="BJF563" s="416"/>
      <c r="BJG563" s="416"/>
      <c r="BJH563" s="416"/>
      <c r="BJI563" s="416"/>
      <c r="BJJ563" s="416"/>
      <c r="BJK563" s="416"/>
      <c r="BJL563" s="416"/>
      <c r="BJM563" s="416"/>
      <c r="BJN563" s="416"/>
      <c r="BJO563" s="416"/>
      <c r="BJP563" s="416"/>
      <c r="BJQ563" s="416"/>
      <c r="BJR563" s="416"/>
      <c r="BJS563" s="416"/>
      <c r="BJT563" s="416"/>
      <c r="BJU563" s="416"/>
      <c r="BJV563" s="416"/>
      <c r="BJW563" s="416"/>
      <c r="BJX563" s="416"/>
      <c r="BJY563" s="416"/>
      <c r="BJZ563" s="416"/>
      <c r="BKA563" s="416"/>
      <c r="BKB563" s="416"/>
      <c r="BKC563" s="416"/>
      <c r="BKD563" s="417"/>
      <c r="BKE563" s="417"/>
      <c r="BKF563" s="417"/>
      <c r="BKG563" s="417"/>
      <c r="BKH563" s="417"/>
      <c r="BKI563" s="417"/>
      <c r="BKJ563" s="417"/>
      <c r="BKK563" s="417"/>
      <c r="BKL563" s="417"/>
      <c r="BKM563" s="417"/>
      <c r="BKN563" s="417"/>
      <c r="BKO563" s="417"/>
      <c r="BKP563" s="417"/>
      <c r="BKQ563" s="417"/>
      <c r="BKR563" s="417"/>
      <c r="BKS563" s="417"/>
      <c r="BKT563" s="417"/>
      <c r="BKU563" s="417"/>
      <c r="BKV563" s="417"/>
      <c r="BKW563" s="417"/>
      <c r="BKX563" s="417"/>
      <c r="BKY563" s="417"/>
      <c r="BKZ563" s="417"/>
      <c r="BLA563" s="417"/>
      <c r="BLB563" s="418"/>
      <c r="BLC563" s="418"/>
      <c r="BLD563" s="418"/>
      <c r="BLE563" s="418"/>
      <c r="BLF563" s="418"/>
      <c r="BLG563" s="417"/>
      <c r="BLH563" s="417"/>
      <c r="BLI563" s="418"/>
      <c r="BLJ563" s="418"/>
      <c r="BLK563" s="417"/>
      <c r="BLL563" s="417"/>
      <c r="BLM563" s="418"/>
      <c r="BLN563" s="418"/>
      <c r="BLO563" s="417"/>
      <c r="BLP563" s="417"/>
      <c r="BLQ563" s="417"/>
      <c r="BLR563" s="417"/>
      <c r="BLS563" s="417"/>
      <c r="BLT563" s="417"/>
      <c r="BLU563" s="417"/>
      <c r="BLV563" s="418"/>
      <c r="BLW563" s="418"/>
      <c r="BLX563" s="417"/>
      <c r="BLY563" s="417"/>
      <c r="BLZ563" s="418"/>
      <c r="BMA563" s="418"/>
      <c r="BMB563" s="417"/>
      <c r="BMC563" s="417"/>
      <c r="BMD563" s="417"/>
      <c r="BME563" s="417"/>
      <c r="BMF563" s="417"/>
      <c r="BMG563" s="411"/>
      <c r="BMH563" s="443"/>
      <c r="BMI563" s="417"/>
      <c r="BMJ563" s="417"/>
      <c r="BMK563" s="417"/>
      <c r="BML563" s="417"/>
      <c r="BMM563" s="417"/>
      <c r="BMN563" s="417"/>
      <c r="BMO563" s="417"/>
      <c r="BMP563" s="416"/>
      <c r="BMQ563" s="416"/>
      <c r="BMR563" s="416"/>
      <c r="BMS563" s="416"/>
      <c r="BMT563" s="416"/>
      <c r="BMU563" s="416"/>
      <c r="BMV563" s="416"/>
      <c r="BMW563" s="416"/>
      <c r="BMX563" s="416"/>
      <c r="BMY563" s="416"/>
      <c r="BMZ563" s="416"/>
      <c r="BNA563" s="416"/>
      <c r="BNB563" s="416"/>
      <c r="BNC563" s="416"/>
      <c r="BND563" s="416"/>
      <c r="BNE563" s="416"/>
      <c r="BNF563" s="416"/>
      <c r="BNG563" s="416"/>
      <c r="BNH563" s="416"/>
      <c r="BNI563" s="416"/>
      <c r="BNJ563" s="416"/>
      <c r="BNK563" s="416"/>
      <c r="BNL563" s="416"/>
      <c r="BNM563" s="416"/>
      <c r="BNN563" s="416"/>
      <c r="BNO563" s="416"/>
      <c r="BNP563" s="416"/>
      <c r="BNQ563" s="416"/>
      <c r="BNR563" s="416"/>
      <c r="BNS563" s="416"/>
      <c r="BNT563" s="416"/>
      <c r="BNU563" s="416"/>
      <c r="BNV563" s="416"/>
      <c r="BNW563" s="416"/>
      <c r="BNX563" s="416"/>
      <c r="BNY563" s="416"/>
      <c r="BNZ563" s="416"/>
      <c r="BOA563" s="416"/>
      <c r="BOB563" s="416"/>
      <c r="BOC563" s="416"/>
      <c r="BOD563" s="416"/>
      <c r="BOE563" s="416"/>
      <c r="BOF563" s="416"/>
      <c r="BOG563" s="416"/>
      <c r="BOH563" s="417"/>
      <c r="BOI563" s="417"/>
      <c r="BOJ563" s="417"/>
      <c r="BOK563" s="417"/>
      <c r="BOL563" s="417"/>
      <c r="BOM563" s="417"/>
      <c r="BON563" s="417"/>
      <c r="BOO563" s="417"/>
      <c r="BOP563" s="417"/>
      <c r="BOQ563" s="417"/>
      <c r="BOR563" s="417"/>
      <c r="BOS563" s="417"/>
      <c r="BOT563" s="417"/>
      <c r="BOU563" s="417"/>
      <c r="BOV563" s="417"/>
      <c r="BOW563" s="417"/>
      <c r="BOX563" s="417"/>
      <c r="BOY563" s="417"/>
      <c r="BOZ563" s="417"/>
      <c r="BPA563" s="417"/>
      <c r="BPB563" s="417"/>
      <c r="BPC563" s="417"/>
      <c r="BPD563" s="417"/>
      <c r="BPE563" s="417"/>
      <c r="BPF563" s="418"/>
      <c r="BPG563" s="418"/>
      <c r="BPH563" s="418"/>
      <c r="BPI563" s="418"/>
      <c r="BPJ563" s="418"/>
      <c r="BPK563" s="417"/>
      <c r="BPL563" s="417"/>
      <c r="BPM563" s="418"/>
      <c r="BPN563" s="418"/>
      <c r="BPO563" s="417"/>
      <c r="BPP563" s="417"/>
      <c r="BPQ563" s="418"/>
      <c r="BPR563" s="418"/>
      <c r="BPS563" s="417"/>
      <c r="BPT563" s="417"/>
      <c r="BPU563" s="417"/>
      <c r="BPV563" s="417"/>
      <c r="BPW563" s="417"/>
      <c r="BPX563" s="417"/>
      <c r="BPY563" s="417"/>
      <c r="BPZ563" s="418"/>
      <c r="BQA563" s="418"/>
      <c r="BQB563" s="417"/>
      <c r="BQC563" s="417"/>
      <c r="BQD563" s="418"/>
      <c r="BQE563" s="418"/>
      <c r="BQF563" s="417"/>
      <c r="BQG563" s="417"/>
      <c r="BQH563" s="417"/>
      <c r="BQI563" s="417"/>
      <c r="BQJ563" s="417"/>
      <c r="BQK563" s="411"/>
      <c r="BQL563" s="443"/>
      <c r="BQM563" s="417"/>
      <c r="BQN563" s="417"/>
      <c r="BQO563" s="417"/>
      <c r="BQP563" s="417"/>
      <c r="BQQ563" s="417"/>
      <c r="BQR563" s="417"/>
      <c r="BQS563" s="417"/>
      <c r="BQT563" s="416"/>
      <c r="BQU563" s="416"/>
      <c r="BQV563" s="416"/>
      <c r="BQW563" s="416"/>
      <c r="BQX563" s="416"/>
      <c r="BQY563" s="416"/>
      <c r="BQZ563" s="416"/>
      <c r="BRA563" s="416"/>
      <c r="BRB563" s="416"/>
      <c r="BRC563" s="416"/>
      <c r="BRD563" s="416"/>
      <c r="BRE563" s="416"/>
      <c r="BRF563" s="416"/>
      <c r="BRG563" s="416"/>
      <c r="BRH563" s="416"/>
      <c r="BRI563" s="416"/>
      <c r="BRJ563" s="416"/>
      <c r="BRK563" s="416"/>
      <c r="BRL563" s="416"/>
      <c r="BRM563" s="416"/>
      <c r="BRN563" s="416"/>
      <c r="BRO563" s="416"/>
      <c r="BRP563" s="416"/>
      <c r="BRQ563" s="416"/>
      <c r="BRR563" s="416"/>
      <c r="BRS563" s="416"/>
      <c r="BRT563" s="416"/>
      <c r="BRU563" s="416"/>
      <c r="BRV563" s="416"/>
      <c r="BRW563" s="416"/>
      <c r="BRX563" s="416"/>
      <c r="BRY563" s="416"/>
      <c r="BRZ563" s="416"/>
      <c r="BSA563" s="416"/>
      <c r="BSB563" s="416"/>
      <c r="BSC563" s="416"/>
      <c r="BSD563" s="416"/>
      <c r="BSE563" s="416"/>
      <c r="BSF563" s="416"/>
      <c r="BSG563" s="416"/>
      <c r="BSH563" s="416"/>
      <c r="BSI563" s="416"/>
      <c r="BSJ563" s="416"/>
      <c r="BSK563" s="416"/>
      <c r="BSL563" s="417"/>
      <c r="BSM563" s="417"/>
      <c r="BSN563" s="417"/>
      <c r="BSO563" s="417"/>
      <c r="BSP563" s="417"/>
      <c r="BSQ563" s="417"/>
      <c r="BSR563" s="417"/>
      <c r="BSS563" s="417"/>
      <c r="BST563" s="417"/>
      <c r="BSU563" s="417"/>
      <c r="BSV563" s="417"/>
      <c r="BSW563" s="417"/>
      <c r="BSX563" s="417"/>
      <c r="BSY563" s="417"/>
      <c r="BSZ563" s="417"/>
      <c r="BTA563" s="417"/>
      <c r="BTB563" s="417"/>
      <c r="BTC563" s="417"/>
      <c r="BTD563" s="417"/>
      <c r="BTE563" s="417"/>
      <c r="BTF563" s="417"/>
      <c r="BTG563" s="417"/>
      <c r="BTH563" s="417"/>
      <c r="BTI563" s="417"/>
      <c r="BTJ563" s="418"/>
      <c r="BTK563" s="418"/>
      <c r="BTL563" s="418"/>
      <c r="BTM563" s="418"/>
      <c r="BTN563" s="418"/>
      <c r="BTO563" s="417"/>
      <c r="BTP563" s="417"/>
      <c r="BTQ563" s="418"/>
      <c r="BTR563" s="418"/>
      <c r="BTS563" s="417"/>
      <c r="BTT563" s="417"/>
      <c r="BTU563" s="418"/>
      <c r="BTV563" s="418"/>
      <c r="BTW563" s="417"/>
      <c r="BTX563" s="417"/>
      <c r="BTY563" s="417"/>
      <c r="BTZ563" s="417"/>
      <c r="BUA563" s="417"/>
      <c r="BUB563" s="417"/>
      <c r="BUC563" s="417"/>
      <c r="BUD563" s="418"/>
      <c r="BUE563" s="418"/>
      <c r="BUF563" s="417"/>
      <c r="BUG563" s="417"/>
      <c r="BUH563" s="418"/>
      <c r="BUI563" s="418"/>
      <c r="BUJ563" s="417"/>
      <c r="BUK563" s="417"/>
      <c r="BUL563" s="417"/>
      <c r="BUM563" s="417"/>
      <c r="BUN563" s="417"/>
      <c r="BUO563" s="411"/>
      <c r="BUP563" s="443"/>
      <c r="BUQ563" s="417"/>
      <c r="BUR563" s="417"/>
      <c r="BUS563" s="417"/>
      <c r="BUT563" s="417"/>
      <c r="BUU563" s="417"/>
      <c r="BUV563" s="417"/>
      <c r="BUW563" s="417"/>
      <c r="BUX563" s="416"/>
      <c r="BUY563" s="416"/>
      <c r="BUZ563" s="416"/>
      <c r="BVA563" s="416"/>
      <c r="BVB563" s="416"/>
      <c r="BVC563" s="416"/>
      <c r="BVD563" s="416"/>
      <c r="BVE563" s="416"/>
      <c r="BVF563" s="416"/>
      <c r="BVG563" s="416"/>
      <c r="BVH563" s="416"/>
      <c r="BVI563" s="416"/>
      <c r="BVJ563" s="416"/>
      <c r="BVK563" s="416"/>
      <c r="BVL563" s="416"/>
      <c r="BVM563" s="416"/>
      <c r="BVN563" s="416"/>
      <c r="BVO563" s="416"/>
      <c r="BVP563" s="416"/>
      <c r="BVQ563" s="416"/>
      <c r="BVR563" s="416"/>
      <c r="BVS563" s="416"/>
      <c r="BVT563" s="416"/>
      <c r="BVU563" s="416"/>
      <c r="BVV563" s="416"/>
      <c r="BVW563" s="416"/>
      <c r="BVX563" s="416"/>
      <c r="BVY563" s="416"/>
      <c r="BVZ563" s="416"/>
      <c r="BWA563" s="416"/>
      <c r="BWB563" s="416"/>
      <c r="BWC563" s="416"/>
      <c r="BWD563" s="416"/>
      <c r="BWE563" s="416"/>
      <c r="BWF563" s="416"/>
      <c r="BWG563" s="416"/>
      <c r="BWH563" s="416"/>
      <c r="BWI563" s="416"/>
      <c r="BWJ563" s="416"/>
      <c r="BWK563" s="416"/>
      <c r="BWL563" s="416"/>
      <c r="BWM563" s="416"/>
      <c r="BWN563" s="416"/>
      <c r="BWO563" s="416"/>
      <c r="BWP563" s="417"/>
      <c r="BWQ563" s="417"/>
      <c r="BWR563" s="417"/>
      <c r="BWS563" s="417"/>
      <c r="BWT563" s="417"/>
      <c r="BWU563" s="417"/>
      <c r="BWV563" s="417"/>
      <c r="BWW563" s="417"/>
      <c r="BWX563" s="417"/>
      <c r="BWY563" s="417"/>
      <c r="BWZ563" s="417"/>
      <c r="BXA563" s="417"/>
      <c r="BXB563" s="417"/>
      <c r="BXC563" s="417"/>
      <c r="BXD563" s="417"/>
      <c r="BXE563" s="417"/>
      <c r="BXF563" s="417"/>
      <c r="BXG563" s="417"/>
      <c r="BXH563" s="417"/>
      <c r="BXI563" s="417"/>
      <c r="BXJ563" s="417"/>
      <c r="BXK563" s="417"/>
      <c r="BXL563" s="417"/>
      <c r="BXM563" s="417"/>
      <c r="BXN563" s="418"/>
      <c r="BXO563" s="418"/>
      <c r="BXP563" s="418"/>
      <c r="BXQ563" s="418"/>
      <c r="BXR563" s="418"/>
      <c r="BXS563" s="417"/>
      <c r="BXT563" s="417"/>
      <c r="BXU563" s="418"/>
      <c r="BXV563" s="418"/>
      <c r="BXW563" s="417"/>
      <c r="BXX563" s="417"/>
      <c r="BXY563" s="418"/>
      <c r="BXZ563" s="418"/>
      <c r="BYA563" s="417"/>
      <c r="BYB563" s="417"/>
      <c r="BYC563" s="417"/>
      <c r="BYD563" s="417"/>
      <c r="BYE563" s="417"/>
      <c r="BYF563" s="417"/>
      <c r="BYG563" s="417"/>
      <c r="BYH563" s="418"/>
      <c r="BYI563" s="418"/>
      <c r="BYJ563" s="417"/>
      <c r="BYK563" s="417"/>
      <c r="BYL563" s="418"/>
      <c r="BYM563" s="418"/>
      <c r="BYN563" s="417"/>
      <c r="BYO563" s="417"/>
      <c r="BYP563" s="417"/>
      <c r="BYQ563" s="417"/>
      <c r="BYR563" s="417"/>
      <c r="BYS563" s="411"/>
      <c r="BYT563" s="443"/>
      <c r="BYU563" s="417"/>
      <c r="BYV563" s="417"/>
      <c r="BYW563" s="417"/>
      <c r="BYX563" s="417"/>
      <c r="BYY563" s="417"/>
      <c r="BYZ563" s="417"/>
      <c r="BZA563" s="417"/>
      <c r="BZB563" s="416"/>
      <c r="BZC563" s="416"/>
      <c r="BZD563" s="416"/>
      <c r="BZE563" s="416"/>
      <c r="BZF563" s="416"/>
      <c r="BZG563" s="416"/>
      <c r="BZH563" s="416"/>
      <c r="BZI563" s="416"/>
      <c r="BZJ563" s="416"/>
      <c r="BZK563" s="416"/>
      <c r="BZL563" s="416"/>
      <c r="BZM563" s="416"/>
      <c r="BZN563" s="416"/>
      <c r="BZO563" s="416"/>
      <c r="BZP563" s="416"/>
      <c r="BZQ563" s="416"/>
      <c r="BZR563" s="416"/>
      <c r="BZS563" s="416"/>
      <c r="BZT563" s="416"/>
      <c r="BZU563" s="416"/>
      <c r="BZV563" s="416"/>
      <c r="BZW563" s="416"/>
      <c r="BZX563" s="416"/>
      <c r="BZY563" s="416"/>
      <c r="BZZ563" s="416"/>
      <c r="CAA563" s="416"/>
      <c r="CAB563" s="416"/>
      <c r="CAC563" s="416"/>
      <c r="CAD563" s="416"/>
      <c r="CAE563" s="416"/>
      <c r="CAF563" s="416"/>
      <c r="CAG563" s="416"/>
      <c r="CAH563" s="416"/>
      <c r="CAI563" s="416"/>
      <c r="CAJ563" s="416"/>
      <c r="CAK563" s="416"/>
      <c r="CAL563" s="416"/>
      <c r="CAM563" s="416"/>
      <c r="CAN563" s="416"/>
      <c r="CAO563" s="416"/>
      <c r="CAP563" s="416"/>
      <c r="CAQ563" s="416"/>
      <c r="CAR563" s="416"/>
      <c r="CAS563" s="416"/>
      <c r="CAT563" s="417"/>
      <c r="CAU563" s="417"/>
      <c r="CAV563" s="417"/>
      <c r="CAW563" s="417"/>
      <c r="CAX563" s="417"/>
      <c r="CAY563" s="417"/>
      <c r="CAZ563" s="417"/>
      <c r="CBA563" s="417"/>
      <c r="CBB563" s="417"/>
      <c r="CBC563" s="417"/>
      <c r="CBD563" s="417"/>
      <c r="CBE563" s="417"/>
      <c r="CBF563" s="417"/>
      <c r="CBG563" s="417"/>
      <c r="CBH563" s="417"/>
      <c r="CBI563" s="417"/>
      <c r="CBJ563" s="417"/>
      <c r="CBK563" s="417"/>
      <c r="CBL563" s="417"/>
      <c r="CBM563" s="417"/>
      <c r="CBN563" s="417"/>
      <c r="CBO563" s="417"/>
      <c r="CBP563" s="417"/>
      <c r="CBQ563" s="417"/>
      <c r="CBR563" s="418"/>
      <c r="CBS563" s="418"/>
      <c r="CBT563" s="418"/>
      <c r="CBU563" s="418"/>
      <c r="CBV563" s="418"/>
      <c r="CBW563" s="417"/>
      <c r="CBX563" s="417"/>
      <c r="CBY563" s="418"/>
      <c r="CBZ563" s="418"/>
      <c r="CCA563" s="417"/>
      <c r="CCB563" s="417"/>
      <c r="CCC563" s="418"/>
      <c r="CCD563" s="418"/>
      <c r="CCE563" s="417"/>
      <c r="CCF563" s="417"/>
      <c r="CCG563" s="417"/>
      <c r="CCH563" s="417"/>
      <c r="CCI563" s="417"/>
      <c r="CCJ563" s="417"/>
      <c r="CCK563" s="417"/>
      <c r="CCL563" s="418"/>
      <c r="CCM563" s="418"/>
      <c r="CCN563" s="417"/>
      <c r="CCO563" s="417"/>
      <c r="CCP563" s="418"/>
      <c r="CCQ563" s="418"/>
      <c r="CCR563" s="417"/>
      <c r="CCS563" s="417"/>
      <c r="CCT563" s="417"/>
      <c r="CCU563" s="417"/>
      <c r="CCV563" s="417"/>
      <c r="CCW563" s="411"/>
      <c r="CCX563" s="443"/>
      <c r="CCY563" s="417"/>
      <c r="CCZ563" s="417"/>
      <c r="CDA563" s="417"/>
      <c r="CDB563" s="417"/>
      <c r="CDC563" s="417"/>
      <c r="CDD563" s="417"/>
      <c r="CDE563" s="417"/>
      <c r="CDF563" s="416"/>
      <c r="CDG563" s="416"/>
      <c r="CDH563" s="416"/>
      <c r="CDI563" s="416"/>
      <c r="CDJ563" s="416"/>
      <c r="CDK563" s="416"/>
      <c r="CDL563" s="416"/>
      <c r="CDM563" s="416"/>
      <c r="CDN563" s="416"/>
      <c r="CDO563" s="416"/>
      <c r="CDP563" s="416"/>
      <c r="CDQ563" s="416"/>
      <c r="CDR563" s="416"/>
      <c r="CDS563" s="416"/>
      <c r="CDT563" s="416"/>
      <c r="CDU563" s="416"/>
      <c r="CDV563" s="416"/>
      <c r="CDW563" s="416"/>
      <c r="CDX563" s="416"/>
      <c r="CDY563" s="416"/>
      <c r="CDZ563" s="416"/>
      <c r="CEA563" s="416"/>
      <c r="CEB563" s="416"/>
      <c r="CEC563" s="416"/>
      <c r="CED563" s="416"/>
      <c r="CEE563" s="416"/>
      <c r="CEF563" s="416"/>
      <c r="CEG563" s="416"/>
      <c r="CEH563" s="416"/>
      <c r="CEI563" s="416"/>
      <c r="CEJ563" s="416"/>
      <c r="CEK563" s="416"/>
      <c r="CEL563" s="416"/>
      <c r="CEM563" s="416"/>
      <c r="CEN563" s="416"/>
      <c r="CEO563" s="416"/>
      <c r="CEP563" s="416"/>
      <c r="CEQ563" s="416"/>
      <c r="CER563" s="416"/>
      <c r="CES563" s="416"/>
      <c r="CET563" s="416"/>
      <c r="CEU563" s="416"/>
      <c r="CEV563" s="416"/>
      <c r="CEW563" s="416"/>
      <c r="CEX563" s="417"/>
      <c r="CEY563" s="417"/>
      <c r="CEZ563" s="417"/>
      <c r="CFA563" s="417"/>
      <c r="CFB563" s="417"/>
      <c r="CFC563" s="417"/>
      <c r="CFD563" s="417"/>
      <c r="CFE563" s="417"/>
      <c r="CFF563" s="417"/>
      <c r="CFG563" s="417"/>
      <c r="CFH563" s="417"/>
      <c r="CFI563" s="417"/>
      <c r="CFJ563" s="417"/>
      <c r="CFK563" s="417"/>
      <c r="CFL563" s="417"/>
      <c r="CFM563" s="417"/>
      <c r="CFN563" s="417"/>
      <c r="CFO563" s="417"/>
      <c r="CFP563" s="417"/>
      <c r="CFQ563" s="417"/>
      <c r="CFR563" s="417"/>
      <c r="CFS563" s="417"/>
      <c r="CFT563" s="417"/>
      <c r="CFU563" s="417"/>
      <c r="CFV563" s="418"/>
      <c r="CFW563" s="418"/>
      <c r="CFX563" s="418"/>
      <c r="CFY563" s="418"/>
      <c r="CFZ563" s="418"/>
      <c r="CGA563" s="417"/>
      <c r="CGB563" s="417"/>
      <c r="CGC563" s="418"/>
      <c r="CGD563" s="418"/>
      <c r="CGE563" s="417"/>
      <c r="CGF563" s="417"/>
      <c r="CGG563" s="418"/>
      <c r="CGH563" s="418"/>
      <c r="CGI563" s="417"/>
      <c r="CGJ563" s="417"/>
      <c r="CGK563" s="417"/>
      <c r="CGL563" s="417"/>
      <c r="CGM563" s="417"/>
      <c r="CGN563" s="417"/>
      <c r="CGO563" s="417"/>
      <c r="CGP563" s="418"/>
      <c r="CGQ563" s="418"/>
      <c r="CGR563" s="417"/>
      <c r="CGS563" s="417"/>
      <c r="CGT563" s="418"/>
      <c r="CGU563" s="418"/>
      <c r="CGV563" s="417"/>
      <c r="CGW563" s="417"/>
      <c r="CGX563" s="417"/>
      <c r="CGY563" s="417"/>
      <c r="CGZ563" s="417"/>
      <c r="CHA563" s="411"/>
      <c r="CHB563" s="443"/>
      <c r="CHC563" s="417"/>
      <c r="CHD563" s="417"/>
      <c r="CHE563" s="417"/>
      <c r="CHF563" s="417"/>
      <c r="CHG563" s="417"/>
      <c r="CHH563" s="417"/>
      <c r="CHI563" s="417"/>
      <c r="CHJ563" s="416"/>
      <c r="CHK563" s="416"/>
      <c r="CHL563" s="416"/>
      <c r="CHM563" s="416"/>
      <c r="CHN563" s="416"/>
      <c r="CHO563" s="416"/>
      <c r="CHP563" s="416"/>
      <c r="CHQ563" s="416"/>
      <c r="CHR563" s="416"/>
      <c r="CHS563" s="416"/>
      <c r="CHT563" s="416"/>
      <c r="CHU563" s="416"/>
      <c r="CHV563" s="416"/>
      <c r="CHW563" s="416"/>
      <c r="CHX563" s="416"/>
      <c r="CHY563" s="416"/>
      <c r="CHZ563" s="416"/>
      <c r="CIA563" s="416"/>
      <c r="CIB563" s="416"/>
      <c r="CIC563" s="416"/>
      <c r="CID563" s="416"/>
      <c r="CIE563" s="416"/>
      <c r="CIF563" s="416"/>
      <c r="CIG563" s="416"/>
      <c r="CIH563" s="416"/>
      <c r="CII563" s="416"/>
      <c r="CIJ563" s="416"/>
      <c r="CIK563" s="416"/>
      <c r="CIL563" s="416"/>
      <c r="CIM563" s="416"/>
      <c r="CIN563" s="416"/>
      <c r="CIO563" s="416"/>
      <c r="CIP563" s="416"/>
      <c r="CIQ563" s="416"/>
      <c r="CIR563" s="416"/>
      <c r="CIS563" s="416"/>
      <c r="CIT563" s="416"/>
      <c r="CIU563" s="416"/>
      <c r="CIV563" s="416"/>
      <c r="CIW563" s="416"/>
      <c r="CIX563" s="416"/>
      <c r="CIY563" s="416"/>
      <c r="CIZ563" s="416"/>
      <c r="CJA563" s="416"/>
      <c r="CJB563" s="417"/>
      <c r="CJC563" s="417"/>
      <c r="CJD563" s="417"/>
      <c r="CJE563" s="417"/>
      <c r="CJF563" s="417"/>
      <c r="CJG563" s="417"/>
      <c r="CJH563" s="417"/>
      <c r="CJI563" s="417"/>
      <c r="CJJ563" s="417"/>
      <c r="CJK563" s="417"/>
      <c r="CJL563" s="417"/>
      <c r="CJM563" s="417"/>
      <c r="CJN563" s="417"/>
      <c r="CJO563" s="417"/>
      <c r="CJP563" s="417"/>
      <c r="CJQ563" s="417"/>
      <c r="CJR563" s="417"/>
      <c r="CJS563" s="417"/>
      <c r="CJT563" s="417"/>
      <c r="CJU563" s="417"/>
      <c r="CJV563" s="417"/>
      <c r="CJW563" s="417"/>
      <c r="CJX563" s="417"/>
      <c r="CJY563" s="417"/>
      <c r="CJZ563" s="418"/>
      <c r="CKA563" s="418"/>
      <c r="CKB563" s="418"/>
      <c r="CKC563" s="418"/>
      <c r="CKD563" s="418"/>
      <c r="CKE563" s="417"/>
      <c r="CKF563" s="417"/>
      <c r="CKG563" s="418"/>
      <c r="CKH563" s="418"/>
      <c r="CKI563" s="417"/>
      <c r="CKJ563" s="417"/>
      <c r="CKK563" s="418"/>
      <c r="CKL563" s="418"/>
      <c r="CKM563" s="417"/>
      <c r="CKN563" s="417"/>
      <c r="CKO563" s="417"/>
      <c r="CKP563" s="417"/>
      <c r="CKQ563" s="417"/>
      <c r="CKR563" s="417"/>
      <c r="CKS563" s="417"/>
      <c r="CKT563" s="418"/>
      <c r="CKU563" s="418"/>
      <c r="CKV563" s="417"/>
      <c r="CKW563" s="417"/>
      <c r="CKX563" s="418"/>
      <c r="CKY563" s="418"/>
      <c r="CKZ563" s="417"/>
      <c r="CLA563" s="417"/>
      <c r="CLB563" s="417"/>
      <c r="CLC563" s="417"/>
      <c r="CLD563" s="417"/>
      <c r="CLE563" s="411"/>
      <c r="CLF563" s="443"/>
      <c r="CLG563" s="417"/>
      <c r="CLH563" s="417"/>
      <c r="CLI563" s="417"/>
      <c r="CLJ563" s="417"/>
      <c r="CLK563" s="417"/>
      <c r="CLL563" s="417"/>
      <c r="CLM563" s="417"/>
      <c r="CLN563" s="416"/>
      <c r="CLO563" s="416"/>
      <c r="CLP563" s="416"/>
      <c r="CLQ563" s="416"/>
      <c r="CLR563" s="416"/>
      <c r="CLS563" s="416"/>
      <c r="CLT563" s="416"/>
      <c r="CLU563" s="416"/>
      <c r="CLV563" s="416"/>
      <c r="CLW563" s="416"/>
      <c r="CLX563" s="416"/>
      <c r="CLY563" s="416"/>
      <c r="CLZ563" s="416"/>
      <c r="CMA563" s="416"/>
      <c r="CMB563" s="416"/>
      <c r="CMC563" s="416"/>
      <c r="CMD563" s="416"/>
      <c r="CME563" s="416"/>
      <c r="CMF563" s="416"/>
      <c r="CMG563" s="416"/>
      <c r="CMH563" s="416"/>
      <c r="CMI563" s="416"/>
      <c r="CMJ563" s="416"/>
      <c r="CMK563" s="416"/>
      <c r="CML563" s="416"/>
      <c r="CMM563" s="416"/>
      <c r="CMN563" s="416"/>
      <c r="CMO563" s="416"/>
      <c r="CMP563" s="416"/>
      <c r="CMQ563" s="416"/>
      <c r="CMR563" s="416"/>
      <c r="CMS563" s="416"/>
      <c r="CMT563" s="416"/>
      <c r="CMU563" s="416"/>
      <c r="CMV563" s="416"/>
      <c r="CMW563" s="416"/>
      <c r="CMX563" s="416"/>
      <c r="CMY563" s="416"/>
      <c r="CMZ563" s="416"/>
      <c r="CNA563" s="416"/>
      <c r="CNB563" s="416"/>
      <c r="CNC563" s="416"/>
      <c r="CND563" s="416"/>
      <c r="CNE563" s="416"/>
      <c r="CNF563" s="417"/>
      <c r="CNG563" s="417"/>
      <c r="CNH563" s="417"/>
      <c r="CNI563" s="417"/>
      <c r="CNJ563" s="417"/>
      <c r="CNK563" s="417"/>
      <c r="CNL563" s="417"/>
      <c r="CNM563" s="417"/>
      <c r="CNN563" s="417"/>
      <c r="CNO563" s="417"/>
      <c r="CNP563" s="417"/>
      <c r="CNQ563" s="417"/>
      <c r="CNR563" s="417"/>
      <c r="CNS563" s="417"/>
      <c r="CNT563" s="417"/>
      <c r="CNU563" s="417"/>
      <c r="CNV563" s="417"/>
      <c r="CNW563" s="417"/>
      <c r="CNX563" s="417"/>
      <c r="CNY563" s="417"/>
      <c r="CNZ563" s="417"/>
      <c r="COA563" s="417"/>
      <c r="COB563" s="417"/>
      <c r="COC563" s="417"/>
      <c r="COD563" s="418"/>
      <c r="COE563" s="418"/>
      <c r="COF563" s="418"/>
      <c r="COG563" s="418"/>
      <c r="COH563" s="418"/>
      <c r="COI563" s="417"/>
      <c r="COJ563" s="417"/>
      <c r="COK563" s="418"/>
      <c r="COL563" s="418"/>
      <c r="COM563" s="417"/>
      <c r="CON563" s="417"/>
      <c r="COO563" s="418"/>
      <c r="COP563" s="418"/>
      <c r="COQ563" s="417"/>
      <c r="COR563" s="417"/>
      <c r="COS563" s="417"/>
      <c r="COT563" s="417"/>
      <c r="COU563" s="417"/>
      <c r="COV563" s="417"/>
      <c r="COW563" s="417"/>
      <c r="COX563" s="418"/>
      <c r="COY563" s="418"/>
      <c r="COZ563" s="417"/>
      <c r="CPA563" s="417"/>
      <c r="CPB563" s="418"/>
      <c r="CPC563" s="418"/>
      <c r="CPD563" s="417"/>
      <c r="CPE563" s="417"/>
      <c r="CPF563" s="417"/>
      <c r="CPG563" s="417"/>
      <c r="CPH563" s="417"/>
      <c r="CPI563" s="411"/>
      <c r="CPJ563" s="443"/>
      <c r="CPK563" s="417"/>
      <c r="CPL563" s="417"/>
      <c r="CPM563" s="417"/>
      <c r="CPN563" s="417"/>
      <c r="CPO563" s="417"/>
      <c r="CPP563" s="417"/>
      <c r="CPQ563" s="417"/>
      <c r="CPR563" s="416"/>
      <c r="CPS563" s="416"/>
      <c r="CPT563" s="416"/>
      <c r="CPU563" s="416"/>
      <c r="CPV563" s="416"/>
      <c r="CPW563" s="416"/>
      <c r="CPX563" s="416"/>
      <c r="CPY563" s="416"/>
      <c r="CPZ563" s="416"/>
      <c r="CQA563" s="416"/>
      <c r="CQB563" s="416"/>
      <c r="CQC563" s="416"/>
      <c r="CQD563" s="416"/>
      <c r="CQE563" s="416"/>
      <c r="CQF563" s="416"/>
      <c r="CQG563" s="416"/>
      <c r="CQH563" s="416"/>
      <c r="CQI563" s="416"/>
      <c r="CQJ563" s="416"/>
      <c r="CQK563" s="416"/>
      <c r="CQL563" s="416"/>
      <c r="CQM563" s="416"/>
      <c r="CQN563" s="416"/>
      <c r="CQO563" s="416"/>
      <c r="CQP563" s="416"/>
      <c r="CQQ563" s="416"/>
      <c r="CQR563" s="416"/>
      <c r="CQS563" s="416"/>
      <c r="CQT563" s="416"/>
      <c r="CQU563" s="416"/>
      <c r="CQV563" s="416"/>
      <c r="CQW563" s="416"/>
      <c r="CQX563" s="416"/>
      <c r="CQY563" s="416"/>
      <c r="CQZ563" s="416"/>
      <c r="CRA563" s="416"/>
      <c r="CRB563" s="416"/>
      <c r="CRC563" s="416"/>
      <c r="CRD563" s="416"/>
      <c r="CRE563" s="416"/>
      <c r="CRF563" s="416"/>
      <c r="CRG563" s="416"/>
      <c r="CRH563" s="416"/>
      <c r="CRI563" s="416"/>
      <c r="CRJ563" s="417"/>
      <c r="CRK563" s="417"/>
      <c r="CRL563" s="417"/>
      <c r="CRM563" s="417"/>
      <c r="CRN563" s="417"/>
      <c r="CRO563" s="417"/>
      <c r="CRP563" s="417"/>
      <c r="CRQ563" s="417"/>
      <c r="CRR563" s="417"/>
      <c r="CRS563" s="417"/>
      <c r="CRT563" s="417"/>
      <c r="CRU563" s="417"/>
      <c r="CRV563" s="417"/>
      <c r="CRW563" s="417"/>
      <c r="CRX563" s="417"/>
      <c r="CRY563" s="417"/>
      <c r="CRZ563" s="417"/>
      <c r="CSA563" s="417"/>
      <c r="CSB563" s="417"/>
      <c r="CSC563" s="417"/>
      <c r="CSD563" s="417"/>
      <c r="CSE563" s="417"/>
      <c r="CSF563" s="417"/>
      <c r="CSG563" s="417"/>
      <c r="CSH563" s="418"/>
      <c r="CSI563" s="418"/>
      <c r="CSJ563" s="418"/>
      <c r="CSK563" s="418"/>
      <c r="CSL563" s="418"/>
      <c r="CSM563" s="417"/>
      <c r="CSN563" s="417"/>
      <c r="CSO563" s="418"/>
      <c r="CSP563" s="418"/>
      <c r="CSQ563" s="417"/>
      <c r="CSR563" s="417"/>
      <c r="CSS563" s="418"/>
      <c r="CST563" s="418"/>
      <c r="CSU563" s="417"/>
      <c r="CSV563" s="417"/>
      <c r="CSW563" s="417"/>
      <c r="CSX563" s="417"/>
      <c r="CSY563" s="417"/>
      <c r="CSZ563" s="417"/>
      <c r="CTA563" s="417"/>
      <c r="CTB563" s="418"/>
      <c r="CTC563" s="418"/>
      <c r="CTD563" s="417"/>
      <c r="CTE563" s="417"/>
      <c r="CTF563" s="418"/>
      <c r="CTG563" s="418"/>
      <c r="CTH563" s="417"/>
      <c r="CTI563" s="417"/>
      <c r="CTJ563" s="417"/>
      <c r="CTK563" s="417"/>
      <c r="CTL563" s="417"/>
      <c r="CTM563" s="411"/>
      <c r="CTN563" s="443"/>
      <c r="CTO563" s="417"/>
      <c r="CTP563" s="417"/>
      <c r="CTQ563" s="417"/>
      <c r="CTR563" s="417"/>
      <c r="CTS563" s="417"/>
      <c r="CTT563" s="417"/>
      <c r="CTU563" s="417"/>
      <c r="CTV563" s="416"/>
      <c r="CTW563" s="416"/>
      <c r="CTX563" s="416"/>
      <c r="CTY563" s="416"/>
      <c r="CTZ563" s="416"/>
      <c r="CUA563" s="416"/>
      <c r="CUB563" s="416"/>
      <c r="CUC563" s="416"/>
      <c r="CUD563" s="416"/>
      <c r="CUE563" s="416"/>
      <c r="CUF563" s="416"/>
      <c r="CUG563" s="416"/>
      <c r="CUH563" s="416"/>
      <c r="CUI563" s="416"/>
      <c r="CUJ563" s="416"/>
      <c r="CUK563" s="416"/>
      <c r="CUL563" s="416"/>
      <c r="CUM563" s="416"/>
      <c r="CUN563" s="416"/>
      <c r="CUO563" s="416"/>
      <c r="CUP563" s="416"/>
      <c r="CUQ563" s="416"/>
      <c r="CUR563" s="416"/>
      <c r="CUS563" s="416"/>
      <c r="CUT563" s="416"/>
      <c r="CUU563" s="416"/>
      <c r="CUV563" s="416"/>
      <c r="CUW563" s="416"/>
      <c r="CUX563" s="416"/>
      <c r="CUY563" s="416"/>
      <c r="CUZ563" s="416"/>
      <c r="CVA563" s="416"/>
      <c r="CVB563" s="416"/>
      <c r="CVC563" s="416"/>
      <c r="CVD563" s="416"/>
      <c r="CVE563" s="416"/>
      <c r="CVF563" s="416"/>
      <c r="CVG563" s="416"/>
      <c r="CVH563" s="416"/>
      <c r="CVI563" s="416"/>
      <c r="CVJ563" s="416"/>
      <c r="CVK563" s="416"/>
      <c r="CVL563" s="416"/>
      <c r="CVM563" s="416"/>
      <c r="CVN563" s="417"/>
      <c r="CVO563" s="417"/>
      <c r="CVP563" s="417"/>
      <c r="CVQ563" s="417"/>
      <c r="CVR563" s="417"/>
      <c r="CVS563" s="417"/>
      <c r="CVT563" s="417"/>
      <c r="CVU563" s="417"/>
      <c r="CVV563" s="417"/>
      <c r="CVW563" s="417"/>
      <c r="CVX563" s="417"/>
      <c r="CVY563" s="417"/>
      <c r="CVZ563" s="417"/>
      <c r="CWA563" s="417"/>
      <c r="CWB563" s="417"/>
      <c r="CWC563" s="417"/>
      <c r="CWD563" s="417"/>
      <c r="CWE563" s="417"/>
      <c r="CWF563" s="417"/>
      <c r="CWG563" s="417"/>
      <c r="CWH563" s="417"/>
      <c r="CWI563" s="417"/>
      <c r="CWJ563" s="417"/>
      <c r="CWK563" s="417"/>
      <c r="CWL563" s="418"/>
      <c r="CWM563" s="418"/>
      <c r="CWN563" s="418"/>
      <c r="CWO563" s="418"/>
      <c r="CWP563" s="418"/>
      <c r="CWQ563" s="417"/>
      <c r="CWR563" s="417"/>
      <c r="CWS563" s="418"/>
      <c r="CWT563" s="418"/>
      <c r="CWU563" s="417"/>
      <c r="CWV563" s="417"/>
      <c r="CWW563" s="418"/>
      <c r="CWX563" s="418"/>
      <c r="CWY563" s="417"/>
      <c r="CWZ563" s="417"/>
      <c r="CXA563" s="417"/>
      <c r="CXB563" s="417"/>
      <c r="CXC563" s="417"/>
      <c r="CXD563" s="417"/>
      <c r="CXE563" s="417"/>
      <c r="CXF563" s="418"/>
      <c r="CXG563" s="418"/>
      <c r="CXH563" s="417"/>
      <c r="CXI563" s="417"/>
      <c r="CXJ563" s="418"/>
      <c r="CXK563" s="418"/>
      <c r="CXL563" s="417"/>
      <c r="CXM563" s="417"/>
      <c r="CXN563" s="417"/>
      <c r="CXO563" s="417"/>
      <c r="CXP563" s="417"/>
      <c r="CXQ563" s="411"/>
      <c r="CXR563" s="443"/>
      <c r="CXS563" s="417"/>
      <c r="CXT563" s="417"/>
      <c r="CXU563" s="417"/>
      <c r="CXV563" s="417"/>
      <c r="CXW563" s="417"/>
      <c r="CXX563" s="417"/>
      <c r="CXY563" s="417"/>
      <c r="CXZ563" s="416"/>
      <c r="CYA563" s="416"/>
      <c r="CYB563" s="416"/>
      <c r="CYC563" s="416"/>
      <c r="CYD563" s="416"/>
      <c r="CYE563" s="416"/>
      <c r="CYF563" s="416"/>
      <c r="CYG563" s="416"/>
      <c r="CYH563" s="416"/>
      <c r="CYI563" s="416"/>
      <c r="CYJ563" s="416"/>
      <c r="CYK563" s="416"/>
      <c r="CYL563" s="416"/>
      <c r="CYM563" s="416"/>
      <c r="CYN563" s="416"/>
      <c r="CYO563" s="416"/>
      <c r="CYP563" s="416"/>
      <c r="CYQ563" s="416"/>
      <c r="CYR563" s="416"/>
      <c r="CYS563" s="416"/>
      <c r="CYT563" s="416"/>
      <c r="CYU563" s="416"/>
      <c r="CYV563" s="416"/>
      <c r="CYW563" s="416"/>
      <c r="CYX563" s="416"/>
      <c r="CYY563" s="416"/>
      <c r="CYZ563" s="416"/>
      <c r="CZA563" s="416"/>
      <c r="CZB563" s="416"/>
      <c r="CZC563" s="416"/>
      <c r="CZD563" s="416"/>
      <c r="CZE563" s="416"/>
      <c r="CZF563" s="416"/>
      <c r="CZG563" s="416"/>
      <c r="CZH563" s="416"/>
      <c r="CZI563" s="416"/>
      <c r="CZJ563" s="416"/>
      <c r="CZK563" s="416"/>
      <c r="CZL563" s="416"/>
      <c r="CZM563" s="416"/>
      <c r="CZN563" s="416"/>
      <c r="CZO563" s="416"/>
      <c r="CZP563" s="416"/>
      <c r="CZQ563" s="416"/>
      <c r="CZR563" s="417"/>
      <c r="CZS563" s="417"/>
      <c r="CZT563" s="417"/>
      <c r="CZU563" s="417"/>
      <c r="CZV563" s="417"/>
      <c r="CZW563" s="417"/>
      <c r="CZX563" s="417"/>
      <c r="CZY563" s="417"/>
      <c r="CZZ563" s="417"/>
      <c r="DAA563" s="417"/>
      <c r="DAB563" s="417"/>
      <c r="DAC563" s="417"/>
      <c r="DAD563" s="417"/>
      <c r="DAE563" s="417"/>
      <c r="DAF563" s="417"/>
      <c r="DAG563" s="417"/>
      <c r="DAH563" s="417"/>
      <c r="DAI563" s="417"/>
      <c r="DAJ563" s="417"/>
      <c r="DAK563" s="417"/>
      <c r="DAL563" s="417"/>
      <c r="DAM563" s="417"/>
      <c r="DAN563" s="417"/>
      <c r="DAO563" s="417"/>
      <c r="DAP563" s="418"/>
      <c r="DAQ563" s="418"/>
      <c r="DAR563" s="418"/>
      <c r="DAS563" s="418"/>
      <c r="DAT563" s="418"/>
      <c r="DAU563" s="417"/>
      <c r="DAV563" s="417"/>
      <c r="DAW563" s="418"/>
      <c r="DAX563" s="418"/>
      <c r="DAY563" s="417"/>
      <c r="DAZ563" s="417"/>
      <c r="DBA563" s="418"/>
      <c r="DBB563" s="418"/>
      <c r="DBC563" s="417"/>
      <c r="DBD563" s="417"/>
      <c r="DBE563" s="417"/>
      <c r="DBF563" s="417"/>
      <c r="DBG563" s="417"/>
      <c r="DBH563" s="417"/>
      <c r="DBI563" s="417"/>
      <c r="DBJ563" s="418"/>
      <c r="DBK563" s="418"/>
      <c r="DBL563" s="417"/>
      <c r="DBM563" s="417"/>
      <c r="DBN563" s="418"/>
      <c r="DBO563" s="418"/>
      <c r="DBP563" s="417"/>
      <c r="DBQ563" s="417"/>
      <c r="DBR563" s="417"/>
      <c r="DBS563" s="417"/>
      <c r="DBT563" s="417"/>
      <c r="DBU563" s="411"/>
      <c r="DBV563" s="443"/>
      <c r="DBW563" s="417"/>
      <c r="DBX563" s="417"/>
      <c r="DBY563" s="417"/>
      <c r="DBZ563" s="417"/>
      <c r="DCA563" s="417"/>
      <c r="DCB563" s="417"/>
      <c r="DCC563" s="417"/>
      <c r="DCD563" s="416"/>
      <c r="DCE563" s="416"/>
      <c r="DCF563" s="416"/>
      <c r="DCG563" s="416"/>
      <c r="DCH563" s="416"/>
      <c r="DCI563" s="416"/>
      <c r="DCJ563" s="416"/>
      <c r="DCK563" s="416"/>
      <c r="DCL563" s="416"/>
      <c r="DCM563" s="416"/>
      <c r="DCN563" s="416"/>
      <c r="DCO563" s="416"/>
      <c r="DCP563" s="416"/>
      <c r="DCQ563" s="416"/>
      <c r="DCR563" s="416"/>
      <c r="DCS563" s="416"/>
      <c r="DCT563" s="416"/>
      <c r="DCU563" s="416"/>
      <c r="DCV563" s="416"/>
      <c r="DCW563" s="416"/>
      <c r="DCX563" s="416"/>
      <c r="DCY563" s="416"/>
      <c r="DCZ563" s="416"/>
      <c r="DDA563" s="416"/>
      <c r="DDB563" s="416"/>
      <c r="DDC563" s="416"/>
      <c r="DDD563" s="416"/>
      <c r="DDE563" s="416"/>
      <c r="DDF563" s="416"/>
      <c r="DDG563" s="416"/>
      <c r="DDH563" s="416"/>
      <c r="DDI563" s="416"/>
      <c r="DDJ563" s="416"/>
      <c r="DDK563" s="416"/>
      <c r="DDL563" s="416"/>
      <c r="DDM563" s="416"/>
      <c r="DDN563" s="416"/>
      <c r="DDO563" s="416"/>
      <c r="DDP563" s="416"/>
      <c r="DDQ563" s="416"/>
      <c r="DDR563" s="416"/>
      <c r="DDS563" s="416"/>
      <c r="DDT563" s="416"/>
      <c r="DDU563" s="416"/>
      <c r="DDV563" s="417"/>
      <c r="DDW563" s="417"/>
      <c r="DDX563" s="417"/>
      <c r="DDY563" s="417"/>
      <c r="DDZ563" s="417"/>
      <c r="DEA563" s="417"/>
      <c r="DEB563" s="417"/>
      <c r="DEC563" s="417"/>
      <c r="DED563" s="417"/>
      <c r="DEE563" s="417"/>
      <c r="DEF563" s="417"/>
      <c r="DEG563" s="417"/>
      <c r="DEH563" s="417"/>
      <c r="DEI563" s="417"/>
      <c r="DEJ563" s="417"/>
      <c r="DEK563" s="417"/>
      <c r="DEL563" s="417"/>
      <c r="DEM563" s="417"/>
      <c r="DEN563" s="417"/>
      <c r="DEO563" s="417"/>
      <c r="DEP563" s="417"/>
      <c r="DEQ563" s="417"/>
      <c r="DER563" s="417"/>
      <c r="DES563" s="417"/>
      <c r="DET563" s="418"/>
      <c r="DEU563" s="418"/>
      <c r="DEV563" s="418"/>
      <c r="DEW563" s="418"/>
      <c r="DEX563" s="418"/>
      <c r="DEY563" s="417"/>
      <c r="DEZ563" s="417"/>
      <c r="DFA563" s="418"/>
      <c r="DFB563" s="418"/>
      <c r="DFC563" s="417"/>
      <c r="DFD563" s="417"/>
      <c r="DFE563" s="418"/>
      <c r="DFF563" s="418"/>
      <c r="DFG563" s="417"/>
      <c r="DFH563" s="417"/>
      <c r="DFI563" s="417"/>
      <c r="DFJ563" s="417"/>
      <c r="DFK563" s="417"/>
      <c r="DFL563" s="417"/>
      <c r="DFM563" s="417"/>
      <c r="DFN563" s="418"/>
      <c r="DFO563" s="418"/>
      <c r="DFP563" s="417"/>
      <c r="DFQ563" s="417"/>
      <c r="DFR563" s="418"/>
      <c r="DFS563" s="418"/>
      <c r="DFT563" s="417"/>
      <c r="DFU563" s="417"/>
      <c r="DFV563" s="417"/>
      <c r="DFW563" s="417"/>
      <c r="DFX563" s="417"/>
      <c r="DFY563" s="411"/>
      <c r="DFZ563" s="443"/>
      <c r="DGA563" s="417"/>
      <c r="DGB563" s="417"/>
      <c r="DGC563" s="417"/>
      <c r="DGD563" s="417"/>
      <c r="DGE563" s="417"/>
      <c r="DGF563" s="417"/>
      <c r="DGG563" s="417"/>
      <c r="DGH563" s="416"/>
      <c r="DGI563" s="416"/>
      <c r="DGJ563" s="416"/>
      <c r="DGK563" s="416"/>
      <c r="DGL563" s="416"/>
      <c r="DGM563" s="416"/>
      <c r="DGN563" s="416"/>
      <c r="DGO563" s="416"/>
      <c r="DGP563" s="416"/>
      <c r="DGQ563" s="416"/>
      <c r="DGR563" s="416"/>
      <c r="DGS563" s="416"/>
      <c r="DGT563" s="416"/>
      <c r="DGU563" s="416"/>
      <c r="DGV563" s="416"/>
      <c r="DGW563" s="416"/>
      <c r="DGX563" s="416"/>
      <c r="DGY563" s="416"/>
      <c r="DGZ563" s="416"/>
      <c r="DHA563" s="416"/>
      <c r="DHB563" s="416"/>
      <c r="DHC563" s="416"/>
      <c r="DHD563" s="416"/>
      <c r="DHE563" s="416"/>
      <c r="DHF563" s="416"/>
      <c r="DHG563" s="416"/>
      <c r="DHH563" s="416"/>
      <c r="DHI563" s="416"/>
      <c r="DHJ563" s="416"/>
      <c r="DHK563" s="416"/>
      <c r="DHL563" s="416"/>
      <c r="DHM563" s="416"/>
      <c r="DHN563" s="416"/>
      <c r="DHO563" s="416"/>
      <c r="DHP563" s="416"/>
      <c r="DHQ563" s="416"/>
      <c r="DHR563" s="416"/>
      <c r="DHS563" s="416"/>
      <c r="DHT563" s="416"/>
      <c r="DHU563" s="416"/>
      <c r="DHV563" s="416"/>
      <c r="DHW563" s="416"/>
      <c r="DHX563" s="416"/>
      <c r="DHY563" s="416"/>
      <c r="DHZ563" s="417"/>
      <c r="DIA563" s="417"/>
      <c r="DIB563" s="417"/>
      <c r="DIC563" s="417"/>
      <c r="DID563" s="417"/>
      <c r="DIE563" s="417"/>
      <c r="DIF563" s="417"/>
      <c r="DIG563" s="417"/>
      <c r="DIH563" s="417"/>
      <c r="DII563" s="417"/>
      <c r="DIJ563" s="417"/>
      <c r="DIK563" s="417"/>
      <c r="DIL563" s="417"/>
      <c r="DIM563" s="417"/>
      <c r="DIN563" s="417"/>
      <c r="DIO563" s="417"/>
      <c r="DIP563" s="417"/>
      <c r="DIQ563" s="417"/>
      <c r="DIR563" s="417"/>
      <c r="DIS563" s="417"/>
      <c r="DIT563" s="417"/>
      <c r="DIU563" s="417"/>
      <c r="DIV563" s="417"/>
      <c r="DIW563" s="417"/>
      <c r="DIX563" s="418"/>
      <c r="DIY563" s="418"/>
      <c r="DIZ563" s="418"/>
      <c r="DJA563" s="418"/>
      <c r="DJB563" s="418"/>
      <c r="DJC563" s="417"/>
      <c r="DJD563" s="417"/>
      <c r="DJE563" s="418"/>
      <c r="DJF563" s="418"/>
      <c r="DJG563" s="417"/>
      <c r="DJH563" s="417"/>
      <c r="DJI563" s="418"/>
      <c r="DJJ563" s="418"/>
      <c r="DJK563" s="417"/>
      <c r="DJL563" s="417"/>
      <c r="DJM563" s="417"/>
      <c r="DJN563" s="417"/>
      <c r="DJO563" s="417"/>
      <c r="DJP563" s="417"/>
      <c r="DJQ563" s="417"/>
      <c r="DJR563" s="418"/>
      <c r="DJS563" s="418"/>
      <c r="DJT563" s="417"/>
      <c r="DJU563" s="417"/>
      <c r="DJV563" s="418"/>
      <c r="DJW563" s="418"/>
      <c r="DJX563" s="417"/>
      <c r="DJY563" s="417"/>
      <c r="DJZ563" s="417"/>
      <c r="DKA563" s="417"/>
      <c r="DKB563" s="417"/>
      <c r="DKC563" s="411"/>
      <c r="DKD563" s="443"/>
      <c r="DKE563" s="417"/>
      <c r="DKF563" s="417"/>
      <c r="DKG563" s="417"/>
      <c r="DKH563" s="417"/>
      <c r="DKI563" s="417"/>
      <c r="DKJ563" s="417"/>
      <c r="DKK563" s="417"/>
      <c r="DKL563" s="416"/>
      <c r="DKM563" s="416"/>
      <c r="DKN563" s="416"/>
      <c r="DKO563" s="416"/>
      <c r="DKP563" s="416"/>
      <c r="DKQ563" s="416"/>
      <c r="DKR563" s="416"/>
      <c r="DKS563" s="416"/>
      <c r="DKT563" s="416"/>
      <c r="DKU563" s="416"/>
      <c r="DKV563" s="416"/>
      <c r="DKW563" s="416"/>
      <c r="DKX563" s="416"/>
      <c r="DKY563" s="416"/>
      <c r="DKZ563" s="416"/>
      <c r="DLA563" s="416"/>
      <c r="DLB563" s="416"/>
      <c r="DLC563" s="416"/>
      <c r="DLD563" s="416"/>
      <c r="DLE563" s="416"/>
      <c r="DLF563" s="416"/>
      <c r="DLG563" s="416"/>
      <c r="DLH563" s="416"/>
      <c r="DLI563" s="416"/>
      <c r="DLJ563" s="416"/>
      <c r="DLK563" s="416"/>
      <c r="DLL563" s="416"/>
      <c r="DLM563" s="416"/>
      <c r="DLN563" s="416"/>
      <c r="DLO563" s="416"/>
      <c r="DLP563" s="416"/>
      <c r="DLQ563" s="416"/>
      <c r="DLR563" s="416"/>
      <c r="DLS563" s="416"/>
      <c r="DLT563" s="416"/>
      <c r="DLU563" s="416"/>
      <c r="DLV563" s="416"/>
      <c r="DLW563" s="416"/>
      <c r="DLX563" s="416"/>
      <c r="DLY563" s="416"/>
      <c r="DLZ563" s="416"/>
      <c r="DMA563" s="416"/>
      <c r="DMB563" s="416"/>
      <c r="DMC563" s="416"/>
      <c r="DMD563" s="417"/>
      <c r="DME563" s="417"/>
      <c r="DMF563" s="417"/>
      <c r="DMG563" s="417"/>
      <c r="DMH563" s="417"/>
      <c r="DMI563" s="417"/>
      <c r="DMJ563" s="417"/>
      <c r="DMK563" s="417"/>
      <c r="DML563" s="417"/>
      <c r="DMM563" s="417"/>
      <c r="DMN563" s="417"/>
      <c r="DMO563" s="417"/>
      <c r="DMP563" s="417"/>
      <c r="DMQ563" s="417"/>
      <c r="DMR563" s="417"/>
      <c r="DMS563" s="417"/>
      <c r="DMT563" s="417"/>
      <c r="DMU563" s="417"/>
      <c r="DMV563" s="417"/>
      <c r="DMW563" s="417"/>
      <c r="DMX563" s="417"/>
      <c r="DMY563" s="417"/>
      <c r="DMZ563" s="417"/>
      <c r="DNA563" s="417"/>
      <c r="DNB563" s="418"/>
      <c r="DNC563" s="418"/>
      <c r="DND563" s="418"/>
      <c r="DNE563" s="418"/>
      <c r="DNF563" s="418"/>
      <c r="DNG563" s="417"/>
      <c r="DNH563" s="417"/>
      <c r="DNI563" s="418"/>
      <c r="DNJ563" s="418"/>
      <c r="DNK563" s="417"/>
      <c r="DNL563" s="417"/>
      <c r="DNM563" s="418"/>
      <c r="DNN563" s="418"/>
      <c r="DNO563" s="417"/>
      <c r="DNP563" s="417"/>
      <c r="DNQ563" s="417"/>
      <c r="DNR563" s="417"/>
      <c r="DNS563" s="417"/>
      <c r="DNT563" s="417"/>
      <c r="DNU563" s="417"/>
      <c r="DNV563" s="418"/>
      <c r="DNW563" s="418"/>
      <c r="DNX563" s="417"/>
      <c r="DNY563" s="417"/>
      <c r="DNZ563" s="418"/>
      <c r="DOA563" s="418"/>
      <c r="DOB563" s="417"/>
      <c r="DOC563" s="417"/>
      <c r="DOD563" s="417"/>
      <c r="DOE563" s="417"/>
      <c r="DOF563" s="417"/>
      <c r="DOG563" s="411"/>
      <c r="DOH563" s="443"/>
      <c r="DOI563" s="417"/>
      <c r="DOJ563" s="417"/>
      <c r="DOK563" s="417"/>
      <c r="DOL563" s="417"/>
      <c r="DOM563" s="417"/>
      <c r="DON563" s="417"/>
      <c r="DOO563" s="417"/>
      <c r="DOP563" s="416"/>
      <c r="DOQ563" s="416"/>
      <c r="DOR563" s="416"/>
      <c r="DOS563" s="416"/>
      <c r="DOT563" s="416"/>
      <c r="DOU563" s="416"/>
      <c r="DOV563" s="416"/>
      <c r="DOW563" s="416"/>
      <c r="DOX563" s="416"/>
      <c r="DOY563" s="416"/>
      <c r="DOZ563" s="416"/>
      <c r="DPA563" s="416"/>
      <c r="DPB563" s="416"/>
      <c r="DPC563" s="416"/>
      <c r="DPD563" s="416"/>
      <c r="DPE563" s="416"/>
      <c r="DPF563" s="416"/>
      <c r="DPG563" s="416"/>
      <c r="DPH563" s="416"/>
      <c r="DPI563" s="416"/>
      <c r="DPJ563" s="416"/>
      <c r="DPK563" s="416"/>
      <c r="DPL563" s="416"/>
      <c r="DPM563" s="416"/>
      <c r="DPN563" s="416"/>
      <c r="DPO563" s="416"/>
      <c r="DPP563" s="416"/>
      <c r="DPQ563" s="416"/>
      <c r="DPR563" s="416"/>
      <c r="DPS563" s="416"/>
      <c r="DPT563" s="416"/>
      <c r="DPU563" s="416"/>
      <c r="DPV563" s="416"/>
      <c r="DPW563" s="416"/>
      <c r="DPX563" s="416"/>
      <c r="DPY563" s="416"/>
      <c r="DPZ563" s="416"/>
      <c r="DQA563" s="416"/>
      <c r="DQB563" s="416"/>
      <c r="DQC563" s="416"/>
      <c r="DQD563" s="416"/>
      <c r="DQE563" s="416"/>
      <c r="DQF563" s="416"/>
      <c r="DQG563" s="416"/>
      <c r="DQH563" s="417"/>
      <c r="DQI563" s="417"/>
      <c r="DQJ563" s="417"/>
      <c r="DQK563" s="417"/>
      <c r="DQL563" s="417"/>
      <c r="DQM563" s="417"/>
      <c r="DQN563" s="417"/>
      <c r="DQO563" s="417"/>
      <c r="DQP563" s="417"/>
      <c r="DQQ563" s="417"/>
      <c r="DQR563" s="417"/>
      <c r="DQS563" s="417"/>
      <c r="DQT563" s="417"/>
      <c r="DQU563" s="417"/>
      <c r="DQV563" s="417"/>
      <c r="DQW563" s="417"/>
      <c r="DQX563" s="417"/>
      <c r="DQY563" s="417"/>
      <c r="DQZ563" s="417"/>
      <c r="DRA563" s="417"/>
      <c r="DRB563" s="417"/>
      <c r="DRC563" s="417"/>
      <c r="DRD563" s="417"/>
      <c r="DRE563" s="417"/>
      <c r="DRF563" s="418"/>
      <c r="DRG563" s="418"/>
      <c r="DRH563" s="418"/>
      <c r="DRI563" s="418"/>
      <c r="DRJ563" s="418"/>
      <c r="DRK563" s="417"/>
      <c r="DRL563" s="417"/>
      <c r="DRM563" s="418"/>
      <c r="DRN563" s="418"/>
      <c r="DRO563" s="417"/>
      <c r="DRP563" s="417"/>
      <c r="DRQ563" s="418"/>
      <c r="DRR563" s="418"/>
      <c r="DRS563" s="417"/>
      <c r="DRT563" s="417"/>
      <c r="DRU563" s="417"/>
      <c r="DRV563" s="417"/>
      <c r="DRW563" s="417"/>
      <c r="DRX563" s="417"/>
      <c r="DRY563" s="417"/>
      <c r="DRZ563" s="418"/>
      <c r="DSA563" s="418"/>
      <c r="DSB563" s="417"/>
      <c r="DSC563" s="417"/>
      <c r="DSD563" s="418"/>
      <c r="DSE563" s="418"/>
      <c r="DSF563" s="417"/>
      <c r="DSG563" s="417"/>
      <c r="DSH563" s="417"/>
      <c r="DSI563" s="417"/>
      <c r="DSJ563" s="417"/>
      <c r="DSK563" s="411"/>
      <c r="DSL563" s="443"/>
      <c r="DSM563" s="417"/>
      <c r="DSN563" s="417"/>
      <c r="DSO563" s="417"/>
      <c r="DSP563" s="417"/>
      <c r="DSQ563" s="417"/>
      <c r="DSR563" s="417"/>
      <c r="DSS563" s="417"/>
      <c r="DST563" s="416"/>
      <c r="DSU563" s="416"/>
      <c r="DSV563" s="416"/>
      <c r="DSW563" s="416"/>
      <c r="DSX563" s="416"/>
      <c r="DSY563" s="416"/>
      <c r="DSZ563" s="416"/>
      <c r="DTA563" s="416"/>
      <c r="DTB563" s="416"/>
      <c r="DTC563" s="416"/>
      <c r="DTD563" s="416"/>
      <c r="DTE563" s="416"/>
      <c r="DTF563" s="416"/>
      <c r="DTG563" s="416"/>
      <c r="DTH563" s="416"/>
      <c r="DTI563" s="416"/>
      <c r="DTJ563" s="416"/>
      <c r="DTK563" s="416"/>
      <c r="DTL563" s="416"/>
      <c r="DTM563" s="416"/>
      <c r="DTN563" s="416"/>
      <c r="DTO563" s="416"/>
      <c r="DTP563" s="416"/>
      <c r="DTQ563" s="416"/>
      <c r="DTR563" s="416"/>
      <c r="DTS563" s="416"/>
      <c r="DTT563" s="416"/>
      <c r="DTU563" s="416"/>
      <c r="DTV563" s="416"/>
      <c r="DTW563" s="416"/>
      <c r="DTX563" s="416"/>
      <c r="DTY563" s="416"/>
      <c r="DTZ563" s="416"/>
      <c r="DUA563" s="416"/>
      <c r="DUB563" s="416"/>
      <c r="DUC563" s="416"/>
      <c r="DUD563" s="416"/>
      <c r="DUE563" s="416"/>
      <c r="DUF563" s="416"/>
      <c r="DUG563" s="416"/>
      <c r="DUH563" s="416"/>
      <c r="DUI563" s="416"/>
      <c r="DUJ563" s="416"/>
      <c r="DUK563" s="416"/>
      <c r="DUL563" s="417"/>
      <c r="DUM563" s="417"/>
      <c r="DUN563" s="417"/>
      <c r="DUO563" s="417"/>
      <c r="DUP563" s="417"/>
      <c r="DUQ563" s="417"/>
      <c r="DUR563" s="417"/>
      <c r="DUS563" s="417"/>
      <c r="DUT563" s="417"/>
      <c r="DUU563" s="417"/>
      <c r="DUV563" s="417"/>
      <c r="DUW563" s="417"/>
      <c r="DUX563" s="417"/>
      <c r="DUY563" s="417"/>
      <c r="DUZ563" s="417"/>
      <c r="DVA563" s="417"/>
      <c r="DVB563" s="417"/>
      <c r="DVC563" s="417"/>
      <c r="DVD563" s="417"/>
      <c r="DVE563" s="417"/>
      <c r="DVF563" s="417"/>
      <c r="DVG563" s="417"/>
      <c r="DVH563" s="417"/>
      <c r="DVI563" s="417"/>
      <c r="DVJ563" s="418"/>
      <c r="DVK563" s="418"/>
      <c r="DVL563" s="418"/>
      <c r="DVM563" s="418"/>
      <c r="DVN563" s="418"/>
      <c r="DVO563" s="417"/>
      <c r="DVP563" s="417"/>
      <c r="DVQ563" s="418"/>
      <c r="DVR563" s="418"/>
      <c r="DVS563" s="417"/>
      <c r="DVT563" s="417"/>
      <c r="DVU563" s="418"/>
      <c r="DVV563" s="418"/>
      <c r="DVW563" s="417"/>
      <c r="DVX563" s="417"/>
      <c r="DVY563" s="417"/>
      <c r="DVZ563" s="417"/>
      <c r="DWA563" s="417"/>
      <c r="DWB563" s="417"/>
      <c r="DWC563" s="417"/>
      <c r="DWD563" s="418"/>
      <c r="DWE563" s="418"/>
      <c r="DWF563" s="417"/>
      <c r="DWG563" s="417"/>
      <c r="DWH563" s="418"/>
      <c r="DWI563" s="418"/>
      <c r="DWJ563" s="417"/>
      <c r="DWK563" s="417"/>
      <c r="DWL563" s="417"/>
      <c r="DWM563" s="417"/>
      <c r="DWN563" s="417"/>
      <c r="DWO563" s="411"/>
      <c r="DWP563" s="443"/>
      <c r="DWQ563" s="417"/>
      <c r="DWR563" s="417"/>
      <c r="DWS563" s="417"/>
      <c r="DWT563" s="417"/>
      <c r="DWU563" s="417"/>
      <c r="DWV563" s="417"/>
      <c r="DWW563" s="417"/>
      <c r="DWX563" s="416"/>
      <c r="DWY563" s="416"/>
      <c r="DWZ563" s="416"/>
      <c r="DXA563" s="416"/>
      <c r="DXB563" s="416"/>
      <c r="DXC563" s="416"/>
      <c r="DXD563" s="416"/>
      <c r="DXE563" s="416"/>
      <c r="DXF563" s="416"/>
      <c r="DXG563" s="416"/>
      <c r="DXH563" s="416"/>
      <c r="DXI563" s="416"/>
      <c r="DXJ563" s="416"/>
      <c r="DXK563" s="416"/>
      <c r="DXL563" s="416"/>
      <c r="DXM563" s="416"/>
      <c r="DXN563" s="416"/>
      <c r="DXO563" s="416"/>
      <c r="DXP563" s="416"/>
      <c r="DXQ563" s="416"/>
      <c r="DXR563" s="416"/>
      <c r="DXS563" s="416"/>
      <c r="DXT563" s="416"/>
      <c r="DXU563" s="416"/>
      <c r="DXV563" s="416"/>
      <c r="DXW563" s="416"/>
      <c r="DXX563" s="416"/>
      <c r="DXY563" s="416"/>
      <c r="DXZ563" s="416"/>
      <c r="DYA563" s="416"/>
      <c r="DYB563" s="416"/>
      <c r="DYC563" s="416"/>
      <c r="DYD563" s="416"/>
      <c r="DYE563" s="416"/>
      <c r="DYF563" s="416"/>
      <c r="DYG563" s="416"/>
      <c r="DYH563" s="416"/>
      <c r="DYI563" s="416"/>
      <c r="DYJ563" s="416"/>
      <c r="DYK563" s="416"/>
      <c r="DYL563" s="416"/>
      <c r="DYM563" s="416"/>
      <c r="DYN563" s="416"/>
      <c r="DYO563" s="416"/>
      <c r="DYP563" s="417"/>
      <c r="DYQ563" s="417"/>
      <c r="DYR563" s="417"/>
      <c r="DYS563" s="417"/>
      <c r="DYT563" s="417"/>
      <c r="DYU563" s="417"/>
      <c r="DYV563" s="417"/>
      <c r="DYW563" s="417"/>
      <c r="DYX563" s="417"/>
      <c r="DYY563" s="417"/>
      <c r="DYZ563" s="417"/>
      <c r="DZA563" s="417"/>
      <c r="DZB563" s="417"/>
      <c r="DZC563" s="417"/>
      <c r="DZD563" s="417"/>
      <c r="DZE563" s="417"/>
      <c r="DZF563" s="417"/>
      <c r="DZG563" s="417"/>
      <c r="DZH563" s="417"/>
      <c r="DZI563" s="417"/>
      <c r="DZJ563" s="417"/>
      <c r="DZK563" s="417"/>
      <c r="DZL563" s="417"/>
      <c r="DZM563" s="417"/>
      <c r="DZN563" s="418"/>
      <c r="DZO563" s="418"/>
      <c r="DZP563" s="418"/>
      <c r="DZQ563" s="418"/>
      <c r="DZR563" s="418"/>
      <c r="DZS563" s="417"/>
      <c r="DZT563" s="417"/>
      <c r="DZU563" s="418"/>
      <c r="DZV563" s="418"/>
      <c r="DZW563" s="417"/>
      <c r="DZX563" s="417"/>
      <c r="DZY563" s="418"/>
      <c r="DZZ563" s="418"/>
      <c r="EAA563" s="417"/>
      <c r="EAB563" s="417"/>
      <c r="EAC563" s="417"/>
      <c r="EAD563" s="417"/>
      <c r="EAE563" s="417"/>
      <c r="EAF563" s="417"/>
      <c r="EAG563" s="417"/>
      <c r="EAH563" s="418"/>
      <c r="EAI563" s="418"/>
      <c r="EAJ563" s="417"/>
      <c r="EAK563" s="417"/>
      <c r="EAL563" s="418"/>
      <c r="EAM563" s="418"/>
      <c r="EAN563" s="417"/>
      <c r="EAO563" s="417"/>
      <c r="EAP563" s="417"/>
      <c r="EAQ563" s="417"/>
      <c r="EAR563" s="417"/>
      <c r="EAS563" s="411"/>
      <c r="EAT563" s="443"/>
      <c r="EAU563" s="417"/>
      <c r="EAV563" s="417"/>
      <c r="EAW563" s="417"/>
      <c r="EAX563" s="417"/>
      <c r="EAY563" s="417"/>
      <c r="EAZ563" s="417"/>
      <c r="EBA563" s="417"/>
      <c r="EBB563" s="416"/>
      <c r="EBC563" s="416"/>
      <c r="EBD563" s="416"/>
      <c r="EBE563" s="416"/>
      <c r="EBF563" s="416"/>
      <c r="EBG563" s="416"/>
      <c r="EBH563" s="416"/>
      <c r="EBI563" s="416"/>
      <c r="EBJ563" s="416"/>
      <c r="EBK563" s="416"/>
      <c r="EBL563" s="416"/>
      <c r="EBM563" s="416"/>
      <c r="EBN563" s="416"/>
      <c r="EBO563" s="416"/>
      <c r="EBP563" s="416"/>
      <c r="EBQ563" s="416"/>
      <c r="EBR563" s="416"/>
      <c r="EBS563" s="416"/>
      <c r="EBT563" s="416"/>
      <c r="EBU563" s="416"/>
      <c r="EBV563" s="416"/>
      <c r="EBW563" s="416"/>
      <c r="EBX563" s="416"/>
      <c r="EBY563" s="416"/>
      <c r="EBZ563" s="416"/>
      <c r="ECA563" s="416"/>
      <c r="ECB563" s="416"/>
      <c r="ECC563" s="416"/>
      <c r="ECD563" s="416"/>
      <c r="ECE563" s="416"/>
      <c r="ECF563" s="416"/>
      <c r="ECG563" s="416"/>
      <c r="ECH563" s="416"/>
      <c r="ECI563" s="416"/>
      <c r="ECJ563" s="416"/>
      <c r="ECK563" s="416"/>
      <c r="ECL563" s="416"/>
      <c r="ECM563" s="416"/>
      <c r="ECN563" s="416"/>
      <c r="ECO563" s="416"/>
      <c r="ECP563" s="416"/>
      <c r="ECQ563" s="416"/>
      <c r="ECR563" s="416"/>
      <c r="ECS563" s="416"/>
      <c r="ECT563" s="417"/>
      <c r="ECU563" s="417"/>
      <c r="ECV563" s="417"/>
      <c r="ECW563" s="417"/>
      <c r="ECX563" s="417"/>
      <c r="ECY563" s="417"/>
      <c r="ECZ563" s="417"/>
      <c r="EDA563" s="417"/>
      <c r="EDB563" s="417"/>
      <c r="EDC563" s="417"/>
      <c r="EDD563" s="417"/>
      <c r="EDE563" s="417"/>
      <c r="EDF563" s="417"/>
      <c r="EDG563" s="417"/>
      <c r="EDH563" s="417"/>
      <c r="EDI563" s="417"/>
      <c r="EDJ563" s="417"/>
      <c r="EDK563" s="417"/>
      <c r="EDL563" s="417"/>
      <c r="EDM563" s="417"/>
      <c r="EDN563" s="417"/>
      <c r="EDO563" s="417"/>
      <c r="EDP563" s="417"/>
      <c r="EDQ563" s="417"/>
      <c r="EDR563" s="418"/>
      <c r="EDS563" s="418"/>
      <c r="EDT563" s="418"/>
      <c r="EDU563" s="418"/>
      <c r="EDV563" s="418"/>
      <c r="EDW563" s="417"/>
      <c r="EDX563" s="417"/>
      <c r="EDY563" s="418"/>
      <c r="EDZ563" s="418"/>
      <c r="EEA563" s="417"/>
      <c r="EEB563" s="417"/>
      <c r="EEC563" s="418"/>
      <c r="EED563" s="418"/>
      <c r="EEE563" s="417"/>
      <c r="EEF563" s="417"/>
      <c r="EEG563" s="417"/>
      <c r="EEH563" s="417"/>
      <c r="EEI563" s="417"/>
      <c r="EEJ563" s="417"/>
      <c r="EEK563" s="417"/>
      <c r="EEL563" s="418"/>
      <c r="EEM563" s="418"/>
      <c r="EEN563" s="417"/>
      <c r="EEO563" s="417"/>
      <c r="EEP563" s="418"/>
      <c r="EEQ563" s="418"/>
      <c r="EER563" s="417"/>
      <c r="EES563" s="417"/>
      <c r="EET563" s="417"/>
      <c r="EEU563" s="417"/>
      <c r="EEV563" s="417"/>
      <c r="EEW563" s="411"/>
      <c r="EEX563" s="443"/>
      <c r="EEY563" s="417"/>
      <c r="EEZ563" s="417"/>
      <c r="EFA563" s="417"/>
      <c r="EFB563" s="417"/>
      <c r="EFC563" s="417"/>
      <c r="EFD563" s="417"/>
      <c r="EFE563" s="417"/>
      <c r="EFF563" s="416"/>
      <c r="EFG563" s="416"/>
      <c r="EFH563" s="416"/>
      <c r="EFI563" s="416"/>
      <c r="EFJ563" s="416"/>
      <c r="EFK563" s="416"/>
      <c r="EFL563" s="416"/>
      <c r="EFM563" s="416"/>
      <c r="EFN563" s="416"/>
      <c r="EFO563" s="416"/>
      <c r="EFP563" s="416"/>
      <c r="EFQ563" s="416"/>
      <c r="EFR563" s="416"/>
      <c r="EFS563" s="416"/>
      <c r="EFT563" s="416"/>
      <c r="EFU563" s="416"/>
      <c r="EFV563" s="416"/>
      <c r="EFW563" s="416"/>
      <c r="EFX563" s="416"/>
      <c r="EFY563" s="416"/>
      <c r="EFZ563" s="416"/>
      <c r="EGA563" s="416"/>
      <c r="EGB563" s="416"/>
      <c r="EGC563" s="416"/>
      <c r="EGD563" s="416"/>
      <c r="EGE563" s="416"/>
      <c r="EGF563" s="416"/>
      <c r="EGG563" s="416"/>
      <c r="EGH563" s="416"/>
      <c r="EGI563" s="416"/>
      <c r="EGJ563" s="416"/>
      <c r="EGK563" s="416"/>
      <c r="EGL563" s="416"/>
      <c r="EGM563" s="416"/>
      <c r="EGN563" s="416"/>
      <c r="EGO563" s="416"/>
      <c r="EGP563" s="416"/>
      <c r="EGQ563" s="416"/>
      <c r="EGR563" s="416"/>
      <c r="EGS563" s="416"/>
      <c r="EGT563" s="416"/>
      <c r="EGU563" s="416"/>
      <c r="EGV563" s="416"/>
      <c r="EGW563" s="416"/>
      <c r="EGX563" s="417"/>
      <c r="EGY563" s="417"/>
      <c r="EGZ563" s="417"/>
      <c r="EHA563" s="417"/>
      <c r="EHB563" s="417"/>
      <c r="EHC563" s="417"/>
      <c r="EHD563" s="417"/>
      <c r="EHE563" s="417"/>
      <c r="EHF563" s="417"/>
      <c r="EHG563" s="417"/>
      <c r="EHH563" s="417"/>
      <c r="EHI563" s="417"/>
      <c r="EHJ563" s="417"/>
      <c r="EHK563" s="417"/>
      <c r="EHL563" s="417"/>
      <c r="EHM563" s="417"/>
      <c r="EHN563" s="417"/>
      <c r="EHO563" s="417"/>
      <c r="EHP563" s="417"/>
      <c r="EHQ563" s="417"/>
      <c r="EHR563" s="417"/>
      <c r="EHS563" s="417"/>
      <c r="EHT563" s="417"/>
      <c r="EHU563" s="417"/>
      <c r="EHV563" s="418"/>
      <c r="EHW563" s="418"/>
      <c r="EHX563" s="418"/>
      <c r="EHY563" s="418"/>
      <c r="EHZ563" s="418"/>
      <c r="EIA563" s="417"/>
      <c r="EIB563" s="417"/>
      <c r="EIC563" s="418"/>
      <c r="EID563" s="418"/>
      <c r="EIE563" s="417"/>
      <c r="EIF563" s="417"/>
      <c r="EIG563" s="418"/>
      <c r="EIH563" s="418"/>
      <c r="EII563" s="417"/>
      <c r="EIJ563" s="417"/>
      <c r="EIK563" s="417"/>
      <c r="EIL563" s="417"/>
      <c r="EIM563" s="417"/>
      <c r="EIN563" s="417"/>
      <c r="EIO563" s="417"/>
      <c r="EIP563" s="418"/>
      <c r="EIQ563" s="418"/>
      <c r="EIR563" s="417"/>
      <c r="EIS563" s="417"/>
      <c r="EIT563" s="418"/>
      <c r="EIU563" s="418"/>
      <c r="EIV563" s="417"/>
      <c r="EIW563" s="417"/>
      <c r="EIX563" s="417"/>
      <c r="EIY563" s="417"/>
      <c r="EIZ563" s="417"/>
      <c r="EJA563" s="411"/>
      <c r="EJB563" s="443"/>
      <c r="EJC563" s="417"/>
      <c r="EJD563" s="417"/>
      <c r="EJE563" s="417"/>
      <c r="EJF563" s="417"/>
      <c r="EJG563" s="417"/>
      <c r="EJH563" s="417"/>
      <c r="EJI563" s="417"/>
      <c r="EJJ563" s="416"/>
      <c r="EJK563" s="416"/>
      <c r="EJL563" s="416"/>
      <c r="EJM563" s="416"/>
      <c r="EJN563" s="416"/>
      <c r="EJO563" s="416"/>
      <c r="EJP563" s="416"/>
      <c r="EJQ563" s="416"/>
      <c r="EJR563" s="416"/>
      <c r="EJS563" s="416"/>
      <c r="EJT563" s="416"/>
      <c r="EJU563" s="416"/>
      <c r="EJV563" s="416"/>
      <c r="EJW563" s="416"/>
      <c r="EJX563" s="416"/>
      <c r="EJY563" s="416"/>
      <c r="EJZ563" s="416"/>
      <c r="EKA563" s="416"/>
      <c r="EKB563" s="416"/>
      <c r="EKC563" s="416"/>
      <c r="EKD563" s="416"/>
      <c r="EKE563" s="416"/>
      <c r="EKF563" s="416"/>
      <c r="EKG563" s="416"/>
      <c r="EKH563" s="416"/>
      <c r="EKI563" s="416"/>
      <c r="EKJ563" s="416"/>
      <c r="EKK563" s="416"/>
      <c r="EKL563" s="416"/>
      <c r="EKM563" s="416"/>
      <c r="EKN563" s="416"/>
      <c r="EKO563" s="416"/>
      <c r="EKP563" s="416"/>
      <c r="EKQ563" s="416"/>
      <c r="EKR563" s="416"/>
      <c r="EKS563" s="416"/>
      <c r="EKT563" s="416"/>
      <c r="EKU563" s="416"/>
      <c r="EKV563" s="416"/>
      <c r="EKW563" s="416"/>
      <c r="EKX563" s="416"/>
      <c r="EKY563" s="416"/>
      <c r="EKZ563" s="416"/>
      <c r="ELA563" s="416"/>
      <c r="ELB563" s="417"/>
      <c r="ELC563" s="417"/>
      <c r="ELD563" s="417"/>
      <c r="ELE563" s="417"/>
      <c r="ELF563" s="417"/>
      <c r="ELG563" s="417"/>
      <c r="ELH563" s="417"/>
      <c r="ELI563" s="417"/>
      <c r="ELJ563" s="417"/>
      <c r="ELK563" s="417"/>
      <c r="ELL563" s="417"/>
      <c r="ELM563" s="417"/>
      <c r="ELN563" s="417"/>
      <c r="ELO563" s="417"/>
      <c r="ELP563" s="417"/>
      <c r="ELQ563" s="417"/>
      <c r="ELR563" s="417"/>
      <c r="ELS563" s="417"/>
      <c r="ELT563" s="417"/>
      <c r="ELU563" s="417"/>
      <c r="ELV563" s="417"/>
      <c r="ELW563" s="417"/>
      <c r="ELX563" s="417"/>
      <c r="ELY563" s="417"/>
      <c r="ELZ563" s="418"/>
      <c r="EMA563" s="418"/>
      <c r="EMB563" s="418"/>
      <c r="EMC563" s="418"/>
      <c r="EMD563" s="418"/>
      <c r="EME563" s="417"/>
      <c r="EMF563" s="417"/>
      <c r="EMG563" s="418"/>
      <c r="EMH563" s="418"/>
      <c r="EMI563" s="417"/>
      <c r="EMJ563" s="417"/>
      <c r="EMK563" s="418"/>
      <c r="EML563" s="418"/>
      <c r="EMM563" s="417"/>
      <c r="EMN563" s="417"/>
      <c r="EMO563" s="417"/>
      <c r="EMP563" s="417"/>
      <c r="EMQ563" s="417"/>
      <c r="EMR563" s="417"/>
      <c r="EMS563" s="417"/>
      <c r="EMT563" s="418"/>
      <c r="EMU563" s="418"/>
      <c r="EMV563" s="417"/>
      <c r="EMW563" s="417"/>
      <c r="EMX563" s="418"/>
      <c r="EMY563" s="418"/>
      <c r="EMZ563" s="417"/>
      <c r="ENA563" s="417"/>
      <c r="ENB563" s="417"/>
      <c r="ENC563" s="417"/>
      <c r="END563" s="417"/>
      <c r="ENE563" s="411"/>
      <c r="ENF563" s="443"/>
      <c r="ENG563" s="417"/>
      <c r="ENH563" s="417"/>
      <c r="ENI563" s="417"/>
      <c r="ENJ563" s="417"/>
      <c r="ENK563" s="417"/>
      <c r="ENL563" s="417"/>
      <c r="ENM563" s="417"/>
      <c r="ENN563" s="416"/>
      <c r="ENO563" s="416"/>
      <c r="ENP563" s="416"/>
      <c r="ENQ563" s="416"/>
      <c r="ENR563" s="416"/>
      <c r="ENS563" s="416"/>
      <c r="ENT563" s="416"/>
      <c r="ENU563" s="416"/>
      <c r="ENV563" s="416"/>
      <c r="ENW563" s="416"/>
      <c r="ENX563" s="416"/>
      <c r="ENY563" s="416"/>
      <c r="ENZ563" s="416"/>
      <c r="EOA563" s="416"/>
      <c r="EOB563" s="416"/>
      <c r="EOC563" s="416"/>
      <c r="EOD563" s="416"/>
      <c r="EOE563" s="416"/>
      <c r="EOF563" s="416"/>
      <c r="EOG563" s="416"/>
      <c r="EOH563" s="416"/>
      <c r="EOI563" s="416"/>
      <c r="EOJ563" s="416"/>
      <c r="EOK563" s="416"/>
      <c r="EOL563" s="416"/>
      <c r="EOM563" s="416"/>
      <c r="EON563" s="416"/>
      <c r="EOO563" s="416"/>
      <c r="EOP563" s="416"/>
      <c r="EOQ563" s="416"/>
      <c r="EOR563" s="416"/>
      <c r="EOS563" s="416"/>
      <c r="EOT563" s="416"/>
      <c r="EOU563" s="416"/>
      <c r="EOV563" s="416"/>
      <c r="EOW563" s="416"/>
      <c r="EOX563" s="416"/>
      <c r="EOY563" s="416"/>
      <c r="EOZ563" s="416"/>
      <c r="EPA563" s="416"/>
      <c r="EPB563" s="416"/>
      <c r="EPC563" s="416"/>
      <c r="EPD563" s="416"/>
      <c r="EPE563" s="416"/>
      <c r="EPF563" s="417"/>
      <c r="EPG563" s="417"/>
      <c r="EPH563" s="417"/>
      <c r="EPI563" s="417"/>
      <c r="EPJ563" s="417"/>
      <c r="EPK563" s="417"/>
      <c r="EPL563" s="417"/>
      <c r="EPM563" s="417"/>
      <c r="EPN563" s="417"/>
      <c r="EPO563" s="417"/>
      <c r="EPP563" s="417"/>
      <c r="EPQ563" s="417"/>
      <c r="EPR563" s="417"/>
      <c r="EPS563" s="417"/>
      <c r="EPT563" s="417"/>
      <c r="EPU563" s="417"/>
      <c r="EPV563" s="417"/>
      <c r="EPW563" s="417"/>
      <c r="EPX563" s="417"/>
      <c r="EPY563" s="417"/>
      <c r="EPZ563" s="417"/>
      <c r="EQA563" s="417"/>
      <c r="EQB563" s="417"/>
      <c r="EQC563" s="417"/>
      <c r="EQD563" s="418"/>
      <c r="EQE563" s="418"/>
      <c r="EQF563" s="418"/>
      <c r="EQG563" s="418"/>
      <c r="EQH563" s="418"/>
      <c r="EQI563" s="417"/>
      <c r="EQJ563" s="417"/>
      <c r="EQK563" s="418"/>
      <c r="EQL563" s="418"/>
      <c r="EQM563" s="417"/>
      <c r="EQN563" s="417"/>
      <c r="EQO563" s="418"/>
      <c r="EQP563" s="418"/>
      <c r="EQQ563" s="417"/>
      <c r="EQR563" s="417"/>
      <c r="EQS563" s="417"/>
      <c r="EQT563" s="417"/>
      <c r="EQU563" s="417"/>
      <c r="EQV563" s="417"/>
      <c r="EQW563" s="417"/>
      <c r="EQX563" s="418"/>
      <c r="EQY563" s="418"/>
      <c r="EQZ563" s="417"/>
      <c r="ERA563" s="417"/>
      <c r="ERB563" s="418"/>
      <c r="ERC563" s="418"/>
      <c r="ERD563" s="417"/>
      <c r="ERE563" s="417"/>
      <c r="ERF563" s="417"/>
      <c r="ERG563" s="417"/>
      <c r="ERH563" s="417"/>
      <c r="ERI563" s="411"/>
      <c r="ERJ563" s="443"/>
      <c r="ERK563" s="417"/>
      <c r="ERL563" s="417"/>
      <c r="ERM563" s="417"/>
      <c r="ERN563" s="417"/>
      <c r="ERO563" s="417"/>
      <c r="ERP563" s="417"/>
      <c r="ERQ563" s="417"/>
      <c r="ERR563" s="416"/>
      <c r="ERS563" s="416"/>
      <c r="ERT563" s="416"/>
      <c r="ERU563" s="416"/>
      <c r="ERV563" s="416"/>
      <c r="ERW563" s="416"/>
      <c r="ERX563" s="416"/>
      <c r="ERY563" s="416"/>
      <c r="ERZ563" s="416"/>
      <c r="ESA563" s="416"/>
      <c r="ESB563" s="416"/>
      <c r="ESC563" s="416"/>
      <c r="ESD563" s="416"/>
      <c r="ESE563" s="416"/>
      <c r="ESF563" s="416"/>
      <c r="ESG563" s="416"/>
      <c r="ESH563" s="416"/>
      <c r="ESI563" s="416"/>
      <c r="ESJ563" s="416"/>
      <c r="ESK563" s="416"/>
      <c r="ESL563" s="416"/>
      <c r="ESM563" s="416"/>
      <c r="ESN563" s="416"/>
      <c r="ESO563" s="416"/>
      <c r="ESP563" s="416"/>
      <c r="ESQ563" s="416"/>
      <c r="ESR563" s="416"/>
      <c r="ESS563" s="416"/>
      <c r="EST563" s="416"/>
      <c r="ESU563" s="416"/>
      <c r="ESV563" s="416"/>
      <c r="ESW563" s="416"/>
      <c r="ESX563" s="416"/>
      <c r="ESY563" s="416"/>
      <c r="ESZ563" s="416"/>
      <c r="ETA563" s="416"/>
      <c r="ETB563" s="416"/>
      <c r="ETC563" s="416"/>
      <c r="ETD563" s="416"/>
      <c r="ETE563" s="416"/>
      <c r="ETF563" s="416"/>
      <c r="ETG563" s="416"/>
      <c r="ETH563" s="416"/>
      <c r="ETI563" s="416"/>
      <c r="ETJ563" s="417"/>
      <c r="ETK563" s="417"/>
      <c r="ETL563" s="417"/>
      <c r="ETM563" s="417"/>
      <c r="ETN563" s="417"/>
      <c r="ETO563" s="417"/>
      <c r="ETP563" s="417"/>
      <c r="ETQ563" s="417"/>
      <c r="ETR563" s="417"/>
      <c r="ETS563" s="417"/>
      <c r="ETT563" s="417"/>
      <c r="ETU563" s="417"/>
      <c r="ETV563" s="417"/>
      <c r="ETW563" s="417"/>
      <c r="ETX563" s="417"/>
      <c r="ETY563" s="417"/>
      <c r="ETZ563" s="417"/>
      <c r="EUA563" s="417"/>
      <c r="EUB563" s="417"/>
      <c r="EUC563" s="417"/>
      <c r="EUD563" s="417"/>
      <c r="EUE563" s="417"/>
      <c r="EUF563" s="417"/>
      <c r="EUG563" s="417"/>
      <c r="EUH563" s="418"/>
      <c r="EUI563" s="418"/>
      <c r="EUJ563" s="418"/>
      <c r="EUK563" s="418"/>
      <c r="EUL563" s="418"/>
      <c r="EUM563" s="417"/>
      <c r="EUN563" s="417"/>
      <c r="EUO563" s="418"/>
      <c r="EUP563" s="418"/>
      <c r="EUQ563" s="417"/>
      <c r="EUR563" s="417"/>
      <c r="EUS563" s="418"/>
      <c r="EUT563" s="418"/>
      <c r="EUU563" s="417"/>
      <c r="EUV563" s="417"/>
      <c r="EUW563" s="417"/>
      <c r="EUX563" s="417"/>
      <c r="EUY563" s="417"/>
      <c r="EUZ563" s="417"/>
      <c r="EVA563" s="417"/>
      <c r="EVB563" s="418"/>
      <c r="EVC563" s="418"/>
      <c r="EVD563" s="417"/>
      <c r="EVE563" s="417"/>
      <c r="EVF563" s="418"/>
      <c r="EVG563" s="418"/>
      <c r="EVH563" s="417"/>
      <c r="EVI563" s="417"/>
      <c r="EVJ563" s="417"/>
      <c r="EVK563" s="417"/>
      <c r="EVL563" s="417"/>
      <c r="EVM563" s="411"/>
      <c r="EVN563" s="443"/>
      <c r="EVO563" s="417"/>
      <c r="EVP563" s="417"/>
      <c r="EVQ563" s="417"/>
      <c r="EVR563" s="417"/>
      <c r="EVS563" s="417"/>
      <c r="EVT563" s="417"/>
      <c r="EVU563" s="417"/>
      <c r="EVV563" s="416"/>
      <c r="EVW563" s="416"/>
      <c r="EVX563" s="416"/>
      <c r="EVY563" s="416"/>
      <c r="EVZ563" s="416"/>
      <c r="EWA563" s="416"/>
      <c r="EWB563" s="416"/>
      <c r="EWC563" s="416"/>
      <c r="EWD563" s="416"/>
      <c r="EWE563" s="416"/>
      <c r="EWF563" s="416"/>
      <c r="EWG563" s="416"/>
      <c r="EWH563" s="416"/>
      <c r="EWI563" s="416"/>
      <c r="EWJ563" s="416"/>
      <c r="EWK563" s="416"/>
      <c r="EWL563" s="416"/>
      <c r="EWM563" s="416"/>
      <c r="EWN563" s="416"/>
      <c r="EWO563" s="416"/>
      <c r="EWP563" s="416"/>
      <c r="EWQ563" s="416"/>
      <c r="EWR563" s="416"/>
      <c r="EWS563" s="416"/>
      <c r="EWT563" s="416"/>
      <c r="EWU563" s="416"/>
      <c r="EWV563" s="416"/>
      <c r="EWW563" s="416"/>
      <c r="EWX563" s="416"/>
      <c r="EWY563" s="416"/>
      <c r="EWZ563" s="416"/>
      <c r="EXA563" s="416"/>
      <c r="EXB563" s="416"/>
      <c r="EXC563" s="416"/>
      <c r="EXD563" s="416"/>
      <c r="EXE563" s="416"/>
      <c r="EXF563" s="416"/>
      <c r="EXG563" s="416"/>
      <c r="EXH563" s="416"/>
      <c r="EXI563" s="416"/>
      <c r="EXJ563" s="416"/>
      <c r="EXK563" s="416"/>
      <c r="EXL563" s="416"/>
      <c r="EXM563" s="416"/>
      <c r="EXN563" s="417"/>
      <c r="EXO563" s="417"/>
      <c r="EXP563" s="417"/>
      <c r="EXQ563" s="417"/>
      <c r="EXR563" s="417"/>
      <c r="EXS563" s="417"/>
      <c r="EXT563" s="417"/>
      <c r="EXU563" s="417"/>
      <c r="EXV563" s="417"/>
      <c r="EXW563" s="417"/>
      <c r="EXX563" s="417"/>
      <c r="EXY563" s="417"/>
      <c r="EXZ563" s="417"/>
      <c r="EYA563" s="417"/>
      <c r="EYB563" s="417"/>
      <c r="EYC563" s="417"/>
      <c r="EYD563" s="417"/>
      <c r="EYE563" s="417"/>
      <c r="EYF563" s="417"/>
      <c r="EYG563" s="417"/>
      <c r="EYH563" s="417"/>
      <c r="EYI563" s="417"/>
      <c r="EYJ563" s="417"/>
      <c r="EYK563" s="417"/>
      <c r="EYL563" s="418"/>
      <c r="EYM563" s="418"/>
      <c r="EYN563" s="418"/>
      <c r="EYO563" s="418"/>
      <c r="EYP563" s="418"/>
      <c r="EYQ563" s="417"/>
      <c r="EYR563" s="417"/>
      <c r="EYS563" s="418"/>
      <c r="EYT563" s="418"/>
      <c r="EYU563" s="417"/>
      <c r="EYV563" s="417"/>
      <c r="EYW563" s="418"/>
      <c r="EYX563" s="418"/>
      <c r="EYY563" s="417"/>
      <c r="EYZ563" s="417"/>
      <c r="EZA563" s="417"/>
      <c r="EZB563" s="417"/>
      <c r="EZC563" s="417"/>
      <c r="EZD563" s="417"/>
      <c r="EZE563" s="417"/>
      <c r="EZF563" s="418"/>
      <c r="EZG563" s="418"/>
      <c r="EZH563" s="417"/>
      <c r="EZI563" s="417"/>
      <c r="EZJ563" s="418"/>
      <c r="EZK563" s="418"/>
      <c r="EZL563" s="417"/>
      <c r="EZM563" s="417"/>
      <c r="EZN563" s="417"/>
      <c r="EZO563" s="417"/>
      <c r="EZP563" s="417"/>
      <c r="EZQ563" s="411"/>
      <c r="EZR563" s="443"/>
      <c r="EZS563" s="417"/>
      <c r="EZT563" s="417"/>
      <c r="EZU563" s="417"/>
      <c r="EZV563" s="417"/>
      <c r="EZW563" s="417"/>
      <c r="EZX563" s="417"/>
      <c r="EZY563" s="417"/>
      <c r="EZZ563" s="416"/>
      <c r="FAA563" s="416"/>
      <c r="FAB563" s="416"/>
      <c r="FAC563" s="416"/>
      <c r="FAD563" s="416"/>
      <c r="FAE563" s="416"/>
      <c r="FAF563" s="416"/>
      <c r="FAG563" s="416"/>
      <c r="FAH563" s="416"/>
      <c r="FAI563" s="416"/>
      <c r="FAJ563" s="416"/>
      <c r="FAK563" s="416"/>
      <c r="FAL563" s="416"/>
      <c r="FAM563" s="416"/>
      <c r="FAN563" s="416"/>
      <c r="FAO563" s="416"/>
      <c r="FAP563" s="416"/>
      <c r="FAQ563" s="416"/>
      <c r="FAR563" s="416"/>
      <c r="FAS563" s="416"/>
      <c r="FAT563" s="416"/>
      <c r="FAU563" s="416"/>
      <c r="FAV563" s="416"/>
      <c r="FAW563" s="416"/>
      <c r="FAX563" s="416"/>
      <c r="FAY563" s="416"/>
      <c r="FAZ563" s="416"/>
      <c r="FBA563" s="416"/>
      <c r="FBB563" s="416"/>
      <c r="FBC563" s="416"/>
      <c r="FBD563" s="416"/>
      <c r="FBE563" s="416"/>
      <c r="FBF563" s="416"/>
      <c r="FBG563" s="416"/>
      <c r="FBH563" s="416"/>
      <c r="FBI563" s="416"/>
      <c r="FBJ563" s="416"/>
      <c r="FBK563" s="416"/>
      <c r="FBL563" s="416"/>
      <c r="FBM563" s="416"/>
      <c r="FBN563" s="416"/>
      <c r="FBO563" s="416"/>
      <c r="FBP563" s="416"/>
      <c r="FBQ563" s="416"/>
      <c r="FBR563" s="417"/>
      <c r="FBS563" s="417"/>
      <c r="FBT563" s="417"/>
      <c r="FBU563" s="417"/>
      <c r="FBV563" s="417"/>
      <c r="FBW563" s="417"/>
      <c r="FBX563" s="417"/>
      <c r="FBY563" s="417"/>
      <c r="FBZ563" s="417"/>
      <c r="FCA563" s="417"/>
      <c r="FCB563" s="417"/>
      <c r="FCC563" s="417"/>
      <c r="FCD563" s="417"/>
      <c r="FCE563" s="417"/>
      <c r="FCF563" s="417"/>
      <c r="FCG563" s="417"/>
      <c r="FCH563" s="417"/>
      <c r="FCI563" s="417"/>
      <c r="FCJ563" s="417"/>
      <c r="FCK563" s="417"/>
      <c r="FCL563" s="417"/>
      <c r="FCM563" s="417"/>
      <c r="FCN563" s="417"/>
      <c r="FCO563" s="417"/>
      <c r="FCP563" s="418"/>
      <c r="FCQ563" s="418"/>
      <c r="FCR563" s="418"/>
      <c r="FCS563" s="418"/>
      <c r="FCT563" s="418"/>
      <c r="FCU563" s="417"/>
      <c r="FCV563" s="417"/>
      <c r="FCW563" s="418"/>
      <c r="FCX563" s="418"/>
      <c r="FCY563" s="417"/>
      <c r="FCZ563" s="417"/>
      <c r="FDA563" s="418"/>
      <c r="FDB563" s="418"/>
      <c r="FDC563" s="417"/>
      <c r="FDD563" s="417"/>
      <c r="FDE563" s="417"/>
      <c r="FDF563" s="417"/>
      <c r="FDG563" s="417"/>
      <c r="FDH563" s="417"/>
      <c r="FDI563" s="417"/>
      <c r="FDJ563" s="418"/>
      <c r="FDK563" s="418"/>
      <c r="FDL563" s="417"/>
      <c r="FDM563" s="417"/>
      <c r="FDN563" s="418"/>
      <c r="FDO563" s="418"/>
      <c r="FDP563" s="417"/>
      <c r="FDQ563" s="417"/>
      <c r="FDR563" s="417"/>
      <c r="FDS563" s="417"/>
      <c r="FDT563" s="417"/>
      <c r="FDU563" s="411"/>
      <c r="FDV563" s="443"/>
      <c r="FDW563" s="417"/>
      <c r="FDX563" s="417"/>
      <c r="FDY563" s="417"/>
      <c r="FDZ563" s="417"/>
      <c r="FEA563" s="417"/>
      <c r="FEB563" s="417"/>
      <c r="FEC563" s="417"/>
      <c r="FED563" s="416"/>
      <c r="FEE563" s="416"/>
      <c r="FEF563" s="416"/>
      <c r="FEG563" s="416"/>
      <c r="FEH563" s="416"/>
      <c r="FEI563" s="416"/>
      <c r="FEJ563" s="416"/>
      <c r="FEK563" s="416"/>
      <c r="FEL563" s="416"/>
      <c r="FEM563" s="416"/>
      <c r="FEN563" s="416"/>
      <c r="FEO563" s="416"/>
      <c r="FEP563" s="416"/>
      <c r="FEQ563" s="416"/>
      <c r="FER563" s="416"/>
      <c r="FES563" s="416"/>
      <c r="FET563" s="416"/>
      <c r="FEU563" s="416"/>
      <c r="FEV563" s="416"/>
      <c r="FEW563" s="416"/>
      <c r="FEX563" s="416"/>
      <c r="FEY563" s="416"/>
      <c r="FEZ563" s="416"/>
      <c r="FFA563" s="416"/>
      <c r="FFB563" s="416"/>
      <c r="FFC563" s="416"/>
      <c r="FFD563" s="416"/>
      <c r="FFE563" s="416"/>
      <c r="FFF563" s="416"/>
      <c r="FFG563" s="416"/>
      <c r="FFH563" s="416"/>
      <c r="FFI563" s="416"/>
      <c r="FFJ563" s="416"/>
      <c r="FFK563" s="416"/>
      <c r="FFL563" s="416"/>
      <c r="FFM563" s="416"/>
      <c r="FFN563" s="416"/>
      <c r="FFO563" s="416"/>
      <c r="FFP563" s="416"/>
      <c r="FFQ563" s="416"/>
      <c r="FFR563" s="416"/>
      <c r="FFS563" s="416"/>
      <c r="FFT563" s="416"/>
      <c r="FFU563" s="416"/>
      <c r="FFV563" s="417"/>
      <c r="FFW563" s="417"/>
      <c r="FFX563" s="417"/>
      <c r="FFY563" s="417"/>
      <c r="FFZ563" s="417"/>
      <c r="FGA563" s="417"/>
      <c r="FGB563" s="417"/>
      <c r="FGC563" s="417"/>
      <c r="FGD563" s="417"/>
      <c r="FGE563" s="417"/>
      <c r="FGF563" s="417"/>
      <c r="FGG563" s="417"/>
      <c r="FGH563" s="417"/>
      <c r="FGI563" s="417"/>
      <c r="FGJ563" s="417"/>
      <c r="FGK563" s="417"/>
      <c r="FGL563" s="417"/>
      <c r="FGM563" s="417"/>
      <c r="FGN563" s="417"/>
      <c r="FGO563" s="417"/>
      <c r="FGP563" s="417"/>
      <c r="FGQ563" s="417"/>
      <c r="FGR563" s="417"/>
      <c r="FGS563" s="417"/>
      <c r="FGT563" s="418"/>
      <c r="FGU563" s="418"/>
      <c r="FGV563" s="418"/>
      <c r="FGW563" s="418"/>
      <c r="FGX563" s="418"/>
      <c r="FGY563" s="417"/>
      <c r="FGZ563" s="417"/>
      <c r="FHA563" s="418"/>
      <c r="FHB563" s="418"/>
      <c r="FHC563" s="417"/>
      <c r="FHD563" s="417"/>
      <c r="FHE563" s="418"/>
      <c r="FHF563" s="418"/>
      <c r="FHG563" s="417"/>
      <c r="FHH563" s="417"/>
      <c r="FHI563" s="417"/>
      <c r="FHJ563" s="417"/>
      <c r="FHK563" s="417"/>
      <c r="FHL563" s="417"/>
      <c r="FHM563" s="417"/>
      <c r="FHN563" s="418"/>
      <c r="FHO563" s="418"/>
      <c r="FHP563" s="417"/>
      <c r="FHQ563" s="417"/>
      <c r="FHR563" s="418"/>
      <c r="FHS563" s="418"/>
      <c r="FHT563" s="417"/>
      <c r="FHU563" s="417"/>
      <c r="FHV563" s="417"/>
      <c r="FHW563" s="417"/>
      <c r="FHX563" s="417"/>
      <c r="FHY563" s="411"/>
      <c r="FHZ563" s="443"/>
      <c r="FIA563" s="417"/>
      <c r="FIB563" s="417"/>
      <c r="FIC563" s="417"/>
      <c r="FID563" s="417"/>
      <c r="FIE563" s="417"/>
      <c r="FIF563" s="417"/>
      <c r="FIG563" s="417"/>
      <c r="FIH563" s="416"/>
      <c r="FII563" s="416"/>
      <c r="FIJ563" s="416"/>
      <c r="FIK563" s="416"/>
      <c r="FIL563" s="416"/>
      <c r="FIM563" s="416"/>
      <c r="FIN563" s="416"/>
      <c r="FIO563" s="416"/>
      <c r="FIP563" s="416"/>
      <c r="FIQ563" s="416"/>
      <c r="FIR563" s="416"/>
      <c r="FIS563" s="416"/>
      <c r="FIT563" s="416"/>
      <c r="FIU563" s="416"/>
      <c r="FIV563" s="416"/>
      <c r="FIW563" s="416"/>
      <c r="FIX563" s="416"/>
      <c r="FIY563" s="416"/>
      <c r="FIZ563" s="416"/>
      <c r="FJA563" s="416"/>
      <c r="FJB563" s="416"/>
      <c r="FJC563" s="416"/>
      <c r="FJD563" s="416"/>
      <c r="FJE563" s="416"/>
      <c r="FJF563" s="416"/>
      <c r="FJG563" s="416"/>
      <c r="FJH563" s="416"/>
      <c r="FJI563" s="416"/>
      <c r="FJJ563" s="416"/>
      <c r="FJK563" s="416"/>
      <c r="FJL563" s="416"/>
      <c r="FJM563" s="416"/>
      <c r="FJN563" s="416"/>
      <c r="FJO563" s="416"/>
      <c r="FJP563" s="416"/>
      <c r="FJQ563" s="416"/>
      <c r="FJR563" s="416"/>
      <c r="FJS563" s="416"/>
      <c r="FJT563" s="416"/>
      <c r="FJU563" s="416"/>
      <c r="FJV563" s="416"/>
      <c r="FJW563" s="416"/>
      <c r="FJX563" s="416"/>
      <c r="FJY563" s="416"/>
      <c r="FJZ563" s="417"/>
      <c r="FKA563" s="417"/>
      <c r="FKB563" s="417"/>
      <c r="FKC563" s="417"/>
      <c r="FKD563" s="417"/>
      <c r="FKE563" s="417"/>
      <c r="FKF563" s="417"/>
      <c r="FKG563" s="417"/>
      <c r="FKH563" s="417"/>
      <c r="FKI563" s="417"/>
      <c r="FKJ563" s="417"/>
      <c r="FKK563" s="417"/>
      <c r="FKL563" s="417"/>
      <c r="FKM563" s="417"/>
      <c r="FKN563" s="417"/>
      <c r="FKO563" s="417"/>
      <c r="FKP563" s="417"/>
      <c r="FKQ563" s="417"/>
      <c r="FKR563" s="417"/>
      <c r="FKS563" s="417"/>
      <c r="FKT563" s="417"/>
      <c r="FKU563" s="417"/>
      <c r="FKV563" s="417"/>
      <c r="FKW563" s="417"/>
      <c r="FKX563" s="418"/>
      <c r="FKY563" s="418"/>
      <c r="FKZ563" s="418"/>
      <c r="FLA563" s="418"/>
      <c r="FLB563" s="418"/>
      <c r="FLC563" s="417"/>
      <c r="FLD563" s="417"/>
      <c r="FLE563" s="418"/>
      <c r="FLF563" s="418"/>
      <c r="FLG563" s="417"/>
      <c r="FLH563" s="417"/>
      <c r="FLI563" s="418"/>
      <c r="FLJ563" s="418"/>
      <c r="FLK563" s="417"/>
      <c r="FLL563" s="417"/>
      <c r="FLM563" s="417"/>
      <c r="FLN563" s="417"/>
      <c r="FLO563" s="417"/>
      <c r="FLP563" s="417"/>
      <c r="FLQ563" s="417"/>
      <c r="FLR563" s="418"/>
      <c r="FLS563" s="418"/>
      <c r="FLT563" s="417"/>
      <c r="FLU563" s="417"/>
      <c r="FLV563" s="418"/>
      <c r="FLW563" s="418"/>
      <c r="FLX563" s="417"/>
      <c r="FLY563" s="417"/>
      <c r="FLZ563" s="417"/>
      <c r="FMA563" s="417"/>
      <c r="FMB563" s="417"/>
      <c r="FMC563" s="411"/>
      <c r="FMD563" s="443"/>
      <c r="FME563" s="417"/>
      <c r="FMF563" s="417"/>
      <c r="FMG563" s="417"/>
      <c r="FMH563" s="417"/>
      <c r="FMI563" s="417"/>
      <c r="FMJ563" s="417"/>
      <c r="FMK563" s="417"/>
      <c r="FML563" s="416"/>
      <c r="FMM563" s="416"/>
      <c r="FMN563" s="416"/>
      <c r="FMO563" s="416"/>
      <c r="FMP563" s="416"/>
      <c r="FMQ563" s="416"/>
      <c r="FMR563" s="416"/>
      <c r="FMS563" s="416"/>
      <c r="FMT563" s="416"/>
      <c r="FMU563" s="416"/>
      <c r="FMV563" s="416"/>
      <c r="FMW563" s="416"/>
      <c r="FMX563" s="416"/>
      <c r="FMY563" s="416"/>
      <c r="FMZ563" s="416"/>
      <c r="FNA563" s="416"/>
      <c r="FNB563" s="416"/>
      <c r="FNC563" s="416"/>
      <c r="FND563" s="416"/>
      <c r="FNE563" s="416"/>
      <c r="FNF563" s="416"/>
      <c r="FNG563" s="416"/>
      <c r="FNH563" s="416"/>
      <c r="FNI563" s="416"/>
      <c r="FNJ563" s="416"/>
      <c r="FNK563" s="416"/>
      <c r="FNL563" s="416"/>
      <c r="FNM563" s="416"/>
      <c r="FNN563" s="416"/>
      <c r="FNO563" s="416"/>
      <c r="FNP563" s="416"/>
      <c r="FNQ563" s="416"/>
      <c r="FNR563" s="416"/>
      <c r="FNS563" s="416"/>
      <c r="FNT563" s="416"/>
      <c r="FNU563" s="416"/>
      <c r="FNV563" s="416"/>
      <c r="FNW563" s="416"/>
      <c r="FNX563" s="416"/>
      <c r="FNY563" s="416"/>
      <c r="FNZ563" s="416"/>
      <c r="FOA563" s="416"/>
      <c r="FOB563" s="416"/>
      <c r="FOC563" s="416"/>
      <c r="FOD563" s="417"/>
      <c r="FOE563" s="417"/>
      <c r="FOF563" s="417"/>
      <c r="FOG563" s="417"/>
      <c r="FOH563" s="417"/>
      <c r="FOI563" s="417"/>
      <c r="FOJ563" s="417"/>
      <c r="FOK563" s="417"/>
      <c r="FOL563" s="417"/>
      <c r="FOM563" s="417"/>
      <c r="FON563" s="417"/>
      <c r="FOO563" s="417"/>
      <c r="FOP563" s="417"/>
      <c r="FOQ563" s="417"/>
      <c r="FOR563" s="417"/>
      <c r="FOS563" s="417"/>
      <c r="FOT563" s="417"/>
      <c r="FOU563" s="417"/>
      <c r="FOV563" s="417"/>
      <c r="FOW563" s="417"/>
      <c r="FOX563" s="417"/>
      <c r="FOY563" s="417"/>
      <c r="FOZ563" s="417"/>
      <c r="FPA563" s="417"/>
      <c r="FPB563" s="418"/>
      <c r="FPC563" s="418"/>
      <c r="FPD563" s="418"/>
      <c r="FPE563" s="418"/>
      <c r="FPF563" s="418"/>
      <c r="FPG563" s="417"/>
      <c r="FPH563" s="417"/>
      <c r="FPI563" s="418"/>
      <c r="FPJ563" s="418"/>
      <c r="FPK563" s="417"/>
      <c r="FPL563" s="417"/>
      <c r="FPM563" s="418"/>
      <c r="FPN563" s="418"/>
      <c r="FPO563" s="417"/>
      <c r="FPP563" s="417"/>
      <c r="FPQ563" s="417"/>
      <c r="FPR563" s="417"/>
      <c r="FPS563" s="417"/>
      <c r="FPT563" s="417"/>
      <c r="FPU563" s="417"/>
      <c r="FPV563" s="418"/>
      <c r="FPW563" s="418"/>
      <c r="FPX563" s="417"/>
      <c r="FPY563" s="417"/>
      <c r="FPZ563" s="418"/>
      <c r="FQA563" s="418"/>
      <c r="FQB563" s="417"/>
      <c r="FQC563" s="417"/>
      <c r="FQD563" s="417"/>
      <c r="FQE563" s="417"/>
      <c r="FQF563" s="417"/>
      <c r="FQG563" s="411"/>
      <c r="FQH563" s="443"/>
      <c r="FQI563" s="417"/>
      <c r="FQJ563" s="417"/>
      <c r="FQK563" s="417"/>
      <c r="FQL563" s="417"/>
      <c r="FQM563" s="417"/>
      <c r="FQN563" s="417"/>
      <c r="FQO563" s="417"/>
      <c r="FQP563" s="416"/>
      <c r="FQQ563" s="416"/>
      <c r="FQR563" s="416"/>
      <c r="FQS563" s="416"/>
      <c r="FQT563" s="416"/>
      <c r="FQU563" s="416"/>
      <c r="FQV563" s="416"/>
      <c r="FQW563" s="416"/>
      <c r="FQX563" s="416"/>
      <c r="FQY563" s="416"/>
      <c r="FQZ563" s="416"/>
      <c r="FRA563" s="416"/>
      <c r="FRB563" s="416"/>
      <c r="FRC563" s="416"/>
      <c r="FRD563" s="416"/>
      <c r="FRE563" s="416"/>
      <c r="FRF563" s="416"/>
      <c r="FRG563" s="416"/>
      <c r="FRH563" s="416"/>
      <c r="FRI563" s="416"/>
      <c r="FRJ563" s="416"/>
      <c r="FRK563" s="416"/>
      <c r="FRL563" s="416"/>
      <c r="FRM563" s="416"/>
      <c r="FRN563" s="416"/>
      <c r="FRO563" s="416"/>
      <c r="FRP563" s="416"/>
      <c r="FRQ563" s="416"/>
      <c r="FRR563" s="416"/>
      <c r="FRS563" s="416"/>
      <c r="FRT563" s="416"/>
      <c r="FRU563" s="416"/>
      <c r="FRV563" s="416"/>
      <c r="FRW563" s="416"/>
      <c r="FRX563" s="416"/>
      <c r="FRY563" s="416"/>
      <c r="FRZ563" s="416"/>
      <c r="FSA563" s="416"/>
      <c r="FSB563" s="416"/>
      <c r="FSC563" s="416"/>
      <c r="FSD563" s="416"/>
      <c r="FSE563" s="416"/>
      <c r="FSF563" s="416"/>
      <c r="FSG563" s="416"/>
      <c r="FSH563" s="417"/>
      <c r="FSI563" s="417"/>
      <c r="FSJ563" s="417"/>
      <c r="FSK563" s="417"/>
      <c r="FSL563" s="417"/>
      <c r="FSM563" s="417"/>
      <c r="FSN563" s="417"/>
      <c r="FSO563" s="417"/>
      <c r="FSP563" s="417"/>
      <c r="FSQ563" s="417"/>
      <c r="FSR563" s="417"/>
      <c r="FSS563" s="417"/>
      <c r="FST563" s="417"/>
      <c r="FSU563" s="417"/>
      <c r="FSV563" s="417"/>
      <c r="FSW563" s="417"/>
      <c r="FSX563" s="417"/>
      <c r="FSY563" s="417"/>
      <c r="FSZ563" s="417"/>
      <c r="FTA563" s="417"/>
      <c r="FTB563" s="417"/>
      <c r="FTC563" s="417"/>
      <c r="FTD563" s="417"/>
      <c r="FTE563" s="417"/>
      <c r="FTF563" s="418"/>
      <c r="FTG563" s="418"/>
      <c r="FTH563" s="418"/>
      <c r="FTI563" s="418"/>
      <c r="FTJ563" s="418"/>
      <c r="FTK563" s="417"/>
      <c r="FTL563" s="417"/>
      <c r="FTM563" s="418"/>
      <c r="FTN563" s="418"/>
      <c r="FTO563" s="417"/>
      <c r="FTP563" s="417"/>
      <c r="FTQ563" s="418"/>
      <c r="FTR563" s="418"/>
      <c r="FTS563" s="417"/>
      <c r="FTT563" s="417"/>
      <c r="FTU563" s="417"/>
      <c r="FTV563" s="417"/>
      <c r="FTW563" s="417"/>
      <c r="FTX563" s="417"/>
      <c r="FTY563" s="417"/>
      <c r="FTZ563" s="418"/>
      <c r="FUA563" s="418"/>
      <c r="FUB563" s="417"/>
      <c r="FUC563" s="417"/>
      <c r="FUD563" s="418"/>
      <c r="FUE563" s="418"/>
      <c r="FUF563" s="417"/>
      <c r="FUG563" s="417"/>
      <c r="FUH563" s="417"/>
      <c r="FUI563" s="417"/>
      <c r="FUJ563" s="417"/>
      <c r="FUK563" s="411"/>
      <c r="FUL563" s="443"/>
      <c r="FUM563" s="417"/>
      <c r="FUN563" s="417"/>
      <c r="FUO563" s="417"/>
      <c r="FUP563" s="417"/>
      <c r="FUQ563" s="417"/>
      <c r="FUR563" s="417"/>
      <c r="FUS563" s="417"/>
      <c r="FUT563" s="416"/>
      <c r="FUU563" s="416"/>
      <c r="FUV563" s="416"/>
      <c r="FUW563" s="416"/>
      <c r="FUX563" s="416"/>
      <c r="FUY563" s="416"/>
      <c r="FUZ563" s="416"/>
      <c r="FVA563" s="416"/>
      <c r="FVB563" s="416"/>
      <c r="FVC563" s="416"/>
      <c r="FVD563" s="416"/>
      <c r="FVE563" s="416"/>
      <c r="FVF563" s="416"/>
      <c r="FVG563" s="416"/>
      <c r="FVH563" s="416"/>
      <c r="FVI563" s="416"/>
      <c r="FVJ563" s="416"/>
      <c r="FVK563" s="416"/>
      <c r="FVL563" s="416"/>
      <c r="FVM563" s="416"/>
      <c r="FVN563" s="416"/>
      <c r="FVO563" s="416"/>
      <c r="FVP563" s="416"/>
      <c r="FVQ563" s="416"/>
      <c r="FVR563" s="416"/>
      <c r="FVS563" s="416"/>
      <c r="FVT563" s="416"/>
      <c r="FVU563" s="416"/>
      <c r="FVV563" s="416"/>
      <c r="FVW563" s="416"/>
      <c r="FVX563" s="416"/>
      <c r="FVY563" s="416"/>
      <c r="FVZ563" s="416"/>
      <c r="FWA563" s="416"/>
      <c r="FWB563" s="416"/>
      <c r="FWC563" s="416"/>
      <c r="FWD563" s="416"/>
      <c r="FWE563" s="416"/>
      <c r="FWF563" s="416"/>
      <c r="FWG563" s="416"/>
      <c r="FWH563" s="416"/>
      <c r="FWI563" s="416"/>
      <c r="FWJ563" s="416"/>
      <c r="FWK563" s="416"/>
      <c r="FWL563" s="417"/>
      <c r="FWM563" s="417"/>
      <c r="FWN563" s="417"/>
      <c r="FWO563" s="417"/>
      <c r="FWP563" s="417"/>
      <c r="FWQ563" s="417"/>
      <c r="FWR563" s="417"/>
      <c r="FWS563" s="417"/>
      <c r="FWT563" s="417"/>
      <c r="FWU563" s="417"/>
      <c r="FWV563" s="417"/>
      <c r="FWW563" s="417"/>
      <c r="FWX563" s="417"/>
      <c r="FWY563" s="417"/>
      <c r="FWZ563" s="417"/>
      <c r="FXA563" s="417"/>
      <c r="FXB563" s="417"/>
      <c r="FXC563" s="417"/>
      <c r="FXD563" s="417"/>
      <c r="FXE563" s="417"/>
      <c r="FXF563" s="417"/>
      <c r="FXG563" s="417"/>
      <c r="FXH563" s="417"/>
      <c r="FXI563" s="417"/>
      <c r="FXJ563" s="418"/>
      <c r="FXK563" s="418"/>
      <c r="FXL563" s="418"/>
      <c r="FXM563" s="418"/>
      <c r="FXN563" s="418"/>
      <c r="FXO563" s="417"/>
      <c r="FXP563" s="417"/>
      <c r="FXQ563" s="418"/>
      <c r="FXR563" s="418"/>
      <c r="FXS563" s="417"/>
      <c r="FXT563" s="417"/>
      <c r="FXU563" s="418"/>
      <c r="FXV563" s="418"/>
      <c r="FXW563" s="417"/>
      <c r="FXX563" s="417"/>
      <c r="FXY563" s="417"/>
      <c r="FXZ563" s="417"/>
      <c r="FYA563" s="417"/>
      <c r="FYB563" s="417"/>
      <c r="FYC563" s="417"/>
      <c r="FYD563" s="418"/>
      <c r="FYE563" s="418"/>
      <c r="FYF563" s="417"/>
      <c r="FYG563" s="417"/>
      <c r="FYH563" s="418"/>
      <c r="FYI563" s="418"/>
      <c r="FYJ563" s="417"/>
      <c r="FYK563" s="417"/>
      <c r="FYL563" s="417"/>
      <c r="FYM563" s="417"/>
      <c r="FYN563" s="417"/>
      <c r="FYO563" s="411"/>
      <c r="FYP563" s="443"/>
      <c r="FYQ563" s="417"/>
      <c r="FYR563" s="417"/>
      <c r="FYS563" s="417"/>
      <c r="FYT563" s="417"/>
      <c r="FYU563" s="417"/>
      <c r="FYV563" s="417"/>
      <c r="FYW563" s="417"/>
      <c r="FYX563" s="416"/>
      <c r="FYY563" s="416"/>
      <c r="FYZ563" s="416"/>
      <c r="FZA563" s="416"/>
      <c r="FZB563" s="416"/>
      <c r="FZC563" s="416"/>
      <c r="FZD563" s="416"/>
      <c r="FZE563" s="416"/>
      <c r="FZF563" s="416"/>
      <c r="FZG563" s="416"/>
      <c r="FZH563" s="416"/>
      <c r="FZI563" s="416"/>
      <c r="FZJ563" s="416"/>
      <c r="FZK563" s="416"/>
      <c r="FZL563" s="416"/>
      <c r="FZM563" s="416"/>
      <c r="FZN563" s="416"/>
      <c r="FZO563" s="416"/>
      <c r="FZP563" s="416"/>
      <c r="FZQ563" s="416"/>
      <c r="FZR563" s="416"/>
      <c r="FZS563" s="416"/>
      <c r="FZT563" s="416"/>
      <c r="FZU563" s="416"/>
      <c r="FZV563" s="416"/>
      <c r="FZW563" s="416"/>
      <c r="FZX563" s="416"/>
      <c r="FZY563" s="416"/>
      <c r="FZZ563" s="416"/>
      <c r="GAA563" s="416"/>
      <c r="GAB563" s="416"/>
      <c r="GAC563" s="416"/>
      <c r="GAD563" s="416"/>
      <c r="GAE563" s="416"/>
      <c r="GAF563" s="416"/>
      <c r="GAG563" s="416"/>
      <c r="GAH563" s="416"/>
      <c r="GAI563" s="416"/>
      <c r="GAJ563" s="416"/>
      <c r="GAK563" s="416"/>
      <c r="GAL563" s="416"/>
      <c r="GAM563" s="416"/>
      <c r="GAN563" s="416"/>
      <c r="GAO563" s="416"/>
      <c r="GAP563" s="417"/>
      <c r="GAQ563" s="417"/>
      <c r="GAR563" s="417"/>
      <c r="GAS563" s="417"/>
      <c r="GAT563" s="417"/>
      <c r="GAU563" s="417"/>
      <c r="GAV563" s="417"/>
      <c r="GAW563" s="417"/>
      <c r="GAX563" s="417"/>
      <c r="GAY563" s="417"/>
      <c r="GAZ563" s="417"/>
      <c r="GBA563" s="417"/>
      <c r="GBB563" s="417"/>
      <c r="GBC563" s="417"/>
      <c r="GBD563" s="417"/>
      <c r="GBE563" s="417"/>
      <c r="GBF563" s="417"/>
      <c r="GBG563" s="417"/>
      <c r="GBH563" s="417"/>
      <c r="GBI563" s="417"/>
      <c r="GBJ563" s="417"/>
      <c r="GBK563" s="417"/>
      <c r="GBL563" s="417"/>
      <c r="GBM563" s="417"/>
      <c r="GBN563" s="418"/>
      <c r="GBO563" s="418"/>
      <c r="GBP563" s="418"/>
      <c r="GBQ563" s="418"/>
      <c r="GBR563" s="418"/>
      <c r="GBS563" s="417"/>
      <c r="GBT563" s="417"/>
      <c r="GBU563" s="418"/>
      <c r="GBV563" s="418"/>
      <c r="GBW563" s="417"/>
      <c r="GBX563" s="417"/>
      <c r="GBY563" s="418"/>
      <c r="GBZ563" s="418"/>
      <c r="GCA563" s="417"/>
      <c r="GCB563" s="417"/>
      <c r="GCC563" s="417"/>
      <c r="GCD563" s="417"/>
      <c r="GCE563" s="417"/>
      <c r="GCF563" s="417"/>
      <c r="GCG563" s="417"/>
      <c r="GCH563" s="418"/>
      <c r="GCI563" s="418"/>
      <c r="GCJ563" s="417"/>
      <c r="GCK563" s="417"/>
      <c r="GCL563" s="418"/>
      <c r="GCM563" s="418"/>
      <c r="GCN563" s="417"/>
      <c r="GCO563" s="417"/>
      <c r="GCP563" s="417"/>
      <c r="GCQ563" s="417"/>
      <c r="GCR563" s="417"/>
      <c r="GCS563" s="411"/>
      <c r="GCT563" s="443"/>
      <c r="GCU563" s="417"/>
      <c r="GCV563" s="417"/>
      <c r="GCW563" s="417"/>
      <c r="GCX563" s="417"/>
      <c r="GCY563" s="417"/>
      <c r="GCZ563" s="417"/>
      <c r="GDA563" s="417"/>
      <c r="GDB563" s="416"/>
      <c r="GDC563" s="416"/>
      <c r="GDD563" s="416"/>
      <c r="GDE563" s="416"/>
      <c r="GDF563" s="416"/>
      <c r="GDG563" s="416"/>
      <c r="GDH563" s="416"/>
      <c r="GDI563" s="416"/>
      <c r="GDJ563" s="416"/>
      <c r="GDK563" s="416"/>
      <c r="GDL563" s="416"/>
      <c r="GDM563" s="416"/>
      <c r="GDN563" s="416"/>
      <c r="GDO563" s="416"/>
      <c r="GDP563" s="416"/>
      <c r="GDQ563" s="416"/>
      <c r="GDR563" s="416"/>
      <c r="GDS563" s="416"/>
      <c r="GDT563" s="416"/>
      <c r="GDU563" s="416"/>
      <c r="GDV563" s="416"/>
      <c r="GDW563" s="416"/>
      <c r="GDX563" s="416"/>
      <c r="GDY563" s="416"/>
      <c r="GDZ563" s="416"/>
      <c r="GEA563" s="416"/>
      <c r="GEB563" s="416"/>
      <c r="GEC563" s="416"/>
      <c r="GED563" s="416"/>
      <c r="GEE563" s="416"/>
      <c r="GEF563" s="416"/>
      <c r="GEG563" s="416"/>
      <c r="GEH563" s="416"/>
      <c r="GEI563" s="416"/>
      <c r="GEJ563" s="416"/>
      <c r="GEK563" s="416"/>
      <c r="GEL563" s="416"/>
      <c r="GEM563" s="416"/>
      <c r="GEN563" s="416"/>
      <c r="GEO563" s="416"/>
      <c r="GEP563" s="416"/>
      <c r="GEQ563" s="416"/>
      <c r="GER563" s="416"/>
      <c r="GES563" s="416"/>
      <c r="GET563" s="417"/>
      <c r="GEU563" s="417"/>
      <c r="GEV563" s="417"/>
      <c r="GEW563" s="417"/>
      <c r="GEX563" s="417"/>
      <c r="GEY563" s="417"/>
      <c r="GEZ563" s="417"/>
      <c r="GFA563" s="417"/>
      <c r="GFB563" s="417"/>
      <c r="GFC563" s="417"/>
      <c r="GFD563" s="417"/>
      <c r="GFE563" s="417"/>
      <c r="GFF563" s="417"/>
      <c r="GFG563" s="417"/>
      <c r="GFH563" s="417"/>
      <c r="GFI563" s="417"/>
      <c r="GFJ563" s="417"/>
      <c r="GFK563" s="417"/>
      <c r="GFL563" s="417"/>
      <c r="GFM563" s="417"/>
      <c r="GFN563" s="417"/>
      <c r="GFO563" s="417"/>
      <c r="GFP563" s="417"/>
      <c r="GFQ563" s="417"/>
      <c r="GFR563" s="418"/>
      <c r="GFS563" s="418"/>
      <c r="GFT563" s="418"/>
      <c r="GFU563" s="418"/>
      <c r="GFV563" s="418"/>
      <c r="GFW563" s="417"/>
      <c r="GFX563" s="417"/>
      <c r="GFY563" s="418"/>
      <c r="GFZ563" s="418"/>
      <c r="GGA563" s="417"/>
      <c r="GGB563" s="417"/>
      <c r="GGC563" s="418"/>
      <c r="GGD563" s="418"/>
      <c r="GGE563" s="417"/>
      <c r="GGF563" s="417"/>
      <c r="GGG563" s="417"/>
      <c r="GGH563" s="417"/>
      <c r="GGI563" s="417"/>
      <c r="GGJ563" s="417"/>
      <c r="GGK563" s="417"/>
      <c r="GGL563" s="418"/>
      <c r="GGM563" s="418"/>
      <c r="GGN563" s="417"/>
      <c r="GGO563" s="417"/>
      <c r="GGP563" s="418"/>
      <c r="GGQ563" s="418"/>
      <c r="GGR563" s="417"/>
      <c r="GGS563" s="417"/>
      <c r="GGT563" s="417"/>
      <c r="GGU563" s="417"/>
      <c r="GGV563" s="417"/>
      <c r="GGW563" s="411"/>
      <c r="GGX563" s="443"/>
      <c r="GGY563" s="417"/>
      <c r="GGZ563" s="417"/>
      <c r="GHA563" s="417"/>
      <c r="GHB563" s="417"/>
      <c r="GHC563" s="417"/>
      <c r="GHD563" s="417"/>
      <c r="GHE563" s="417"/>
      <c r="GHF563" s="416"/>
      <c r="GHG563" s="416"/>
      <c r="GHH563" s="416"/>
      <c r="GHI563" s="416"/>
      <c r="GHJ563" s="416"/>
      <c r="GHK563" s="416"/>
      <c r="GHL563" s="416"/>
      <c r="GHM563" s="416"/>
      <c r="GHN563" s="416"/>
      <c r="GHO563" s="416"/>
      <c r="GHP563" s="416"/>
      <c r="GHQ563" s="416"/>
      <c r="GHR563" s="416"/>
      <c r="GHS563" s="416"/>
      <c r="GHT563" s="416"/>
      <c r="GHU563" s="416"/>
      <c r="GHV563" s="416"/>
      <c r="GHW563" s="416"/>
      <c r="GHX563" s="416"/>
      <c r="GHY563" s="416"/>
      <c r="GHZ563" s="416"/>
      <c r="GIA563" s="416"/>
      <c r="GIB563" s="416"/>
      <c r="GIC563" s="416"/>
      <c r="GID563" s="416"/>
      <c r="GIE563" s="416"/>
      <c r="GIF563" s="416"/>
      <c r="GIG563" s="416"/>
      <c r="GIH563" s="416"/>
      <c r="GII563" s="416"/>
      <c r="GIJ563" s="416"/>
      <c r="GIK563" s="416"/>
      <c r="GIL563" s="416"/>
      <c r="GIM563" s="416"/>
      <c r="GIN563" s="416"/>
      <c r="GIO563" s="416"/>
      <c r="GIP563" s="416"/>
      <c r="GIQ563" s="416"/>
      <c r="GIR563" s="416"/>
      <c r="GIS563" s="416"/>
      <c r="GIT563" s="416"/>
      <c r="GIU563" s="416"/>
      <c r="GIV563" s="416"/>
      <c r="GIW563" s="416"/>
      <c r="GIX563" s="417"/>
      <c r="GIY563" s="417"/>
      <c r="GIZ563" s="417"/>
      <c r="GJA563" s="417"/>
      <c r="GJB563" s="417"/>
      <c r="GJC563" s="417"/>
      <c r="GJD563" s="417"/>
      <c r="GJE563" s="417"/>
      <c r="GJF563" s="417"/>
      <c r="GJG563" s="417"/>
      <c r="GJH563" s="417"/>
      <c r="GJI563" s="417"/>
      <c r="GJJ563" s="417"/>
      <c r="GJK563" s="417"/>
      <c r="GJL563" s="417"/>
      <c r="GJM563" s="417"/>
      <c r="GJN563" s="417"/>
      <c r="GJO563" s="417"/>
      <c r="GJP563" s="417"/>
      <c r="GJQ563" s="417"/>
      <c r="GJR563" s="417"/>
      <c r="GJS563" s="417"/>
      <c r="GJT563" s="417"/>
      <c r="GJU563" s="417"/>
      <c r="GJV563" s="418"/>
      <c r="GJW563" s="418"/>
      <c r="GJX563" s="418"/>
      <c r="GJY563" s="418"/>
      <c r="GJZ563" s="418"/>
      <c r="GKA563" s="417"/>
      <c r="GKB563" s="417"/>
      <c r="GKC563" s="418"/>
      <c r="GKD563" s="418"/>
      <c r="GKE563" s="417"/>
      <c r="GKF563" s="417"/>
      <c r="GKG563" s="418"/>
      <c r="GKH563" s="418"/>
      <c r="GKI563" s="417"/>
      <c r="GKJ563" s="417"/>
      <c r="GKK563" s="417"/>
      <c r="GKL563" s="417"/>
      <c r="GKM563" s="417"/>
      <c r="GKN563" s="417"/>
      <c r="GKO563" s="417"/>
      <c r="GKP563" s="418"/>
      <c r="GKQ563" s="418"/>
      <c r="GKR563" s="417"/>
      <c r="GKS563" s="417"/>
      <c r="GKT563" s="418"/>
      <c r="GKU563" s="418"/>
      <c r="GKV563" s="417"/>
      <c r="GKW563" s="417"/>
      <c r="GKX563" s="417"/>
      <c r="GKY563" s="417"/>
      <c r="GKZ563" s="417"/>
      <c r="GLA563" s="411"/>
      <c r="GLB563" s="443"/>
      <c r="GLC563" s="417"/>
      <c r="GLD563" s="417"/>
      <c r="GLE563" s="417"/>
      <c r="GLF563" s="417"/>
      <c r="GLG563" s="417"/>
      <c r="GLH563" s="417"/>
      <c r="GLI563" s="417"/>
      <c r="GLJ563" s="416"/>
      <c r="GLK563" s="416"/>
      <c r="GLL563" s="416"/>
      <c r="GLM563" s="416"/>
      <c r="GLN563" s="416"/>
      <c r="GLO563" s="416"/>
      <c r="GLP563" s="416"/>
      <c r="GLQ563" s="416"/>
      <c r="GLR563" s="416"/>
      <c r="GLS563" s="416"/>
      <c r="GLT563" s="416"/>
      <c r="GLU563" s="416"/>
      <c r="GLV563" s="416"/>
      <c r="GLW563" s="416"/>
      <c r="GLX563" s="416"/>
      <c r="GLY563" s="416"/>
      <c r="GLZ563" s="416"/>
      <c r="GMA563" s="416"/>
      <c r="GMB563" s="416"/>
      <c r="GMC563" s="416"/>
      <c r="GMD563" s="416"/>
      <c r="GME563" s="416"/>
      <c r="GMF563" s="416"/>
      <c r="GMG563" s="416"/>
      <c r="GMH563" s="416"/>
      <c r="GMI563" s="416"/>
      <c r="GMJ563" s="416"/>
      <c r="GMK563" s="416"/>
      <c r="GML563" s="416"/>
      <c r="GMM563" s="416"/>
      <c r="GMN563" s="416"/>
      <c r="GMO563" s="416"/>
      <c r="GMP563" s="416"/>
      <c r="GMQ563" s="416"/>
      <c r="GMR563" s="416"/>
      <c r="GMS563" s="416"/>
      <c r="GMT563" s="416"/>
      <c r="GMU563" s="416"/>
      <c r="GMV563" s="416"/>
      <c r="GMW563" s="416"/>
      <c r="GMX563" s="416"/>
      <c r="GMY563" s="416"/>
      <c r="GMZ563" s="416"/>
      <c r="GNA563" s="416"/>
      <c r="GNB563" s="417"/>
      <c r="GNC563" s="417"/>
      <c r="GND563" s="417"/>
      <c r="GNE563" s="417"/>
      <c r="GNF563" s="417"/>
      <c r="GNG563" s="417"/>
      <c r="GNH563" s="417"/>
      <c r="GNI563" s="417"/>
      <c r="GNJ563" s="417"/>
      <c r="GNK563" s="417"/>
      <c r="GNL563" s="417"/>
      <c r="GNM563" s="417"/>
      <c r="GNN563" s="417"/>
      <c r="GNO563" s="417"/>
      <c r="GNP563" s="417"/>
      <c r="GNQ563" s="417"/>
      <c r="GNR563" s="417"/>
      <c r="GNS563" s="417"/>
      <c r="GNT563" s="417"/>
      <c r="GNU563" s="417"/>
      <c r="GNV563" s="417"/>
      <c r="GNW563" s="417"/>
      <c r="GNX563" s="417"/>
      <c r="GNY563" s="417"/>
      <c r="GNZ563" s="418"/>
      <c r="GOA563" s="418"/>
      <c r="GOB563" s="418"/>
      <c r="GOC563" s="418"/>
      <c r="GOD563" s="418"/>
      <c r="GOE563" s="417"/>
      <c r="GOF563" s="417"/>
      <c r="GOG563" s="418"/>
      <c r="GOH563" s="418"/>
      <c r="GOI563" s="417"/>
      <c r="GOJ563" s="417"/>
      <c r="GOK563" s="418"/>
      <c r="GOL563" s="418"/>
      <c r="GOM563" s="417"/>
      <c r="GON563" s="417"/>
      <c r="GOO563" s="417"/>
      <c r="GOP563" s="417"/>
      <c r="GOQ563" s="417"/>
      <c r="GOR563" s="417"/>
      <c r="GOS563" s="417"/>
      <c r="GOT563" s="418"/>
      <c r="GOU563" s="418"/>
      <c r="GOV563" s="417"/>
      <c r="GOW563" s="417"/>
      <c r="GOX563" s="418"/>
      <c r="GOY563" s="418"/>
      <c r="GOZ563" s="417"/>
      <c r="GPA563" s="417"/>
      <c r="GPB563" s="417"/>
      <c r="GPC563" s="417"/>
      <c r="GPD563" s="417"/>
      <c r="GPE563" s="411"/>
      <c r="GPF563" s="443"/>
      <c r="GPG563" s="417"/>
      <c r="GPH563" s="417"/>
      <c r="GPI563" s="417"/>
      <c r="GPJ563" s="417"/>
      <c r="GPK563" s="417"/>
      <c r="GPL563" s="417"/>
      <c r="GPM563" s="417"/>
      <c r="GPN563" s="416"/>
      <c r="GPO563" s="416"/>
      <c r="GPP563" s="416"/>
      <c r="GPQ563" s="416"/>
      <c r="GPR563" s="416"/>
      <c r="GPS563" s="416"/>
      <c r="GPT563" s="416"/>
      <c r="GPU563" s="416"/>
      <c r="GPV563" s="416"/>
      <c r="GPW563" s="416"/>
      <c r="GPX563" s="416"/>
      <c r="GPY563" s="416"/>
      <c r="GPZ563" s="416"/>
      <c r="GQA563" s="416"/>
      <c r="GQB563" s="416"/>
      <c r="GQC563" s="416"/>
      <c r="GQD563" s="416"/>
      <c r="GQE563" s="416"/>
      <c r="GQF563" s="416"/>
      <c r="GQG563" s="416"/>
      <c r="GQH563" s="416"/>
      <c r="GQI563" s="416"/>
      <c r="GQJ563" s="416"/>
      <c r="GQK563" s="416"/>
      <c r="GQL563" s="416"/>
      <c r="GQM563" s="416"/>
      <c r="GQN563" s="416"/>
      <c r="GQO563" s="416"/>
      <c r="GQP563" s="416"/>
      <c r="GQQ563" s="416"/>
      <c r="GQR563" s="416"/>
      <c r="GQS563" s="416"/>
      <c r="GQT563" s="416"/>
      <c r="GQU563" s="416"/>
      <c r="GQV563" s="416"/>
      <c r="GQW563" s="416"/>
      <c r="GQX563" s="416"/>
      <c r="GQY563" s="416"/>
      <c r="GQZ563" s="416"/>
      <c r="GRA563" s="416"/>
      <c r="GRB563" s="416"/>
      <c r="GRC563" s="416"/>
      <c r="GRD563" s="416"/>
      <c r="GRE563" s="416"/>
      <c r="GRF563" s="417"/>
      <c r="GRG563" s="417"/>
      <c r="GRH563" s="417"/>
      <c r="GRI563" s="417"/>
      <c r="GRJ563" s="417"/>
      <c r="GRK563" s="417"/>
      <c r="GRL563" s="417"/>
      <c r="GRM563" s="417"/>
      <c r="GRN563" s="417"/>
      <c r="GRO563" s="417"/>
      <c r="GRP563" s="417"/>
      <c r="GRQ563" s="417"/>
      <c r="GRR563" s="417"/>
      <c r="GRS563" s="417"/>
      <c r="GRT563" s="417"/>
      <c r="GRU563" s="417"/>
      <c r="GRV563" s="417"/>
      <c r="GRW563" s="417"/>
      <c r="GRX563" s="417"/>
      <c r="GRY563" s="417"/>
      <c r="GRZ563" s="417"/>
      <c r="GSA563" s="417"/>
      <c r="GSB563" s="417"/>
      <c r="GSC563" s="417"/>
      <c r="GSD563" s="418"/>
      <c r="GSE563" s="418"/>
      <c r="GSF563" s="418"/>
      <c r="GSG563" s="418"/>
      <c r="GSH563" s="418"/>
      <c r="GSI563" s="417"/>
      <c r="GSJ563" s="417"/>
      <c r="GSK563" s="418"/>
      <c r="GSL563" s="418"/>
      <c r="GSM563" s="417"/>
      <c r="GSN563" s="417"/>
      <c r="GSO563" s="418"/>
      <c r="GSP563" s="418"/>
      <c r="GSQ563" s="417"/>
      <c r="GSR563" s="417"/>
      <c r="GSS563" s="417"/>
      <c r="GST563" s="417"/>
      <c r="GSU563" s="417"/>
      <c r="GSV563" s="417"/>
      <c r="GSW563" s="417"/>
      <c r="GSX563" s="418"/>
      <c r="GSY563" s="418"/>
      <c r="GSZ563" s="417"/>
      <c r="GTA563" s="417"/>
      <c r="GTB563" s="418"/>
      <c r="GTC563" s="418"/>
      <c r="GTD563" s="417"/>
      <c r="GTE563" s="417"/>
      <c r="GTF563" s="417"/>
      <c r="GTG563" s="417"/>
      <c r="GTH563" s="417"/>
      <c r="GTI563" s="411"/>
      <c r="GTJ563" s="443"/>
      <c r="GTK563" s="417"/>
      <c r="GTL563" s="417"/>
      <c r="GTM563" s="417"/>
      <c r="GTN563" s="417"/>
      <c r="GTO563" s="417"/>
      <c r="GTP563" s="417"/>
      <c r="GTQ563" s="417"/>
      <c r="GTR563" s="416"/>
      <c r="GTS563" s="416"/>
      <c r="GTT563" s="416"/>
      <c r="GTU563" s="416"/>
      <c r="GTV563" s="416"/>
      <c r="GTW563" s="416"/>
      <c r="GTX563" s="416"/>
      <c r="GTY563" s="416"/>
      <c r="GTZ563" s="416"/>
      <c r="GUA563" s="416"/>
      <c r="GUB563" s="416"/>
      <c r="GUC563" s="416"/>
      <c r="GUD563" s="416"/>
      <c r="GUE563" s="416"/>
      <c r="GUF563" s="416"/>
      <c r="GUG563" s="416"/>
      <c r="GUH563" s="416"/>
      <c r="GUI563" s="416"/>
      <c r="GUJ563" s="416"/>
      <c r="GUK563" s="416"/>
      <c r="GUL563" s="416"/>
      <c r="GUM563" s="416"/>
      <c r="GUN563" s="416"/>
      <c r="GUO563" s="416"/>
      <c r="GUP563" s="416"/>
      <c r="GUQ563" s="416"/>
      <c r="GUR563" s="416"/>
      <c r="GUS563" s="416"/>
      <c r="GUT563" s="416"/>
      <c r="GUU563" s="416"/>
      <c r="GUV563" s="416"/>
      <c r="GUW563" s="416"/>
      <c r="GUX563" s="416"/>
      <c r="GUY563" s="416"/>
      <c r="GUZ563" s="416"/>
      <c r="GVA563" s="416"/>
      <c r="GVB563" s="416"/>
      <c r="GVC563" s="416"/>
      <c r="GVD563" s="416"/>
      <c r="GVE563" s="416"/>
      <c r="GVF563" s="416"/>
      <c r="GVG563" s="416"/>
      <c r="GVH563" s="416"/>
      <c r="GVI563" s="416"/>
      <c r="GVJ563" s="417"/>
      <c r="GVK563" s="417"/>
      <c r="GVL563" s="417"/>
      <c r="GVM563" s="417"/>
      <c r="GVN563" s="417"/>
      <c r="GVO563" s="417"/>
      <c r="GVP563" s="417"/>
      <c r="GVQ563" s="417"/>
      <c r="GVR563" s="417"/>
      <c r="GVS563" s="417"/>
      <c r="GVT563" s="417"/>
      <c r="GVU563" s="417"/>
      <c r="GVV563" s="417"/>
      <c r="GVW563" s="417"/>
      <c r="GVX563" s="417"/>
      <c r="GVY563" s="417"/>
      <c r="GVZ563" s="417"/>
      <c r="GWA563" s="417"/>
      <c r="GWB563" s="417"/>
      <c r="GWC563" s="417"/>
      <c r="GWD563" s="417"/>
      <c r="GWE563" s="417"/>
      <c r="GWF563" s="417"/>
      <c r="GWG563" s="417"/>
      <c r="GWH563" s="418"/>
      <c r="GWI563" s="418"/>
      <c r="GWJ563" s="418"/>
      <c r="GWK563" s="418"/>
      <c r="GWL563" s="418"/>
      <c r="GWM563" s="417"/>
      <c r="GWN563" s="417"/>
      <c r="GWO563" s="418"/>
      <c r="GWP563" s="418"/>
      <c r="GWQ563" s="417"/>
      <c r="GWR563" s="417"/>
      <c r="GWS563" s="418"/>
      <c r="GWT563" s="418"/>
      <c r="GWU563" s="417"/>
      <c r="GWV563" s="417"/>
      <c r="GWW563" s="417"/>
      <c r="GWX563" s="417"/>
      <c r="GWY563" s="417"/>
      <c r="GWZ563" s="417"/>
      <c r="GXA563" s="417"/>
      <c r="GXB563" s="418"/>
      <c r="GXC563" s="418"/>
      <c r="GXD563" s="417"/>
      <c r="GXE563" s="417"/>
      <c r="GXF563" s="418"/>
      <c r="GXG563" s="418"/>
      <c r="GXH563" s="417"/>
      <c r="GXI563" s="417"/>
      <c r="GXJ563" s="417"/>
      <c r="GXK563" s="417"/>
      <c r="GXL563" s="417"/>
      <c r="GXM563" s="411"/>
      <c r="GXN563" s="443"/>
      <c r="GXO563" s="417"/>
      <c r="GXP563" s="417"/>
      <c r="GXQ563" s="417"/>
      <c r="GXR563" s="417"/>
      <c r="GXS563" s="417"/>
      <c r="GXT563" s="417"/>
      <c r="GXU563" s="417"/>
      <c r="GXV563" s="416"/>
      <c r="GXW563" s="416"/>
      <c r="GXX563" s="416"/>
      <c r="GXY563" s="416"/>
      <c r="GXZ563" s="416"/>
      <c r="GYA563" s="416"/>
      <c r="GYB563" s="416"/>
      <c r="GYC563" s="416"/>
      <c r="GYD563" s="416"/>
      <c r="GYE563" s="416"/>
      <c r="GYF563" s="416"/>
      <c r="GYG563" s="416"/>
      <c r="GYH563" s="416"/>
      <c r="GYI563" s="416"/>
      <c r="GYJ563" s="416"/>
      <c r="GYK563" s="416"/>
      <c r="GYL563" s="416"/>
      <c r="GYM563" s="416"/>
      <c r="GYN563" s="416"/>
      <c r="GYO563" s="416"/>
      <c r="GYP563" s="416"/>
      <c r="GYQ563" s="416"/>
      <c r="GYR563" s="416"/>
      <c r="GYS563" s="416"/>
      <c r="GYT563" s="416"/>
      <c r="GYU563" s="416"/>
      <c r="GYV563" s="416"/>
      <c r="GYW563" s="416"/>
      <c r="GYX563" s="416"/>
      <c r="GYY563" s="416"/>
      <c r="GYZ563" s="416"/>
      <c r="GZA563" s="416"/>
      <c r="GZB563" s="416"/>
      <c r="GZC563" s="416"/>
      <c r="GZD563" s="416"/>
      <c r="GZE563" s="416"/>
      <c r="GZF563" s="416"/>
      <c r="GZG563" s="416"/>
      <c r="GZH563" s="416"/>
      <c r="GZI563" s="416"/>
      <c r="GZJ563" s="416"/>
      <c r="GZK563" s="416"/>
      <c r="GZL563" s="416"/>
      <c r="GZM563" s="416"/>
      <c r="GZN563" s="417"/>
      <c r="GZO563" s="417"/>
      <c r="GZP563" s="417"/>
      <c r="GZQ563" s="417"/>
      <c r="GZR563" s="417"/>
      <c r="GZS563" s="417"/>
      <c r="GZT563" s="417"/>
      <c r="GZU563" s="417"/>
      <c r="GZV563" s="417"/>
      <c r="GZW563" s="417"/>
      <c r="GZX563" s="417"/>
      <c r="GZY563" s="417"/>
      <c r="GZZ563" s="417"/>
      <c r="HAA563" s="417"/>
      <c r="HAB563" s="417"/>
      <c r="HAC563" s="417"/>
      <c r="HAD563" s="417"/>
      <c r="HAE563" s="417"/>
      <c r="HAF563" s="417"/>
      <c r="HAG563" s="417"/>
      <c r="HAH563" s="417"/>
      <c r="HAI563" s="417"/>
      <c r="HAJ563" s="417"/>
      <c r="HAK563" s="417"/>
      <c r="HAL563" s="418"/>
      <c r="HAM563" s="418"/>
      <c r="HAN563" s="418"/>
      <c r="HAO563" s="418"/>
      <c r="HAP563" s="418"/>
      <c r="HAQ563" s="417"/>
      <c r="HAR563" s="417"/>
      <c r="HAS563" s="418"/>
      <c r="HAT563" s="418"/>
      <c r="HAU563" s="417"/>
      <c r="HAV563" s="417"/>
      <c r="HAW563" s="418"/>
      <c r="HAX563" s="418"/>
      <c r="HAY563" s="417"/>
      <c r="HAZ563" s="417"/>
      <c r="HBA563" s="417"/>
      <c r="HBB563" s="417"/>
      <c r="HBC563" s="417"/>
      <c r="HBD563" s="417"/>
      <c r="HBE563" s="417"/>
      <c r="HBF563" s="418"/>
      <c r="HBG563" s="418"/>
      <c r="HBH563" s="417"/>
      <c r="HBI563" s="417"/>
      <c r="HBJ563" s="418"/>
      <c r="HBK563" s="418"/>
      <c r="HBL563" s="417"/>
      <c r="HBM563" s="417"/>
      <c r="HBN563" s="417"/>
      <c r="HBO563" s="417"/>
      <c r="HBP563" s="417"/>
      <c r="HBQ563" s="411"/>
      <c r="HBR563" s="443"/>
      <c r="HBS563" s="417"/>
      <c r="HBT563" s="417"/>
      <c r="HBU563" s="417"/>
      <c r="HBV563" s="417"/>
      <c r="HBW563" s="417"/>
      <c r="HBX563" s="417"/>
      <c r="HBY563" s="417"/>
      <c r="HBZ563" s="416"/>
      <c r="HCA563" s="416"/>
      <c r="HCB563" s="416"/>
      <c r="HCC563" s="416"/>
      <c r="HCD563" s="416"/>
      <c r="HCE563" s="416"/>
      <c r="HCF563" s="416"/>
      <c r="HCG563" s="416"/>
      <c r="HCH563" s="416"/>
      <c r="HCI563" s="416"/>
      <c r="HCJ563" s="416"/>
      <c r="HCK563" s="416"/>
      <c r="HCL563" s="416"/>
      <c r="HCM563" s="416"/>
      <c r="HCN563" s="416"/>
      <c r="HCO563" s="416"/>
      <c r="HCP563" s="416"/>
      <c r="HCQ563" s="416"/>
      <c r="HCR563" s="416"/>
      <c r="HCS563" s="416"/>
      <c r="HCT563" s="416"/>
      <c r="HCU563" s="416"/>
      <c r="HCV563" s="416"/>
      <c r="HCW563" s="416"/>
      <c r="HCX563" s="416"/>
      <c r="HCY563" s="416"/>
      <c r="HCZ563" s="416"/>
      <c r="HDA563" s="416"/>
      <c r="HDB563" s="416"/>
      <c r="HDC563" s="416"/>
      <c r="HDD563" s="416"/>
      <c r="HDE563" s="416"/>
      <c r="HDF563" s="416"/>
      <c r="HDG563" s="416"/>
      <c r="HDH563" s="416"/>
      <c r="HDI563" s="416"/>
      <c r="HDJ563" s="416"/>
      <c r="HDK563" s="416"/>
      <c r="HDL563" s="416"/>
      <c r="HDM563" s="416"/>
      <c r="HDN563" s="416"/>
      <c r="HDO563" s="416"/>
      <c r="HDP563" s="416"/>
      <c r="HDQ563" s="416"/>
      <c r="HDR563" s="417"/>
      <c r="HDS563" s="417"/>
      <c r="HDT563" s="417"/>
      <c r="HDU563" s="417"/>
      <c r="HDV563" s="417"/>
      <c r="HDW563" s="417"/>
      <c r="HDX563" s="417"/>
      <c r="HDY563" s="417"/>
      <c r="HDZ563" s="417"/>
      <c r="HEA563" s="417"/>
      <c r="HEB563" s="417"/>
      <c r="HEC563" s="417"/>
      <c r="HED563" s="417"/>
      <c r="HEE563" s="417"/>
      <c r="HEF563" s="417"/>
      <c r="HEG563" s="417"/>
      <c r="HEH563" s="417"/>
      <c r="HEI563" s="417"/>
      <c r="HEJ563" s="417"/>
      <c r="HEK563" s="417"/>
      <c r="HEL563" s="417"/>
      <c r="HEM563" s="417"/>
      <c r="HEN563" s="417"/>
      <c r="HEO563" s="417"/>
      <c r="HEP563" s="418"/>
      <c r="HEQ563" s="418"/>
      <c r="HER563" s="418"/>
      <c r="HES563" s="418"/>
      <c r="HET563" s="418"/>
      <c r="HEU563" s="417"/>
      <c r="HEV563" s="417"/>
      <c r="HEW563" s="418"/>
      <c r="HEX563" s="418"/>
      <c r="HEY563" s="417"/>
      <c r="HEZ563" s="417"/>
      <c r="HFA563" s="418"/>
      <c r="HFB563" s="418"/>
      <c r="HFC563" s="417"/>
      <c r="HFD563" s="417"/>
      <c r="HFE563" s="417"/>
      <c r="HFF563" s="417"/>
      <c r="HFG563" s="417"/>
      <c r="HFH563" s="417"/>
      <c r="HFI563" s="417"/>
      <c r="HFJ563" s="418"/>
      <c r="HFK563" s="418"/>
      <c r="HFL563" s="417"/>
      <c r="HFM563" s="417"/>
      <c r="HFN563" s="418"/>
      <c r="HFO563" s="418"/>
      <c r="HFP563" s="417"/>
      <c r="HFQ563" s="417"/>
      <c r="HFR563" s="417"/>
      <c r="HFS563" s="417"/>
      <c r="HFT563" s="417"/>
      <c r="HFU563" s="411"/>
      <c r="HFV563" s="443"/>
      <c r="HFW563" s="417"/>
      <c r="HFX563" s="417"/>
      <c r="HFY563" s="417"/>
      <c r="HFZ563" s="417"/>
      <c r="HGA563" s="417"/>
      <c r="HGB563" s="417"/>
      <c r="HGC563" s="417"/>
      <c r="HGD563" s="416"/>
      <c r="HGE563" s="416"/>
      <c r="HGF563" s="416"/>
      <c r="HGG563" s="416"/>
      <c r="HGH563" s="416"/>
      <c r="HGI563" s="416"/>
      <c r="HGJ563" s="416"/>
      <c r="HGK563" s="416"/>
      <c r="HGL563" s="416"/>
      <c r="HGM563" s="416"/>
      <c r="HGN563" s="416"/>
      <c r="HGO563" s="416"/>
      <c r="HGP563" s="416"/>
      <c r="HGQ563" s="416"/>
      <c r="HGR563" s="416"/>
      <c r="HGS563" s="416"/>
      <c r="HGT563" s="416"/>
      <c r="HGU563" s="416"/>
      <c r="HGV563" s="416"/>
      <c r="HGW563" s="416"/>
      <c r="HGX563" s="416"/>
      <c r="HGY563" s="416"/>
      <c r="HGZ563" s="416"/>
      <c r="HHA563" s="416"/>
      <c r="HHB563" s="416"/>
      <c r="HHC563" s="416"/>
      <c r="HHD563" s="416"/>
      <c r="HHE563" s="416"/>
      <c r="HHF563" s="416"/>
      <c r="HHG563" s="416"/>
      <c r="HHH563" s="416"/>
      <c r="HHI563" s="416"/>
      <c r="HHJ563" s="416"/>
      <c r="HHK563" s="416"/>
      <c r="HHL563" s="416"/>
      <c r="HHM563" s="416"/>
      <c r="HHN563" s="416"/>
      <c r="HHO563" s="416"/>
      <c r="HHP563" s="416"/>
      <c r="HHQ563" s="416"/>
      <c r="HHR563" s="416"/>
      <c r="HHS563" s="416"/>
      <c r="HHT563" s="416"/>
      <c r="HHU563" s="416"/>
      <c r="HHV563" s="417"/>
      <c r="HHW563" s="417"/>
      <c r="HHX563" s="417"/>
      <c r="HHY563" s="417"/>
      <c r="HHZ563" s="417"/>
      <c r="HIA563" s="417"/>
      <c r="HIB563" s="417"/>
      <c r="HIC563" s="417"/>
      <c r="HID563" s="417"/>
      <c r="HIE563" s="417"/>
      <c r="HIF563" s="417"/>
      <c r="HIG563" s="417"/>
      <c r="HIH563" s="417"/>
      <c r="HII563" s="417"/>
      <c r="HIJ563" s="417"/>
      <c r="HIK563" s="417"/>
      <c r="HIL563" s="417"/>
      <c r="HIM563" s="417"/>
      <c r="HIN563" s="417"/>
      <c r="HIO563" s="417"/>
      <c r="HIP563" s="417"/>
      <c r="HIQ563" s="417"/>
      <c r="HIR563" s="417"/>
      <c r="HIS563" s="417"/>
      <c r="HIT563" s="418"/>
      <c r="HIU563" s="418"/>
      <c r="HIV563" s="418"/>
      <c r="HIW563" s="418"/>
      <c r="HIX563" s="418"/>
      <c r="HIY563" s="417"/>
      <c r="HIZ563" s="417"/>
      <c r="HJA563" s="418"/>
      <c r="HJB563" s="418"/>
      <c r="HJC563" s="417"/>
      <c r="HJD563" s="417"/>
      <c r="HJE563" s="418"/>
      <c r="HJF563" s="418"/>
      <c r="HJG563" s="417"/>
      <c r="HJH563" s="417"/>
      <c r="HJI563" s="417"/>
      <c r="HJJ563" s="417"/>
      <c r="HJK563" s="417"/>
      <c r="HJL563" s="417"/>
      <c r="HJM563" s="417"/>
      <c r="HJN563" s="418"/>
      <c r="HJO563" s="418"/>
      <c r="HJP563" s="417"/>
      <c r="HJQ563" s="417"/>
      <c r="HJR563" s="418"/>
      <c r="HJS563" s="418"/>
      <c r="HJT563" s="417"/>
      <c r="HJU563" s="417"/>
      <c r="HJV563" s="417"/>
      <c r="HJW563" s="417"/>
      <c r="HJX563" s="417"/>
      <c r="HJY563" s="411"/>
      <c r="HJZ563" s="443"/>
      <c r="HKA563" s="417"/>
      <c r="HKB563" s="417"/>
      <c r="HKC563" s="417"/>
      <c r="HKD563" s="417"/>
      <c r="HKE563" s="417"/>
      <c r="HKF563" s="417"/>
      <c r="HKG563" s="417"/>
      <c r="HKH563" s="416"/>
      <c r="HKI563" s="416"/>
      <c r="HKJ563" s="416"/>
      <c r="HKK563" s="416"/>
      <c r="HKL563" s="416"/>
      <c r="HKM563" s="416"/>
      <c r="HKN563" s="416"/>
      <c r="HKO563" s="416"/>
      <c r="HKP563" s="416"/>
      <c r="HKQ563" s="416"/>
      <c r="HKR563" s="416"/>
      <c r="HKS563" s="416"/>
      <c r="HKT563" s="416"/>
      <c r="HKU563" s="416"/>
      <c r="HKV563" s="416"/>
      <c r="HKW563" s="416"/>
      <c r="HKX563" s="416"/>
      <c r="HKY563" s="416"/>
      <c r="HKZ563" s="416"/>
      <c r="HLA563" s="416"/>
      <c r="HLB563" s="416"/>
      <c r="HLC563" s="416"/>
      <c r="HLD563" s="416"/>
      <c r="HLE563" s="416"/>
      <c r="HLF563" s="416"/>
      <c r="HLG563" s="416"/>
      <c r="HLH563" s="416"/>
      <c r="HLI563" s="416"/>
      <c r="HLJ563" s="416"/>
      <c r="HLK563" s="416"/>
      <c r="HLL563" s="416"/>
      <c r="HLM563" s="416"/>
      <c r="HLN563" s="416"/>
      <c r="HLO563" s="416"/>
      <c r="HLP563" s="416"/>
      <c r="HLQ563" s="416"/>
      <c r="HLR563" s="416"/>
      <c r="HLS563" s="416"/>
      <c r="HLT563" s="416"/>
      <c r="HLU563" s="416"/>
      <c r="HLV563" s="416"/>
      <c r="HLW563" s="416"/>
      <c r="HLX563" s="416"/>
      <c r="HLY563" s="416"/>
      <c r="HLZ563" s="417"/>
      <c r="HMA563" s="417"/>
      <c r="HMB563" s="417"/>
      <c r="HMC563" s="417"/>
      <c r="HMD563" s="417"/>
      <c r="HME563" s="417"/>
      <c r="HMF563" s="417"/>
      <c r="HMG563" s="417"/>
      <c r="HMH563" s="417"/>
      <c r="HMI563" s="417"/>
      <c r="HMJ563" s="417"/>
      <c r="HMK563" s="417"/>
      <c r="HML563" s="417"/>
      <c r="HMM563" s="417"/>
      <c r="HMN563" s="417"/>
      <c r="HMO563" s="417"/>
      <c r="HMP563" s="417"/>
      <c r="HMQ563" s="417"/>
      <c r="HMR563" s="417"/>
      <c r="HMS563" s="417"/>
      <c r="HMT563" s="417"/>
      <c r="HMU563" s="417"/>
      <c r="HMV563" s="417"/>
      <c r="HMW563" s="417"/>
      <c r="HMX563" s="418"/>
      <c r="HMY563" s="418"/>
      <c r="HMZ563" s="418"/>
      <c r="HNA563" s="418"/>
      <c r="HNB563" s="418"/>
      <c r="HNC563" s="417"/>
      <c r="HND563" s="417"/>
      <c r="HNE563" s="418"/>
      <c r="HNF563" s="418"/>
      <c r="HNG563" s="417"/>
      <c r="HNH563" s="417"/>
      <c r="HNI563" s="418"/>
      <c r="HNJ563" s="418"/>
      <c r="HNK563" s="417"/>
      <c r="HNL563" s="417"/>
      <c r="HNM563" s="417"/>
      <c r="HNN563" s="417"/>
      <c r="HNO563" s="417"/>
      <c r="HNP563" s="417"/>
      <c r="HNQ563" s="417"/>
      <c r="HNR563" s="418"/>
      <c r="HNS563" s="418"/>
      <c r="HNT563" s="417"/>
      <c r="HNU563" s="417"/>
      <c r="HNV563" s="418"/>
      <c r="HNW563" s="418"/>
      <c r="HNX563" s="417"/>
      <c r="HNY563" s="417"/>
      <c r="HNZ563" s="417"/>
      <c r="HOA563" s="417"/>
      <c r="HOB563" s="417"/>
      <c r="HOC563" s="411"/>
      <c r="HOD563" s="443"/>
      <c r="HOE563" s="417"/>
      <c r="HOF563" s="417"/>
      <c r="HOG563" s="417"/>
      <c r="HOH563" s="417"/>
      <c r="HOI563" s="417"/>
      <c r="HOJ563" s="417"/>
      <c r="HOK563" s="417"/>
      <c r="HOL563" s="416"/>
      <c r="HOM563" s="416"/>
      <c r="HON563" s="416"/>
      <c r="HOO563" s="416"/>
      <c r="HOP563" s="416"/>
      <c r="HOQ563" s="416"/>
      <c r="HOR563" s="416"/>
      <c r="HOS563" s="416"/>
      <c r="HOT563" s="416"/>
      <c r="HOU563" s="416"/>
      <c r="HOV563" s="416"/>
      <c r="HOW563" s="416"/>
      <c r="HOX563" s="416"/>
      <c r="HOY563" s="416"/>
      <c r="HOZ563" s="416"/>
      <c r="HPA563" s="416"/>
      <c r="HPB563" s="416"/>
      <c r="HPC563" s="416"/>
      <c r="HPD563" s="416"/>
      <c r="HPE563" s="416"/>
      <c r="HPF563" s="416"/>
      <c r="HPG563" s="416"/>
      <c r="HPH563" s="416"/>
      <c r="HPI563" s="416"/>
      <c r="HPJ563" s="416"/>
      <c r="HPK563" s="416"/>
      <c r="HPL563" s="416"/>
      <c r="HPM563" s="416"/>
      <c r="HPN563" s="416"/>
      <c r="HPO563" s="416"/>
      <c r="HPP563" s="416"/>
      <c r="HPQ563" s="416"/>
      <c r="HPR563" s="416"/>
      <c r="HPS563" s="416"/>
      <c r="HPT563" s="416"/>
      <c r="HPU563" s="416"/>
      <c r="HPV563" s="416"/>
      <c r="HPW563" s="416"/>
      <c r="HPX563" s="416"/>
      <c r="HPY563" s="416"/>
      <c r="HPZ563" s="416"/>
      <c r="HQA563" s="416"/>
      <c r="HQB563" s="416"/>
      <c r="HQC563" s="416"/>
      <c r="HQD563" s="417"/>
      <c r="HQE563" s="417"/>
      <c r="HQF563" s="417"/>
      <c r="HQG563" s="417"/>
      <c r="HQH563" s="417"/>
      <c r="HQI563" s="417"/>
      <c r="HQJ563" s="417"/>
      <c r="HQK563" s="417"/>
      <c r="HQL563" s="417"/>
      <c r="HQM563" s="417"/>
      <c r="HQN563" s="417"/>
      <c r="HQO563" s="417"/>
      <c r="HQP563" s="417"/>
      <c r="HQQ563" s="417"/>
      <c r="HQR563" s="417"/>
      <c r="HQS563" s="417"/>
      <c r="HQT563" s="417"/>
      <c r="HQU563" s="417"/>
      <c r="HQV563" s="417"/>
      <c r="HQW563" s="417"/>
      <c r="HQX563" s="417"/>
      <c r="HQY563" s="417"/>
      <c r="HQZ563" s="417"/>
      <c r="HRA563" s="417"/>
      <c r="HRB563" s="418"/>
      <c r="HRC563" s="418"/>
      <c r="HRD563" s="418"/>
      <c r="HRE563" s="418"/>
      <c r="HRF563" s="418"/>
      <c r="HRG563" s="417"/>
      <c r="HRH563" s="417"/>
      <c r="HRI563" s="418"/>
      <c r="HRJ563" s="418"/>
      <c r="HRK563" s="417"/>
      <c r="HRL563" s="417"/>
      <c r="HRM563" s="418"/>
      <c r="HRN563" s="418"/>
      <c r="HRO563" s="417"/>
      <c r="HRP563" s="417"/>
      <c r="HRQ563" s="417"/>
      <c r="HRR563" s="417"/>
      <c r="HRS563" s="417"/>
      <c r="HRT563" s="417"/>
      <c r="HRU563" s="417"/>
      <c r="HRV563" s="418"/>
      <c r="HRW563" s="418"/>
      <c r="HRX563" s="417"/>
      <c r="HRY563" s="417"/>
      <c r="HRZ563" s="418"/>
      <c r="HSA563" s="418"/>
      <c r="HSB563" s="417"/>
      <c r="HSC563" s="417"/>
      <c r="HSD563" s="417"/>
      <c r="HSE563" s="417"/>
      <c r="HSF563" s="417"/>
      <c r="HSG563" s="411"/>
      <c r="HSH563" s="443"/>
      <c r="HSI563" s="417"/>
      <c r="HSJ563" s="417"/>
      <c r="HSK563" s="417"/>
      <c r="HSL563" s="417"/>
      <c r="HSM563" s="417"/>
      <c r="HSN563" s="417"/>
      <c r="HSO563" s="417"/>
      <c r="HSP563" s="416"/>
      <c r="HSQ563" s="416"/>
      <c r="HSR563" s="416"/>
      <c r="HSS563" s="416"/>
      <c r="HST563" s="416"/>
      <c r="HSU563" s="416"/>
      <c r="HSV563" s="416"/>
      <c r="HSW563" s="416"/>
      <c r="HSX563" s="416"/>
      <c r="HSY563" s="416"/>
      <c r="HSZ563" s="416"/>
      <c r="HTA563" s="416"/>
      <c r="HTB563" s="416"/>
      <c r="HTC563" s="416"/>
      <c r="HTD563" s="416"/>
      <c r="HTE563" s="416"/>
      <c r="HTF563" s="416"/>
      <c r="HTG563" s="416"/>
      <c r="HTH563" s="416"/>
      <c r="HTI563" s="416"/>
      <c r="HTJ563" s="416"/>
      <c r="HTK563" s="416"/>
      <c r="HTL563" s="416"/>
      <c r="HTM563" s="416"/>
      <c r="HTN563" s="416"/>
      <c r="HTO563" s="416"/>
      <c r="HTP563" s="416"/>
      <c r="HTQ563" s="416"/>
      <c r="HTR563" s="416"/>
      <c r="HTS563" s="416"/>
      <c r="HTT563" s="416"/>
      <c r="HTU563" s="416"/>
      <c r="HTV563" s="416"/>
      <c r="HTW563" s="416"/>
      <c r="HTX563" s="416"/>
      <c r="HTY563" s="416"/>
      <c r="HTZ563" s="416"/>
      <c r="HUA563" s="416"/>
      <c r="HUB563" s="416"/>
      <c r="HUC563" s="416"/>
      <c r="HUD563" s="416"/>
      <c r="HUE563" s="416"/>
      <c r="HUF563" s="416"/>
      <c r="HUG563" s="416"/>
      <c r="HUH563" s="417"/>
      <c r="HUI563" s="417"/>
      <c r="HUJ563" s="417"/>
      <c r="HUK563" s="417"/>
      <c r="HUL563" s="417"/>
      <c r="HUM563" s="417"/>
      <c r="HUN563" s="417"/>
      <c r="HUO563" s="417"/>
      <c r="HUP563" s="417"/>
      <c r="HUQ563" s="417"/>
      <c r="HUR563" s="417"/>
      <c r="HUS563" s="417"/>
      <c r="HUT563" s="417"/>
      <c r="HUU563" s="417"/>
      <c r="HUV563" s="417"/>
      <c r="HUW563" s="417"/>
      <c r="HUX563" s="417"/>
      <c r="HUY563" s="417"/>
      <c r="HUZ563" s="417"/>
      <c r="HVA563" s="417"/>
      <c r="HVB563" s="417"/>
      <c r="HVC563" s="417"/>
      <c r="HVD563" s="417"/>
      <c r="HVE563" s="417"/>
      <c r="HVF563" s="418"/>
      <c r="HVG563" s="418"/>
      <c r="HVH563" s="418"/>
      <c r="HVI563" s="418"/>
      <c r="HVJ563" s="418"/>
      <c r="HVK563" s="417"/>
      <c r="HVL563" s="417"/>
      <c r="HVM563" s="418"/>
      <c r="HVN563" s="418"/>
      <c r="HVO563" s="417"/>
      <c r="HVP563" s="417"/>
      <c r="HVQ563" s="418"/>
      <c r="HVR563" s="418"/>
      <c r="HVS563" s="417"/>
      <c r="HVT563" s="417"/>
      <c r="HVU563" s="417"/>
      <c r="HVV563" s="417"/>
      <c r="HVW563" s="417"/>
      <c r="HVX563" s="417"/>
      <c r="HVY563" s="417"/>
      <c r="HVZ563" s="418"/>
      <c r="HWA563" s="418"/>
      <c r="HWB563" s="417"/>
      <c r="HWC563" s="417"/>
      <c r="HWD563" s="418"/>
      <c r="HWE563" s="418"/>
      <c r="HWF563" s="417"/>
      <c r="HWG563" s="417"/>
      <c r="HWH563" s="417"/>
      <c r="HWI563" s="417"/>
      <c r="HWJ563" s="417"/>
      <c r="HWK563" s="411"/>
      <c r="HWL563" s="443"/>
      <c r="HWM563" s="417"/>
      <c r="HWN563" s="417"/>
      <c r="HWO563" s="417"/>
      <c r="HWP563" s="417"/>
      <c r="HWQ563" s="417"/>
      <c r="HWR563" s="417"/>
      <c r="HWS563" s="417"/>
      <c r="HWT563" s="416"/>
      <c r="HWU563" s="416"/>
      <c r="HWV563" s="416"/>
      <c r="HWW563" s="416"/>
      <c r="HWX563" s="416"/>
      <c r="HWY563" s="416"/>
      <c r="HWZ563" s="416"/>
      <c r="HXA563" s="416"/>
      <c r="HXB563" s="416"/>
      <c r="HXC563" s="416"/>
      <c r="HXD563" s="416"/>
      <c r="HXE563" s="416"/>
      <c r="HXF563" s="416"/>
      <c r="HXG563" s="416"/>
      <c r="HXH563" s="416"/>
      <c r="HXI563" s="416"/>
      <c r="HXJ563" s="416"/>
      <c r="HXK563" s="416"/>
      <c r="HXL563" s="416"/>
      <c r="HXM563" s="416"/>
      <c r="HXN563" s="416"/>
      <c r="HXO563" s="416"/>
      <c r="HXP563" s="416"/>
      <c r="HXQ563" s="416"/>
      <c r="HXR563" s="416"/>
      <c r="HXS563" s="416"/>
      <c r="HXT563" s="416"/>
      <c r="HXU563" s="416"/>
      <c r="HXV563" s="416"/>
      <c r="HXW563" s="416"/>
      <c r="HXX563" s="416"/>
      <c r="HXY563" s="416"/>
      <c r="HXZ563" s="416"/>
      <c r="HYA563" s="416"/>
      <c r="HYB563" s="416"/>
      <c r="HYC563" s="416"/>
      <c r="HYD563" s="416"/>
      <c r="HYE563" s="416"/>
      <c r="HYF563" s="416"/>
      <c r="HYG563" s="416"/>
      <c r="HYH563" s="416"/>
      <c r="HYI563" s="416"/>
      <c r="HYJ563" s="416"/>
      <c r="HYK563" s="416"/>
      <c r="HYL563" s="417"/>
      <c r="HYM563" s="417"/>
      <c r="HYN563" s="417"/>
      <c r="HYO563" s="417"/>
      <c r="HYP563" s="417"/>
      <c r="HYQ563" s="417"/>
      <c r="HYR563" s="417"/>
      <c r="HYS563" s="417"/>
      <c r="HYT563" s="417"/>
      <c r="HYU563" s="417"/>
      <c r="HYV563" s="417"/>
      <c r="HYW563" s="417"/>
      <c r="HYX563" s="417"/>
      <c r="HYY563" s="417"/>
      <c r="HYZ563" s="417"/>
      <c r="HZA563" s="417"/>
      <c r="HZB563" s="417"/>
      <c r="HZC563" s="417"/>
      <c r="HZD563" s="417"/>
      <c r="HZE563" s="417"/>
      <c r="HZF563" s="417"/>
      <c r="HZG563" s="417"/>
      <c r="HZH563" s="417"/>
      <c r="HZI563" s="417"/>
      <c r="HZJ563" s="418"/>
      <c r="HZK563" s="418"/>
      <c r="HZL563" s="418"/>
      <c r="HZM563" s="418"/>
      <c r="HZN563" s="418"/>
      <c r="HZO563" s="417"/>
      <c r="HZP563" s="417"/>
      <c r="HZQ563" s="418"/>
      <c r="HZR563" s="418"/>
      <c r="HZS563" s="417"/>
      <c r="HZT563" s="417"/>
      <c r="HZU563" s="418"/>
      <c r="HZV563" s="418"/>
      <c r="HZW563" s="417"/>
      <c r="HZX563" s="417"/>
      <c r="HZY563" s="417"/>
      <c r="HZZ563" s="417"/>
      <c r="IAA563" s="417"/>
      <c r="IAB563" s="417"/>
      <c r="IAC563" s="417"/>
      <c r="IAD563" s="418"/>
      <c r="IAE563" s="418"/>
      <c r="IAF563" s="417"/>
      <c r="IAG563" s="417"/>
      <c r="IAH563" s="418"/>
      <c r="IAI563" s="418"/>
      <c r="IAJ563" s="417"/>
      <c r="IAK563" s="417"/>
      <c r="IAL563" s="417"/>
      <c r="IAM563" s="417"/>
      <c r="IAN563" s="417"/>
      <c r="IAO563" s="411"/>
      <c r="IAP563" s="443"/>
      <c r="IAQ563" s="417"/>
      <c r="IAR563" s="417"/>
      <c r="IAS563" s="417"/>
      <c r="IAT563" s="417"/>
      <c r="IAU563" s="417"/>
      <c r="IAV563" s="417"/>
      <c r="IAW563" s="417"/>
      <c r="IAX563" s="416"/>
      <c r="IAY563" s="416"/>
      <c r="IAZ563" s="416"/>
      <c r="IBA563" s="416"/>
      <c r="IBB563" s="416"/>
      <c r="IBC563" s="416"/>
      <c r="IBD563" s="416"/>
      <c r="IBE563" s="416"/>
      <c r="IBF563" s="416"/>
      <c r="IBG563" s="416"/>
      <c r="IBH563" s="416"/>
      <c r="IBI563" s="416"/>
      <c r="IBJ563" s="416"/>
      <c r="IBK563" s="416"/>
      <c r="IBL563" s="416"/>
      <c r="IBM563" s="416"/>
      <c r="IBN563" s="416"/>
      <c r="IBO563" s="416"/>
      <c r="IBP563" s="416"/>
      <c r="IBQ563" s="416"/>
      <c r="IBR563" s="416"/>
      <c r="IBS563" s="416"/>
      <c r="IBT563" s="416"/>
      <c r="IBU563" s="416"/>
      <c r="IBV563" s="416"/>
      <c r="IBW563" s="416"/>
      <c r="IBX563" s="416"/>
      <c r="IBY563" s="416"/>
      <c r="IBZ563" s="416"/>
      <c r="ICA563" s="416"/>
      <c r="ICB563" s="416"/>
      <c r="ICC563" s="416"/>
      <c r="ICD563" s="416"/>
      <c r="ICE563" s="416"/>
      <c r="ICF563" s="416"/>
      <c r="ICG563" s="416"/>
      <c r="ICH563" s="416"/>
      <c r="ICI563" s="416"/>
      <c r="ICJ563" s="416"/>
      <c r="ICK563" s="416"/>
      <c r="ICL563" s="416"/>
      <c r="ICM563" s="416"/>
      <c r="ICN563" s="416"/>
      <c r="ICO563" s="416"/>
      <c r="ICP563" s="417"/>
      <c r="ICQ563" s="417"/>
      <c r="ICR563" s="417"/>
      <c r="ICS563" s="417"/>
      <c r="ICT563" s="417"/>
      <c r="ICU563" s="417"/>
      <c r="ICV563" s="417"/>
      <c r="ICW563" s="417"/>
      <c r="ICX563" s="417"/>
      <c r="ICY563" s="417"/>
      <c r="ICZ563" s="417"/>
      <c r="IDA563" s="417"/>
      <c r="IDB563" s="417"/>
      <c r="IDC563" s="417"/>
      <c r="IDD563" s="417"/>
      <c r="IDE563" s="417"/>
      <c r="IDF563" s="417"/>
      <c r="IDG563" s="417"/>
      <c r="IDH563" s="417"/>
      <c r="IDI563" s="417"/>
      <c r="IDJ563" s="417"/>
      <c r="IDK563" s="417"/>
      <c r="IDL563" s="417"/>
      <c r="IDM563" s="417"/>
      <c r="IDN563" s="418"/>
      <c r="IDO563" s="418"/>
      <c r="IDP563" s="418"/>
      <c r="IDQ563" s="418"/>
      <c r="IDR563" s="418"/>
      <c r="IDS563" s="417"/>
      <c r="IDT563" s="417"/>
      <c r="IDU563" s="418"/>
      <c r="IDV563" s="418"/>
      <c r="IDW563" s="417"/>
      <c r="IDX563" s="417"/>
      <c r="IDY563" s="418"/>
      <c r="IDZ563" s="418"/>
      <c r="IEA563" s="417"/>
      <c r="IEB563" s="417"/>
      <c r="IEC563" s="417"/>
      <c r="IED563" s="417"/>
      <c r="IEE563" s="417"/>
      <c r="IEF563" s="417"/>
      <c r="IEG563" s="417"/>
      <c r="IEH563" s="418"/>
      <c r="IEI563" s="418"/>
      <c r="IEJ563" s="417"/>
      <c r="IEK563" s="417"/>
      <c r="IEL563" s="418"/>
      <c r="IEM563" s="418"/>
      <c r="IEN563" s="417"/>
      <c r="IEO563" s="417"/>
      <c r="IEP563" s="417"/>
      <c r="IEQ563" s="417"/>
      <c r="IER563" s="417"/>
      <c r="IES563" s="411"/>
      <c r="IET563" s="443"/>
      <c r="IEU563" s="417"/>
      <c r="IEV563" s="417"/>
      <c r="IEW563" s="417"/>
      <c r="IEX563" s="417"/>
      <c r="IEY563" s="417"/>
      <c r="IEZ563" s="417"/>
      <c r="IFA563" s="417"/>
      <c r="IFB563" s="416"/>
      <c r="IFC563" s="416"/>
      <c r="IFD563" s="416"/>
      <c r="IFE563" s="416"/>
      <c r="IFF563" s="416"/>
      <c r="IFG563" s="416"/>
      <c r="IFH563" s="416"/>
      <c r="IFI563" s="416"/>
      <c r="IFJ563" s="416"/>
      <c r="IFK563" s="416"/>
      <c r="IFL563" s="416"/>
      <c r="IFM563" s="416"/>
      <c r="IFN563" s="416"/>
      <c r="IFO563" s="416"/>
      <c r="IFP563" s="416"/>
      <c r="IFQ563" s="416"/>
      <c r="IFR563" s="416"/>
      <c r="IFS563" s="416"/>
      <c r="IFT563" s="416"/>
      <c r="IFU563" s="416"/>
      <c r="IFV563" s="416"/>
      <c r="IFW563" s="416"/>
      <c r="IFX563" s="416"/>
      <c r="IFY563" s="416"/>
      <c r="IFZ563" s="416"/>
      <c r="IGA563" s="416"/>
      <c r="IGB563" s="416"/>
      <c r="IGC563" s="416"/>
      <c r="IGD563" s="416"/>
      <c r="IGE563" s="416"/>
      <c r="IGF563" s="416"/>
      <c r="IGG563" s="416"/>
      <c r="IGH563" s="416"/>
      <c r="IGI563" s="416"/>
      <c r="IGJ563" s="416"/>
      <c r="IGK563" s="416"/>
      <c r="IGL563" s="416"/>
      <c r="IGM563" s="416"/>
      <c r="IGN563" s="416"/>
      <c r="IGO563" s="416"/>
      <c r="IGP563" s="416"/>
      <c r="IGQ563" s="416"/>
      <c r="IGR563" s="416"/>
      <c r="IGS563" s="416"/>
      <c r="IGT563" s="417"/>
      <c r="IGU563" s="417"/>
      <c r="IGV563" s="417"/>
      <c r="IGW563" s="417"/>
      <c r="IGX563" s="417"/>
      <c r="IGY563" s="417"/>
      <c r="IGZ563" s="417"/>
      <c r="IHA563" s="417"/>
      <c r="IHB563" s="417"/>
      <c r="IHC563" s="417"/>
      <c r="IHD563" s="417"/>
      <c r="IHE563" s="417"/>
      <c r="IHF563" s="417"/>
      <c r="IHG563" s="417"/>
      <c r="IHH563" s="417"/>
      <c r="IHI563" s="417"/>
      <c r="IHJ563" s="417"/>
      <c r="IHK563" s="417"/>
      <c r="IHL563" s="417"/>
      <c r="IHM563" s="417"/>
      <c r="IHN563" s="417"/>
      <c r="IHO563" s="417"/>
      <c r="IHP563" s="417"/>
      <c r="IHQ563" s="417"/>
      <c r="IHR563" s="418"/>
      <c r="IHS563" s="418"/>
      <c r="IHT563" s="418"/>
      <c r="IHU563" s="418"/>
      <c r="IHV563" s="418"/>
      <c r="IHW563" s="417"/>
      <c r="IHX563" s="417"/>
      <c r="IHY563" s="418"/>
      <c r="IHZ563" s="418"/>
      <c r="IIA563" s="417"/>
      <c r="IIB563" s="417"/>
      <c r="IIC563" s="418"/>
      <c r="IID563" s="418"/>
      <c r="IIE563" s="417"/>
      <c r="IIF563" s="417"/>
      <c r="IIG563" s="417"/>
      <c r="IIH563" s="417"/>
      <c r="III563" s="417"/>
      <c r="IIJ563" s="417"/>
      <c r="IIK563" s="417"/>
      <c r="IIL563" s="418"/>
      <c r="IIM563" s="418"/>
      <c r="IIN563" s="417"/>
      <c r="IIO563" s="417"/>
      <c r="IIP563" s="418"/>
      <c r="IIQ563" s="418"/>
      <c r="IIR563" s="417"/>
      <c r="IIS563" s="417"/>
      <c r="IIT563" s="417"/>
      <c r="IIU563" s="417"/>
      <c r="IIV563" s="417"/>
      <c r="IIW563" s="411"/>
      <c r="IIX563" s="443"/>
      <c r="IIY563" s="417"/>
      <c r="IIZ563" s="417"/>
      <c r="IJA563" s="417"/>
      <c r="IJB563" s="417"/>
      <c r="IJC563" s="417"/>
      <c r="IJD563" s="417"/>
      <c r="IJE563" s="417"/>
      <c r="IJF563" s="416"/>
      <c r="IJG563" s="416"/>
      <c r="IJH563" s="416"/>
      <c r="IJI563" s="416"/>
      <c r="IJJ563" s="416"/>
      <c r="IJK563" s="416"/>
      <c r="IJL563" s="416"/>
      <c r="IJM563" s="416"/>
      <c r="IJN563" s="416"/>
      <c r="IJO563" s="416"/>
      <c r="IJP563" s="416"/>
      <c r="IJQ563" s="416"/>
      <c r="IJR563" s="416"/>
      <c r="IJS563" s="416"/>
      <c r="IJT563" s="416"/>
      <c r="IJU563" s="416"/>
      <c r="IJV563" s="416"/>
      <c r="IJW563" s="416"/>
      <c r="IJX563" s="416"/>
      <c r="IJY563" s="416"/>
      <c r="IJZ563" s="416"/>
      <c r="IKA563" s="416"/>
      <c r="IKB563" s="416"/>
      <c r="IKC563" s="416"/>
      <c r="IKD563" s="416"/>
      <c r="IKE563" s="416"/>
      <c r="IKF563" s="416"/>
      <c r="IKG563" s="416"/>
      <c r="IKH563" s="416"/>
      <c r="IKI563" s="416"/>
      <c r="IKJ563" s="416"/>
      <c r="IKK563" s="416"/>
      <c r="IKL563" s="416"/>
      <c r="IKM563" s="416"/>
      <c r="IKN563" s="416"/>
      <c r="IKO563" s="416"/>
      <c r="IKP563" s="416"/>
      <c r="IKQ563" s="416"/>
      <c r="IKR563" s="416"/>
      <c r="IKS563" s="416"/>
      <c r="IKT563" s="416"/>
      <c r="IKU563" s="416"/>
      <c r="IKV563" s="416"/>
      <c r="IKW563" s="416"/>
      <c r="IKX563" s="417"/>
      <c r="IKY563" s="417"/>
      <c r="IKZ563" s="417"/>
      <c r="ILA563" s="417"/>
      <c r="ILB563" s="417"/>
      <c r="ILC563" s="417"/>
      <c r="ILD563" s="417"/>
      <c r="ILE563" s="417"/>
      <c r="ILF563" s="417"/>
      <c r="ILG563" s="417"/>
      <c r="ILH563" s="417"/>
      <c r="ILI563" s="417"/>
      <c r="ILJ563" s="417"/>
      <c r="ILK563" s="417"/>
      <c r="ILL563" s="417"/>
      <c r="ILM563" s="417"/>
      <c r="ILN563" s="417"/>
      <c r="ILO563" s="417"/>
      <c r="ILP563" s="417"/>
      <c r="ILQ563" s="417"/>
      <c r="ILR563" s="417"/>
      <c r="ILS563" s="417"/>
      <c r="ILT563" s="417"/>
      <c r="ILU563" s="417"/>
      <c r="ILV563" s="418"/>
      <c r="ILW563" s="418"/>
      <c r="ILX563" s="418"/>
      <c r="ILY563" s="418"/>
      <c r="ILZ563" s="418"/>
      <c r="IMA563" s="417"/>
      <c r="IMB563" s="417"/>
      <c r="IMC563" s="418"/>
      <c r="IMD563" s="418"/>
      <c r="IME563" s="417"/>
      <c r="IMF563" s="417"/>
      <c r="IMG563" s="418"/>
      <c r="IMH563" s="418"/>
      <c r="IMI563" s="417"/>
      <c r="IMJ563" s="417"/>
      <c r="IMK563" s="417"/>
      <c r="IML563" s="417"/>
      <c r="IMM563" s="417"/>
      <c r="IMN563" s="417"/>
      <c r="IMO563" s="417"/>
      <c r="IMP563" s="418"/>
      <c r="IMQ563" s="418"/>
      <c r="IMR563" s="417"/>
      <c r="IMS563" s="417"/>
      <c r="IMT563" s="418"/>
      <c r="IMU563" s="418"/>
      <c r="IMV563" s="417"/>
      <c r="IMW563" s="417"/>
      <c r="IMX563" s="417"/>
      <c r="IMY563" s="417"/>
      <c r="IMZ563" s="417"/>
      <c r="INA563" s="411"/>
      <c r="INB563" s="443"/>
      <c r="INC563" s="417"/>
      <c r="IND563" s="417"/>
      <c r="INE563" s="417"/>
      <c r="INF563" s="417"/>
      <c r="ING563" s="417"/>
      <c r="INH563" s="417"/>
      <c r="INI563" s="417"/>
      <c r="INJ563" s="416"/>
      <c r="INK563" s="416"/>
      <c r="INL563" s="416"/>
      <c r="INM563" s="416"/>
      <c r="INN563" s="416"/>
      <c r="INO563" s="416"/>
      <c r="INP563" s="416"/>
      <c r="INQ563" s="416"/>
      <c r="INR563" s="416"/>
      <c r="INS563" s="416"/>
      <c r="INT563" s="416"/>
      <c r="INU563" s="416"/>
      <c r="INV563" s="416"/>
      <c r="INW563" s="416"/>
      <c r="INX563" s="416"/>
      <c r="INY563" s="416"/>
      <c r="INZ563" s="416"/>
      <c r="IOA563" s="416"/>
      <c r="IOB563" s="416"/>
      <c r="IOC563" s="416"/>
      <c r="IOD563" s="416"/>
      <c r="IOE563" s="416"/>
      <c r="IOF563" s="416"/>
      <c r="IOG563" s="416"/>
      <c r="IOH563" s="416"/>
      <c r="IOI563" s="416"/>
      <c r="IOJ563" s="416"/>
      <c r="IOK563" s="416"/>
      <c r="IOL563" s="416"/>
      <c r="IOM563" s="416"/>
      <c r="ION563" s="416"/>
      <c r="IOO563" s="416"/>
      <c r="IOP563" s="416"/>
      <c r="IOQ563" s="416"/>
      <c r="IOR563" s="416"/>
      <c r="IOS563" s="416"/>
      <c r="IOT563" s="416"/>
      <c r="IOU563" s="416"/>
      <c r="IOV563" s="416"/>
      <c r="IOW563" s="416"/>
      <c r="IOX563" s="416"/>
      <c r="IOY563" s="416"/>
      <c r="IOZ563" s="416"/>
      <c r="IPA563" s="416"/>
      <c r="IPB563" s="417"/>
      <c r="IPC563" s="417"/>
      <c r="IPD563" s="417"/>
      <c r="IPE563" s="417"/>
      <c r="IPF563" s="417"/>
      <c r="IPG563" s="417"/>
      <c r="IPH563" s="417"/>
      <c r="IPI563" s="417"/>
      <c r="IPJ563" s="417"/>
      <c r="IPK563" s="417"/>
      <c r="IPL563" s="417"/>
      <c r="IPM563" s="417"/>
      <c r="IPN563" s="417"/>
      <c r="IPO563" s="417"/>
      <c r="IPP563" s="417"/>
      <c r="IPQ563" s="417"/>
      <c r="IPR563" s="417"/>
      <c r="IPS563" s="417"/>
      <c r="IPT563" s="417"/>
      <c r="IPU563" s="417"/>
      <c r="IPV563" s="417"/>
      <c r="IPW563" s="417"/>
      <c r="IPX563" s="417"/>
      <c r="IPY563" s="417"/>
      <c r="IPZ563" s="418"/>
      <c r="IQA563" s="418"/>
      <c r="IQB563" s="418"/>
      <c r="IQC563" s="418"/>
      <c r="IQD563" s="418"/>
      <c r="IQE563" s="417"/>
      <c r="IQF563" s="417"/>
      <c r="IQG563" s="418"/>
      <c r="IQH563" s="418"/>
      <c r="IQI563" s="417"/>
      <c r="IQJ563" s="417"/>
      <c r="IQK563" s="418"/>
      <c r="IQL563" s="418"/>
      <c r="IQM563" s="417"/>
      <c r="IQN563" s="417"/>
      <c r="IQO563" s="417"/>
      <c r="IQP563" s="417"/>
      <c r="IQQ563" s="417"/>
      <c r="IQR563" s="417"/>
      <c r="IQS563" s="417"/>
      <c r="IQT563" s="418"/>
      <c r="IQU563" s="418"/>
      <c r="IQV563" s="417"/>
      <c r="IQW563" s="417"/>
      <c r="IQX563" s="418"/>
      <c r="IQY563" s="418"/>
      <c r="IQZ563" s="417"/>
      <c r="IRA563" s="417"/>
      <c r="IRB563" s="417"/>
      <c r="IRC563" s="417"/>
      <c r="IRD563" s="417"/>
      <c r="IRE563" s="411"/>
      <c r="IRF563" s="443"/>
      <c r="IRG563" s="417"/>
      <c r="IRH563" s="417"/>
      <c r="IRI563" s="417"/>
      <c r="IRJ563" s="417"/>
      <c r="IRK563" s="417"/>
      <c r="IRL563" s="417"/>
      <c r="IRM563" s="417"/>
      <c r="IRN563" s="416"/>
      <c r="IRO563" s="416"/>
      <c r="IRP563" s="416"/>
      <c r="IRQ563" s="416"/>
      <c r="IRR563" s="416"/>
      <c r="IRS563" s="416"/>
      <c r="IRT563" s="416"/>
      <c r="IRU563" s="416"/>
      <c r="IRV563" s="416"/>
      <c r="IRW563" s="416"/>
      <c r="IRX563" s="416"/>
      <c r="IRY563" s="416"/>
      <c r="IRZ563" s="416"/>
      <c r="ISA563" s="416"/>
      <c r="ISB563" s="416"/>
      <c r="ISC563" s="416"/>
      <c r="ISD563" s="416"/>
      <c r="ISE563" s="416"/>
      <c r="ISF563" s="416"/>
      <c r="ISG563" s="416"/>
      <c r="ISH563" s="416"/>
      <c r="ISI563" s="416"/>
      <c r="ISJ563" s="416"/>
      <c r="ISK563" s="416"/>
      <c r="ISL563" s="416"/>
      <c r="ISM563" s="416"/>
      <c r="ISN563" s="416"/>
      <c r="ISO563" s="416"/>
      <c r="ISP563" s="416"/>
      <c r="ISQ563" s="416"/>
      <c r="ISR563" s="416"/>
      <c r="ISS563" s="416"/>
      <c r="IST563" s="416"/>
      <c r="ISU563" s="416"/>
      <c r="ISV563" s="416"/>
      <c r="ISW563" s="416"/>
      <c r="ISX563" s="416"/>
      <c r="ISY563" s="416"/>
      <c r="ISZ563" s="416"/>
      <c r="ITA563" s="416"/>
      <c r="ITB563" s="416"/>
      <c r="ITC563" s="416"/>
      <c r="ITD563" s="416"/>
      <c r="ITE563" s="416"/>
      <c r="ITF563" s="417"/>
      <c r="ITG563" s="417"/>
      <c r="ITH563" s="417"/>
      <c r="ITI563" s="417"/>
      <c r="ITJ563" s="417"/>
      <c r="ITK563" s="417"/>
      <c r="ITL563" s="417"/>
      <c r="ITM563" s="417"/>
      <c r="ITN563" s="417"/>
      <c r="ITO563" s="417"/>
      <c r="ITP563" s="417"/>
      <c r="ITQ563" s="417"/>
      <c r="ITR563" s="417"/>
      <c r="ITS563" s="417"/>
      <c r="ITT563" s="417"/>
      <c r="ITU563" s="417"/>
      <c r="ITV563" s="417"/>
      <c r="ITW563" s="417"/>
      <c r="ITX563" s="417"/>
      <c r="ITY563" s="417"/>
      <c r="ITZ563" s="417"/>
      <c r="IUA563" s="417"/>
      <c r="IUB563" s="417"/>
      <c r="IUC563" s="417"/>
      <c r="IUD563" s="418"/>
      <c r="IUE563" s="418"/>
      <c r="IUF563" s="418"/>
      <c r="IUG563" s="418"/>
      <c r="IUH563" s="418"/>
      <c r="IUI563" s="417"/>
      <c r="IUJ563" s="417"/>
      <c r="IUK563" s="418"/>
      <c r="IUL563" s="418"/>
      <c r="IUM563" s="417"/>
      <c r="IUN563" s="417"/>
      <c r="IUO563" s="418"/>
      <c r="IUP563" s="418"/>
      <c r="IUQ563" s="417"/>
      <c r="IUR563" s="417"/>
      <c r="IUS563" s="417"/>
      <c r="IUT563" s="417"/>
      <c r="IUU563" s="417"/>
      <c r="IUV563" s="417"/>
      <c r="IUW563" s="417"/>
      <c r="IUX563" s="418"/>
      <c r="IUY563" s="418"/>
      <c r="IUZ563" s="417"/>
      <c r="IVA563" s="417"/>
      <c r="IVB563" s="418"/>
      <c r="IVC563" s="418"/>
      <c r="IVD563" s="417"/>
      <c r="IVE563" s="417"/>
      <c r="IVF563" s="417"/>
      <c r="IVG563" s="417"/>
      <c r="IVH563" s="417"/>
      <c r="IVI563" s="411"/>
      <c r="IVJ563" s="443"/>
      <c r="IVK563" s="417"/>
      <c r="IVL563" s="417"/>
      <c r="IVM563" s="417"/>
      <c r="IVN563" s="417"/>
      <c r="IVO563" s="417"/>
      <c r="IVP563" s="417"/>
      <c r="IVQ563" s="417"/>
      <c r="IVR563" s="416"/>
      <c r="IVS563" s="416"/>
      <c r="IVT563" s="416"/>
      <c r="IVU563" s="416"/>
      <c r="IVV563" s="416"/>
      <c r="IVW563" s="416"/>
      <c r="IVX563" s="416"/>
      <c r="IVY563" s="416"/>
      <c r="IVZ563" s="416"/>
      <c r="IWA563" s="416"/>
      <c r="IWB563" s="416"/>
      <c r="IWC563" s="416"/>
      <c r="IWD563" s="416"/>
      <c r="IWE563" s="416"/>
      <c r="IWF563" s="416"/>
      <c r="IWG563" s="416"/>
      <c r="IWH563" s="416"/>
      <c r="IWI563" s="416"/>
      <c r="IWJ563" s="416"/>
      <c r="IWK563" s="416"/>
      <c r="IWL563" s="416"/>
      <c r="IWM563" s="416"/>
      <c r="IWN563" s="416"/>
      <c r="IWO563" s="416"/>
      <c r="IWP563" s="416"/>
      <c r="IWQ563" s="416"/>
      <c r="IWR563" s="416"/>
      <c r="IWS563" s="416"/>
      <c r="IWT563" s="416"/>
      <c r="IWU563" s="416"/>
      <c r="IWV563" s="416"/>
      <c r="IWW563" s="416"/>
      <c r="IWX563" s="416"/>
      <c r="IWY563" s="416"/>
      <c r="IWZ563" s="416"/>
      <c r="IXA563" s="416"/>
      <c r="IXB563" s="416"/>
      <c r="IXC563" s="416"/>
      <c r="IXD563" s="416"/>
      <c r="IXE563" s="416"/>
      <c r="IXF563" s="416"/>
      <c r="IXG563" s="416"/>
      <c r="IXH563" s="416"/>
      <c r="IXI563" s="416"/>
      <c r="IXJ563" s="417"/>
      <c r="IXK563" s="417"/>
      <c r="IXL563" s="417"/>
      <c r="IXM563" s="417"/>
      <c r="IXN563" s="417"/>
      <c r="IXO563" s="417"/>
      <c r="IXP563" s="417"/>
      <c r="IXQ563" s="417"/>
      <c r="IXR563" s="417"/>
      <c r="IXS563" s="417"/>
      <c r="IXT563" s="417"/>
      <c r="IXU563" s="417"/>
      <c r="IXV563" s="417"/>
      <c r="IXW563" s="417"/>
      <c r="IXX563" s="417"/>
      <c r="IXY563" s="417"/>
      <c r="IXZ563" s="417"/>
      <c r="IYA563" s="417"/>
      <c r="IYB563" s="417"/>
      <c r="IYC563" s="417"/>
      <c r="IYD563" s="417"/>
      <c r="IYE563" s="417"/>
      <c r="IYF563" s="417"/>
      <c r="IYG563" s="417"/>
      <c r="IYH563" s="418"/>
      <c r="IYI563" s="418"/>
      <c r="IYJ563" s="418"/>
      <c r="IYK563" s="418"/>
      <c r="IYL563" s="418"/>
      <c r="IYM563" s="417"/>
      <c r="IYN563" s="417"/>
      <c r="IYO563" s="418"/>
      <c r="IYP563" s="418"/>
      <c r="IYQ563" s="417"/>
      <c r="IYR563" s="417"/>
      <c r="IYS563" s="418"/>
      <c r="IYT563" s="418"/>
      <c r="IYU563" s="417"/>
      <c r="IYV563" s="417"/>
      <c r="IYW563" s="417"/>
      <c r="IYX563" s="417"/>
      <c r="IYY563" s="417"/>
      <c r="IYZ563" s="417"/>
      <c r="IZA563" s="417"/>
      <c r="IZB563" s="418"/>
      <c r="IZC563" s="418"/>
      <c r="IZD563" s="417"/>
      <c r="IZE563" s="417"/>
      <c r="IZF563" s="418"/>
      <c r="IZG563" s="418"/>
      <c r="IZH563" s="417"/>
      <c r="IZI563" s="417"/>
      <c r="IZJ563" s="417"/>
      <c r="IZK563" s="417"/>
      <c r="IZL563" s="417"/>
      <c r="IZM563" s="411"/>
      <c r="IZN563" s="443"/>
      <c r="IZO563" s="417"/>
      <c r="IZP563" s="417"/>
      <c r="IZQ563" s="417"/>
      <c r="IZR563" s="417"/>
      <c r="IZS563" s="417"/>
      <c r="IZT563" s="417"/>
      <c r="IZU563" s="417"/>
      <c r="IZV563" s="416"/>
      <c r="IZW563" s="416"/>
      <c r="IZX563" s="416"/>
      <c r="IZY563" s="416"/>
      <c r="IZZ563" s="416"/>
      <c r="JAA563" s="416"/>
      <c r="JAB563" s="416"/>
      <c r="JAC563" s="416"/>
      <c r="JAD563" s="416"/>
      <c r="JAE563" s="416"/>
      <c r="JAF563" s="416"/>
      <c r="JAG563" s="416"/>
      <c r="JAH563" s="416"/>
      <c r="JAI563" s="416"/>
      <c r="JAJ563" s="416"/>
      <c r="JAK563" s="416"/>
      <c r="JAL563" s="416"/>
      <c r="JAM563" s="416"/>
      <c r="JAN563" s="416"/>
      <c r="JAO563" s="416"/>
      <c r="JAP563" s="416"/>
      <c r="JAQ563" s="416"/>
      <c r="JAR563" s="416"/>
      <c r="JAS563" s="416"/>
      <c r="JAT563" s="416"/>
      <c r="JAU563" s="416"/>
      <c r="JAV563" s="416"/>
      <c r="JAW563" s="416"/>
      <c r="JAX563" s="416"/>
      <c r="JAY563" s="416"/>
      <c r="JAZ563" s="416"/>
      <c r="JBA563" s="416"/>
      <c r="JBB563" s="416"/>
      <c r="JBC563" s="416"/>
      <c r="JBD563" s="416"/>
      <c r="JBE563" s="416"/>
      <c r="JBF563" s="416"/>
      <c r="JBG563" s="416"/>
      <c r="JBH563" s="416"/>
      <c r="JBI563" s="416"/>
      <c r="JBJ563" s="416"/>
      <c r="JBK563" s="416"/>
      <c r="JBL563" s="416"/>
      <c r="JBM563" s="416"/>
      <c r="JBN563" s="417"/>
      <c r="JBO563" s="417"/>
      <c r="JBP563" s="417"/>
      <c r="JBQ563" s="417"/>
      <c r="JBR563" s="417"/>
      <c r="JBS563" s="417"/>
      <c r="JBT563" s="417"/>
      <c r="JBU563" s="417"/>
      <c r="JBV563" s="417"/>
      <c r="JBW563" s="417"/>
      <c r="JBX563" s="417"/>
      <c r="JBY563" s="417"/>
      <c r="JBZ563" s="417"/>
      <c r="JCA563" s="417"/>
      <c r="JCB563" s="417"/>
      <c r="JCC563" s="417"/>
      <c r="JCD563" s="417"/>
      <c r="JCE563" s="417"/>
      <c r="JCF563" s="417"/>
      <c r="JCG563" s="417"/>
      <c r="JCH563" s="417"/>
      <c r="JCI563" s="417"/>
      <c r="JCJ563" s="417"/>
      <c r="JCK563" s="417"/>
      <c r="JCL563" s="418"/>
      <c r="JCM563" s="418"/>
      <c r="JCN563" s="418"/>
      <c r="JCO563" s="418"/>
      <c r="JCP563" s="418"/>
      <c r="JCQ563" s="417"/>
      <c r="JCR563" s="417"/>
      <c r="JCS563" s="418"/>
      <c r="JCT563" s="418"/>
      <c r="JCU563" s="417"/>
      <c r="JCV563" s="417"/>
      <c r="JCW563" s="418"/>
      <c r="JCX563" s="418"/>
      <c r="JCY563" s="417"/>
      <c r="JCZ563" s="417"/>
      <c r="JDA563" s="417"/>
      <c r="JDB563" s="417"/>
      <c r="JDC563" s="417"/>
      <c r="JDD563" s="417"/>
      <c r="JDE563" s="417"/>
      <c r="JDF563" s="418"/>
      <c r="JDG563" s="418"/>
      <c r="JDH563" s="417"/>
      <c r="JDI563" s="417"/>
      <c r="JDJ563" s="418"/>
      <c r="JDK563" s="418"/>
      <c r="JDL563" s="417"/>
      <c r="JDM563" s="417"/>
      <c r="JDN563" s="417"/>
      <c r="JDO563" s="417"/>
      <c r="JDP563" s="417"/>
      <c r="JDQ563" s="411"/>
      <c r="JDR563" s="443"/>
      <c r="JDS563" s="417"/>
      <c r="JDT563" s="417"/>
      <c r="JDU563" s="417"/>
      <c r="JDV563" s="417"/>
      <c r="JDW563" s="417"/>
      <c r="JDX563" s="417"/>
      <c r="JDY563" s="417"/>
      <c r="JDZ563" s="416"/>
      <c r="JEA563" s="416"/>
      <c r="JEB563" s="416"/>
      <c r="JEC563" s="416"/>
      <c r="JED563" s="416"/>
      <c r="JEE563" s="416"/>
      <c r="JEF563" s="416"/>
      <c r="JEG563" s="416"/>
      <c r="JEH563" s="416"/>
      <c r="JEI563" s="416"/>
      <c r="JEJ563" s="416"/>
      <c r="JEK563" s="416"/>
      <c r="JEL563" s="416"/>
      <c r="JEM563" s="416"/>
      <c r="JEN563" s="416"/>
      <c r="JEO563" s="416"/>
      <c r="JEP563" s="416"/>
      <c r="JEQ563" s="416"/>
      <c r="JER563" s="416"/>
      <c r="JES563" s="416"/>
      <c r="JET563" s="416"/>
      <c r="JEU563" s="416"/>
      <c r="JEV563" s="416"/>
      <c r="JEW563" s="416"/>
      <c r="JEX563" s="416"/>
      <c r="JEY563" s="416"/>
      <c r="JEZ563" s="416"/>
      <c r="JFA563" s="416"/>
      <c r="JFB563" s="416"/>
      <c r="JFC563" s="416"/>
      <c r="JFD563" s="416"/>
      <c r="JFE563" s="416"/>
      <c r="JFF563" s="416"/>
      <c r="JFG563" s="416"/>
      <c r="JFH563" s="416"/>
      <c r="JFI563" s="416"/>
      <c r="JFJ563" s="416"/>
      <c r="JFK563" s="416"/>
      <c r="JFL563" s="416"/>
      <c r="JFM563" s="416"/>
      <c r="JFN563" s="416"/>
      <c r="JFO563" s="416"/>
      <c r="JFP563" s="416"/>
      <c r="JFQ563" s="416"/>
      <c r="JFR563" s="417"/>
      <c r="JFS563" s="417"/>
      <c r="JFT563" s="417"/>
      <c r="JFU563" s="417"/>
      <c r="JFV563" s="417"/>
      <c r="JFW563" s="417"/>
      <c r="JFX563" s="417"/>
      <c r="JFY563" s="417"/>
      <c r="JFZ563" s="417"/>
      <c r="JGA563" s="417"/>
      <c r="JGB563" s="417"/>
      <c r="JGC563" s="417"/>
      <c r="JGD563" s="417"/>
      <c r="JGE563" s="417"/>
      <c r="JGF563" s="417"/>
      <c r="JGG563" s="417"/>
      <c r="JGH563" s="417"/>
      <c r="JGI563" s="417"/>
      <c r="JGJ563" s="417"/>
      <c r="JGK563" s="417"/>
      <c r="JGL563" s="417"/>
      <c r="JGM563" s="417"/>
      <c r="JGN563" s="417"/>
      <c r="JGO563" s="417"/>
      <c r="JGP563" s="418"/>
      <c r="JGQ563" s="418"/>
      <c r="JGR563" s="418"/>
      <c r="JGS563" s="418"/>
      <c r="JGT563" s="418"/>
      <c r="JGU563" s="417"/>
      <c r="JGV563" s="417"/>
      <c r="JGW563" s="418"/>
      <c r="JGX563" s="418"/>
      <c r="JGY563" s="417"/>
      <c r="JGZ563" s="417"/>
      <c r="JHA563" s="418"/>
      <c r="JHB563" s="418"/>
      <c r="JHC563" s="417"/>
      <c r="JHD563" s="417"/>
      <c r="JHE563" s="417"/>
      <c r="JHF563" s="417"/>
      <c r="JHG563" s="417"/>
      <c r="JHH563" s="417"/>
      <c r="JHI563" s="417"/>
      <c r="JHJ563" s="418"/>
      <c r="JHK563" s="418"/>
      <c r="JHL563" s="417"/>
      <c r="JHM563" s="417"/>
      <c r="JHN563" s="418"/>
      <c r="JHO563" s="418"/>
      <c r="JHP563" s="417"/>
      <c r="JHQ563" s="417"/>
      <c r="JHR563" s="417"/>
      <c r="JHS563" s="417"/>
      <c r="JHT563" s="417"/>
      <c r="JHU563" s="411"/>
      <c r="JHV563" s="443"/>
      <c r="JHW563" s="417"/>
      <c r="JHX563" s="417"/>
      <c r="JHY563" s="417"/>
      <c r="JHZ563" s="417"/>
      <c r="JIA563" s="417"/>
      <c r="JIB563" s="417"/>
      <c r="JIC563" s="417"/>
      <c r="JID563" s="416"/>
      <c r="JIE563" s="416"/>
      <c r="JIF563" s="416"/>
      <c r="JIG563" s="416"/>
      <c r="JIH563" s="416"/>
      <c r="JII563" s="416"/>
      <c r="JIJ563" s="416"/>
      <c r="JIK563" s="416"/>
      <c r="JIL563" s="416"/>
      <c r="JIM563" s="416"/>
      <c r="JIN563" s="416"/>
      <c r="JIO563" s="416"/>
      <c r="JIP563" s="416"/>
      <c r="JIQ563" s="416"/>
      <c r="JIR563" s="416"/>
      <c r="JIS563" s="416"/>
      <c r="JIT563" s="416"/>
      <c r="JIU563" s="416"/>
      <c r="JIV563" s="416"/>
      <c r="JIW563" s="416"/>
      <c r="JIX563" s="416"/>
      <c r="JIY563" s="416"/>
      <c r="JIZ563" s="416"/>
      <c r="JJA563" s="416"/>
      <c r="JJB563" s="416"/>
      <c r="JJC563" s="416"/>
      <c r="JJD563" s="416"/>
      <c r="JJE563" s="416"/>
      <c r="JJF563" s="416"/>
      <c r="JJG563" s="416"/>
      <c r="JJH563" s="416"/>
      <c r="JJI563" s="416"/>
      <c r="JJJ563" s="416"/>
      <c r="JJK563" s="416"/>
      <c r="JJL563" s="416"/>
      <c r="JJM563" s="416"/>
      <c r="JJN563" s="416"/>
      <c r="JJO563" s="416"/>
      <c r="JJP563" s="416"/>
      <c r="JJQ563" s="416"/>
      <c r="JJR563" s="416"/>
      <c r="JJS563" s="416"/>
      <c r="JJT563" s="416"/>
      <c r="JJU563" s="416"/>
      <c r="JJV563" s="417"/>
      <c r="JJW563" s="417"/>
      <c r="JJX563" s="417"/>
      <c r="JJY563" s="417"/>
      <c r="JJZ563" s="417"/>
      <c r="JKA563" s="417"/>
      <c r="JKB563" s="417"/>
      <c r="JKC563" s="417"/>
      <c r="JKD563" s="417"/>
      <c r="JKE563" s="417"/>
      <c r="JKF563" s="417"/>
      <c r="JKG563" s="417"/>
      <c r="JKH563" s="417"/>
      <c r="JKI563" s="417"/>
      <c r="JKJ563" s="417"/>
      <c r="JKK563" s="417"/>
      <c r="JKL563" s="417"/>
      <c r="JKM563" s="417"/>
      <c r="JKN563" s="417"/>
      <c r="JKO563" s="417"/>
      <c r="JKP563" s="417"/>
      <c r="JKQ563" s="417"/>
      <c r="JKR563" s="417"/>
      <c r="JKS563" s="417"/>
      <c r="JKT563" s="418"/>
      <c r="JKU563" s="418"/>
      <c r="JKV563" s="418"/>
      <c r="JKW563" s="418"/>
      <c r="JKX563" s="418"/>
      <c r="JKY563" s="417"/>
      <c r="JKZ563" s="417"/>
      <c r="JLA563" s="418"/>
      <c r="JLB563" s="418"/>
      <c r="JLC563" s="417"/>
      <c r="JLD563" s="417"/>
      <c r="JLE563" s="418"/>
      <c r="JLF563" s="418"/>
      <c r="JLG563" s="417"/>
      <c r="JLH563" s="417"/>
      <c r="JLI563" s="417"/>
      <c r="JLJ563" s="417"/>
      <c r="JLK563" s="417"/>
      <c r="JLL563" s="417"/>
      <c r="JLM563" s="417"/>
      <c r="JLN563" s="418"/>
      <c r="JLO563" s="418"/>
      <c r="JLP563" s="417"/>
      <c r="JLQ563" s="417"/>
      <c r="JLR563" s="418"/>
      <c r="JLS563" s="418"/>
      <c r="JLT563" s="417"/>
      <c r="JLU563" s="417"/>
      <c r="JLV563" s="417"/>
      <c r="JLW563" s="417"/>
      <c r="JLX563" s="417"/>
      <c r="JLY563" s="411"/>
      <c r="JLZ563" s="443"/>
      <c r="JMA563" s="417"/>
      <c r="JMB563" s="417"/>
      <c r="JMC563" s="417"/>
      <c r="JMD563" s="417"/>
      <c r="JME563" s="417"/>
      <c r="JMF563" s="417"/>
      <c r="JMG563" s="417"/>
      <c r="JMH563" s="416"/>
      <c r="JMI563" s="416"/>
      <c r="JMJ563" s="416"/>
      <c r="JMK563" s="416"/>
      <c r="JML563" s="416"/>
      <c r="JMM563" s="416"/>
      <c r="JMN563" s="416"/>
      <c r="JMO563" s="416"/>
      <c r="JMP563" s="416"/>
      <c r="JMQ563" s="416"/>
      <c r="JMR563" s="416"/>
      <c r="JMS563" s="416"/>
      <c r="JMT563" s="416"/>
      <c r="JMU563" s="416"/>
      <c r="JMV563" s="416"/>
      <c r="JMW563" s="416"/>
      <c r="JMX563" s="416"/>
      <c r="JMY563" s="416"/>
      <c r="JMZ563" s="416"/>
      <c r="JNA563" s="416"/>
      <c r="JNB563" s="416"/>
      <c r="JNC563" s="416"/>
      <c r="JND563" s="416"/>
      <c r="JNE563" s="416"/>
      <c r="JNF563" s="416"/>
      <c r="JNG563" s="416"/>
      <c r="JNH563" s="416"/>
      <c r="JNI563" s="416"/>
      <c r="JNJ563" s="416"/>
      <c r="JNK563" s="416"/>
      <c r="JNL563" s="416"/>
      <c r="JNM563" s="416"/>
      <c r="JNN563" s="416"/>
      <c r="JNO563" s="416"/>
      <c r="JNP563" s="416"/>
      <c r="JNQ563" s="416"/>
      <c r="JNR563" s="416"/>
      <c r="JNS563" s="416"/>
      <c r="JNT563" s="416"/>
      <c r="JNU563" s="416"/>
      <c r="JNV563" s="416"/>
      <c r="JNW563" s="416"/>
      <c r="JNX563" s="416"/>
      <c r="JNY563" s="416"/>
      <c r="JNZ563" s="417"/>
      <c r="JOA563" s="417"/>
      <c r="JOB563" s="417"/>
      <c r="JOC563" s="417"/>
      <c r="JOD563" s="417"/>
      <c r="JOE563" s="417"/>
      <c r="JOF563" s="417"/>
      <c r="JOG563" s="417"/>
      <c r="JOH563" s="417"/>
      <c r="JOI563" s="417"/>
      <c r="JOJ563" s="417"/>
      <c r="JOK563" s="417"/>
      <c r="JOL563" s="417"/>
      <c r="JOM563" s="417"/>
      <c r="JON563" s="417"/>
      <c r="JOO563" s="417"/>
      <c r="JOP563" s="417"/>
      <c r="JOQ563" s="417"/>
      <c r="JOR563" s="417"/>
      <c r="JOS563" s="417"/>
      <c r="JOT563" s="417"/>
      <c r="JOU563" s="417"/>
      <c r="JOV563" s="417"/>
      <c r="JOW563" s="417"/>
      <c r="JOX563" s="418"/>
      <c r="JOY563" s="418"/>
      <c r="JOZ563" s="418"/>
      <c r="JPA563" s="418"/>
      <c r="JPB563" s="418"/>
      <c r="JPC563" s="417"/>
      <c r="JPD563" s="417"/>
      <c r="JPE563" s="418"/>
      <c r="JPF563" s="418"/>
      <c r="JPG563" s="417"/>
      <c r="JPH563" s="417"/>
      <c r="JPI563" s="418"/>
      <c r="JPJ563" s="418"/>
      <c r="JPK563" s="417"/>
      <c r="JPL563" s="417"/>
      <c r="JPM563" s="417"/>
      <c r="JPN563" s="417"/>
      <c r="JPO563" s="417"/>
      <c r="JPP563" s="417"/>
      <c r="JPQ563" s="417"/>
      <c r="JPR563" s="418"/>
      <c r="JPS563" s="418"/>
      <c r="JPT563" s="417"/>
      <c r="JPU563" s="417"/>
      <c r="JPV563" s="418"/>
      <c r="JPW563" s="418"/>
      <c r="JPX563" s="417"/>
      <c r="JPY563" s="417"/>
      <c r="JPZ563" s="417"/>
      <c r="JQA563" s="417"/>
      <c r="JQB563" s="417"/>
      <c r="JQC563" s="411"/>
      <c r="JQD563" s="443"/>
      <c r="JQE563" s="417"/>
      <c r="JQF563" s="417"/>
      <c r="JQG563" s="417"/>
      <c r="JQH563" s="417"/>
      <c r="JQI563" s="417"/>
      <c r="JQJ563" s="417"/>
      <c r="JQK563" s="417"/>
      <c r="JQL563" s="416"/>
      <c r="JQM563" s="416"/>
      <c r="JQN563" s="416"/>
      <c r="JQO563" s="416"/>
      <c r="JQP563" s="416"/>
      <c r="JQQ563" s="416"/>
      <c r="JQR563" s="416"/>
      <c r="JQS563" s="416"/>
      <c r="JQT563" s="416"/>
      <c r="JQU563" s="416"/>
      <c r="JQV563" s="416"/>
      <c r="JQW563" s="416"/>
      <c r="JQX563" s="416"/>
      <c r="JQY563" s="416"/>
      <c r="JQZ563" s="416"/>
      <c r="JRA563" s="416"/>
      <c r="JRB563" s="416"/>
      <c r="JRC563" s="416"/>
      <c r="JRD563" s="416"/>
      <c r="JRE563" s="416"/>
      <c r="JRF563" s="416"/>
      <c r="JRG563" s="416"/>
      <c r="JRH563" s="416"/>
      <c r="JRI563" s="416"/>
      <c r="JRJ563" s="416"/>
      <c r="JRK563" s="416"/>
      <c r="JRL563" s="416"/>
      <c r="JRM563" s="416"/>
      <c r="JRN563" s="416"/>
      <c r="JRO563" s="416"/>
      <c r="JRP563" s="416"/>
      <c r="JRQ563" s="416"/>
      <c r="JRR563" s="416"/>
      <c r="JRS563" s="416"/>
      <c r="JRT563" s="416"/>
      <c r="JRU563" s="416"/>
      <c r="JRV563" s="416"/>
      <c r="JRW563" s="416"/>
      <c r="JRX563" s="416"/>
      <c r="JRY563" s="416"/>
      <c r="JRZ563" s="416"/>
      <c r="JSA563" s="416"/>
      <c r="JSB563" s="416"/>
      <c r="JSC563" s="416"/>
      <c r="JSD563" s="417"/>
      <c r="JSE563" s="417"/>
      <c r="JSF563" s="417"/>
      <c r="JSG563" s="417"/>
      <c r="JSH563" s="417"/>
      <c r="JSI563" s="417"/>
      <c r="JSJ563" s="417"/>
      <c r="JSK563" s="417"/>
      <c r="JSL563" s="417"/>
      <c r="JSM563" s="417"/>
      <c r="JSN563" s="417"/>
      <c r="JSO563" s="417"/>
      <c r="JSP563" s="417"/>
      <c r="JSQ563" s="417"/>
      <c r="JSR563" s="417"/>
      <c r="JSS563" s="417"/>
      <c r="JST563" s="417"/>
      <c r="JSU563" s="417"/>
      <c r="JSV563" s="417"/>
      <c r="JSW563" s="417"/>
      <c r="JSX563" s="417"/>
      <c r="JSY563" s="417"/>
      <c r="JSZ563" s="417"/>
      <c r="JTA563" s="417"/>
      <c r="JTB563" s="418"/>
      <c r="JTC563" s="418"/>
      <c r="JTD563" s="418"/>
      <c r="JTE563" s="418"/>
      <c r="JTF563" s="418"/>
      <c r="JTG563" s="417"/>
      <c r="JTH563" s="417"/>
      <c r="JTI563" s="418"/>
      <c r="JTJ563" s="418"/>
      <c r="JTK563" s="417"/>
      <c r="JTL563" s="417"/>
      <c r="JTM563" s="418"/>
      <c r="JTN563" s="418"/>
      <c r="JTO563" s="417"/>
      <c r="JTP563" s="417"/>
      <c r="JTQ563" s="417"/>
      <c r="JTR563" s="417"/>
      <c r="JTS563" s="417"/>
      <c r="JTT563" s="417"/>
      <c r="JTU563" s="417"/>
      <c r="JTV563" s="418"/>
      <c r="JTW563" s="418"/>
      <c r="JTX563" s="417"/>
      <c r="JTY563" s="417"/>
      <c r="JTZ563" s="418"/>
      <c r="JUA563" s="418"/>
      <c r="JUB563" s="417"/>
      <c r="JUC563" s="417"/>
      <c r="JUD563" s="417"/>
      <c r="JUE563" s="417"/>
      <c r="JUF563" s="417"/>
      <c r="JUG563" s="411"/>
      <c r="JUH563" s="443"/>
      <c r="JUI563" s="417"/>
      <c r="JUJ563" s="417"/>
      <c r="JUK563" s="417"/>
      <c r="JUL563" s="417"/>
      <c r="JUM563" s="417"/>
      <c r="JUN563" s="417"/>
      <c r="JUO563" s="417"/>
      <c r="JUP563" s="416"/>
      <c r="JUQ563" s="416"/>
      <c r="JUR563" s="416"/>
      <c r="JUS563" s="416"/>
      <c r="JUT563" s="416"/>
      <c r="JUU563" s="416"/>
      <c r="JUV563" s="416"/>
      <c r="JUW563" s="416"/>
      <c r="JUX563" s="416"/>
      <c r="JUY563" s="416"/>
      <c r="JUZ563" s="416"/>
      <c r="JVA563" s="416"/>
      <c r="JVB563" s="416"/>
      <c r="JVC563" s="416"/>
      <c r="JVD563" s="416"/>
      <c r="JVE563" s="416"/>
      <c r="JVF563" s="416"/>
      <c r="JVG563" s="416"/>
      <c r="JVH563" s="416"/>
      <c r="JVI563" s="416"/>
      <c r="JVJ563" s="416"/>
      <c r="JVK563" s="416"/>
      <c r="JVL563" s="416"/>
      <c r="JVM563" s="416"/>
      <c r="JVN563" s="416"/>
      <c r="JVO563" s="416"/>
      <c r="JVP563" s="416"/>
      <c r="JVQ563" s="416"/>
      <c r="JVR563" s="416"/>
      <c r="JVS563" s="416"/>
      <c r="JVT563" s="416"/>
      <c r="JVU563" s="416"/>
      <c r="JVV563" s="416"/>
      <c r="JVW563" s="416"/>
      <c r="JVX563" s="416"/>
      <c r="JVY563" s="416"/>
      <c r="JVZ563" s="416"/>
      <c r="JWA563" s="416"/>
      <c r="JWB563" s="416"/>
      <c r="JWC563" s="416"/>
      <c r="JWD563" s="416"/>
      <c r="JWE563" s="416"/>
      <c r="JWF563" s="416"/>
      <c r="JWG563" s="416"/>
      <c r="JWH563" s="417"/>
      <c r="JWI563" s="417"/>
      <c r="JWJ563" s="417"/>
      <c r="JWK563" s="417"/>
      <c r="JWL563" s="417"/>
      <c r="JWM563" s="417"/>
      <c r="JWN563" s="417"/>
      <c r="JWO563" s="417"/>
      <c r="JWP563" s="417"/>
      <c r="JWQ563" s="417"/>
      <c r="JWR563" s="417"/>
      <c r="JWS563" s="417"/>
      <c r="JWT563" s="417"/>
      <c r="JWU563" s="417"/>
      <c r="JWV563" s="417"/>
      <c r="JWW563" s="417"/>
      <c r="JWX563" s="417"/>
      <c r="JWY563" s="417"/>
      <c r="JWZ563" s="417"/>
      <c r="JXA563" s="417"/>
      <c r="JXB563" s="417"/>
      <c r="JXC563" s="417"/>
      <c r="JXD563" s="417"/>
      <c r="JXE563" s="417"/>
      <c r="JXF563" s="418"/>
      <c r="JXG563" s="418"/>
      <c r="JXH563" s="418"/>
      <c r="JXI563" s="418"/>
      <c r="JXJ563" s="418"/>
      <c r="JXK563" s="417"/>
      <c r="JXL563" s="417"/>
      <c r="JXM563" s="418"/>
      <c r="JXN563" s="418"/>
      <c r="JXO563" s="417"/>
      <c r="JXP563" s="417"/>
      <c r="JXQ563" s="418"/>
      <c r="JXR563" s="418"/>
      <c r="JXS563" s="417"/>
      <c r="JXT563" s="417"/>
      <c r="JXU563" s="417"/>
      <c r="JXV563" s="417"/>
      <c r="JXW563" s="417"/>
      <c r="JXX563" s="417"/>
      <c r="JXY563" s="417"/>
      <c r="JXZ563" s="418"/>
      <c r="JYA563" s="418"/>
      <c r="JYB563" s="417"/>
      <c r="JYC563" s="417"/>
      <c r="JYD563" s="418"/>
      <c r="JYE563" s="418"/>
      <c r="JYF563" s="417"/>
      <c r="JYG563" s="417"/>
      <c r="JYH563" s="417"/>
      <c r="JYI563" s="417"/>
      <c r="JYJ563" s="417"/>
      <c r="JYK563" s="411"/>
      <c r="JYL563" s="443"/>
      <c r="JYM563" s="417"/>
      <c r="JYN563" s="417"/>
      <c r="JYO563" s="417"/>
      <c r="JYP563" s="417"/>
      <c r="JYQ563" s="417"/>
      <c r="JYR563" s="417"/>
      <c r="JYS563" s="417"/>
      <c r="JYT563" s="416"/>
      <c r="JYU563" s="416"/>
      <c r="JYV563" s="416"/>
      <c r="JYW563" s="416"/>
      <c r="JYX563" s="416"/>
      <c r="JYY563" s="416"/>
      <c r="JYZ563" s="416"/>
      <c r="JZA563" s="416"/>
      <c r="JZB563" s="416"/>
      <c r="JZC563" s="416"/>
      <c r="JZD563" s="416"/>
      <c r="JZE563" s="416"/>
      <c r="JZF563" s="416"/>
      <c r="JZG563" s="416"/>
      <c r="JZH563" s="416"/>
      <c r="JZI563" s="416"/>
      <c r="JZJ563" s="416"/>
      <c r="JZK563" s="416"/>
      <c r="JZL563" s="416"/>
      <c r="JZM563" s="416"/>
      <c r="JZN563" s="416"/>
      <c r="JZO563" s="416"/>
      <c r="JZP563" s="416"/>
      <c r="JZQ563" s="416"/>
      <c r="JZR563" s="416"/>
      <c r="JZS563" s="416"/>
      <c r="JZT563" s="416"/>
      <c r="JZU563" s="416"/>
      <c r="JZV563" s="416"/>
      <c r="JZW563" s="416"/>
      <c r="JZX563" s="416"/>
      <c r="JZY563" s="416"/>
      <c r="JZZ563" s="416"/>
      <c r="KAA563" s="416"/>
      <c r="KAB563" s="416"/>
      <c r="KAC563" s="416"/>
      <c r="KAD563" s="416"/>
      <c r="KAE563" s="416"/>
      <c r="KAF563" s="416"/>
      <c r="KAG563" s="416"/>
      <c r="KAH563" s="416"/>
      <c r="KAI563" s="416"/>
      <c r="KAJ563" s="416"/>
      <c r="KAK563" s="416"/>
      <c r="KAL563" s="417"/>
      <c r="KAM563" s="417"/>
      <c r="KAN563" s="417"/>
      <c r="KAO563" s="417"/>
      <c r="KAP563" s="417"/>
      <c r="KAQ563" s="417"/>
      <c r="KAR563" s="417"/>
      <c r="KAS563" s="417"/>
      <c r="KAT563" s="417"/>
      <c r="KAU563" s="417"/>
      <c r="KAV563" s="417"/>
      <c r="KAW563" s="417"/>
      <c r="KAX563" s="417"/>
      <c r="KAY563" s="417"/>
      <c r="KAZ563" s="417"/>
      <c r="KBA563" s="417"/>
      <c r="KBB563" s="417"/>
      <c r="KBC563" s="417"/>
      <c r="KBD563" s="417"/>
      <c r="KBE563" s="417"/>
      <c r="KBF563" s="417"/>
      <c r="KBG563" s="417"/>
      <c r="KBH563" s="417"/>
      <c r="KBI563" s="417"/>
      <c r="KBJ563" s="418"/>
      <c r="KBK563" s="418"/>
      <c r="KBL563" s="418"/>
      <c r="KBM563" s="418"/>
      <c r="KBN563" s="418"/>
      <c r="KBO563" s="417"/>
      <c r="KBP563" s="417"/>
      <c r="KBQ563" s="418"/>
      <c r="KBR563" s="418"/>
      <c r="KBS563" s="417"/>
      <c r="KBT563" s="417"/>
      <c r="KBU563" s="418"/>
      <c r="KBV563" s="418"/>
      <c r="KBW563" s="417"/>
      <c r="KBX563" s="417"/>
      <c r="KBY563" s="417"/>
      <c r="KBZ563" s="417"/>
      <c r="KCA563" s="417"/>
      <c r="KCB563" s="417"/>
      <c r="KCC563" s="417"/>
      <c r="KCD563" s="418"/>
      <c r="KCE563" s="418"/>
      <c r="KCF563" s="417"/>
      <c r="KCG563" s="417"/>
      <c r="KCH563" s="418"/>
      <c r="KCI563" s="418"/>
      <c r="KCJ563" s="417"/>
      <c r="KCK563" s="417"/>
      <c r="KCL563" s="417"/>
      <c r="KCM563" s="417"/>
      <c r="KCN563" s="417"/>
      <c r="KCO563" s="411"/>
      <c r="KCP563" s="443"/>
      <c r="KCQ563" s="417"/>
      <c r="KCR563" s="417"/>
      <c r="KCS563" s="417"/>
      <c r="KCT563" s="417"/>
      <c r="KCU563" s="417"/>
      <c r="KCV563" s="417"/>
      <c r="KCW563" s="417"/>
      <c r="KCX563" s="416"/>
      <c r="KCY563" s="416"/>
      <c r="KCZ563" s="416"/>
      <c r="KDA563" s="416"/>
      <c r="KDB563" s="416"/>
      <c r="KDC563" s="416"/>
      <c r="KDD563" s="416"/>
      <c r="KDE563" s="416"/>
      <c r="KDF563" s="416"/>
      <c r="KDG563" s="416"/>
      <c r="KDH563" s="416"/>
      <c r="KDI563" s="416"/>
      <c r="KDJ563" s="416"/>
      <c r="KDK563" s="416"/>
      <c r="KDL563" s="416"/>
      <c r="KDM563" s="416"/>
      <c r="KDN563" s="416"/>
      <c r="KDO563" s="416"/>
      <c r="KDP563" s="416"/>
      <c r="KDQ563" s="416"/>
      <c r="KDR563" s="416"/>
      <c r="KDS563" s="416"/>
      <c r="KDT563" s="416"/>
      <c r="KDU563" s="416"/>
      <c r="KDV563" s="416"/>
      <c r="KDW563" s="416"/>
      <c r="KDX563" s="416"/>
      <c r="KDY563" s="416"/>
      <c r="KDZ563" s="416"/>
      <c r="KEA563" s="416"/>
      <c r="KEB563" s="416"/>
      <c r="KEC563" s="416"/>
      <c r="KED563" s="416"/>
      <c r="KEE563" s="416"/>
      <c r="KEF563" s="416"/>
      <c r="KEG563" s="416"/>
      <c r="KEH563" s="416"/>
      <c r="KEI563" s="416"/>
      <c r="KEJ563" s="416"/>
      <c r="KEK563" s="416"/>
      <c r="KEL563" s="416"/>
      <c r="KEM563" s="416"/>
      <c r="KEN563" s="416"/>
      <c r="KEO563" s="416"/>
      <c r="KEP563" s="417"/>
      <c r="KEQ563" s="417"/>
      <c r="KER563" s="417"/>
      <c r="KES563" s="417"/>
      <c r="KET563" s="417"/>
      <c r="KEU563" s="417"/>
      <c r="KEV563" s="417"/>
      <c r="KEW563" s="417"/>
      <c r="KEX563" s="417"/>
      <c r="KEY563" s="417"/>
      <c r="KEZ563" s="417"/>
      <c r="KFA563" s="417"/>
      <c r="KFB563" s="417"/>
      <c r="KFC563" s="417"/>
      <c r="KFD563" s="417"/>
      <c r="KFE563" s="417"/>
      <c r="KFF563" s="417"/>
      <c r="KFG563" s="417"/>
      <c r="KFH563" s="417"/>
      <c r="KFI563" s="417"/>
      <c r="KFJ563" s="417"/>
      <c r="KFK563" s="417"/>
      <c r="KFL563" s="417"/>
      <c r="KFM563" s="417"/>
      <c r="KFN563" s="418"/>
      <c r="KFO563" s="418"/>
      <c r="KFP563" s="418"/>
      <c r="KFQ563" s="418"/>
      <c r="KFR563" s="418"/>
      <c r="KFS563" s="417"/>
      <c r="KFT563" s="417"/>
      <c r="KFU563" s="418"/>
      <c r="KFV563" s="418"/>
      <c r="KFW563" s="417"/>
      <c r="KFX563" s="417"/>
      <c r="KFY563" s="418"/>
      <c r="KFZ563" s="418"/>
      <c r="KGA563" s="417"/>
      <c r="KGB563" s="417"/>
      <c r="KGC563" s="417"/>
      <c r="KGD563" s="417"/>
      <c r="KGE563" s="417"/>
      <c r="KGF563" s="417"/>
      <c r="KGG563" s="417"/>
      <c r="KGH563" s="418"/>
      <c r="KGI563" s="418"/>
      <c r="KGJ563" s="417"/>
      <c r="KGK563" s="417"/>
      <c r="KGL563" s="418"/>
      <c r="KGM563" s="418"/>
      <c r="KGN563" s="417"/>
      <c r="KGO563" s="417"/>
      <c r="KGP563" s="417"/>
      <c r="KGQ563" s="417"/>
      <c r="KGR563" s="417"/>
      <c r="KGS563" s="411"/>
      <c r="KGT563" s="443"/>
      <c r="KGU563" s="417"/>
      <c r="KGV563" s="417"/>
      <c r="KGW563" s="417"/>
      <c r="KGX563" s="417"/>
      <c r="KGY563" s="417"/>
      <c r="KGZ563" s="417"/>
      <c r="KHA563" s="417"/>
      <c r="KHB563" s="416"/>
      <c r="KHC563" s="416"/>
      <c r="KHD563" s="416"/>
      <c r="KHE563" s="416"/>
      <c r="KHF563" s="416"/>
      <c r="KHG563" s="416"/>
      <c r="KHH563" s="416"/>
      <c r="KHI563" s="416"/>
      <c r="KHJ563" s="416"/>
      <c r="KHK563" s="416"/>
      <c r="KHL563" s="416"/>
      <c r="KHM563" s="416"/>
      <c r="KHN563" s="416"/>
      <c r="KHO563" s="416"/>
      <c r="KHP563" s="416"/>
      <c r="KHQ563" s="416"/>
      <c r="KHR563" s="416"/>
      <c r="KHS563" s="416"/>
      <c r="KHT563" s="416"/>
      <c r="KHU563" s="416"/>
      <c r="KHV563" s="416"/>
      <c r="KHW563" s="416"/>
      <c r="KHX563" s="416"/>
      <c r="KHY563" s="416"/>
      <c r="KHZ563" s="416"/>
      <c r="KIA563" s="416"/>
      <c r="KIB563" s="416"/>
      <c r="KIC563" s="416"/>
      <c r="KID563" s="416"/>
      <c r="KIE563" s="416"/>
      <c r="KIF563" s="416"/>
      <c r="KIG563" s="416"/>
      <c r="KIH563" s="416"/>
      <c r="KII563" s="416"/>
      <c r="KIJ563" s="416"/>
      <c r="KIK563" s="416"/>
      <c r="KIL563" s="416"/>
      <c r="KIM563" s="416"/>
      <c r="KIN563" s="416"/>
      <c r="KIO563" s="416"/>
      <c r="KIP563" s="416"/>
      <c r="KIQ563" s="416"/>
      <c r="KIR563" s="416"/>
      <c r="KIS563" s="416"/>
      <c r="KIT563" s="417"/>
      <c r="KIU563" s="417"/>
      <c r="KIV563" s="417"/>
      <c r="KIW563" s="417"/>
      <c r="KIX563" s="417"/>
      <c r="KIY563" s="417"/>
      <c r="KIZ563" s="417"/>
      <c r="KJA563" s="417"/>
      <c r="KJB563" s="417"/>
      <c r="KJC563" s="417"/>
      <c r="KJD563" s="417"/>
      <c r="KJE563" s="417"/>
      <c r="KJF563" s="417"/>
      <c r="KJG563" s="417"/>
      <c r="KJH563" s="417"/>
      <c r="KJI563" s="417"/>
      <c r="KJJ563" s="417"/>
      <c r="KJK563" s="417"/>
      <c r="KJL563" s="417"/>
      <c r="KJM563" s="417"/>
      <c r="KJN563" s="417"/>
      <c r="KJO563" s="417"/>
      <c r="KJP563" s="417"/>
      <c r="KJQ563" s="417"/>
      <c r="KJR563" s="418"/>
      <c r="KJS563" s="418"/>
      <c r="KJT563" s="418"/>
      <c r="KJU563" s="418"/>
      <c r="KJV563" s="418"/>
      <c r="KJW563" s="417"/>
      <c r="KJX563" s="417"/>
      <c r="KJY563" s="418"/>
      <c r="KJZ563" s="418"/>
      <c r="KKA563" s="417"/>
      <c r="KKB563" s="417"/>
      <c r="KKC563" s="418"/>
      <c r="KKD563" s="418"/>
      <c r="KKE563" s="417"/>
      <c r="KKF563" s="417"/>
      <c r="KKG563" s="417"/>
      <c r="KKH563" s="417"/>
      <c r="KKI563" s="417"/>
      <c r="KKJ563" s="417"/>
      <c r="KKK563" s="417"/>
      <c r="KKL563" s="418"/>
      <c r="KKM563" s="418"/>
      <c r="KKN563" s="417"/>
      <c r="KKO563" s="417"/>
      <c r="KKP563" s="418"/>
      <c r="KKQ563" s="418"/>
      <c r="KKR563" s="417"/>
      <c r="KKS563" s="417"/>
      <c r="KKT563" s="417"/>
      <c r="KKU563" s="417"/>
      <c r="KKV563" s="417"/>
      <c r="KKW563" s="411"/>
      <c r="KKX563" s="443"/>
      <c r="KKY563" s="417"/>
      <c r="KKZ563" s="417"/>
      <c r="KLA563" s="417"/>
      <c r="KLB563" s="417"/>
      <c r="KLC563" s="417"/>
      <c r="KLD563" s="417"/>
      <c r="KLE563" s="417"/>
      <c r="KLF563" s="416"/>
      <c r="KLG563" s="416"/>
      <c r="KLH563" s="416"/>
      <c r="KLI563" s="416"/>
      <c r="KLJ563" s="416"/>
      <c r="KLK563" s="416"/>
      <c r="KLL563" s="416"/>
      <c r="KLM563" s="416"/>
      <c r="KLN563" s="416"/>
      <c r="KLO563" s="416"/>
      <c r="KLP563" s="416"/>
      <c r="KLQ563" s="416"/>
      <c r="KLR563" s="416"/>
      <c r="KLS563" s="416"/>
      <c r="KLT563" s="416"/>
      <c r="KLU563" s="416"/>
      <c r="KLV563" s="416"/>
      <c r="KLW563" s="416"/>
      <c r="KLX563" s="416"/>
      <c r="KLY563" s="416"/>
      <c r="KLZ563" s="416"/>
      <c r="KMA563" s="416"/>
      <c r="KMB563" s="416"/>
      <c r="KMC563" s="416"/>
      <c r="KMD563" s="416"/>
      <c r="KME563" s="416"/>
      <c r="KMF563" s="416"/>
      <c r="KMG563" s="416"/>
      <c r="KMH563" s="416"/>
      <c r="KMI563" s="416"/>
      <c r="KMJ563" s="416"/>
      <c r="KMK563" s="416"/>
      <c r="KML563" s="416"/>
      <c r="KMM563" s="416"/>
      <c r="KMN563" s="416"/>
      <c r="KMO563" s="416"/>
      <c r="KMP563" s="416"/>
      <c r="KMQ563" s="416"/>
      <c r="KMR563" s="416"/>
      <c r="KMS563" s="416"/>
      <c r="KMT563" s="416"/>
      <c r="KMU563" s="416"/>
      <c r="KMV563" s="416"/>
      <c r="KMW563" s="416"/>
      <c r="KMX563" s="417"/>
      <c r="KMY563" s="417"/>
      <c r="KMZ563" s="417"/>
      <c r="KNA563" s="417"/>
      <c r="KNB563" s="417"/>
      <c r="KNC563" s="417"/>
      <c r="KND563" s="417"/>
      <c r="KNE563" s="417"/>
      <c r="KNF563" s="417"/>
      <c r="KNG563" s="417"/>
      <c r="KNH563" s="417"/>
      <c r="KNI563" s="417"/>
      <c r="KNJ563" s="417"/>
      <c r="KNK563" s="417"/>
      <c r="KNL563" s="417"/>
      <c r="KNM563" s="417"/>
      <c r="KNN563" s="417"/>
      <c r="KNO563" s="417"/>
      <c r="KNP563" s="417"/>
      <c r="KNQ563" s="417"/>
      <c r="KNR563" s="417"/>
      <c r="KNS563" s="417"/>
      <c r="KNT563" s="417"/>
      <c r="KNU563" s="417"/>
      <c r="KNV563" s="418"/>
      <c r="KNW563" s="418"/>
      <c r="KNX563" s="418"/>
      <c r="KNY563" s="418"/>
      <c r="KNZ563" s="418"/>
      <c r="KOA563" s="417"/>
      <c r="KOB563" s="417"/>
      <c r="KOC563" s="418"/>
      <c r="KOD563" s="418"/>
      <c r="KOE563" s="417"/>
      <c r="KOF563" s="417"/>
      <c r="KOG563" s="418"/>
      <c r="KOH563" s="418"/>
      <c r="KOI563" s="417"/>
      <c r="KOJ563" s="417"/>
      <c r="KOK563" s="417"/>
      <c r="KOL563" s="417"/>
      <c r="KOM563" s="417"/>
      <c r="KON563" s="417"/>
      <c r="KOO563" s="417"/>
      <c r="KOP563" s="418"/>
      <c r="KOQ563" s="418"/>
      <c r="KOR563" s="417"/>
      <c r="KOS563" s="417"/>
      <c r="KOT563" s="418"/>
      <c r="KOU563" s="418"/>
      <c r="KOV563" s="417"/>
      <c r="KOW563" s="417"/>
      <c r="KOX563" s="417"/>
      <c r="KOY563" s="417"/>
      <c r="KOZ563" s="417"/>
      <c r="KPA563" s="411"/>
      <c r="KPB563" s="443"/>
      <c r="KPC563" s="417"/>
      <c r="KPD563" s="417"/>
      <c r="KPE563" s="417"/>
      <c r="KPF563" s="417"/>
      <c r="KPG563" s="417"/>
      <c r="KPH563" s="417"/>
      <c r="KPI563" s="417"/>
      <c r="KPJ563" s="416"/>
      <c r="KPK563" s="416"/>
      <c r="KPL563" s="416"/>
      <c r="KPM563" s="416"/>
      <c r="KPN563" s="416"/>
      <c r="KPO563" s="416"/>
      <c r="KPP563" s="416"/>
      <c r="KPQ563" s="416"/>
      <c r="KPR563" s="416"/>
      <c r="KPS563" s="416"/>
      <c r="KPT563" s="416"/>
      <c r="KPU563" s="416"/>
      <c r="KPV563" s="416"/>
      <c r="KPW563" s="416"/>
      <c r="KPX563" s="416"/>
      <c r="KPY563" s="416"/>
      <c r="KPZ563" s="416"/>
      <c r="KQA563" s="416"/>
      <c r="KQB563" s="416"/>
      <c r="KQC563" s="416"/>
      <c r="KQD563" s="416"/>
      <c r="KQE563" s="416"/>
      <c r="KQF563" s="416"/>
      <c r="KQG563" s="416"/>
      <c r="KQH563" s="416"/>
      <c r="KQI563" s="416"/>
      <c r="KQJ563" s="416"/>
      <c r="KQK563" s="416"/>
      <c r="KQL563" s="416"/>
      <c r="KQM563" s="416"/>
      <c r="KQN563" s="416"/>
      <c r="KQO563" s="416"/>
      <c r="KQP563" s="416"/>
      <c r="KQQ563" s="416"/>
      <c r="KQR563" s="416"/>
      <c r="KQS563" s="416"/>
      <c r="KQT563" s="416"/>
      <c r="KQU563" s="416"/>
      <c r="KQV563" s="416"/>
      <c r="KQW563" s="416"/>
      <c r="KQX563" s="416"/>
      <c r="KQY563" s="416"/>
      <c r="KQZ563" s="416"/>
      <c r="KRA563" s="416"/>
      <c r="KRB563" s="417"/>
      <c r="KRC563" s="417"/>
      <c r="KRD563" s="417"/>
      <c r="KRE563" s="417"/>
      <c r="KRF563" s="417"/>
      <c r="KRG563" s="417"/>
      <c r="KRH563" s="417"/>
      <c r="KRI563" s="417"/>
      <c r="KRJ563" s="417"/>
      <c r="KRK563" s="417"/>
      <c r="KRL563" s="417"/>
      <c r="KRM563" s="417"/>
      <c r="KRN563" s="417"/>
      <c r="KRO563" s="417"/>
      <c r="KRP563" s="417"/>
      <c r="KRQ563" s="417"/>
      <c r="KRR563" s="417"/>
      <c r="KRS563" s="417"/>
      <c r="KRT563" s="417"/>
      <c r="KRU563" s="417"/>
      <c r="KRV563" s="417"/>
      <c r="KRW563" s="417"/>
      <c r="KRX563" s="417"/>
      <c r="KRY563" s="417"/>
      <c r="KRZ563" s="418"/>
      <c r="KSA563" s="418"/>
      <c r="KSB563" s="418"/>
      <c r="KSC563" s="418"/>
      <c r="KSD563" s="418"/>
      <c r="KSE563" s="417"/>
      <c r="KSF563" s="417"/>
      <c r="KSG563" s="418"/>
      <c r="KSH563" s="418"/>
      <c r="KSI563" s="417"/>
      <c r="KSJ563" s="417"/>
      <c r="KSK563" s="418"/>
      <c r="KSL563" s="418"/>
      <c r="KSM563" s="417"/>
      <c r="KSN563" s="417"/>
      <c r="KSO563" s="417"/>
      <c r="KSP563" s="417"/>
      <c r="KSQ563" s="417"/>
      <c r="KSR563" s="417"/>
      <c r="KSS563" s="417"/>
      <c r="KST563" s="418"/>
      <c r="KSU563" s="418"/>
      <c r="KSV563" s="417"/>
      <c r="KSW563" s="417"/>
      <c r="KSX563" s="418"/>
      <c r="KSY563" s="418"/>
      <c r="KSZ563" s="417"/>
      <c r="KTA563" s="417"/>
      <c r="KTB563" s="417"/>
      <c r="KTC563" s="417"/>
      <c r="KTD563" s="417"/>
      <c r="KTE563" s="411"/>
      <c r="KTF563" s="443"/>
      <c r="KTG563" s="417"/>
      <c r="KTH563" s="417"/>
      <c r="KTI563" s="417"/>
      <c r="KTJ563" s="417"/>
      <c r="KTK563" s="417"/>
      <c r="KTL563" s="417"/>
      <c r="KTM563" s="417"/>
      <c r="KTN563" s="416"/>
      <c r="KTO563" s="416"/>
      <c r="KTP563" s="416"/>
      <c r="KTQ563" s="416"/>
      <c r="KTR563" s="416"/>
      <c r="KTS563" s="416"/>
      <c r="KTT563" s="416"/>
      <c r="KTU563" s="416"/>
      <c r="KTV563" s="416"/>
      <c r="KTW563" s="416"/>
      <c r="KTX563" s="416"/>
      <c r="KTY563" s="416"/>
      <c r="KTZ563" s="416"/>
      <c r="KUA563" s="416"/>
      <c r="KUB563" s="416"/>
      <c r="KUC563" s="416"/>
      <c r="KUD563" s="416"/>
      <c r="KUE563" s="416"/>
      <c r="KUF563" s="416"/>
      <c r="KUG563" s="416"/>
      <c r="KUH563" s="416"/>
      <c r="KUI563" s="416"/>
      <c r="KUJ563" s="416"/>
      <c r="KUK563" s="416"/>
      <c r="KUL563" s="416"/>
      <c r="KUM563" s="416"/>
      <c r="KUN563" s="416"/>
      <c r="KUO563" s="416"/>
      <c r="KUP563" s="416"/>
      <c r="KUQ563" s="416"/>
      <c r="KUR563" s="416"/>
      <c r="KUS563" s="416"/>
      <c r="KUT563" s="416"/>
      <c r="KUU563" s="416"/>
      <c r="KUV563" s="416"/>
      <c r="KUW563" s="416"/>
      <c r="KUX563" s="416"/>
      <c r="KUY563" s="416"/>
      <c r="KUZ563" s="416"/>
      <c r="KVA563" s="416"/>
      <c r="KVB563" s="416"/>
      <c r="KVC563" s="416"/>
      <c r="KVD563" s="416"/>
      <c r="KVE563" s="416"/>
      <c r="KVF563" s="417"/>
      <c r="KVG563" s="417"/>
      <c r="KVH563" s="417"/>
      <c r="KVI563" s="417"/>
      <c r="KVJ563" s="417"/>
      <c r="KVK563" s="417"/>
      <c r="KVL563" s="417"/>
      <c r="KVM563" s="417"/>
      <c r="KVN563" s="417"/>
      <c r="KVO563" s="417"/>
      <c r="KVP563" s="417"/>
      <c r="KVQ563" s="417"/>
      <c r="KVR563" s="417"/>
      <c r="KVS563" s="417"/>
      <c r="KVT563" s="417"/>
      <c r="KVU563" s="417"/>
      <c r="KVV563" s="417"/>
      <c r="KVW563" s="417"/>
      <c r="KVX563" s="417"/>
      <c r="KVY563" s="417"/>
      <c r="KVZ563" s="417"/>
      <c r="KWA563" s="417"/>
      <c r="KWB563" s="417"/>
      <c r="KWC563" s="417"/>
      <c r="KWD563" s="418"/>
      <c r="KWE563" s="418"/>
      <c r="KWF563" s="418"/>
      <c r="KWG563" s="418"/>
      <c r="KWH563" s="418"/>
      <c r="KWI563" s="417"/>
      <c r="KWJ563" s="417"/>
      <c r="KWK563" s="418"/>
      <c r="KWL563" s="418"/>
      <c r="KWM563" s="417"/>
      <c r="KWN563" s="417"/>
      <c r="KWO563" s="418"/>
      <c r="KWP563" s="418"/>
      <c r="KWQ563" s="417"/>
      <c r="KWR563" s="417"/>
      <c r="KWS563" s="417"/>
      <c r="KWT563" s="417"/>
      <c r="KWU563" s="417"/>
      <c r="KWV563" s="417"/>
      <c r="KWW563" s="417"/>
      <c r="KWX563" s="418"/>
      <c r="KWY563" s="418"/>
      <c r="KWZ563" s="417"/>
      <c r="KXA563" s="417"/>
      <c r="KXB563" s="418"/>
      <c r="KXC563" s="418"/>
      <c r="KXD563" s="417"/>
      <c r="KXE563" s="417"/>
      <c r="KXF563" s="417"/>
      <c r="KXG563" s="417"/>
      <c r="KXH563" s="417"/>
      <c r="KXI563" s="411"/>
      <c r="KXJ563" s="443"/>
      <c r="KXK563" s="417"/>
      <c r="KXL563" s="417"/>
      <c r="KXM563" s="417"/>
      <c r="KXN563" s="417"/>
      <c r="KXO563" s="417"/>
      <c r="KXP563" s="417"/>
      <c r="KXQ563" s="417"/>
      <c r="KXR563" s="416"/>
      <c r="KXS563" s="416"/>
      <c r="KXT563" s="416"/>
      <c r="KXU563" s="416"/>
      <c r="KXV563" s="416"/>
      <c r="KXW563" s="416"/>
      <c r="KXX563" s="416"/>
      <c r="KXY563" s="416"/>
      <c r="KXZ563" s="416"/>
      <c r="KYA563" s="416"/>
      <c r="KYB563" s="416"/>
      <c r="KYC563" s="416"/>
      <c r="KYD563" s="416"/>
      <c r="KYE563" s="416"/>
      <c r="KYF563" s="416"/>
      <c r="KYG563" s="416"/>
      <c r="KYH563" s="416"/>
      <c r="KYI563" s="416"/>
      <c r="KYJ563" s="416"/>
      <c r="KYK563" s="416"/>
      <c r="KYL563" s="416"/>
      <c r="KYM563" s="416"/>
      <c r="KYN563" s="416"/>
      <c r="KYO563" s="416"/>
      <c r="KYP563" s="416"/>
      <c r="KYQ563" s="416"/>
      <c r="KYR563" s="416"/>
      <c r="KYS563" s="416"/>
      <c r="KYT563" s="416"/>
      <c r="KYU563" s="416"/>
      <c r="KYV563" s="416"/>
      <c r="KYW563" s="416"/>
      <c r="KYX563" s="416"/>
      <c r="KYY563" s="416"/>
      <c r="KYZ563" s="416"/>
      <c r="KZA563" s="416"/>
      <c r="KZB563" s="416"/>
      <c r="KZC563" s="416"/>
      <c r="KZD563" s="416"/>
      <c r="KZE563" s="416"/>
      <c r="KZF563" s="416"/>
      <c r="KZG563" s="416"/>
      <c r="KZH563" s="416"/>
      <c r="KZI563" s="416"/>
      <c r="KZJ563" s="417"/>
      <c r="KZK563" s="417"/>
      <c r="KZL563" s="417"/>
      <c r="KZM563" s="417"/>
      <c r="KZN563" s="417"/>
      <c r="KZO563" s="417"/>
      <c r="KZP563" s="417"/>
      <c r="KZQ563" s="417"/>
      <c r="KZR563" s="417"/>
      <c r="KZS563" s="417"/>
      <c r="KZT563" s="417"/>
      <c r="KZU563" s="417"/>
      <c r="KZV563" s="417"/>
      <c r="KZW563" s="417"/>
      <c r="KZX563" s="417"/>
      <c r="KZY563" s="417"/>
      <c r="KZZ563" s="417"/>
      <c r="LAA563" s="417"/>
      <c r="LAB563" s="417"/>
      <c r="LAC563" s="417"/>
      <c r="LAD563" s="417"/>
      <c r="LAE563" s="417"/>
      <c r="LAF563" s="417"/>
      <c r="LAG563" s="417"/>
      <c r="LAH563" s="418"/>
      <c r="LAI563" s="418"/>
      <c r="LAJ563" s="418"/>
      <c r="LAK563" s="418"/>
      <c r="LAL563" s="418"/>
      <c r="LAM563" s="417"/>
      <c r="LAN563" s="417"/>
      <c r="LAO563" s="418"/>
      <c r="LAP563" s="418"/>
      <c r="LAQ563" s="417"/>
      <c r="LAR563" s="417"/>
      <c r="LAS563" s="418"/>
      <c r="LAT563" s="418"/>
      <c r="LAU563" s="417"/>
      <c r="LAV563" s="417"/>
      <c r="LAW563" s="417"/>
      <c r="LAX563" s="417"/>
      <c r="LAY563" s="417"/>
      <c r="LAZ563" s="417"/>
      <c r="LBA563" s="417"/>
      <c r="LBB563" s="418"/>
      <c r="LBC563" s="418"/>
      <c r="LBD563" s="417"/>
      <c r="LBE563" s="417"/>
      <c r="LBF563" s="418"/>
      <c r="LBG563" s="418"/>
      <c r="LBH563" s="417"/>
      <c r="LBI563" s="417"/>
      <c r="LBJ563" s="417"/>
      <c r="LBK563" s="417"/>
      <c r="LBL563" s="417"/>
      <c r="LBM563" s="411"/>
      <c r="LBN563" s="443"/>
      <c r="LBO563" s="417"/>
      <c r="LBP563" s="417"/>
      <c r="LBQ563" s="417"/>
      <c r="LBR563" s="417"/>
      <c r="LBS563" s="417"/>
      <c r="LBT563" s="417"/>
      <c r="LBU563" s="417"/>
      <c r="LBV563" s="416"/>
      <c r="LBW563" s="416"/>
      <c r="LBX563" s="416"/>
      <c r="LBY563" s="416"/>
      <c r="LBZ563" s="416"/>
      <c r="LCA563" s="416"/>
      <c r="LCB563" s="416"/>
      <c r="LCC563" s="416"/>
      <c r="LCD563" s="416"/>
      <c r="LCE563" s="416"/>
      <c r="LCF563" s="416"/>
      <c r="LCG563" s="416"/>
      <c r="LCH563" s="416"/>
      <c r="LCI563" s="416"/>
      <c r="LCJ563" s="416"/>
      <c r="LCK563" s="416"/>
      <c r="LCL563" s="416"/>
      <c r="LCM563" s="416"/>
      <c r="LCN563" s="416"/>
      <c r="LCO563" s="416"/>
      <c r="LCP563" s="416"/>
      <c r="LCQ563" s="416"/>
      <c r="LCR563" s="416"/>
      <c r="LCS563" s="416"/>
      <c r="LCT563" s="416"/>
      <c r="LCU563" s="416"/>
      <c r="LCV563" s="416"/>
      <c r="LCW563" s="416"/>
      <c r="LCX563" s="416"/>
      <c r="LCY563" s="416"/>
      <c r="LCZ563" s="416"/>
      <c r="LDA563" s="416"/>
      <c r="LDB563" s="416"/>
      <c r="LDC563" s="416"/>
      <c r="LDD563" s="416"/>
      <c r="LDE563" s="416"/>
      <c r="LDF563" s="416"/>
      <c r="LDG563" s="416"/>
      <c r="LDH563" s="416"/>
      <c r="LDI563" s="416"/>
      <c r="LDJ563" s="416"/>
      <c r="LDK563" s="416"/>
      <c r="LDL563" s="416"/>
      <c r="LDM563" s="416"/>
      <c r="LDN563" s="417"/>
      <c r="LDO563" s="417"/>
      <c r="LDP563" s="417"/>
      <c r="LDQ563" s="417"/>
      <c r="LDR563" s="417"/>
      <c r="LDS563" s="417"/>
      <c r="LDT563" s="417"/>
      <c r="LDU563" s="417"/>
      <c r="LDV563" s="417"/>
      <c r="LDW563" s="417"/>
      <c r="LDX563" s="417"/>
      <c r="LDY563" s="417"/>
      <c r="LDZ563" s="417"/>
      <c r="LEA563" s="417"/>
      <c r="LEB563" s="417"/>
      <c r="LEC563" s="417"/>
      <c r="LED563" s="417"/>
      <c r="LEE563" s="417"/>
      <c r="LEF563" s="417"/>
      <c r="LEG563" s="417"/>
      <c r="LEH563" s="417"/>
      <c r="LEI563" s="417"/>
      <c r="LEJ563" s="417"/>
      <c r="LEK563" s="417"/>
      <c r="LEL563" s="418"/>
      <c r="LEM563" s="418"/>
      <c r="LEN563" s="418"/>
      <c r="LEO563" s="418"/>
      <c r="LEP563" s="418"/>
      <c r="LEQ563" s="417"/>
      <c r="LER563" s="417"/>
      <c r="LES563" s="418"/>
      <c r="LET563" s="418"/>
      <c r="LEU563" s="417"/>
      <c r="LEV563" s="417"/>
      <c r="LEW563" s="418"/>
      <c r="LEX563" s="418"/>
      <c r="LEY563" s="417"/>
      <c r="LEZ563" s="417"/>
      <c r="LFA563" s="417"/>
      <c r="LFB563" s="417"/>
      <c r="LFC563" s="417"/>
      <c r="LFD563" s="417"/>
      <c r="LFE563" s="417"/>
      <c r="LFF563" s="418"/>
      <c r="LFG563" s="418"/>
      <c r="LFH563" s="417"/>
      <c r="LFI563" s="417"/>
      <c r="LFJ563" s="418"/>
      <c r="LFK563" s="418"/>
      <c r="LFL563" s="417"/>
      <c r="LFM563" s="417"/>
      <c r="LFN563" s="417"/>
      <c r="LFO563" s="417"/>
      <c r="LFP563" s="417"/>
      <c r="LFQ563" s="411"/>
      <c r="LFR563" s="443"/>
      <c r="LFS563" s="417"/>
      <c r="LFT563" s="417"/>
      <c r="LFU563" s="417"/>
      <c r="LFV563" s="417"/>
      <c r="LFW563" s="417"/>
      <c r="LFX563" s="417"/>
      <c r="LFY563" s="417"/>
      <c r="LFZ563" s="416"/>
      <c r="LGA563" s="416"/>
      <c r="LGB563" s="416"/>
      <c r="LGC563" s="416"/>
      <c r="LGD563" s="416"/>
      <c r="LGE563" s="416"/>
      <c r="LGF563" s="416"/>
      <c r="LGG563" s="416"/>
      <c r="LGH563" s="416"/>
      <c r="LGI563" s="416"/>
      <c r="LGJ563" s="416"/>
      <c r="LGK563" s="416"/>
      <c r="LGL563" s="416"/>
      <c r="LGM563" s="416"/>
      <c r="LGN563" s="416"/>
      <c r="LGO563" s="416"/>
      <c r="LGP563" s="416"/>
      <c r="LGQ563" s="416"/>
      <c r="LGR563" s="416"/>
      <c r="LGS563" s="416"/>
      <c r="LGT563" s="416"/>
      <c r="LGU563" s="416"/>
      <c r="LGV563" s="416"/>
      <c r="LGW563" s="416"/>
      <c r="LGX563" s="416"/>
      <c r="LGY563" s="416"/>
      <c r="LGZ563" s="416"/>
      <c r="LHA563" s="416"/>
      <c r="LHB563" s="416"/>
      <c r="LHC563" s="416"/>
      <c r="LHD563" s="416"/>
      <c r="LHE563" s="416"/>
      <c r="LHF563" s="416"/>
      <c r="LHG563" s="416"/>
      <c r="LHH563" s="416"/>
      <c r="LHI563" s="416"/>
      <c r="LHJ563" s="416"/>
      <c r="LHK563" s="416"/>
      <c r="LHL563" s="416"/>
      <c r="LHM563" s="416"/>
      <c r="LHN563" s="416"/>
      <c r="LHO563" s="416"/>
      <c r="LHP563" s="416"/>
      <c r="LHQ563" s="416"/>
      <c r="LHR563" s="417"/>
      <c r="LHS563" s="417"/>
      <c r="LHT563" s="417"/>
      <c r="LHU563" s="417"/>
      <c r="LHV563" s="417"/>
      <c r="LHW563" s="417"/>
      <c r="LHX563" s="417"/>
      <c r="LHY563" s="417"/>
      <c r="LHZ563" s="417"/>
      <c r="LIA563" s="417"/>
      <c r="LIB563" s="417"/>
      <c r="LIC563" s="417"/>
      <c r="LID563" s="417"/>
      <c r="LIE563" s="417"/>
      <c r="LIF563" s="417"/>
      <c r="LIG563" s="417"/>
      <c r="LIH563" s="417"/>
      <c r="LII563" s="417"/>
      <c r="LIJ563" s="417"/>
      <c r="LIK563" s="417"/>
      <c r="LIL563" s="417"/>
      <c r="LIM563" s="417"/>
      <c r="LIN563" s="417"/>
      <c r="LIO563" s="417"/>
      <c r="LIP563" s="418"/>
      <c r="LIQ563" s="418"/>
      <c r="LIR563" s="418"/>
      <c r="LIS563" s="418"/>
      <c r="LIT563" s="418"/>
      <c r="LIU563" s="417"/>
      <c r="LIV563" s="417"/>
      <c r="LIW563" s="418"/>
      <c r="LIX563" s="418"/>
      <c r="LIY563" s="417"/>
      <c r="LIZ563" s="417"/>
      <c r="LJA563" s="418"/>
      <c r="LJB563" s="418"/>
      <c r="LJC563" s="417"/>
      <c r="LJD563" s="417"/>
      <c r="LJE563" s="417"/>
      <c r="LJF563" s="417"/>
      <c r="LJG563" s="417"/>
      <c r="LJH563" s="417"/>
      <c r="LJI563" s="417"/>
      <c r="LJJ563" s="418"/>
      <c r="LJK563" s="418"/>
      <c r="LJL563" s="417"/>
      <c r="LJM563" s="417"/>
      <c r="LJN563" s="418"/>
      <c r="LJO563" s="418"/>
      <c r="LJP563" s="417"/>
      <c r="LJQ563" s="417"/>
      <c r="LJR563" s="417"/>
      <c r="LJS563" s="417"/>
      <c r="LJT563" s="417"/>
      <c r="LJU563" s="411"/>
      <c r="LJV563" s="443"/>
      <c r="LJW563" s="417"/>
      <c r="LJX563" s="417"/>
      <c r="LJY563" s="417"/>
      <c r="LJZ563" s="417"/>
      <c r="LKA563" s="417"/>
      <c r="LKB563" s="417"/>
      <c r="LKC563" s="417"/>
      <c r="LKD563" s="416"/>
      <c r="LKE563" s="416"/>
      <c r="LKF563" s="416"/>
      <c r="LKG563" s="416"/>
      <c r="LKH563" s="416"/>
      <c r="LKI563" s="416"/>
      <c r="LKJ563" s="416"/>
      <c r="LKK563" s="416"/>
      <c r="LKL563" s="416"/>
      <c r="LKM563" s="416"/>
      <c r="LKN563" s="416"/>
      <c r="LKO563" s="416"/>
      <c r="LKP563" s="416"/>
      <c r="LKQ563" s="416"/>
      <c r="LKR563" s="416"/>
      <c r="LKS563" s="416"/>
      <c r="LKT563" s="416"/>
      <c r="LKU563" s="416"/>
      <c r="LKV563" s="416"/>
      <c r="LKW563" s="416"/>
      <c r="LKX563" s="416"/>
      <c r="LKY563" s="416"/>
      <c r="LKZ563" s="416"/>
      <c r="LLA563" s="416"/>
      <c r="LLB563" s="416"/>
      <c r="LLC563" s="416"/>
      <c r="LLD563" s="416"/>
      <c r="LLE563" s="416"/>
      <c r="LLF563" s="416"/>
      <c r="LLG563" s="416"/>
      <c r="LLH563" s="416"/>
      <c r="LLI563" s="416"/>
      <c r="LLJ563" s="416"/>
      <c r="LLK563" s="416"/>
      <c r="LLL563" s="416"/>
      <c r="LLM563" s="416"/>
      <c r="LLN563" s="416"/>
      <c r="LLO563" s="416"/>
      <c r="LLP563" s="416"/>
      <c r="LLQ563" s="416"/>
      <c r="LLR563" s="416"/>
      <c r="LLS563" s="416"/>
      <c r="LLT563" s="416"/>
      <c r="LLU563" s="416"/>
      <c r="LLV563" s="417"/>
      <c r="LLW563" s="417"/>
      <c r="LLX563" s="417"/>
      <c r="LLY563" s="417"/>
      <c r="LLZ563" s="417"/>
      <c r="LMA563" s="417"/>
      <c r="LMB563" s="417"/>
      <c r="LMC563" s="417"/>
      <c r="LMD563" s="417"/>
      <c r="LME563" s="417"/>
      <c r="LMF563" s="417"/>
      <c r="LMG563" s="417"/>
      <c r="LMH563" s="417"/>
      <c r="LMI563" s="417"/>
      <c r="LMJ563" s="417"/>
      <c r="LMK563" s="417"/>
      <c r="LML563" s="417"/>
      <c r="LMM563" s="417"/>
      <c r="LMN563" s="417"/>
      <c r="LMO563" s="417"/>
      <c r="LMP563" s="417"/>
      <c r="LMQ563" s="417"/>
      <c r="LMR563" s="417"/>
      <c r="LMS563" s="417"/>
      <c r="LMT563" s="418"/>
      <c r="LMU563" s="418"/>
      <c r="LMV563" s="418"/>
      <c r="LMW563" s="418"/>
      <c r="LMX563" s="418"/>
      <c r="LMY563" s="417"/>
      <c r="LMZ563" s="417"/>
      <c r="LNA563" s="418"/>
      <c r="LNB563" s="418"/>
      <c r="LNC563" s="417"/>
      <c r="LND563" s="417"/>
      <c r="LNE563" s="418"/>
      <c r="LNF563" s="418"/>
      <c r="LNG563" s="417"/>
      <c r="LNH563" s="417"/>
      <c r="LNI563" s="417"/>
      <c r="LNJ563" s="417"/>
      <c r="LNK563" s="417"/>
      <c r="LNL563" s="417"/>
      <c r="LNM563" s="417"/>
      <c r="LNN563" s="418"/>
      <c r="LNO563" s="418"/>
      <c r="LNP563" s="417"/>
      <c r="LNQ563" s="417"/>
      <c r="LNR563" s="418"/>
      <c r="LNS563" s="418"/>
      <c r="LNT563" s="417"/>
      <c r="LNU563" s="417"/>
      <c r="LNV563" s="417"/>
      <c r="LNW563" s="417"/>
      <c r="LNX563" s="417"/>
      <c r="LNY563" s="411"/>
      <c r="LNZ563" s="443"/>
      <c r="LOA563" s="417"/>
      <c r="LOB563" s="417"/>
      <c r="LOC563" s="417"/>
      <c r="LOD563" s="417"/>
      <c r="LOE563" s="417"/>
      <c r="LOF563" s="417"/>
      <c r="LOG563" s="417"/>
      <c r="LOH563" s="416"/>
      <c r="LOI563" s="416"/>
      <c r="LOJ563" s="416"/>
      <c r="LOK563" s="416"/>
      <c r="LOL563" s="416"/>
      <c r="LOM563" s="416"/>
      <c r="LON563" s="416"/>
      <c r="LOO563" s="416"/>
      <c r="LOP563" s="416"/>
      <c r="LOQ563" s="416"/>
      <c r="LOR563" s="416"/>
      <c r="LOS563" s="416"/>
      <c r="LOT563" s="416"/>
      <c r="LOU563" s="416"/>
      <c r="LOV563" s="416"/>
      <c r="LOW563" s="416"/>
      <c r="LOX563" s="416"/>
      <c r="LOY563" s="416"/>
      <c r="LOZ563" s="416"/>
      <c r="LPA563" s="416"/>
      <c r="LPB563" s="416"/>
      <c r="LPC563" s="416"/>
      <c r="LPD563" s="416"/>
      <c r="LPE563" s="416"/>
      <c r="LPF563" s="416"/>
      <c r="LPG563" s="416"/>
      <c r="LPH563" s="416"/>
      <c r="LPI563" s="416"/>
      <c r="LPJ563" s="416"/>
      <c r="LPK563" s="416"/>
      <c r="LPL563" s="416"/>
      <c r="LPM563" s="416"/>
      <c r="LPN563" s="416"/>
      <c r="LPO563" s="416"/>
      <c r="LPP563" s="416"/>
      <c r="LPQ563" s="416"/>
      <c r="LPR563" s="416"/>
      <c r="LPS563" s="416"/>
      <c r="LPT563" s="416"/>
      <c r="LPU563" s="416"/>
      <c r="LPV563" s="416"/>
      <c r="LPW563" s="416"/>
      <c r="LPX563" s="416"/>
      <c r="LPY563" s="416"/>
      <c r="LPZ563" s="417"/>
      <c r="LQA563" s="417"/>
      <c r="LQB563" s="417"/>
      <c r="LQC563" s="417"/>
      <c r="LQD563" s="417"/>
      <c r="LQE563" s="417"/>
      <c r="LQF563" s="417"/>
      <c r="LQG563" s="417"/>
      <c r="LQH563" s="417"/>
      <c r="LQI563" s="417"/>
      <c r="LQJ563" s="417"/>
      <c r="LQK563" s="417"/>
      <c r="LQL563" s="417"/>
      <c r="LQM563" s="417"/>
      <c r="LQN563" s="417"/>
      <c r="LQO563" s="417"/>
      <c r="LQP563" s="417"/>
      <c r="LQQ563" s="417"/>
      <c r="LQR563" s="417"/>
      <c r="LQS563" s="417"/>
      <c r="LQT563" s="417"/>
      <c r="LQU563" s="417"/>
      <c r="LQV563" s="417"/>
      <c r="LQW563" s="417"/>
      <c r="LQX563" s="418"/>
      <c r="LQY563" s="418"/>
      <c r="LQZ563" s="418"/>
      <c r="LRA563" s="418"/>
      <c r="LRB563" s="418"/>
      <c r="LRC563" s="417"/>
      <c r="LRD563" s="417"/>
      <c r="LRE563" s="418"/>
      <c r="LRF563" s="418"/>
      <c r="LRG563" s="417"/>
      <c r="LRH563" s="417"/>
      <c r="LRI563" s="418"/>
      <c r="LRJ563" s="418"/>
      <c r="LRK563" s="417"/>
      <c r="LRL563" s="417"/>
      <c r="LRM563" s="417"/>
      <c r="LRN563" s="417"/>
      <c r="LRO563" s="417"/>
      <c r="LRP563" s="417"/>
      <c r="LRQ563" s="417"/>
      <c r="LRR563" s="418"/>
      <c r="LRS563" s="418"/>
      <c r="LRT563" s="417"/>
      <c r="LRU563" s="417"/>
      <c r="LRV563" s="418"/>
      <c r="LRW563" s="418"/>
      <c r="LRX563" s="417"/>
      <c r="LRY563" s="417"/>
      <c r="LRZ563" s="417"/>
      <c r="LSA563" s="417"/>
      <c r="LSB563" s="417"/>
      <c r="LSC563" s="411"/>
      <c r="LSD563" s="443"/>
      <c r="LSE563" s="417"/>
      <c r="LSF563" s="417"/>
      <c r="LSG563" s="417"/>
      <c r="LSH563" s="417"/>
      <c r="LSI563" s="417"/>
      <c r="LSJ563" s="417"/>
      <c r="LSK563" s="417"/>
      <c r="LSL563" s="416"/>
      <c r="LSM563" s="416"/>
      <c r="LSN563" s="416"/>
      <c r="LSO563" s="416"/>
      <c r="LSP563" s="416"/>
      <c r="LSQ563" s="416"/>
      <c r="LSR563" s="416"/>
      <c r="LSS563" s="416"/>
      <c r="LST563" s="416"/>
      <c r="LSU563" s="416"/>
      <c r="LSV563" s="416"/>
      <c r="LSW563" s="416"/>
      <c r="LSX563" s="416"/>
      <c r="LSY563" s="416"/>
      <c r="LSZ563" s="416"/>
      <c r="LTA563" s="416"/>
      <c r="LTB563" s="416"/>
      <c r="LTC563" s="416"/>
      <c r="LTD563" s="416"/>
      <c r="LTE563" s="416"/>
      <c r="LTF563" s="416"/>
      <c r="LTG563" s="416"/>
      <c r="LTH563" s="416"/>
      <c r="LTI563" s="416"/>
      <c r="LTJ563" s="416"/>
      <c r="LTK563" s="416"/>
      <c r="LTL563" s="416"/>
      <c r="LTM563" s="416"/>
      <c r="LTN563" s="416"/>
      <c r="LTO563" s="416"/>
      <c r="LTP563" s="416"/>
      <c r="LTQ563" s="416"/>
      <c r="LTR563" s="416"/>
      <c r="LTS563" s="416"/>
      <c r="LTT563" s="416"/>
      <c r="LTU563" s="416"/>
      <c r="LTV563" s="416"/>
      <c r="LTW563" s="416"/>
      <c r="LTX563" s="416"/>
      <c r="LTY563" s="416"/>
      <c r="LTZ563" s="416"/>
      <c r="LUA563" s="416"/>
      <c r="LUB563" s="416"/>
      <c r="LUC563" s="416"/>
      <c r="LUD563" s="417"/>
      <c r="LUE563" s="417"/>
      <c r="LUF563" s="417"/>
      <c r="LUG563" s="417"/>
      <c r="LUH563" s="417"/>
      <c r="LUI563" s="417"/>
      <c r="LUJ563" s="417"/>
      <c r="LUK563" s="417"/>
      <c r="LUL563" s="417"/>
      <c r="LUM563" s="417"/>
      <c r="LUN563" s="417"/>
      <c r="LUO563" s="417"/>
      <c r="LUP563" s="417"/>
      <c r="LUQ563" s="417"/>
      <c r="LUR563" s="417"/>
      <c r="LUS563" s="417"/>
      <c r="LUT563" s="417"/>
      <c r="LUU563" s="417"/>
      <c r="LUV563" s="417"/>
      <c r="LUW563" s="417"/>
      <c r="LUX563" s="417"/>
      <c r="LUY563" s="417"/>
      <c r="LUZ563" s="417"/>
      <c r="LVA563" s="417"/>
      <c r="LVB563" s="418"/>
      <c r="LVC563" s="418"/>
      <c r="LVD563" s="418"/>
      <c r="LVE563" s="418"/>
      <c r="LVF563" s="418"/>
      <c r="LVG563" s="417"/>
      <c r="LVH563" s="417"/>
      <c r="LVI563" s="418"/>
      <c r="LVJ563" s="418"/>
      <c r="LVK563" s="417"/>
      <c r="LVL563" s="417"/>
      <c r="LVM563" s="418"/>
      <c r="LVN563" s="418"/>
      <c r="LVO563" s="417"/>
      <c r="LVP563" s="417"/>
      <c r="LVQ563" s="417"/>
      <c r="LVR563" s="417"/>
      <c r="LVS563" s="417"/>
      <c r="LVT563" s="417"/>
      <c r="LVU563" s="417"/>
      <c r="LVV563" s="418"/>
      <c r="LVW563" s="418"/>
      <c r="LVX563" s="417"/>
      <c r="LVY563" s="417"/>
      <c r="LVZ563" s="418"/>
      <c r="LWA563" s="418"/>
      <c r="LWB563" s="417"/>
      <c r="LWC563" s="417"/>
      <c r="LWD563" s="417"/>
      <c r="LWE563" s="417"/>
      <c r="LWF563" s="417"/>
      <c r="LWG563" s="411"/>
      <c r="LWH563" s="443"/>
      <c r="LWI563" s="417"/>
      <c r="LWJ563" s="417"/>
      <c r="LWK563" s="417"/>
      <c r="LWL563" s="417"/>
      <c r="LWM563" s="417"/>
      <c r="LWN563" s="417"/>
      <c r="LWO563" s="417"/>
      <c r="LWP563" s="416"/>
      <c r="LWQ563" s="416"/>
      <c r="LWR563" s="416"/>
      <c r="LWS563" s="416"/>
      <c r="LWT563" s="416"/>
      <c r="LWU563" s="416"/>
      <c r="LWV563" s="416"/>
      <c r="LWW563" s="416"/>
      <c r="LWX563" s="416"/>
      <c r="LWY563" s="416"/>
      <c r="LWZ563" s="416"/>
      <c r="LXA563" s="416"/>
      <c r="LXB563" s="416"/>
      <c r="LXC563" s="416"/>
      <c r="LXD563" s="416"/>
      <c r="LXE563" s="416"/>
      <c r="LXF563" s="416"/>
      <c r="LXG563" s="416"/>
      <c r="LXH563" s="416"/>
      <c r="LXI563" s="416"/>
      <c r="LXJ563" s="416"/>
      <c r="LXK563" s="416"/>
      <c r="LXL563" s="416"/>
      <c r="LXM563" s="416"/>
      <c r="LXN563" s="416"/>
      <c r="LXO563" s="416"/>
      <c r="LXP563" s="416"/>
      <c r="LXQ563" s="416"/>
      <c r="LXR563" s="416"/>
      <c r="LXS563" s="416"/>
      <c r="LXT563" s="416"/>
      <c r="LXU563" s="416"/>
      <c r="LXV563" s="416"/>
      <c r="LXW563" s="416"/>
      <c r="LXX563" s="416"/>
      <c r="LXY563" s="416"/>
      <c r="LXZ563" s="416"/>
      <c r="LYA563" s="416"/>
      <c r="LYB563" s="416"/>
      <c r="LYC563" s="416"/>
      <c r="LYD563" s="416"/>
      <c r="LYE563" s="416"/>
      <c r="LYF563" s="416"/>
      <c r="LYG563" s="416"/>
      <c r="LYH563" s="417"/>
      <c r="LYI563" s="417"/>
      <c r="LYJ563" s="417"/>
      <c r="LYK563" s="417"/>
      <c r="LYL563" s="417"/>
      <c r="LYM563" s="417"/>
      <c r="LYN563" s="417"/>
      <c r="LYO563" s="417"/>
      <c r="LYP563" s="417"/>
      <c r="LYQ563" s="417"/>
      <c r="LYR563" s="417"/>
      <c r="LYS563" s="417"/>
      <c r="LYT563" s="417"/>
      <c r="LYU563" s="417"/>
      <c r="LYV563" s="417"/>
      <c r="LYW563" s="417"/>
      <c r="LYX563" s="417"/>
      <c r="LYY563" s="417"/>
      <c r="LYZ563" s="417"/>
      <c r="LZA563" s="417"/>
      <c r="LZB563" s="417"/>
      <c r="LZC563" s="417"/>
      <c r="LZD563" s="417"/>
      <c r="LZE563" s="417"/>
      <c r="LZF563" s="418"/>
      <c r="LZG563" s="418"/>
      <c r="LZH563" s="418"/>
      <c r="LZI563" s="418"/>
      <c r="LZJ563" s="418"/>
      <c r="LZK563" s="417"/>
      <c r="LZL563" s="417"/>
      <c r="LZM563" s="418"/>
      <c r="LZN563" s="418"/>
      <c r="LZO563" s="417"/>
      <c r="LZP563" s="417"/>
      <c r="LZQ563" s="418"/>
      <c r="LZR563" s="418"/>
      <c r="LZS563" s="417"/>
      <c r="LZT563" s="417"/>
      <c r="LZU563" s="417"/>
      <c r="LZV563" s="417"/>
      <c r="LZW563" s="417"/>
      <c r="LZX563" s="417"/>
      <c r="LZY563" s="417"/>
      <c r="LZZ563" s="418"/>
      <c r="MAA563" s="418"/>
      <c r="MAB563" s="417"/>
      <c r="MAC563" s="417"/>
      <c r="MAD563" s="418"/>
      <c r="MAE563" s="418"/>
      <c r="MAF563" s="417"/>
      <c r="MAG563" s="417"/>
      <c r="MAH563" s="417"/>
      <c r="MAI563" s="417"/>
      <c r="MAJ563" s="417"/>
      <c r="MAK563" s="411"/>
      <c r="MAL563" s="443"/>
      <c r="MAM563" s="417"/>
      <c r="MAN563" s="417"/>
      <c r="MAO563" s="417"/>
      <c r="MAP563" s="417"/>
      <c r="MAQ563" s="417"/>
      <c r="MAR563" s="417"/>
      <c r="MAS563" s="417"/>
      <c r="MAT563" s="416"/>
      <c r="MAU563" s="416"/>
      <c r="MAV563" s="416"/>
      <c r="MAW563" s="416"/>
      <c r="MAX563" s="416"/>
      <c r="MAY563" s="416"/>
      <c r="MAZ563" s="416"/>
      <c r="MBA563" s="416"/>
      <c r="MBB563" s="416"/>
      <c r="MBC563" s="416"/>
      <c r="MBD563" s="416"/>
      <c r="MBE563" s="416"/>
      <c r="MBF563" s="416"/>
      <c r="MBG563" s="416"/>
      <c r="MBH563" s="416"/>
      <c r="MBI563" s="416"/>
      <c r="MBJ563" s="416"/>
      <c r="MBK563" s="416"/>
      <c r="MBL563" s="416"/>
      <c r="MBM563" s="416"/>
      <c r="MBN563" s="416"/>
      <c r="MBO563" s="416"/>
      <c r="MBP563" s="416"/>
      <c r="MBQ563" s="416"/>
      <c r="MBR563" s="416"/>
      <c r="MBS563" s="416"/>
      <c r="MBT563" s="416"/>
      <c r="MBU563" s="416"/>
      <c r="MBV563" s="416"/>
      <c r="MBW563" s="416"/>
      <c r="MBX563" s="416"/>
      <c r="MBY563" s="416"/>
      <c r="MBZ563" s="416"/>
      <c r="MCA563" s="416"/>
      <c r="MCB563" s="416"/>
      <c r="MCC563" s="416"/>
      <c r="MCD563" s="416"/>
      <c r="MCE563" s="416"/>
      <c r="MCF563" s="416"/>
      <c r="MCG563" s="416"/>
      <c r="MCH563" s="416"/>
      <c r="MCI563" s="416"/>
      <c r="MCJ563" s="416"/>
      <c r="MCK563" s="416"/>
      <c r="MCL563" s="417"/>
      <c r="MCM563" s="417"/>
      <c r="MCN563" s="417"/>
      <c r="MCO563" s="417"/>
      <c r="MCP563" s="417"/>
      <c r="MCQ563" s="417"/>
      <c r="MCR563" s="417"/>
      <c r="MCS563" s="417"/>
      <c r="MCT563" s="417"/>
      <c r="MCU563" s="417"/>
      <c r="MCV563" s="417"/>
      <c r="MCW563" s="417"/>
      <c r="MCX563" s="417"/>
      <c r="MCY563" s="417"/>
      <c r="MCZ563" s="417"/>
      <c r="MDA563" s="417"/>
      <c r="MDB563" s="417"/>
      <c r="MDC563" s="417"/>
      <c r="MDD563" s="417"/>
      <c r="MDE563" s="417"/>
      <c r="MDF563" s="417"/>
      <c r="MDG563" s="417"/>
      <c r="MDH563" s="417"/>
      <c r="MDI563" s="417"/>
      <c r="MDJ563" s="418"/>
      <c r="MDK563" s="418"/>
      <c r="MDL563" s="418"/>
      <c r="MDM563" s="418"/>
      <c r="MDN563" s="418"/>
      <c r="MDO563" s="417"/>
      <c r="MDP563" s="417"/>
      <c r="MDQ563" s="418"/>
      <c r="MDR563" s="418"/>
      <c r="MDS563" s="417"/>
      <c r="MDT563" s="417"/>
      <c r="MDU563" s="418"/>
      <c r="MDV563" s="418"/>
      <c r="MDW563" s="417"/>
      <c r="MDX563" s="417"/>
      <c r="MDY563" s="417"/>
      <c r="MDZ563" s="417"/>
      <c r="MEA563" s="417"/>
      <c r="MEB563" s="417"/>
      <c r="MEC563" s="417"/>
      <c r="MED563" s="418"/>
      <c r="MEE563" s="418"/>
      <c r="MEF563" s="417"/>
      <c r="MEG563" s="417"/>
      <c r="MEH563" s="418"/>
      <c r="MEI563" s="418"/>
      <c r="MEJ563" s="417"/>
      <c r="MEK563" s="417"/>
      <c r="MEL563" s="417"/>
      <c r="MEM563" s="417"/>
      <c r="MEN563" s="417"/>
      <c r="MEO563" s="411"/>
      <c r="MEP563" s="443"/>
      <c r="MEQ563" s="417"/>
      <c r="MER563" s="417"/>
      <c r="MES563" s="417"/>
      <c r="MET563" s="417"/>
      <c r="MEU563" s="417"/>
      <c r="MEV563" s="417"/>
      <c r="MEW563" s="417"/>
      <c r="MEX563" s="416"/>
      <c r="MEY563" s="416"/>
      <c r="MEZ563" s="416"/>
      <c r="MFA563" s="416"/>
      <c r="MFB563" s="416"/>
      <c r="MFC563" s="416"/>
      <c r="MFD563" s="416"/>
      <c r="MFE563" s="416"/>
      <c r="MFF563" s="416"/>
      <c r="MFG563" s="416"/>
      <c r="MFH563" s="416"/>
      <c r="MFI563" s="416"/>
      <c r="MFJ563" s="416"/>
      <c r="MFK563" s="416"/>
      <c r="MFL563" s="416"/>
      <c r="MFM563" s="416"/>
      <c r="MFN563" s="416"/>
      <c r="MFO563" s="416"/>
      <c r="MFP563" s="416"/>
      <c r="MFQ563" s="416"/>
      <c r="MFR563" s="416"/>
      <c r="MFS563" s="416"/>
      <c r="MFT563" s="416"/>
      <c r="MFU563" s="416"/>
      <c r="MFV563" s="416"/>
      <c r="MFW563" s="416"/>
      <c r="MFX563" s="416"/>
      <c r="MFY563" s="416"/>
      <c r="MFZ563" s="416"/>
      <c r="MGA563" s="416"/>
      <c r="MGB563" s="416"/>
      <c r="MGC563" s="416"/>
      <c r="MGD563" s="416"/>
      <c r="MGE563" s="416"/>
      <c r="MGF563" s="416"/>
      <c r="MGG563" s="416"/>
      <c r="MGH563" s="416"/>
      <c r="MGI563" s="416"/>
      <c r="MGJ563" s="416"/>
      <c r="MGK563" s="416"/>
      <c r="MGL563" s="416"/>
      <c r="MGM563" s="416"/>
      <c r="MGN563" s="416"/>
      <c r="MGO563" s="416"/>
      <c r="MGP563" s="417"/>
      <c r="MGQ563" s="417"/>
      <c r="MGR563" s="417"/>
      <c r="MGS563" s="417"/>
      <c r="MGT563" s="417"/>
      <c r="MGU563" s="417"/>
      <c r="MGV563" s="417"/>
      <c r="MGW563" s="417"/>
      <c r="MGX563" s="417"/>
      <c r="MGY563" s="417"/>
      <c r="MGZ563" s="417"/>
      <c r="MHA563" s="417"/>
      <c r="MHB563" s="417"/>
      <c r="MHC563" s="417"/>
      <c r="MHD563" s="417"/>
      <c r="MHE563" s="417"/>
      <c r="MHF563" s="417"/>
      <c r="MHG563" s="417"/>
      <c r="MHH563" s="417"/>
      <c r="MHI563" s="417"/>
      <c r="MHJ563" s="417"/>
      <c r="MHK563" s="417"/>
      <c r="MHL563" s="417"/>
      <c r="MHM563" s="417"/>
      <c r="MHN563" s="418"/>
      <c r="MHO563" s="418"/>
      <c r="MHP563" s="418"/>
      <c r="MHQ563" s="418"/>
      <c r="MHR563" s="418"/>
      <c r="MHS563" s="417"/>
      <c r="MHT563" s="417"/>
      <c r="MHU563" s="418"/>
      <c r="MHV563" s="418"/>
      <c r="MHW563" s="417"/>
      <c r="MHX563" s="417"/>
      <c r="MHY563" s="418"/>
      <c r="MHZ563" s="418"/>
      <c r="MIA563" s="417"/>
      <c r="MIB563" s="417"/>
      <c r="MIC563" s="417"/>
      <c r="MID563" s="417"/>
      <c r="MIE563" s="417"/>
      <c r="MIF563" s="417"/>
      <c r="MIG563" s="417"/>
      <c r="MIH563" s="418"/>
      <c r="MII563" s="418"/>
      <c r="MIJ563" s="417"/>
      <c r="MIK563" s="417"/>
      <c r="MIL563" s="418"/>
      <c r="MIM563" s="418"/>
      <c r="MIN563" s="417"/>
      <c r="MIO563" s="417"/>
      <c r="MIP563" s="417"/>
      <c r="MIQ563" s="417"/>
      <c r="MIR563" s="417"/>
      <c r="MIS563" s="411"/>
      <c r="MIT563" s="443"/>
      <c r="MIU563" s="417"/>
      <c r="MIV563" s="417"/>
      <c r="MIW563" s="417"/>
      <c r="MIX563" s="417"/>
      <c r="MIY563" s="417"/>
      <c r="MIZ563" s="417"/>
      <c r="MJA563" s="417"/>
      <c r="MJB563" s="416"/>
      <c r="MJC563" s="416"/>
      <c r="MJD563" s="416"/>
      <c r="MJE563" s="416"/>
      <c r="MJF563" s="416"/>
      <c r="MJG563" s="416"/>
      <c r="MJH563" s="416"/>
      <c r="MJI563" s="416"/>
      <c r="MJJ563" s="416"/>
      <c r="MJK563" s="416"/>
      <c r="MJL563" s="416"/>
      <c r="MJM563" s="416"/>
      <c r="MJN563" s="416"/>
      <c r="MJO563" s="416"/>
      <c r="MJP563" s="416"/>
      <c r="MJQ563" s="416"/>
      <c r="MJR563" s="416"/>
      <c r="MJS563" s="416"/>
      <c r="MJT563" s="416"/>
      <c r="MJU563" s="416"/>
      <c r="MJV563" s="416"/>
      <c r="MJW563" s="416"/>
      <c r="MJX563" s="416"/>
      <c r="MJY563" s="416"/>
      <c r="MJZ563" s="416"/>
      <c r="MKA563" s="416"/>
      <c r="MKB563" s="416"/>
      <c r="MKC563" s="416"/>
      <c r="MKD563" s="416"/>
      <c r="MKE563" s="416"/>
      <c r="MKF563" s="416"/>
      <c r="MKG563" s="416"/>
      <c r="MKH563" s="416"/>
      <c r="MKI563" s="416"/>
      <c r="MKJ563" s="416"/>
      <c r="MKK563" s="416"/>
      <c r="MKL563" s="416"/>
      <c r="MKM563" s="416"/>
      <c r="MKN563" s="416"/>
      <c r="MKO563" s="416"/>
      <c r="MKP563" s="416"/>
      <c r="MKQ563" s="416"/>
      <c r="MKR563" s="416"/>
      <c r="MKS563" s="416"/>
      <c r="MKT563" s="417"/>
      <c r="MKU563" s="417"/>
      <c r="MKV563" s="417"/>
      <c r="MKW563" s="417"/>
      <c r="MKX563" s="417"/>
      <c r="MKY563" s="417"/>
      <c r="MKZ563" s="417"/>
      <c r="MLA563" s="417"/>
      <c r="MLB563" s="417"/>
      <c r="MLC563" s="417"/>
      <c r="MLD563" s="417"/>
      <c r="MLE563" s="417"/>
      <c r="MLF563" s="417"/>
      <c r="MLG563" s="417"/>
      <c r="MLH563" s="417"/>
      <c r="MLI563" s="417"/>
      <c r="MLJ563" s="417"/>
      <c r="MLK563" s="417"/>
      <c r="MLL563" s="417"/>
      <c r="MLM563" s="417"/>
      <c r="MLN563" s="417"/>
      <c r="MLO563" s="417"/>
      <c r="MLP563" s="417"/>
      <c r="MLQ563" s="417"/>
      <c r="MLR563" s="418"/>
      <c r="MLS563" s="418"/>
      <c r="MLT563" s="418"/>
      <c r="MLU563" s="418"/>
      <c r="MLV563" s="418"/>
      <c r="MLW563" s="417"/>
      <c r="MLX563" s="417"/>
      <c r="MLY563" s="418"/>
      <c r="MLZ563" s="418"/>
      <c r="MMA563" s="417"/>
      <c r="MMB563" s="417"/>
      <c r="MMC563" s="418"/>
      <c r="MMD563" s="418"/>
      <c r="MME563" s="417"/>
      <c r="MMF563" s="417"/>
      <c r="MMG563" s="417"/>
      <c r="MMH563" s="417"/>
      <c r="MMI563" s="417"/>
      <c r="MMJ563" s="417"/>
      <c r="MMK563" s="417"/>
      <c r="MML563" s="418"/>
      <c r="MMM563" s="418"/>
      <c r="MMN563" s="417"/>
      <c r="MMO563" s="417"/>
      <c r="MMP563" s="418"/>
      <c r="MMQ563" s="418"/>
      <c r="MMR563" s="417"/>
      <c r="MMS563" s="417"/>
      <c r="MMT563" s="417"/>
      <c r="MMU563" s="417"/>
      <c r="MMV563" s="417"/>
      <c r="MMW563" s="411"/>
      <c r="MMX563" s="443"/>
      <c r="MMY563" s="417"/>
      <c r="MMZ563" s="417"/>
      <c r="MNA563" s="417"/>
      <c r="MNB563" s="417"/>
      <c r="MNC563" s="417"/>
      <c r="MND563" s="417"/>
      <c r="MNE563" s="417"/>
      <c r="MNF563" s="416"/>
      <c r="MNG563" s="416"/>
      <c r="MNH563" s="416"/>
      <c r="MNI563" s="416"/>
      <c r="MNJ563" s="416"/>
      <c r="MNK563" s="416"/>
      <c r="MNL563" s="416"/>
      <c r="MNM563" s="416"/>
      <c r="MNN563" s="416"/>
      <c r="MNO563" s="416"/>
      <c r="MNP563" s="416"/>
      <c r="MNQ563" s="416"/>
      <c r="MNR563" s="416"/>
      <c r="MNS563" s="416"/>
      <c r="MNT563" s="416"/>
      <c r="MNU563" s="416"/>
      <c r="MNV563" s="416"/>
      <c r="MNW563" s="416"/>
      <c r="MNX563" s="416"/>
      <c r="MNY563" s="416"/>
      <c r="MNZ563" s="416"/>
      <c r="MOA563" s="416"/>
      <c r="MOB563" s="416"/>
      <c r="MOC563" s="416"/>
      <c r="MOD563" s="416"/>
      <c r="MOE563" s="416"/>
      <c r="MOF563" s="416"/>
      <c r="MOG563" s="416"/>
      <c r="MOH563" s="416"/>
      <c r="MOI563" s="416"/>
      <c r="MOJ563" s="416"/>
      <c r="MOK563" s="416"/>
      <c r="MOL563" s="416"/>
      <c r="MOM563" s="416"/>
      <c r="MON563" s="416"/>
      <c r="MOO563" s="416"/>
      <c r="MOP563" s="416"/>
      <c r="MOQ563" s="416"/>
      <c r="MOR563" s="416"/>
      <c r="MOS563" s="416"/>
      <c r="MOT563" s="416"/>
      <c r="MOU563" s="416"/>
      <c r="MOV563" s="416"/>
      <c r="MOW563" s="416"/>
      <c r="MOX563" s="417"/>
      <c r="MOY563" s="417"/>
      <c r="MOZ563" s="417"/>
      <c r="MPA563" s="417"/>
      <c r="MPB563" s="417"/>
      <c r="MPC563" s="417"/>
      <c r="MPD563" s="417"/>
      <c r="MPE563" s="417"/>
      <c r="MPF563" s="417"/>
      <c r="MPG563" s="417"/>
      <c r="MPH563" s="417"/>
      <c r="MPI563" s="417"/>
      <c r="MPJ563" s="417"/>
      <c r="MPK563" s="417"/>
      <c r="MPL563" s="417"/>
      <c r="MPM563" s="417"/>
      <c r="MPN563" s="417"/>
      <c r="MPO563" s="417"/>
      <c r="MPP563" s="417"/>
      <c r="MPQ563" s="417"/>
      <c r="MPR563" s="417"/>
      <c r="MPS563" s="417"/>
      <c r="MPT563" s="417"/>
      <c r="MPU563" s="417"/>
      <c r="MPV563" s="418"/>
      <c r="MPW563" s="418"/>
      <c r="MPX563" s="418"/>
      <c r="MPY563" s="418"/>
      <c r="MPZ563" s="418"/>
      <c r="MQA563" s="417"/>
      <c r="MQB563" s="417"/>
      <c r="MQC563" s="418"/>
      <c r="MQD563" s="418"/>
      <c r="MQE563" s="417"/>
      <c r="MQF563" s="417"/>
      <c r="MQG563" s="418"/>
      <c r="MQH563" s="418"/>
      <c r="MQI563" s="417"/>
      <c r="MQJ563" s="417"/>
      <c r="MQK563" s="417"/>
      <c r="MQL563" s="417"/>
      <c r="MQM563" s="417"/>
      <c r="MQN563" s="417"/>
      <c r="MQO563" s="417"/>
      <c r="MQP563" s="418"/>
      <c r="MQQ563" s="418"/>
      <c r="MQR563" s="417"/>
      <c r="MQS563" s="417"/>
      <c r="MQT563" s="418"/>
      <c r="MQU563" s="418"/>
      <c r="MQV563" s="417"/>
      <c r="MQW563" s="417"/>
      <c r="MQX563" s="417"/>
      <c r="MQY563" s="417"/>
      <c r="MQZ563" s="417"/>
      <c r="MRA563" s="411"/>
      <c r="MRB563" s="443"/>
      <c r="MRC563" s="417"/>
      <c r="MRD563" s="417"/>
      <c r="MRE563" s="417"/>
      <c r="MRF563" s="417"/>
      <c r="MRG563" s="417"/>
      <c r="MRH563" s="417"/>
      <c r="MRI563" s="417"/>
      <c r="MRJ563" s="416"/>
      <c r="MRK563" s="416"/>
      <c r="MRL563" s="416"/>
      <c r="MRM563" s="416"/>
      <c r="MRN563" s="416"/>
      <c r="MRO563" s="416"/>
      <c r="MRP563" s="416"/>
      <c r="MRQ563" s="416"/>
      <c r="MRR563" s="416"/>
      <c r="MRS563" s="416"/>
      <c r="MRT563" s="416"/>
      <c r="MRU563" s="416"/>
      <c r="MRV563" s="416"/>
      <c r="MRW563" s="416"/>
      <c r="MRX563" s="416"/>
      <c r="MRY563" s="416"/>
      <c r="MRZ563" s="416"/>
      <c r="MSA563" s="416"/>
      <c r="MSB563" s="416"/>
      <c r="MSC563" s="416"/>
      <c r="MSD563" s="416"/>
      <c r="MSE563" s="416"/>
      <c r="MSF563" s="416"/>
      <c r="MSG563" s="416"/>
      <c r="MSH563" s="416"/>
      <c r="MSI563" s="416"/>
      <c r="MSJ563" s="416"/>
      <c r="MSK563" s="416"/>
      <c r="MSL563" s="416"/>
      <c r="MSM563" s="416"/>
      <c r="MSN563" s="416"/>
      <c r="MSO563" s="416"/>
      <c r="MSP563" s="416"/>
      <c r="MSQ563" s="416"/>
      <c r="MSR563" s="416"/>
      <c r="MSS563" s="416"/>
      <c r="MST563" s="416"/>
      <c r="MSU563" s="416"/>
      <c r="MSV563" s="416"/>
      <c r="MSW563" s="416"/>
      <c r="MSX563" s="416"/>
      <c r="MSY563" s="416"/>
      <c r="MSZ563" s="416"/>
      <c r="MTA563" s="416"/>
      <c r="MTB563" s="417"/>
      <c r="MTC563" s="417"/>
      <c r="MTD563" s="417"/>
      <c r="MTE563" s="417"/>
      <c r="MTF563" s="417"/>
      <c r="MTG563" s="417"/>
      <c r="MTH563" s="417"/>
      <c r="MTI563" s="417"/>
      <c r="MTJ563" s="417"/>
      <c r="MTK563" s="417"/>
      <c r="MTL563" s="417"/>
      <c r="MTM563" s="417"/>
      <c r="MTN563" s="417"/>
      <c r="MTO563" s="417"/>
      <c r="MTP563" s="417"/>
      <c r="MTQ563" s="417"/>
      <c r="MTR563" s="417"/>
      <c r="MTS563" s="417"/>
      <c r="MTT563" s="417"/>
      <c r="MTU563" s="417"/>
      <c r="MTV563" s="417"/>
      <c r="MTW563" s="417"/>
      <c r="MTX563" s="417"/>
      <c r="MTY563" s="417"/>
      <c r="MTZ563" s="418"/>
      <c r="MUA563" s="418"/>
      <c r="MUB563" s="418"/>
      <c r="MUC563" s="418"/>
      <c r="MUD563" s="418"/>
      <c r="MUE563" s="417"/>
      <c r="MUF563" s="417"/>
      <c r="MUG563" s="418"/>
      <c r="MUH563" s="418"/>
      <c r="MUI563" s="417"/>
      <c r="MUJ563" s="417"/>
      <c r="MUK563" s="418"/>
      <c r="MUL563" s="418"/>
      <c r="MUM563" s="417"/>
      <c r="MUN563" s="417"/>
      <c r="MUO563" s="417"/>
      <c r="MUP563" s="417"/>
      <c r="MUQ563" s="417"/>
      <c r="MUR563" s="417"/>
      <c r="MUS563" s="417"/>
      <c r="MUT563" s="418"/>
      <c r="MUU563" s="418"/>
      <c r="MUV563" s="417"/>
      <c r="MUW563" s="417"/>
      <c r="MUX563" s="418"/>
      <c r="MUY563" s="418"/>
      <c r="MUZ563" s="417"/>
      <c r="MVA563" s="417"/>
      <c r="MVB563" s="417"/>
      <c r="MVC563" s="417"/>
      <c r="MVD563" s="417"/>
      <c r="MVE563" s="411"/>
      <c r="MVF563" s="443"/>
      <c r="MVG563" s="417"/>
      <c r="MVH563" s="417"/>
      <c r="MVI563" s="417"/>
      <c r="MVJ563" s="417"/>
      <c r="MVK563" s="417"/>
      <c r="MVL563" s="417"/>
      <c r="MVM563" s="417"/>
      <c r="MVN563" s="416"/>
      <c r="MVO563" s="416"/>
      <c r="MVP563" s="416"/>
      <c r="MVQ563" s="416"/>
      <c r="MVR563" s="416"/>
      <c r="MVS563" s="416"/>
      <c r="MVT563" s="416"/>
      <c r="MVU563" s="416"/>
      <c r="MVV563" s="416"/>
      <c r="MVW563" s="416"/>
      <c r="MVX563" s="416"/>
      <c r="MVY563" s="416"/>
      <c r="MVZ563" s="416"/>
      <c r="MWA563" s="416"/>
      <c r="MWB563" s="416"/>
      <c r="MWC563" s="416"/>
      <c r="MWD563" s="416"/>
      <c r="MWE563" s="416"/>
      <c r="MWF563" s="416"/>
      <c r="MWG563" s="416"/>
      <c r="MWH563" s="416"/>
      <c r="MWI563" s="416"/>
      <c r="MWJ563" s="416"/>
      <c r="MWK563" s="416"/>
      <c r="MWL563" s="416"/>
      <c r="MWM563" s="416"/>
      <c r="MWN563" s="416"/>
      <c r="MWO563" s="416"/>
      <c r="MWP563" s="416"/>
      <c r="MWQ563" s="416"/>
      <c r="MWR563" s="416"/>
      <c r="MWS563" s="416"/>
      <c r="MWT563" s="416"/>
      <c r="MWU563" s="416"/>
      <c r="MWV563" s="416"/>
      <c r="MWW563" s="416"/>
      <c r="MWX563" s="416"/>
      <c r="MWY563" s="416"/>
      <c r="MWZ563" s="416"/>
      <c r="MXA563" s="416"/>
      <c r="MXB563" s="416"/>
      <c r="MXC563" s="416"/>
      <c r="MXD563" s="416"/>
      <c r="MXE563" s="416"/>
      <c r="MXF563" s="417"/>
      <c r="MXG563" s="417"/>
      <c r="MXH563" s="417"/>
      <c r="MXI563" s="417"/>
      <c r="MXJ563" s="417"/>
      <c r="MXK563" s="417"/>
      <c r="MXL563" s="417"/>
      <c r="MXM563" s="417"/>
      <c r="MXN563" s="417"/>
      <c r="MXO563" s="417"/>
      <c r="MXP563" s="417"/>
      <c r="MXQ563" s="417"/>
      <c r="MXR563" s="417"/>
      <c r="MXS563" s="417"/>
      <c r="MXT563" s="417"/>
      <c r="MXU563" s="417"/>
      <c r="MXV563" s="417"/>
      <c r="MXW563" s="417"/>
      <c r="MXX563" s="417"/>
      <c r="MXY563" s="417"/>
      <c r="MXZ563" s="417"/>
      <c r="MYA563" s="417"/>
      <c r="MYB563" s="417"/>
      <c r="MYC563" s="417"/>
      <c r="MYD563" s="418"/>
      <c r="MYE563" s="418"/>
      <c r="MYF563" s="418"/>
      <c r="MYG563" s="418"/>
      <c r="MYH563" s="418"/>
      <c r="MYI563" s="417"/>
      <c r="MYJ563" s="417"/>
      <c r="MYK563" s="418"/>
      <c r="MYL563" s="418"/>
      <c r="MYM563" s="417"/>
      <c r="MYN563" s="417"/>
      <c r="MYO563" s="418"/>
      <c r="MYP563" s="418"/>
      <c r="MYQ563" s="417"/>
      <c r="MYR563" s="417"/>
      <c r="MYS563" s="417"/>
      <c r="MYT563" s="417"/>
      <c r="MYU563" s="417"/>
      <c r="MYV563" s="417"/>
      <c r="MYW563" s="417"/>
      <c r="MYX563" s="418"/>
      <c r="MYY563" s="418"/>
      <c r="MYZ563" s="417"/>
      <c r="MZA563" s="417"/>
      <c r="MZB563" s="418"/>
      <c r="MZC563" s="418"/>
      <c r="MZD563" s="417"/>
      <c r="MZE563" s="417"/>
      <c r="MZF563" s="417"/>
      <c r="MZG563" s="417"/>
      <c r="MZH563" s="417"/>
      <c r="MZI563" s="411"/>
      <c r="MZJ563" s="443"/>
      <c r="MZK563" s="417"/>
      <c r="MZL563" s="417"/>
      <c r="MZM563" s="417"/>
      <c r="MZN563" s="417"/>
      <c r="MZO563" s="417"/>
      <c r="MZP563" s="417"/>
      <c r="MZQ563" s="417"/>
      <c r="MZR563" s="416"/>
      <c r="MZS563" s="416"/>
      <c r="MZT563" s="416"/>
      <c r="MZU563" s="416"/>
      <c r="MZV563" s="416"/>
      <c r="MZW563" s="416"/>
      <c r="MZX563" s="416"/>
      <c r="MZY563" s="416"/>
      <c r="MZZ563" s="416"/>
      <c r="NAA563" s="416"/>
      <c r="NAB563" s="416"/>
      <c r="NAC563" s="416"/>
      <c r="NAD563" s="416"/>
      <c r="NAE563" s="416"/>
      <c r="NAF563" s="416"/>
      <c r="NAG563" s="416"/>
      <c r="NAH563" s="416"/>
      <c r="NAI563" s="416"/>
      <c r="NAJ563" s="416"/>
      <c r="NAK563" s="416"/>
      <c r="NAL563" s="416"/>
      <c r="NAM563" s="416"/>
      <c r="NAN563" s="416"/>
      <c r="NAO563" s="416"/>
      <c r="NAP563" s="416"/>
      <c r="NAQ563" s="416"/>
      <c r="NAR563" s="416"/>
      <c r="NAS563" s="416"/>
      <c r="NAT563" s="416"/>
      <c r="NAU563" s="416"/>
      <c r="NAV563" s="416"/>
      <c r="NAW563" s="416"/>
      <c r="NAX563" s="416"/>
      <c r="NAY563" s="416"/>
      <c r="NAZ563" s="416"/>
      <c r="NBA563" s="416"/>
      <c r="NBB563" s="416"/>
      <c r="NBC563" s="416"/>
      <c r="NBD563" s="416"/>
      <c r="NBE563" s="416"/>
      <c r="NBF563" s="416"/>
      <c r="NBG563" s="416"/>
      <c r="NBH563" s="416"/>
      <c r="NBI563" s="416"/>
      <c r="NBJ563" s="417"/>
      <c r="NBK563" s="417"/>
      <c r="NBL563" s="417"/>
      <c r="NBM563" s="417"/>
      <c r="NBN563" s="417"/>
      <c r="NBO563" s="417"/>
      <c r="NBP563" s="417"/>
      <c r="NBQ563" s="417"/>
      <c r="NBR563" s="417"/>
      <c r="NBS563" s="417"/>
      <c r="NBT563" s="417"/>
      <c r="NBU563" s="417"/>
      <c r="NBV563" s="417"/>
      <c r="NBW563" s="417"/>
      <c r="NBX563" s="417"/>
      <c r="NBY563" s="417"/>
      <c r="NBZ563" s="417"/>
      <c r="NCA563" s="417"/>
      <c r="NCB563" s="417"/>
      <c r="NCC563" s="417"/>
      <c r="NCD563" s="417"/>
      <c r="NCE563" s="417"/>
      <c r="NCF563" s="417"/>
      <c r="NCG563" s="417"/>
      <c r="NCH563" s="418"/>
      <c r="NCI563" s="418"/>
      <c r="NCJ563" s="418"/>
      <c r="NCK563" s="418"/>
      <c r="NCL563" s="418"/>
      <c r="NCM563" s="417"/>
      <c r="NCN563" s="417"/>
      <c r="NCO563" s="418"/>
      <c r="NCP563" s="418"/>
      <c r="NCQ563" s="417"/>
      <c r="NCR563" s="417"/>
      <c r="NCS563" s="418"/>
      <c r="NCT563" s="418"/>
      <c r="NCU563" s="417"/>
      <c r="NCV563" s="417"/>
      <c r="NCW563" s="417"/>
      <c r="NCX563" s="417"/>
      <c r="NCY563" s="417"/>
      <c r="NCZ563" s="417"/>
      <c r="NDA563" s="417"/>
      <c r="NDB563" s="418"/>
      <c r="NDC563" s="418"/>
      <c r="NDD563" s="417"/>
      <c r="NDE563" s="417"/>
      <c r="NDF563" s="418"/>
      <c r="NDG563" s="418"/>
      <c r="NDH563" s="417"/>
      <c r="NDI563" s="417"/>
      <c r="NDJ563" s="417"/>
      <c r="NDK563" s="417"/>
      <c r="NDL563" s="417"/>
      <c r="NDM563" s="411"/>
      <c r="NDN563" s="443"/>
      <c r="NDO563" s="417"/>
      <c r="NDP563" s="417"/>
      <c r="NDQ563" s="417"/>
      <c r="NDR563" s="417"/>
      <c r="NDS563" s="417"/>
      <c r="NDT563" s="417"/>
      <c r="NDU563" s="417"/>
      <c r="NDV563" s="416"/>
      <c r="NDW563" s="416"/>
      <c r="NDX563" s="416"/>
      <c r="NDY563" s="416"/>
      <c r="NDZ563" s="416"/>
      <c r="NEA563" s="416"/>
      <c r="NEB563" s="416"/>
      <c r="NEC563" s="416"/>
      <c r="NED563" s="416"/>
      <c r="NEE563" s="416"/>
      <c r="NEF563" s="416"/>
      <c r="NEG563" s="416"/>
      <c r="NEH563" s="416"/>
      <c r="NEI563" s="416"/>
      <c r="NEJ563" s="416"/>
      <c r="NEK563" s="416"/>
      <c r="NEL563" s="416"/>
      <c r="NEM563" s="416"/>
      <c r="NEN563" s="416"/>
      <c r="NEO563" s="416"/>
      <c r="NEP563" s="416"/>
      <c r="NEQ563" s="416"/>
      <c r="NER563" s="416"/>
      <c r="NES563" s="416"/>
      <c r="NET563" s="416"/>
      <c r="NEU563" s="416"/>
      <c r="NEV563" s="416"/>
      <c r="NEW563" s="416"/>
      <c r="NEX563" s="416"/>
      <c r="NEY563" s="416"/>
      <c r="NEZ563" s="416"/>
      <c r="NFA563" s="416"/>
      <c r="NFB563" s="416"/>
      <c r="NFC563" s="416"/>
      <c r="NFD563" s="416"/>
      <c r="NFE563" s="416"/>
      <c r="NFF563" s="416"/>
      <c r="NFG563" s="416"/>
      <c r="NFH563" s="416"/>
      <c r="NFI563" s="416"/>
      <c r="NFJ563" s="416"/>
      <c r="NFK563" s="416"/>
      <c r="NFL563" s="416"/>
      <c r="NFM563" s="416"/>
      <c r="NFN563" s="417"/>
      <c r="NFO563" s="417"/>
      <c r="NFP563" s="417"/>
      <c r="NFQ563" s="417"/>
      <c r="NFR563" s="417"/>
      <c r="NFS563" s="417"/>
      <c r="NFT563" s="417"/>
      <c r="NFU563" s="417"/>
      <c r="NFV563" s="417"/>
      <c r="NFW563" s="417"/>
      <c r="NFX563" s="417"/>
      <c r="NFY563" s="417"/>
      <c r="NFZ563" s="417"/>
      <c r="NGA563" s="417"/>
      <c r="NGB563" s="417"/>
      <c r="NGC563" s="417"/>
      <c r="NGD563" s="417"/>
      <c r="NGE563" s="417"/>
      <c r="NGF563" s="417"/>
      <c r="NGG563" s="417"/>
      <c r="NGH563" s="417"/>
      <c r="NGI563" s="417"/>
      <c r="NGJ563" s="417"/>
      <c r="NGK563" s="417"/>
      <c r="NGL563" s="418"/>
      <c r="NGM563" s="418"/>
      <c r="NGN563" s="418"/>
      <c r="NGO563" s="418"/>
      <c r="NGP563" s="418"/>
      <c r="NGQ563" s="417"/>
      <c r="NGR563" s="417"/>
      <c r="NGS563" s="418"/>
      <c r="NGT563" s="418"/>
      <c r="NGU563" s="417"/>
      <c r="NGV563" s="417"/>
      <c r="NGW563" s="418"/>
      <c r="NGX563" s="418"/>
      <c r="NGY563" s="417"/>
      <c r="NGZ563" s="417"/>
      <c r="NHA563" s="417"/>
      <c r="NHB563" s="417"/>
      <c r="NHC563" s="417"/>
      <c r="NHD563" s="417"/>
      <c r="NHE563" s="417"/>
      <c r="NHF563" s="418"/>
      <c r="NHG563" s="418"/>
      <c r="NHH563" s="417"/>
      <c r="NHI563" s="417"/>
      <c r="NHJ563" s="418"/>
      <c r="NHK563" s="418"/>
      <c r="NHL563" s="417"/>
      <c r="NHM563" s="417"/>
      <c r="NHN563" s="417"/>
      <c r="NHO563" s="417"/>
      <c r="NHP563" s="417"/>
      <c r="NHQ563" s="411"/>
      <c r="NHR563" s="443"/>
      <c r="NHS563" s="417"/>
      <c r="NHT563" s="417"/>
      <c r="NHU563" s="417"/>
      <c r="NHV563" s="417"/>
      <c r="NHW563" s="417"/>
      <c r="NHX563" s="417"/>
      <c r="NHY563" s="417"/>
      <c r="NHZ563" s="416"/>
      <c r="NIA563" s="416"/>
      <c r="NIB563" s="416"/>
      <c r="NIC563" s="416"/>
      <c r="NID563" s="416"/>
      <c r="NIE563" s="416"/>
      <c r="NIF563" s="416"/>
      <c r="NIG563" s="416"/>
      <c r="NIH563" s="416"/>
      <c r="NII563" s="416"/>
      <c r="NIJ563" s="416"/>
      <c r="NIK563" s="416"/>
      <c r="NIL563" s="416"/>
      <c r="NIM563" s="416"/>
      <c r="NIN563" s="416"/>
      <c r="NIO563" s="416"/>
      <c r="NIP563" s="416"/>
      <c r="NIQ563" s="416"/>
      <c r="NIR563" s="416"/>
      <c r="NIS563" s="416"/>
      <c r="NIT563" s="416"/>
      <c r="NIU563" s="416"/>
      <c r="NIV563" s="416"/>
      <c r="NIW563" s="416"/>
      <c r="NIX563" s="416"/>
      <c r="NIY563" s="416"/>
      <c r="NIZ563" s="416"/>
      <c r="NJA563" s="416"/>
      <c r="NJB563" s="416"/>
      <c r="NJC563" s="416"/>
      <c r="NJD563" s="416"/>
      <c r="NJE563" s="416"/>
      <c r="NJF563" s="416"/>
      <c r="NJG563" s="416"/>
      <c r="NJH563" s="416"/>
      <c r="NJI563" s="416"/>
      <c r="NJJ563" s="416"/>
      <c r="NJK563" s="416"/>
      <c r="NJL563" s="416"/>
      <c r="NJM563" s="416"/>
      <c r="NJN563" s="416"/>
      <c r="NJO563" s="416"/>
      <c r="NJP563" s="416"/>
      <c r="NJQ563" s="416"/>
      <c r="NJR563" s="417"/>
      <c r="NJS563" s="417"/>
      <c r="NJT563" s="417"/>
      <c r="NJU563" s="417"/>
      <c r="NJV563" s="417"/>
      <c r="NJW563" s="417"/>
      <c r="NJX563" s="417"/>
      <c r="NJY563" s="417"/>
      <c r="NJZ563" s="417"/>
      <c r="NKA563" s="417"/>
      <c r="NKB563" s="417"/>
      <c r="NKC563" s="417"/>
      <c r="NKD563" s="417"/>
      <c r="NKE563" s="417"/>
      <c r="NKF563" s="417"/>
      <c r="NKG563" s="417"/>
      <c r="NKH563" s="417"/>
      <c r="NKI563" s="417"/>
      <c r="NKJ563" s="417"/>
      <c r="NKK563" s="417"/>
      <c r="NKL563" s="417"/>
      <c r="NKM563" s="417"/>
      <c r="NKN563" s="417"/>
      <c r="NKO563" s="417"/>
      <c r="NKP563" s="418"/>
      <c r="NKQ563" s="418"/>
      <c r="NKR563" s="418"/>
      <c r="NKS563" s="418"/>
      <c r="NKT563" s="418"/>
      <c r="NKU563" s="417"/>
      <c r="NKV563" s="417"/>
      <c r="NKW563" s="418"/>
      <c r="NKX563" s="418"/>
      <c r="NKY563" s="417"/>
      <c r="NKZ563" s="417"/>
      <c r="NLA563" s="418"/>
      <c r="NLB563" s="418"/>
      <c r="NLC563" s="417"/>
      <c r="NLD563" s="417"/>
      <c r="NLE563" s="417"/>
      <c r="NLF563" s="417"/>
      <c r="NLG563" s="417"/>
      <c r="NLH563" s="417"/>
      <c r="NLI563" s="417"/>
      <c r="NLJ563" s="418"/>
      <c r="NLK563" s="418"/>
      <c r="NLL563" s="417"/>
      <c r="NLM563" s="417"/>
      <c r="NLN563" s="418"/>
      <c r="NLO563" s="418"/>
      <c r="NLP563" s="417"/>
      <c r="NLQ563" s="417"/>
      <c r="NLR563" s="417"/>
      <c r="NLS563" s="417"/>
      <c r="NLT563" s="417"/>
      <c r="NLU563" s="411"/>
      <c r="NLV563" s="443"/>
      <c r="NLW563" s="417"/>
      <c r="NLX563" s="417"/>
      <c r="NLY563" s="417"/>
      <c r="NLZ563" s="417"/>
      <c r="NMA563" s="417"/>
      <c r="NMB563" s="417"/>
      <c r="NMC563" s="417"/>
      <c r="NMD563" s="416"/>
      <c r="NME563" s="416"/>
      <c r="NMF563" s="416"/>
      <c r="NMG563" s="416"/>
      <c r="NMH563" s="416"/>
      <c r="NMI563" s="416"/>
      <c r="NMJ563" s="416"/>
      <c r="NMK563" s="416"/>
      <c r="NML563" s="416"/>
      <c r="NMM563" s="416"/>
      <c r="NMN563" s="416"/>
      <c r="NMO563" s="416"/>
      <c r="NMP563" s="416"/>
      <c r="NMQ563" s="416"/>
      <c r="NMR563" s="416"/>
      <c r="NMS563" s="416"/>
      <c r="NMT563" s="416"/>
      <c r="NMU563" s="416"/>
      <c r="NMV563" s="416"/>
      <c r="NMW563" s="416"/>
      <c r="NMX563" s="416"/>
      <c r="NMY563" s="416"/>
      <c r="NMZ563" s="416"/>
      <c r="NNA563" s="416"/>
      <c r="NNB563" s="416"/>
      <c r="NNC563" s="416"/>
      <c r="NND563" s="416"/>
      <c r="NNE563" s="416"/>
      <c r="NNF563" s="416"/>
      <c r="NNG563" s="416"/>
      <c r="NNH563" s="416"/>
      <c r="NNI563" s="416"/>
      <c r="NNJ563" s="416"/>
      <c r="NNK563" s="416"/>
      <c r="NNL563" s="416"/>
      <c r="NNM563" s="416"/>
      <c r="NNN563" s="416"/>
      <c r="NNO563" s="416"/>
      <c r="NNP563" s="416"/>
      <c r="NNQ563" s="416"/>
      <c r="NNR563" s="416"/>
      <c r="NNS563" s="416"/>
      <c r="NNT563" s="416"/>
      <c r="NNU563" s="416"/>
      <c r="NNV563" s="417"/>
      <c r="NNW563" s="417"/>
      <c r="NNX563" s="417"/>
      <c r="NNY563" s="417"/>
      <c r="NNZ563" s="417"/>
      <c r="NOA563" s="417"/>
      <c r="NOB563" s="417"/>
      <c r="NOC563" s="417"/>
      <c r="NOD563" s="417"/>
      <c r="NOE563" s="417"/>
      <c r="NOF563" s="417"/>
      <c r="NOG563" s="417"/>
      <c r="NOH563" s="417"/>
      <c r="NOI563" s="417"/>
      <c r="NOJ563" s="417"/>
      <c r="NOK563" s="417"/>
      <c r="NOL563" s="417"/>
      <c r="NOM563" s="417"/>
      <c r="NON563" s="417"/>
      <c r="NOO563" s="417"/>
      <c r="NOP563" s="417"/>
      <c r="NOQ563" s="417"/>
      <c r="NOR563" s="417"/>
      <c r="NOS563" s="417"/>
      <c r="NOT563" s="418"/>
      <c r="NOU563" s="418"/>
      <c r="NOV563" s="418"/>
      <c r="NOW563" s="418"/>
      <c r="NOX563" s="418"/>
      <c r="NOY563" s="417"/>
      <c r="NOZ563" s="417"/>
      <c r="NPA563" s="418"/>
      <c r="NPB563" s="418"/>
      <c r="NPC563" s="417"/>
      <c r="NPD563" s="417"/>
      <c r="NPE563" s="418"/>
      <c r="NPF563" s="418"/>
      <c r="NPG563" s="417"/>
      <c r="NPH563" s="417"/>
      <c r="NPI563" s="417"/>
      <c r="NPJ563" s="417"/>
      <c r="NPK563" s="417"/>
      <c r="NPL563" s="417"/>
      <c r="NPM563" s="417"/>
      <c r="NPN563" s="418"/>
      <c r="NPO563" s="418"/>
      <c r="NPP563" s="417"/>
      <c r="NPQ563" s="417"/>
      <c r="NPR563" s="418"/>
      <c r="NPS563" s="418"/>
      <c r="NPT563" s="417"/>
      <c r="NPU563" s="417"/>
      <c r="NPV563" s="417"/>
      <c r="NPW563" s="417"/>
      <c r="NPX563" s="417"/>
      <c r="NPY563" s="411"/>
      <c r="NPZ563" s="443"/>
      <c r="NQA563" s="417"/>
      <c r="NQB563" s="417"/>
      <c r="NQC563" s="417"/>
      <c r="NQD563" s="417"/>
      <c r="NQE563" s="417"/>
      <c r="NQF563" s="417"/>
      <c r="NQG563" s="417"/>
      <c r="NQH563" s="416"/>
      <c r="NQI563" s="416"/>
      <c r="NQJ563" s="416"/>
      <c r="NQK563" s="416"/>
      <c r="NQL563" s="416"/>
      <c r="NQM563" s="416"/>
      <c r="NQN563" s="416"/>
      <c r="NQO563" s="416"/>
      <c r="NQP563" s="416"/>
      <c r="NQQ563" s="416"/>
      <c r="NQR563" s="416"/>
      <c r="NQS563" s="416"/>
      <c r="NQT563" s="416"/>
      <c r="NQU563" s="416"/>
      <c r="NQV563" s="416"/>
      <c r="NQW563" s="416"/>
      <c r="NQX563" s="416"/>
      <c r="NQY563" s="416"/>
      <c r="NQZ563" s="416"/>
      <c r="NRA563" s="416"/>
      <c r="NRB563" s="416"/>
      <c r="NRC563" s="416"/>
      <c r="NRD563" s="416"/>
      <c r="NRE563" s="416"/>
      <c r="NRF563" s="416"/>
      <c r="NRG563" s="416"/>
      <c r="NRH563" s="416"/>
      <c r="NRI563" s="416"/>
      <c r="NRJ563" s="416"/>
      <c r="NRK563" s="416"/>
      <c r="NRL563" s="416"/>
      <c r="NRM563" s="416"/>
      <c r="NRN563" s="416"/>
      <c r="NRO563" s="416"/>
      <c r="NRP563" s="416"/>
      <c r="NRQ563" s="416"/>
      <c r="NRR563" s="416"/>
      <c r="NRS563" s="416"/>
      <c r="NRT563" s="416"/>
      <c r="NRU563" s="416"/>
      <c r="NRV563" s="416"/>
      <c r="NRW563" s="416"/>
      <c r="NRX563" s="416"/>
      <c r="NRY563" s="416"/>
      <c r="NRZ563" s="417"/>
      <c r="NSA563" s="417"/>
      <c r="NSB563" s="417"/>
      <c r="NSC563" s="417"/>
      <c r="NSD563" s="417"/>
      <c r="NSE563" s="417"/>
      <c r="NSF563" s="417"/>
      <c r="NSG563" s="417"/>
      <c r="NSH563" s="417"/>
      <c r="NSI563" s="417"/>
      <c r="NSJ563" s="417"/>
      <c r="NSK563" s="417"/>
      <c r="NSL563" s="417"/>
      <c r="NSM563" s="417"/>
      <c r="NSN563" s="417"/>
      <c r="NSO563" s="417"/>
      <c r="NSP563" s="417"/>
      <c r="NSQ563" s="417"/>
      <c r="NSR563" s="417"/>
      <c r="NSS563" s="417"/>
      <c r="NST563" s="417"/>
      <c r="NSU563" s="417"/>
      <c r="NSV563" s="417"/>
      <c r="NSW563" s="417"/>
      <c r="NSX563" s="418"/>
      <c r="NSY563" s="418"/>
      <c r="NSZ563" s="418"/>
      <c r="NTA563" s="418"/>
      <c r="NTB563" s="418"/>
      <c r="NTC563" s="417"/>
      <c r="NTD563" s="417"/>
      <c r="NTE563" s="418"/>
      <c r="NTF563" s="418"/>
      <c r="NTG563" s="417"/>
      <c r="NTH563" s="417"/>
      <c r="NTI563" s="418"/>
      <c r="NTJ563" s="418"/>
      <c r="NTK563" s="417"/>
      <c r="NTL563" s="417"/>
      <c r="NTM563" s="417"/>
      <c r="NTN563" s="417"/>
      <c r="NTO563" s="417"/>
      <c r="NTP563" s="417"/>
      <c r="NTQ563" s="417"/>
      <c r="NTR563" s="418"/>
      <c r="NTS563" s="418"/>
      <c r="NTT563" s="417"/>
      <c r="NTU563" s="417"/>
      <c r="NTV563" s="418"/>
      <c r="NTW563" s="418"/>
      <c r="NTX563" s="417"/>
      <c r="NTY563" s="417"/>
      <c r="NTZ563" s="417"/>
      <c r="NUA563" s="417"/>
      <c r="NUB563" s="417"/>
      <c r="NUC563" s="411"/>
      <c r="NUD563" s="443"/>
      <c r="NUE563" s="417"/>
      <c r="NUF563" s="417"/>
      <c r="NUG563" s="417"/>
      <c r="NUH563" s="417"/>
      <c r="NUI563" s="417"/>
      <c r="NUJ563" s="417"/>
      <c r="NUK563" s="417"/>
      <c r="NUL563" s="416"/>
      <c r="NUM563" s="416"/>
      <c r="NUN563" s="416"/>
      <c r="NUO563" s="416"/>
      <c r="NUP563" s="416"/>
      <c r="NUQ563" s="416"/>
      <c r="NUR563" s="416"/>
      <c r="NUS563" s="416"/>
      <c r="NUT563" s="416"/>
      <c r="NUU563" s="416"/>
      <c r="NUV563" s="416"/>
      <c r="NUW563" s="416"/>
      <c r="NUX563" s="416"/>
      <c r="NUY563" s="416"/>
      <c r="NUZ563" s="416"/>
      <c r="NVA563" s="416"/>
      <c r="NVB563" s="416"/>
      <c r="NVC563" s="416"/>
      <c r="NVD563" s="416"/>
      <c r="NVE563" s="416"/>
      <c r="NVF563" s="416"/>
      <c r="NVG563" s="416"/>
      <c r="NVH563" s="416"/>
      <c r="NVI563" s="416"/>
      <c r="NVJ563" s="416"/>
      <c r="NVK563" s="416"/>
      <c r="NVL563" s="416"/>
      <c r="NVM563" s="416"/>
      <c r="NVN563" s="416"/>
      <c r="NVO563" s="416"/>
      <c r="NVP563" s="416"/>
      <c r="NVQ563" s="416"/>
      <c r="NVR563" s="416"/>
      <c r="NVS563" s="416"/>
      <c r="NVT563" s="416"/>
      <c r="NVU563" s="416"/>
      <c r="NVV563" s="416"/>
      <c r="NVW563" s="416"/>
      <c r="NVX563" s="416"/>
      <c r="NVY563" s="416"/>
      <c r="NVZ563" s="416"/>
      <c r="NWA563" s="416"/>
      <c r="NWB563" s="416"/>
      <c r="NWC563" s="416"/>
      <c r="NWD563" s="417"/>
      <c r="NWE563" s="417"/>
      <c r="NWF563" s="417"/>
      <c r="NWG563" s="417"/>
      <c r="NWH563" s="417"/>
      <c r="NWI563" s="417"/>
      <c r="NWJ563" s="417"/>
      <c r="NWK563" s="417"/>
      <c r="NWL563" s="417"/>
      <c r="NWM563" s="417"/>
      <c r="NWN563" s="417"/>
      <c r="NWO563" s="417"/>
      <c r="NWP563" s="417"/>
      <c r="NWQ563" s="417"/>
      <c r="NWR563" s="417"/>
      <c r="NWS563" s="417"/>
      <c r="NWT563" s="417"/>
      <c r="NWU563" s="417"/>
      <c r="NWV563" s="417"/>
      <c r="NWW563" s="417"/>
      <c r="NWX563" s="417"/>
      <c r="NWY563" s="417"/>
      <c r="NWZ563" s="417"/>
      <c r="NXA563" s="417"/>
      <c r="NXB563" s="418"/>
      <c r="NXC563" s="418"/>
      <c r="NXD563" s="418"/>
      <c r="NXE563" s="418"/>
      <c r="NXF563" s="418"/>
      <c r="NXG563" s="417"/>
      <c r="NXH563" s="417"/>
      <c r="NXI563" s="418"/>
      <c r="NXJ563" s="418"/>
      <c r="NXK563" s="417"/>
      <c r="NXL563" s="417"/>
      <c r="NXM563" s="418"/>
      <c r="NXN563" s="418"/>
      <c r="NXO563" s="417"/>
      <c r="NXP563" s="417"/>
      <c r="NXQ563" s="417"/>
      <c r="NXR563" s="417"/>
      <c r="NXS563" s="417"/>
      <c r="NXT563" s="417"/>
      <c r="NXU563" s="417"/>
      <c r="NXV563" s="418"/>
      <c r="NXW563" s="418"/>
      <c r="NXX563" s="417"/>
      <c r="NXY563" s="417"/>
      <c r="NXZ563" s="418"/>
      <c r="NYA563" s="418"/>
      <c r="NYB563" s="417"/>
      <c r="NYC563" s="417"/>
      <c r="NYD563" s="417"/>
      <c r="NYE563" s="417"/>
      <c r="NYF563" s="417"/>
      <c r="NYG563" s="411"/>
      <c r="NYH563" s="443"/>
      <c r="NYI563" s="417"/>
      <c r="NYJ563" s="417"/>
      <c r="NYK563" s="417"/>
      <c r="NYL563" s="417"/>
      <c r="NYM563" s="417"/>
      <c r="NYN563" s="417"/>
      <c r="NYO563" s="417"/>
      <c r="NYP563" s="416"/>
      <c r="NYQ563" s="416"/>
      <c r="NYR563" s="416"/>
      <c r="NYS563" s="416"/>
      <c r="NYT563" s="416"/>
      <c r="NYU563" s="416"/>
      <c r="NYV563" s="416"/>
      <c r="NYW563" s="416"/>
      <c r="NYX563" s="416"/>
      <c r="NYY563" s="416"/>
      <c r="NYZ563" s="416"/>
      <c r="NZA563" s="416"/>
      <c r="NZB563" s="416"/>
      <c r="NZC563" s="416"/>
      <c r="NZD563" s="416"/>
      <c r="NZE563" s="416"/>
      <c r="NZF563" s="416"/>
      <c r="NZG563" s="416"/>
      <c r="NZH563" s="416"/>
      <c r="NZI563" s="416"/>
      <c r="NZJ563" s="416"/>
      <c r="NZK563" s="416"/>
      <c r="NZL563" s="416"/>
      <c r="NZM563" s="416"/>
      <c r="NZN563" s="416"/>
      <c r="NZO563" s="416"/>
      <c r="NZP563" s="416"/>
      <c r="NZQ563" s="416"/>
      <c r="NZR563" s="416"/>
      <c r="NZS563" s="416"/>
      <c r="NZT563" s="416"/>
      <c r="NZU563" s="416"/>
      <c r="NZV563" s="416"/>
      <c r="NZW563" s="416"/>
      <c r="NZX563" s="416"/>
      <c r="NZY563" s="416"/>
      <c r="NZZ563" s="416"/>
      <c r="OAA563" s="416"/>
      <c r="OAB563" s="416"/>
      <c r="OAC563" s="416"/>
      <c r="OAD563" s="416"/>
      <c r="OAE563" s="416"/>
      <c r="OAF563" s="416"/>
      <c r="OAG563" s="416"/>
      <c r="OAH563" s="417"/>
      <c r="OAI563" s="417"/>
      <c r="OAJ563" s="417"/>
      <c r="OAK563" s="417"/>
      <c r="OAL563" s="417"/>
      <c r="OAM563" s="417"/>
      <c r="OAN563" s="417"/>
      <c r="OAO563" s="417"/>
      <c r="OAP563" s="417"/>
      <c r="OAQ563" s="417"/>
      <c r="OAR563" s="417"/>
      <c r="OAS563" s="417"/>
      <c r="OAT563" s="417"/>
      <c r="OAU563" s="417"/>
      <c r="OAV563" s="417"/>
      <c r="OAW563" s="417"/>
      <c r="OAX563" s="417"/>
      <c r="OAY563" s="417"/>
      <c r="OAZ563" s="417"/>
      <c r="OBA563" s="417"/>
      <c r="OBB563" s="417"/>
      <c r="OBC563" s="417"/>
      <c r="OBD563" s="417"/>
      <c r="OBE563" s="417"/>
      <c r="OBF563" s="418"/>
      <c r="OBG563" s="418"/>
      <c r="OBH563" s="418"/>
      <c r="OBI563" s="418"/>
      <c r="OBJ563" s="418"/>
      <c r="OBK563" s="417"/>
      <c r="OBL563" s="417"/>
      <c r="OBM563" s="418"/>
      <c r="OBN563" s="418"/>
      <c r="OBO563" s="417"/>
      <c r="OBP563" s="417"/>
      <c r="OBQ563" s="418"/>
      <c r="OBR563" s="418"/>
      <c r="OBS563" s="417"/>
      <c r="OBT563" s="417"/>
      <c r="OBU563" s="417"/>
      <c r="OBV563" s="417"/>
      <c r="OBW563" s="417"/>
      <c r="OBX563" s="417"/>
      <c r="OBY563" s="417"/>
      <c r="OBZ563" s="418"/>
      <c r="OCA563" s="418"/>
      <c r="OCB563" s="417"/>
      <c r="OCC563" s="417"/>
      <c r="OCD563" s="418"/>
      <c r="OCE563" s="418"/>
      <c r="OCF563" s="417"/>
      <c r="OCG563" s="417"/>
      <c r="OCH563" s="417"/>
      <c r="OCI563" s="417"/>
      <c r="OCJ563" s="417"/>
      <c r="OCK563" s="411"/>
      <c r="OCL563" s="443"/>
      <c r="OCM563" s="417"/>
      <c r="OCN563" s="417"/>
      <c r="OCO563" s="417"/>
      <c r="OCP563" s="417"/>
      <c r="OCQ563" s="417"/>
      <c r="OCR563" s="417"/>
      <c r="OCS563" s="417"/>
      <c r="OCT563" s="416"/>
      <c r="OCU563" s="416"/>
      <c r="OCV563" s="416"/>
      <c r="OCW563" s="416"/>
      <c r="OCX563" s="416"/>
      <c r="OCY563" s="416"/>
      <c r="OCZ563" s="416"/>
      <c r="ODA563" s="416"/>
      <c r="ODB563" s="416"/>
      <c r="ODC563" s="416"/>
      <c r="ODD563" s="416"/>
      <c r="ODE563" s="416"/>
      <c r="ODF563" s="416"/>
      <c r="ODG563" s="416"/>
      <c r="ODH563" s="416"/>
      <c r="ODI563" s="416"/>
      <c r="ODJ563" s="416"/>
      <c r="ODK563" s="416"/>
      <c r="ODL563" s="416"/>
      <c r="ODM563" s="416"/>
      <c r="ODN563" s="416"/>
      <c r="ODO563" s="416"/>
      <c r="ODP563" s="416"/>
      <c r="ODQ563" s="416"/>
      <c r="ODR563" s="416"/>
      <c r="ODS563" s="416"/>
      <c r="ODT563" s="416"/>
      <c r="ODU563" s="416"/>
      <c r="ODV563" s="416"/>
      <c r="ODW563" s="416"/>
      <c r="ODX563" s="416"/>
      <c r="ODY563" s="416"/>
      <c r="ODZ563" s="416"/>
      <c r="OEA563" s="416"/>
      <c r="OEB563" s="416"/>
      <c r="OEC563" s="416"/>
      <c r="OED563" s="416"/>
      <c r="OEE563" s="416"/>
      <c r="OEF563" s="416"/>
      <c r="OEG563" s="416"/>
      <c r="OEH563" s="416"/>
      <c r="OEI563" s="416"/>
      <c r="OEJ563" s="416"/>
      <c r="OEK563" s="416"/>
      <c r="OEL563" s="417"/>
      <c r="OEM563" s="417"/>
      <c r="OEN563" s="417"/>
      <c r="OEO563" s="417"/>
      <c r="OEP563" s="417"/>
      <c r="OEQ563" s="417"/>
      <c r="OER563" s="417"/>
      <c r="OES563" s="417"/>
      <c r="OET563" s="417"/>
      <c r="OEU563" s="417"/>
      <c r="OEV563" s="417"/>
      <c r="OEW563" s="417"/>
      <c r="OEX563" s="417"/>
      <c r="OEY563" s="417"/>
      <c r="OEZ563" s="417"/>
      <c r="OFA563" s="417"/>
      <c r="OFB563" s="417"/>
      <c r="OFC563" s="417"/>
      <c r="OFD563" s="417"/>
      <c r="OFE563" s="417"/>
      <c r="OFF563" s="417"/>
      <c r="OFG563" s="417"/>
      <c r="OFH563" s="417"/>
      <c r="OFI563" s="417"/>
      <c r="OFJ563" s="418"/>
      <c r="OFK563" s="418"/>
      <c r="OFL563" s="418"/>
      <c r="OFM563" s="418"/>
      <c r="OFN563" s="418"/>
      <c r="OFO563" s="417"/>
      <c r="OFP563" s="417"/>
      <c r="OFQ563" s="418"/>
      <c r="OFR563" s="418"/>
      <c r="OFS563" s="417"/>
      <c r="OFT563" s="417"/>
      <c r="OFU563" s="418"/>
      <c r="OFV563" s="418"/>
      <c r="OFW563" s="417"/>
      <c r="OFX563" s="417"/>
      <c r="OFY563" s="417"/>
      <c r="OFZ563" s="417"/>
      <c r="OGA563" s="417"/>
      <c r="OGB563" s="417"/>
      <c r="OGC563" s="417"/>
      <c r="OGD563" s="418"/>
      <c r="OGE563" s="418"/>
      <c r="OGF563" s="417"/>
      <c r="OGG563" s="417"/>
      <c r="OGH563" s="418"/>
      <c r="OGI563" s="418"/>
      <c r="OGJ563" s="417"/>
      <c r="OGK563" s="417"/>
      <c r="OGL563" s="417"/>
      <c r="OGM563" s="417"/>
      <c r="OGN563" s="417"/>
      <c r="OGO563" s="411"/>
      <c r="OGP563" s="443"/>
      <c r="OGQ563" s="417"/>
      <c r="OGR563" s="417"/>
      <c r="OGS563" s="417"/>
      <c r="OGT563" s="417"/>
      <c r="OGU563" s="417"/>
      <c r="OGV563" s="417"/>
      <c r="OGW563" s="417"/>
      <c r="OGX563" s="416"/>
      <c r="OGY563" s="416"/>
      <c r="OGZ563" s="416"/>
      <c r="OHA563" s="416"/>
      <c r="OHB563" s="416"/>
      <c r="OHC563" s="416"/>
      <c r="OHD563" s="416"/>
      <c r="OHE563" s="416"/>
      <c r="OHF563" s="416"/>
      <c r="OHG563" s="416"/>
      <c r="OHH563" s="416"/>
      <c r="OHI563" s="416"/>
      <c r="OHJ563" s="416"/>
      <c r="OHK563" s="416"/>
      <c r="OHL563" s="416"/>
      <c r="OHM563" s="416"/>
      <c r="OHN563" s="416"/>
      <c r="OHO563" s="416"/>
      <c r="OHP563" s="416"/>
      <c r="OHQ563" s="416"/>
      <c r="OHR563" s="416"/>
      <c r="OHS563" s="416"/>
      <c r="OHT563" s="416"/>
      <c r="OHU563" s="416"/>
      <c r="OHV563" s="416"/>
      <c r="OHW563" s="416"/>
      <c r="OHX563" s="416"/>
      <c r="OHY563" s="416"/>
      <c r="OHZ563" s="416"/>
      <c r="OIA563" s="416"/>
      <c r="OIB563" s="416"/>
      <c r="OIC563" s="416"/>
      <c r="OID563" s="416"/>
      <c r="OIE563" s="416"/>
      <c r="OIF563" s="416"/>
      <c r="OIG563" s="416"/>
      <c r="OIH563" s="416"/>
      <c r="OII563" s="416"/>
      <c r="OIJ563" s="416"/>
      <c r="OIK563" s="416"/>
      <c r="OIL563" s="416"/>
      <c r="OIM563" s="416"/>
      <c r="OIN563" s="416"/>
      <c r="OIO563" s="416"/>
      <c r="OIP563" s="417"/>
      <c r="OIQ563" s="417"/>
      <c r="OIR563" s="417"/>
      <c r="OIS563" s="417"/>
      <c r="OIT563" s="417"/>
      <c r="OIU563" s="417"/>
      <c r="OIV563" s="417"/>
      <c r="OIW563" s="417"/>
      <c r="OIX563" s="417"/>
      <c r="OIY563" s="417"/>
      <c r="OIZ563" s="417"/>
      <c r="OJA563" s="417"/>
      <c r="OJB563" s="417"/>
      <c r="OJC563" s="417"/>
      <c r="OJD563" s="417"/>
      <c r="OJE563" s="417"/>
      <c r="OJF563" s="417"/>
      <c r="OJG563" s="417"/>
      <c r="OJH563" s="417"/>
      <c r="OJI563" s="417"/>
      <c r="OJJ563" s="417"/>
      <c r="OJK563" s="417"/>
      <c r="OJL563" s="417"/>
      <c r="OJM563" s="417"/>
      <c r="OJN563" s="418"/>
      <c r="OJO563" s="418"/>
      <c r="OJP563" s="418"/>
      <c r="OJQ563" s="418"/>
      <c r="OJR563" s="418"/>
      <c r="OJS563" s="417"/>
      <c r="OJT563" s="417"/>
      <c r="OJU563" s="418"/>
      <c r="OJV563" s="418"/>
      <c r="OJW563" s="417"/>
      <c r="OJX563" s="417"/>
      <c r="OJY563" s="418"/>
      <c r="OJZ563" s="418"/>
      <c r="OKA563" s="417"/>
      <c r="OKB563" s="417"/>
      <c r="OKC563" s="417"/>
      <c r="OKD563" s="417"/>
      <c r="OKE563" s="417"/>
      <c r="OKF563" s="417"/>
      <c r="OKG563" s="417"/>
      <c r="OKH563" s="418"/>
      <c r="OKI563" s="418"/>
      <c r="OKJ563" s="417"/>
      <c r="OKK563" s="417"/>
      <c r="OKL563" s="418"/>
      <c r="OKM563" s="418"/>
      <c r="OKN563" s="417"/>
      <c r="OKO563" s="417"/>
      <c r="OKP563" s="417"/>
      <c r="OKQ563" s="417"/>
      <c r="OKR563" s="417"/>
      <c r="OKS563" s="411"/>
      <c r="OKT563" s="443"/>
      <c r="OKU563" s="417"/>
      <c r="OKV563" s="417"/>
      <c r="OKW563" s="417"/>
      <c r="OKX563" s="417"/>
      <c r="OKY563" s="417"/>
      <c r="OKZ563" s="417"/>
      <c r="OLA563" s="417"/>
      <c r="OLB563" s="416"/>
      <c r="OLC563" s="416"/>
      <c r="OLD563" s="416"/>
      <c r="OLE563" s="416"/>
      <c r="OLF563" s="416"/>
      <c r="OLG563" s="416"/>
      <c r="OLH563" s="416"/>
      <c r="OLI563" s="416"/>
      <c r="OLJ563" s="416"/>
      <c r="OLK563" s="416"/>
      <c r="OLL563" s="416"/>
      <c r="OLM563" s="416"/>
      <c r="OLN563" s="416"/>
      <c r="OLO563" s="416"/>
      <c r="OLP563" s="416"/>
      <c r="OLQ563" s="416"/>
      <c r="OLR563" s="416"/>
      <c r="OLS563" s="416"/>
      <c r="OLT563" s="416"/>
      <c r="OLU563" s="416"/>
      <c r="OLV563" s="416"/>
      <c r="OLW563" s="416"/>
      <c r="OLX563" s="416"/>
      <c r="OLY563" s="416"/>
      <c r="OLZ563" s="416"/>
      <c r="OMA563" s="416"/>
      <c r="OMB563" s="416"/>
      <c r="OMC563" s="416"/>
      <c r="OMD563" s="416"/>
      <c r="OME563" s="416"/>
      <c r="OMF563" s="416"/>
      <c r="OMG563" s="416"/>
      <c r="OMH563" s="416"/>
      <c r="OMI563" s="416"/>
      <c r="OMJ563" s="416"/>
      <c r="OMK563" s="416"/>
      <c r="OML563" s="416"/>
      <c r="OMM563" s="416"/>
      <c r="OMN563" s="416"/>
      <c r="OMO563" s="416"/>
      <c r="OMP563" s="416"/>
      <c r="OMQ563" s="416"/>
      <c r="OMR563" s="416"/>
      <c r="OMS563" s="416"/>
      <c r="OMT563" s="417"/>
      <c r="OMU563" s="417"/>
      <c r="OMV563" s="417"/>
      <c r="OMW563" s="417"/>
      <c r="OMX563" s="417"/>
      <c r="OMY563" s="417"/>
      <c r="OMZ563" s="417"/>
      <c r="ONA563" s="417"/>
      <c r="ONB563" s="417"/>
      <c r="ONC563" s="417"/>
      <c r="OND563" s="417"/>
      <c r="ONE563" s="417"/>
      <c r="ONF563" s="417"/>
      <c r="ONG563" s="417"/>
      <c r="ONH563" s="417"/>
      <c r="ONI563" s="417"/>
      <c r="ONJ563" s="417"/>
      <c r="ONK563" s="417"/>
      <c r="ONL563" s="417"/>
      <c r="ONM563" s="417"/>
      <c r="ONN563" s="417"/>
      <c r="ONO563" s="417"/>
      <c r="ONP563" s="417"/>
      <c r="ONQ563" s="417"/>
      <c r="ONR563" s="418"/>
      <c r="ONS563" s="418"/>
      <c r="ONT563" s="418"/>
      <c r="ONU563" s="418"/>
      <c r="ONV563" s="418"/>
      <c r="ONW563" s="417"/>
      <c r="ONX563" s="417"/>
      <c r="ONY563" s="418"/>
      <c r="ONZ563" s="418"/>
      <c r="OOA563" s="417"/>
      <c r="OOB563" s="417"/>
      <c r="OOC563" s="418"/>
      <c r="OOD563" s="418"/>
      <c r="OOE563" s="417"/>
      <c r="OOF563" s="417"/>
      <c r="OOG563" s="417"/>
      <c r="OOH563" s="417"/>
      <c r="OOI563" s="417"/>
      <c r="OOJ563" s="417"/>
      <c r="OOK563" s="417"/>
      <c r="OOL563" s="418"/>
      <c r="OOM563" s="418"/>
      <c r="OON563" s="417"/>
      <c r="OOO563" s="417"/>
      <c r="OOP563" s="418"/>
      <c r="OOQ563" s="418"/>
      <c r="OOR563" s="417"/>
      <c r="OOS563" s="417"/>
      <c r="OOT563" s="417"/>
      <c r="OOU563" s="417"/>
      <c r="OOV563" s="417"/>
      <c r="OOW563" s="411"/>
      <c r="OOX563" s="443"/>
      <c r="OOY563" s="417"/>
      <c r="OOZ563" s="417"/>
      <c r="OPA563" s="417"/>
      <c r="OPB563" s="417"/>
      <c r="OPC563" s="417"/>
      <c r="OPD563" s="417"/>
      <c r="OPE563" s="417"/>
      <c r="OPF563" s="416"/>
      <c r="OPG563" s="416"/>
      <c r="OPH563" s="416"/>
      <c r="OPI563" s="416"/>
      <c r="OPJ563" s="416"/>
      <c r="OPK563" s="416"/>
      <c r="OPL563" s="416"/>
      <c r="OPM563" s="416"/>
      <c r="OPN563" s="416"/>
      <c r="OPO563" s="416"/>
      <c r="OPP563" s="416"/>
      <c r="OPQ563" s="416"/>
      <c r="OPR563" s="416"/>
      <c r="OPS563" s="416"/>
      <c r="OPT563" s="416"/>
      <c r="OPU563" s="416"/>
      <c r="OPV563" s="416"/>
      <c r="OPW563" s="416"/>
      <c r="OPX563" s="416"/>
      <c r="OPY563" s="416"/>
      <c r="OPZ563" s="416"/>
      <c r="OQA563" s="416"/>
      <c r="OQB563" s="416"/>
      <c r="OQC563" s="416"/>
      <c r="OQD563" s="416"/>
      <c r="OQE563" s="416"/>
      <c r="OQF563" s="416"/>
      <c r="OQG563" s="416"/>
      <c r="OQH563" s="416"/>
      <c r="OQI563" s="416"/>
      <c r="OQJ563" s="416"/>
      <c r="OQK563" s="416"/>
      <c r="OQL563" s="416"/>
      <c r="OQM563" s="416"/>
      <c r="OQN563" s="416"/>
      <c r="OQO563" s="416"/>
      <c r="OQP563" s="416"/>
      <c r="OQQ563" s="416"/>
      <c r="OQR563" s="416"/>
      <c r="OQS563" s="416"/>
      <c r="OQT563" s="416"/>
      <c r="OQU563" s="416"/>
      <c r="OQV563" s="416"/>
      <c r="OQW563" s="416"/>
      <c r="OQX563" s="417"/>
      <c r="OQY563" s="417"/>
      <c r="OQZ563" s="417"/>
      <c r="ORA563" s="417"/>
      <c r="ORB563" s="417"/>
      <c r="ORC563" s="417"/>
      <c r="ORD563" s="417"/>
      <c r="ORE563" s="417"/>
      <c r="ORF563" s="417"/>
      <c r="ORG563" s="417"/>
      <c r="ORH563" s="417"/>
      <c r="ORI563" s="417"/>
      <c r="ORJ563" s="417"/>
      <c r="ORK563" s="417"/>
      <c r="ORL563" s="417"/>
      <c r="ORM563" s="417"/>
      <c r="ORN563" s="417"/>
      <c r="ORO563" s="417"/>
      <c r="ORP563" s="417"/>
      <c r="ORQ563" s="417"/>
      <c r="ORR563" s="417"/>
      <c r="ORS563" s="417"/>
      <c r="ORT563" s="417"/>
      <c r="ORU563" s="417"/>
      <c r="ORV563" s="418"/>
      <c r="ORW563" s="418"/>
      <c r="ORX563" s="418"/>
      <c r="ORY563" s="418"/>
      <c r="ORZ563" s="418"/>
      <c r="OSA563" s="417"/>
      <c r="OSB563" s="417"/>
      <c r="OSC563" s="418"/>
      <c r="OSD563" s="418"/>
      <c r="OSE563" s="417"/>
      <c r="OSF563" s="417"/>
      <c r="OSG563" s="418"/>
      <c r="OSH563" s="418"/>
      <c r="OSI563" s="417"/>
      <c r="OSJ563" s="417"/>
      <c r="OSK563" s="417"/>
      <c r="OSL563" s="417"/>
      <c r="OSM563" s="417"/>
      <c r="OSN563" s="417"/>
      <c r="OSO563" s="417"/>
      <c r="OSP563" s="418"/>
      <c r="OSQ563" s="418"/>
      <c r="OSR563" s="417"/>
      <c r="OSS563" s="417"/>
      <c r="OST563" s="418"/>
      <c r="OSU563" s="418"/>
      <c r="OSV563" s="417"/>
      <c r="OSW563" s="417"/>
      <c r="OSX563" s="417"/>
      <c r="OSY563" s="417"/>
      <c r="OSZ563" s="417"/>
      <c r="OTA563" s="411"/>
      <c r="OTB563" s="443"/>
      <c r="OTC563" s="417"/>
      <c r="OTD563" s="417"/>
      <c r="OTE563" s="417"/>
      <c r="OTF563" s="417"/>
      <c r="OTG563" s="417"/>
      <c r="OTH563" s="417"/>
      <c r="OTI563" s="417"/>
      <c r="OTJ563" s="416"/>
      <c r="OTK563" s="416"/>
      <c r="OTL563" s="416"/>
      <c r="OTM563" s="416"/>
      <c r="OTN563" s="416"/>
      <c r="OTO563" s="416"/>
      <c r="OTP563" s="416"/>
      <c r="OTQ563" s="416"/>
      <c r="OTR563" s="416"/>
      <c r="OTS563" s="416"/>
      <c r="OTT563" s="416"/>
      <c r="OTU563" s="416"/>
      <c r="OTV563" s="416"/>
      <c r="OTW563" s="416"/>
      <c r="OTX563" s="416"/>
      <c r="OTY563" s="416"/>
      <c r="OTZ563" s="416"/>
      <c r="OUA563" s="416"/>
      <c r="OUB563" s="416"/>
      <c r="OUC563" s="416"/>
      <c r="OUD563" s="416"/>
      <c r="OUE563" s="416"/>
      <c r="OUF563" s="416"/>
      <c r="OUG563" s="416"/>
      <c r="OUH563" s="416"/>
      <c r="OUI563" s="416"/>
      <c r="OUJ563" s="416"/>
      <c r="OUK563" s="416"/>
      <c r="OUL563" s="416"/>
      <c r="OUM563" s="416"/>
      <c r="OUN563" s="416"/>
      <c r="OUO563" s="416"/>
      <c r="OUP563" s="416"/>
      <c r="OUQ563" s="416"/>
      <c r="OUR563" s="416"/>
      <c r="OUS563" s="416"/>
      <c r="OUT563" s="416"/>
      <c r="OUU563" s="416"/>
      <c r="OUV563" s="416"/>
      <c r="OUW563" s="416"/>
      <c r="OUX563" s="416"/>
      <c r="OUY563" s="416"/>
      <c r="OUZ563" s="416"/>
      <c r="OVA563" s="416"/>
      <c r="OVB563" s="417"/>
      <c r="OVC563" s="417"/>
      <c r="OVD563" s="417"/>
      <c r="OVE563" s="417"/>
      <c r="OVF563" s="417"/>
      <c r="OVG563" s="417"/>
      <c r="OVH563" s="417"/>
      <c r="OVI563" s="417"/>
      <c r="OVJ563" s="417"/>
      <c r="OVK563" s="417"/>
      <c r="OVL563" s="417"/>
      <c r="OVM563" s="417"/>
      <c r="OVN563" s="417"/>
      <c r="OVO563" s="417"/>
      <c r="OVP563" s="417"/>
      <c r="OVQ563" s="417"/>
      <c r="OVR563" s="417"/>
      <c r="OVS563" s="417"/>
      <c r="OVT563" s="417"/>
      <c r="OVU563" s="417"/>
      <c r="OVV563" s="417"/>
      <c r="OVW563" s="417"/>
      <c r="OVX563" s="417"/>
      <c r="OVY563" s="417"/>
      <c r="OVZ563" s="418"/>
      <c r="OWA563" s="418"/>
      <c r="OWB563" s="418"/>
      <c r="OWC563" s="418"/>
      <c r="OWD563" s="418"/>
      <c r="OWE563" s="417"/>
      <c r="OWF563" s="417"/>
      <c r="OWG563" s="418"/>
      <c r="OWH563" s="418"/>
      <c r="OWI563" s="417"/>
      <c r="OWJ563" s="417"/>
      <c r="OWK563" s="418"/>
      <c r="OWL563" s="418"/>
      <c r="OWM563" s="417"/>
      <c r="OWN563" s="417"/>
      <c r="OWO563" s="417"/>
      <c r="OWP563" s="417"/>
      <c r="OWQ563" s="417"/>
      <c r="OWR563" s="417"/>
      <c r="OWS563" s="417"/>
      <c r="OWT563" s="418"/>
      <c r="OWU563" s="418"/>
      <c r="OWV563" s="417"/>
      <c r="OWW563" s="417"/>
      <c r="OWX563" s="418"/>
      <c r="OWY563" s="418"/>
      <c r="OWZ563" s="417"/>
      <c r="OXA563" s="417"/>
      <c r="OXB563" s="417"/>
      <c r="OXC563" s="417"/>
      <c r="OXD563" s="417"/>
      <c r="OXE563" s="411"/>
      <c r="OXF563" s="443"/>
      <c r="OXG563" s="417"/>
      <c r="OXH563" s="417"/>
      <c r="OXI563" s="417"/>
      <c r="OXJ563" s="417"/>
      <c r="OXK563" s="417"/>
      <c r="OXL563" s="417"/>
      <c r="OXM563" s="417"/>
      <c r="OXN563" s="416"/>
      <c r="OXO563" s="416"/>
      <c r="OXP563" s="416"/>
      <c r="OXQ563" s="416"/>
      <c r="OXR563" s="416"/>
      <c r="OXS563" s="416"/>
      <c r="OXT563" s="416"/>
      <c r="OXU563" s="416"/>
      <c r="OXV563" s="416"/>
      <c r="OXW563" s="416"/>
      <c r="OXX563" s="416"/>
      <c r="OXY563" s="416"/>
      <c r="OXZ563" s="416"/>
      <c r="OYA563" s="416"/>
      <c r="OYB563" s="416"/>
      <c r="OYC563" s="416"/>
      <c r="OYD563" s="416"/>
      <c r="OYE563" s="416"/>
      <c r="OYF563" s="416"/>
      <c r="OYG563" s="416"/>
      <c r="OYH563" s="416"/>
      <c r="OYI563" s="416"/>
      <c r="OYJ563" s="416"/>
      <c r="OYK563" s="416"/>
      <c r="OYL563" s="416"/>
      <c r="OYM563" s="416"/>
      <c r="OYN563" s="416"/>
      <c r="OYO563" s="416"/>
      <c r="OYP563" s="416"/>
      <c r="OYQ563" s="416"/>
      <c r="OYR563" s="416"/>
      <c r="OYS563" s="416"/>
      <c r="OYT563" s="416"/>
      <c r="OYU563" s="416"/>
      <c r="OYV563" s="416"/>
      <c r="OYW563" s="416"/>
      <c r="OYX563" s="416"/>
      <c r="OYY563" s="416"/>
      <c r="OYZ563" s="416"/>
      <c r="OZA563" s="416"/>
      <c r="OZB563" s="416"/>
      <c r="OZC563" s="416"/>
      <c r="OZD563" s="416"/>
      <c r="OZE563" s="416"/>
      <c r="OZF563" s="417"/>
      <c r="OZG563" s="417"/>
      <c r="OZH563" s="417"/>
      <c r="OZI563" s="417"/>
      <c r="OZJ563" s="417"/>
      <c r="OZK563" s="417"/>
      <c r="OZL563" s="417"/>
      <c r="OZM563" s="417"/>
      <c r="OZN563" s="417"/>
      <c r="OZO563" s="417"/>
      <c r="OZP563" s="417"/>
      <c r="OZQ563" s="417"/>
      <c r="OZR563" s="417"/>
      <c r="OZS563" s="417"/>
      <c r="OZT563" s="417"/>
      <c r="OZU563" s="417"/>
      <c r="OZV563" s="417"/>
      <c r="OZW563" s="417"/>
      <c r="OZX563" s="417"/>
      <c r="OZY563" s="417"/>
      <c r="OZZ563" s="417"/>
      <c r="PAA563" s="417"/>
      <c r="PAB563" s="417"/>
      <c r="PAC563" s="417"/>
      <c r="PAD563" s="418"/>
      <c r="PAE563" s="418"/>
      <c r="PAF563" s="418"/>
      <c r="PAG563" s="418"/>
      <c r="PAH563" s="418"/>
      <c r="PAI563" s="417"/>
      <c r="PAJ563" s="417"/>
      <c r="PAK563" s="418"/>
      <c r="PAL563" s="418"/>
      <c r="PAM563" s="417"/>
      <c r="PAN563" s="417"/>
      <c r="PAO563" s="418"/>
      <c r="PAP563" s="418"/>
      <c r="PAQ563" s="417"/>
      <c r="PAR563" s="417"/>
      <c r="PAS563" s="417"/>
      <c r="PAT563" s="417"/>
      <c r="PAU563" s="417"/>
      <c r="PAV563" s="417"/>
      <c r="PAW563" s="417"/>
      <c r="PAX563" s="418"/>
      <c r="PAY563" s="418"/>
      <c r="PAZ563" s="417"/>
      <c r="PBA563" s="417"/>
      <c r="PBB563" s="418"/>
      <c r="PBC563" s="418"/>
      <c r="PBD563" s="417"/>
      <c r="PBE563" s="417"/>
      <c r="PBF563" s="417"/>
      <c r="PBG563" s="417"/>
      <c r="PBH563" s="417"/>
      <c r="PBI563" s="411"/>
      <c r="PBJ563" s="443"/>
      <c r="PBK563" s="417"/>
      <c r="PBL563" s="417"/>
      <c r="PBM563" s="417"/>
      <c r="PBN563" s="417"/>
      <c r="PBO563" s="417"/>
      <c r="PBP563" s="417"/>
      <c r="PBQ563" s="417"/>
      <c r="PBR563" s="416"/>
      <c r="PBS563" s="416"/>
      <c r="PBT563" s="416"/>
      <c r="PBU563" s="416"/>
      <c r="PBV563" s="416"/>
      <c r="PBW563" s="416"/>
      <c r="PBX563" s="416"/>
      <c r="PBY563" s="416"/>
      <c r="PBZ563" s="416"/>
      <c r="PCA563" s="416"/>
      <c r="PCB563" s="416"/>
      <c r="PCC563" s="416"/>
      <c r="PCD563" s="416"/>
      <c r="PCE563" s="416"/>
      <c r="PCF563" s="416"/>
      <c r="PCG563" s="416"/>
      <c r="PCH563" s="416"/>
      <c r="PCI563" s="416"/>
      <c r="PCJ563" s="416"/>
      <c r="PCK563" s="416"/>
      <c r="PCL563" s="416"/>
      <c r="PCM563" s="416"/>
      <c r="PCN563" s="416"/>
      <c r="PCO563" s="416"/>
      <c r="PCP563" s="416"/>
      <c r="PCQ563" s="416"/>
      <c r="PCR563" s="416"/>
      <c r="PCS563" s="416"/>
      <c r="PCT563" s="416"/>
      <c r="PCU563" s="416"/>
      <c r="PCV563" s="416"/>
      <c r="PCW563" s="416"/>
      <c r="PCX563" s="416"/>
      <c r="PCY563" s="416"/>
      <c r="PCZ563" s="416"/>
      <c r="PDA563" s="416"/>
      <c r="PDB563" s="416"/>
      <c r="PDC563" s="416"/>
      <c r="PDD563" s="416"/>
      <c r="PDE563" s="416"/>
      <c r="PDF563" s="416"/>
      <c r="PDG563" s="416"/>
      <c r="PDH563" s="416"/>
      <c r="PDI563" s="416"/>
      <c r="PDJ563" s="417"/>
      <c r="PDK563" s="417"/>
      <c r="PDL563" s="417"/>
      <c r="PDM563" s="417"/>
      <c r="PDN563" s="417"/>
      <c r="PDO563" s="417"/>
      <c r="PDP563" s="417"/>
      <c r="PDQ563" s="417"/>
      <c r="PDR563" s="417"/>
      <c r="PDS563" s="417"/>
      <c r="PDT563" s="417"/>
      <c r="PDU563" s="417"/>
      <c r="PDV563" s="417"/>
      <c r="PDW563" s="417"/>
      <c r="PDX563" s="417"/>
      <c r="PDY563" s="417"/>
      <c r="PDZ563" s="417"/>
      <c r="PEA563" s="417"/>
      <c r="PEB563" s="417"/>
      <c r="PEC563" s="417"/>
      <c r="PED563" s="417"/>
      <c r="PEE563" s="417"/>
      <c r="PEF563" s="417"/>
      <c r="PEG563" s="417"/>
      <c r="PEH563" s="418"/>
      <c r="PEI563" s="418"/>
      <c r="PEJ563" s="418"/>
      <c r="PEK563" s="418"/>
      <c r="PEL563" s="418"/>
      <c r="PEM563" s="417"/>
      <c r="PEN563" s="417"/>
      <c r="PEO563" s="418"/>
      <c r="PEP563" s="418"/>
      <c r="PEQ563" s="417"/>
      <c r="PER563" s="417"/>
      <c r="PES563" s="418"/>
      <c r="PET563" s="418"/>
      <c r="PEU563" s="417"/>
      <c r="PEV563" s="417"/>
      <c r="PEW563" s="417"/>
      <c r="PEX563" s="417"/>
      <c r="PEY563" s="417"/>
      <c r="PEZ563" s="417"/>
      <c r="PFA563" s="417"/>
      <c r="PFB563" s="418"/>
      <c r="PFC563" s="418"/>
      <c r="PFD563" s="417"/>
      <c r="PFE563" s="417"/>
      <c r="PFF563" s="418"/>
      <c r="PFG563" s="418"/>
      <c r="PFH563" s="417"/>
      <c r="PFI563" s="417"/>
      <c r="PFJ563" s="417"/>
      <c r="PFK563" s="417"/>
      <c r="PFL563" s="417"/>
      <c r="PFM563" s="411"/>
      <c r="PFN563" s="443"/>
      <c r="PFO563" s="417"/>
      <c r="PFP563" s="417"/>
      <c r="PFQ563" s="417"/>
      <c r="PFR563" s="417"/>
      <c r="PFS563" s="417"/>
      <c r="PFT563" s="417"/>
      <c r="PFU563" s="417"/>
      <c r="PFV563" s="416"/>
      <c r="PFW563" s="416"/>
      <c r="PFX563" s="416"/>
      <c r="PFY563" s="416"/>
      <c r="PFZ563" s="416"/>
      <c r="PGA563" s="416"/>
      <c r="PGB563" s="416"/>
      <c r="PGC563" s="416"/>
      <c r="PGD563" s="416"/>
      <c r="PGE563" s="416"/>
      <c r="PGF563" s="416"/>
      <c r="PGG563" s="416"/>
      <c r="PGH563" s="416"/>
      <c r="PGI563" s="416"/>
      <c r="PGJ563" s="416"/>
      <c r="PGK563" s="416"/>
      <c r="PGL563" s="416"/>
      <c r="PGM563" s="416"/>
      <c r="PGN563" s="416"/>
      <c r="PGO563" s="416"/>
      <c r="PGP563" s="416"/>
      <c r="PGQ563" s="416"/>
      <c r="PGR563" s="416"/>
      <c r="PGS563" s="416"/>
      <c r="PGT563" s="416"/>
      <c r="PGU563" s="416"/>
      <c r="PGV563" s="416"/>
      <c r="PGW563" s="416"/>
      <c r="PGX563" s="416"/>
      <c r="PGY563" s="416"/>
      <c r="PGZ563" s="416"/>
      <c r="PHA563" s="416"/>
      <c r="PHB563" s="416"/>
      <c r="PHC563" s="416"/>
      <c r="PHD563" s="416"/>
      <c r="PHE563" s="416"/>
      <c r="PHF563" s="416"/>
      <c r="PHG563" s="416"/>
      <c r="PHH563" s="416"/>
      <c r="PHI563" s="416"/>
      <c r="PHJ563" s="416"/>
      <c r="PHK563" s="416"/>
      <c r="PHL563" s="416"/>
      <c r="PHM563" s="416"/>
      <c r="PHN563" s="417"/>
      <c r="PHO563" s="417"/>
      <c r="PHP563" s="417"/>
      <c r="PHQ563" s="417"/>
      <c r="PHR563" s="417"/>
      <c r="PHS563" s="417"/>
      <c r="PHT563" s="417"/>
      <c r="PHU563" s="417"/>
      <c r="PHV563" s="417"/>
      <c r="PHW563" s="417"/>
      <c r="PHX563" s="417"/>
      <c r="PHY563" s="417"/>
      <c r="PHZ563" s="417"/>
      <c r="PIA563" s="417"/>
      <c r="PIB563" s="417"/>
      <c r="PIC563" s="417"/>
      <c r="PID563" s="417"/>
      <c r="PIE563" s="417"/>
      <c r="PIF563" s="417"/>
      <c r="PIG563" s="417"/>
      <c r="PIH563" s="417"/>
      <c r="PII563" s="417"/>
      <c r="PIJ563" s="417"/>
      <c r="PIK563" s="417"/>
      <c r="PIL563" s="418"/>
      <c r="PIM563" s="418"/>
      <c r="PIN563" s="418"/>
      <c r="PIO563" s="418"/>
      <c r="PIP563" s="418"/>
      <c r="PIQ563" s="417"/>
      <c r="PIR563" s="417"/>
      <c r="PIS563" s="418"/>
      <c r="PIT563" s="418"/>
      <c r="PIU563" s="417"/>
      <c r="PIV563" s="417"/>
      <c r="PIW563" s="418"/>
      <c r="PIX563" s="418"/>
      <c r="PIY563" s="417"/>
      <c r="PIZ563" s="417"/>
      <c r="PJA563" s="417"/>
      <c r="PJB563" s="417"/>
      <c r="PJC563" s="417"/>
      <c r="PJD563" s="417"/>
      <c r="PJE563" s="417"/>
      <c r="PJF563" s="418"/>
      <c r="PJG563" s="418"/>
      <c r="PJH563" s="417"/>
      <c r="PJI563" s="417"/>
      <c r="PJJ563" s="418"/>
      <c r="PJK563" s="418"/>
      <c r="PJL563" s="417"/>
      <c r="PJM563" s="417"/>
      <c r="PJN563" s="417"/>
      <c r="PJO563" s="417"/>
      <c r="PJP563" s="417"/>
      <c r="PJQ563" s="411"/>
      <c r="PJR563" s="443"/>
      <c r="PJS563" s="417"/>
      <c r="PJT563" s="417"/>
      <c r="PJU563" s="417"/>
      <c r="PJV563" s="417"/>
      <c r="PJW563" s="417"/>
      <c r="PJX563" s="417"/>
      <c r="PJY563" s="417"/>
      <c r="PJZ563" s="416"/>
      <c r="PKA563" s="416"/>
      <c r="PKB563" s="416"/>
      <c r="PKC563" s="416"/>
      <c r="PKD563" s="416"/>
      <c r="PKE563" s="416"/>
      <c r="PKF563" s="416"/>
      <c r="PKG563" s="416"/>
      <c r="PKH563" s="416"/>
      <c r="PKI563" s="416"/>
      <c r="PKJ563" s="416"/>
      <c r="PKK563" s="416"/>
      <c r="PKL563" s="416"/>
      <c r="PKM563" s="416"/>
      <c r="PKN563" s="416"/>
      <c r="PKO563" s="416"/>
      <c r="PKP563" s="416"/>
      <c r="PKQ563" s="416"/>
      <c r="PKR563" s="416"/>
      <c r="PKS563" s="416"/>
      <c r="PKT563" s="416"/>
      <c r="PKU563" s="416"/>
      <c r="PKV563" s="416"/>
      <c r="PKW563" s="416"/>
      <c r="PKX563" s="416"/>
      <c r="PKY563" s="416"/>
      <c r="PKZ563" s="416"/>
      <c r="PLA563" s="416"/>
      <c r="PLB563" s="416"/>
      <c r="PLC563" s="416"/>
      <c r="PLD563" s="416"/>
      <c r="PLE563" s="416"/>
      <c r="PLF563" s="416"/>
      <c r="PLG563" s="416"/>
      <c r="PLH563" s="416"/>
      <c r="PLI563" s="416"/>
      <c r="PLJ563" s="416"/>
      <c r="PLK563" s="416"/>
      <c r="PLL563" s="416"/>
      <c r="PLM563" s="416"/>
      <c r="PLN563" s="416"/>
      <c r="PLO563" s="416"/>
      <c r="PLP563" s="416"/>
      <c r="PLQ563" s="416"/>
      <c r="PLR563" s="417"/>
      <c r="PLS563" s="417"/>
      <c r="PLT563" s="417"/>
      <c r="PLU563" s="417"/>
      <c r="PLV563" s="417"/>
      <c r="PLW563" s="417"/>
      <c r="PLX563" s="417"/>
      <c r="PLY563" s="417"/>
      <c r="PLZ563" s="417"/>
      <c r="PMA563" s="417"/>
      <c r="PMB563" s="417"/>
      <c r="PMC563" s="417"/>
      <c r="PMD563" s="417"/>
      <c r="PME563" s="417"/>
      <c r="PMF563" s="417"/>
      <c r="PMG563" s="417"/>
      <c r="PMH563" s="417"/>
      <c r="PMI563" s="417"/>
      <c r="PMJ563" s="417"/>
      <c r="PMK563" s="417"/>
      <c r="PML563" s="417"/>
      <c r="PMM563" s="417"/>
      <c r="PMN563" s="417"/>
      <c r="PMO563" s="417"/>
      <c r="PMP563" s="418"/>
      <c r="PMQ563" s="418"/>
      <c r="PMR563" s="418"/>
      <c r="PMS563" s="418"/>
      <c r="PMT563" s="418"/>
      <c r="PMU563" s="417"/>
      <c r="PMV563" s="417"/>
      <c r="PMW563" s="418"/>
      <c r="PMX563" s="418"/>
      <c r="PMY563" s="417"/>
      <c r="PMZ563" s="417"/>
      <c r="PNA563" s="418"/>
      <c r="PNB563" s="418"/>
      <c r="PNC563" s="417"/>
      <c r="PND563" s="417"/>
      <c r="PNE563" s="417"/>
      <c r="PNF563" s="417"/>
      <c r="PNG563" s="417"/>
      <c r="PNH563" s="417"/>
      <c r="PNI563" s="417"/>
      <c r="PNJ563" s="418"/>
      <c r="PNK563" s="418"/>
      <c r="PNL563" s="417"/>
      <c r="PNM563" s="417"/>
      <c r="PNN563" s="418"/>
      <c r="PNO563" s="418"/>
      <c r="PNP563" s="417"/>
      <c r="PNQ563" s="417"/>
      <c r="PNR563" s="417"/>
      <c r="PNS563" s="417"/>
      <c r="PNT563" s="417"/>
      <c r="PNU563" s="411"/>
      <c r="PNV563" s="443"/>
      <c r="PNW563" s="417"/>
      <c r="PNX563" s="417"/>
      <c r="PNY563" s="417"/>
      <c r="PNZ563" s="417"/>
      <c r="POA563" s="417"/>
      <c r="POB563" s="417"/>
      <c r="POC563" s="417"/>
      <c r="POD563" s="416"/>
      <c r="POE563" s="416"/>
      <c r="POF563" s="416"/>
      <c r="POG563" s="416"/>
      <c r="POH563" s="416"/>
      <c r="POI563" s="416"/>
      <c r="POJ563" s="416"/>
      <c r="POK563" s="416"/>
      <c r="POL563" s="416"/>
      <c r="POM563" s="416"/>
      <c r="PON563" s="416"/>
      <c r="POO563" s="416"/>
      <c r="POP563" s="416"/>
      <c r="POQ563" s="416"/>
      <c r="POR563" s="416"/>
      <c r="POS563" s="416"/>
      <c r="POT563" s="416"/>
      <c r="POU563" s="416"/>
      <c r="POV563" s="416"/>
      <c r="POW563" s="416"/>
      <c r="POX563" s="416"/>
      <c r="POY563" s="416"/>
      <c r="POZ563" s="416"/>
      <c r="PPA563" s="416"/>
      <c r="PPB563" s="416"/>
      <c r="PPC563" s="416"/>
      <c r="PPD563" s="416"/>
      <c r="PPE563" s="416"/>
      <c r="PPF563" s="416"/>
      <c r="PPG563" s="416"/>
      <c r="PPH563" s="416"/>
      <c r="PPI563" s="416"/>
      <c r="PPJ563" s="416"/>
      <c r="PPK563" s="416"/>
      <c r="PPL563" s="416"/>
      <c r="PPM563" s="416"/>
      <c r="PPN563" s="416"/>
      <c r="PPO563" s="416"/>
      <c r="PPP563" s="416"/>
      <c r="PPQ563" s="416"/>
      <c r="PPR563" s="416"/>
      <c r="PPS563" s="416"/>
      <c r="PPT563" s="416"/>
      <c r="PPU563" s="416"/>
      <c r="PPV563" s="417"/>
      <c r="PPW563" s="417"/>
      <c r="PPX563" s="417"/>
      <c r="PPY563" s="417"/>
      <c r="PPZ563" s="417"/>
      <c r="PQA563" s="417"/>
      <c r="PQB563" s="417"/>
      <c r="PQC563" s="417"/>
      <c r="PQD563" s="417"/>
      <c r="PQE563" s="417"/>
      <c r="PQF563" s="417"/>
      <c r="PQG563" s="417"/>
      <c r="PQH563" s="417"/>
      <c r="PQI563" s="417"/>
      <c r="PQJ563" s="417"/>
      <c r="PQK563" s="417"/>
      <c r="PQL563" s="417"/>
      <c r="PQM563" s="417"/>
      <c r="PQN563" s="417"/>
      <c r="PQO563" s="417"/>
      <c r="PQP563" s="417"/>
      <c r="PQQ563" s="417"/>
      <c r="PQR563" s="417"/>
      <c r="PQS563" s="417"/>
      <c r="PQT563" s="418"/>
      <c r="PQU563" s="418"/>
      <c r="PQV563" s="418"/>
      <c r="PQW563" s="418"/>
      <c r="PQX563" s="418"/>
      <c r="PQY563" s="417"/>
      <c r="PQZ563" s="417"/>
      <c r="PRA563" s="418"/>
      <c r="PRB563" s="418"/>
      <c r="PRC563" s="417"/>
      <c r="PRD563" s="417"/>
      <c r="PRE563" s="418"/>
      <c r="PRF563" s="418"/>
      <c r="PRG563" s="417"/>
      <c r="PRH563" s="417"/>
      <c r="PRI563" s="417"/>
      <c r="PRJ563" s="417"/>
      <c r="PRK563" s="417"/>
      <c r="PRL563" s="417"/>
      <c r="PRM563" s="417"/>
      <c r="PRN563" s="418"/>
      <c r="PRO563" s="418"/>
      <c r="PRP563" s="417"/>
      <c r="PRQ563" s="417"/>
      <c r="PRR563" s="418"/>
      <c r="PRS563" s="418"/>
      <c r="PRT563" s="417"/>
      <c r="PRU563" s="417"/>
      <c r="PRV563" s="417"/>
      <c r="PRW563" s="417"/>
      <c r="PRX563" s="417"/>
      <c r="PRY563" s="411"/>
      <c r="PRZ563" s="443"/>
      <c r="PSA563" s="417"/>
      <c r="PSB563" s="417"/>
      <c r="PSC563" s="417"/>
      <c r="PSD563" s="417"/>
      <c r="PSE563" s="417"/>
      <c r="PSF563" s="417"/>
      <c r="PSG563" s="417"/>
      <c r="PSH563" s="416"/>
      <c r="PSI563" s="416"/>
      <c r="PSJ563" s="416"/>
      <c r="PSK563" s="416"/>
      <c r="PSL563" s="416"/>
      <c r="PSM563" s="416"/>
      <c r="PSN563" s="416"/>
      <c r="PSO563" s="416"/>
      <c r="PSP563" s="416"/>
      <c r="PSQ563" s="416"/>
      <c r="PSR563" s="416"/>
      <c r="PSS563" s="416"/>
      <c r="PST563" s="416"/>
      <c r="PSU563" s="416"/>
      <c r="PSV563" s="416"/>
      <c r="PSW563" s="416"/>
      <c r="PSX563" s="416"/>
      <c r="PSY563" s="416"/>
      <c r="PSZ563" s="416"/>
      <c r="PTA563" s="416"/>
      <c r="PTB563" s="416"/>
      <c r="PTC563" s="416"/>
      <c r="PTD563" s="416"/>
      <c r="PTE563" s="416"/>
      <c r="PTF563" s="416"/>
      <c r="PTG563" s="416"/>
      <c r="PTH563" s="416"/>
      <c r="PTI563" s="416"/>
      <c r="PTJ563" s="416"/>
      <c r="PTK563" s="416"/>
      <c r="PTL563" s="416"/>
      <c r="PTM563" s="416"/>
      <c r="PTN563" s="416"/>
      <c r="PTO563" s="416"/>
      <c r="PTP563" s="416"/>
      <c r="PTQ563" s="416"/>
      <c r="PTR563" s="416"/>
      <c r="PTS563" s="416"/>
      <c r="PTT563" s="416"/>
      <c r="PTU563" s="416"/>
      <c r="PTV563" s="416"/>
      <c r="PTW563" s="416"/>
      <c r="PTX563" s="416"/>
      <c r="PTY563" s="416"/>
      <c r="PTZ563" s="417"/>
      <c r="PUA563" s="417"/>
      <c r="PUB563" s="417"/>
      <c r="PUC563" s="417"/>
      <c r="PUD563" s="417"/>
      <c r="PUE563" s="417"/>
      <c r="PUF563" s="417"/>
      <c r="PUG563" s="417"/>
      <c r="PUH563" s="417"/>
      <c r="PUI563" s="417"/>
      <c r="PUJ563" s="417"/>
      <c r="PUK563" s="417"/>
      <c r="PUL563" s="417"/>
      <c r="PUM563" s="417"/>
      <c r="PUN563" s="417"/>
      <c r="PUO563" s="417"/>
      <c r="PUP563" s="417"/>
      <c r="PUQ563" s="417"/>
      <c r="PUR563" s="417"/>
      <c r="PUS563" s="417"/>
      <c r="PUT563" s="417"/>
      <c r="PUU563" s="417"/>
      <c r="PUV563" s="417"/>
      <c r="PUW563" s="417"/>
      <c r="PUX563" s="418"/>
      <c r="PUY563" s="418"/>
      <c r="PUZ563" s="418"/>
      <c r="PVA563" s="418"/>
      <c r="PVB563" s="418"/>
      <c r="PVC563" s="417"/>
      <c r="PVD563" s="417"/>
      <c r="PVE563" s="418"/>
      <c r="PVF563" s="418"/>
      <c r="PVG563" s="417"/>
      <c r="PVH563" s="417"/>
      <c r="PVI563" s="418"/>
      <c r="PVJ563" s="418"/>
      <c r="PVK563" s="417"/>
      <c r="PVL563" s="417"/>
      <c r="PVM563" s="417"/>
      <c r="PVN563" s="417"/>
      <c r="PVO563" s="417"/>
      <c r="PVP563" s="417"/>
      <c r="PVQ563" s="417"/>
      <c r="PVR563" s="418"/>
      <c r="PVS563" s="418"/>
      <c r="PVT563" s="417"/>
      <c r="PVU563" s="417"/>
      <c r="PVV563" s="418"/>
      <c r="PVW563" s="418"/>
      <c r="PVX563" s="417"/>
      <c r="PVY563" s="417"/>
      <c r="PVZ563" s="417"/>
      <c r="PWA563" s="417"/>
      <c r="PWB563" s="417"/>
      <c r="PWC563" s="411"/>
      <c r="PWD563" s="443"/>
      <c r="PWE563" s="417"/>
      <c r="PWF563" s="417"/>
      <c r="PWG563" s="417"/>
      <c r="PWH563" s="417"/>
      <c r="PWI563" s="417"/>
      <c r="PWJ563" s="417"/>
      <c r="PWK563" s="417"/>
      <c r="PWL563" s="416"/>
      <c r="PWM563" s="416"/>
      <c r="PWN563" s="416"/>
      <c r="PWO563" s="416"/>
      <c r="PWP563" s="416"/>
      <c r="PWQ563" s="416"/>
      <c r="PWR563" s="416"/>
      <c r="PWS563" s="416"/>
      <c r="PWT563" s="416"/>
      <c r="PWU563" s="416"/>
      <c r="PWV563" s="416"/>
      <c r="PWW563" s="416"/>
      <c r="PWX563" s="416"/>
      <c r="PWY563" s="416"/>
      <c r="PWZ563" s="416"/>
      <c r="PXA563" s="416"/>
      <c r="PXB563" s="416"/>
      <c r="PXC563" s="416"/>
      <c r="PXD563" s="416"/>
      <c r="PXE563" s="416"/>
      <c r="PXF563" s="416"/>
      <c r="PXG563" s="416"/>
      <c r="PXH563" s="416"/>
      <c r="PXI563" s="416"/>
      <c r="PXJ563" s="416"/>
      <c r="PXK563" s="416"/>
      <c r="PXL563" s="416"/>
      <c r="PXM563" s="416"/>
      <c r="PXN563" s="416"/>
      <c r="PXO563" s="416"/>
      <c r="PXP563" s="416"/>
      <c r="PXQ563" s="416"/>
      <c r="PXR563" s="416"/>
      <c r="PXS563" s="416"/>
      <c r="PXT563" s="416"/>
      <c r="PXU563" s="416"/>
      <c r="PXV563" s="416"/>
      <c r="PXW563" s="416"/>
      <c r="PXX563" s="416"/>
      <c r="PXY563" s="416"/>
      <c r="PXZ563" s="416"/>
      <c r="PYA563" s="416"/>
      <c r="PYB563" s="416"/>
      <c r="PYC563" s="416"/>
      <c r="PYD563" s="417"/>
      <c r="PYE563" s="417"/>
      <c r="PYF563" s="417"/>
      <c r="PYG563" s="417"/>
      <c r="PYH563" s="417"/>
      <c r="PYI563" s="417"/>
      <c r="PYJ563" s="417"/>
      <c r="PYK563" s="417"/>
      <c r="PYL563" s="417"/>
      <c r="PYM563" s="417"/>
      <c r="PYN563" s="417"/>
      <c r="PYO563" s="417"/>
      <c r="PYP563" s="417"/>
      <c r="PYQ563" s="417"/>
      <c r="PYR563" s="417"/>
      <c r="PYS563" s="417"/>
      <c r="PYT563" s="417"/>
      <c r="PYU563" s="417"/>
      <c r="PYV563" s="417"/>
      <c r="PYW563" s="417"/>
      <c r="PYX563" s="417"/>
      <c r="PYY563" s="417"/>
      <c r="PYZ563" s="417"/>
      <c r="PZA563" s="417"/>
      <c r="PZB563" s="418"/>
      <c r="PZC563" s="418"/>
      <c r="PZD563" s="418"/>
      <c r="PZE563" s="418"/>
      <c r="PZF563" s="418"/>
      <c r="PZG563" s="417"/>
      <c r="PZH563" s="417"/>
      <c r="PZI563" s="418"/>
      <c r="PZJ563" s="418"/>
      <c r="PZK563" s="417"/>
      <c r="PZL563" s="417"/>
      <c r="PZM563" s="418"/>
      <c r="PZN563" s="418"/>
      <c r="PZO563" s="417"/>
      <c r="PZP563" s="417"/>
      <c r="PZQ563" s="417"/>
      <c r="PZR563" s="417"/>
      <c r="PZS563" s="417"/>
      <c r="PZT563" s="417"/>
      <c r="PZU563" s="417"/>
      <c r="PZV563" s="418"/>
      <c r="PZW563" s="418"/>
      <c r="PZX563" s="417"/>
      <c r="PZY563" s="417"/>
      <c r="PZZ563" s="418"/>
      <c r="QAA563" s="418"/>
      <c r="QAB563" s="417"/>
      <c r="QAC563" s="417"/>
      <c r="QAD563" s="417"/>
      <c r="QAE563" s="417"/>
      <c r="QAF563" s="417"/>
      <c r="QAG563" s="411"/>
      <c r="QAH563" s="443"/>
      <c r="QAI563" s="417"/>
      <c r="QAJ563" s="417"/>
      <c r="QAK563" s="417"/>
      <c r="QAL563" s="417"/>
      <c r="QAM563" s="417"/>
      <c r="QAN563" s="417"/>
      <c r="QAO563" s="417"/>
      <c r="QAP563" s="416"/>
      <c r="QAQ563" s="416"/>
      <c r="QAR563" s="416"/>
      <c r="QAS563" s="416"/>
      <c r="QAT563" s="416"/>
      <c r="QAU563" s="416"/>
      <c r="QAV563" s="416"/>
      <c r="QAW563" s="416"/>
      <c r="QAX563" s="416"/>
      <c r="QAY563" s="416"/>
      <c r="QAZ563" s="416"/>
      <c r="QBA563" s="416"/>
      <c r="QBB563" s="416"/>
      <c r="QBC563" s="416"/>
      <c r="QBD563" s="416"/>
      <c r="QBE563" s="416"/>
      <c r="QBF563" s="416"/>
      <c r="QBG563" s="416"/>
      <c r="QBH563" s="416"/>
      <c r="QBI563" s="416"/>
      <c r="QBJ563" s="416"/>
      <c r="QBK563" s="416"/>
      <c r="QBL563" s="416"/>
      <c r="QBM563" s="416"/>
      <c r="QBN563" s="416"/>
      <c r="QBO563" s="416"/>
      <c r="QBP563" s="416"/>
      <c r="QBQ563" s="416"/>
      <c r="QBR563" s="416"/>
      <c r="QBS563" s="416"/>
      <c r="QBT563" s="416"/>
      <c r="QBU563" s="416"/>
      <c r="QBV563" s="416"/>
      <c r="QBW563" s="416"/>
      <c r="QBX563" s="416"/>
      <c r="QBY563" s="416"/>
      <c r="QBZ563" s="416"/>
      <c r="QCA563" s="416"/>
      <c r="QCB563" s="416"/>
      <c r="QCC563" s="416"/>
      <c r="QCD563" s="416"/>
      <c r="QCE563" s="416"/>
      <c r="QCF563" s="416"/>
      <c r="QCG563" s="416"/>
      <c r="QCH563" s="417"/>
      <c r="QCI563" s="417"/>
      <c r="QCJ563" s="417"/>
      <c r="QCK563" s="417"/>
      <c r="QCL563" s="417"/>
      <c r="QCM563" s="417"/>
      <c r="QCN563" s="417"/>
      <c r="QCO563" s="417"/>
      <c r="QCP563" s="417"/>
      <c r="QCQ563" s="417"/>
      <c r="QCR563" s="417"/>
      <c r="QCS563" s="417"/>
      <c r="QCT563" s="417"/>
      <c r="QCU563" s="417"/>
      <c r="QCV563" s="417"/>
      <c r="QCW563" s="417"/>
      <c r="QCX563" s="417"/>
      <c r="QCY563" s="417"/>
      <c r="QCZ563" s="417"/>
      <c r="QDA563" s="417"/>
      <c r="QDB563" s="417"/>
      <c r="QDC563" s="417"/>
      <c r="QDD563" s="417"/>
      <c r="QDE563" s="417"/>
      <c r="QDF563" s="418"/>
      <c r="QDG563" s="418"/>
      <c r="QDH563" s="418"/>
      <c r="QDI563" s="418"/>
      <c r="QDJ563" s="418"/>
      <c r="QDK563" s="417"/>
      <c r="QDL563" s="417"/>
      <c r="QDM563" s="418"/>
      <c r="QDN563" s="418"/>
      <c r="QDO563" s="417"/>
      <c r="QDP563" s="417"/>
      <c r="QDQ563" s="418"/>
      <c r="QDR563" s="418"/>
      <c r="QDS563" s="417"/>
      <c r="QDT563" s="417"/>
      <c r="QDU563" s="417"/>
      <c r="QDV563" s="417"/>
      <c r="QDW563" s="417"/>
      <c r="QDX563" s="417"/>
      <c r="QDY563" s="417"/>
      <c r="QDZ563" s="418"/>
      <c r="QEA563" s="418"/>
      <c r="QEB563" s="417"/>
      <c r="QEC563" s="417"/>
      <c r="QED563" s="418"/>
      <c r="QEE563" s="418"/>
      <c r="QEF563" s="417"/>
      <c r="QEG563" s="417"/>
      <c r="QEH563" s="417"/>
      <c r="QEI563" s="417"/>
      <c r="QEJ563" s="417"/>
      <c r="QEK563" s="411"/>
      <c r="QEL563" s="443"/>
      <c r="QEM563" s="417"/>
      <c r="QEN563" s="417"/>
      <c r="QEO563" s="417"/>
      <c r="QEP563" s="417"/>
      <c r="QEQ563" s="417"/>
      <c r="QER563" s="417"/>
      <c r="QES563" s="417"/>
      <c r="QET563" s="416"/>
      <c r="QEU563" s="416"/>
      <c r="QEV563" s="416"/>
      <c r="QEW563" s="416"/>
      <c r="QEX563" s="416"/>
      <c r="QEY563" s="416"/>
      <c r="QEZ563" s="416"/>
      <c r="QFA563" s="416"/>
      <c r="QFB563" s="416"/>
      <c r="QFC563" s="416"/>
      <c r="QFD563" s="416"/>
      <c r="QFE563" s="416"/>
      <c r="QFF563" s="416"/>
      <c r="QFG563" s="416"/>
      <c r="QFH563" s="416"/>
      <c r="QFI563" s="416"/>
      <c r="QFJ563" s="416"/>
      <c r="QFK563" s="416"/>
      <c r="QFL563" s="416"/>
      <c r="QFM563" s="416"/>
      <c r="QFN563" s="416"/>
      <c r="QFO563" s="416"/>
      <c r="QFP563" s="416"/>
      <c r="QFQ563" s="416"/>
      <c r="QFR563" s="416"/>
      <c r="QFS563" s="416"/>
      <c r="QFT563" s="416"/>
      <c r="QFU563" s="416"/>
      <c r="QFV563" s="416"/>
      <c r="QFW563" s="416"/>
      <c r="QFX563" s="416"/>
      <c r="QFY563" s="416"/>
      <c r="QFZ563" s="416"/>
      <c r="QGA563" s="416"/>
      <c r="QGB563" s="416"/>
      <c r="QGC563" s="416"/>
      <c r="QGD563" s="416"/>
      <c r="QGE563" s="416"/>
      <c r="QGF563" s="416"/>
      <c r="QGG563" s="416"/>
      <c r="QGH563" s="416"/>
      <c r="QGI563" s="416"/>
      <c r="QGJ563" s="416"/>
      <c r="QGK563" s="416"/>
      <c r="QGL563" s="417"/>
      <c r="QGM563" s="417"/>
      <c r="QGN563" s="417"/>
      <c r="QGO563" s="417"/>
      <c r="QGP563" s="417"/>
      <c r="QGQ563" s="417"/>
      <c r="QGR563" s="417"/>
      <c r="QGS563" s="417"/>
      <c r="QGT563" s="417"/>
      <c r="QGU563" s="417"/>
      <c r="QGV563" s="417"/>
      <c r="QGW563" s="417"/>
      <c r="QGX563" s="417"/>
      <c r="QGY563" s="417"/>
      <c r="QGZ563" s="417"/>
      <c r="QHA563" s="417"/>
      <c r="QHB563" s="417"/>
      <c r="QHC563" s="417"/>
      <c r="QHD563" s="417"/>
      <c r="QHE563" s="417"/>
      <c r="QHF563" s="417"/>
      <c r="QHG563" s="417"/>
      <c r="QHH563" s="417"/>
      <c r="QHI563" s="417"/>
      <c r="QHJ563" s="418"/>
      <c r="QHK563" s="418"/>
      <c r="QHL563" s="418"/>
      <c r="QHM563" s="418"/>
      <c r="QHN563" s="418"/>
      <c r="QHO563" s="417"/>
      <c r="QHP563" s="417"/>
      <c r="QHQ563" s="418"/>
      <c r="QHR563" s="418"/>
      <c r="QHS563" s="417"/>
      <c r="QHT563" s="417"/>
      <c r="QHU563" s="418"/>
      <c r="QHV563" s="418"/>
      <c r="QHW563" s="417"/>
      <c r="QHX563" s="417"/>
      <c r="QHY563" s="417"/>
      <c r="QHZ563" s="417"/>
      <c r="QIA563" s="417"/>
      <c r="QIB563" s="417"/>
      <c r="QIC563" s="417"/>
      <c r="QID563" s="418"/>
      <c r="QIE563" s="418"/>
      <c r="QIF563" s="417"/>
      <c r="QIG563" s="417"/>
      <c r="QIH563" s="418"/>
      <c r="QII563" s="418"/>
      <c r="QIJ563" s="417"/>
      <c r="QIK563" s="417"/>
      <c r="QIL563" s="417"/>
      <c r="QIM563" s="417"/>
      <c r="QIN563" s="417"/>
      <c r="QIO563" s="411"/>
      <c r="QIP563" s="443"/>
      <c r="QIQ563" s="417"/>
      <c r="QIR563" s="417"/>
      <c r="QIS563" s="417"/>
      <c r="QIT563" s="417"/>
      <c r="QIU563" s="417"/>
      <c r="QIV563" s="417"/>
      <c r="QIW563" s="417"/>
      <c r="QIX563" s="416"/>
      <c r="QIY563" s="416"/>
      <c r="QIZ563" s="416"/>
      <c r="QJA563" s="416"/>
      <c r="QJB563" s="416"/>
      <c r="QJC563" s="416"/>
      <c r="QJD563" s="416"/>
      <c r="QJE563" s="416"/>
      <c r="QJF563" s="416"/>
      <c r="QJG563" s="416"/>
      <c r="QJH563" s="416"/>
      <c r="QJI563" s="416"/>
      <c r="QJJ563" s="416"/>
      <c r="QJK563" s="416"/>
      <c r="QJL563" s="416"/>
      <c r="QJM563" s="416"/>
      <c r="QJN563" s="416"/>
      <c r="QJO563" s="416"/>
      <c r="QJP563" s="416"/>
      <c r="QJQ563" s="416"/>
      <c r="QJR563" s="416"/>
      <c r="QJS563" s="416"/>
      <c r="QJT563" s="416"/>
      <c r="QJU563" s="416"/>
      <c r="QJV563" s="416"/>
      <c r="QJW563" s="416"/>
      <c r="QJX563" s="416"/>
      <c r="QJY563" s="416"/>
      <c r="QJZ563" s="416"/>
      <c r="QKA563" s="416"/>
      <c r="QKB563" s="416"/>
      <c r="QKC563" s="416"/>
      <c r="QKD563" s="416"/>
      <c r="QKE563" s="416"/>
      <c r="QKF563" s="416"/>
      <c r="QKG563" s="416"/>
      <c r="QKH563" s="416"/>
      <c r="QKI563" s="416"/>
      <c r="QKJ563" s="416"/>
      <c r="QKK563" s="416"/>
      <c r="QKL563" s="416"/>
      <c r="QKM563" s="416"/>
      <c r="QKN563" s="416"/>
      <c r="QKO563" s="416"/>
      <c r="QKP563" s="417"/>
      <c r="QKQ563" s="417"/>
      <c r="QKR563" s="417"/>
      <c r="QKS563" s="417"/>
      <c r="QKT563" s="417"/>
      <c r="QKU563" s="417"/>
      <c r="QKV563" s="417"/>
      <c r="QKW563" s="417"/>
      <c r="QKX563" s="417"/>
      <c r="QKY563" s="417"/>
      <c r="QKZ563" s="417"/>
      <c r="QLA563" s="417"/>
      <c r="QLB563" s="417"/>
      <c r="QLC563" s="417"/>
      <c r="QLD563" s="417"/>
      <c r="QLE563" s="417"/>
      <c r="QLF563" s="417"/>
      <c r="QLG563" s="417"/>
      <c r="QLH563" s="417"/>
      <c r="QLI563" s="417"/>
      <c r="QLJ563" s="417"/>
      <c r="QLK563" s="417"/>
      <c r="QLL563" s="417"/>
      <c r="QLM563" s="417"/>
      <c r="QLN563" s="418"/>
      <c r="QLO563" s="418"/>
      <c r="QLP563" s="418"/>
      <c r="QLQ563" s="418"/>
      <c r="QLR563" s="418"/>
      <c r="QLS563" s="417"/>
      <c r="QLT563" s="417"/>
      <c r="QLU563" s="418"/>
      <c r="QLV563" s="418"/>
      <c r="QLW563" s="417"/>
      <c r="QLX563" s="417"/>
      <c r="QLY563" s="418"/>
      <c r="QLZ563" s="418"/>
      <c r="QMA563" s="417"/>
      <c r="QMB563" s="417"/>
      <c r="QMC563" s="417"/>
      <c r="QMD563" s="417"/>
      <c r="QME563" s="417"/>
      <c r="QMF563" s="417"/>
      <c r="QMG563" s="417"/>
      <c r="QMH563" s="418"/>
      <c r="QMI563" s="418"/>
      <c r="QMJ563" s="417"/>
      <c r="QMK563" s="417"/>
      <c r="QML563" s="418"/>
      <c r="QMM563" s="418"/>
      <c r="QMN563" s="417"/>
      <c r="QMO563" s="417"/>
      <c r="QMP563" s="417"/>
      <c r="QMQ563" s="417"/>
      <c r="QMR563" s="417"/>
      <c r="QMS563" s="411"/>
      <c r="QMT563" s="443"/>
      <c r="QMU563" s="417"/>
      <c r="QMV563" s="417"/>
      <c r="QMW563" s="417"/>
      <c r="QMX563" s="417"/>
      <c r="QMY563" s="417"/>
      <c r="QMZ563" s="417"/>
      <c r="QNA563" s="417"/>
      <c r="QNB563" s="416"/>
      <c r="QNC563" s="416"/>
      <c r="QND563" s="416"/>
      <c r="QNE563" s="416"/>
      <c r="QNF563" s="416"/>
      <c r="QNG563" s="416"/>
      <c r="QNH563" s="416"/>
      <c r="QNI563" s="416"/>
      <c r="QNJ563" s="416"/>
      <c r="QNK563" s="416"/>
      <c r="QNL563" s="416"/>
      <c r="QNM563" s="416"/>
      <c r="QNN563" s="416"/>
      <c r="QNO563" s="416"/>
      <c r="QNP563" s="416"/>
      <c r="QNQ563" s="416"/>
      <c r="QNR563" s="416"/>
      <c r="QNS563" s="416"/>
      <c r="QNT563" s="416"/>
      <c r="QNU563" s="416"/>
      <c r="QNV563" s="416"/>
      <c r="QNW563" s="416"/>
      <c r="QNX563" s="416"/>
      <c r="QNY563" s="416"/>
      <c r="QNZ563" s="416"/>
      <c r="QOA563" s="416"/>
      <c r="QOB563" s="416"/>
      <c r="QOC563" s="416"/>
      <c r="QOD563" s="416"/>
      <c r="QOE563" s="416"/>
      <c r="QOF563" s="416"/>
      <c r="QOG563" s="416"/>
      <c r="QOH563" s="416"/>
      <c r="QOI563" s="416"/>
      <c r="QOJ563" s="416"/>
      <c r="QOK563" s="416"/>
      <c r="QOL563" s="416"/>
      <c r="QOM563" s="416"/>
      <c r="QON563" s="416"/>
      <c r="QOO563" s="416"/>
      <c r="QOP563" s="416"/>
      <c r="QOQ563" s="416"/>
      <c r="QOR563" s="416"/>
      <c r="QOS563" s="416"/>
      <c r="QOT563" s="417"/>
      <c r="QOU563" s="417"/>
      <c r="QOV563" s="417"/>
      <c r="QOW563" s="417"/>
      <c r="QOX563" s="417"/>
      <c r="QOY563" s="417"/>
      <c r="QOZ563" s="417"/>
      <c r="QPA563" s="417"/>
      <c r="QPB563" s="417"/>
      <c r="QPC563" s="417"/>
      <c r="QPD563" s="417"/>
      <c r="QPE563" s="417"/>
      <c r="QPF563" s="417"/>
      <c r="QPG563" s="417"/>
      <c r="QPH563" s="417"/>
      <c r="QPI563" s="417"/>
      <c r="QPJ563" s="417"/>
      <c r="QPK563" s="417"/>
      <c r="QPL563" s="417"/>
      <c r="QPM563" s="417"/>
      <c r="QPN563" s="417"/>
      <c r="QPO563" s="417"/>
      <c r="QPP563" s="417"/>
      <c r="QPQ563" s="417"/>
      <c r="QPR563" s="418"/>
      <c r="QPS563" s="418"/>
      <c r="QPT563" s="418"/>
      <c r="QPU563" s="418"/>
      <c r="QPV563" s="418"/>
      <c r="QPW563" s="417"/>
      <c r="QPX563" s="417"/>
      <c r="QPY563" s="418"/>
      <c r="QPZ563" s="418"/>
      <c r="QQA563" s="417"/>
      <c r="QQB563" s="417"/>
      <c r="QQC563" s="418"/>
      <c r="QQD563" s="418"/>
      <c r="QQE563" s="417"/>
      <c r="QQF563" s="417"/>
      <c r="QQG563" s="417"/>
      <c r="QQH563" s="417"/>
      <c r="QQI563" s="417"/>
      <c r="QQJ563" s="417"/>
      <c r="QQK563" s="417"/>
      <c r="QQL563" s="418"/>
      <c r="QQM563" s="418"/>
      <c r="QQN563" s="417"/>
      <c r="QQO563" s="417"/>
      <c r="QQP563" s="418"/>
      <c r="QQQ563" s="418"/>
      <c r="QQR563" s="417"/>
      <c r="QQS563" s="417"/>
      <c r="QQT563" s="417"/>
      <c r="QQU563" s="417"/>
      <c r="QQV563" s="417"/>
      <c r="QQW563" s="411"/>
      <c r="QQX563" s="443"/>
      <c r="QQY563" s="417"/>
      <c r="QQZ563" s="417"/>
      <c r="QRA563" s="417"/>
      <c r="QRB563" s="417"/>
      <c r="QRC563" s="417"/>
      <c r="QRD563" s="417"/>
      <c r="QRE563" s="417"/>
      <c r="QRF563" s="416"/>
      <c r="QRG563" s="416"/>
      <c r="QRH563" s="416"/>
      <c r="QRI563" s="416"/>
      <c r="QRJ563" s="416"/>
      <c r="QRK563" s="416"/>
      <c r="QRL563" s="416"/>
      <c r="QRM563" s="416"/>
      <c r="QRN563" s="416"/>
      <c r="QRO563" s="416"/>
      <c r="QRP563" s="416"/>
      <c r="QRQ563" s="416"/>
      <c r="QRR563" s="416"/>
      <c r="QRS563" s="416"/>
      <c r="QRT563" s="416"/>
      <c r="QRU563" s="416"/>
      <c r="QRV563" s="416"/>
      <c r="QRW563" s="416"/>
      <c r="QRX563" s="416"/>
      <c r="QRY563" s="416"/>
      <c r="QRZ563" s="416"/>
      <c r="QSA563" s="416"/>
      <c r="QSB563" s="416"/>
      <c r="QSC563" s="416"/>
      <c r="QSD563" s="416"/>
      <c r="QSE563" s="416"/>
      <c r="QSF563" s="416"/>
      <c r="QSG563" s="416"/>
      <c r="QSH563" s="416"/>
      <c r="QSI563" s="416"/>
      <c r="QSJ563" s="416"/>
      <c r="QSK563" s="416"/>
      <c r="QSL563" s="416"/>
      <c r="QSM563" s="416"/>
      <c r="QSN563" s="416"/>
      <c r="QSO563" s="416"/>
      <c r="QSP563" s="416"/>
      <c r="QSQ563" s="416"/>
      <c r="QSR563" s="416"/>
      <c r="QSS563" s="416"/>
      <c r="QST563" s="416"/>
      <c r="QSU563" s="416"/>
      <c r="QSV563" s="416"/>
      <c r="QSW563" s="416"/>
      <c r="QSX563" s="417"/>
      <c r="QSY563" s="417"/>
      <c r="QSZ563" s="417"/>
      <c r="QTA563" s="417"/>
      <c r="QTB563" s="417"/>
      <c r="QTC563" s="417"/>
      <c r="QTD563" s="417"/>
      <c r="QTE563" s="417"/>
      <c r="QTF563" s="417"/>
      <c r="QTG563" s="417"/>
      <c r="QTH563" s="417"/>
      <c r="QTI563" s="417"/>
      <c r="QTJ563" s="417"/>
      <c r="QTK563" s="417"/>
      <c r="QTL563" s="417"/>
      <c r="QTM563" s="417"/>
      <c r="QTN563" s="417"/>
      <c r="QTO563" s="417"/>
      <c r="QTP563" s="417"/>
      <c r="QTQ563" s="417"/>
      <c r="QTR563" s="417"/>
      <c r="QTS563" s="417"/>
      <c r="QTT563" s="417"/>
      <c r="QTU563" s="417"/>
      <c r="QTV563" s="418"/>
      <c r="QTW563" s="418"/>
      <c r="QTX563" s="418"/>
      <c r="QTY563" s="418"/>
      <c r="QTZ563" s="418"/>
      <c r="QUA563" s="417"/>
      <c r="QUB563" s="417"/>
      <c r="QUC563" s="418"/>
      <c r="QUD563" s="418"/>
      <c r="QUE563" s="417"/>
      <c r="QUF563" s="417"/>
      <c r="QUG563" s="418"/>
      <c r="QUH563" s="418"/>
      <c r="QUI563" s="417"/>
      <c r="QUJ563" s="417"/>
      <c r="QUK563" s="417"/>
      <c r="QUL563" s="417"/>
      <c r="QUM563" s="417"/>
      <c r="QUN563" s="417"/>
      <c r="QUO563" s="417"/>
      <c r="QUP563" s="418"/>
      <c r="QUQ563" s="418"/>
      <c r="QUR563" s="417"/>
      <c r="QUS563" s="417"/>
      <c r="QUT563" s="418"/>
      <c r="QUU563" s="418"/>
      <c r="QUV563" s="417"/>
      <c r="QUW563" s="417"/>
      <c r="QUX563" s="417"/>
      <c r="QUY563" s="417"/>
      <c r="QUZ563" s="417"/>
      <c r="QVA563" s="411"/>
      <c r="QVB563" s="443"/>
      <c r="QVC563" s="417"/>
      <c r="QVD563" s="417"/>
      <c r="QVE563" s="417"/>
      <c r="QVF563" s="417"/>
      <c r="QVG563" s="417"/>
      <c r="QVH563" s="417"/>
      <c r="QVI563" s="417"/>
      <c r="QVJ563" s="416"/>
      <c r="QVK563" s="416"/>
      <c r="QVL563" s="416"/>
      <c r="QVM563" s="416"/>
      <c r="QVN563" s="416"/>
      <c r="QVO563" s="416"/>
      <c r="QVP563" s="416"/>
      <c r="QVQ563" s="416"/>
      <c r="QVR563" s="416"/>
      <c r="QVS563" s="416"/>
      <c r="QVT563" s="416"/>
      <c r="QVU563" s="416"/>
      <c r="QVV563" s="416"/>
      <c r="QVW563" s="416"/>
      <c r="QVX563" s="416"/>
      <c r="QVY563" s="416"/>
      <c r="QVZ563" s="416"/>
      <c r="QWA563" s="416"/>
      <c r="QWB563" s="416"/>
      <c r="QWC563" s="416"/>
      <c r="QWD563" s="416"/>
      <c r="QWE563" s="416"/>
      <c r="QWF563" s="416"/>
      <c r="QWG563" s="416"/>
      <c r="QWH563" s="416"/>
      <c r="QWI563" s="416"/>
      <c r="QWJ563" s="416"/>
      <c r="QWK563" s="416"/>
      <c r="QWL563" s="416"/>
      <c r="QWM563" s="416"/>
      <c r="QWN563" s="416"/>
      <c r="QWO563" s="416"/>
      <c r="QWP563" s="416"/>
      <c r="QWQ563" s="416"/>
      <c r="QWR563" s="416"/>
      <c r="QWS563" s="416"/>
      <c r="QWT563" s="416"/>
      <c r="QWU563" s="416"/>
      <c r="QWV563" s="416"/>
      <c r="QWW563" s="416"/>
      <c r="QWX563" s="416"/>
      <c r="QWY563" s="416"/>
      <c r="QWZ563" s="416"/>
      <c r="QXA563" s="416"/>
      <c r="QXB563" s="417"/>
      <c r="QXC563" s="417"/>
      <c r="QXD563" s="417"/>
      <c r="QXE563" s="417"/>
      <c r="QXF563" s="417"/>
      <c r="QXG563" s="417"/>
      <c r="QXH563" s="417"/>
      <c r="QXI563" s="417"/>
      <c r="QXJ563" s="417"/>
      <c r="QXK563" s="417"/>
      <c r="QXL563" s="417"/>
      <c r="QXM563" s="417"/>
      <c r="QXN563" s="417"/>
      <c r="QXO563" s="417"/>
      <c r="QXP563" s="417"/>
      <c r="QXQ563" s="417"/>
      <c r="QXR563" s="417"/>
      <c r="QXS563" s="417"/>
      <c r="QXT563" s="417"/>
      <c r="QXU563" s="417"/>
      <c r="QXV563" s="417"/>
      <c r="QXW563" s="417"/>
      <c r="QXX563" s="417"/>
      <c r="QXY563" s="417"/>
      <c r="QXZ563" s="418"/>
      <c r="QYA563" s="418"/>
      <c r="QYB563" s="418"/>
      <c r="QYC563" s="418"/>
      <c r="QYD563" s="418"/>
      <c r="QYE563" s="417"/>
      <c r="QYF563" s="417"/>
      <c r="QYG563" s="418"/>
      <c r="QYH563" s="418"/>
      <c r="QYI563" s="417"/>
      <c r="QYJ563" s="417"/>
      <c r="QYK563" s="418"/>
      <c r="QYL563" s="418"/>
      <c r="QYM563" s="417"/>
      <c r="QYN563" s="417"/>
      <c r="QYO563" s="417"/>
      <c r="QYP563" s="417"/>
      <c r="QYQ563" s="417"/>
      <c r="QYR563" s="417"/>
      <c r="QYS563" s="417"/>
      <c r="QYT563" s="418"/>
      <c r="QYU563" s="418"/>
      <c r="QYV563" s="417"/>
      <c r="QYW563" s="417"/>
      <c r="QYX563" s="418"/>
      <c r="QYY563" s="418"/>
      <c r="QYZ563" s="417"/>
      <c r="QZA563" s="417"/>
      <c r="QZB563" s="417"/>
      <c r="QZC563" s="417"/>
      <c r="QZD563" s="417"/>
      <c r="QZE563" s="411"/>
      <c r="QZF563" s="443"/>
      <c r="QZG563" s="417"/>
      <c r="QZH563" s="417"/>
      <c r="QZI563" s="417"/>
      <c r="QZJ563" s="417"/>
      <c r="QZK563" s="417"/>
      <c r="QZL563" s="417"/>
      <c r="QZM563" s="417"/>
      <c r="QZN563" s="416"/>
      <c r="QZO563" s="416"/>
      <c r="QZP563" s="416"/>
      <c r="QZQ563" s="416"/>
      <c r="QZR563" s="416"/>
      <c r="QZS563" s="416"/>
      <c r="QZT563" s="416"/>
      <c r="QZU563" s="416"/>
      <c r="QZV563" s="416"/>
      <c r="QZW563" s="416"/>
      <c r="QZX563" s="416"/>
      <c r="QZY563" s="416"/>
      <c r="QZZ563" s="416"/>
      <c r="RAA563" s="416"/>
      <c r="RAB563" s="416"/>
      <c r="RAC563" s="416"/>
      <c r="RAD563" s="416"/>
      <c r="RAE563" s="416"/>
      <c r="RAF563" s="416"/>
      <c r="RAG563" s="416"/>
      <c r="RAH563" s="416"/>
      <c r="RAI563" s="416"/>
      <c r="RAJ563" s="416"/>
      <c r="RAK563" s="416"/>
      <c r="RAL563" s="416"/>
      <c r="RAM563" s="416"/>
      <c r="RAN563" s="416"/>
      <c r="RAO563" s="416"/>
      <c r="RAP563" s="416"/>
      <c r="RAQ563" s="416"/>
      <c r="RAR563" s="416"/>
      <c r="RAS563" s="416"/>
      <c r="RAT563" s="416"/>
      <c r="RAU563" s="416"/>
      <c r="RAV563" s="416"/>
      <c r="RAW563" s="416"/>
      <c r="RAX563" s="416"/>
      <c r="RAY563" s="416"/>
      <c r="RAZ563" s="416"/>
      <c r="RBA563" s="416"/>
      <c r="RBB563" s="416"/>
      <c r="RBC563" s="416"/>
      <c r="RBD563" s="416"/>
      <c r="RBE563" s="416"/>
      <c r="RBF563" s="417"/>
      <c r="RBG563" s="417"/>
      <c r="RBH563" s="417"/>
      <c r="RBI563" s="417"/>
      <c r="RBJ563" s="417"/>
      <c r="RBK563" s="417"/>
      <c r="RBL563" s="417"/>
      <c r="RBM563" s="417"/>
      <c r="RBN563" s="417"/>
      <c r="RBO563" s="417"/>
      <c r="RBP563" s="417"/>
      <c r="RBQ563" s="417"/>
      <c r="RBR563" s="417"/>
      <c r="RBS563" s="417"/>
      <c r="RBT563" s="417"/>
      <c r="RBU563" s="417"/>
      <c r="RBV563" s="417"/>
      <c r="RBW563" s="417"/>
      <c r="RBX563" s="417"/>
      <c r="RBY563" s="417"/>
      <c r="RBZ563" s="417"/>
      <c r="RCA563" s="417"/>
      <c r="RCB563" s="417"/>
    </row>
    <row r="564" spans="1:12248" s="53" customFormat="1" ht="50.25" hidden="1" customHeight="1" x14ac:dyDescent="0.25">
      <c r="B564" s="436"/>
      <c r="C564" s="111" t="s">
        <v>31</v>
      </c>
      <c r="D564" s="193">
        <f>H564</f>
        <v>123686.26953999999</v>
      </c>
      <c r="E564" s="193"/>
      <c r="F564" s="193"/>
      <c r="G564" s="194"/>
      <c r="H564" s="182">
        <f>H563</f>
        <v>123686.26953999999</v>
      </c>
      <c r="I564" s="193"/>
      <c r="J564" s="564"/>
      <c r="K564" s="564"/>
      <c r="L564" s="669"/>
      <c r="M564" s="193"/>
      <c r="N564" s="669"/>
      <c r="O564" s="564"/>
      <c r="P564" s="564"/>
      <c r="Q564" s="564">
        <f>Q563</f>
        <v>0</v>
      </c>
      <c r="R564" s="564"/>
      <c r="S564" s="193">
        <f t="shared" ref="S564:S595" si="1479">U564+W564+Y564+AA564</f>
        <v>0</v>
      </c>
      <c r="T564" s="575">
        <f t="shared" ref="T564:T595" si="1480">S564/D564</f>
        <v>0</v>
      </c>
      <c r="U564" s="112">
        <f>SUM(U565:U566)</f>
        <v>0</v>
      </c>
      <c r="V564" s="564"/>
      <c r="W564" s="193"/>
      <c r="X564" s="564"/>
      <c r="Y564" s="564"/>
      <c r="Z564" s="564"/>
      <c r="AA564" s="564"/>
      <c r="AB564" s="564"/>
      <c r="AC564" s="193"/>
      <c r="AD564" s="580">
        <f t="shared" si="1428"/>
        <v>0</v>
      </c>
      <c r="AE564" s="112"/>
      <c r="AF564" s="627"/>
      <c r="AG564" s="193"/>
      <c r="AH564" s="627"/>
      <c r="AI564" s="564"/>
      <c r="AJ564" s="564"/>
      <c r="AK564" s="193">
        <f>AK563</f>
        <v>123686.26953999999</v>
      </c>
      <c r="AL564" s="580">
        <f t="shared" ref="AL564:AL595" si="1481">AK564/H564</f>
        <v>1</v>
      </c>
      <c r="AM564" s="564"/>
      <c r="AN564" s="564"/>
      <c r="AO564" s="564"/>
      <c r="AP564" s="564"/>
      <c r="AQ564" s="564"/>
      <c r="AR564" s="564"/>
      <c r="AS564" s="564"/>
      <c r="AT564" s="564"/>
      <c r="AU564" s="112">
        <f t="shared" ref="AU564" si="1482">AV564</f>
        <v>123686.26953999999</v>
      </c>
      <c r="AV564" s="112">
        <f>AZ564</f>
        <v>123686.26953999999</v>
      </c>
      <c r="AW564" s="112">
        <f>SUM(AW565:AW566)</f>
        <v>0</v>
      </c>
      <c r="AX564" s="112"/>
      <c r="AY564" s="311"/>
      <c r="AZ564" s="486">
        <f>AZ563</f>
        <v>123686.26953999999</v>
      </c>
      <c r="BA564" s="112">
        <f t="shared" ref="BA564" si="1483">BB564+BC564+BD564</f>
        <v>0</v>
      </c>
      <c r="BB564" s="311"/>
      <c r="BC564" s="311"/>
      <c r="BD564" s="311"/>
      <c r="BE564" s="112">
        <f t="shared" ref="BE564" si="1484">BF564+BG564+BH564</f>
        <v>0</v>
      </c>
      <c r="BF564" s="112">
        <f>E564</f>
        <v>0</v>
      </c>
      <c r="BG564" s="311"/>
      <c r="BH564" s="311"/>
      <c r="BI564" s="112">
        <f>BM564</f>
        <v>194109.62155000001</v>
      </c>
      <c r="BJ564" s="112">
        <f>SUM(BJ565:BJ566)</f>
        <v>0</v>
      </c>
      <c r="BK564" s="112"/>
      <c r="BL564" s="311"/>
      <c r="BM564" s="486">
        <f>BM559</f>
        <v>194109.62155000001</v>
      </c>
      <c r="BN564" s="112">
        <f t="shared" ref="BN564" si="1485">BO564+BP564+BQ564</f>
        <v>194109.62155000001</v>
      </c>
      <c r="BO564" s="112">
        <f>BS564</f>
        <v>194109.62155000001</v>
      </c>
      <c r="BP564" s="112">
        <f>SUM(BP565:BP566)</f>
        <v>0</v>
      </c>
      <c r="BQ564" s="112"/>
      <c r="BR564" s="311"/>
      <c r="BS564" s="486">
        <f>BS559</f>
        <v>194109.62155000001</v>
      </c>
      <c r="BT564" s="311">
        <f t="shared" ref="BT564" si="1486">BL564</f>
        <v>0</v>
      </c>
      <c r="BU564" s="311"/>
      <c r="BV564" s="112" t="e">
        <f>BZ564</f>
        <v>#REF!</v>
      </c>
      <c r="BW564" s="112">
        <f>SUM(BW565:BW566)</f>
        <v>0</v>
      </c>
      <c r="BX564" s="112"/>
      <c r="BY564" s="311"/>
      <c r="BZ564" s="437" t="e">
        <f>BZ559</f>
        <v>#REF!</v>
      </c>
      <c r="CA564" s="112">
        <f t="shared" ref="CA564" si="1487">CB564+CC564+CD564</f>
        <v>0</v>
      </c>
      <c r="CB564" s="193">
        <f>CF564-BW564</f>
        <v>0</v>
      </c>
      <c r="CC564" s="194"/>
      <c r="CD564" s="194"/>
      <c r="CE564" s="112">
        <f>CI564</f>
        <v>0</v>
      </c>
      <c r="CF564" s="112">
        <f>SUM(CF565:CF566)</f>
        <v>0</v>
      </c>
      <c r="CG564" s="112"/>
      <c r="CH564" s="194">
        <f t="shared" ref="CH564" si="1488">BY564</f>
        <v>0</v>
      </c>
      <c r="CI564" s="545">
        <f>CI559</f>
        <v>0</v>
      </c>
      <c r="CJ564" s="112"/>
      <c r="CK564" s="112">
        <f>CO564</f>
        <v>188883.47156000001</v>
      </c>
      <c r="CL564" s="112">
        <f>SUM(CL565:CL566)</f>
        <v>0</v>
      </c>
      <c r="CM564" s="112"/>
      <c r="CN564" s="311"/>
      <c r="CO564" s="486">
        <f>CO559</f>
        <v>188883.47156000001</v>
      </c>
    </row>
    <row r="565" spans="1:12248" s="54" customFormat="1" ht="36.75" customHeight="1" x14ac:dyDescent="0.25">
      <c r="B565" s="208" t="s">
        <v>5</v>
      </c>
      <c r="C565" s="140" t="s">
        <v>63</v>
      </c>
      <c r="D565" s="185">
        <f>E565+G565+H565</f>
        <v>47721.722330000004</v>
      </c>
      <c r="E565" s="35"/>
      <c r="F565" s="35"/>
      <c r="G565" s="35"/>
      <c r="H565" s="185">
        <f>H567+H568</f>
        <v>47721.722330000004</v>
      </c>
      <c r="I565" s="185">
        <f>Q565</f>
        <v>0</v>
      </c>
      <c r="J565" s="559"/>
      <c r="K565" s="559"/>
      <c r="L565" s="672"/>
      <c r="M565" s="185"/>
      <c r="N565" s="672"/>
      <c r="O565" s="559"/>
      <c r="P565" s="559"/>
      <c r="Q565" s="559">
        <f>Q567+Q568</f>
        <v>0</v>
      </c>
      <c r="R565" s="559"/>
      <c r="S565" s="185">
        <f t="shared" si="1479"/>
        <v>0</v>
      </c>
      <c r="T565" s="580">
        <f t="shared" si="1480"/>
        <v>0</v>
      </c>
      <c r="U565" s="102"/>
      <c r="V565" s="559"/>
      <c r="W565" s="185"/>
      <c r="X565" s="559"/>
      <c r="Y565" s="559"/>
      <c r="Z565" s="559"/>
      <c r="AA565" s="559"/>
      <c r="AB565" s="559"/>
      <c r="AC565" s="185">
        <f>AK565</f>
        <v>47721.722330000004</v>
      </c>
      <c r="AD565" s="580">
        <f t="shared" si="1428"/>
        <v>1</v>
      </c>
      <c r="AE565" s="102"/>
      <c r="AF565" s="627"/>
      <c r="AG565" s="185"/>
      <c r="AH565" s="627"/>
      <c r="AI565" s="559"/>
      <c r="AJ565" s="559"/>
      <c r="AK565" s="185">
        <f>AK567+AK568</f>
        <v>47721.722330000004</v>
      </c>
      <c r="AL565" s="580">
        <f t="shared" si="1481"/>
        <v>1</v>
      </c>
      <c r="AM565" s="559"/>
      <c r="AN565" s="559"/>
      <c r="AO565" s="559"/>
      <c r="AP565" s="559"/>
      <c r="AQ565" s="559"/>
      <c r="AR565" s="559"/>
      <c r="AS565" s="559"/>
      <c r="AT565" s="559"/>
      <c r="AU565" s="559"/>
      <c r="AV565" s="559">
        <f>AW565+AY565+AZ565</f>
        <v>47721.722330000004</v>
      </c>
      <c r="AW565" s="102"/>
      <c r="AX565" s="102"/>
      <c r="AY565" s="102"/>
      <c r="AZ565" s="490">
        <f>AZ566+AZ567+AZ568</f>
        <v>47721.722330000004</v>
      </c>
      <c r="BA565" s="102">
        <f t="shared" si="1384"/>
        <v>0</v>
      </c>
      <c r="BB565" s="102"/>
      <c r="BC565" s="102"/>
      <c r="BD565" s="102"/>
      <c r="BE565" s="539">
        <f t="shared" si="1376"/>
        <v>47721.722330000004</v>
      </c>
      <c r="BF565" s="304"/>
      <c r="BG565" s="102"/>
      <c r="BH565" s="440">
        <f>BH566+BH567+BH568</f>
        <v>47721.722330000004</v>
      </c>
      <c r="BI565" s="499">
        <f>BJ565+BL565+BM565</f>
        <v>117252.27175000001</v>
      </c>
      <c r="BJ565" s="102"/>
      <c r="BK565" s="102"/>
      <c r="BL565" s="102"/>
      <c r="BM565" s="490">
        <f>BM566+BM567+BM568</f>
        <v>117252.27175000001</v>
      </c>
      <c r="BN565" s="440"/>
      <c r="BO565" s="499">
        <f>BP565+BR565+BS565</f>
        <v>117252.27175000001</v>
      </c>
      <c r="BP565" s="102"/>
      <c r="BQ565" s="102"/>
      <c r="BR565" s="102"/>
      <c r="BS565" s="539">
        <f>SUM(BS567:BS568)</f>
        <v>117252.27175000001</v>
      </c>
      <c r="BT565" s="102"/>
      <c r="BU565" s="440">
        <f t="shared" si="1469"/>
        <v>117252.27175000001</v>
      </c>
      <c r="BV565" s="499">
        <f>BW565+BY565+BZ565</f>
        <v>98883.471560000005</v>
      </c>
      <c r="BW565" s="102"/>
      <c r="BX565" s="102"/>
      <c r="BY565" s="102"/>
      <c r="BZ565" s="440">
        <f>BZ566+BZ567+BZ568</f>
        <v>98883.471560000005</v>
      </c>
      <c r="CA565" s="344">
        <f t="shared" ref="CA565:CA580" si="1489">CB565+CC565+CD565</f>
        <v>0</v>
      </c>
      <c r="CB565" s="35"/>
      <c r="CC565" s="35"/>
      <c r="CD565" s="185"/>
      <c r="CE565" s="542">
        <f>CF565+CH565+CI565</f>
        <v>98883.471560000005</v>
      </c>
      <c r="CF565" s="35"/>
      <c r="CG565" s="35"/>
      <c r="CH565" s="35"/>
      <c r="CI565" s="542">
        <f>CI566+CI567+CI568</f>
        <v>98883.471560000005</v>
      </c>
      <c r="CJ565" s="490"/>
      <c r="CK565" s="499">
        <f>CL565+CN565+CO565</f>
        <v>98883.471560000005</v>
      </c>
      <c r="CL565" s="102"/>
      <c r="CM565" s="102"/>
      <c r="CN565" s="102"/>
      <c r="CO565" s="490">
        <f>CO566+CO567+CO568</f>
        <v>98883.471560000005</v>
      </c>
    </row>
    <row r="566" spans="1:12248" s="56" customFormat="1" ht="74.25" hidden="1" customHeight="1" x14ac:dyDescent="0.2">
      <c r="B566" s="211" t="s">
        <v>34</v>
      </c>
      <c r="C566" s="135" t="s">
        <v>64</v>
      </c>
      <c r="D566" s="123" t="e">
        <f t="shared" ref="D566:D573" si="1490">E566+H566</f>
        <v>#REF!</v>
      </c>
      <c r="E566" s="249"/>
      <c r="F566" s="249"/>
      <c r="G566" s="249"/>
      <c r="H566" s="249" t="e">
        <f>#REF!</f>
        <v>#REF!</v>
      </c>
      <c r="I566" s="123"/>
      <c r="J566" s="33"/>
      <c r="K566" s="33"/>
      <c r="L566" s="33"/>
      <c r="M566" s="123"/>
      <c r="N566" s="33"/>
      <c r="O566" s="33"/>
      <c r="P566" s="33"/>
      <c r="Q566" s="33" t="e">
        <f>#REF!</f>
        <v>#REF!</v>
      </c>
      <c r="R566" s="33"/>
      <c r="S566" s="123">
        <f t="shared" si="1479"/>
        <v>0</v>
      </c>
      <c r="T566" s="580" t="e">
        <f t="shared" si="1480"/>
        <v>#REF!</v>
      </c>
      <c r="U566" s="33"/>
      <c r="V566" s="33"/>
      <c r="W566" s="123"/>
      <c r="X566" s="33"/>
      <c r="Y566" s="33"/>
      <c r="Z566" s="33"/>
      <c r="AA566" s="33"/>
      <c r="AB566" s="33"/>
      <c r="AC566" s="123"/>
      <c r="AD566" s="580" t="e">
        <f t="shared" si="1428"/>
        <v>#REF!</v>
      </c>
      <c r="AE566" s="33"/>
      <c r="AF566" s="627"/>
      <c r="AG566" s="123"/>
      <c r="AH566" s="627"/>
      <c r="AI566" s="33"/>
      <c r="AJ566" s="33"/>
      <c r="AK566" s="123" t="e">
        <f>#REF!</f>
        <v>#REF!</v>
      </c>
      <c r="AL566" s="580" t="e">
        <f t="shared" si="1481"/>
        <v>#REF!</v>
      </c>
      <c r="AM566" s="33"/>
      <c r="AN566" s="33"/>
      <c r="AO566" s="33"/>
      <c r="AP566" s="33"/>
      <c r="AQ566" s="33"/>
      <c r="AR566" s="33"/>
      <c r="AS566" s="33"/>
      <c r="AT566" s="33"/>
      <c r="AU566" s="120"/>
      <c r="AV566" s="120">
        <f t="shared" ref="AV566:AV573" si="1491">AW566+AZ566</f>
        <v>0</v>
      </c>
      <c r="AW566" s="33"/>
      <c r="AX566" s="33"/>
      <c r="AY566" s="33"/>
      <c r="AZ566" s="33">
        <f>E566</f>
        <v>0</v>
      </c>
      <c r="BA566" s="102">
        <f t="shared" si="1384"/>
        <v>0</v>
      </c>
      <c r="BB566" s="33"/>
      <c r="BC566" s="33"/>
      <c r="BD566" s="33"/>
      <c r="BE566" s="33">
        <f t="shared" si="1376"/>
        <v>0</v>
      </c>
      <c r="BF566" s="304"/>
      <c r="BG566" s="33"/>
      <c r="BH566" s="33"/>
      <c r="BI566" s="120">
        <f t="shared" ref="BI566:BI573" si="1492">BJ566+BM566</f>
        <v>0</v>
      </c>
      <c r="BJ566" s="33"/>
      <c r="BK566" s="33"/>
      <c r="BL566" s="33"/>
      <c r="BM566" s="33">
        <f>AY566</f>
        <v>0</v>
      </c>
      <c r="BN566" s="120"/>
      <c r="BO566" s="120" t="e">
        <f t="shared" ref="BO566:BO573" si="1493">BP566+BS566</f>
        <v>#REF!</v>
      </c>
      <c r="BP566" s="33"/>
      <c r="BQ566" s="33"/>
      <c r="BR566" s="33"/>
      <c r="BS566" s="33" t="e">
        <f>#REF!</f>
        <v>#REF!</v>
      </c>
      <c r="BT566" s="33"/>
      <c r="BU566" s="33">
        <f t="shared" si="1469"/>
        <v>0</v>
      </c>
      <c r="BV566" s="120">
        <f t="shared" ref="BV566:BV573" si="1494">BW566+BZ566</f>
        <v>0</v>
      </c>
      <c r="BW566" s="33"/>
      <c r="BX566" s="33"/>
      <c r="BY566" s="33"/>
      <c r="BZ566" s="33">
        <f>BF566</f>
        <v>0</v>
      </c>
      <c r="CA566" s="120">
        <f t="shared" si="1489"/>
        <v>0</v>
      </c>
      <c r="CB566" s="249"/>
      <c r="CC566" s="249"/>
      <c r="CD566" s="249"/>
      <c r="CE566" s="120">
        <f t="shared" ref="CE566:CE580" si="1495">CF566+CH566+CI566</f>
        <v>0</v>
      </c>
      <c r="CF566" s="249"/>
      <c r="CG566" s="249"/>
      <c r="CH566" s="249"/>
      <c r="CI566" s="249">
        <f t="shared" ref="CI566:CI580" si="1496">BZ566</f>
        <v>0</v>
      </c>
      <c r="CJ566" s="120"/>
      <c r="CK566" s="120">
        <f t="shared" ref="CK566:CK573" si="1497">CL566+CO566</f>
        <v>0</v>
      </c>
      <c r="CL566" s="33"/>
      <c r="CM566" s="33"/>
      <c r="CN566" s="33"/>
      <c r="CO566" s="33">
        <f>CB566</f>
        <v>0</v>
      </c>
    </row>
    <row r="567" spans="1:12248" s="56" customFormat="1" ht="98.25" customHeight="1" x14ac:dyDescent="0.2">
      <c r="B567" s="211" t="s">
        <v>34</v>
      </c>
      <c r="C567" s="55" t="s">
        <v>367</v>
      </c>
      <c r="D567" s="123">
        <f t="shared" si="1490"/>
        <v>29751.37817</v>
      </c>
      <c r="E567" s="249"/>
      <c r="F567" s="249"/>
      <c r="G567" s="249"/>
      <c r="H567" s="123">
        <v>29751.37817</v>
      </c>
      <c r="I567" s="123">
        <f>Q567</f>
        <v>0</v>
      </c>
      <c r="J567" s="120"/>
      <c r="K567" s="120"/>
      <c r="L567" s="120"/>
      <c r="M567" s="123"/>
      <c r="N567" s="120"/>
      <c r="O567" s="120"/>
      <c r="P567" s="120"/>
      <c r="Q567" s="120"/>
      <c r="R567" s="120"/>
      <c r="S567" s="123">
        <f t="shared" si="1479"/>
        <v>0</v>
      </c>
      <c r="T567" s="580">
        <f t="shared" si="1480"/>
        <v>0</v>
      </c>
      <c r="U567" s="33"/>
      <c r="V567" s="120"/>
      <c r="W567" s="123"/>
      <c r="X567" s="120"/>
      <c r="Y567" s="120"/>
      <c r="Z567" s="120"/>
      <c r="AA567" s="120"/>
      <c r="AB567" s="120"/>
      <c r="AC567" s="123">
        <f>AK567</f>
        <v>29751.37817</v>
      </c>
      <c r="AD567" s="580">
        <f t="shared" si="1428"/>
        <v>1</v>
      </c>
      <c r="AE567" s="33"/>
      <c r="AF567" s="627"/>
      <c r="AG567" s="123"/>
      <c r="AH567" s="627"/>
      <c r="AI567" s="120"/>
      <c r="AJ567" s="120"/>
      <c r="AK567" s="123">
        <v>29751.37817</v>
      </c>
      <c r="AL567" s="580">
        <f t="shared" si="1481"/>
        <v>1</v>
      </c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>
        <f t="shared" si="1491"/>
        <v>29751.37817</v>
      </c>
      <c r="AW567" s="33"/>
      <c r="AX567" s="33"/>
      <c r="AY567" s="33"/>
      <c r="AZ567" s="120">
        <v>29751.37817</v>
      </c>
      <c r="BA567" s="102">
        <f t="shared" si="1384"/>
        <v>0</v>
      </c>
      <c r="BB567" s="33"/>
      <c r="BC567" s="33"/>
      <c r="BD567" s="33"/>
      <c r="BE567" s="120">
        <f t="shared" si="1376"/>
        <v>29751.37817</v>
      </c>
      <c r="BF567" s="304"/>
      <c r="BG567" s="33"/>
      <c r="BH567" s="120">
        <f>H567</f>
        <v>29751.37817</v>
      </c>
      <c r="BI567" s="120">
        <f t="shared" si="1492"/>
        <v>73099.136150000006</v>
      </c>
      <c r="BJ567" s="33"/>
      <c r="BK567" s="33"/>
      <c r="BL567" s="33"/>
      <c r="BM567" s="120">
        <v>73099.136150000006</v>
      </c>
      <c r="BN567" s="120"/>
      <c r="BO567" s="120">
        <f t="shared" si="1493"/>
        <v>73099.136150000006</v>
      </c>
      <c r="BP567" s="33"/>
      <c r="BQ567" s="33"/>
      <c r="BR567" s="33"/>
      <c r="BS567" s="120">
        <v>73099.136150000006</v>
      </c>
      <c r="BT567" s="33"/>
      <c r="BU567" s="120">
        <f t="shared" si="1469"/>
        <v>73099.136150000006</v>
      </c>
      <c r="BV567" s="120">
        <f t="shared" si="1494"/>
        <v>80596.863599999997</v>
      </c>
      <c r="BW567" s="33"/>
      <c r="BX567" s="33"/>
      <c r="BY567" s="33"/>
      <c r="BZ567" s="120">
        <v>80596.863599999997</v>
      </c>
      <c r="CA567" s="120">
        <f t="shared" si="1489"/>
        <v>0</v>
      </c>
      <c r="CB567" s="249"/>
      <c r="CC567" s="249"/>
      <c r="CD567" s="123"/>
      <c r="CE567" s="120">
        <f t="shared" si="1495"/>
        <v>80596.863599999997</v>
      </c>
      <c r="CF567" s="249"/>
      <c r="CG567" s="249"/>
      <c r="CH567" s="249"/>
      <c r="CI567" s="123">
        <f t="shared" si="1496"/>
        <v>80596.863599999997</v>
      </c>
      <c r="CJ567" s="120"/>
      <c r="CK567" s="120">
        <f t="shared" si="1497"/>
        <v>80596.863599999997</v>
      </c>
      <c r="CL567" s="33"/>
      <c r="CM567" s="33"/>
      <c r="CN567" s="33"/>
      <c r="CO567" s="120">
        <v>80596.863599999997</v>
      </c>
    </row>
    <row r="568" spans="1:12248" s="56" customFormat="1" ht="104.25" customHeight="1" x14ac:dyDescent="0.2">
      <c r="B568" s="211" t="s">
        <v>62</v>
      </c>
      <c r="C568" s="55" t="s">
        <v>368</v>
      </c>
      <c r="D568" s="123">
        <f t="shared" si="1490"/>
        <v>17970.344160000001</v>
      </c>
      <c r="E568" s="249"/>
      <c r="F568" s="249"/>
      <c r="G568" s="249"/>
      <c r="H568" s="123">
        <v>17970.344160000001</v>
      </c>
      <c r="I568" s="123">
        <f>Q568</f>
        <v>0</v>
      </c>
      <c r="J568" s="120"/>
      <c r="K568" s="120"/>
      <c r="L568" s="120"/>
      <c r="M568" s="123"/>
      <c r="N568" s="120"/>
      <c r="O568" s="120"/>
      <c r="P568" s="120"/>
      <c r="Q568" s="120"/>
      <c r="R568" s="120"/>
      <c r="S568" s="123">
        <f t="shared" si="1479"/>
        <v>0</v>
      </c>
      <c r="T568" s="580">
        <f t="shared" si="1480"/>
        <v>0</v>
      </c>
      <c r="U568" s="33"/>
      <c r="V568" s="120"/>
      <c r="W568" s="123"/>
      <c r="X568" s="120"/>
      <c r="Y568" s="120"/>
      <c r="Z568" s="120"/>
      <c r="AA568" s="120"/>
      <c r="AB568" s="120"/>
      <c r="AC568" s="123">
        <f>AK568</f>
        <v>17970.344160000001</v>
      </c>
      <c r="AD568" s="580">
        <f t="shared" si="1428"/>
        <v>1</v>
      </c>
      <c r="AE568" s="33"/>
      <c r="AF568" s="627"/>
      <c r="AG568" s="123"/>
      <c r="AH568" s="627"/>
      <c r="AI568" s="120"/>
      <c r="AJ568" s="120"/>
      <c r="AK568" s="123">
        <v>17970.344160000001</v>
      </c>
      <c r="AL568" s="580">
        <f t="shared" si="1481"/>
        <v>1</v>
      </c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>
        <f t="shared" si="1491"/>
        <v>17970.344160000001</v>
      </c>
      <c r="AW568" s="33"/>
      <c r="AX568" s="33"/>
      <c r="AY568" s="33"/>
      <c r="AZ568" s="120">
        <v>17970.344160000001</v>
      </c>
      <c r="BA568" s="102">
        <f t="shared" si="1384"/>
        <v>0</v>
      </c>
      <c r="BB568" s="33"/>
      <c r="BC568" s="33"/>
      <c r="BD568" s="33"/>
      <c r="BE568" s="120">
        <f t="shared" si="1376"/>
        <v>17970.344160000001</v>
      </c>
      <c r="BF568" s="304"/>
      <c r="BG568" s="33"/>
      <c r="BH568" s="120">
        <f>H568</f>
        <v>17970.344160000001</v>
      </c>
      <c r="BI568" s="120">
        <f t="shared" si="1492"/>
        <v>44153.135600000001</v>
      </c>
      <c r="BJ568" s="33"/>
      <c r="BK568" s="33"/>
      <c r="BL568" s="33"/>
      <c r="BM568" s="120">
        <v>44153.135600000001</v>
      </c>
      <c r="BN568" s="120"/>
      <c r="BO568" s="120">
        <f t="shared" si="1493"/>
        <v>44153.135600000001</v>
      </c>
      <c r="BP568" s="33"/>
      <c r="BQ568" s="33"/>
      <c r="BR568" s="33"/>
      <c r="BS568" s="120">
        <v>44153.135600000001</v>
      </c>
      <c r="BT568" s="33"/>
      <c r="BU568" s="120">
        <f t="shared" si="1469"/>
        <v>44153.135600000001</v>
      </c>
      <c r="BV568" s="120">
        <f t="shared" si="1494"/>
        <v>18286.607960000001</v>
      </c>
      <c r="BW568" s="33"/>
      <c r="BX568" s="33"/>
      <c r="BY568" s="33"/>
      <c r="BZ568" s="120">
        <v>18286.607960000001</v>
      </c>
      <c r="CA568" s="120">
        <f t="shared" si="1489"/>
        <v>0</v>
      </c>
      <c r="CB568" s="249"/>
      <c r="CC568" s="249"/>
      <c r="CD568" s="123"/>
      <c r="CE568" s="120">
        <f t="shared" si="1495"/>
        <v>18286.607960000001</v>
      </c>
      <c r="CF568" s="249"/>
      <c r="CG568" s="249"/>
      <c r="CH568" s="249"/>
      <c r="CI568" s="123">
        <f t="shared" si="1496"/>
        <v>18286.607960000001</v>
      </c>
      <c r="CJ568" s="120"/>
      <c r="CK568" s="120">
        <f t="shared" si="1497"/>
        <v>18286.607960000001</v>
      </c>
      <c r="CL568" s="33"/>
      <c r="CM568" s="33"/>
      <c r="CN568" s="33"/>
      <c r="CO568" s="120">
        <v>18286.607960000001</v>
      </c>
    </row>
    <row r="569" spans="1:12248" s="54" customFormat="1" ht="36.75" customHeight="1" x14ac:dyDescent="0.25">
      <c r="B569" s="208" t="s">
        <v>6</v>
      </c>
      <c r="C569" s="140" t="s">
        <v>65</v>
      </c>
      <c r="D569" s="185">
        <f t="shared" si="1490"/>
        <v>35676.2673</v>
      </c>
      <c r="E569" s="35"/>
      <c r="F569" s="35"/>
      <c r="G569" s="35"/>
      <c r="H569" s="185">
        <f>H570+H576+H580</f>
        <v>35676.2673</v>
      </c>
      <c r="I569" s="185">
        <f>Q569</f>
        <v>0</v>
      </c>
      <c r="J569" s="559"/>
      <c r="K569" s="559"/>
      <c r="L569" s="672"/>
      <c r="M569" s="185"/>
      <c r="N569" s="672"/>
      <c r="O569" s="559"/>
      <c r="P569" s="559"/>
      <c r="Q569" s="559">
        <f>Q570+Q576+Q580</f>
        <v>0</v>
      </c>
      <c r="R569" s="559"/>
      <c r="S569" s="185">
        <f t="shared" si="1479"/>
        <v>0</v>
      </c>
      <c r="T569" s="580">
        <f t="shared" si="1480"/>
        <v>0</v>
      </c>
      <c r="U569" s="102"/>
      <c r="V569" s="559"/>
      <c r="W569" s="185"/>
      <c r="X569" s="559"/>
      <c r="Y569" s="559"/>
      <c r="Z569" s="559"/>
      <c r="AA569" s="559"/>
      <c r="AB569" s="559"/>
      <c r="AC569" s="185">
        <f>AK569</f>
        <v>35676.2673</v>
      </c>
      <c r="AD569" s="580">
        <f t="shared" si="1428"/>
        <v>1</v>
      </c>
      <c r="AE569" s="102"/>
      <c r="AF569" s="627"/>
      <c r="AG569" s="185"/>
      <c r="AH569" s="627"/>
      <c r="AI569" s="571"/>
      <c r="AJ569" s="571"/>
      <c r="AK569" s="185">
        <f>AK570+AK576+AK580</f>
        <v>35676.2673</v>
      </c>
      <c r="AL569" s="580">
        <f t="shared" si="1481"/>
        <v>1</v>
      </c>
      <c r="AM569" s="559"/>
      <c r="AN569" s="559"/>
      <c r="AO569" s="559"/>
      <c r="AP569" s="559"/>
      <c r="AQ569" s="559"/>
      <c r="AR569" s="559"/>
      <c r="AS569" s="559"/>
      <c r="AT569" s="559"/>
      <c r="AU569" s="559">
        <f>AU570+AU576+AU580</f>
        <v>0</v>
      </c>
      <c r="AV569" s="559">
        <f t="shared" si="1491"/>
        <v>35676.2673</v>
      </c>
      <c r="AW569" s="102"/>
      <c r="AX569" s="102"/>
      <c r="AY569" s="102"/>
      <c r="AZ569" s="490">
        <f>AZ570+AZ576+AZ580</f>
        <v>35676.2673</v>
      </c>
      <c r="BA569" s="102">
        <f t="shared" si="1384"/>
        <v>0</v>
      </c>
      <c r="BB569" s="102"/>
      <c r="BC569" s="102"/>
      <c r="BD569" s="102"/>
      <c r="BE569" s="539">
        <f t="shared" si="1376"/>
        <v>0</v>
      </c>
      <c r="BF569" s="304"/>
      <c r="BG569" s="102"/>
      <c r="BH569" s="440"/>
      <c r="BI569" s="499">
        <f t="shared" si="1492"/>
        <v>76857.349799999996</v>
      </c>
      <c r="BJ569" s="102"/>
      <c r="BK569" s="102"/>
      <c r="BL569" s="102"/>
      <c r="BM569" s="490">
        <f>SUM(BM570:BM580)</f>
        <v>76857.349799999996</v>
      </c>
      <c r="BN569" s="440"/>
      <c r="BO569" s="499">
        <f t="shared" si="1493"/>
        <v>76857.349799999996</v>
      </c>
      <c r="BP569" s="102"/>
      <c r="BQ569" s="102"/>
      <c r="BR569" s="102"/>
      <c r="BS569" s="539">
        <f>BS570+BS576+BS580</f>
        <v>76857.349799999996</v>
      </c>
      <c r="BT569" s="102"/>
      <c r="BU569" s="440">
        <f t="shared" si="1469"/>
        <v>76857.349799999996</v>
      </c>
      <c r="BV569" s="499">
        <f t="shared" si="1494"/>
        <v>85000</v>
      </c>
      <c r="BW569" s="102"/>
      <c r="BX569" s="102"/>
      <c r="BY569" s="102"/>
      <c r="BZ569" s="440">
        <f>SUM(BZ570:BZ580)</f>
        <v>85000</v>
      </c>
      <c r="CA569" s="344">
        <f t="shared" si="1489"/>
        <v>0</v>
      </c>
      <c r="CB569" s="35"/>
      <c r="CC569" s="35"/>
      <c r="CD569" s="185"/>
      <c r="CE569" s="344">
        <f t="shared" si="1495"/>
        <v>85000</v>
      </c>
      <c r="CF569" s="35"/>
      <c r="CG569" s="35"/>
      <c r="CH569" s="35"/>
      <c r="CI569" s="185">
        <f t="shared" si="1496"/>
        <v>85000</v>
      </c>
      <c r="CJ569" s="490"/>
      <c r="CK569" s="499">
        <f t="shared" si="1497"/>
        <v>85000</v>
      </c>
      <c r="CL569" s="102"/>
      <c r="CM569" s="102"/>
      <c r="CN569" s="102"/>
      <c r="CO569" s="490">
        <f>SUM(CO570:CO580)</f>
        <v>85000</v>
      </c>
    </row>
    <row r="570" spans="1:12248" s="56" customFormat="1" ht="147.75" hidden="1" customHeight="1" x14ac:dyDescent="0.2">
      <c r="B570" s="211" t="s">
        <v>34</v>
      </c>
      <c r="C570" s="55" t="s">
        <v>372</v>
      </c>
      <c r="D570" s="123">
        <f t="shared" si="1490"/>
        <v>0</v>
      </c>
      <c r="E570" s="249"/>
      <c r="F570" s="249"/>
      <c r="G570" s="249"/>
      <c r="H570" s="123">
        <v>0</v>
      </c>
      <c r="I570" s="123">
        <f>Q570</f>
        <v>0</v>
      </c>
      <c r="J570" s="120"/>
      <c r="K570" s="120"/>
      <c r="L570" s="120"/>
      <c r="M570" s="123"/>
      <c r="N570" s="120"/>
      <c r="O570" s="120"/>
      <c r="P570" s="120"/>
      <c r="Q570" s="120"/>
      <c r="R570" s="120"/>
      <c r="S570" s="123">
        <f t="shared" si="1479"/>
        <v>0</v>
      </c>
      <c r="T570" s="580" t="e">
        <f t="shared" si="1480"/>
        <v>#DIV/0!</v>
      </c>
      <c r="U570" s="33"/>
      <c r="V570" s="120"/>
      <c r="W570" s="123"/>
      <c r="X570" s="120"/>
      <c r="Y570" s="120"/>
      <c r="Z570" s="120"/>
      <c r="AA570" s="120"/>
      <c r="AB570" s="120"/>
      <c r="AC570" s="123">
        <f>AK570</f>
        <v>0</v>
      </c>
      <c r="AD570" s="580" t="e">
        <f t="shared" si="1428"/>
        <v>#DIV/0!</v>
      </c>
      <c r="AE570" s="33"/>
      <c r="AF570" s="627"/>
      <c r="AG570" s="123"/>
      <c r="AH570" s="627"/>
      <c r="AI570" s="120"/>
      <c r="AJ570" s="120"/>
      <c r="AK570" s="123">
        <v>0</v>
      </c>
      <c r="AL570" s="580" t="e">
        <f t="shared" si="1481"/>
        <v>#DIV/0!</v>
      </c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>
        <f t="shared" si="1491"/>
        <v>0</v>
      </c>
      <c r="AW570" s="33"/>
      <c r="AX570" s="33"/>
      <c r="AY570" s="33"/>
      <c r="AZ570" s="120">
        <v>0</v>
      </c>
      <c r="BA570" s="102">
        <f t="shared" si="1384"/>
        <v>0</v>
      </c>
      <c r="BB570" s="33"/>
      <c r="BC570" s="33"/>
      <c r="BD570" s="33"/>
      <c r="BE570" s="120">
        <f t="shared" si="1376"/>
        <v>0</v>
      </c>
      <c r="BF570" s="304"/>
      <c r="BG570" s="33"/>
      <c r="BH570" s="120"/>
      <c r="BI570" s="120">
        <f t="shared" si="1492"/>
        <v>0</v>
      </c>
      <c r="BJ570" s="33"/>
      <c r="BK570" s="33"/>
      <c r="BL570" s="33"/>
      <c r="BM570" s="120">
        <v>0</v>
      </c>
      <c r="BN570" s="120"/>
      <c r="BO570" s="120">
        <f t="shared" si="1493"/>
        <v>0</v>
      </c>
      <c r="BP570" s="33"/>
      <c r="BQ570" s="33"/>
      <c r="BR570" s="33"/>
      <c r="BS570" s="120">
        <v>0</v>
      </c>
      <c r="BT570" s="33"/>
      <c r="BU570" s="120">
        <f t="shared" si="1469"/>
        <v>0</v>
      </c>
      <c r="BV570" s="120">
        <f t="shared" si="1494"/>
        <v>5000</v>
      </c>
      <c r="BW570" s="33"/>
      <c r="BX570" s="33"/>
      <c r="BY570" s="33"/>
      <c r="BZ570" s="120">
        <v>5000</v>
      </c>
      <c r="CA570" s="120">
        <f t="shared" si="1489"/>
        <v>0</v>
      </c>
      <c r="CB570" s="249"/>
      <c r="CC570" s="249"/>
      <c r="CD570" s="123"/>
      <c r="CE570" s="120">
        <f t="shared" si="1495"/>
        <v>5000</v>
      </c>
      <c r="CF570" s="249"/>
      <c r="CG570" s="249"/>
      <c r="CH570" s="249"/>
      <c r="CI570" s="123">
        <f t="shared" si="1496"/>
        <v>5000</v>
      </c>
      <c r="CJ570" s="120"/>
      <c r="CK570" s="120">
        <f t="shared" si="1497"/>
        <v>5000</v>
      </c>
      <c r="CL570" s="33"/>
      <c r="CM570" s="33"/>
      <c r="CN570" s="33"/>
      <c r="CO570" s="120">
        <v>5000</v>
      </c>
    </row>
    <row r="571" spans="1:12248" s="56" customFormat="1" ht="132.75" hidden="1" customHeight="1" x14ac:dyDescent="0.2">
      <c r="B571" s="211" t="s">
        <v>62</v>
      </c>
      <c r="C571" s="55"/>
      <c r="D571" s="123" t="e">
        <f t="shared" si="1490"/>
        <v>#REF!</v>
      </c>
      <c r="E571" s="249"/>
      <c r="F571" s="249"/>
      <c r="G571" s="249"/>
      <c r="H571" s="249" t="e">
        <f>#REF!</f>
        <v>#REF!</v>
      </c>
      <c r="I571" s="123"/>
      <c r="J571" s="33"/>
      <c r="K571" s="33"/>
      <c r="L571" s="33"/>
      <c r="M571" s="123"/>
      <c r="N571" s="33"/>
      <c r="O571" s="33"/>
      <c r="P571" s="33"/>
      <c r="Q571" s="33"/>
      <c r="R571" s="33"/>
      <c r="S571" s="123">
        <f t="shared" si="1479"/>
        <v>0</v>
      </c>
      <c r="T571" s="580" t="e">
        <f t="shared" si="1480"/>
        <v>#REF!</v>
      </c>
      <c r="U571" s="33"/>
      <c r="V571" s="33"/>
      <c r="W571" s="123"/>
      <c r="X571" s="33"/>
      <c r="Y571" s="33"/>
      <c r="Z571" s="33"/>
      <c r="AA571" s="33"/>
      <c r="AB571" s="33"/>
      <c r="AC571" s="123" t="e">
        <f t="shared" ref="AC571:AC580" si="1498">AK571</f>
        <v>#REF!</v>
      </c>
      <c r="AD571" s="580" t="e">
        <f t="shared" si="1428"/>
        <v>#REF!</v>
      </c>
      <c r="AE571" s="33"/>
      <c r="AF571" s="627"/>
      <c r="AG571" s="123"/>
      <c r="AH571" s="627"/>
      <c r="AI571" s="120"/>
      <c r="AJ571" s="120"/>
      <c r="AK571" s="123" t="e">
        <f>#REF!</f>
        <v>#REF!</v>
      </c>
      <c r="AL571" s="580" t="e">
        <f t="shared" si="1481"/>
        <v>#REF!</v>
      </c>
      <c r="AM571" s="33"/>
      <c r="AN571" s="33"/>
      <c r="AO571" s="33"/>
      <c r="AP571" s="33"/>
      <c r="AQ571" s="33"/>
      <c r="AR571" s="33"/>
      <c r="AS571" s="33"/>
      <c r="AT571" s="33"/>
      <c r="AU571" s="120">
        <f t="shared" ref="AU571:AU573" si="1499">AV571+AX571</f>
        <v>0</v>
      </c>
      <c r="AV571" s="120">
        <f t="shared" si="1491"/>
        <v>0</v>
      </c>
      <c r="AW571" s="33"/>
      <c r="AX571" s="33"/>
      <c r="AY571" s="33"/>
      <c r="AZ571" s="33">
        <f>E571</f>
        <v>0</v>
      </c>
      <c r="BA571" s="102">
        <f t="shared" si="1384"/>
        <v>0</v>
      </c>
      <c r="BB571" s="33"/>
      <c r="BC571" s="33"/>
      <c r="BD571" s="33"/>
      <c r="BE571" s="33">
        <f t="shared" si="1376"/>
        <v>0</v>
      </c>
      <c r="BF571" s="304"/>
      <c r="BG571" s="33"/>
      <c r="BH571" s="33"/>
      <c r="BI571" s="120">
        <f t="shared" si="1492"/>
        <v>0</v>
      </c>
      <c r="BJ571" s="33"/>
      <c r="BK571" s="33"/>
      <c r="BL571" s="33"/>
      <c r="BM571" s="33">
        <f>AY571</f>
        <v>0</v>
      </c>
      <c r="BN571" s="120" t="e">
        <f t="shared" si="1417"/>
        <v>#REF!</v>
      </c>
      <c r="BO571" s="120" t="e">
        <f t="shared" si="1493"/>
        <v>#REF!</v>
      </c>
      <c r="BP571" s="33"/>
      <c r="BQ571" s="33"/>
      <c r="BR571" s="33"/>
      <c r="BS571" s="33" t="e">
        <f>#REF!</f>
        <v>#REF!</v>
      </c>
      <c r="BT571" s="33"/>
      <c r="BU571" s="33">
        <f t="shared" si="1469"/>
        <v>0</v>
      </c>
      <c r="BV571" s="120">
        <f t="shared" si="1494"/>
        <v>0</v>
      </c>
      <c r="BW571" s="33"/>
      <c r="BX571" s="33"/>
      <c r="BY571" s="33"/>
      <c r="BZ571" s="33">
        <f>BF571</f>
        <v>0</v>
      </c>
      <c r="CA571" s="120">
        <f t="shared" si="1489"/>
        <v>0</v>
      </c>
      <c r="CB571" s="249"/>
      <c r="CC571" s="249"/>
      <c r="CD571" s="249"/>
      <c r="CE571" s="120">
        <f t="shared" si="1495"/>
        <v>0</v>
      </c>
      <c r="CF571" s="249"/>
      <c r="CG571" s="249"/>
      <c r="CH571" s="249"/>
      <c r="CI571" s="249">
        <f t="shared" si="1496"/>
        <v>0</v>
      </c>
      <c r="CJ571" s="120"/>
      <c r="CK571" s="120">
        <f t="shared" si="1497"/>
        <v>0</v>
      </c>
      <c r="CL571" s="33"/>
      <c r="CM571" s="33"/>
      <c r="CN571" s="33"/>
      <c r="CO571" s="33">
        <f>CB571</f>
        <v>0</v>
      </c>
    </row>
    <row r="572" spans="1:12248" s="56" customFormat="1" ht="120.75" hidden="1" customHeight="1" x14ac:dyDescent="0.2">
      <c r="B572" s="211" t="s">
        <v>62</v>
      </c>
      <c r="C572" s="55" t="s">
        <v>212</v>
      </c>
      <c r="D572" s="123" t="e">
        <f t="shared" si="1490"/>
        <v>#REF!</v>
      </c>
      <c r="E572" s="249"/>
      <c r="F572" s="249"/>
      <c r="G572" s="249"/>
      <c r="H572" s="249" t="e">
        <f>#REF!</f>
        <v>#REF!</v>
      </c>
      <c r="I572" s="123"/>
      <c r="J572" s="33"/>
      <c r="K572" s="33"/>
      <c r="L572" s="33"/>
      <c r="M572" s="123"/>
      <c r="N572" s="33"/>
      <c r="O572" s="33"/>
      <c r="P572" s="33"/>
      <c r="Q572" s="33"/>
      <c r="R572" s="33"/>
      <c r="S572" s="123">
        <f t="shared" si="1479"/>
        <v>0</v>
      </c>
      <c r="T572" s="580" t="e">
        <f t="shared" si="1480"/>
        <v>#REF!</v>
      </c>
      <c r="U572" s="33"/>
      <c r="V572" s="33"/>
      <c r="W572" s="123"/>
      <c r="X572" s="33"/>
      <c r="Y572" s="33"/>
      <c r="Z572" s="33"/>
      <c r="AA572" s="33"/>
      <c r="AB572" s="33"/>
      <c r="AC572" s="123" t="e">
        <f t="shared" si="1498"/>
        <v>#REF!</v>
      </c>
      <c r="AD572" s="580" t="e">
        <f t="shared" si="1428"/>
        <v>#REF!</v>
      </c>
      <c r="AE572" s="33"/>
      <c r="AF572" s="627"/>
      <c r="AG572" s="123"/>
      <c r="AH572" s="627"/>
      <c r="AI572" s="120"/>
      <c r="AJ572" s="120"/>
      <c r="AK572" s="123" t="e">
        <f>#REF!</f>
        <v>#REF!</v>
      </c>
      <c r="AL572" s="580" t="e">
        <f t="shared" si="1481"/>
        <v>#REF!</v>
      </c>
      <c r="AM572" s="33"/>
      <c r="AN572" s="33"/>
      <c r="AO572" s="33"/>
      <c r="AP572" s="33"/>
      <c r="AQ572" s="33"/>
      <c r="AR572" s="33"/>
      <c r="AS572" s="33"/>
      <c r="AT572" s="33"/>
      <c r="AU572" s="120">
        <f t="shared" si="1499"/>
        <v>0</v>
      </c>
      <c r="AV572" s="120">
        <f t="shared" si="1491"/>
        <v>0</v>
      </c>
      <c r="AW572" s="33"/>
      <c r="AX572" s="33"/>
      <c r="AY572" s="33"/>
      <c r="AZ572" s="33">
        <f>E572</f>
        <v>0</v>
      </c>
      <c r="BA572" s="102">
        <f t="shared" si="1384"/>
        <v>0</v>
      </c>
      <c r="BB572" s="33"/>
      <c r="BC572" s="33"/>
      <c r="BD572" s="33"/>
      <c r="BE572" s="33">
        <f t="shared" si="1376"/>
        <v>0</v>
      </c>
      <c r="BF572" s="304"/>
      <c r="BG572" s="33"/>
      <c r="BH572" s="33"/>
      <c r="BI572" s="120">
        <f t="shared" si="1492"/>
        <v>0</v>
      </c>
      <c r="BJ572" s="33"/>
      <c r="BK572" s="33"/>
      <c r="BL572" s="33"/>
      <c r="BM572" s="33"/>
      <c r="BN572" s="120">
        <f t="shared" si="1417"/>
        <v>0</v>
      </c>
      <c r="BO572" s="120">
        <f t="shared" si="1493"/>
        <v>0</v>
      </c>
      <c r="BP572" s="33"/>
      <c r="BQ572" s="33"/>
      <c r="BR572" s="33"/>
      <c r="BS572" s="33"/>
      <c r="BT572" s="33"/>
      <c r="BU572" s="33">
        <f t="shared" si="1469"/>
        <v>0</v>
      </c>
      <c r="BV572" s="120">
        <f t="shared" si="1494"/>
        <v>0</v>
      </c>
      <c r="BW572" s="33"/>
      <c r="BX572" s="33"/>
      <c r="BY572" s="33"/>
      <c r="BZ572" s="33"/>
      <c r="CA572" s="120">
        <f t="shared" si="1489"/>
        <v>0</v>
      </c>
      <c r="CB572" s="249"/>
      <c r="CC572" s="249"/>
      <c r="CD572" s="249"/>
      <c r="CE572" s="120">
        <f t="shared" si="1495"/>
        <v>0</v>
      </c>
      <c r="CF572" s="249"/>
      <c r="CG572" s="249"/>
      <c r="CH572" s="249"/>
      <c r="CI572" s="249">
        <f t="shared" si="1496"/>
        <v>0</v>
      </c>
      <c r="CJ572" s="120"/>
      <c r="CK572" s="120">
        <f t="shared" si="1497"/>
        <v>0</v>
      </c>
      <c r="CL572" s="33"/>
      <c r="CM572" s="33"/>
      <c r="CN572" s="33"/>
      <c r="CO572" s="33"/>
    </row>
    <row r="573" spans="1:12248" s="56" customFormat="1" ht="91.5" hidden="1" customHeight="1" x14ac:dyDescent="0.2">
      <c r="B573" s="211" t="s">
        <v>7</v>
      </c>
      <c r="C573" s="55" t="s">
        <v>211</v>
      </c>
      <c r="D573" s="123">
        <f t="shared" si="1490"/>
        <v>0</v>
      </c>
      <c r="E573" s="249"/>
      <c r="F573" s="249"/>
      <c r="G573" s="249"/>
      <c r="H573" s="249">
        <v>0</v>
      </c>
      <c r="I573" s="123"/>
      <c r="J573" s="33"/>
      <c r="K573" s="33"/>
      <c r="L573" s="33"/>
      <c r="M573" s="123"/>
      <c r="N573" s="33"/>
      <c r="O573" s="33"/>
      <c r="P573" s="33"/>
      <c r="Q573" s="33"/>
      <c r="R573" s="33"/>
      <c r="S573" s="123">
        <f t="shared" si="1479"/>
        <v>0</v>
      </c>
      <c r="T573" s="580" t="e">
        <f t="shared" si="1480"/>
        <v>#DIV/0!</v>
      </c>
      <c r="U573" s="33"/>
      <c r="V573" s="33"/>
      <c r="W573" s="123"/>
      <c r="X573" s="33"/>
      <c r="Y573" s="33"/>
      <c r="Z573" s="33"/>
      <c r="AA573" s="33"/>
      <c r="AB573" s="33"/>
      <c r="AC573" s="123">
        <f t="shared" si="1498"/>
        <v>0</v>
      </c>
      <c r="AD573" s="580" t="e">
        <f t="shared" si="1428"/>
        <v>#DIV/0!</v>
      </c>
      <c r="AE573" s="33"/>
      <c r="AF573" s="627"/>
      <c r="AG573" s="123"/>
      <c r="AH573" s="627"/>
      <c r="AI573" s="120"/>
      <c r="AJ573" s="120"/>
      <c r="AK573" s="123">
        <v>0</v>
      </c>
      <c r="AL573" s="580" t="e">
        <f t="shared" si="1481"/>
        <v>#DIV/0!</v>
      </c>
      <c r="AM573" s="33"/>
      <c r="AN573" s="33"/>
      <c r="AO573" s="33"/>
      <c r="AP573" s="33"/>
      <c r="AQ573" s="33"/>
      <c r="AR573" s="33"/>
      <c r="AS573" s="33"/>
      <c r="AT573" s="33"/>
      <c r="AU573" s="120">
        <f t="shared" si="1499"/>
        <v>0</v>
      </c>
      <c r="AV573" s="120">
        <f t="shared" si="1491"/>
        <v>0</v>
      </c>
      <c r="AW573" s="33"/>
      <c r="AX573" s="33"/>
      <c r="AY573" s="33"/>
      <c r="AZ573" s="33">
        <v>0</v>
      </c>
      <c r="BA573" s="102">
        <f t="shared" si="1384"/>
        <v>0</v>
      </c>
      <c r="BB573" s="33"/>
      <c r="BC573" s="33"/>
      <c r="BD573" s="33"/>
      <c r="BE573" s="33">
        <f t="shared" si="1376"/>
        <v>0</v>
      </c>
      <c r="BF573" s="304"/>
      <c r="BG573" s="33"/>
      <c r="BH573" s="33"/>
      <c r="BI573" s="120">
        <f t="shared" si="1492"/>
        <v>0</v>
      </c>
      <c r="BJ573" s="33"/>
      <c r="BK573" s="33"/>
      <c r="BL573" s="33"/>
      <c r="BM573" s="33"/>
      <c r="BN573" s="120">
        <f t="shared" si="1417"/>
        <v>0</v>
      </c>
      <c r="BO573" s="120">
        <f t="shared" si="1493"/>
        <v>0</v>
      </c>
      <c r="BP573" s="33"/>
      <c r="BQ573" s="33"/>
      <c r="BR573" s="33"/>
      <c r="BS573" s="33"/>
      <c r="BT573" s="33"/>
      <c r="BU573" s="33">
        <f t="shared" si="1469"/>
        <v>0</v>
      </c>
      <c r="BV573" s="120">
        <f t="shared" si="1494"/>
        <v>0</v>
      </c>
      <c r="BW573" s="33"/>
      <c r="BX573" s="33"/>
      <c r="BY573" s="33"/>
      <c r="BZ573" s="33"/>
      <c r="CA573" s="120">
        <f t="shared" si="1489"/>
        <v>0</v>
      </c>
      <c r="CB573" s="249"/>
      <c r="CC573" s="249"/>
      <c r="CD573" s="249"/>
      <c r="CE573" s="120">
        <f t="shared" si="1495"/>
        <v>0</v>
      </c>
      <c r="CF573" s="249"/>
      <c r="CG573" s="249"/>
      <c r="CH573" s="249"/>
      <c r="CI573" s="249">
        <f t="shared" si="1496"/>
        <v>0</v>
      </c>
      <c r="CJ573" s="120"/>
      <c r="CK573" s="120">
        <f t="shared" si="1497"/>
        <v>0</v>
      </c>
      <c r="CL573" s="33"/>
      <c r="CM573" s="33"/>
      <c r="CN573" s="33"/>
      <c r="CO573" s="33"/>
    </row>
    <row r="574" spans="1:12248" s="56" customFormat="1" ht="117.75" hidden="1" customHeight="1" x14ac:dyDescent="0.2">
      <c r="B574" s="211" t="s">
        <v>8</v>
      </c>
      <c r="C574" s="55"/>
      <c r="D574" s="123">
        <f t="shared" ref="D574:D580" si="1500">E574+G574+H574</f>
        <v>0</v>
      </c>
      <c r="E574" s="249"/>
      <c r="F574" s="249"/>
      <c r="G574" s="249"/>
      <c r="H574" s="249">
        <v>0</v>
      </c>
      <c r="I574" s="123"/>
      <c r="J574" s="33"/>
      <c r="K574" s="33"/>
      <c r="L574" s="33"/>
      <c r="M574" s="123"/>
      <c r="N574" s="33"/>
      <c r="O574" s="33"/>
      <c r="P574" s="33"/>
      <c r="Q574" s="33"/>
      <c r="R574" s="33"/>
      <c r="S574" s="123">
        <f t="shared" si="1479"/>
        <v>0</v>
      </c>
      <c r="T574" s="580" t="e">
        <f t="shared" si="1480"/>
        <v>#DIV/0!</v>
      </c>
      <c r="U574" s="33"/>
      <c r="V574" s="33"/>
      <c r="W574" s="123"/>
      <c r="X574" s="33"/>
      <c r="Y574" s="33"/>
      <c r="Z574" s="33"/>
      <c r="AA574" s="33"/>
      <c r="AB574" s="33"/>
      <c r="AC574" s="123">
        <f t="shared" si="1498"/>
        <v>0</v>
      </c>
      <c r="AD574" s="580" t="e">
        <f t="shared" si="1428"/>
        <v>#DIV/0!</v>
      </c>
      <c r="AE574" s="33"/>
      <c r="AF574" s="627"/>
      <c r="AG574" s="123"/>
      <c r="AH574" s="627"/>
      <c r="AI574" s="120"/>
      <c r="AJ574" s="120"/>
      <c r="AK574" s="123">
        <v>0</v>
      </c>
      <c r="AL574" s="580" t="e">
        <f t="shared" si="1481"/>
        <v>#DIV/0!</v>
      </c>
      <c r="AM574" s="33"/>
      <c r="AN574" s="33"/>
      <c r="AO574" s="33"/>
      <c r="AP574" s="33"/>
      <c r="AQ574" s="33"/>
      <c r="AR574" s="33"/>
      <c r="AS574" s="33"/>
      <c r="AT574" s="33"/>
      <c r="AU574" s="120">
        <f t="shared" ref="AU574:AU579" si="1501">AV574+AW574+AX574</f>
        <v>0</v>
      </c>
      <c r="AV574" s="120">
        <f t="shared" ref="AV574:AV580" si="1502">AW574+AY574+AZ574</f>
        <v>0</v>
      </c>
      <c r="AW574" s="33"/>
      <c r="AX574" s="33"/>
      <c r="AY574" s="33"/>
      <c r="AZ574" s="33">
        <v>0</v>
      </c>
      <c r="BA574" s="102">
        <f t="shared" si="1384"/>
        <v>0</v>
      </c>
      <c r="BB574" s="33"/>
      <c r="BC574" s="33"/>
      <c r="BD574" s="33"/>
      <c r="BE574" s="33">
        <f t="shared" si="1376"/>
        <v>0</v>
      </c>
      <c r="BF574" s="304"/>
      <c r="BG574" s="33"/>
      <c r="BH574" s="33"/>
      <c r="BI574" s="120">
        <f t="shared" ref="BI574:BI580" si="1503">BJ574+BL574+BM574</f>
        <v>0</v>
      </c>
      <c r="BJ574" s="33"/>
      <c r="BK574" s="33"/>
      <c r="BL574" s="33"/>
      <c r="BM574" s="33"/>
      <c r="BN574" s="120">
        <f t="shared" si="1417"/>
        <v>0</v>
      </c>
      <c r="BO574" s="120">
        <f t="shared" ref="BO574:BO580" si="1504">BP574+BR574+BS574</f>
        <v>0</v>
      </c>
      <c r="BP574" s="33"/>
      <c r="BQ574" s="33"/>
      <c r="BR574" s="33"/>
      <c r="BS574" s="33"/>
      <c r="BT574" s="33"/>
      <c r="BU574" s="33">
        <f t="shared" si="1469"/>
        <v>0</v>
      </c>
      <c r="BV574" s="120">
        <f t="shared" ref="BV574:BV580" si="1505">BW574+BY574+BZ574</f>
        <v>0</v>
      </c>
      <c r="BW574" s="33"/>
      <c r="BX574" s="33"/>
      <c r="BY574" s="33"/>
      <c r="BZ574" s="33"/>
      <c r="CA574" s="120">
        <f t="shared" si="1489"/>
        <v>0</v>
      </c>
      <c r="CB574" s="249"/>
      <c r="CC574" s="249"/>
      <c r="CD574" s="249"/>
      <c r="CE574" s="120">
        <f t="shared" si="1495"/>
        <v>0</v>
      </c>
      <c r="CF574" s="249"/>
      <c r="CG574" s="249"/>
      <c r="CH574" s="249"/>
      <c r="CI574" s="249">
        <f t="shared" si="1496"/>
        <v>0</v>
      </c>
      <c r="CJ574" s="120"/>
      <c r="CK574" s="120">
        <f t="shared" ref="CK574:CK580" si="1506">CL574+CN574+CO574</f>
        <v>0</v>
      </c>
      <c r="CL574" s="33"/>
      <c r="CM574" s="33"/>
      <c r="CN574" s="33"/>
      <c r="CO574" s="33"/>
    </row>
    <row r="575" spans="1:12248" s="56" customFormat="1" ht="87.75" hidden="1" customHeight="1" x14ac:dyDescent="0.2">
      <c r="B575" s="211" t="s">
        <v>8</v>
      </c>
      <c r="C575" s="55"/>
      <c r="D575" s="123">
        <f t="shared" si="1500"/>
        <v>0</v>
      </c>
      <c r="E575" s="249"/>
      <c r="F575" s="249"/>
      <c r="G575" s="249"/>
      <c r="H575" s="249">
        <v>0</v>
      </c>
      <c r="I575" s="123"/>
      <c r="J575" s="33"/>
      <c r="K575" s="33"/>
      <c r="L575" s="33"/>
      <c r="M575" s="123"/>
      <c r="N575" s="33"/>
      <c r="O575" s="33"/>
      <c r="P575" s="33"/>
      <c r="Q575" s="33"/>
      <c r="R575" s="33"/>
      <c r="S575" s="123">
        <f t="shared" si="1479"/>
        <v>0</v>
      </c>
      <c r="T575" s="580" t="e">
        <f t="shared" si="1480"/>
        <v>#DIV/0!</v>
      </c>
      <c r="U575" s="33"/>
      <c r="V575" s="33"/>
      <c r="W575" s="123"/>
      <c r="X575" s="33"/>
      <c r="Y575" s="33"/>
      <c r="Z575" s="33"/>
      <c r="AA575" s="33"/>
      <c r="AB575" s="33"/>
      <c r="AC575" s="123">
        <f t="shared" si="1498"/>
        <v>0</v>
      </c>
      <c r="AD575" s="580" t="e">
        <f t="shared" si="1428"/>
        <v>#DIV/0!</v>
      </c>
      <c r="AE575" s="33"/>
      <c r="AF575" s="627"/>
      <c r="AG575" s="123"/>
      <c r="AH575" s="627"/>
      <c r="AI575" s="120"/>
      <c r="AJ575" s="120"/>
      <c r="AK575" s="123">
        <v>0</v>
      </c>
      <c r="AL575" s="580" t="e">
        <f t="shared" si="1481"/>
        <v>#DIV/0!</v>
      </c>
      <c r="AM575" s="33"/>
      <c r="AN575" s="33"/>
      <c r="AO575" s="33"/>
      <c r="AP575" s="33"/>
      <c r="AQ575" s="33"/>
      <c r="AR575" s="33"/>
      <c r="AS575" s="33"/>
      <c r="AT575" s="33"/>
      <c r="AU575" s="120">
        <f t="shared" si="1501"/>
        <v>0</v>
      </c>
      <c r="AV575" s="120">
        <f t="shared" si="1502"/>
        <v>0</v>
      </c>
      <c r="AW575" s="33"/>
      <c r="AX575" s="33"/>
      <c r="AY575" s="33"/>
      <c r="AZ575" s="33">
        <v>0</v>
      </c>
      <c r="BA575" s="102">
        <f t="shared" si="1384"/>
        <v>0</v>
      </c>
      <c r="BB575" s="33"/>
      <c r="BC575" s="33"/>
      <c r="BD575" s="33"/>
      <c r="BE575" s="33">
        <f t="shared" si="1376"/>
        <v>0</v>
      </c>
      <c r="BF575" s="304"/>
      <c r="BG575" s="33"/>
      <c r="BH575" s="33"/>
      <c r="BI575" s="120">
        <f t="shared" si="1503"/>
        <v>0</v>
      </c>
      <c r="BJ575" s="33"/>
      <c r="BK575" s="33"/>
      <c r="BL575" s="33"/>
      <c r="BM575" s="33"/>
      <c r="BN575" s="120">
        <f t="shared" si="1417"/>
        <v>0</v>
      </c>
      <c r="BO575" s="120">
        <f t="shared" si="1504"/>
        <v>0</v>
      </c>
      <c r="BP575" s="33"/>
      <c r="BQ575" s="33"/>
      <c r="BR575" s="33"/>
      <c r="BS575" s="33"/>
      <c r="BT575" s="33"/>
      <c r="BU575" s="33">
        <f t="shared" si="1469"/>
        <v>0</v>
      </c>
      <c r="BV575" s="120">
        <f t="shared" si="1505"/>
        <v>0</v>
      </c>
      <c r="BW575" s="33"/>
      <c r="BX575" s="33"/>
      <c r="BY575" s="33"/>
      <c r="BZ575" s="33"/>
      <c r="CA575" s="120">
        <f t="shared" si="1489"/>
        <v>0</v>
      </c>
      <c r="CB575" s="249"/>
      <c r="CC575" s="249"/>
      <c r="CD575" s="249"/>
      <c r="CE575" s="120">
        <f t="shared" si="1495"/>
        <v>0</v>
      </c>
      <c r="CF575" s="249"/>
      <c r="CG575" s="249"/>
      <c r="CH575" s="249"/>
      <c r="CI575" s="249">
        <f t="shared" si="1496"/>
        <v>0</v>
      </c>
      <c r="CJ575" s="120"/>
      <c r="CK575" s="120">
        <f t="shared" si="1506"/>
        <v>0</v>
      </c>
      <c r="CL575" s="33"/>
      <c r="CM575" s="33"/>
      <c r="CN575" s="33"/>
      <c r="CO575" s="33"/>
    </row>
    <row r="576" spans="1:12248" s="56" customFormat="1" ht="132.75" hidden="1" customHeight="1" x14ac:dyDescent="0.2">
      <c r="B576" s="211" t="s">
        <v>62</v>
      </c>
      <c r="C576" s="57" t="s">
        <v>371</v>
      </c>
      <c r="D576" s="123">
        <f t="shared" si="1500"/>
        <v>0</v>
      </c>
      <c r="E576" s="249"/>
      <c r="F576" s="249"/>
      <c r="G576" s="249"/>
      <c r="H576" s="123">
        <v>0</v>
      </c>
      <c r="I576" s="123">
        <f>Q576</f>
        <v>0</v>
      </c>
      <c r="J576" s="120"/>
      <c r="K576" s="120"/>
      <c r="L576" s="120"/>
      <c r="M576" s="123"/>
      <c r="N576" s="120"/>
      <c r="O576" s="120"/>
      <c r="P576" s="120"/>
      <c r="Q576" s="120"/>
      <c r="R576" s="120"/>
      <c r="S576" s="123">
        <f t="shared" si="1479"/>
        <v>0</v>
      </c>
      <c r="T576" s="580" t="e">
        <f t="shared" si="1480"/>
        <v>#DIV/0!</v>
      </c>
      <c r="U576" s="33"/>
      <c r="V576" s="120"/>
      <c r="W576" s="123"/>
      <c r="X576" s="120"/>
      <c r="Y576" s="120"/>
      <c r="Z576" s="120"/>
      <c r="AA576" s="120"/>
      <c r="AB576" s="120"/>
      <c r="AC576" s="123">
        <f t="shared" si="1498"/>
        <v>0</v>
      </c>
      <c r="AD576" s="580" t="e">
        <f t="shared" si="1428"/>
        <v>#DIV/0!</v>
      </c>
      <c r="AE576" s="33"/>
      <c r="AF576" s="627"/>
      <c r="AG576" s="123"/>
      <c r="AH576" s="627"/>
      <c r="AI576" s="120"/>
      <c r="AJ576" s="120"/>
      <c r="AK576" s="123">
        <v>0</v>
      </c>
      <c r="AL576" s="580" t="e">
        <f t="shared" si="1481"/>
        <v>#DIV/0!</v>
      </c>
      <c r="AM576" s="120"/>
      <c r="AN576" s="120"/>
      <c r="AO576" s="120"/>
      <c r="AP576" s="120"/>
      <c r="AQ576" s="120"/>
      <c r="AR576" s="120"/>
      <c r="AS576" s="120"/>
      <c r="AT576" s="120"/>
      <c r="AU576" s="120">
        <f t="shared" si="1501"/>
        <v>0</v>
      </c>
      <c r="AV576" s="120">
        <f t="shared" si="1502"/>
        <v>0</v>
      </c>
      <c r="AW576" s="33"/>
      <c r="AX576" s="33"/>
      <c r="AY576" s="33"/>
      <c r="AZ576" s="120">
        <v>0</v>
      </c>
      <c r="BA576" s="102">
        <f t="shared" si="1384"/>
        <v>0</v>
      </c>
      <c r="BB576" s="33"/>
      <c r="BC576" s="33"/>
      <c r="BD576" s="33"/>
      <c r="BE576" s="120">
        <f t="shared" si="1376"/>
        <v>0</v>
      </c>
      <c r="BF576" s="304"/>
      <c r="BG576" s="33"/>
      <c r="BH576" s="120"/>
      <c r="BI576" s="120">
        <f t="shared" si="1503"/>
        <v>76857.349799999996</v>
      </c>
      <c r="BJ576" s="33"/>
      <c r="BK576" s="33"/>
      <c r="BL576" s="33"/>
      <c r="BM576" s="120">
        <f>'[11]2024_2026'!$CR$487</f>
        <v>76857.349799999996</v>
      </c>
      <c r="BN576" s="120"/>
      <c r="BO576" s="120">
        <f t="shared" si="1504"/>
        <v>76857.349799999996</v>
      </c>
      <c r="BP576" s="33"/>
      <c r="BQ576" s="33"/>
      <c r="BR576" s="33"/>
      <c r="BS576" s="120">
        <f>BM576</f>
        <v>76857.349799999996</v>
      </c>
      <c r="BT576" s="33"/>
      <c r="BU576" s="120">
        <f t="shared" si="1469"/>
        <v>76857.349799999996</v>
      </c>
      <c r="BV576" s="120">
        <f t="shared" si="1505"/>
        <v>80000</v>
      </c>
      <c r="BW576" s="33"/>
      <c r="BX576" s="33"/>
      <c r="BY576" s="33"/>
      <c r="BZ576" s="120">
        <v>80000</v>
      </c>
      <c r="CA576" s="120">
        <f t="shared" si="1489"/>
        <v>0</v>
      </c>
      <c r="CB576" s="249"/>
      <c r="CC576" s="249"/>
      <c r="CD576" s="123"/>
      <c r="CE576" s="120">
        <f t="shared" si="1495"/>
        <v>80000</v>
      </c>
      <c r="CF576" s="249"/>
      <c r="CG576" s="249"/>
      <c r="CH576" s="249"/>
      <c r="CI576" s="123">
        <f t="shared" si="1496"/>
        <v>80000</v>
      </c>
      <c r="CJ576" s="120"/>
      <c r="CK576" s="120">
        <f t="shared" si="1506"/>
        <v>80000</v>
      </c>
      <c r="CL576" s="33"/>
      <c r="CM576" s="33"/>
      <c r="CN576" s="33"/>
      <c r="CO576" s="120">
        <v>80000</v>
      </c>
    </row>
    <row r="577" spans="2:93" s="54" customFormat="1" ht="31.5" hidden="1" customHeight="1" x14ac:dyDescent="0.25">
      <c r="B577" s="208" t="s">
        <v>66</v>
      </c>
      <c r="C577" s="143" t="s">
        <v>67</v>
      </c>
      <c r="D577" s="123" t="e">
        <f t="shared" si="1500"/>
        <v>#REF!</v>
      </c>
      <c r="E577" s="35"/>
      <c r="F577" s="35"/>
      <c r="G577" s="35"/>
      <c r="H577" s="123" t="e">
        <f>#REF!</f>
        <v>#REF!</v>
      </c>
      <c r="I577" s="123"/>
      <c r="J577" s="120"/>
      <c r="K577" s="120"/>
      <c r="L577" s="120"/>
      <c r="M577" s="123"/>
      <c r="N577" s="120"/>
      <c r="O577" s="120"/>
      <c r="P577" s="120"/>
      <c r="Q577" s="120"/>
      <c r="R577" s="120"/>
      <c r="S577" s="123">
        <f t="shared" si="1479"/>
        <v>0</v>
      </c>
      <c r="T577" s="580" t="e">
        <f t="shared" si="1480"/>
        <v>#REF!</v>
      </c>
      <c r="U577" s="102"/>
      <c r="V577" s="120"/>
      <c r="W577" s="123"/>
      <c r="X577" s="120"/>
      <c r="Y577" s="120"/>
      <c r="Z577" s="120"/>
      <c r="AA577" s="120"/>
      <c r="AB577" s="120"/>
      <c r="AC577" s="123" t="e">
        <f t="shared" si="1498"/>
        <v>#REF!</v>
      </c>
      <c r="AD577" s="580" t="e">
        <f t="shared" si="1428"/>
        <v>#REF!</v>
      </c>
      <c r="AE577" s="102"/>
      <c r="AF577" s="627"/>
      <c r="AG577" s="123"/>
      <c r="AH577" s="627"/>
      <c r="AI577" s="120"/>
      <c r="AJ577" s="120"/>
      <c r="AK577" s="123" t="e">
        <f>#REF!</f>
        <v>#REF!</v>
      </c>
      <c r="AL577" s="580" t="e">
        <f t="shared" si="1481"/>
        <v>#REF!</v>
      </c>
      <c r="AM577" s="120"/>
      <c r="AN577" s="120"/>
      <c r="AO577" s="120"/>
      <c r="AP577" s="120"/>
      <c r="AQ577" s="120"/>
      <c r="AR577" s="120"/>
      <c r="AS577" s="120"/>
      <c r="AT577" s="120"/>
      <c r="AU577" s="120" t="e">
        <f t="shared" si="1501"/>
        <v>#REF!</v>
      </c>
      <c r="AV577" s="120" t="e">
        <f t="shared" si="1502"/>
        <v>#REF!</v>
      </c>
      <c r="AW577" s="102"/>
      <c r="AX577" s="102"/>
      <c r="AY577" s="102"/>
      <c r="AZ577" s="120" t="e">
        <f>D577</f>
        <v>#REF!</v>
      </c>
      <c r="BA577" s="102">
        <f t="shared" si="1384"/>
        <v>0</v>
      </c>
      <c r="BB577" s="102"/>
      <c r="BC577" s="102"/>
      <c r="BD577" s="102"/>
      <c r="BE577" s="120">
        <f t="shared" si="1376"/>
        <v>0</v>
      </c>
      <c r="BF577" s="304"/>
      <c r="BG577" s="102"/>
      <c r="BH577" s="120"/>
      <c r="BI577" s="120">
        <f t="shared" si="1503"/>
        <v>0</v>
      </c>
      <c r="BJ577" s="102"/>
      <c r="BK577" s="102"/>
      <c r="BL577" s="102"/>
      <c r="BM577" s="102">
        <f>BM578</f>
        <v>0</v>
      </c>
      <c r="BN577" s="120">
        <f t="shared" si="1417"/>
        <v>0</v>
      </c>
      <c r="BO577" s="120">
        <f t="shared" si="1504"/>
        <v>0</v>
      </c>
      <c r="BP577" s="102"/>
      <c r="BQ577" s="102"/>
      <c r="BR577" s="102"/>
      <c r="BS577" s="102">
        <f>BS578</f>
        <v>0</v>
      </c>
      <c r="BT577" s="102"/>
      <c r="BU577" s="102">
        <f t="shared" si="1469"/>
        <v>0</v>
      </c>
      <c r="BV577" s="120">
        <f t="shared" si="1505"/>
        <v>0</v>
      </c>
      <c r="BW577" s="102"/>
      <c r="BX577" s="102"/>
      <c r="BY577" s="102"/>
      <c r="BZ577" s="102">
        <f>BZ578</f>
        <v>0</v>
      </c>
      <c r="CA577" s="120">
        <f t="shared" si="1489"/>
        <v>0</v>
      </c>
      <c r="CB577" s="35"/>
      <c r="CC577" s="35"/>
      <c r="CD577" s="35"/>
      <c r="CE577" s="120">
        <f t="shared" si="1495"/>
        <v>0</v>
      </c>
      <c r="CF577" s="35"/>
      <c r="CG577" s="35"/>
      <c r="CH577" s="35"/>
      <c r="CI577" s="35">
        <f t="shared" si="1496"/>
        <v>0</v>
      </c>
      <c r="CJ577" s="120"/>
      <c r="CK577" s="120">
        <f t="shared" si="1506"/>
        <v>0</v>
      </c>
      <c r="CL577" s="102"/>
      <c r="CM577" s="102"/>
      <c r="CN577" s="102"/>
      <c r="CO577" s="102">
        <f>CO578</f>
        <v>0</v>
      </c>
    </row>
    <row r="578" spans="2:93" s="56" customFormat="1" ht="157.5" hidden="1" customHeight="1" x14ac:dyDescent="0.2">
      <c r="B578" s="211" t="s">
        <v>34</v>
      </c>
      <c r="C578" s="135" t="s">
        <v>68</v>
      </c>
      <c r="D578" s="123" t="e">
        <f t="shared" si="1500"/>
        <v>#REF!</v>
      </c>
      <c r="E578" s="249"/>
      <c r="F578" s="249"/>
      <c r="G578" s="249"/>
      <c r="H578" s="123" t="e">
        <f>#REF!</f>
        <v>#REF!</v>
      </c>
      <c r="I578" s="123"/>
      <c r="J578" s="120"/>
      <c r="K578" s="120"/>
      <c r="L578" s="120"/>
      <c r="M578" s="123"/>
      <c r="N578" s="120"/>
      <c r="O578" s="120"/>
      <c r="P578" s="120"/>
      <c r="Q578" s="120"/>
      <c r="R578" s="120"/>
      <c r="S578" s="123">
        <f t="shared" si="1479"/>
        <v>0</v>
      </c>
      <c r="T578" s="580" t="e">
        <f t="shared" si="1480"/>
        <v>#REF!</v>
      </c>
      <c r="U578" s="33"/>
      <c r="V578" s="120"/>
      <c r="W578" s="123"/>
      <c r="X578" s="120"/>
      <c r="Y578" s="120"/>
      <c r="Z578" s="120"/>
      <c r="AA578" s="120"/>
      <c r="AB578" s="120"/>
      <c r="AC578" s="123" t="e">
        <f t="shared" si="1498"/>
        <v>#REF!</v>
      </c>
      <c r="AD578" s="580" t="e">
        <f t="shared" si="1428"/>
        <v>#REF!</v>
      </c>
      <c r="AE578" s="33"/>
      <c r="AF578" s="627"/>
      <c r="AG578" s="123"/>
      <c r="AH578" s="627"/>
      <c r="AI578" s="120"/>
      <c r="AJ578" s="120"/>
      <c r="AK578" s="123" t="e">
        <f>#REF!</f>
        <v>#REF!</v>
      </c>
      <c r="AL578" s="580" t="e">
        <f t="shared" si="1481"/>
        <v>#REF!</v>
      </c>
      <c r="AM578" s="120"/>
      <c r="AN578" s="120"/>
      <c r="AO578" s="120"/>
      <c r="AP578" s="120"/>
      <c r="AQ578" s="120"/>
      <c r="AR578" s="120"/>
      <c r="AS578" s="120"/>
      <c r="AT578" s="120"/>
      <c r="AU578" s="120" t="e">
        <f t="shared" si="1501"/>
        <v>#REF!</v>
      </c>
      <c r="AV578" s="120" t="e">
        <f t="shared" si="1502"/>
        <v>#REF!</v>
      </c>
      <c r="AW578" s="33"/>
      <c r="AX578" s="33"/>
      <c r="AY578" s="33"/>
      <c r="AZ578" s="120" t="e">
        <f>D578</f>
        <v>#REF!</v>
      </c>
      <c r="BA578" s="102">
        <f t="shared" si="1384"/>
        <v>0</v>
      </c>
      <c r="BB578" s="33"/>
      <c r="BC578" s="33"/>
      <c r="BD578" s="33"/>
      <c r="BE578" s="120">
        <f t="shared" si="1376"/>
        <v>0</v>
      </c>
      <c r="BF578" s="304"/>
      <c r="BG578" s="33"/>
      <c r="BH578" s="120"/>
      <c r="BI578" s="120">
        <f t="shared" si="1503"/>
        <v>0</v>
      </c>
      <c r="BJ578" s="33"/>
      <c r="BK578" s="33"/>
      <c r="BL578" s="33"/>
      <c r="BM578" s="33">
        <v>0</v>
      </c>
      <c r="BN578" s="120">
        <f t="shared" si="1417"/>
        <v>0</v>
      </c>
      <c r="BO578" s="120">
        <f t="shared" si="1504"/>
        <v>0</v>
      </c>
      <c r="BP578" s="33"/>
      <c r="BQ578" s="33"/>
      <c r="BR578" s="33"/>
      <c r="BS578" s="33">
        <v>0</v>
      </c>
      <c r="BT578" s="33"/>
      <c r="BU578" s="33">
        <f t="shared" si="1469"/>
        <v>0</v>
      </c>
      <c r="BV578" s="120">
        <f t="shared" si="1505"/>
        <v>0</v>
      </c>
      <c r="BW578" s="33"/>
      <c r="BX578" s="33"/>
      <c r="BY578" s="33"/>
      <c r="BZ578" s="33">
        <v>0</v>
      </c>
      <c r="CA578" s="120">
        <f t="shared" si="1489"/>
        <v>0</v>
      </c>
      <c r="CB578" s="249"/>
      <c r="CC578" s="249"/>
      <c r="CD578" s="249"/>
      <c r="CE578" s="120">
        <f t="shared" si="1495"/>
        <v>0</v>
      </c>
      <c r="CF578" s="249"/>
      <c r="CG578" s="249"/>
      <c r="CH578" s="249"/>
      <c r="CI578" s="249">
        <f t="shared" si="1496"/>
        <v>0</v>
      </c>
      <c r="CJ578" s="120"/>
      <c r="CK578" s="120">
        <f t="shared" si="1506"/>
        <v>0</v>
      </c>
      <c r="CL578" s="33"/>
      <c r="CM578" s="33"/>
      <c r="CN578" s="33"/>
      <c r="CO578" s="33">
        <v>0</v>
      </c>
    </row>
    <row r="579" spans="2:93" s="56" customFormat="1" ht="131.25" hidden="1" customHeight="1" x14ac:dyDescent="0.2">
      <c r="B579" s="211" t="s">
        <v>10</v>
      </c>
      <c r="C579" s="57" t="s">
        <v>169</v>
      </c>
      <c r="D579" s="123" t="e">
        <f t="shared" si="1500"/>
        <v>#REF!</v>
      </c>
      <c r="E579" s="249"/>
      <c r="F579" s="249"/>
      <c r="G579" s="249"/>
      <c r="H579" s="123" t="e">
        <f>#REF!</f>
        <v>#REF!</v>
      </c>
      <c r="I579" s="123"/>
      <c r="J579" s="120"/>
      <c r="K579" s="120"/>
      <c r="L579" s="120"/>
      <c r="M579" s="123"/>
      <c r="N579" s="120"/>
      <c r="O579" s="120"/>
      <c r="P579" s="120"/>
      <c r="Q579" s="120"/>
      <c r="R579" s="120"/>
      <c r="S579" s="123">
        <f t="shared" si="1479"/>
        <v>0</v>
      </c>
      <c r="T579" s="580" t="e">
        <f t="shared" si="1480"/>
        <v>#REF!</v>
      </c>
      <c r="U579" s="33"/>
      <c r="V579" s="120"/>
      <c r="W579" s="123"/>
      <c r="X579" s="120"/>
      <c r="Y579" s="120"/>
      <c r="Z579" s="120"/>
      <c r="AA579" s="120"/>
      <c r="AB579" s="120"/>
      <c r="AC579" s="123" t="e">
        <f t="shared" si="1498"/>
        <v>#REF!</v>
      </c>
      <c r="AD579" s="580" t="e">
        <f t="shared" si="1428"/>
        <v>#REF!</v>
      </c>
      <c r="AE579" s="33"/>
      <c r="AF579" s="627"/>
      <c r="AG579" s="123"/>
      <c r="AH579" s="627"/>
      <c r="AI579" s="120"/>
      <c r="AJ579" s="120"/>
      <c r="AK579" s="123" t="e">
        <f>#REF!</f>
        <v>#REF!</v>
      </c>
      <c r="AL579" s="580" t="e">
        <f t="shared" si="1481"/>
        <v>#REF!</v>
      </c>
      <c r="AM579" s="120"/>
      <c r="AN579" s="120"/>
      <c r="AO579" s="120"/>
      <c r="AP579" s="120"/>
      <c r="AQ579" s="120"/>
      <c r="AR579" s="120"/>
      <c r="AS579" s="120"/>
      <c r="AT579" s="120"/>
      <c r="AU579" s="120" t="e">
        <f t="shared" si="1501"/>
        <v>#REF!</v>
      </c>
      <c r="AV579" s="120" t="e">
        <f t="shared" si="1502"/>
        <v>#REF!</v>
      </c>
      <c r="AW579" s="33"/>
      <c r="AX579" s="33"/>
      <c r="AY579" s="33"/>
      <c r="AZ579" s="120" t="e">
        <f>D579</f>
        <v>#REF!</v>
      </c>
      <c r="BA579" s="102">
        <f t="shared" si="1384"/>
        <v>0</v>
      </c>
      <c r="BB579" s="33"/>
      <c r="BC579" s="33"/>
      <c r="BD579" s="33"/>
      <c r="BE579" s="120">
        <f t="shared" si="1376"/>
        <v>0</v>
      </c>
      <c r="BF579" s="304"/>
      <c r="BG579" s="33"/>
      <c r="BH579" s="120"/>
      <c r="BI579" s="120">
        <f t="shared" si="1503"/>
        <v>0</v>
      </c>
      <c r="BJ579" s="33"/>
      <c r="BK579" s="33"/>
      <c r="BL579" s="33"/>
      <c r="BM579" s="33">
        <f>AX579</f>
        <v>0</v>
      </c>
      <c r="BN579" s="120" t="e">
        <f t="shared" si="1417"/>
        <v>#REF!</v>
      </c>
      <c r="BO579" s="120" t="e">
        <f t="shared" si="1504"/>
        <v>#REF!</v>
      </c>
      <c r="BP579" s="33"/>
      <c r="BQ579" s="33"/>
      <c r="BR579" s="33"/>
      <c r="BS579" s="33" t="e">
        <f>#REF!</f>
        <v>#REF!</v>
      </c>
      <c r="BT579" s="33"/>
      <c r="BU579" s="33">
        <f t="shared" si="1469"/>
        <v>0</v>
      </c>
      <c r="BV579" s="120">
        <f t="shared" si="1505"/>
        <v>0</v>
      </c>
      <c r="BW579" s="33"/>
      <c r="BX579" s="33"/>
      <c r="BY579" s="33"/>
      <c r="BZ579" s="33">
        <f>BE579</f>
        <v>0</v>
      </c>
      <c r="CA579" s="120">
        <f t="shared" si="1489"/>
        <v>0</v>
      </c>
      <c r="CB579" s="249"/>
      <c r="CC579" s="249"/>
      <c r="CD579" s="249"/>
      <c r="CE579" s="120">
        <f t="shared" si="1495"/>
        <v>0</v>
      </c>
      <c r="CF579" s="249"/>
      <c r="CG579" s="249"/>
      <c r="CH579" s="249"/>
      <c r="CI579" s="249">
        <f t="shared" si="1496"/>
        <v>0</v>
      </c>
      <c r="CJ579" s="120"/>
      <c r="CK579" s="120">
        <f t="shared" si="1506"/>
        <v>0</v>
      </c>
      <c r="CL579" s="33"/>
      <c r="CM579" s="33"/>
      <c r="CN579" s="33"/>
      <c r="CO579" s="33">
        <f>CA579</f>
        <v>0</v>
      </c>
    </row>
    <row r="580" spans="2:93" s="56" customFormat="1" ht="131.25" customHeight="1" x14ac:dyDescent="0.2">
      <c r="B580" s="211" t="s">
        <v>34</v>
      </c>
      <c r="C580" s="57" t="s">
        <v>255</v>
      </c>
      <c r="D580" s="123">
        <f t="shared" si="1500"/>
        <v>35676.2673</v>
      </c>
      <c r="E580" s="249"/>
      <c r="F580" s="249"/>
      <c r="G580" s="249"/>
      <c r="H580" s="123">
        <v>35676.2673</v>
      </c>
      <c r="I580" s="123">
        <f>Q580</f>
        <v>0</v>
      </c>
      <c r="J580" s="120"/>
      <c r="K580" s="120"/>
      <c r="L580" s="120"/>
      <c r="M580" s="123"/>
      <c r="N580" s="120"/>
      <c r="O580" s="120"/>
      <c r="P580" s="120"/>
      <c r="Q580" s="120"/>
      <c r="R580" s="120"/>
      <c r="S580" s="123">
        <f t="shared" si="1479"/>
        <v>0</v>
      </c>
      <c r="T580" s="580">
        <f t="shared" si="1480"/>
        <v>0</v>
      </c>
      <c r="U580" s="33"/>
      <c r="V580" s="120"/>
      <c r="W580" s="123"/>
      <c r="X580" s="120"/>
      <c r="Y580" s="120"/>
      <c r="Z580" s="120"/>
      <c r="AA580" s="120"/>
      <c r="AB580" s="120"/>
      <c r="AC580" s="123">
        <f t="shared" si="1498"/>
        <v>35676.2673</v>
      </c>
      <c r="AD580" s="580">
        <f t="shared" si="1428"/>
        <v>1</v>
      </c>
      <c r="AE580" s="33"/>
      <c r="AF580" s="627"/>
      <c r="AG580" s="123"/>
      <c r="AH580" s="627"/>
      <c r="AI580" s="120"/>
      <c r="AJ580" s="120"/>
      <c r="AK580" s="123">
        <v>35676.2673</v>
      </c>
      <c r="AL580" s="580">
        <f t="shared" si="1481"/>
        <v>1</v>
      </c>
      <c r="AM580" s="120"/>
      <c r="AN580" s="120"/>
      <c r="AO580" s="120"/>
      <c r="AP580" s="120"/>
      <c r="AQ580" s="120"/>
      <c r="AR580" s="120"/>
      <c r="AS580" s="120"/>
      <c r="AT580" s="120"/>
      <c r="AU580" s="120">
        <f>AV580-H580</f>
        <v>0</v>
      </c>
      <c r="AV580" s="120">
        <f t="shared" si="1502"/>
        <v>35676.2673</v>
      </c>
      <c r="AW580" s="33"/>
      <c r="AX580" s="33"/>
      <c r="AY580" s="33"/>
      <c r="AZ580" s="120">
        <f>35676.2673</f>
        <v>35676.2673</v>
      </c>
      <c r="BA580" s="102">
        <f t="shared" si="1384"/>
        <v>0</v>
      </c>
      <c r="BB580" s="33"/>
      <c r="BC580" s="33"/>
      <c r="BD580" s="33"/>
      <c r="BE580" s="120">
        <f t="shared" si="1376"/>
        <v>0</v>
      </c>
      <c r="BF580" s="304"/>
      <c r="BG580" s="33"/>
      <c r="BH580" s="120"/>
      <c r="BI580" s="120">
        <f t="shared" si="1503"/>
        <v>0</v>
      </c>
      <c r="BJ580" s="33"/>
      <c r="BK580" s="33"/>
      <c r="BL580" s="33"/>
      <c r="BM580" s="120">
        <v>0</v>
      </c>
      <c r="BN580" s="120">
        <f t="shared" si="1417"/>
        <v>0</v>
      </c>
      <c r="BO580" s="120">
        <f t="shared" si="1504"/>
        <v>0</v>
      </c>
      <c r="BP580" s="33"/>
      <c r="BQ580" s="33"/>
      <c r="BR580" s="33"/>
      <c r="BS580" s="120">
        <v>0</v>
      </c>
      <c r="BT580" s="33"/>
      <c r="BU580" s="120">
        <f t="shared" si="1469"/>
        <v>0</v>
      </c>
      <c r="BV580" s="120">
        <f t="shared" si="1505"/>
        <v>0</v>
      </c>
      <c r="BW580" s="33"/>
      <c r="BX580" s="33"/>
      <c r="BY580" s="33"/>
      <c r="BZ580" s="120">
        <v>0</v>
      </c>
      <c r="CA580" s="120">
        <f t="shared" si="1489"/>
        <v>0</v>
      </c>
      <c r="CB580" s="249"/>
      <c r="CC580" s="249"/>
      <c r="CD580" s="123"/>
      <c r="CE580" s="120">
        <f t="shared" si="1495"/>
        <v>0</v>
      </c>
      <c r="CF580" s="249"/>
      <c r="CG580" s="249"/>
      <c r="CH580" s="249"/>
      <c r="CI580" s="123">
        <f t="shared" si="1496"/>
        <v>0</v>
      </c>
      <c r="CJ580" s="120"/>
      <c r="CK580" s="120">
        <f t="shared" si="1506"/>
        <v>0</v>
      </c>
      <c r="CL580" s="33"/>
      <c r="CM580" s="33"/>
      <c r="CN580" s="33"/>
      <c r="CO580" s="120">
        <v>0</v>
      </c>
    </row>
    <row r="581" spans="2:93" s="56" customFormat="1" ht="131.25" hidden="1" customHeight="1" x14ac:dyDescent="0.2">
      <c r="B581" s="211" t="s">
        <v>8</v>
      </c>
      <c r="C581" s="57" t="s">
        <v>320</v>
      </c>
      <c r="D581" s="123"/>
      <c r="E581" s="249"/>
      <c r="F581" s="249"/>
      <c r="G581" s="249"/>
      <c r="H581" s="123"/>
      <c r="I581" s="123"/>
      <c r="J581" s="120"/>
      <c r="K581" s="120"/>
      <c r="L581" s="120"/>
      <c r="M581" s="123"/>
      <c r="N581" s="120"/>
      <c r="O581" s="120"/>
      <c r="P581" s="120"/>
      <c r="Q581" s="120"/>
      <c r="R581" s="120"/>
      <c r="S581" s="123">
        <f t="shared" si="1479"/>
        <v>0</v>
      </c>
      <c r="T581" s="580" t="e">
        <f t="shared" si="1480"/>
        <v>#DIV/0!</v>
      </c>
      <c r="U581" s="33"/>
      <c r="V581" s="120"/>
      <c r="W581" s="123"/>
      <c r="X581" s="120"/>
      <c r="Y581" s="120"/>
      <c r="Z581" s="120"/>
      <c r="AA581" s="120"/>
      <c r="AB581" s="120"/>
      <c r="AC581" s="123"/>
      <c r="AD581" s="580" t="e">
        <f t="shared" si="1428"/>
        <v>#DIV/0!</v>
      </c>
      <c r="AE581" s="33"/>
      <c r="AF581" s="627"/>
      <c r="AG581" s="123"/>
      <c r="AH581" s="627"/>
      <c r="AI581" s="120"/>
      <c r="AJ581" s="120"/>
      <c r="AK581" s="123"/>
      <c r="AL581" s="580" t="e">
        <f t="shared" si="1481"/>
        <v>#DIV/0!</v>
      </c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33"/>
      <c r="AX581" s="33"/>
      <c r="AY581" s="33"/>
      <c r="AZ581" s="120"/>
      <c r="BA581" s="102"/>
      <c r="BB581" s="33"/>
      <c r="BC581" s="33"/>
      <c r="BD581" s="33"/>
      <c r="BE581" s="120"/>
      <c r="BF581" s="304"/>
      <c r="BG581" s="33"/>
      <c r="BH581" s="120"/>
      <c r="BI581" s="120"/>
      <c r="BJ581" s="33"/>
      <c r="BK581" s="33"/>
      <c r="BL581" s="33"/>
      <c r="BM581" s="120"/>
      <c r="BN581" s="120"/>
      <c r="BO581" s="120"/>
      <c r="BP581" s="33"/>
      <c r="BQ581" s="33"/>
      <c r="BR581" s="33"/>
      <c r="BS581" s="120"/>
      <c r="BT581" s="33"/>
      <c r="BU581" s="120"/>
      <c r="BV581" s="120"/>
      <c r="BW581" s="33"/>
      <c r="BX581" s="33"/>
      <c r="BY581" s="33"/>
      <c r="BZ581" s="120"/>
      <c r="CA581" s="120"/>
      <c r="CB581" s="249"/>
      <c r="CC581" s="249"/>
      <c r="CD581" s="123"/>
      <c r="CE581" s="120"/>
      <c r="CF581" s="249"/>
      <c r="CG581" s="249"/>
      <c r="CH581" s="249"/>
      <c r="CI581" s="123"/>
      <c r="CJ581" s="120"/>
      <c r="CK581" s="120"/>
      <c r="CL581" s="33"/>
      <c r="CM581" s="33"/>
      <c r="CN581" s="33"/>
      <c r="CO581" s="120"/>
    </row>
    <row r="582" spans="2:93" s="56" customFormat="1" ht="131.25" hidden="1" customHeight="1" x14ac:dyDescent="0.2">
      <c r="B582" s="211" t="s">
        <v>10</v>
      </c>
      <c r="C582" s="57" t="s">
        <v>303</v>
      </c>
      <c r="D582" s="123"/>
      <c r="E582" s="249"/>
      <c r="F582" s="249"/>
      <c r="G582" s="249"/>
      <c r="H582" s="123"/>
      <c r="I582" s="123"/>
      <c r="J582" s="120"/>
      <c r="K582" s="120"/>
      <c r="L582" s="120"/>
      <c r="M582" s="123"/>
      <c r="N582" s="120"/>
      <c r="O582" s="120"/>
      <c r="P582" s="120"/>
      <c r="Q582" s="120"/>
      <c r="R582" s="120"/>
      <c r="S582" s="123">
        <f t="shared" si="1479"/>
        <v>0</v>
      </c>
      <c r="T582" s="580" t="e">
        <f t="shared" si="1480"/>
        <v>#DIV/0!</v>
      </c>
      <c r="U582" s="33"/>
      <c r="V582" s="120"/>
      <c r="W582" s="123"/>
      <c r="X582" s="120"/>
      <c r="Y582" s="120"/>
      <c r="Z582" s="120"/>
      <c r="AA582" s="120"/>
      <c r="AB582" s="120"/>
      <c r="AC582" s="123"/>
      <c r="AD582" s="580" t="e">
        <f t="shared" si="1428"/>
        <v>#DIV/0!</v>
      </c>
      <c r="AE582" s="33"/>
      <c r="AF582" s="627"/>
      <c r="AG582" s="123"/>
      <c r="AH582" s="627"/>
      <c r="AI582" s="120"/>
      <c r="AJ582" s="120"/>
      <c r="AK582" s="123"/>
      <c r="AL582" s="580" t="e">
        <f t="shared" si="1481"/>
        <v>#DIV/0!</v>
      </c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33"/>
      <c r="AX582" s="33"/>
      <c r="AY582" s="33"/>
      <c r="AZ582" s="120"/>
      <c r="BA582" s="102"/>
      <c r="BB582" s="33"/>
      <c r="BC582" s="33"/>
      <c r="BD582" s="33"/>
      <c r="BE582" s="120"/>
      <c r="BF582" s="304"/>
      <c r="BG582" s="33"/>
      <c r="BH582" s="120"/>
      <c r="BI582" s="120"/>
      <c r="BJ582" s="33"/>
      <c r="BK582" s="33"/>
      <c r="BL582" s="33"/>
      <c r="BM582" s="120"/>
      <c r="BN582" s="120"/>
      <c r="BO582" s="120"/>
      <c r="BP582" s="33"/>
      <c r="BQ582" s="33"/>
      <c r="BR582" s="33"/>
      <c r="BS582" s="120"/>
      <c r="BT582" s="33"/>
      <c r="BU582" s="120"/>
      <c r="BV582" s="120"/>
      <c r="BW582" s="33"/>
      <c r="BX582" s="33"/>
      <c r="BY582" s="33"/>
      <c r="BZ582" s="120"/>
      <c r="CA582" s="120"/>
      <c r="CB582" s="249"/>
      <c r="CC582" s="249"/>
      <c r="CD582" s="123"/>
      <c r="CE582" s="120"/>
      <c r="CF582" s="249"/>
      <c r="CG582" s="249"/>
      <c r="CH582" s="249"/>
      <c r="CI582" s="123"/>
      <c r="CJ582" s="120"/>
      <c r="CK582" s="120"/>
      <c r="CL582" s="33"/>
      <c r="CM582" s="33"/>
      <c r="CN582" s="33"/>
      <c r="CO582" s="120"/>
    </row>
    <row r="583" spans="2:93" s="54" customFormat="1" ht="49.5" customHeight="1" x14ac:dyDescent="0.25">
      <c r="B583" s="208" t="s">
        <v>403</v>
      </c>
      <c r="C583" s="143" t="s">
        <v>69</v>
      </c>
      <c r="D583" s="185">
        <f>E583+H583</f>
        <v>30988</v>
      </c>
      <c r="E583" s="35"/>
      <c r="F583" s="35"/>
      <c r="G583" s="35"/>
      <c r="H583" s="185">
        <f>H587</f>
        <v>30988</v>
      </c>
      <c r="I583" s="185">
        <f>Q583</f>
        <v>0</v>
      </c>
      <c r="J583" s="559"/>
      <c r="K583" s="559"/>
      <c r="L583" s="672"/>
      <c r="M583" s="185"/>
      <c r="N583" s="672"/>
      <c r="O583" s="559"/>
      <c r="P583" s="559"/>
      <c r="Q583" s="559">
        <f>Q587</f>
        <v>0</v>
      </c>
      <c r="R583" s="559"/>
      <c r="S583" s="185">
        <f t="shared" si="1479"/>
        <v>0</v>
      </c>
      <c r="T583" s="580">
        <f t="shared" si="1480"/>
        <v>0</v>
      </c>
      <c r="U583" s="102"/>
      <c r="V583" s="559"/>
      <c r="W583" s="185"/>
      <c r="X583" s="559"/>
      <c r="Y583" s="559"/>
      <c r="Z583" s="559"/>
      <c r="AA583" s="559"/>
      <c r="AB583" s="559"/>
      <c r="AC583" s="185">
        <f>AK583</f>
        <v>30988</v>
      </c>
      <c r="AD583" s="580">
        <f t="shared" si="1428"/>
        <v>1</v>
      </c>
      <c r="AE583" s="102"/>
      <c r="AF583" s="627"/>
      <c r="AG583" s="185"/>
      <c r="AH583" s="627"/>
      <c r="AI583" s="559"/>
      <c r="AJ583" s="559"/>
      <c r="AK583" s="185">
        <f>AK587</f>
        <v>30988</v>
      </c>
      <c r="AL583" s="580">
        <f t="shared" si="1481"/>
        <v>1</v>
      </c>
      <c r="AM583" s="559"/>
      <c r="AN583" s="559"/>
      <c r="AO583" s="559"/>
      <c r="AP583" s="559"/>
      <c r="AQ583" s="559"/>
      <c r="AR583" s="559"/>
      <c r="AS583" s="559"/>
      <c r="AT583" s="559"/>
      <c r="AU583" s="559"/>
      <c r="AV583" s="559">
        <f>AW583+AZ583</f>
        <v>30988</v>
      </c>
      <c r="AW583" s="102"/>
      <c r="AX583" s="102"/>
      <c r="AY583" s="102"/>
      <c r="AZ583" s="490">
        <f>AZ587</f>
        <v>30988</v>
      </c>
      <c r="BA583" s="102">
        <f t="shared" si="1384"/>
        <v>0</v>
      </c>
      <c r="BB583" s="102"/>
      <c r="BC583" s="102"/>
      <c r="BD583" s="102"/>
      <c r="BE583" s="539" t="e">
        <f t="shared" si="1376"/>
        <v>#REF!</v>
      </c>
      <c r="BF583" s="304"/>
      <c r="BG583" s="102"/>
      <c r="BH583" s="440" t="e">
        <f>BH587+BH588+BH589</f>
        <v>#REF!</v>
      </c>
      <c r="BI583" s="499">
        <f>BJ583+BM583</f>
        <v>0</v>
      </c>
      <c r="BJ583" s="102"/>
      <c r="BK583" s="102"/>
      <c r="BL583" s="102"/>
      <c r="BM583" s="490">
        <f>BM587+BM588+BM589</f>
        <v>0</v>
      </c>
      <c r="BN583" s="440">
        <f t="shared" si="1417"/>
        <v>0</v>
      </c>
      <c r="BO583" s="499">
        <f>BO587</f>
        <v>0</v>
      </c>
      <c r="BP583" s="102"/>
      <c r="BQ583" s="102"/>
      <c r="BR583" s="102"/>
      <c r="BS583" s="490">
        <f>BS587</f>
        <v>0</v>
      </c>
      <c r="BT583" s="102"/>
      <c r="BU583" s="440">
        <f t="shared" si="1469"/>
        <v>0</v>
      </c>
      <c r="BV583" s="499" t="e">
        <f>BW583+BZ583</f>
        <v>#REF!</v>
      </c>
      <c r="BW583" s="102"/>
      <c r="BX583" s="102"/>
      <c r="BY583" s="102"/>
      <c r="BZ583" s="440" t="e">
        <f>BZ587+BZ588+BZ589</f>
        <v>#REF!</v>
      </c>
      <c r="CA583" s="344">
        <f t="shared" ref="CA583:CA602" si="1507">CB583+CC583+CD583</f>
        <v>0</v>
      </c>
      <c r="CB583" s="35"/>
      <c r="CC583" s="35"/>
      <c r="CD583" s="185"/>
      <c r="CE583" s="344">
        <v>0</v>
      </c>
      <c r="CF583" s="35"/>
      <c r="CG583" s="35"/>
      <c r="CH583" s="35"/>
      <c r="CI583" s="185">
        <v>0</v>
      </c>
      <c r="CJ583" s="490"/>
      <c r="CK583" s="499">
        <f>CL583+CO583</f>
        <v>0</v>
      </c>
      <c r="CL583" s="102"/>
      <c r="CM583" s="102"/>
      <c r="CN583" s="102"/>
      <c r="CO583" s="490">
        <f>CO587+CO588+CO589</f>
        <v>0</v>
      </c>
    </row>
    <row r="584" spans="2:93" s="56" customFormat="1" ht="91.5" hidden="1" customHeight="1" x14ac:dyDescent="0.2">
      <c r="B584" s="211" t="s">
        <v>34</v>
      </c>
      <c r="C584" s="142" t="s">
        <v>70</v>
      </c>
      <c r="D584" s="123" t="e">
        <f>E584+H584</f>
        <v>#REF!</v>
      </c>
      <c r="E584" s="249"/>
      <c r="F584" s="249"/>
      <c r="G584" s="249"/>
      <c r="H584" s="249" t="e">
        <f>#REF!</f>
        <v>#REF!</v>
      </c>
      <c r="I584" s="123"/>
      <c r="J584" s="33"/>
      <c r="K584" s="33"/>
      <c r="L584" s="33"/>
      <c r="M584" s="123"/>
      <c r="N584" s="33"/>
      <c r="O584" s="33"/>
      <c r="P584" s="33"/>
      <c r="Q584" s="33" t="e">
        <f>#REF!</f>
        <v>#REF!</v>
      </c>
      <c r="R584" s="33"/>
      <c r="S584" s="123">
        <f t="shared" si="1479"/>
        <v>0</v>
      </c>
      <c r="T584" s="580" t="e">
        <f t="shared" si="1480"/>
        <v>#REF!</v>
      </c>
      <c r="U584" s="33"/>
      <c r="V584" s="33"/>
      <c r="W584" s="123"/>
      <c r="X584" s="33"/>
      <c r="Y584" s="33"/>
      <c r="Z584" s="33"/>
      <c r="AA584" s="33"/>
      <c r="AB584" s="33"/>
      <c r="AC584" s="123"/>
      <c r="AD584" s="580" t="e">
        <f t="shared" si="1428"/>
        <v>#REF!</v>
      </c>
      <c r="AE584" s="33"/>
      <c r="AF584" s="627"/>
      <c r="AG584" s="123"/>
      <c r="AH584" s="627"/>
      <c r="AI584" s="33"/>
      <c r="AJ584" s="33"/>
      <c r="AK584" s="123" t="e">
        <f>#REF!</f>
        <v>#REF!</v>
      </c>
      <c r="AL584" s="580" t="e">
        <f t="shared" si="1481"/>
        <v>#REF!</v>
      </c>
      <c r="AM584" s="33"/>
      <c r="AN584" s="33"/>
      <c r="AO584" s="33"/>
      <c r="AP584" s="33"/>
      <c r="AQ584" s="33"/>
      <c r="AR584" s="33"/>
      <c r="AS584" s="33"/>
      <c r="AT584" s="33"/>
      <c r="AU584" s="120"/>
      <c r="AV584" s="120">
        <f>AW584+AZ584</f>
        <v>0</v>
      </c>
      <c r="AW584" s="33"/>
      <c r="AX584" s="33"/>
      <c r="AY584" s="33"/>
      <c r="AZ584" s="33">
        <f>E584</f>
        <v>0</v>
      </c>
      <c r="BA584" s="102">
        <f t="shared" si="1384"/>
        <v>0</v>
      </c>
      <c r="BB584" s="33"/>
      <c r="BC584" s="33"/>
      <c r="BD584" s="33"/>
      <c r="BE584" s="33">
        <f t="shared" si="1376"/>
        <v>0</v>
      </c>
      <c r="BF584" s="304"/>
      <c r="BG584" s="33"/>
      <c r="BH584" s="33"/>
      <c r="BI584" s="120">
        <f>BJ584+BM584</f>
        <v>0</v>
      </c>
      <c r="BJ584" s="33"/>
      <c r="BK584" s="33"/>
      <c r="BL584" s="33"/>
      <c r="BM584" s="33">
        <f>AY584</f>
        <v>0</v>
      </c>
      <c r="BN584" s="120" t="e">
        <f t="shared" si="1417"/>
        <v>#REF!</v>
      </c>
      <c r="BO584" s="120" t="e">
        <f>BP584+BS584</f>
        <v>#REF!</v>
      </c>
      <c r="BP584" s="33"/>
      <c r="BQ584" s="33"/>
      <c r="BR584" s="33"/>
      <c r="BS584" s="33" t="e">
        <f>#REF!</f>
        <v>#REF!</v>
      </c>
      <c r="BT584" s="33"/>
      <c r="BU584" s="33">
        <f t="shared" si="1469"/>
        <v>0</v>
      </c>
      <c r="BV584" s="120">
        <f>BW584+BZ584</f>
        <v>0</v>
      </c>
      <c r="BW584" s="33"/>
      <c r="BX584" s="33"/>
      <c r="BY584" s="33"/>
      <c r="BZ584" s="33">
        <f>BF584</f>
        <v>0</v>
      </c>
      <c r="CA584" s="120">
        <f t="shared" si="1507"/>
        <v>0</v>
      </c>
      <c r="CB584" s="249"/>
      <c r="CC584" s="249"/>
      <c r="CD584" s="249"/>
      <c r="CE584" s="120">
        <f t="shared" ref="CE584:CE602" si="1508">CF584+CH584+CI584</f>
        <v>0</v>
      </c>
      <c r="CF584" s="249"/>
      <c r="CG584" s="249"/>
      <c r="CH584" s="249"/>
      <c r="CI584" s="249">
        <f t="shared" ref="CI584:CI622" si="1509">BZ584</f>
        <v>0</v>
      </c>
      <c r="CJ584" s="120"/>
      <c r="CK584" s="120">
        <f>CL584+CO584</f>
        <v>0</v>
      </c>
      <c r="CL584" s="33"/>
      <c r="CM584" s="33"/>
      <c r="CN584" s="33"/>
      <c r="CO584" s="33">
        <f>CB584</f>
        <v>0</v>
      </c>
    </row>
    <row r="585" spans="2:93" s="56" customFormat="1" ht="102.75" hidden="1" customHeight="1" x14ac:dyDescent="0.2">
      <c r="B585" s="211" t="s">
        <v>62</v>
      </c>
      <c r="C585" s="142" t="s">
        <v>71</v>
      </c>
      <c r="D585" s="123" t="e">
        <f>E585+H585</f>
        <v>#REF!</v>
      </c>
      <c r="E585" s="249"/>
      <c r="F585" s="249"/>
      <c r="G585" s="249"/>
      <c r="H585" s="249" t="e">
        <f>#REF!</f>
        <v>#REF!</v>
      </c>
      <c r="I585" s="123"/>
      <c r="J585" s="33"/>
      <c r="K585" s="33"/>
      <c r="L585" s="33"/>
      <c r="M585" s="123"/>
      <c r="N585" s="33"/>
      <c r="O585" s="33"/>
      <c r="P585" s="33"/>
      <c r="Q585" s="33" t="e">
        <f>#REF!</f>
        <v>#REF!</v>
      </c>
      <c r="R585" s="33"/>
      <c r="S585" s="123">
        <f t="shared" si="1479"/>
        <v>0</v>
      </c>
      <c r="T585" s="580" t="e">
        <f t="shared" si="1480"/>
        <v>#REF!</v>
      </c>
      <c r="U585" s="33"/>
      <c r="V585" s="33"/>
      <c r="W585" s="123"/>
      <c r="X585" s="33"/>
      <c r="Y585" s="33"/>
      <c r="Z585" s="33"/>
      <c r="AA585" s="33"/>
      <c r="AB585" s="33"/>
      <c r="AC585" s="123"/>
      <c r="AD585" s="580" t="e">
        <f t="shared" si="1428"/>
        <v>#REF!</v>
      </c>
      <c r="AE585" s="33"/>
      <c r="AF585" s="627"/>
      <c r="AG585" s="123"/>
      <c r="AH585" s="627"/>
      <c r="AI585" s="33"/>
      <c r="AJ585" s="33"/>
      <c r="AK585" s="123" t="e">
        <f>#REF!</f>
        <v>#REF!</v>
      </c>
      <c r="AL585" s="580" t="e">
        <f t="shared" si="1481"/>
        <v>#REF!</v>
      </c>
      <c r="AM585" s="33"/>
      <c r="AN585" s="33"/>
      <c r="AO585" s="33"/>
      <c r="AP585" s="33"/>
      <c r="AQ585" s="33"/>
      <c r="AR585" s="33"/>
      <c r="AS585" s="33"/>
      <c r="AT585" s="33"/>
      <c r="AU585" s="120"/>
      <c r="AV585" s="120">
        <f>AW585+AZ585</f>
        <v>0</v>
      </c>
      <c r="AW585" s="33"/>
      <c r="AX585" s="33"/>
      <c r="AY585" s="33"/>
      <c r="AZ585" s="33">
        <f>E585</f>
        <v>0</v>
      </c>
      <c r="BA585" s="102">
        <f t="shared" si="1384"/>
        <v>0</v>
      </c>
      <c r="BB585" s="33"/>
      <c r="BC585" s="33"/>
      <c r="BD585" s="33"/>
      <c r="BE585" s="33">
        <f t="shared" si="1376"/>
        <v>0</v>
      </c>
      <c r="BF585" s="304"/>
      <c r="BG585" s="33"/>
      <c r="BH585" s="33"/>
      <c r="BI585" s="120">
        <f>BJ585+BM585</f>
        <v>0</v>
      </c>
      <c r="BJ585" s="33"/>
      <c r="BK585" s="33"/>
      <c r="BL585" s="33"/>
      <c r="BM585" s="33">
        <f>AY585</f>
        <v>0</v>
      </c>
      <c r="BN585" s="120" t="e">
        <f t="shared" si="1417"/>
        <v>#REF!</v>
      </c>
      <c r="BO585" s="120" t="e">
        <f>BP585+BS585</f>
        <v>#REF!</v>
      </c>
      <c r="BP585" s="33"/>
      <c r="BQ585" s="33"/>
      <c r="BR585" s="33"/>
      <c r="BS585" s="33" t="e">
        <f>#REF!</f>
        <v>#REF!</v>
      </c>
      <c r="BT585" s="33"/>
      <c r="BU585" s="33">
        <f t="shared" si="1469"/>
        <v>0</v>
      </c>
      <c r="BV585" s="120">
        <f>BW585+BZ585</f>
        <v>0</v>
      </c>
      <c r="BW585" s="33"/>
      <c r="BX585" s="33"/>
      <c r="BY585" s="33"/>
      <c r="BZ585" s="33">
        <f>BF585</f>
        <v>0</v>
      </c>
      <c r="CA585" s="120">
        <f t="shared" si="1507"/>
        <v>0</v>
      </c>
      <c r="CB585" s="249"/>
      <c r="CC585" s="249"/>
      <c r="CD585" s="249"/>
      <c r="CE585" s="120">
        <f t="shared" si="1508"/>
        <v>0</v>
      </c>
      <c r="CF585" s="249"/>
      <c r="CG585" s="249"/>
      <c r="CH585" s="249"/>
      <c r="CI585" s="249">
        <f t="shared" si="1509"/>
        <v>0</v>
      </c>
      <c r="CJ585" s="120"/>
      <c r="CK585" s="120">
        <f>CL585+CO585</f>
        <v>0</v>
      </c>
      <c r="CL585" s="33"/>
      <c r="CM585" s="33"/>
      <c r="CN585" s="33"/>
      <c r="CO585" s="33">
        <f>CB585</f>
        <v>0</v>
      </c>
    </row>
    <row r="586" spans="2:93" s="56" customFormat="1" ht="76.5" hidden="1" customHeight="1" x14ac:dyDescent="0.2">
      <c r="B586" s="211" t="s">
        <v>7</v>
      </c>
      <c r="C586" s="142" t="s">
        <v>72</v>
      </c>
      <c r="D586" s="123"/>
      <c r="E586" s="249"/>
      <c r="F586" s="249"/>
      <c r="G586" s="249"/>
      <c r="H586" s="249"/>
      <c r="I586" s="123"/>
      <c r="J586" s="33"/>
      <c r="K586" s="33"/>
      <c r="L586" s="33"/>
      <c r="M586" s="123"/>
      <c r="N586" s="33"/>
      <c r="O586" s="33"/>
      <c r="P586" s="33"/>
      <c r="Q586" s="33"/>
      <c r="R586" s="33"/>
      <c r="S586" s="123">
        <f t="shared" si="1479"/>
        <v>0</v>
      </c>
      <c r="T586" s="580" t="e">
        <f t="shared" si="1480"/>
        <v>#DIV/0!</v>
      </c>
      <c r="U586" s="33"/>
      <c r="V586" s="33"/>
      <c r="W586" s="123"/>
      <c r="X586" s="33"/>
      <c r="Y586" s="33"/>
      <c r="Z586" s="33"/>
      <c r="AA586" s="33"/>
      <c r="AB586" s="33"/>
      <c r="AC586" s="123"/>
      <c r="AD586" s="580" t="e">
        <f t="shared" si="1428"/>
        <v>#DIV/0!</v>
      </c>
      <c r="AE586" s="33"/>
      <c r="AF586" s="627"/>
      <c r="AG586" s="123"/>
      <c r="AH586" s="627"/>
      <c r="AI586" s="33"/>
      <c r="AJ586" s="33"/>
      <c r="AK586" s="123"/>
      <c r="AL586" s="580" t="e">
        <f t="shared" si="1481"/>
        <v>#DIV/0!</v>
      </c>
      <c r="AM586" s="33"/>
      <c r="AN586" s="33"/>
      <c r="AO586" s="33"/>
      <c r="AP586" s="33"/>
      <c r="AQ586" s="33"/>
      <c r="AR586" s="33"/>
      <c r="AS586" s="33"/>
      <c r="AT586" s="33"/>
      <c r="AU586" s="120"/>
      <c r="AV586" s="120"/>
      <c r="AW586" s="33"/>
      <c r="AX586" s="33"/>
      <c r="AY586" s="33"/>
      <c r="AZ586" s="33"/>
      <c r="BA586" s="102">
        <f t="shared" si="1384"/>
        <v>0</v>
      </c>
      <c r="BB586" s="33"/>
      <c r="BC586" s="33"/>
      <c r="BD586" s="33"/>
      <c r="BE586" s="33">
        <f t="shared" si="1376"/>
        <v>0</v>
      </c>
      <c r="BF586" s="304"/>
      <c r="BG586" s="33"/>
      <c r="BH586" s="33"/>
      <c r="BI586" s="120"/>
      <c r="BJ586" s="33"/>
      <c r="BK586" s="33"/>
      <c r="BL586" s="33"/>
      <c r="BM586" s="33"/>
      <c r="BN586" s="120">
        <f t="shared" si="1417"/>
        <v>0</v>
      </c>
      <c r="BO586" s="120"/>
      <c r="BP586" s="33"/>
      <c r="BQ586" s="33"/>
      <c r="BR586" s="33"/>
      <c r="BS586" s="33"/>
      <c r="BT586" s="33"/>
      <c r="BU586" s="33">
        <f t="shared" si="1469"/>
        <v>0</v>
      </c>
      <c r="BV586" s="120"/>
      <c r="BW586" s="33"/>
      <c r="BX586" s="33"/>
      <c r="BY586" s="33"/>
      <c r="BZ586" s="33"/>
      <c r="CA586" s="120">
        <f t="shared" si="1507"/>
        <v>0</v>
      </c>
      <c r="CB586" s="249"/>
      <c r="CC586" s="249"/>
      <c r="CD586" s="249"/>
      <c r="CE586" s="120">
        <f t="shared" si="1508"/>
        <v>0</v>
      </c>
      <c r="CF586" s="249"/>
      <c r="CG586" s="249"/>
      <c r="CH586" s="249"/>
      <c r="CI586" s="249">
        <f t="shared" si="1509"/>
        <v>0</v>
      </c>
      <c r="CJ586" s="120"/>
      <c r="CK586" s="120"/>
      <c r="CL586" s="33"/>
      <c r="CM586" s="33"/>
      <c r="CN586" s="33"/>
      <c r="CO586" s="33"/>
    </row>
    <row r="587" spans="2:93" s="56" customFormat="1" ht="106.5" customHeight="1" x14ac:dyDescent="0.2">
      <c r="B587" s="211" t="s">
        <v>34</v>
      </c>
      <c r="C587" s="57" t="s">
        <v>369</v>
      </c>
      <c r="D587" s="123">
        <f>E587+H587</f>
        <v>30988</v>
      </c>
      <c r="E587" s="249"/>
      <c r="F587" s="249"/>
      <c r="G587" s="249"/>
      <c r="H587" s="123">
        <v>30988</v>
      </c>
      <c r="I587" s="123">
        <f>Q587</f>
        <v>0</v>
      </c>
      <c r="J587" s="120"/>
      <c r="K587" s="120"/>
      <c r="L587" s="120"/>
      <c r="M587" s="123"/>
      <c r="N587" s="120"/>
      <c r="O587" s="120"/>
      <c r="P587" s="120"/>
      <c r="Q587" s="120"/>
      <c r="R587" s="120"/>
      <c r="S587" s="123">
        <f t="shared" si="1479"/>
        <v>0</v>
      </c>
      <c r="T587" s="580">
        <f t="shared" si="1480"/>
        <v>0</v>
      </c>
      <c r="U587" s="33"/>
      <c r="V587" s="120"/>
      <c r="W587" s="123"/>
      <c r="X587" s="120"/>
      <c r="Y587" s="120"/>
      <c r="Z587" s="120"/>
      <c r="AA587" s="120"/>
      <c r="AB587" s="120"/>
      <c r="AC587" s="123">
        <f>AK587</f>
        <v>30988</v>
      </c>
      <c r="AD587" s="580">
        <f t="shared" ref="AD587:AD595" si="1510">AC587/D587</f>
        <v>1</v>
      </c>
      <c r="AE587" s="33"/>
      <c r="AF587" s="627"/>
      <c r="AG587" s="123"/>
      <c r="AH587" s="627"/>
      <c r="AI587" s="120"/>
      <c r="AJ587" s="120"/>
      <c r="AK587" s="123">
        <v>30988</v>
      </c>
      <c r="AL587" s="580">
        <f t="shared" si="1481"/>
        <v>1</v>
      </c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>
        <f>AW587+AZ587</f>
        <v>30988</v>
      </c>
      <c r="AW587" s="33"/>
      <c r="AX587" s="33"/>
      <c r="AY587" s="33"/>
      <c r="AZ587" s="120">
        <v>30988</v>
      </c>
      <c r="BA587" s="102">
        <f t="shared" si="1384"/>
        <v>0</v>
      </c>
      <c r="BB587" s="33"/>
      <c r="BC587" s="33"/>
      <c r="BD587" s="33"/>
      <c r="BE587" s="120">
        <f t="shared" ref="BE587:BE622" si="1511">BF587+BG587+BH587</f>
        <v>30988</v>
      </c>
      <c r="BF587" s="304"/>
      <c r="BG587" s="33"/>
      <c r="BH587" s="120">
        <f>H587</f>
        <v>30988</v>
      </c>
      <c r="BI587" s="120">
        <f>BJ587+BM587</f>
        <v>0</v>
      </c>
      <c r="BJ587" s="33"/>
      <c r="BK587" s="33"/>
      <c r="BL587" s="33"/>
      <c r="BM587" s="33">
        <v>0</v>
      </c>
      <c r="BN587" s="120">
        <f t="shared" si="1417"/>
        <v>0</v>
      </c>
      <c r="BO587" s="120">
        <f>BP587+BS587</f>
        <v>0</v>
      </c>
      <c r="BP587" s="33"/>
      <c r="BQ587" s="33"/>
      <c r="BR587" s="33"/>
      <c r="BS587" s="33">
        <v>0</v>
      </c>
      <c r="BT587" s="33"/>
      <c r="BU587" s="33">
        <f t="shared" si="1469"/>
        <v>0</v>
      </c>
      <c r="BV587" s="120">
        <f>BW587+BZ587</f>
        <v>0</v>
      </c>
      <c r="BW587" s="33"/>
      <c r="BX587" s="33"/>
      <c r="BY587" s="33"/>
      <c r="BZ587" s="33">
        <v>0</v>
      </c>
      <c r="CA587" s="120">
        <f t="shared" si="1507"/>
        <v>0</v>
      </c>
      <c r="CB587" s="249"/>
      <c r="CC587" s="249"/>
      <c r="CD587" s="249"/>
      <c r="CE587" s="120">
        <f t="shared" si="1508"/>
        <v>0</v>
      </c>
      <c r="CF587" s="249"/>
      <c r="CG587" s="249"/>
      <c r="CH587" s="249"/>
      <c r="CI587" s="249">
        <f t="shared" si="1509"/>
        <v>0</v>
      </c>
      <c r="CJ587" s="120"/>
      <c r="CK587" s="120">
        <f>CL587+CO587</f>
        <v>0</v>
      </c>
      <c r="CL587" s="33"/>
      <c r="CM587" s="33"/>
      <c r="CN587" s="33"/>
      <c r="CO587" s="33">
        <v>0</v>
      </c>
    </row>
    <row r="588" spans="2:93" s="56" customFormat="1" ht="144.75" hidden="1" customHeight="1" x14ac:dyDescent="0.2">
      <c r="B588" s="211" t="s">
        <v>62</v>
      </c>
      <c r="C588" s="57" t="s">
        <v>214</v>
      </c>
      <c r="D588" s="123">
        <f>E588+H588</f>
        <v>0</v>
      </c>
      <c r="E588" s="249"/>
      <c r="F588" s="249"/>
      <c r="G588" s="249"/>
      <c r="H588" s="249">
        <v>0</v>
      </c>
      <c r="I588" s="123"/>
      <c r="J588" s="33"/>
      <c r="K588" s="33"/>
      <c r="L588" s="33"/>
      <c r="M588" s="123"/>
      <c r="N588" s="33"/>
      <c r="O588" s="33"/>
      <c r="P588" s="33"/>
      <c r="Q588" s="33">
        <v>0</v>
      </c>
      <c r="R588" s="33"/>
      <c r="S588" s="123">
        <f t="shared" si="1479"/>
        <v>0</v>
      </c>
      <c r="T588" s="580" t="e">
        <f t="shared" si="1480"/>
        <v>#DIV/0!</v>
      </c>
      <c r="U588" s="33"/>
      <c r="V588" s="33"/>
      <c r="W588" s="123"/>
      <c r="X588" s="33"/>
      <c r="Y588" s="33"/>
      <c r="Z588" s="33"/>
      <c r="AA588" s="33"/>
      <c r="AB588" s="33"/>
      <c r="AC588" s="123"/>
      <c r="AD588" s="580" t="e">
        <f t="shared" si="1510"/>
        <v>#DIV/0!</v>
      </c>
      <c r="AE588" s="33"/>
      <c r="AF588" s="627"/>
      <c r="AG588" s="123"/>
      <c r="AH588" s="627"/>
      <c r="AI588" s="33"/>
      <c r="AJ588" s="33"/>
      <c r="AK588" s="123">
        <v>0</v>
      </c>
      <c r="AL588" s="580" t="e">
        <f t="shared" si="1481"/>
        <v>#DIV/0!</v>
      </c>
      <c r="AM588" s="33"/>
      <c r="AN588" s="33"/>
      <c r="AO588" s="33"/>
      <c r="AP588" s="33"/>
      <c r="AQ588" s="33"/>
      <c r="AR588" s="33"/>
      <c r="AS588" s="33"/>
      <c r="AT588" s="33"/>
      <c r="AU588" s="120"/>
      <c r="AV588" s="120">
        <f>AW588+AZ588</f>
        <v>0</v>
      </c>
      <c r="AW588" s="33"/>
      <c r="AX588" s="33"/>
      <c r="AY588" s="33"/>
      <c r="AZ588" s="33">
        <v>0</v>
      </c>
      <c r="BA588" s="102">
        <f t="shared" ref="BA588:BA622" si="1512">BB588+BC588+BD588</f>
        <v>0</v>
      </c>
      <c r="BB588" s="33"/>
      <c r="BC588" s="33"/>
      <c r="BD588" s="33"/>
      <c r="BE588" s="120">
        <f t="shared" si="1511"/>
        <v>0</v>
      </c>
      <c r="BF588" s="304"/>
      <c r="BG588" s="33"/>
      <c r="BH588" s="120">
        <f>H588</f>
        <v>0</v>
      </c>
      <c r="BI588" s="120">
        <f>BJ588+BM588</f>
        <v>0</v>
      </c>
      <c r="BJ588" s="33"/>
      <c r="BK588" s="33"/>
      <c r="BL588" s="33"/>
      <c r="BM588" s="33">
        <v>0</v>
      </c>
      <c r="BN588" s="120">
        <f t="shared" ref="BN588:BN602" si="1513">BO588+BP588+BQ588</f>
        <v>0</v>
      </c>
      <c r="BO588" s="120">
        <f>BP588+BS588</f>
        <v>0</v>
      </c>
      <c r="BP588" s="33"/>
      <c r="BQ588" s="33"/>
      <c r="BR588" s="33"/>
      <c r="BS588" s="33">
        <v>0</v>
      </c>
      <c r="BT588" s="33"/>
      <c r="BU588" s="33">
        <f t="shared" si="1469"/>
        <v>0</v>
      </c>
      <c r="BV588" s="120">
        <f>BW588+BZ588</f>
        <v>0</v>
      </c>
      <c r="BW588" s="33"/>
      <c r="BX588" s="33"/>
      <c r="BY588" s="33"/>
      <c r="BZ588" s="33">
        <v>0</v>
      </c>
      <c r="CA588" s="120">
        <f t="shared" si="1507"/>
        <v>0</v>
      </c>
      <c r="CB588" s="249"/>
      <c r="CC588" s="249"/>
      <c r="CD588" s="249"/>
      <c r="CE588" s="120">
        <f t="shared" si="1508"/>
        <v>0</v>
      </c>
      <c r="CF588" s="249"/>
      <c r="CG588" s="249"/>
      <c r="CH588" s="249"/>
      <c r="CI588" s="249">
        <f t="shared" si="1509"/>
        <v>0</v>
      </c>
      <c r="CJ588" s="120"/>
      <c r="CK588" s="120">
        <f>CL588+CO588</f>
        <v>0</v>
      </c>
      <c r="CL588" s="33"/>
      <c r="CM588" s="33"/>
      <c r="CN588" s="33"/>
      <c r="CO588" s="33">
        <v>0</v>
      </c>
    </row>
    <row r="589" spans="2:93" s="56" customFormat="1" ht="186.75" hidden="1" customHeight="1" x14ac:dyDescent="0.2">
      <c r="B589" s="211" t="s">
        <v>7</v>
      </c>
      <c r="C589" s="57" t="s">
        <v>246</v>
      </c>
      <c r="D589" s="123" t="e">
        <f>E589+H589</f>
        <v>#REF!</v>
      </c>
      <c r="E589" s="249"/>
      <c r="F589" s="249"/>
      <c r="G589" s="249"/>
      <c r="H589" s="249" t="e">
        <f>#REF!</f>
        <v>#REF!</v>
      </c>
      <c r="I589" s="123"/>
      <c r="J589" s="33"/>
      <c r="K589" s="33"/>
      <c r="L589" s="33"/>
      <c r="M589" s="123"/>
      <c r="N589" s="33"/>
      <c r="O589" s="33"/>
      <c r="P589" s="33"/>
      <c r="Q589" s="33" t="e">
        <f>#REF!</f>
        <v>#REF!</v>
      </c>
      <c r="R589" s="33"/>
      <c r="S589" s="123">
        <f t="shared" si="1479"/>
        <v>0</v>
      </c>
      <c r="T589" s="580" t="e">
        <f t="shared" si="1480"/>
        <v>#REF!</v>
      </c>
      <c r="U589" s="33"/>
      <c r="V589" s="33"/>
      <c r="W589" s="123"/>
      <c r="X589" s="33"/>
      <c r="Y589" s="33"/>
      <c r="Z589" s="33"/>
      <c r="AA589" s="33"/>
      <c r="AB589" s="33"/>
      <c r="AC589" s="123"/>
      <c r="AD589" s="580" t="e">
        <f t="shared" si="1510"/>
        <v>#REF!</v>
      </c>
      <c r="AE589" s="33"/>
      <c r="AF589" s="627"/>
      <c r="AG589" s="123"/>
      <c r="AH589" s="627"/>
      <c r="AI589" s="33"/>
      <c r="AJ589" s="33"/>
      <c r="AK589" s="123" t="e">
        <f>#REF!</f>
        <v>#REF!</v>
      </c>
      <c r="AL589" s="580" t="e">
        <f t="shared" si="1481"/>
        <v>#REF!</v>
      </c>
      <c r="AM589" s="33"/>
      <c r="AN589" s="33"/>
      <c r="AO589" s="33"/>
      <c r="AP589" s="33"/>
      <c r="AQ589" s="33"/>
      <c r="AR589" s="33"/>
      <c r="AS589" s="33"/>
      <c r="AT589" s="33"/>
      <c r="AU589" s="120"/>
      <c r="AV589" s="120" t="e">
        <f>AW589+AZ589</f>
        <v>#REF!</v>
      </c>
      <c r="AW589" s="33"/>
      <c r="AX589" s="33"/>
      <c r="AY589" s="33"/>
      <c r="AZ589" s="33" t="e">
        <f>D589</f>
        <v>#REF!</v>
      </c>
      <c r="BA589" s="102">
        <f t="shared" si="1512"/>
        <v>0</v>
      </c>
      <c r="BB589" s="33"/>
      <c r="BC589" s="33"/>
      <c r="BD589" s="33"/>
      <c r="BE589" s="120" t="e">
        <f t="shared" si="1511"/>
        <v>#REF!</v>
      </c>
      <c r="BF589" s="304"/>
      <c r="BG589" s="33"/>
      <c r="BH589" s="120" t="e">
        <f>H589</f>
        <v>#REF!</v>
      </c>
      <c r="BI589" s="120">
        <f>BJ589+BM589</f>
        <v>0</v>
      </c>
      <c r="BJ589" s="33"/>
      <c r="BK589" s="33"/>
      <c r="BL589" s="33"/>
      <c r="BM589" s="33">
        <f>AX589</f>
        <v>0</v>
      </c>
      <c r="BN589" s="120" t="e">
        <f t="shared" si="1513"/>
        <v>#REF!</v>
      </c>
      <c r="BO589" s="120" t="e">
        <f>BP589+BS589</f>
        <v>#REF!</v>
      </c>
      <c r="BP589" s="33"/>
      <c r="BQ589" s="33"/>
      <c r="BR589" s="33"/>
      <c r="BS589" s="33" t="e">
        <f>#REF!</f>
        <v>#REF!</v>
      </c>
      <c r="BT589" s="33"/>
      <c r="BU589" s="33">
        <f t="shared" si="1469"/>
        <v>0</v>
      </c>
      <c r="BV589" s="120" t="e">
        <f>BW589+BZ589</f>
        <v>#REF!</v>
      </c>
      <c r="BW589" s="33"/>
      <c r="BX589" s="33"/>
      <c r="BY589" s="33"/>
      <c r="BZ589" s="33" t="e">
        <f>BE589</f>
        <v>#REF!</v>
      </c>
      <c r="CA589" s="120">
        <f t="shared" si="1507"/>
        <v>0</v>
      </c>
      <c r="CB589" s="249"/>
      <c r="CC589" s="249"/>
      <c r="CD589" s="249"/>
      <c r="CE589" s="120" t="e">
        <f t="shared" si="1508"/>
        <v>#REF!</v>
      </c>
      <c r="CF589" s="249"/>
      <c r="CG589" s="249"/>
      <c r="CH589" s="249"/>
      <c r="CI589" s="249" t="e">
        <f t="shared" si="1509"/>
        <v>#REF!</v>
      </c>
      <c r="CJ589" s="120"/>
      <c r="CK589" s="120">
        <f>CL589+CO589</f>
        <v>0</v>
      </c>
      <c r="CL589" s="33"/>
      <c r="CM589" s="33"/>
      <c r="CN589" s="33"/>
      <c r="CO589" s="33">
        <f>CA589</f>
        <v>0</v>
      </c>
    </row>
    <row r="590" spans="2:93" s="54" customFormat="1" ht="63" hidden="1" customHeight="1" x14ac:dyDescent="0.25">
      <c r="B590" s="208" t="s">
        <v>235</v>
      </c>
      <c r="C590" s="143" t="s">
        <v>74</v>
      </c>
      <c r="D590" s="185">
        <f>E590+H590</f>
        <v>0</v>
      </c>
      <c r="E590" s="35"/>
      <c r="F590" s="35"/>
      <c r="G590" s="35"/>
      <c r="H590" s="35">
        <f>H591</f>
        <v>0</v>
      </c>
      <c r="I590" s="185"/>
      <c r="J590" s="102"/>
      <c r="K590" s="102"/>
      <c r="L590" s="102"/>
      <c r="M590" s="185"/>
      <c r="N590" s="102"/>
      <c r="O590" s="102"/>
      <c r="P590" s="102"/>
      <c r="Q590" s="102">
        <f>Q591</f>
        <v>0</v>
      </c>
      <c r="R590" s="102"/>
      <c r="S590" s="185">
        <f t="shared" si="1479"/>
        <v>0</v>
      </c>
      <c r="T590" s="580" t="e">
        <f t="shared" si="1480"/>
        <v>#DIV/0!</v>
      </c>
      <c r="U590" s="102"/>
      <c r="V590" s="102"/>
      <c r="W590" s="185"/>
      <c r="X590" s="102"/>
      <c r="Y590" s="102"/>
      <c r="Z590" s="102"/>
      <c r="AA590" s="102"/>
      <c r="AB590" s="102"/>
      <c r="AC590" s="185"/>
      <c r="AD590" s="580" t="e">
        <f t="shared" si="1510"/>
        <v>#DIV/0!</v>
      </c>
      <c r="AE590" s="102"/>
      <c r="AF590" s="627"/>
      <c r="AG590" s="185"/>
      <c r="AH590" s="627"/>
      <c r="AI590" s="102"/>
      <c r="AJ590" s="102"/>
      <c r="AK590" s="185">
        <f>AK591</f>
        <v>0</v>
      </c>
      <c r="AL590" s="580" t="e">
        <f t="shared" si="1481"/>
        <v>#DIV/0!</v>
      </c>
      <c r="AM590" s="102"/>
      <c r="AN590" s="102"/>
      <c r="AO590" s="102"/>
      <c r="AP590" s="102"/>
      <c r="AQ590" s="102"/>
      <c r="AR590" s="102"/>
      <c r="AS590" s="102"/>
      <c r="AT590" s="102"/>
      <c r="AU590" s="559"/>
      <c r="AV590" s="564">
        <f>AW590+AZ590</f>
        <v>0</v>
      </c>
      <c r="AW590" s="102"/>
      <c r="AX590" s="102"/>
      <c r="AY590" s="102"/>
      <c r="AZ590" s="102">
        <f>AZ591</f>
        <v>0</v>
      </c>
      <c r="BA590" s="102">
        <f t="shared" si="1512"/>
        <v>0</v>
      </c>
      <c r="BB590" s="102"/>
      <c r="BC590" s="102"/>
      <c r="BD590" s="102"/>
      <c r="BE590" s="304">
        <f t="shared" si="1511"/>
        <v>0</v>
      </c>
      <c r="BF590" s="304">
        <f t="shared" ref="BF590:BF622" si="1514">E590</f>
        <v>0</v>
      </c>
      <c r="BG590" s="102"/>
      <c r="BH590" s="102"/>
      <c r="BI590" s="499">
        <f>BJ590+BM590</f>
        <v>0</v>
      </c>
      <c r="BJ590" s="102"/>
      <c r="BK590" s="102"/>
      <c r="BL590" s="102"/>
      <c r="BM590" s="102">
        <f>BM591</f>
        <v>0</v>
      </c>
      <c r="BN590" s="440">
        <f t="shared" si="1513"/>
        <v>0</v>
      </c>
      <c r="BO590" s="499">
        <f>BP590+BS590</f>
        <v>0</v>
      </c>
      <c r="BP590" s="102"/>
      <c r="BQ590" s="102"/>
      <c r="BR590" s="102"/>
      <c r="BS590" s="102">
        <f>BS591</f>
        <v>0</v>
      </c>
      <c r="BT590" s="102"/>
      <c r="BU590" s="102">
        <f t="shared" si="1469"/>
        <v>0</v>
      </c>
      <c r="BV590" s="499">
        <f>BW590+BZ590</f>
        <v>0</v>
      </c>
      <c r="BW590" s="102"/>
      <c r="BX590" s="102"/>
      <c r="BY590" s="102"/>
      <c r="BZ590" s="102">
        <f>BZ591</f>
        <v>0</v>
      </c>
      <c r="CA590" s="344">
        <f t="shared" si="1507"/>
        <v>0</v>
      </c>
      <c r="CB590" s="35"/>
      <c r="CC590" s="35"/>
      <c r="CD590" s="35"/>
      <c r="CE590" s="344">
        <f t="shared" si="1508"/>
        <v>0</v>
      </c>
      <c r="CF590" s="35"/>
      <c r="CG590" s="35"/>
      <c r="CH590" s="35"/>
      <c r="CI590" s="35">
        <f t="shared" si="1509"/>
        <v>0</v>
      </c>
      <c r="CJ590" s="490"/>
      <c r="CK590" s="499">
        <f>CL590+CO590</f>
        <v>0</v>
      </c>
      <c r="CL590" s="102"/>
      <c r="CM590" s="102"/>
      <c r="CN590" s="102"/>
      <c r="CO590" s="102">
        <f>CO591</f>
        <v>0</v>
      </c>
    </row>
    <row r="591" spans="2:93" s="56" customFormat="1" ht="112.5" hidden="1" customHeight="1" x14ac:dyDescent="0.2">
      <c r="B591" s="211" t="s">
        <v>34</v>
      </c>
      <c r="C591" s="57" t="s">
        <v>213</v>
      </c>
      <c r="D591" s="182">
        <f>E591+H591</f>
        <v>0</v>
      </c>
      <c r="E591" s="249"/>
      <c r="F591" s="249"/>
      <c r="G591" s="249"/>
      <c r="H591" s="250">
        <v>0</v>
      </c>
      <c r="I591" s="182"/>
      <c r="J591" s="21"/>
      <c r="K591" s="21"/>
      <c r="L591" s="21"/>
      <c r="M591" s="182"/>
      <c r="N591" s="21"/>
      <c r="O591" s="21"/>
      <c r="P591" s="21"/>
      <c r="Q591" s="21">
        <v>0</v>
      </c>
      <c r="R591" s="21"/>
      <c r="S591" s="182">
        <f t="shared" si="1479"/>
        <v>0</v>
      </c>
      <c r="T591" s="580" t="e">
        <f t="shared" si="1480"/>
        <v>#DIV/0!</v>
      </c>
      <c r="U591" s="33"/>
      <c r="V591" s="21"/>
      <c r="W591" s="182"/>
      <c r="X591" s="21"/>
      <c r="Y591" s="21"/>
      <c r="Z591" s="21"/>
      <c r="AA591" s="21"/>
      <c r="AB591" s="21"/>
      <c r="AC591" s="182"/>
      <c r="AD591" s="580" t="e">
        <f t="shared" si="1510"/>
        <v>#DIV/0!</v>
      </c>
      <c r="AE591" s="33"/>
      <c r="AF591" s="627"/>
      <c r="AG591" s="182"/>
      <c r="AH591" s="627"/>
      <c r="AI591" s="21"/>
      <c r="AJ591" s="21"/>
      <c r="AK591" s="182">
        <v>0</v>
      </c>
      <c r="AL591" s="580" t="e">
        <f t="shared" si="1481"/>
        <v>#DIV/0!</v>
      </c>
      <c r="AM591" s="21"/>
      <c r="AN591" s="21"/>
      <c r="AO591" s="21"/>
      <c r="AP591" s="21"/>
      <c r="AQ591" s="21"/>
      <c r="AR591" s="21"/>
      <c r="AS591" s="21"/>
      <c r="AT591" s="21"/>
      <c r="AU591" s="564"/>
      <c r="AV591" s="564">
        <f>AW591+AZ591</f>
        <v>0</v>
      </c>
      <c r="AW591" s="33"/>
      <c r="AX591" s="33"/>
      <c r="AY591" s="33"/>
      <c r="AZ591" s="21">
        <v>0</v>
      </c>
      <c r="BA591" s="102">
        <f t="shared" si="1512"/>
        <v>0</v>
      </c>
      <c r="BB591" s="33"/>
      <c r="BC591" s="33"/>
      <c r="BD591" s="33"/>
      <c r="BE591" s="304">
        <f t="shared" si="1511"/>
        <v>0</v>
      </c>
      <c r="BF591" s="304">
        <f t="shared" si="1514"/>
        <v>0</v>
      </c>
      <c r="BG591" s="33"/>
      <c r="BH591" s="33"/>
      <c r="BI591" s="495">
        <f>BJ591+BM591</f>
        <v>0</v>
      </c>
      <c r="BJ591" s="33"/>
      <c r="BK591" s="33"/>
      <c r="BL591" s="33"/>
      <c r="BM591" s="21">
        <v>0</v>
      </c>
      <c r="BN591" s="437">
        <f t="shared" si="1513"/>
        <v>0</v>
      </c>
      <c r="BO591" s="495">
        <f>BP591+BS591</f>
        <v>0</v>
      </c>
      <c r="BP591" s="33"/>
      <c r="BQ591" s="33"/>
      <c r="BR591" s="33"/>
      <c r="BS591" s="21">
        <v>0</v>
      </c>
      <c r="BT591" s="33"/>
      <c r="BU591" s="21">
        <f t="shared" si="1469"/>
        <v>0</v>
      </c>
      <c r="BV591" s="495">
        <f>BW591+BZ591</f>
        <v>0</v>
      </c>
      <c r="BW591" s="33"/>
      <c r="BX591" s="33"/>
      <c r="BY591" s="33"/>
      <c r="BZ591" s="21">
        <v>0</v>
      </c>
      <c r="CA591" s="342">
        <f t="shared" si="1507"/>
        <v>0</v>
      </c>
      <c r="CB591" s="249"/>
      <c r="CC591" s="249"/>
      <c r="CD591" s="250"/>
      <c r="CE591" s="342">
        <f t="shared" si="1508"/>
        <v>0</v>
      </c>
      <c r="CF591" s="249"/>
      <c r="CG591" s="249"/>
      <c r="CH591" s="249"/>
      <c r="CI591" s="250">
        <f t="shared" si="1509"/>
        <v>0</v>
      </c>
      <c r="CJ591" s="486"/>
      <c r="CK591" s="495">
        <f>CL591+CO591</f>
        <v>0</v>
      </c>
      <c r="CL591" s="33"/>
      <c r="CM591" s="33"/>
      <c r="CN591" s="33"/>
      <c r="CO591" s="21">
        <v>0</v>
      </c>
    </row>
    <row r="592" spans="2:93" s="56" customFormat="1" ht="111.75" hidden="1" customHeight="1" x14ac:dyDescent="0.2">
      <c r="B592" s="211" t="s">
        <v>62</v>
      </c>
      <c r="C592" s="135" t="s">
        <v>75</v>
      </c>
      <c r="D592" s="182"/>
      <c r="E592" s="249"/>
      <c r="F592" s="249"/>
      <c r="G592" s="249"/>
      <c r="H592" s="250"/>
      <c r="I592" s="182"/>
      <c r="J592" s="21"/>
      <c r="K592" s="21"/>
      <c r="L592" s="21"/>
      <c r="M592" s="182"/>
      <c r="N592" s="21"/>
      <c r="O592" s="21"/>
      <c r="P592" s="21"/>
      <c r="Q592" s="21"/>
      <c r="R592" s="21"/>
      <c r="S592" s="182">
        <f t="shared" si="1479"/>
        <v>0</v>
      </c>
      <c r="T592" s="580" t="e">
        <f t="shared" si="1480"/>
        <v>#DIV/0!</v>
      </c>
      <c r="U592" s="33"/>
      <c r="V592" s="21"/>
      <c r="W592" s="182"/>
      <c r="X592" s="21"/>
      <c r="Y592" s="21"/>
      <c r="Z592" s="21"/>
      <c r="AA592" s="21"/>
      <c r="AB592" s="21"/>
      <c r="AC592" s="182"/>
      <c r="AD592" s="580" t="e">
        <f t="shared" si="1510"/>
        <v>#DIV/0!</v>
      </c>
      <c r="AE592" s="33"/>
      <c r="AF592" s="627"/>
      <c r="AG592" s="182"/>
      <c r="AH592" s="627"/>
      <c r="AI592" s="21"/>
      <c r="AJ592" s="21"/>
      <c r="AK592" s="182"/>
      <c r="AL592" s="580" t="e">
        <f t="shared" si="1481"/>
        <v>#DIV/0!</v>
      </c>
      <c r="AM592" s="21"/>
      <c r="AN592" s="21"/>
      <c r="AO592" s="21"/>
      <c r="AP592" s="21"/>
      <c r="AQ592" s="21"/>
      <c r="AR592" s="21"/>
      <c r="AS592" s="21"/>
      <c r="AT592" s="21"/>
      <c r="AU592" s="564"/>
      <c r="AV592" s="564"/>
      <c r="AW592" s="33"/>
      <c r="AX592" s="33"/>
      <c r="AY592" s="33"/>
      <c r="AZ592" s="21"/>
      <c r="BA592" s="102">
        <f t="shared" si="1512"/>
        <v>0</v>
      </c>
      <c r="BB592" s="33"/>
      <c r="BC592" s="33"/>
      <c r="BD592" s="33"/>
      <c r="BE592" s="304">
        <f t="shared" si="1511"/>
        <v>0</v>
      </c>
      <c r="BF592" s="304">
        <f t="shared" si="1514"/>
        <v>0</v>
      </c>
      <c r="BG592" s="33"/>
      <c r="BH592" s="33"/>
      <c r="BI592" s="495"/>
      <c r="BJ592" s="33"/>
      <c r="BK592" s="33"/>
      <c r="BL592" s="33"/>
      <c r="BM592" s="21"/>
      <c r="BN592" s="437">
        <f t="shared" si="1513"/>
        <v>0</v>
      </c>
      <c r="BO592" s="495"/>
      <c r="BP592" s="33"/>
      <c r="BQ592" s="33"/>
      <c r="BR592" s="33"/>
      <c r="BS592" s="21"/>
      <c r="BT592" s="33"/>
      <c r="BU592" s="21">
        <f t="shared" si="1469"/>
        <v>0</v>
      </c>
      <c r="BV592" s="495"/>
      <c r="BW592" s="33"/>
      <c r="BX592" s="33"/>
      <c r="BY592" s="33"/>
      <c r="BZ592" s="21"/>
      <c r="CA592" s="342">
        <f t="shared" si="1507"/>
        <v>0</v>
      </c>
      <c r="CB592" s="249"/>
      <c r="CC592" s="249"/>
      <c r="CD592" s="250"/>
      <c r="CE592" s="342">
        <f t="shared" si="1508"/>
        <v>0</v>
      </c>
      <c r="CF592" s="249"/>
      <c r="CG592" s="249"/>
      <c r="CH592" s="249"/>
      <c r="CI592" s="250">
        <f t="shared" si="1509"/>
        <v>0</v>
      </c>
      <c r="CJ592" s="486"/>
      <c r="CK592" s="495"/>
      <c r="CL592" s="33"/>
      <c r="CM592" s="33"/>
      <c r="CN592" s="33"/>
      <c r="CO592" s="21"/>
    </row>
    <row r="593" spans="2:93" s="56" customFormat="1" ht="111.75" hidden="1" customHeight="1" x14ac:dyDescent="0.2">
      <c r="B593" s="211" t="s">
        <v>7</v>
      </c>
      <c r="C593" s="135" t="s">
        <v>76</v>
      </c>
      <c r="D593" s="182"/>
      <c r="E593" s="249"/>
      <c r="F593" s="249"/>
      <c r="G593" s="249"/>
      <c r="H593" s="250"/>
      <c r="I593" s="182"/>
      <c r="J593" s="21"/>
      <c r="K593" s="21"/>
      <c r="L593" s="21"/>
      <c r="M593" s="182"/>
      <c r="N593" s="21"/>
      <c r="O593" s="21"/>
      <c r="P593" s="21"/>
      <c r="Q593" s="21"/>
      <c r="R593" s="21"/>
      <c r="S593" s="182">
        <f t="shared" si="1479"/>
        <v>0</v>
      </c>
      <c r="T593" s="580" t="e">
        <f t="shared" si="1480"/>
        <v>#DIV/0!</v>
      </c>
      <c r="U593" s="33"/>
      <c r="V593" s="21"/>
      <c r="W593" s="182"/>
      <c r="X593" s="21"/>
      <c r="Y593" s="21"/>
      <c r="Z593" s="21"/>
      <c r="AA593" s="21"/>
      <c r="AB593" s="21"/>
      <c r="AC593" s="182"/>
      <c r="AD593" s="580" t="e">
        <f t="shared" si="1510"/>
        <v>#DIV/0!</v>
      </c>
      <c r="AE593" s="33"/>
      <c r="AF593" s="627"/>
      <c r="AG593" s="182"/>
      <c r="AH593" s="627"/>
      <c r="AI593" s="21"/>
      <c r="AJ593" s="21"/>
      <c r="AK593" s="182"/>
      <c r="AL593" s="580" t="e">
        <f t="shared" si="1481"/>
        <v>#DIV/0!</v>
      </c>
      <c r="AM593" s="21"/>
      <c r="AN593" s="21"/>
      <c r="AO593" s="21"/>
      <c r="AP593" s="21"/>
      <c r="AQ593" s="21"/>
      <c r="AR593" s="21"/>
      <c r="AS593" s="21"/>
      <c r="AT593" s="21"/>
      <c r="AU593" s="564"/>
      <c r="AV593" s="564"/>
      <c r="AW593" s="33"/>
      <c r="AX593" s="33"/>
      <c r="AY593" s="33"/>
      <c r="AZ593" s="21"/>
      <c r="BA593" s="102">
        <f t="shared" si="1512"/>
        <v>0</v>
      </c>
      <c r="BB593" s="33"/>
      <c r="BC593" s="33"/>
      <c r="BD593" s="33"/>
      <c r="BE593" s="304">
        <f t="shared" si="1511"/>
        <v>0</v>
      </c>
      <c r="BF593" s="304">
        <f t="shared" si="1514"/>
        <v>0</v>
      </c>
      <c r="BG593" s="33"/>
      <c r="BH593" s="33"/>
      <c r="BI593" s="495"/>
      <c r="BJ593" s="33"/>
      <c r="BK593" s="33"/>
      <c r="BL593" s="33"/>
      <c r="BM593" s="21"/>
      <c r="BN593" s="437">
        <f t="shared" si="1513"/>
        <v>0</v>
      </c>
      <c r="BO593" s="495"/>
      <c r="BP593" s="33"/>
      <c r="BQ593" s="33"/>
      <c r="BR593" s="33"/>
      <c r="BS593" s="21"/>
      <c r="BT593" s="33"/>
      <c r="BU593" s="21">
        <f t="shared" si="1469"/>
        <v>0</v>
      </c>
      <c r="BV593" s="495"/>
      <c r="BW593" s="33"/>
      <c r="BX593" s="33"/>
      <c r="BY593" s="33"/>
      <c r="BZ593" s="21"/>
      <c r="CA593" s="342">
        <f t="shared" si="1507"/>
        <v>0</v>
      </c>
      <c r="CB593" s="249"/>
      <c r="CC593" s="249"/>
      <c r="CD593" s="250"/>
      <c r="CE593" s="342">
        <f t="shared" si="1508"/>
        <v>0</v>
      </c>
      <c r="CF593" s="249"/>
      <c r="CG593" s="249"/>
      <c r="CH593" s="249"/>
      <c r="CI593" s="250">
        <f t="shared" si="1509"/>
        <v>0</v>
      </c>
      <c r="CJ593" s="486"/>
      <c r="CK593" s="495"/>
      <c r="CL593" s="33"/>
      <c r="CM593" s="33"/>
      <c r="CN593" s="33"/>
      <c r="CO593" s="21"/>
    </row>
    <row r="594" spans="2:93" s="54" customFormat="1" ht="33" customHeight="1" x14ac:dyDescent="0.25">
      <c r="B594" s="208" t="s">
        <v>404</v>
      </c>
      <c r="C594" s="143" t="s">
        <v>77</v>
      </c>
      <c r="D594" s="185">
        <f t="shared" ref="D594:D605" si="1515">E594+H594</f>
        <v>9300.2799099999993</v>
      </c>
      <c r="E594" s="35"/>
      <c r="F594" s="35"/>
      <c r="G594" s="35"/>
      <c r="H594" s="185">
        <f>H595</f>
        <v>9300.2799099999993</v>
      </c>
      <c r="I594" s="185">
        <f>Q594</f>
        <v>0</v>
      </c>
      <c r="J594" s="559"/>
      <c r="K594" s="559"/>
      <c r="L594" s="672"/>
      <c r="M594" s="185"/>
      <c r="N594" s="672"/>
      <c r="O594" s="559"/>
      <c r="P594" s="559"/>
      <c r="Q594" s="559">
        <f>Q595</f>
        <v>0</v>
      </c>
      <c r="R594" s="559"/>
      <c r="S594" s="185">
        <f t="shared" si="1479"/>
        <v>0</v>
      </c>
      <c r="T594" s="580">
        <f t="shared" si="1480"/>
        <v>0</v>
      </c>
      <c r="U594" s="102"/>
      <c r="V594" s="559"/>
      <c r="W594" s="185"/>
      <c r="X594" s="559"/>
      <c r="Y594" s="559"/>
      <c r="Z594" s="559"/>
      <c r="AA594" s="559"/>
      <c r="AB594" s="559"/>
      <c r="AC594" s="185">
        <f>AK594</f>
        <v>9300.2799099999993</v>
      </c>
      <c r="AD594" s="580">
        <f t="shared" si="1510"/>
        <v>1</v>
      </c>
      <c r="AE594" s="102"/>
      <c r="AF594" s="627"/>
      <c r="AG594" s="185"/>
      <c r="AH594" s="627"/>
      <c r="AI594" s="571"/>
      <c r="AJ594" s="571"/>
      <c r="AK594" s="185">
        <f>AK595</f>
        <v>9300.2799099999993</v>
      </c>
      <c r="AL594" s="580">
        <f t="shared" si="1481"/>
        <v>1</v>
      </c>
      <c r="AM594" s="559"/>
      <c r="AN594" s="559"/>
      <c r="AO594" s="559"/>
      <c r="AP594" s="559"/>
      <c r="AQ594" s="559"/>
      <c r="AR594" s="559"/>
      <c r="AS594" s="559"/>
      <c r="AT594" s="559"/>
      <c r="AU594" s="559"/>
      <c r="AV594" s="559">
        <f t="shared" ref="AV594:AV605" si="1516">AW594+AZ594</f>
        <v>9300.2799099999993</v>
      </c>
      <c r="AW594" s="102"/>
      <c r="AX594" s="102"/>
      <c r="AY594" s="102"/>
      <c r="AZ594" s="490">
        <f>AZ595</f>
        <v>9300.2799099999993</v>
      </c>
      <c r="BA594" s="102">
        <f t="shared" si="1512"/>
        <v>0</v>
      </c>
      <c r="BB594" s="102"/>
      <c r="BC594" s="102"/>
      <c r="BD594" s="102"/>
      <c r="BE594" s="304">
        <f t="shared" si="1511"/>
        <v>0</v>
      </c>
      <c r="BF594" s="304">
        <f t="shared" si="1514"/>
        <v>0</v>
      </c>
      <c r="BG594" s="102"/>
      <c r="BH594" s="102"/>
      <c r="BI594" s="499">
        <f t="shared" ref="BI594:BI605" si="1517">BJ594+BM594</f>
        <v>0</v>
      </c>
      <c r="BJ594" s="102"/>
      <c r="BK594" s="102"/>
      <c r="BL594" s="102"/>
      <c r="BM594" s="102">
        <f>BM595</f>
        <v>0</v>
      </c>
      <c r="BN594" s="440">
        <f>BN595</f>
        <v>0</v>
      </c>
      <c r="BO594" s="499">
        <f t="shared" ref="BO594:BO605" si="1518">BP594+BS594</f>
        <v>0</v>
      </c>
      <c r="BP594" s="102"/>
      <c r="BQ594" s="102"/>
      <c r="BR594" s="102"/>
      <c r="BS594" s="102">
        <f>BS595</f>
        <v>0</v>
      </c>
      <c r="BT594" s="102"/>
      <c r="BU594" s="102">
        <f t="shared" si="1469"/>
        <v>0</v>
      </c>
      <c r="BV594" s="499">
        <f t="shared" ref="BV594:BV605" si="1519">BW594+BZ594</f>
        <v>0</v>
      </c>
      <c r="BW594" s="102"/>
      <c r="BX594" s="102"/>
      <c r="BY594" s="102"/>
      <c r="BZ594" s="102">
        <f>BZ595</f>
        <v>0</v>
      </c>
      <c r="CA594" s="344">
        <f t="shared" si="1507"/>
        <v>0</v>
      </c>
      <c r="CB594" s="35"/>
      <c r="CC594" s="35"/>
      <c r="CD594" s="35"/>
      <c r="CE594" s="344">
        <f t="shared" si="1508"/>
        <v>0</v>
      </c>
      <c r="CF594" s="35"/>
      <c r="CG594" s="35"/>
      <c r="CH594" s="35"/>
      <c r="CI594" s="35">
        <f t="shared" si="1509"/>
        <v>0</v>
      </c>
      <c r="CJ594" s="490"/>
      <c r="CK594" s="499">
        <f t="shared" ref="CK594:CK605" si="1520">CL594+CO594</f>
        <v>0</v>
      </c>
      <c r="CL594" s="102"/>
      <c r="CM594" s="102"/>
      <c r="CN594" s="102"/>
      <c r="CO594" s="102">
        <f>CO595</f>
        <v>0</v>
      </c>
    </row>
    <row r="595" spans="2:93" s="56" customFormat="1" ht="90.75" customHeight="1" x14ac:dyDescent="0.2">
      <c r="B595" s="211" t="s">
        <v>34</v>
      </c>
      <c r="C595" s="57" t="s">
        <v>322</v>
      </c>
      <c r="D595" s="123">
        <f t="shared" si="1515"/>
        <v>9300.2799099999993</v>
      </c>
      <c r="E595" s="249"/>
      <c r="F595" s="249"/>
      <c r="G595" s="249"/>
      <c r="H595" s="123">
        <v>9300.2799099999993</v>
      </c>
      <c r="I595" s="123">
        <f>Q595</f>
        <v>0</v>
      </c>
      <c r="J595" s="120"/>
      <c r="K595" s="120"/>
      <c r="L595" s="120"/>
      <c r="M595" s="123"/>
      <c r="N595" s="120"/>
      <c r="O595" s="120"/>
      <c r="P595" s="120"/>
      <c r="Q595" s="120"/>
      <c r="R595" s="120"/>
      <c r="S595" s="123">
        <f t="shared" si="1479"/>
        <v>0</v>
      </c>
      <c r="T595" s="580">
        <f t="shared" si="1480"/>
        <v>0</v>
      </c>
      <c r="U595" s="33"/>
      <c r="V595" s="120"/>
      <c r="W595" s="123"/>
      <c r="X595" s="120"/>
      <c r="Y595" s="120"/>
      <c r="Z595" s="120"/>
      <c r="AA595" s="120"/>
      <c r="AB595" s="120"/>
      <c r="AC595" s="123">
        <f>AK595</f>
        <v>9300.2799099999993</v>
      </c>
      <c r="AD595" s="580">
        <f t="shared" si="1510"/>
        <v>1</v>
      </c>
      <c r="AE595" s="33"/>
      <c r="AF595" s="627"/>
      <c r="AG595" s="123"/>
      <c r="AH595" s="627"/>
      <c r="AI595" s="120"/>
      <c r="AJ595" s="120"/>
      <c r="AK595" s="123">
        <v>9300.2799099999993</v>
      </c>
      <c r="AL595" s="580">
        <f t="shared" si="1481"/>
        <v>1</v>
      </c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>
        <f t="shared" si="1516"/>
        <v>9300.2799099999993</v>
      </c>
      <c r="AW595" s="33"/>
      <c r="AX595" s="33"/>
      <c r="AY595" s="33"/>
      <c r="AZ595" s="120">
        <v>9300.2799099999993</v>
      </c>
      <c r="BA595" s="102">
        <f t="shared" si="1512"/>
        <v>0</v>
      </c>
      <c r="BB595" s="33"/>
      <c r="BC595" s="33"/>
      <c r="BD595" s="33"/>
      <c r="BE595" s="304">
        <f t="shared" si="1511"/>
        <v>0</v>
      </c>
      <c r="BF595" s="304">
        <f t="shared" si="1514"/>
        <v>0</v>
      </c>
      <c r="BG595" s="33"/>
      <c r="BH595" s="33"/>
      <c r="BI595" s="120">
        <f t="shared" si="1517"/>
        <v>0</v>
      </c>
      <c r="BJ595" s="33"/>
      <c r="BK595" s="33"/>
      <c r="BL595" s="33"/>
      <c r="BM595" s="33">
        <f>AX595</f>
        <v>0</v>
      </c>
      <c r="BN595" s="120">
        <v>0</v>
      </c>
      <c r="BO595" s="120">
        <v>0</v>
      </c>
      <c r="BP595" s="33"/>
      <c r="BQ595" s="33"/>
      <c r="BR595" s="33"/>
      <c r="BS595" s="33">
        <v>0</v>
      </c>
      <c r="BT595" s="33"/>
      <c r="BU595" s="33">
        <f t="shared" si="1469"/>
        <v>0</v>
      </c>
      <c r="BV595" s="120">
        <f t="shared" si="1519"/>
        <v>0</v>
      </c>
      <c r="BW595" s="33"/>
      <c r="BX595" s="33"/>
      <c r="BY595" s="33"/>
      <c r="BZ595" s="33">
        <f>BE595</f>
        <v>0</v>
      </c>
      <c r="CA595" s="120">
        <f t="shared" si="1507"/>
        <v>0</v>
      </c>
      <c r="CB595" s="249"/>
      <c r="CC595" s="249"/>
      <c r="CD595" s="249"/>
      <c r="CE595" s="120">
        <f t="shared" si="1508"/>
        <v>0</v>
      </c>
      <c r="CF595" s="249"/>
      <c r="CG595" s="249"/>
      <c r="CH595" s="249"/>
      <c r="CI595" s="249">
        <f t="shared" si="1509"/>
        <v>0</v>
      </c>
      <c r="CJ595" s="120"/>
      <c r="CK595" s="120">
        <f t="shared" si="1520"/>
        <v>0</v>
      </c>
      <c r="CL595" s="33"/>
      <c r="CM595" s="33"/>
      <c r="CN595" s="33"/>
      <c r="CO595" s="33">
        <f>CA595</f>
        <v>0</v>
      </c>
    </row>
    <row r="596" spans="2:93" s="56" customFormat="1" ht="132" hidden="1" customHeight="1" x14ac:dyDescent="0.2">
      <c r="B596" s="211" t="s">
        <v>62</v>
      </c>
      <c r="C596" s="142" t="s">
        <v>78</v>
      </c>
      <c r="D596" s="120">
        <f t="shared" si="1515"/>
        <v>0</v>
      </c>
      <c r="E596" s="33"/>
      <c r="F596" s="33"/>
      <c r="G596" s="33"/>
      <c r="H596" s="33">
        <v>0</v>
      </c>
      <c r="I596" s="33"/>
      <c r="J596" s="33"/>
      <c r="K596" s="33"/>
      <c r="L596" s="33"/>
      <c r="M596" s="33"/>
      <c r="N596" s="33"/>
      <c r="O596" s="33"/>
      <c r="P596" s="33"/>
      <c r="Q596" s="33">
        <v>0</v>
      </c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120">
        <f t="shared" ref="AU596:AU605" si="1521">AV596+AX596</f>
        <v>0</v>
      </c>
      <c r="AV596" s="120">
        <f t="shared" si="1516"/>
        <v>0</v>
      </c>
      <c r="AW596" s="33"/>
      <c r="AX596" s="33"/>
      <c r="AY596" s="33"/>
      <c r="AZ596" s="33">
        <v>0</v>
      </c>
      <c r="BA596" s="102">
        <f t="shared" si="1512"/>
        <v>0</v>
      </c>
      <c r="BB596" s="33"/>
      <c r="BC596" s="33"/>
      <c r="BD596" s="33"/>
      <c r="BE596" s="304">
        <f t="shared" si="1511"/>
        <v>0</v>
      </c>
      <c r="BF596" s="304">
        <f t="shared" si="1514"/>
        <v>0</v>
      </c>
      <c r="BG596" s="33"/>
      <c r="BH596" s="33"/>
      <c r="BI596" s="120">
        <f t="shared" si="1517"/>
        <v>0</v>
      </c>
      <c r="BJ596" s="33"/>
      <c r="BK596" s="33"/>
      <c r="BL596" s="33"/>
      <c r="BM596" s="33">
        <v>0</v>
      </c>
      <c r="BN596" s="120">
        <f t="shared" si="1513"/>
        <v>0</v>
      </c>
      <c r="BO596" s="120">
        <f t="shared" si="1518"/>
        <v>0</v>
      </c>
      <c r="BP596" s="33"/>
      <c r="BQ596" s="33"/>
      <c r="BR596" s="33"/>
      <c r="BS596" s="33">
        <v>0</v>
      </c>
      <c r="BT596" s="33"/>
      <c r="BU596" s="33">
        <f t="shared" si="1469"/>
        <v>0</v>
      </c>
      <c r="BV596" s="120">
        <f t="shared" si="1519"/>
        <v>0</v>
      </c>
      <c r="BW596" s="33"/>
      <c r="BX596" s="33"/>
      <c r="BY596" s="33"/>
      <c r="BZ596" s="33">
        <v>0</v>
      </c>
      <c r="CA596" s="120">
        <f t="shared" si="1507"/>
        <v>0</v>
      </c>
      <c r="CB596" s="249"/>
      <c r="CC596" s="249"/>
      <c r="CD596" s="249"/>
      <c r="CE596" s="120">
        <f t="shared" si="1508"/>
        <v>0</v>
      </c>
      <c r="CF596" s="249"/>
      <c r="CG596" s="249"/>
      <c r="CH596" s="249"/>
      <c r="CI596" s="249">
        <f t="shared" si="1509"/>
        <v>0</v>
      </c>
      <c r="CJ596" s="120"/>
      <c r="CK596" s="120">
        <f t="shared" si="1520"/>
        <v>0</v>
      </c>
      <c r="CL596" s="33"/>
      <c r="CM596" s="33"/>
      <c r="CN596" s="33"/>
      <c r="CO596" s="33">
        <v>0</v>
      </c>
    </row>
    <row r="597" spans="2:93" s="56" customFormat="1" ht="92.25" hidden="1" customHeight="1" x14ac:dyDescent="0.2">
      <c r="B597" s="211" t="s">
        <v>62</v>
      </c>
      <c r="C597" s="142" t="s">
        <v>79</v>
      </c>
      <c r="D597" s="120">
        <f t="shared" si="1515"/>
        <v>0</v>
      </c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120">
        <f t="shared" si="1521"/>
        <v>0</v>
      </c>
      <c r="AV597" s="120">
        <f t="shared" si="1516"/>
        <v>0</v>
      </c>
      <c r="AW597" s="33"/>
      <c r="AX597" s="33"/>
      <c r="AY597" s="33"/>
      <c r="AZ597" s="33"/>
      <c r="BA597" s="102">
        <f t="shared" si="1512"/>
        <v>0</v>
      </c>
      <c r="BB597" s="33"/>
      <c r="BC597" s="33"/>
      <c r="BD597" s="33"/>
      <c r="BE597" s="304">
        <f t="shared" si="1511"/>
        <v>0</v>
      </c>
      <c r="BF597" s="304">
        <f t="shared" si="1514"/>
        <v>0</v>
      </c>
      <c r="BG597" s="33"/>
      <c r="BH597" s="33"/>
      <c r="BI597" s="120">
        <f t="shared" si="1517"/>
        <v>0</v>
      </c>
      <c r="BJ597" s="33"/>
      <c r="BK597" s="33"/>
      <c r="BL597" s="33"/>
      <c r="BM597" s="33"/>
      <c r="BN597" s="120">
        <f t="shared" si="1513"/>
        <v>0</v>
      </c>
      <c r="BO597" s="120">
        <f t="shared" si="1518"/>
        <v>0</v>
      </c>
      <c r="BP597" s="33"/>
      <c r="BQ597" s="33"/>
      <c r="BR597" s="33"/>
      <c r="BS597" s="33"/>
      <c r="BT597" s="33"/>
      <c r="BU597" s="33">
        <f t="shared" si="1469"/>
        <v>0</v>
      </c>
      <c r="BV597" s="120">
        <f t="shared" si="1519"/>
        <v>0</v>
      </c>
      <c r="BW597" s="33"/>
      <c r="BX597" s="33"/>
      <c r="BY597" s="33"/>
      <c r="BZ597" s="33"/>
      <c r="CA597" s="120">
        <f t="shared" si="1507"/>
        <v>0</v>
      </c>
      <c r="CB597" s="249"/>
      <c r="CC597" s="249"/>
      <c r="CD597" s="249"/>
      <c r="CE597" s="120">
        <f t="shared" si="1508"/>
        <v>0</v>
      </c>
      <c r="CF597" s="249"/>
      <c r="CG597" s="249"/>
      <c r="CH597" s="249"/>
      <c r="CI597" s="249">
        <f t="shared" si="1509"/>
        <v>0</v>
      </c>
      <c r="CJ597" s="120"/>
      <c r="CK597" s="120">
        <f t="shared" si="1520"/>
        <v>0</v>
      </c>
      <c r="CL597" s="33"/>
      <c r="CM597" s="33"/>
      <c r="CN597" s="33"/>
      <c r="CO597" s="33"/>
    </row>
    <row r="598" spans="2:93" s="47" customFormat="1" ht="59.25" hidden="1" customHeight="1" x14ac:dyDescent="0.25">
      <c r="B598" s="208" t="s">
        <v>237</v>
      </c>
      <c r="C598" s="143" t="s">
        <v>81</v>
      </c>
      <c r="D598" s="440" t="e">
        <f t="shared" si="1515"/>
        <v>#REF!</v>
      </c>
      <c r="E598" s="21"/>
      <c r="F598" s="21"/>
      <c r="G598" s="21"/>
      <c r="H598" s="440" t="e">
        <f>H599+H600</f>
        <v>#REF!</v>
      </c>
      <c r="I598" s="559"/>
      <c r="J598" s="559"/>
      <c r="K598" s="559"/>
      <c r="L598" s="559"/>
      <c r="M598" s="559"/>
      <c r="N598" s="559"/>
      <c r="O598" s="559"/>
      <c r="P598" s="559"/>
      <c r="Q598" s="559" t="e">
        <f>Q599+Q600</f>
        <v>#REF!</v>
      </c>
      <c r="R598" s="559"/>
      <c r="S598" s="559"/>
      <c r="T598" s="559"/>
      <c r="U598" s="559"/>
      <c r="V598" s="559"/>
      <c r="W598" s="559"/>
      <c r="X598" s="559"/>
      <c r="Y598" s="559"/>
      <c r="Z598" s="559"/>
      <c r="AA598" s="559"/>
      <c r="AB598" s="559"/>
      <c r="AC598" s="120" t="e">
        <f>AK598</f>
        <v>#REF!</v>
      </c>
      <c r="AD598" s="120"/>
      <c r="AE598" s="120"/>
      <c r="AF598" s="120"/>
      <c r="AG598" s="120"/>
      <c r="AH598" s="120"/>
      <c r="AI598" s="120"/>
      <c r="AJ598" s="120"/>
      <c r="AK598" s="120" t="e">
        <f>D598</f>
        <v>#REF!</v>
      </c>
      <c r="AL598" s="582"/>
      <c r="AM598" s="559"/>
      <c r="AN598" s="559"/>
      <c r="AO598" s="559"/>
      <c r="AP598" s="559"/>
      <c r="AQ598" s="559"/>
      <c r="AR598" s="559"/>
      <c r="AS598" s="559"/>
      <c r="AT598" s="559"/>
      <c r="AU598" s="559" t="e">
        <f t="shared" si="1521"/>
        <v>#REF!</v>
      </c>
      <c r="AV598" s="564" t="e">
        <f t="shared" si="1516"/>
        <v>#REF!</v>
      </c>
      <c r="AW598" s="21"/>
      <c r="AX598" s="21"/>
      <c r="AY598" s="21"/>
      <c r="AZ598" s="490" t="e">
        <f>AZ599+AZ600</f>
        <v>#REF!</v>
      </c>
      <c r="BA598" s="102">
        <f t="shared" si="1512"/>
        <v>0</v>
      </c>
      <c r="BB598" s="21"/>
      <c r="BC598" s="21"/>
      <c r="BD598" s="21"/>
      <c r="BE598" s="304">
        <f t="shared" si="1511"/>
        <v>0</v>
      </c>
      <c r="BF598" s="304">
        <f t="shared" si="1514"/>
        <v>0</v>
      </c>
      <c r="BG598" s="21"/>
      <c r="BH598" s="21"/>
      <c r="BI598" s="499">
        <f t="shared" si="1517"/>
        <v>0</v>
      </c>
      <c r="BJ598" s="21"/>
      <c r="BK598" s="21"/>
      <c r="BL598" s="21"/>
      <c r="BM598" s="490">
        <f>BM599+BM600</f>
        <v>0</v>
      </c>
      <c r="BN598" s="440" t="e">
        <f t="shared" si="1513"/>
        <v>#REF!</v>
      </c>
      <c r="BO598" s="499" t="e">
        <f t="shared" si="1518"/>
        <v>#REF!</v>
      </c>
      <c r="BP598" s="21"/>
      <c r="BQ598" s="21"/>
      <c r="BR598" s="21"/>
      <c r="BS598" s="490" t="e">
        <f>BS599+BS600</f>
        <v>#REF!</v>
      </c>
      <c r="BT598" s="21"/>
      <c r="BU598" s="440">
        <f t="shared" si="1469"/>
        <v>0</v>
      </c>
      <c r="BV598" s="499">
        <f t="shared" si="1519"/>
        <v>0</v>
      </c>
      <c r="BW598" s="21"/>
      <c r="BX598" s="21"/>
      <c r="BY598" s="21"/>
      <c r="BZ598" s="440">
        <f>BZ599+BZ600</f>
        <v>0</v>
      </c>
      <c r="CA598" s="344">
        <f t="shared" si="1507"/>
        <v>0</v>
      </c>
      <c r="CB598" s="250"/>
      <c r="CC598" s="250"/>
      <c r="CD598" s="185"/>
      <c r="CE598" s="344">
        <f t="shared" si="1508"/>
        <v>0</v>
      </c>
      <c r="CF598" s="250"/>
      <c r="CG598" s="250"/>
      <c r="CH598" s="250"/>
      <c r="CI598" s="185">
        <f t="shared" si="1509"/>
        <v>0</v>
      </c>
      <c r="CJ598" s="490"/>
      <c r="CK598" s="499">
        <f t="shared" si="1520"/>
        <v>0</v>
      </c>
      <c r="CL598" s="21"/>
      <c r="CM598" s="21"/>
      <c r="CN598" s="21"/>
      <c r="CO598" s="490">
        <f>CO599+CO600</f>
        <v>0</v>
      </c>
    </row>
    <row r="599" spans="2:93" s="56" customFormat="1" ht="162.75" hidden="1" customHeight="1" x14ac:dyDescent="0.2">
      <c r="B599" s="211" t="s">
        <v>34</v>
      </c>
      <c r="C599" s="57" t="s">
        <v>215</v>
      </c>
      <c r="D599" s="120" t="e">
        <f t="shared" si="1515"/>
        <v>#REF!</v>
      </c>
      <c r="E599" s="33"/>
      <c r="F599" s="33"/>
      <c r="G599" s="33"/>
      <c r="H599" s="120" t="e">
        <f>#REF!</f>
        <v>#REF!</v>
      </c>
      <c r="I599" s="120"/>
      <c r="J599" s="120"/>
      <c r="K599" s="120"/>
      <c r="L599" s="120"/>
      <c r="M599" s="120"/>
      <c r="N599" s="120"/>
      <c r="O599" s="120"/>
      <c r="P599" s="120"/>
      <c r="Q599" s="120" t="e">
        <f>#REF!</f>
        <v>#REF!</v>
      </c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>
        <f t="shared" si="1521"/>
        <v>0</v>
      </c>
      <c r="AV599" s="120">
        <f t="shared" si="1516"/>
        <v>0</v>
      </c>
      <c r="AW599" s="33"/>
      <c r="AX599" s="33"/>
      <c r="AY599" s="33"/>
      <c r="AZ599" s="120">
        <f>E599</f>
        <v>0</v>
      </c>
      <c r="BA599" s="102">
        <f t="shared" si="1512"/>
        <v>0</v>
      </c>
      <c r="BB599" s="33"/>
      <c r="BC599" s="33"/>
      <c r="BD599" s="33"/>
      <c r="BE599" s="304">
        <f t="shared" si="1511"/>
        <v>0</v>
      </c>
      <c r="BF599" s="304">
        <f t="shared" si="1514"/>
        <v>0</v>
      </c>
      <c r="BG599" s="33"/>
      <c r="BH599" s="33"/>
      <c r="BI599" s="120">
        <f t="shared" si="1517"/>
        <v>0</v>
      </c>
      <c r="BJ599" s="33"/>
      <c r="BK599" s="33"/>
      <c r="BL599" s="33"/>
      <c r="BM599" s="120">
        <f>AY599</f>
        <v>0</v>
      </c>
      <c r="BN599" s="120" t="e">
        <f t="shared" si="1513"/>
        <v>#REF!</v>
      </c>
      <c r="BO599" s="120" t="e">
        <f t="shared" si="1518"/>
        <v>#REF!</v>
      </c>
      <c r="BP599" s="33"/>
      <c r="BQ599" s="33"/>
      <c r="BR599" s="33"/>
      <c r="BS599" s="120" t="e">
        <f>#REF!</f>
        <v>#REF!</v>
      </c>
      <c r="BT599" s="33"/>
      <c r="BU599" s="120">
        <f t="shared" si="1469"/>
        <v>0</v>
      </c>
      <c r="BV599" s="120">
        <f t="shared" si="1519"/>
        <v>0</v>
      </c>
      <c r="BW599" s="33"/>
      <c r="BX599" s="33"/>
      <c r="BY599" s="33"/>
      <c r="BZ599" s="120">
        <f>BF599</f>
        <v>0</v>
      </c>
      <c r="CA599" s="120">
        <f t="shared" si="1507"/>
        <v>0</v>
      </c>
      <c r="CB599" s="249"/>
      <c r="CC599" s="249"/>
      <c r="CD599" s="123"/>
      <c r="CE599" s="120">
        <f t="shared" si="1508"/>
        <v>0</v>
      </c>
      <c r="CF599" s="249"/>
      <c r="CG599" s="249"/>
      <c r="CH599" s="249"/>
      <c r="CI599" s="123">
        <f t="shared" si="1509"/>
        <v>0</v>
      </c>
      <c r="CJ599" s="120"/>
      <c r="CK599" s="120">
        <f t="shared" si="1520"/>
        <v>0</v>
      </c>
      <c r="CL599" s="33"/>
      <c r="CM599" s="33"/>
      <c r="CN599" s="33"/>
      <c r="CO599" s="120">
        <f>CB599</f>
        <v>0</v>
      </c>
    </row>
    <row r="600" spans="2:93" s="56" customFormat="1" ht="148.5" hidden="1" customHeight="1" x14ac:dyDescent="0.2">
      <c r="B600" s="211" t="s">
        <v>62</v>
      </c>
      <c r="C600" s="57" t="s">
        <v>168</v>
      </c>
      <c r="D600" s="120" t="e">
        <f t="shared" si="1515"/>
        <v>#REF!</v>
      </c>
      <c r="E600" s="33"/>
      <c r="F600" s="33"/>
      <c r="G600" s="33"/>
      <c r="H600" s="120" t="e">
        <f>#REF!</f>
        <v>#REF!</v>
      </c>
      <c r="I600" s="120"/>
      <c r="J600" s="120"/>
      <c r="K600" s="120"/>
      <c r="L600" s="120"/>
      <c r="M600" s="120"/>
      <c r="N600" s="120"/>
      <c r="O600" s="120"/>
      <c r="P600" s="120"/>
      <c r="Q600" s="120" t="e">
        <f>#REF!</f>
        <v>#REF!</v>
      </c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 t="e">
        <f t="shared" si="1521"/>
        <v>#REF!</v>
      </c>
      <c r="AV600" s="120" t="e">
        <f t="shared" si="1516"/>
        <v>#REF!</v>
      </c>
      <c r="AW600" s="33"/>
      <c r="AX600" s="33"/>
      <c r="AY600" s="33"/>
      <c r="AZ600" s="120" t="e">
        <f>D600</f>
        <v>#REF!</v>
      </c>
      <c r="BA600" s="102">
        <f t="shared" si="1512"/>
        <v>0</v>
      </c>
      <c r="BB600" s="33"/>
      <c r="BC600" s="33"/>
      <c r="BD600" s="33"/>
      <c r="BE600" s="304">
        <f t="shared" si="1511"/>
        <v>0</v>
      </c>
      <c r="BF600" s="304">
        <f t="shared" si="1514"/>
        <v>0</v>
      </c>
      <c r="BG600" s="33"/>
      <c r="BH600" s="33"/>
      <c r="BI600" s="120">
        <f t="shared" si="1517"/>
        <v>0</v>
      </c>
      <c r="BJ600" s="33"/>
      <c r="BK600" s="33"/>
      <c r="BL600" s="33"/>
      <c r="BM600" s="120">
        <f>AX600</f>
        <v>0</v>
      </c>
      <c r="BN600" s="120" t="e">
        <f t="shared" si="1513"/>
        <v>#REF!</v>
      </c>
      <c r="BO600" s="120" t="e">
        <f t="shared" si="1518"/>
        <v>#REF!</v>
      </c>
      <c r="BP600" s="33"/>
      <c r="BQ600" s="33"/>
      <c r="BR600" s="33"/>
      <c r="BS600" s="120" t="e">
        <f>#REF!</f>
        <v>#REF!</v>
      </c>
      <c r="BT600" s="33"/>
      <c r="BU600" s="120">
        <f t="shared" si="1469"/>
        <v>0</v>
      </c>
      <c r="BV600" s="120">
        <f t="shared" si="1519"/>
        <v>0</v>
      </c>
      <c r="BW600" s="33"/>
      <c r="BX600" s="33"/>
      <c r="BY600" s="33"/>
      <c r="BZ600" s="120">
        <f>BE600</f>
        <v>0</v>
      </c>
      <c r="CA600" s="120">
        <f t="shared" si="1507"/>
        <v>0</v>
      </c>
      <c r="CB600" s="249"/>
      <c r="CC600" s="249"/>
      <c r="CD600" s="123"/>
      <c r="CE600" s="120">
        <f t="shared" si="1508"/>
        <v>0</v>
      </c>
      <c r="CF600" s="249"/>
      <c r="CG600" s="249"/>
      <c r="CH600" s="249"/>
      <c r="CI600" s="123">
        <f t="shared" si="1509"/>
        <v>0</v>
      </c>
      <c r="CJ600" s="120"/>
      <c r="CK600" s="120">
        <f t="shared" si="1520"/>
        <v>0</v>
      </c>
      <c r="CL600" s="33"/>
      <c r="CM600" s="33"/>
      <c r="CN600" s="33"/>
      <c r="CO600" s="120">
        <f>CA600</f>
        <v>0</v>
      </c>
    </row>
    <row r="601" spans="2:93" s="54" customFormat="1" ht="33" hidden="1" customHeight="1" x14ac:dyDescent="0.25">
      <c r="B601" s="208" t="s">
        <v>415</v>
      </c>
      <c r="C601" s="143" t="s">
        <v>83</v>
      </c>
      <c r="D601" s="440">
        <f t="shared" si="1515"/>
        <v>0</v>
      </c>
      <c r="E601" s="102"/>
      <c r="F601" s="102"/>
      <c r="G601" s="102"/>
      <c r="H601" s="440">
        <f>H602</f>
        <v>0</v>
      </c>
      <c r="I601" s="559">
        <f>Q601</f>
        <v>0</v>
      </c>
      <c r="J601" s="559"/>
      <c r="K601" s="559"/>
      <c r="L601" s="559"/>
      <c r="M601" s="559"/>
      <c r="N601" s="559"/>
      <c r="O601" s="559"/>
      <c r="P601" s="559"/>
      <c r="Q601" s="559">
        <f>Q602</f>
        <v>0</v>
      </c>
      <c r="R601" s="559"/>
      <c r="S601" s="559"/>
      <c r="T601" s="559"/>
      <c r="U601" s="559"/>
      <c r="V601" s="559"/>
      <c r="W601" s="559"/>
      <c r="X601" s="559"/>
      <c r="Y601" s="559"/>
      <c r="Z601" s="559"/>
      <c r="AA601" s="559"/>
      <c r="AB601" s="559"/>
      <c r="AC601" s="582"/>
      <c r="AD601" s="559"/>
      <c r="AE601" s="559"/>
      <c r="AF601" s="559"/>
      <c r="AG601" s="559"/>
      <c r="AH601" s="559"/>
      <c r="AI601" s="559"/>
      <c r="AJ601" s="559"/>
      <c r="AK601" s="559"/>
      <c r="AL601" s="582"/>
      <c r="AM601" s="559"/>
      <c r="AN601" s="559"/>
      <c r="AO601" s="559"/>
      <c r="AP601" s="559"/>
      <c r="AQ601" s="559"/>
      <c r="AR601" s="559"/>
      <c r="AS601" s="559"/>
      <c r="AT601" s="559"/>
      <c r="AU601" s="559">
        <f t="shared" si="1521"/>
        <v>0</v>
      </c>
      <c r="AV601" s="564">
        <f t="shared" si="1516"/>
        <v>0</v>
      </c>
      <c r="AW601" s="102"/>
      <c r="AX601" s="102"/>
      <c r="AY601" s="102"/>
      <c r="AZ601" s="490">
        <f>AZ602</f>
        <v>0</v>
      </c>
      <c r="BA601" s="102">
        <f t="shared" si="1512"/>
        <v>0</v>
      </c>
      <c r="BB601" s="102"/>
      <c r="BC601" s="102"/>
      <c r="BD601" s="102"/>
      <c r="BE601" s="539">
        <f t="shared" si="1511"/>
        <v>0</v>
      </c>
      <c r="BF601" s="440">
        <f t="shared" si="1514"/>
        <v>0</v>
      </c>
      <c r="BG601" s="102"/>
      <c r="BH601" s="102"/>
      <c r="BI601" s="499">
        <f t="shared" si="1517"/>
        <v>0</v>
      </c>
      <c r="BJ601" s="102"/>
      <c r="BK601" s="102"/>
      <c r="BL601" s="102"/>
      <c r="BM601" s="490">
        <f>BM602</f>
        <v>0</v>
      </c>
      <c r="BN601" s="440">
        <f t="shared" si="1513"/>
        <v>0</v>
      </c>
      <c r="BO601" s="499">
        <f t="shared" si="1518"/>
        <v>0</v>
      </c>
      <c r="BP601" s="102"/>
      <c r="BQ601" s="102"/>
      <c r="BR601" s="102"/>
      <c r="BS601" s="490">
        <f>BS602</f>
        <v>0</v>
      </c>
      <c r="BT601" s="102"/>
      <c r="BU601" s="440">
        <f t="shared" si="1469"/>
        <v>0</v>
      </c>
      <c r="BV601" s="499">
        <f t="shared" si="1519"/>
        <v>5000</v>
      </c>
      <c r="BW601" s="102"/>
      <c r="BX601" s="102"/>
      <c r="BY601" s="102"/>
      <c r="BZ601" s="440">
        <f>BZ602</f>
        <v>5000</v>
      </c>
      <c r="CA601" s="344">
        <f t="shared" si="1507"/>
        <v>0</v>
      </c>
      <c r="CB601" s="35"/>
      <c r="CC601" s="35"/>
      <c r="CD601" s="185"/>
      <c r="CE601" s="344">
        <f t="shared" si="1508"/>
        <v>5000</v>
      </c>
      <c r="CF601" s="35"/>
      <c r="CG601" s="35"/>
      <c r="CH601" s="35"/>
      <c r="CI601" s="185">
        <f t="shared" si="1509"/>
        <v>5000</v>
      </c>
      <c r="CJ601" s="490"/>
      <c r="CK601" s="499">
        <f t="shared" si="1520"/>
        <v>5000</v>
      </c>
      <c r="CL601" s="102"/>
      <c r="CM601" s="102"/>
      <c r="CN601" s="102"/>
      <c r="CO601" s="490">
        <f>CO602</f>
        <v>5000</v>
      </c>
    </row>
    <row r="602" spans="2:93" s="56" customFormat="1" ht="192" hidden="1" customHeight="1" x14ac:dyDescent="0.2">
      <c r="B602" s="211" t="s">
        <v>34</v>
      </c>
      <c r="C602" s="57" t="s">
        <v>370</v>
      </c>
      <c r="D602" s="120">
        <f t="shared" si="1515"/>
        <v>0</v>
      </c>
      <c r="E602" s="33"/>
      <c r="F602" s="33"/>
      <c r="G602" s="33"/>
      <c r="H602" s="120">
        <v>0</v>
      </c>
      <c r="I602" s="120">
        <f>Q602</f>
        <v>0</v>
      </c>
      <c r="J602" s="120"/>
      <c r="K602" s="120"/>
      <c r="L602" s="120"/>
      <c r="M602" s="120"/>
      <c r="N602" s="120"/>
      <c r="O602" s="120"/>
      <c r="P602" s="120"/>
      <c r="Q602" s="120">
        <v>0</v>
      </c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>
        <f t="shared" si="1521"/>
        <v>0</v>
      </c>
      <c r="AV602" s="120">
        <f t="shared" si="1516"/>
        <v>0</v>
      </c>
      <c r="AW602" s="33"/>
      <c r="AX602" s="33"/>
      <c r="AY602" s="33"/>
      <c r="AZ602" s="120">
        <v>0</v>
      </c>
      <c r="BA602" s="102">
        <f t="shared" si="1512"/>
        <v>0</v>
      </c>
      <c r="BB602" s="33"/>
      <c r="BC602" s="33"/>
      <c r="BD602" s="33"/>
      <c r="BE602" s="120">
        <f t="shared" si="1511"/>
        <v>0</v>
      </c>
      <c r="BF602" s="120">
        <f t="shared" si="1514"/>
        <v>0</v>
      </c>
      <c r="BG602" s="33"/>
      <c r="BH602" s="33"/>
      <c r="BI602" s="120">
        <f t="shared" si="1517"/>
        <v>0</v>
      </c>
      <c r="BJ602" s="33"/>
      <c r="BK602" s="33"/>
      <c r="BL602" s="33"/>
      <c r="BM602" s="120">
        <v>0</v>
      </c>
      <c r="BN602" s="120">
        <f t="shared" si="1513"/>
        <v>0</v>
      </c>
      <c r="BO602" s="120">
        <f t="shared" si="1518"/>
        <v>0</v>
      </c>
      <c r="BP602" s="33"/>
      <c r="BQ602" s="33"/>
      <c r="BR602" s="33"/>
      <c r="BS602" s="120">
        <v>0</v>
      </c>
      <c r="BT602" s="33"/>
      <c r="BU602" s="120">
        <f t="shared" si="1469"/>
        <v>0</v>
      </c>
      <c r="BV602" s="120">
        <f t="shared" si="1519"/>
        <v>5000</v>
      </c>
      <c r="BW602" s="33"/>
      <c r="BX602" s="33"/>
      <c r="BY602" s="33"/>
      <c r="BZ602" s="120">
        <v>5000</v>
      </c>
      <c r="CA602" s="120">
        <f t="shared" si="1507"/>
        <v>0</v>
      </c>
      <c r="CB602" s="249"/>
      <c r="CC602" s="249"/>
      <c r="CD602" s="123"/>
      <c r="CE602" s="120">
        <f t="shared" si="1508"/>
        <v>5000</v>
      </c>
      <c r="CF602" s="249"/>
      <c r="CG602" s="249"/>
      <c r="CH602" s="249"/>
      <c r="CI602" s="123">
        <f t="shared" si="1509"/>
        <v>5000</v>
      </c>
      <c r="CJ602" s="120"/>
      <c r="CK602" s="120">
        <f t="shared" si="1520"/>
        <v>5000</v>
      </c>
      <c r="CL602" s="33"/>
      <c r="CM602" s="33"/>
      <c r="CN602" s="33"/>
      <c r="CO602" s="120">
        <v>5000</v>
      </c>
    </row>
    <row r="603" spans="2:93" s="47" customFormat="1" ht="33" hidden="1" customHeight="1" x14ac:dyDescent="0.25">
      <c r="B603" s="208" t="s">
        <v>82</v>
      </c>
      <c r="C603" s="58" t="s">
        <v>81</v>
      </c>
      <c r="D603" s="120" t="e">
        <f t="shared" si="1515"/>
        <v>#REF!</v>
      </c>
      <c r="E603" s="21"/>
      <c r="F603" s="21"/>
      <c r="G603" s="21"/>
      <c r="H603" s="21" t="e">
        <f>#REF!</f>
        <v>#REF!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120">
        <f t="shared" si="1521"/>
        <v>0</v>
      </c>
      <c r="AV603" s="120">
        <f t="shared" si="1516"/>
        <v>0</v>
      </c>
      <c r="AW603" s="21"/>
      <c r="AX603" s="21"/>
      <c r="AY603" s="21"/>
      <c r="AZ603" s="21">
        <f>E603</f>
        <v>0</v>
      </c>
      <c r="BA603" s="102">
        <f t="shared" si="1512"/>
        <v>0</v>
      </c>
      <c r="BB603" s="21"/>
      <c r="BC603" s="21"/>
      <c r="BD603" s="21"/>
      <c r="BE603" s="304">
        <f t="shared" si="1511"/>
        <v>0</v>
      </c>
      <c r="BF603" s="304">
        <f t="shared" si="1514"/>
        <v>0</v>
      </c>
      <c r="BG603" s="21"/>
      <c r="BH603" s="21"/>
      <c r="BI603" s="120">
        <f t="shared" si="1517"/>
        <v>0</v>
      </c>
      <c r="BJ603" s="250"/>
      <c r="BK603" s="250"/>
      <c r="BL603" s="250"/>
      <c r="BM603" s="250">
        <f>AY603</f>
        <v>0</v>
      </c>
      <c r="BN603" s="120"/>
      <c r="BO603" s="120" t="e">
        <f t="shared" si="1518"/>
        <v>#REF!</v>
      </c>
      <c r="BP603" s="250"/>
      <c r="BQ603" s="250"/>
      <c r="BR603" s="250"/>
      <c r="BS603" s="250" t="e">
        <f>#REF!</f>
        <v>#REF!</v>
      </c>
      <c r="BT603" s="250"/>
      <c r="BU603" s="35">
        <f t="shared" si="1469"/>
        <v>0</v>
      </c>
      <c r="BV603" s="120">
        <f t="shared" si="1519"/>
        <v>0</v>
      </c>
      <c r="BW603" s="250"/>
      <c r="BX603" s="250"/>
      <c r="BY603" s="250"/>
      <c r="BZ603" s="250">
        <f>BF603</f>
        <v>0</v>
      </c>
      <c r="CA603" s="120"/>
      <c r="CB603" s="250"/>
      <c r="CC603" s="250"/>
      <c r="CD603" s="250"/>
      <c r="CE603" s="120"/>
      <c r="CF603" s="250"/>
      <c r="CG603" s="250"/>
      <c r="CH603" s="250"/>
      <c r="CI603" s="35">
        <f t="shared" si="1509"/>
        <v>0</v>
      </c>
      <c r="CJ603" s="120"/>
      <c r="CK603" s="120">
        <f t="shared" si="1520"/>
        <v>0</v>
      </c>
      <c r="CL603" s="250"/>
      <c r="CM603" s="250"/>
      <c r="CN603" s="250"/>
      <c r="CO603" s="250">
        <f>CB603</f>
        <v>0</v>
      </c>
    </row>
    <row r="604" spans="2:93" s="56" customFormat="1" ht="119.25" hidden="1" customHeight="1" x14ac:dyDescent="0.2">
      <c r="B604" s="211" t="s">
        <v>34</v>
      </c>
      <c r="C604" s="57" t="s">
        <v>167</v>
      </c>
      <c r="D604" s="120">
        <f t="shared" si="1515"/>
        <v>0</v>
      </c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120">
        <f t="shared" si="1521"/>
        <v>0</v>
      </c>
      <c r="AV604" s="120">
        <f t="shared" si="1516"/>
        <v>0</v>
      </c>
      <c r="AW604" s="33"/>
      <c r="AX604" s="33"/>
      <c r="AY604" s="33"/>
      <c r="AZ604" s="33"/>
      <c r="BA604" s="102">
        <f t="shared" si="1512"/>
        <v>0</v>
      </c>
      <c r="BB604" s="33"/>
      <c r="BC604" s="33"/>
      <c r="BD604" s="33"/>
      <c r="BE604" s="304">
        <f t="shared" si="1511"/>
        <v>0</v>
      </c>
      <c r="BF604" s="304">
        <f t="shared" si="1514"/>
        <v>0</v>
      </c>
      <c r="BG604" s="33"/>
      <c r="BH604" s="33"/>
      <c r="BI604" s="120">
        <f t="shared" si="1517"/>
        <v>0</v>
      </c>
      <c r="BJ604" s="249"/>
      <c r="BK604" s="249"/>
      <c r="BL604" s="249"/>
      <c r="BM604" s="249"/>
      <c r="BN604" s="120"/>
      <c r="BO604" s="120">
        <f t="shared" si="1518"/>
        <v>0</v>
      </c>
      <c r="BP604" s="249"/>
      <c r="BQ604" s="249"/>
      <c r="BR604" s="249"/>
      <c r="BS604" s="249"/>
      <c r="BT604" s="249"/>
      <c r="BU604" s="35">
        <f t="shared" si="1469"/>
        <v>0</v>
      </c>
      <c r="BV604" s="120">
        <f t="shared" si="1519"/>
        <v>0</v>
      </c>
      <c r="BW604" s="249"/>
      <c r="BX604" s="249"/>
      <c r="BY604" s="249"/>
      <c r="BZ604" s="249"/>
      <c r="CA604" s="120"/>
      <c r="CB604" s="249"/>
      <c r="CC604" s="249"/>
      <c r="CD604" s="249"/>
      <c r="CE604" s="120"/>
      <c r="CF604" s="249"/>
      <c r="CG604" s="249"/>
      <c r="CH604" s="249"/>
      <c r="CI604" s="35">
        <f t="shared" si="1509"/>
        <v>0</v>
      </c>
      <c r="CJ604" s="120"/>
      <c r="CK604" s="120">
        <f t="shared" si="1520"/>
        <v>0</v>
      </c>
      <c r="CL604" s="249"/>
      <c r="CM604" s="249"/>
      <c r="CN604" s="249"/>
      <c r="CO604" s="249"/>
    </row>
    <row r="605" spans="2:93" s="56" customFormat="1" ht="174.75" hidden="1" customHeight="1" x14ac:dyDescent="0.2">
      <c r="B605" s="211" t="s">
        <v>62</v>
      </c>
      <c r="C605" s="57" t="s">
        <v>170</v>
      </c>
      <c r="D605" s="120" t="e">
        <f t="shared" si="1515"/>
        <v>#REF!</v>
      </c>
      <c r="E605" s="33"/>
      <c r="F605" s="33"/>
      <c r="G605" s="33"/>
      <c r="H605" s="33" t="e">
        <f>#REF!</f>
        <v>#REF!</v>
      </c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120" t="e">
        <f t="shared" si="1521"/>
        <v>#REF!</v>
      </c>
      <c r="AV605" s="120" t="e">
        <f t="shared" si="1516"/>
        <v>#REF!</v>
      </c>
      <c r="AW605" s="33"/>
      <c r="AX605" s="33"/>
      <c r="AY605" s="33"/>
      <c r="AZ605" s="33" t="e">
        <f>D605</f>
        <v>#REF!</v>
      </c>
      <c r="BA605" s="102">
        <f t="shared" si="1512"/>
        <v>0</v>
      </c>
      <c r="BB605" s="33"/>
      <c r="BC605" s="33"/>
      <c r="BD605" s="33"/>
      <c r="BE605" s="304">
        <f t="shared" si="1511"/>
        <v>0</v>
      </c>
      <c r="BF605" s="304">
        <f t="shared" si="1514"/>
        <v>0</v>
      </c>
      <c r="BG605" s="33"/>
      <c r="BH605" s="33"/>
      <c r="BI605" s="120">
        <f t="shared" si="1517"/>
        <v>0</v>
      </c>
      <c r="BJ605" s="249"/>
      <c r="BK605" s="249"/>
      <c r="BL605" s="249"/>
      <c r="BM605" s="249">
        <f>AX605</f>
        <v>0</v>
      </c>
      <c r="BN605" s="120"/>
      <c r="BO605" s="120" t="e">
        <f t="shared" si="1518"/>
        <v>#REF!</v>
      </c>
      <c r="BP605" s="249"/>
      <c r="BQ605" s="249"/>
      <c r="BR605" s="249"/>
      <c r="BS605" s="249" t="e">
        <f>#REF!</f>
        <v>#REF!</v>
      </c>
      <c r="BT605" s="249"/>
      <c r="BU605" s="35">
        <f t="shared" si="1469"/>
        <v>0</v>
      </c>
      <c r="BV605" s="120">
        <f t="shared" si="1519"/>
        <v>0</v>
      </c>
      <c r="BW605" s="249"/>
      <c r="BX605" s="249"/>
      <c r="BY605" s="249"/>
      <c r="BZ605" s="249">
        <f>BE605</f>
        <v>0</v>
      </c>
      <c r="CA605" s="120"/>
      <c r="CB605" s="249"/>
      <c r="CC605" s="249"/>
      <c r="CD605" s="249"/>
      <c r="CE605" s="120"/>
      <c r="CF605" s="249"/>
      <c r="CG605" s="249"/>
      <c r="CH605" s="249"/>
      <c r="CI605" s="35">
        <f t="shared" si="1509"/>
        <v>0</v>
      </c>
      <c r="CJ605" s="120"/>
      <c r="CK605" s="120">
        <f t="shared" si="1520"/>
        <v>0</v>
      </c>
      <c r="CL605" s="249"/>
      <c r="CM605" s="249"/>
      <c r="CN605" s="249"/>
      <c r="CO605" s="249">
        <f>CA605</f>
        <v>0</v>
      </c>
    </row>
    <row r="606" spans="2:93" s="54" customFormat="1" ht="33" hidden="1" customHeight="1" x14ac:dyDescent="0.25">
      <c r="B606" s="208" t="s">
        <v>236</v>
      </c>
      <c r="C606" s="143" t="s">
        <v>85</v>
      </c>
      <c r="D606" s="302">
        <f>D622</f>
        <v>0</v>
      </c>
      <c r="E606" s="102"/>
      <c r="F606" s="102"/>
      <c r="G606" s="102"/>
      <c r="H606" s="102">
        <f>H622</f>
        <v>0</v>
      </c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559">
        <f>AV606+AX606</f>
        <v>0</v>
      </c>
      <c r="AV606" s="564">
        <f>AV622</f>
        <v>0</v>
      </c>
      <c r="AW606" s="102"/>
      <c r="AX606" s="102"/>
      <c r="AY606" s="102"/>
      <c r="AZ606" s="102">
        <f>AZ622</f>
        <v>0</v>
      </c>
      <c r="BA606" s="102">
        <f t="shared" si="1512"/>
        <v>0</v>
      </c>
      <c r="BB606" s="102"/>
      <c r="BC606" s="102"/>
      <c r="BD606" s="102"/>
      <c r="BE606" s="539">
        <f t="shared" si="1511"/>
        <v>0</v>
      </c>
      <c r="BF606" s="328">
        <f t="shared" si="1514"/>
        <v>0</v>
      </c>
      <c r="BG606" s="102"/>
      <c r="BH606" s="102"/>
      <c r="BI606" s="499">
        <f>BI622</f>
        <v>0</v>
      </c>
      <c r="BJ606" s="35"/>
      <c r="BK606" s="35"/>
      <c r="BL606" s="35"/>
      <c r="BM606" s="35">
        <f>BM622</f>
        <v>0</v>
      </c>
      <c r="BN606" s="327">
        <f t="shared" ref="BN606" si="1522">BO606+BP606+BQ606</f>
        <v>0</v>
      </c>
      <c r="BO606" s="499">
        <f>BO622</f>
        <v>0</v>
      </c>
      <c r="BP606" s="35"/>
      <c r="BQ606" s="35"/>
      <c r="BR606" s="35"/>
      <c r="BS606" s="35">
        <f>BS622</f>
        <v>0</v>
      </c>
      <c r="BT606" s="35"/>
      <c r="BU606" s="35">
        <f t="shared" si="1469"/>
        <v>0</v>
      </c>
      <c r="BV606" s="499">
        <f>BV622</f>
        <v>0</v>
      </c>
      <c r="BW606" s="35"/>
      <c r="BX606" s="35"/>
      <c r="BY606" s="35"/>
      <c r="BZ606" s="35">
        <f>BZ622</f>
        <v>0</v>
      </c>
      <c r="CA606" s="344">
        <f t="shared" ref="CA606" si="1523">CB606+CC606+CD606</f>
        <v>0</v>
      </c>
      <c r="CB606" s="35"/>
      <c r="CC606" s="35"/>
      <c r="CD606" s="35"/>
      <c r="CE606" s="344">
        <f t="shared" ref="CE606" si="1524">CF606+CH606+CI606</f>
        <v>0</v>
      </c>
      <c r="CF606" s="35"/>
      <c r="CG606" s="35"/>
      <c r="CH606" s="35"/>
      <c r="CI606" s="35">
        <f t="shared" si="1509"/>
        <v>0</v>
      </c>
      <c r="CJ606" s="490"/>
      <c r="CK606" s="499">
        <f>CK622</f>
        <v>0</v>
      </c>
      <c r="CL606" s="35"/>
      <c r="CM606" s="35"/>
      <c r="CN606" s="35"/>
      <c r="CO606" s="35">
        <f>CO622</f>
        <v>0</v>
      </c>
    </row>
    <row r="607" spans="2:93" s="56" customFormat="1" ht="106.5" hidden="1" customHeight="1" x14ac:dyDescent="0.2">
      <c r="B607" s="211" t="s">
        <v>34</v>
      </c>
      <c r="C607" s="57" t="s">
        <v>86</v>
      </c>
      <c r="D607" s="120">
        <f>E607+H607</f>
        <v>0</v>
      </c>
      <c r="E607" s="33"/>
      <c r="F607" s="33"/>
      <c r="G607" s="33"/>
      <c r="H607" s="33">
        <v>0</v>
      </c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120">
        <f>AX607</f>
        <v>0</v>
      </c>
      <c r="AV607" s="120">
        <f>AW607+AZ607</f>
        <v>0</v>
      </c>
      <c r="AW607" s="33"/>
      <c r="AX607" s="33"/>
      <c r="AY607" s="33"/>
      <c r="AZ607" s="33">
        <v>0</v>
      </c>
      <c r="BA607" s="102">
        <f t="shared" si="1512"/>
        <v>0</v>
      </c>
      <c r="BB607" s="33"/>
      <c r="BC607" s="33"/>
      <c r="BD607" s="33"/>
      <c r="BE607" s="120">
        <f t="shared" si="1511"/>
        <v>0</v>
      </c>
      <c r="BF607" s="120">
        <f t="shared" si="1514"/>
        <v>0</v>
      </c>
      <c r="BG607" s="33"/>
      <c r="BH607" s="33"/>
      <c r="BI607" s="120">
        <f>BJ607+BM607</f>
        <v>0</v>
      </c>
      <c r="BJ607" s="249"/>
      <c r="BK607" s="249"/>
      <c r="BL607" s="249"/>
      <c r="BM607" s="249">
        <v>0</v>
      </c>
      <c r="BN607" s="120"/>
      <c r="BO607" s="120">
        <f>BP607+BS607</f>
        <v>0</v>
      </c>
      <c r="BP607" s="249"/>
      <c r="BQ607" s="249"/>
      <c r="BR607" s="249"/>
      <c r="BS607" s="249">
        <v>0</v>
      </c>
      <c r="BT607" s="249"/>
      <c r="BU607" s="35">
        <f t="shared" si="1469"/>
        <v>0</v>
      </c>
      <c r="BV607" s="120">
        <f>BW607+BZ607</f>
        <v>0</v>
      </c>
      <c r="BW607" s="249"/>
      <c r="BX607" s="249"/>
      <c r="BY607" s="249"/>
      <c r="BZ607" s="249">
        <v>0</v>
      </c>
      <c r="CA607" s="120"/>
      <c r="CB607" s="249"/>
      <c r="CC607" s="249"/>
      <c r="CD607" s="249"/>
      <c r="CE607" s="120"/>
      <c r="CF607" s="249"/>
      <c r="CG607" s="249"/>
      <c r="CH607" s="249"/>
      <c r="CI607" s="35">
        <f t="shared" si="1509"/>
        <v>0</v>
      </c>
      <c r="CJ607" s="120"/>
      <c r="CK607" s="120">
        <f>CL607+CO607</f>
        <v>0</v>
      </c>
      <c r="CL607" s="249"/>
      <c r="CM607" s="249"/>
      <c r="CN607" s="249"/>
      <c r="CO607" s="249">
        <v>0</v>
      </c>
    </row>
    <row r="608" spans="2:93" s="59" customFormat="1" ht="47.25" hidden="1" customHeight="1" x14ac:dyDescent="0.25">
      <c r="B608" s="223" t="s">
        <v>84</v>
      </c>
      <c r="C608" s="145" t="s">
        <v>87</v>
      </c>
      <c r="D608" s="146">
        <f>E608+H608</f>
        <v>0</v>
      </c>
      <c r="E608" s="321"/>
      <c r="F608" s="321"/>
      <c r="G608" s="321"/>
      <c r="H608" s="321">
        <v>0</v>
      </c>
      <c r="I608" s="321"/>
      <c r="J608" s="321"/>
      <c r="K608" s="321"/>
      <c r="L608" s="321"/>
      <c r="M608" s="321"/>
      <c r="N608" s="321"/>
      <c r="O608" s="321"/>
      <c r="P608" s="321"/>
      <c r="Q608" s="321"/>
      <c r="R608" s="321"/>
      <c r="S608" s="321"/>
      <c r="T608" s="321"/>
      <c r="U608" s="321"/>
      <c r="V608" s="321"/>
      <c r="W608" s="321"/>
      <c r="X608" s="321"/>
      <c r="Y608" s="321"/>
      <c r="Z608" s="321"/>
      <c r="AA608" s="321"/>
      <c r="AB608" s="321"/>
      <c r="AC608" s="21"/>
      <c r="AD608" s="321"/>
      <c r="AE608" s="321"/>
      <c r="AF608" s="321"/>
      <c r="AG608" s="321"/>
      <c r="AH608" s="321"/>
      <c r="AI608" s="321"/>
      <c r="AJ608" s="321"/>
      <c r="AK608" s="321"/>
      <c r="AL608" s="21"/>
      <c r="AM608" s="321"/>
      <c r="AN608" s="321"/>
      <c r="AO608" s="321"/>
      <c r="AP608" s="321"/>
      <c r="AQ608" s="321"/>
      <c r="AR608" s="321"/>
      <c r="AS608" s="321"/>
      <c r="AT608" s="321"/>
      <c r="AU608" s="146">
        <f>AV608+AX608</f>
        <v>0</v>
      </c>
      <c r="AV608" s="564">
        <f>AW608+AZ608</f>
        <v>0</v>
      </c>
      <c r="AW608" s="321"/>
      <c r="AX608" s="321"/>
      <c r="AY608" s="321"/>
      <c r="AZ608" s="321">
        <v>0</v>
      </c>
      <c r="BA608" s="102">
        <f t="shared" si="1512"/>
        <v>0</v>
      </c>
      <c r="BB608" s="322"/>
      <c r="BC608" s="322"/>
      <c r="BD608" s="322"/>
      <c r="BE608" s="539">
        <f t="shared" si="1511"/>
        <v>0</v>
      </c>
      <c r="BF608" s="328">
        <f t="shared" si="1514"/>
        <v>0</v>
      </c>
      <c r="BG608" s="322"/>
      <c r="BH608" s="322"/>
      <c r="BI608" s="495">
        <f>BJ608+BM608</f>
        <v>0</v>
      </c>
      <c r="BJ608" s="266"/>
      <c r="BK608" s="266"/>
      <c r="BL608" s="266"/>
      <c r="BM608" s="266">
        <v>0</v>
      </c>
      <c r="BN608" s="146"/>
      <c r="BO608" s="495">
        <f>BP608+BS608</f>
        <v>0</v>
      </c>
      <c r="BP608" s="250"/>
      <c r="BQ608" s="266"/>
      <c r="BR608" s="266"/>
      <c r="BS608" s="266">
        <v>0</v>
      </c>
      <c r="BT608" s="266"/>
      <c r="BU608" s="35">
        <f t="shared" si="1469"/>
        <v>0</v>
      </c>
      <c r="BV608" s="495">
        <f>BW608+BZ608</f>
        <v>0</v>
      </c>
      <c r="BW608" s="266"/>
      <c r="BX608" s="266"/>
      <c r="BY608" s="266"/>
      <c r="BZ608" s="266">
        <v>0</v>
      </c>
      <c r="CA608" s="146"/>
      <c r="CB608" s="266"/>
      <c r="CC608" s="266"/>
      <c r="CD608" s="266"/>
      <c r="CE608" s="146"/>
      <c r="CF608" s="266"/>
      <c r="CG608" s="266"/>
      <c r="CH608" s="266"/>
      <c r="CI608" s="35">
        <f t="shared" si="1509"/>
        <v>0</v>
      </c>
      <c r="CJ608" s="146"/>
      <c r="CK608" s="495">
        <f>CL608+CO608</f>
        <v>0</v>
      </c>
      <c r="CL608" s="266"/>
      <c r="CM608" s="266"/>
      <c r="CN608" s="266"/>
      <c r="CO608" s="266">
        <v>0</v>
      </c>
    </row>
    <row r="609" spans="2:93" s="48" customFormat="1" ht="137.25" hidden="1" customHeight="1" x14ac:dyDescent="0.25">
      <c r="B609" s="208" t="s">
        <v>7</v>
      </c>
      <c r="C609" s="134" t="s">
        <v>88</v>
      </c>
      <c r="D609" s="302">
        <f>D610+D614+D617</f>
        <v>0</v>
      </c>
      <c r="E609" s="102">
        <f>E610+E614+E617</f>
        <v>0</v>
      </c>
      <c r="F609" s="102"/>
      <c r="G609" s="102"/>
      <c r="H609" s="102">
        <f>H610+H614+H617</f>
        <v>0</v>
      </c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559">
        <f>AU610+AU614+AU617</f>
        <v>0</v>
      </c>
      <c r="AV609" s="564">
        <f>AV610+AV614+AV617</f>
        <v>0</v>
      </c>
      <c r="AW609" s="102">
        <f>AW610+AW614+AW617</f>
        <v>0</v>
      </c>
      <c r="AX609" s="102"/>
      <c r="AY609" s="102"/>
      <c r="AZ609" s="102">
        <f>AZ610+AZ614+AZ617</f>
        <v>0</v>
      </c>
      <c r="BA609" s="102">
        <f t="shared" si="1512"/>
        <v>0</v>
      </c>
      <c r="BB609" s="102"/>
      <c r="BC609" s="102"/>
      <c r="BD609" s="102"/>
      <c r="BE609" s="120">
        <f t="shared" si="1511"/>
        <v>0</v>
      </c>
      <c r="BF609" s="120">
        <f t="shared" si="1514"/>
        <v>0</v>
      </c>
      <c r="BG609" s="102"/>
      <c r="BH609" s="102"/>
      <c r="BI609" s="499">
        <f>BI610+BI614+BI617</f>
        <v>0</v>
      </c>
      <c r="BJ609" s="35">
        <f>BJ610+BJ614+BJ617</f>
        <v>0</v>
      </c>
      <c r="BK609" s="35"/>
      <c r="BL609" s="35"/>
      <c r="BM609" s="35">
        <f>BM610+BM614+BM617</f>
        <v>0</v>
      </c>
      <c r="BN609" s="327"/>
      <c r="BO609" s="499">
        <f>BO610+BO614+BO617</f>
        <v>0</v>
      </c>
      <c r="BP609" s="35">
        <f>BP610+BP614+BP617</f>
        <v>0</v>
      </c>
      <c r="BQ609" s="35"/>
      <c r="BR609" s="35"/>
      <c r="BS609" s="35">
        <f>BS610+BS614+BS617</f>
        <v>0</v>
      </c>
      <c r="BT609" s="35"/>
      <c r="BU609" s="35">
        <f t="shared" si="1469"/>
        <v>0</v>
      </c>
      <c r="BV609" s="499">
        <f>BV610+BV614+BV617</f>
        <v>0</v>
      </c>
      <c r="BW609" s="35">
        <f>BW610+BW614+BW617</f>
        <v>0</v>
      </c>
      <c r="BX609" s="35"/>
      <c r="BY609" s="35"/>
      <c r="BZ609" s="35">
        <f>BZ610+BZ614+BZ617</f>
        <v>0</v>
      </c>
      <c r="CA609" s="344"/>
      <c r="CB609" s="35"/>
      <c r="CC609" s="35"/>
      <c r="CD609" s="35"/>
      <c r="CE609" s="344"/>
      <c r="CF609" s="35"/>
      <c r="CG609" s="35"/>
      <c r="CH609" s="35"/>
      <c r="CI609" s="35">
        <f t="shared" si="1509"/>
        <v>0</v>
      </c>
      <c r="CJ609" s="490"/>
      <c r="CK609" s="499">
        <f>CK610+CK614+CK617</f>
        <v>0</v>
      </c>
      <c r="CL609" s="35">
        <f>CL610+CL614+CL617</f>
        <v>0</v>
      </c>
      <c r="CM609" s="35"/>
      <c r="CN609" s="35"/>
      <c r="CO609" s="35">
        <f>CO610+CO614+CO617</f>
        <v>0</v>
      </c>
    </row>
    <row r="610" spans="2:93" s="42" customFormat="1" ht="116.25" hidden="1" customHeight="1" x14ac:dyDescent="0.25">
      <c r="B610" s="206" t="s">
        <v>5</v>
      </c>
      <c r="C610" s="111" t="s">
        <v>89</v>
      </c>
      <c r="D610" s="112">
        <f>E610</f>
        <v>0</v>
      </c>
      <c r="E610" s="311">
        <f>E611+E612+E613</f>
        <v>0</v>
      </c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X610" s="311"/>
      <c r="Y610" s="311"/>
      <c r="Z610" s="311"/>
      <c r="AA610" s="311"/>
      <c r="AB610" s="311"/>
      <c r="AC610" s="311"/>
      <c r="AD610" s="311"/>
      <c r="AE610" s="311"/>
      <c r="AF610" s="311"/>
      <c r="AG610" s="311"/>
      <c r="AH610" s="311"/>
      <c r="AI610" s="311"/>
      <c r="AJ610" s="311"/>
      <c r="AK610" s="311"/>
      <c r="AL610" s="311"/>
      <c r="AM610" s="311"/>
      <c r="AN610" s="311"/>
      <c r="AO610" s="311"/>
      <c r="AP610" s="311"/>
      <c r="AQ610" s="311"/>
      <c r="AR610" s="311"/>
      <c r="AS610" s="311"/>
      <c r="AT610" s="311"/>
      <c r="AU610" s="112">
        <f t="shared" ref="AU610:AV613" si="1525">AV610</f>
        <v>0</v>
      </c>
      <c r="AV610" s="112">
        <f t="shared" si="1525"/>
        <v>0</v>
      </c>
      <c r="AW610" s="311">
        <f>AW611+AW612+AW613</f>
        <v>0</v>
      </c>
      <c r="AX610" s="311"/>
      <c r="AY610" s="311"/>
      <c r="AZ610" s="311"/>
      <c r="BA610" s="102">
        <f t="shared" si="1512"/>
        <v>0</v>
      </c>
      <c r="BB610" s="311"/>
      <c r="BC610" s="311"/>
      <c r="BD610" s="311"/>
      <c r="BE610" s="539">
        <f t="shared" si="1511"/>
        <v>0</v>
      </c>
      <c r="BF610" s="328">
        <f t="shared" si="1514"/>
        <v>0</v>
      </c>
      <c r="BG610" s="311"/>
      <c r="BH610" s="311"/>
      <c r="BI610" s="112">
        <f>BJ610</f>
        <v>0</v>
      </c>
      <c r="BJ610" s="194">
        <f>BJ611+BJ612+BJ613</f>
        <v>0</v>
      </c>
      <c r="BK610" s="194"/>
      <c r="BL610" s="194"/>
      <c r="BM610" s="194"/>
      <c r="BN610" s="112"/>
      <c r="BO610" s="112">
        <f>BP610</f>
        <v>0</v>
      </c>
      <c r="BP610" s="194">
        <f>BP611+BP612+BP613</f>
        <v>0</v>
      </c>
      <c r="BQ610" s="194"/>
      <c r="BR610" s="194"/>
      <c r="BS610" s="194"/>
      <c r="BT610" s="194"/>
      <c r="BU610" s="35">
        <f t="shared" si="1469"/>
        <v>0</v>
      </c>
      <c r="BV610" s="112">
        <f>BW610</f>
        <v>0</v>
      </c>
      <c r="BW610" s="194">
        <f>BW611+BW612+BW613</f>
        <v>0</v>
      </c>
      <c r="BX610" s="194"/>
      <c r="BY610" s="194"/>
      <c r="BZ610" s="194"/>
      <c r="CA610" s="112"/>
      <c r="CB610" s="194"/>
      <c r="CC610" s="194"/>
      <c r="CD610" s="194"/>
      <c r="CE610" s="112"/>
      <c r="CF610" s="194"/>
      <c r="CG610" s="194"/>
      <c r="CH610" s="194"/>
      <c r="CI610" s="35">
        <f t="shared" si="1509"/>
        <v>0</v>
      </c>
      <c r="CJ610" s="112"/>
      <c r="CK610" s="112">
        <f>CL610</f>
        <v>0</v>
      </c>
      <c r="CL610" s="194">
        <f>CL611+CL612+CL613</f>
        <v>0</v>
      </c>
      <c r="CM610" s="194"/>
      <c r="CN610" s="194"/>
      <c r="CO610" s="194"/>
    </row>
    <row r="611" spans="2:93" s="39" customFormat="1" ht="15" hidden="1" customHeight="1" x14ac:dyDescent="0.25">
      <c r="B611" s="209"/>
      <c r="C611" s="124" t="s">
        <v>39</v>
      </c>
      <c r="D611" s="130">
        <f>E611</f>
        <v>0</v>
      </c>
      <c r="E611" s="37">
        <v>0</v>
      </c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130">
        <f t="shared" si="1525"/>
        <v>0</v>
      </c>
      <c r="AV611" s="130">
        <f t="shared" si="1525"/>
        <v>0</v>
      </c>
      <c r="AW611" s="37">
        <v>0</v>
      </c>
      <c r="AX611" s="37"/>
      <c r="AY611" s="37"/>
      <c r="AZ611" s="37"/>
      <c r="BA611" s="102">
        <f t="shared" si="1512"/>
        <v>0</v>
      </c>
      <c r="BB611" s="37"/>
      <c r="BC611" s="37"/>
      <c r="BD611" s="37"/>
      <c r="BE611" s="120">
        <f t="shared" si="1511"/>
        <v>0</v>
      </c>
      <c r="BF611" s="120">
        <f t="shared" si="1514"/>
        <v>0</v>
      </c>
      <c r="BG611" s="37"/>
      <c r="BH611" s="37"/>
      <c r="BI611" s="130">
        <f>BJ611</f>
        <v>0</v>
      </c>
      <c r="BJ611" s="189">
        <v>0</v>
      </c>
      <c r="BK611" s="189"/>
      <c r="BL611" s="189"/>
      <c r="BM611" s="189"/>
      <c r="BN611" s="130"/>
      <c r="BO611" s="130">
        <f>BP611</f>
        <v>0</v>
      </c>
      <c r="BP611" s="189">
        <v>0</v>
      </c>
      <c r="BQ611" s="189"/>
      <c r="BR611" s="189"/>
      <c r="BS611" s="189"/>
      <c r="BT611" s="189"/>
      <c r="BU611" s="35">
        <f t="shared" si="1469"/>
        <v>0</v>
      </c>
      <c r="BV611" s="130">
        <f>BW611</f>
        <v>0</v>
      </c>
      <c r="BW611" s="189">
        <v>0</v>
      </c>
      <c r="BX611" s="189"/>
      <c r="BY611" s="189"/>
      <c r="BZ611" s="189"/>
      <c r="CA611" s="130"/>
      <c r="CB611" s="189"/>
      <c r="CC611" s="189"/>
      <c r="CD611" s="189"/>
      <c r="CE611" s="130"/>
      <c r="CF611" s="189"/>
      <c r="CG611" s="189"/>
      <c r="CH611" s="189"/>
      <c r="CI611" s="35">
        <f t="shared" si="1509"/>
        <v>0</v>
      </c>
      <c r="CJ611" s="130"/>
      <c r="CK611" s="130">
        <f>CL611</f>
        <v>0</v>
      </c>
      <c r="CL611" s="189">
        <v>0</v>
      </c>
      <c r="CM611" s="189"/>
      <c r="CN611" s="189"/>
      <c r="CO611" s="189"/>
    </row>
    <row r="612" spans="2:93" s="39" customFormat="1" ht="45.75" hidden="1" customHeight="1" x14ac:dyDescent="0.25">
      <c r="B612" s="209"/>
      <c r="C612" s="124" t="s">
        <v>43</v>
      </c>
      <c r="D612" s="130">
        <f>E612</f>
        <v>0</v>
      </c>
      <c r="E612" s="37">
        <v>0</v>
      </c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130">
        <f t="shared" si="1525"/>
        <v>0</v>
      </c>
      <c r="AV612" s="130">
        <f t="shared" si="1525"/>
        <v>0</v>
      </c>
      <c r="AW612" s="37">
        <v>0</v>
      </c>
      <c r="AX612" s="37"/>
      <c r="AY612" s="37"/>
      <c r="AZ612" s="37"/>
      <c r="BA612" s="102">
        <f t="shared" si="1512"/>
        <v>0</v>
      </c>
      <c r="BB612" s="37"/>
      <c r="BC612" s="37"/>
      <c r="BD612" s="37"/>
      <c r="BE612" s="539">
        <f t="shared" si="1511"/>
        <v>0</v>
      </c>
      <c r="BF612" s="328">
        <f t="shared" si="1514"/>
        <v>0</v>
      </c>
      <c r="BG612" s="37"/>
      <c r="BH612" s="37"/>
      <c r="BI612" s="130">
        <f>BJ612</f>
        <v>0</v>
      </c>
      <c r="BJ612" s="189">
        <v>0</v>
      </c>
      <c r="BK612" s="189"/>
      <c r="BL612" s="189"/>
      <c r="BM612" s="189"/>
      <c r="BN612" s="130"/>
      <c r="BO612" s="130">
        <f>BP612</f>
        <v>0</v>
      </c>
      <c r="BP612" s="189">
        <v>0</v>
      </c>
      <c r="BQ612" s="189"/>
      <c r="BR612" s="189"/>
      <c r="BS612" s="189"/>
      <c r="BT612" s="189"/>
      <c r="BU612" s="35">
        <f t="shared" si="1469"/>
        <v>0</v>
      </c>
      <c r="BV612" s="130">
        <f>BW612</f>
        <v>0</v>
      </c>
      <c r="BW612" s="189">
        <v>0</v>
      </c>
      <c r="BX612" s="189"/>
      <c r="BY612" s="189"/>
      <c r="BZ612" s="189"/>
      <c r="CA612" s="130"/>
      <c r="CB612" s="189"/>
      <c r="CC612" s="189"/>
      <c r="CD612" s="189"/>
      <c r="CE612" s="130"/>
      <c r="CF612" s="189"/>
      <c r="CG612" s="189"/>
      <c r="CH612" s="189"/>
      <c r="CI612" s="35">
        <f t="shared" si="1509"/>
        <v>0</v>
      </c>
      <c r="CJ612" s="130"/>
      <c r="CK612" s="130">
        <f>CL612</f>
        <v>0</v>
      </c>
      <c r="CL612" s="189">
        <v>0</v>
      </c>
      <c r="CM612" s="189"/>
      <c r="CN612" s="189"/>
      <c r="CO612" s="189"/>
    </row>
    <row r="613" spans="2:93" s="39" customFormat="1" ht="15" hidden="1" customHeight="1" x14ac:dyDescent="0.25">
      <c r="B613" s="209"/>
      <c r="C613" s="124" t="s">
        <v>47</v>
      </c>
      <c r="D613" s="130">
        <f>E613</f>
        <v>0</v>
      </c>
      <c r="E613" s="37">
        <v>0</v>
      </c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130">
        <f t="shared" si="1525"/>
        <v>0</v>
      </c>
      <c r="AV613" s="130">
        <f t="shared" si="1525"/>
        <v>0</v>
      </c>
      <c r="AW613" s="37">
        <v>0</v>
      </c>
      <c r="AX613" s="37"/>
      <c r="AY613" s="37"/>
      <c r="AZ613" s="37"/>
      <c r="BA613" s="102">
        <f t="shared" si="1512"/>
        <v>0</v>
      </c>
      <c r="BB613" s="37"/>
      <c r="BC613" s="37"/>
      <c r="BD613" s="37"/>
      <c r="BE613" s="120">
        <f t="shared" si="1511"/>
        <v>0</v>
      </c>
      <c r="BF613" s="120">
        <f t="shared" si="1514"/>
        <v>0</v>
      </c>
      <c r="BG613" s="37"/>
      <c r="BH613" s="37"/>
      <c r="BI613" s="130">
        <f>BJ613</f>
        <v>0</v>
      </c>
      <c r="BJ613" s="189">
        <v>0</v>
      </c>
      <c r="BK613" s="189"/>
      <c r="BL613" s="189"/>
      <c r="BM613" s="189"/>
      <c r="BN613" s="130"/>
      <c r="BO613" s="130">
        <f>BP613</f>
        <v>0</v>
      </c>
      <c r="BP613" s="189">
        <v>0</v>
      </c>
      <c r="BQ613" s="189"/>
      <c r="BR613" s="189"/>
      <c r="BS613" s="189"/>
      <c r="BT613" s="189"/>
      <c r="BU613" s="35">
        <f t="shared" si="1469"/>
        <v>0</v>
      </c>
      <c r="BV613" s="130">
        <f>BW613</f>
        <v>0</v>
      </c>
      <c r="BW613" s="189">
        <v>0</v>
      </c>
      <c r="BX613" s="189"/>
      <c r="BY613" s="189"/>
      <c r="BZ613" s="189"/>
      <c r="CA613" s="130"/>
      <c r="CB613" s="189"/>
      <c r="CC613" s="189"/>
      <c r="CD613" s="189"/>
      <c r="CE613" s="130"/>
      <c r="CF613" s="189"/>
      <c r="CG613" s="189"/>
      <c r="CH613" s="189"/>
      <c r="CI613" s="35">
        <f t="shared" si="1509"/>
        <v>0</v>
      </c>
      <c r="CJ613" s="130"/>
      <c r="CK613" s="130">
        <f>CL613</f>
        <v>0</v>
      </c>
      <c r="CL613" s="189">
        <v>0</v>
      </c>
      <c r="CM613" s="189"/>
      <c r="CN613" s="189"/>
      <c r="CO613" s="189"/>
    </row>
    <row r="614" spans="2:93" s="42" customFormat="1" ht="153" hidden="1" customHeight="1" x14ac:dyDescent="0.25">
      <c r="B614" s="206" t="s">
        <v>6</v>
      </c>
      <c r="C614" s="111" t="s">
        <v>90</v>
      </c>
      <c r="D614" s="301">
        <f>E614+H614</f>
        <v>0</v>
      </c>
      <c r="E614" s="311">
        <f>E615+E616</f>
        <v>0</v>
      </c>
      <c r="F614" s="311"/>
      <c r="G614" s="311"/>
      <c r="H614" s="311"/>
      <c r="I614" s="311"/>
      <c r="J614" s="311"/>
      <c r="K614" s="311"/>
      <c r="L614" s="311"/>
      <c r="M614" s="311"/>
      <c r="N614" s="311"/>
      <c r="O614" s="311"/>
      <c r="P614" s="311"/>
      <c r="Q614" s="311"/>
      <c r="R614" s="311"/>
      <c r="S614" s="311"/>
      <c r="T614" s="311"/>
      <c r="U614" s="311"/>
      <c r="V614" s="311"/>
      <c r="W614" s="311"/>
      <c r="X614" s="311"/>
      <c r="Y614" s="311"/>
      <c r="Z614" s="311"/>
      <c r="AA614" s="311"/>
      <c r="AB614" s="311"/>
      <c r="AC614" s="311"/>
      <c r="AD614" s="311"/>
      <c r="AE614" s="311"/>
      <c r="AF614" s="311"/>
      <c r="AG614" s="311"/>
      <c r="AH614" s="311"/>
      <c r="AI614" s="311"/>
      <c r="AJ614" s="311"/>
      <c r="AK614" s="311"/>
      <c r="AL614" s="311"/>
      <c r="AM614" s="311"/>
      <c r="AN614" s="311"/>
      <c r="AO614" s="311"/>
      <c r="AP614" s="311"/>
      <c r="AQ614" s="311"/>
      <c r="AR614" s="311"/>
      <c r="AS614" s="311"/>
      <c r="AT614" s="311"/>
      <c r="AU614" s="564">
        <f>AV614+AX614</f>
        <v>0</v>
      </c>
      <c r="AV614" s="564">
        <f>AW614+AZ614</f>
        <v>0</v>
      </c>
      <c r="AW614" s="311">
        <f>AW615+AW616</f>
        <v>0</v>
      </c>
      <c r="AX614" s="311"/>
      <c r="AY614" s="311"/>
      <c r="AZ614" s="311"/>
      <c r="BA614" s="102">
        <f t="shared" si="1512"/>
        <v>0</v>
      </c>
      <c r="BB614" s="311"/>
      <c r="BC614" s="311"/>
      <c r="BD614" s="311"/>
      <c r="BE614" s="539">
        <f t="shared" si="1511"/>
        <v>0</v>
      </c>
      <c r="BF614" s="328">
        <f t="shared" si="1514"/>
        <v>0</v>
      </c>
      <c r="BG614" s="311"/>
      <c r="BH614" s="311"/>
      <c r="BI614" s="495">
        <f>BJ614+BM614</f>
        <v>0</v>
      </c>
      <c r="BJ614" s="194">
        <f>BJ615+BJ616</f>
        <v>0</v>
      </c>
      <c r="BK614" s="194"/>
      <c r="BL614" s="194"/>
      <c r="BM614" s="194"/>
      <c r="BN614" s="326"/>
      <c r="BO614" s="495">
        <f>BP614+BS614</f>
        <v>0</v>
      </c>
      <c r="BP614" s="194">
        <f>BP615+BP616</f>
        <v>0</v>
      </c>
      <c r="BQ614" s="194"/>
      <c r="BR614" s="194"/>
      <c r="BS614" s="194"/>
      <c r="BT614" s="194"/>
      <c r="BU614" s="35">
        <f t="shared" si="1469"/>
        <v>0</v>
      </c>
      <c r="BV614" s="495">
        <f>BW614+BZ614</f>
        <v>0</v>
      </c>
      <c r="BW614" s="194">
        <f>BW615+BW616</f>
        <v>0</v>
      </c>
      <c r="BX614" s="194"/>
      <c r="BY614" s="194"/>
      <c r="BZ614" s="194"/>
      <c r="CA614" s="342"/>
      <c r="CB614" s="194"/>
      <c r="CC614" s="194"/>
      <c r="CD614" s="194"/>
      <c r="CE614" s="342"/>
      <c r="CF614" s="194"/>
      <c r="CG614" s="194"/>
      <c r="CH614" s="194"/>
      <c r="CI614" s="35">
        <f t="shared" si="1509"/>
        <v>0</v>
      </c>
      <c r="CJ614" s="486"/>
      <c r="CK614" s="495">
        <f>CL614+CO614</f>
        <v>0</v>
      </c>
      <c r="CL614" s="194">
        <f>CL615+CL616</f>
        <v>0</v>
      </c>
      <c r="CM614" s="194"/>
      <c r="CN614" s="194"/>
      <c r="CO614" s="194"/>
    </row>
    <row r="615" spans="2:93" s="39" customFormat="1" ht="15" hidden="1" customHeight="1" x14ac:dyDescent="0.25">
      <c r="B615" s="209"/>
      <c r="C615" s="124" t="s">
        <v>39</v>
      </c>
      <c r="D615" s="130">
        <f>E615+H615</f>
        <v>0</v>
      </c>
      <c r="E615" s="37">
        <v>0</v>
      </c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130">
        <f>AV615+AX615</f>
        <v>0</v>
      </c>
      <c r="AV615" s="130">
        <f>AW615+AZ615</f>
        <v>0</v>
      </c>
      <c r="AW615" s="37">
        <v>0</v>
      </c>
      <c r="AX615" s="37"/>
      <c r="AY615" s="37"/>
      <c r="AZ615" s="37"/>
      <c r="BA615" s="102">
        <f t="shared" si="1512"/>
        <v>0</v>
      </c>
      <c r="BB615" s="37"/>
      <c r="BC615" s="37"/>
      <c r="BD615" s="37"/>
      <c r="BE615" s="120">
        <f t="shared" si="1511"/>
        <v>0</v>
      </c>
      <c r="BF615" s="120">
        <f t="shared" si="1514"/>
        <v>0</v>
      </c>
      <c r="BG615" s="37"/>
      <c r="BH615" s="37"/>
      <c r="BI615" s="130">
        <f>BJ615+BM615</f>
        <v>0</v>
      </c>
      <c r="BJ615" s="189">
        <v>0</v>
      </c>
      <c r="BK615" s="189"/>
      <c r="BL615" s="189"/>
      <c r="BM615" s="189"/>
      <c r="BN615" s="130"/>
      <c r="BO615" s="130">
        <f>BP615+BS615</f>
        <v>0</v>
      </c>
      <c r="BP615" s="189">
        <v>0</v>
      </c>
      <c r="BQ615" s="189"/>
      <c r="BR615" s="189"/>
      <c r="BS615" s="189"/>
      <c r="BT615" s="189"/>
      <c r="BU615" s="35">
        <f t="shared" si="1469"/>
        <v>0</v>
      </c>
      <c r="BV615" s="130">
        <f>BW615+BZ615</f>
        <v>0</v>
      </c>
      <c r="BW615" s="189">
        <v>0</v>
      </c>
      <c r="BX615" s="189"/>
      <c r="BY615" s="189"/>
      <c r="BZ615" s="189"/>
      <c r="CA615" s="130"/>
      <c r="CB615" s="189"/>
      <c r="CC615" s="189"/>
      <c r="CD615" s="189"/>
      <c r="CE615" s="130"/>
      <c r="CF615" s="189"/>
      <c r="CG615" s="189"/>
      <c r="CH615" s="189"/>
      <c r="CI615" s="35">
        <f t="shared" si="1509"/>
        <v>0</v>
      </c>
      <c r="CJ615" s="130"/>
      <c r="CK615" s="130">
        <f>CL615+CO615</f>
        <v>0</v>
      </c>
      <c r="CL615" s="189">
        <v>0</v>
      </c>
      <c r="CM615" s="189"/>
      <c r="CN615" s="189"/>
      <c r="CO615" s="189"/>
    </row>
    <row r="616" spans="2:93" s="39" customFormat="1" ht="15" hidden="1" customHeight="1" x14ac:dyDescent="0.25">
      <c r="B616" s="209"/>
      <c r="C616" s="124" t="s">
        <v>47</v>
      </c>
      <c r="D616" s="130">
        <f>E616+H616</f>
        <v>0</v>
      </c>
      <c r="E616" s="37">
        <v>0</v>
      </c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130">
        <f>AV616+AX616</f>
        <v>0</v>
      </c>
      <c r="AV616" s="130">
        <f>AW616+AZ616</f>
        <v>0</v>
      </c>
      <c r="AW616" s="37">
        <v>0</v>
      </c>
      <c r="AX616" s="37"/>
      <c r="AY616" s="37"/>
      <c r="AZ616" s="37"/>
      <c r="BA616" s="102">
        <f t="shared" si="1512"/>
        <v>0</v>
      </c>
      <c r="BB616" s="37"/>
      <c r="BC616" s="37"/>
      <c r="BD616" s="37"/>
      <c r="BE616" s="539">
        <f t="shared" si="1511"/>
        <v>0</v>
      </c>
      <c r="BF616" s="328">
        <f t="shared" si="1514"/>
        <v>0</v>
      </c>
      <c r="BG616" s="37"/>
      <c r="BH616" s="37"/>
      <c r="BI616" s="130">
        <f>BJ616+BM616</f>
        <v>0</v>
      </c>
      <c r="BJ616" s="189">
        <v>0</v>
      </c>
      <c r="BK616" s="189"/>
      <c r="BL616" s="189"/>
      <c r="BM616" s="189"/>
      <c r="BN616" s="130"/>
      <c r="BO616" s="130">
        <f>BP616+BS616</f>
        <v>0</v>
      </c>
      <c r="BP616" s="189">
        <v>0</v>
      </c>
      <c r="BQ616" s="189"/>
      <c r="BR616" s="189"/>
      <c r="BS616" s="189"/>
      <c r="BT616" s="189"/>
      <c r="BU616" s="35">
        <f t="shared" si="1469"/>
        <v>0</v>
      </c>
      <c r="BV616" s="130">
        <f>BW616+BZ616</f>
        <v>0</v>
      </c>
      <c r="BW616" s="189">
        <v>0</v>
      </c>
      <c r="BX616" s="189"/>
      <c r="BY616" s="189"/>
      <c r="BZ616" s="189"/>
      <c r="CA616" s="130"/>
      <c r="CB616" s="189"/>
      <c r="CC616" s="189"/>
      <c r="CD616" s="189"/>
      <c r="CE616" s="130"/>
      <c r="CF616" s="189"/>
      <c r="CG616" s="189"/>
      <c r="CH616" s="189"/>
      <c r="CI616" s="35">
        <f t="shared" si="1509"/>
        <v>0</v>
      </c>
      <c r="CJ616" s="130"/>
      <c r="CK616" s="130">
        <f>CL616+CO616</f>
        <v>0</v>
      </c>
      <c r="CL616" s="189">
        <v>0</v>
      </c>
      <c r="CM616" s="189"/>
      <c r="CN616" s="189"/>
      <c r="CO616" s="189"/>
    </row>
    <row r="617" spans="2:93" s="42" customFormat="1" ht="155.25" hidden="1" customHeight="1" x14ac:dyDescent="0.25">
      <c r="B617" s="206" t="s">
        <v>5</v>
      </c>
      <c r="C617" s="111" t="s">
        <v>91</v>
      </c>
      <c r="D617" s="112">
        <f>E617</f>
        <v>0</v>
      </c>
      <c r="E617" s="311">
        <f>E618</f>
        <v>0</v>
      </c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  <c r="AA617" s="311"/>
      <c r="AB617" s="311"/>
      <c r="AC617" s="311"/>
      <c r="AD617" s="311"/>
      <c r="AE617" s="311"/>
      <c r="AF617" s="311"/>
      <c r="AG617" s="311"/>
      <c r="AH617" s="311"/>
      <c r="AI617" s="311"/>
      <c r="AJ617" s="311"/>
      <c r="AK617" s="311"/>
      <c r="AL617" s="311"/>
      <c r="AM617" s="311"/>
      <c r="AN617" s="311"/>
      <c r="AO617" s="311"/>
      <c r="AP617" s="311"/>
      <c r="AQ617" s="311"/>
      <c r="AR617" s="311"/>
      <c r="AS617" s="311"/>
      <c r="AT617" s="311"/>
      <c r="AU617" s="112">
        <f>AV617</f>
        <v>0</v>
      </c>
      <c r="AV617" s="112">
        <f>AW617</f>
        <v>0</v>
      </c>
      <c r="AW617" s="311">
        <f>AW618</f>
        <v>0</v>
      </c>
      <c r="AX617" s="311"/>
      <c r="AY617" s="311"/>
      <c r="AZ617" s="311"/>
      <c r="BA617" s="102">
        <f t="shared" si="1512"/>
        <v>0</v>
      </c>
      <c r="BB617" s="311"/>
      <c r="BC617" s="311"/>
      <c r="BD617" s="311"/>
      <c r="BE617" s="120">
        <f t="shared" si="1511"/>
        <v>0</v>
      </c>
      <c r="BF617" s="120">
        <f t="shared" si="1514"/>
        <v>0</v>
      </c>
      <c r="BG617" s="311"/>
      <c r="BH617" s="311"/>
      <c r="BI617" s="112">
        <f>BJ617</f>
        <v>0</v>
      </c>
      <c r="BJ617" s="194">
        <f>BJ618</f>
        <v>0</v>
      </c>
      <c r="BK617" s="194"/>
      <c r="BL617" s="194"/>
      <c r="BM617" s="194"/>
      <c r="BN617" s="112"/>
      <c r="BO617" s="112">
        <f>BP617</f>
        <v>0</v>
      </c>
      <c r="BP617" s="194">
        <f>BP618</f>
        <v>0</v>
      </c>
      <c r="BQ617" s="194"/>
      <c r="BR617" s="194"/>
      <c r="BS617" s="194"/>
      <c r="BT617" s="194"/>
      <c r="BU617" s="35">
        <f t="shared" si="1469"/>
        <v>0</v>
      </c>
      <c r="BV617" s="112">
        <f>BW617</f>
        <v>0</v>
      </c>
      <c r="BW617" s="194">
        <f>BW618</f>
        <v>0</v>
      </c>
      <c r="BX617" s="194"/>
      <c r="BY617" s="194"/>
      <c r="BZ617" s="194"/>
      <c r="CA617" s="112"/>
      <c r="CB617" s="194"/>
      <c r="CC617" s="194"/>
      <c r="CD617" s="194"/>
      <c r="CE617" s="112"/>
      <c r="CF617" s="194"/>
      <c r="CG617" s="194"/>
      <c r="CH617" s="194"/>
      <c r="CI617" s="35">
        <f t="shared" si="1509"/>
        <v>0</v>
      </c>
      <c r="CJ617" s="112"/>
      <c r="CK617" s="112">
        <f>CL617</f>
        <v>0</v>
      </c>
      <c r="CL617" s="194">
        <f>CL618</f>
        <v>0</v>
      </c>
      <c r="CM617" s="194"/>
      <c r="CN617" s="194"/>
      <c r="CO617" s="194"/>
    </row>
    <row r="618" spans="2:93" s="39" customFormat="1" ht="24" hidden="1" customHeight="1" x14ac:dyDescent="0.25">
      <c r="B618" s="209"/>
      <c r="C618" s="124" t="s">
        <v>39</v>
      </c>
      <c r="D618" s="130">
        <f>E618</f>
        <v>0</v>
      </c>
      <c r="E618" s="37">
        <v>0</v>
      </c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130">
        <f>AV618</f>
        <v>0</v>
      </c>
      <c r="AV618" s="130">
        <f>AW618</f>
        <v>0</v>
      </c>
      <c r="AW618" s="37">
        <v>0</v>
      </c>
      <c r="AX618" s="37"/>
      <c r="AY618" s="37"/>
      <c r="AZ618" s="37"/>
      <c r="BA618" s="102">
        <f t="shared" si="1512"/>
        <v>0</v>
      </c>
      <c r="BB618" s="37"/>
      <c r="BC618" s="37"/>
      <c r="BD618" s="37"/>
      <c r="BE618" s="539">
        <f t="shared" si="1511"/>
        <v>0</v>
      </c>
      <c r="BF618" s="328">
        <f t="shared" si="1514"/>
        <v>0</v>
      </c>
      <c r="BG618" s="37"/>
      <c r="BH618" s="37"/>
      <c r="BI618" s="130">
        <f>BJ618</f>
        <v>0</v>
      </c>
      <c r="BJ618" s="189">
        <v>0</v>
      </c>
      <c r="BK618" s="189"/>
      <c r="BL618" s="189"/>
      <c r="BM618" s="189"/>
      <c r="BN618" s="130"/>
      <c r="BO618" s="130">
        <f>BP618</f>
        <v>0</v>
      </c>
      <c r="BP618" s="189">
        <v>0</v>
      </c>
      <c r="BQ618" s="189"/>
      <c r="BR618" s="189"/>
      <c r="BS618" s="189"/>
      <c r="BT618" s="189"/>
      <c r="BU618" s="35">
        <f t="shared" si="1469"/>
        <v>0</v>
      </c>
      <c r="BV618" s="130">
        <f>BW618</f>
        <v>0</v>
      </c>
      <c r="BW618" s="189">
        <v>0</v>
      </c>
      <c r="BX618" s="189"/>
      <c r="BY618" s="189"/>
      <c r="BZ618" s="189"/>
      <c r="CA618" s="130"/>
      <c r="CB618" s="189"/>
      <c r="CC618" s="189"/>
      <c r="CD618" s="189"/>
      <c r="CE618" s="130"/>
      <c r="CF618" s="189"/>
      <c r="CG618" s="189"/>
      <c r="CH618" s="189"/>
      <c r="CI618" s="35">
        <f t="shared" si="1509"/>
        <v>0</v>
      </c>
      <c r="CJ618" s="130"/>
      <c r="CK618" s="130">
        <f>CL618</f>
        <v>0</v>
      </c>
      <c r="CL618" s="189">
        <v>0</v>
      </c>
      <c r="CM618" s="189"/>
      <c r="CN618" s="189"/>
      <c r="CO618" s="189"/>
    </row>
    <row r="619" spans="2:93" s="39" customFormat="1" ht="35.25" hidden="1" customHeight="1" x14ac:dyDescent="0.25">
      <c r="B619" s="209"/>
      <c r="C619" s="124" t="s">
        <v>47</v>
      </c>
      <c r="D619" s="130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130"/>
      <c r="AV619" s="130"/>
      <c r="AW619" s="37"/>
      <c r="AX619" s="37"/>
      <c r="AY619" s="37"/>
      <c r="AZ619" s="37"/>
      <c r="BA619" s="102">
        <f t="shared" si="1512"/>
        <v>0</v>
      </c>
      <c r="BB619" s="37"/>
      <c r="BC619" s="37"/>
      <c r="BD619" s="37"/>
      <c r="BE619" s="120">
        <f t="shared" si="1511"/>
        <v>0</v>
      </c>
      <c r="BF619" s="120">
        <f t="shared" si="1514"/>
        <v>0</v>
      </c>
      <c r="BG619" s="37"/>
      <c r="BH619" s="37"/>
      <c r="BI619" s="130"/>
      <c r="BJ619" s="189"/>
      <c r="BK619" s="189"/>
      <c r="BL619" s="189"/>
      <c r="BM619" s="189"/>
      <c r="BN619" s="130"/>
      <c r="BO619" s="130"/>
      <c r="BP619" s="189"/>
      <c r="BQ619" s="189"/>
      <c r="BR619" s="189"/>
      <c r="BS619" s="189"/>
      <c r="BT619" s="189"/>
      <c r="BU619" s="35">
        <f t="shared" si="1469"/>
        <v>0</v>
      </c>
      <c r="BV619" s="130"/>
      <c r="BW619" s="189"/>
      <c r="BX619" s="189"/>
      <c r="BY619" s="189"/>
      <c r="BZ619" s="189"/>
      <c r="CA619" s="130"/>
      <c r="CB619" s="189"/>
      <c r="CC619" s="189"/>
      <c r="CD619" s="189"/>
      <c r="CE619" s="130"/>
      <c r="CF619" s="189"/>
      <c r="CG619" s="189"/>
      <c r="CH619" s="189"/>
      <c r="CI619" s="35">
        <f t="shared" si="1509"/>
        <v>0</v>
      </c>
      <c r="CJ619" s="130"/>
      <c r="CK619" s="130"/>
      <c r="CL619" s="189"/>
      <c r="CM619" s="189"/>
      <c r="CN619" s="189"/>
      <c r="CO619" s="189"/>
    </row>
    <row r="620" spans="2:93" s="39" customFormat="1" ht="86.25" hidden="1" customHeight="1" x14ac:dyDescent="0.25">
      <c r="B620" s="224" t="s">
        <v>8</v>
      </c>
      <c r="C620" s="117" t="s">
        <v>92</v>
      </c>
      <c r="D620" s="119">
        <v>0</v>
      </c>
      <c r="E620" s="30">
        <v>0</v>
      </c>
      <c r="F620" s="30"/>
      <c r="G620" s="30"/>
      <c r="H620" s="30">
        <v>0</v>
      </c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119">
        <v>0</v>
      </c>
      <c r="AV620" s="564">
        <v>0</v>
      </c>
      <c r="AW620" s="30">
        <v>0</v>
      </c>
      <c r="AX620" s="30"/>
      <c r="AY620" s="30"/>
      <c r="AZ620" s="30">
        <v>0</v>
      </c>
      <c r="BA620" s="102">
        <f t="shared" si="1512"/>
        <v>0</v>
      </c>
      <c r="BB620" s="30"/>
      <c r="BC620" s="30"/>
      <c r="BD620" s="30"/>
      <c r="BE620" s="539">
        <f t="shared" si="1511"/>
        <v>0</v>
      </c>
      <c r="BF620" s="328">
        <f t="shared" si="1514"/>
        <v>0</v>
      </c>
      <c r="BG620" s="30"/>
      <c r="BH620" s="30"/>
      <c r="BI620" s="119">
        <v>0</v>
      </c>
      <c r="BJ620" s="254">
        <v>0</v>
      </c>
      <c r="BK620" s="254"/>
      <c r="BL620" s="254"/>
      <c r="BM620" s="254">
        <v>0</v>
      </c>
      <c r="BN620" s="119"/>
      <c r="BO620" s="119">
        <v>0</v>
      </c>
      <c r="BP620" s="254">
        <v>0</v>
      </c>
      <c r="BQ620" s="254"/>
      <c r="BR620" s="254"/>
      <c r="BS620" s="254">
        <v>0</v>
      </c>
      <c r="BT620" s="254"/>
      <c r="BU620" s="35">
        <f t="shared" ref="BU620:BU622" si="1526">BM620</f>
        <v>0</v>
      </c>
      <c r="BV620" s="119">
        <v>0</v>
      </c>
      <c r="BW620" s="254">
        <v>0</v>
      </c>
      <c r="BX620" s="254"/>
      <c r="BY620" s="254"/>
      <c r="BZ620" s="254">
        <v>0</v>
      </c>
      <c r="CA620" s="119"/>
      <c r="CB620" s="254"/>
      <c r="CC620" s="254"/>
      <c r="CD620" s="254"/>
      <c r="CE620" s="119"/>
      <c r="CF620" s="254"/>
      <c r="CG620" s="254"/>
      <c r="CH620" s="254"/>
      <c r="CI620" s="35">
        <f t="shared" si="1509"/>
        <v>0</v>
      </c>
      <c r="CJ620" s="119"/>
      <c r="CK620" s="119">
        <v>0</v>
      </c>
      <c r="CL620" s="254">
        <v>0</v>
      </c>
      <c r="CM620" s="254"/>
      <c r="CN620" s="254"/>
      <c r="CO620" s="254">
        <v>0</v>
      </c>
    </row>
    <row r="621" spans="2:93" s="52" customFormat="1" ht="90.75" hidden="1" customHeight="1" x14ac:dyDescent="0.25">
      <c r="B621" s="224" t="s">
        <v>9</v>
      </c>
      <c r="C621" s="117" t="s">
        <v>93</v>
      </c>
      <c r="D621" s="120">
        <v>0</v>
      </c>
      <c r="E621" s="33">
        <v>0</v>
      </c>
      <c r="F621" s="33"/>
      <c r="G621" s="33"/>
      <c r="H621" s="33">
        <v>0</v>
      </c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120">
        <v>0</v>
      </c>
      <c r="AV621" s="120">
        <v>0</v>
      </c>
      <c r="AW621" s="33">
        <v>0</v>
      </c>
      <c r="AX621" s="33"/>
      <c r="AY621" s="33"/>
      <c r="AZ621" s="33">
        <v>0</v>
      </c>
      <c r="BA621" s="102">
        <f t="shared" si="1512"/>
        <v>0</v>
      </c>
      <c r="BB621" s="33"/>
      <c r="BC621" s="33"/>
      <c r="BD621" s="33"/>
      <c r="BE621" s="120">
        <f t="shared" si="1511"/>
        <v>0</v>
      </c>
      <c r="BF621" s="120">
        <f t="shared" si="1514"/>
        <v>0</v>
      </c>
      <c r="BG621" s="33"/>
      <c r="BH621" s="33"/>
      <c r="BI621" s="120">
        <v>0</v>
      </c>
      <c r="BJ621" s="249">
        <v>0</v>
      </c>
      <c r="BK621" s="249"/>
      <c r="BL621" s="249"/>
      <c r="BM621" s="249">
        <v>0</v>
      </c>
      <c r="BN621" s="120"/>
      <c r="BO621" s="120">
        <v>0</v>
      </c>
      <c r="BP621" s="249">
        <v>0</v>
      </c>
      <c r="BQ621" s="249"/>
      <c r="BR621" s="249"/>
      <c r="BS621" s="249">
        <v>0</v>
      </c>
      <c r="BT621" s="249"/>
      <c r="BU621" s="35">
        <f t="shared" si="1526"/>
        <v>0</v>
      </c>
      <c r="BV621" s="120">
        <v>0</v>
      </c>
      <c r="BW621" s="249">
        <v>0</v>
      </c>
      <c r="BX621" s="249"/>
      <c r="BY621" s="249"/>
      <c r="BZ621" s="249">
        <v>0</v>
      </c>
      <c r="CA621" s="120"/>
      <c r="CB621" s="249"/>
      <c r="CC621" s="249"/>
      <c r="CD621" s="249"/>
      <c r="CE621" s="120"/>
      <c r="CF621" s="249"/>
      <c r="CG621" s="249"/>
      <c r="CH621" s="249"/>
      <c r="CI621" s="35">
        <f t="shared" si="1509"/>
        <v>0</v>
      </c>
      <c r="CJ621" s="120"/>
      <c r="CK621" s="120">
        <v>0</v>
      </c>
      <c r="CL621" s="249">
        <v>0</v>
      </c>
      <c r="CM621" s="249"/>
      <c r="CN621" s="249"/>
      <c r="CO621" s="249">
        <v>0</v>
      </c>
    </row>
    <row r="622" spans="2:93" s="52" customFormat="1" ht="180" hidden="1" customHeight="1" x14ac:dyDescent="0.25">
      <c r="B622" s="211" t="s">
        <v>34</v>
      </c>
      <c r="C622" s="57" t="s">
        <v>86</v>
      </c>
      <c r="D622" s="120">
        <f>H622</f>
        <v>0</v>
      </c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120">
        <f>AX622</f>
        <v>0</v>
      </c>
      <c r="AV622" s="120">
        <f>AZ622</f>
        <v>0</v>
      </c>
      <c r="AW622" s="33"/>
      <c r="AX622" s="33"/>
      <c r="AY622" s="33"/>
      <c r="AZ622" s="33"/>
      <c r="BA622" s="102">
        <f t="shared" si="1512"/>
        <v>0</v>
      </c>
      <c r="BB622" s="33"/>
      <c r="BC622" s="33"/>
      <c r="BD622" s="33"/>
      <c r="BE622" s="539">
        <f t="shared" si="1511"/>
        <v>0</v>
      </c>
      <c r="BF622" s="328">
        <f t="shared" si="1514"/>
        <v>0</v>
      </c>
      <c r="BG622" s="33"/>
      <c r="BH622" s="33"/>
      <c r="BI622" s="120">
        <f>BM622</f>
        <v>0</v>
      </c>
      <c r="BJ622" s="249"/>
      <c r="BK622" s="249"/>
      <c r="BL622" s="249"/>
      <c r="BM622" s="249"/>
      <c r="BN622" s="120">
        <f t="shared" ref="BN622" si="1527">BO622+BP622+BQ622</f>
        <v>0</v>
      </c>
      <c r="BO622" s="120">
        <f>BS622</f>
        <v>0</v>
      </c>
      <c r="BP622" s="249"/>
      <c r="BQ622" s="249"/>
      <c r="BR622" s="249"/>
      <c r="BS622" s="249"/>
      <c r="BT622" s="249"/>
      <c r="BU622" s="35">
        <f t="shared" si="1526"/>
        <v>0</v>
      </c>
      <c r="BV622" s="120">
        <f>BZ622</f>
        <v>0</v>
      </c>
      <c r="BW622" s="249"/>
      <c r="BX622" s="249"/>
      <c r="BY622" s="249"/>
      <c r="BZ622" s="249"/>
      <c r="CA622" s="120">
        <f t="shared" ref="CA622" si="1528">CB622+CC622+CD622</f>
        <v>0</v>
      </c>
      <c r="CB622" s="249"/>
      <c r="CC622" s="249"/>
      <c r="CD622" s="249"/>
      <c r="CE622" s="120">
        <f t="shared" ref="CE622" si="1529">CF622+CH622+CI622</f>
        <v>0</v>
      </c>
      <c r="CF622" s="249"/>
      <c r="CG622" s="249"/>
      <c r="CH622" s="249"/>
      <c r="CI622" s="35">
        <f t="shared" si="1509"/>
        <v>0</v>
      </c>
      <c r="CJ622" s="120"/>
      <c r="CK622" s="120">
        <f>CO622</f>
        <v>0</v>
      </c>
      <c r="CL622" s="249"/>
      <c r="CM622" s="249"/>
      <c r="CN622" s="249"/>
      <c r="CO622" s="249"/>
    </row>
    <row r="623" spans="2:93" s="52" customFormat="1" ht="81" hidden="1" customHeight="1" x14ac:dyDescent="0.25">
      <c r="B623" s="225"/>
      <c r="C623" s="29"/>
      <c r="D623" s="30"/>
      <c r="E623" s="30"/>
      <c r="F623" s="30"/>
      <c r="G623" s="30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0"/>
      <c r="AV623" s="21"/>
      <c r="AW623" s="30"/>
      <c r="AX623" s="30"/>
      <c r="AY623" s="30"/>
      <c r="AZ623" s="33"/>
      <c r="BA623" s="33"/>
      <c r="BB623" s="33"/>
      <c r="BC623" s="33"/>
      <c r="BD623" s="33"/>
      <c r="BE623" s="33"/>
      <c r="BF623" s="33"/>
      <c r="BG623" s="33"/>
      <c r="BH623" s="33"/>
      <c r="BI623" s="30"/>
      <c r="BJ623" s="30"/>
      <c r="BK623" s="30"/>
      <c r="BL623" s="30"/>
      <c r="BM623" s="33"/>
      <c r="BN623" s="33"/>
      <c r="BO623" s="30"/>
      <c r="BP623" s="30"/>
      <c r="BQ623" s="30"/>
      <c r="BR623" s="30"/>
      <c r="BS623" s="33"/>
      <c r="BT623" s="33"/>
      <c r="BU623" s="33"/>
      <c r="BV623" s="30"/>
      <c r="BW623" s="30"/>
      <c r="BX623" s="30"/>
      <c r="BY623" s="30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0"/>
      <c r="CL623" s="30"/>
      <c r="CM623" s="30"/>
      <c r="CN623" s="30"/>
      <c r="CO623" s="33"/>
    </row>
    <row r="624" spans="2:93" s="52" customFormat="1" ht="81" hidden="1" customHeight="1" x14ac:dyDescent="0.25">
      <c r="B624" s="226"/>
      <c r="C624" s="60"/>
      <c r="D624" s="102"/>
      <c r="E624" s="102"/>
      <c r="F624" s="102"/>
      <c r="G624" s="102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102"/>
      <c r="AV624" s="21"/>
      <c r="AW624" s="102"/>
      <c r="AX624" s="102"/>
      <c r="AY624" s="102"/>
      <c r="AZ624" s="33"/>
      <c r="BA624" s="33"/>
      <c r="BB624" s="33"/>
      <c r="BC624" s="33"/>
      <c r="BD624" s="33"/>
      <c r="BE624" s="33"/>
      <c r="BF624" s="33"/>
      <c r="BG624" s="33"/>
      <c r="BH624" s="33"/>
      <c r="BI624" s="102"/>
      <c r="BJ624" s="102"/>
      <c r="BK624" s="102"/>
      <c r="BL624" s="102"/>
      <c r="BM624" s="33"/>
      <c r="BN624" s="33"/>
      <c r="BO624" s="102"/>
      <c r="BP624" s="102"/>
      <c r="BQ624" s="102"/>
      <c r="BR624" s="102"/>
      <c r="BS624" s="33"/>
      <c r="BT624" s="33"/>
      <c r="BU624" s="33"/>
      <c r="BV624" s="102"/>
      <c r="BW624" s="102"/>
      <c r="BX624" s="102"/>
      <c r="BY624" s="102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102"/>
      <c r="CL624" s="102"/>
      <c r="CM624" s="102"/>
      <c r="CN624" s="102"/>
      <c r="CO624" s="33"/>
    </row>
    <row r="625" spans="2:93" s="52" customFormat="1" ht="180" hidden="1" customHeight="1" x14ac:dyDescent="0.25">
      <c r="B625" s="227"/>
      <c r="C625" s="41"/>
      <c r="D625" s="21"/>
      <c r="E625" s="102"/>
      <c r="F625" s="10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21"/>
      <c r="AV625" s="21"/>
      <c r="AW625" s="102"/>
      <c r="AX625" s="102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21"/>
      <c r="BJ625" s="102"/>
      <c r="BK625" s="102"/>
      <c r="BL625" s="33"/>
      <c r="BM625" s="33"/>
      <c r="BN625" s="33"/>
      <c r="BO625" s="21"/>
      <c r="BP625" s="102"/>
      <c r="BQ625" s="102"/>
      <c r="BR625" s="33"/>
      <c r="BS625" s="33"/>
      <c r="BT625" s="33"/>
      <c r="BU625" s="33"/>
      <c r="BV625" s="21"/>
      <c r="BW625" s="102"/>
      <c r="BX625" s="102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21"/>
      <c r="CL625" s="102"/>
      <c r="CM625" s="102"/>
      <c r="CN625" s="33"/>
      <c r="CO625" s="33"/>
    </row>
    <row r="626" spans="2:93" s="52" customFormat="1" ht="45.75" hidden="1" customHeight="1" x14ac:dyDescent="0.25">
      <c r="B626" s="227"/>
      <c r="C626" s="20"/>
      <c r="D626" s="21"/>
      <c r="E626" s="21"/>
      <c r="F626" s="21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21"/>
      <c r="AV626" s="21"/>
      <c r="AW626" s="21"/>
      <c r="AX626" s="21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21"/>
      <c r="BJ626" s="21"/>
      <c r="BK626" s="21"/>
      <c r="BL626" s="33"/>
      <c r="BM626" s="33"/>
      <c r="BN626" s="33"/>
      <c r="BO626" s="21"/>
      <c r="BP626" s="21"/>
      <c r="BQ626" s="21"/>
      <c r="BR626" s="33"/>
      <c r="BS626" s="33"/>
      <c r="BT626" s="33"/>
      <c r="BU626" s="33"/>
      <c r="BV626" s="21"/>
      <c r="BW626" s="21"/>
      <c r="BX626" s="21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21"/>
      <c r="CL626" s="21"/>
      <c r="CM626" s="21"/>
      <c r="CN626" s="33"/>
      <c r="CO626" s="33"/>
    </row>
    <row r="627" spans="2:93" s="52" customFormat="1" ht="36" hidden="1" customHeight="1" x14ac:dyDescent="0.25">
      <c r="B627" s="227"/>
      <c r="C627" s="36"/>
      <c r="D627" s="33"/>
      <c r="E627" s="102"/>
      <c r="F627" s="10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102"/>
      <c r="AX627" s="102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102"/>
      <c r="BK627" s="102"/>
      <c r="BL627" s="33"/>
      <c r="BM627" s="33"/>
      <c r="BN627" s="33"/>
      <c r="BO627" s="33"/>
      <c r="BP627" s="102"/>
      <c r="BQ627" s="102"/>
      <c r="BR627" s="33"/>
      <c r="BS627" s="33"/>
      <c r="BT627" s="33"/>
      <c r="BU627" s="33"/>
      <c r="BV627" s="33"/>
      <c r="BW627" s="102"/>
      <c r="BX627" s="102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102"/>
      <c r="CM627" s="102"/>
      <c r="CN627" s="33"/>
      <c r="CO627" s="33"/>
    </row>
    <row r="628" spans="2:93" s="52" customFormat="1" ht="30" hidden="1" customHeight="1" x14ac:dyDescent="0.25">
      <c r="B628" s="227"/>
      <c r="C628" s="36"/>
      <c r="D628" s="33"/>
      <c r="E628" s="102"/>
      <c r="F628" s="10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102"/>
      <c r="AX628" s="102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102"/>
      <c r="BK628" s="102"/>
      <c r="BL628" s="33"/>
      <c r="BM628" s="33"/>
      <c r="BN628" s="33"/>
      <c r="BO628" s="33"/>
      <c r="BP628" s="102"/>
      <c r="BQ628" s="102"/>
      <c r="BR628" s="33"/>
      <c r="BS628" s="33"/>
      <c r="BT628" s="33"/>
      <c r="BU628" s="33"/>
      <c r="BV628" s="33"/>
      <c r="BW628" s="102"/>
      <c r="BX628" s="102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102"/>
      <c r="CM628" s="102"/>
      <c r="CN628" s="33"/>
      <c r="CO628" s="33"/>
    </row>
    <row r="629" spans="2:93" s="52" customFormat="1" ht="45" hidden="1" customHeight="1" x14ac:dyDescent="0.25">
      <c r="B629" s="227"/>
      <c r="C629" s="36"/>
      <c r="D629" s="21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21"/>
      <c r="AV629" s="21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21"/>
      <c r="BJ629" s="33"/>
      <c r="BK629" s="33"/>
      <c r="BL629" s="33"/>
      <c r="BM629" s="33"/>
      <c r="BN629" s="33"/>
      <c r="BO629" s="21"/>
      <c r="BP629" s="33"/>
      <c r="BQ629" s="33"/>
      <c r="BR629" s="33"/>
      <c r="BS629" s="33"/>
      <c r="BT629" s="33"/>
      <c r="BU629" s="33"/>
      <c r="BV629" s="21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21"/>
      <c r="CL629" s="33"/>
      <c r="CM629" s="33"/>
      <c r="CN629" s="33"/>
      <c r="CO629" s="33"/>
    </row>
    <row r="630" spans="2:93" s="52" customFormat="1" ht="56.25" hidden="1" customHeight="1" x14ac:dyDescent="0.25">
      <c r="B630" s="227"/>
      <c r="C630" s="36"/>
      <c r="D630" s="21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21"/>
      <c r="AV630" s="21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21"/>
      <c r="BJ630" s="33"/>
      <c r="BK630" s="33"/>
      <c r="BL630" s="33"/>
      <c r="BM630" s="33"/>
      <c r="BN630" s="33"/>
      <c r="BO630" s="21"/>
      <c r="BP630" s="33"/>
      <c r="BQ630" s="33"/>
      <c r="BR630" s="33"/>
      <c r="BS630" s="33"/>
      <c r="BT630" s="33"/>
      <c r="BU630" s="33"/>
      <c r="BV630" s="21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21"/>
      <c r="CL630" s="33"/>
      <c r="CM630" s="33"/>
      <c r="CN630" s="33"/>
      <c r="CO630" s="33"/>
    </row>
    <row r="631" spans="2:93" s="25" customFormat="1" ht="46.5" hidden="1" customHeight="1" x14ac:dyDescent="0.25">
      <c r="B631" s="228"/>
      <c r="C631" s="23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43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</row>
    <row r="632" spans="2:93" s="52" customFormat="1" ht="137.25" hidden="1" customHeight="1" x14ac:dyDescent="0.25">
      <c r="B632" s="227" t="s">
        <v>95</v>
      </c>
      <c r="C632" s="41" t="s">
        <v>96</v>
      </c>
      <c r="D632" s="21">
        <f>E632</f>
        <v>0</v>
      </c>
      <c r="E632" s="21">
        <f>E633+E637</f>
        <v>0</v>
      </c>
      <c r="F632" s="21"/>
      <c r="G632" s="21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21">
        <f t="shared" ref="AU632:AV636" si="1530">AV632</f>
        <v>0</v>
      </c>
      <c r="AV632" s="21">
        <f t="shared" si="1530"/>
        <v>0</v>
      </c>
      <c r="AW632" s="21">
        <f>AW633+AW637</f>
        <v>0</v>
      </c>
      <c r="AX632" s="21"/>
      <c r="AY632" s="21"/>
      <c r="AZ632" s="33"/>
      <c r="BA632" s="33"/>
      <c r="BB632" s="33"/>
      <c r="BC632" s="33"/>
      <c r="BD632" s="33"/>
      <c r="BE632" s="33"/>
      <c r="BF632" s="33"/>
      <c r="BG632" s="33"/>
      <c r="BH632" s="33"/>
      <c r="BI632" s="21">
        <f>BJ632</f>
        <v>0</v>
      </c>
      <c r="BJ632" s="21">
        <f>BJ633+BJ637</f>
        <v>0</v>
      </c>
      <c r="BK632" s="21"/>
      <c r="BL632" s="21"/>
      <c r="BM632" s="33"/>
      <c r="BN632" s="33"/>
      <c r="BO632" s="21">
        <f>BP632</f>
        <v>0</v>
      </c>
      <c r="BP632" s="21">
        <f>BP633+BP637</f>
        <v>0</v>
      </c>
      <c r="BQ632" s="21"/>
      <c r="BR632" s="21"/>
      <c r="BS632" s="33"/>
      <c r="BT632" s="33"/>
      <c r="BU632" s="33"/>
      <c r="BV632" s="21">
        <f>BW632</f>
        <v>0</v>
      </c>
      <c r="BW632" s="21">
        <f>BW633+BW637</f>
        <v>0</v>
      </c>
      <c r="BX632" s="21"/>
      <c r="BY632" s="21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21">
        <f>CL632</f>
        <v>0</v>
      </c>
      <c r="CL632" s="21">
        <f>CL633+CL637</f>
        <v>0</v>
      </c>
      <c r="CM632" s="21"/>
      <c r="CN632" s="21"/>
      <c r="CO632" s="33"/>
    </row>
    <row r="633" spans="2:93" s="52" customFormat="1" ht="45.75" hidden="1" customHeight="1" x14ac:dyDescent="0.25">
      <c r="B633" s="227"/>
      <c r="C633" s="20" t="s">
        <v>31</v>
      </c>
      <c r="D633" s="21">
        <f>E633</f>
        <v>0</v>
      </c>
      <c r="E633" s="21">
        <f>SUM(E634:E636)</f>
        <v>0</v>
      </c>
      <c r="F633" s="21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21">
        <f t="shared" si="1530"/>
        <v>0</v>
      </c>
      <c r="AV633" s="21">
        <f t="shared" si="1530"/>
        <v>0</v>
      </c>
      <c r="AW633" s="21">
        <f>SUM(AW634:AW636)</f>
        <v>0</v>
      </c>
      <c r="AX633" s="21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21">
        <f>BJ633</f>
        <v>0</v>
      </c>
      <c r="BJ633" s="21">
        <f>SUM(BJ634:BJ636)</f>
        <v>0</v>
      </c>
      <c r="BK633" s="21"/>
      <c r="BL633" s="33"/>
      <c r="BM633" s="33"/>
      <c r="BN633" s="33"/>
      <c r="BO633" s="21">
        <f>BP633</f>
        <v>0</v>
      </c>
      <c r="BP633" s="21">
        <f>SUM(BP634:BP636)</f>
        <v>0</v>
      </c>
      <c r="BQ633" s="21"/>
      <c r="BR633" s="33"/>
      <c r="BS633" s="33"/>
      <c r="BT633" s="33"/>
      <c r="BU633" s="33"/>
      <c r="BV633" s="21">
        <f>BW633</f>
        <v>0</v>
      </c>
      <c r="BW633" s="21">
        <f>SUM(BW634:BW636)</f>
        <v>0</v>
      </c>
      <c r="BX633" s="21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21">
        <f>CL633</f>
        <v>0</v>
      </c>
      <c r="CL633" s="21">
        <f>SUM(CL634:CL636)</f>
        <v>0</v>
      </c>
      <c r="CM633" s="21"/>
      <c r="CN633" s="33"/>
      <c r="CO633" s="33"/>
    </row>
    <row r="634" spans="2:93" s="52" customFormat="1" ht="33.75" hidden="1" customHeight="1" x14ac:dyDescent="0.25">
      <c r="B634" s="227"/>
      <c r="C634" s="36" t="s">
        <v>39</v>
      </c>
      <c r="D634" s="33">
        <f>E634</f>
        <v>0</v>
      </c>
      <c r="E634" s="33">
        <v>0</v>
      </c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>
        <f t="shared" si="1530"/>
        <v>0</v>
      </c>
      <c r="AV634" s="33">
        <f t="shared" si="1530"/>
        <v>0</v>
      </c>
      <c r="AW634" s="33">
        <v>0</v>
      </c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>
        <f>BJ634</f>
        <v>0</v>
      </c>
      <c r="BJ634" s="33">
        <v>0</v>
      </c>
      <c r="BK634" s="33"/>
      <c r="BL634" s="33"/>
      <c r="BM634" s="33"/>
      <c r="BN634" s="33"/>
      <c r="BO634" s="33">
        <f>BP634</f>
        <v>0</v>
      </c>
      <c r="BP634" s="33">
        <v>0</v>
      </c>
      <c r="BQ634" s="33"/>
      <c r="BR634" s="33"/>
      <c r="BS634" s="33"/>
      <c r="BT634" s="33"/>
      <c r="BU634" s="33"/>
      <c r="BV634" s="33">
        <f>BW634</f>
        <v>0</v>
      </c>
      <c r="BW634" s="33">
        <v>0</v>
      </c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>
        <f>CL634</f>
        <v>0</v>
      </c>
      <c r="CL634" s="33">
        <v>0</v>
      </c>
      <c r="CM634" s="33"/>
      <c r="CN634" s="33"/>
      <c r="CO634" s="33"/>
    </row>
    <row r="635" spans="2:93" s="52" customFormat="1" ht="40.5" hidden="1" customHeight="1" x14ac:dyDescent="0.25">
      <c r="B635" s="227"/>
      <c r="C635" s="36" t="s">
        <v>43</v>
      </c>
      <c r="D635" s="33">
        <f>E635</f>
        <v>0</v>
      </c>
      <c r="E635" s="33">
        <v>0</v>
      </c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>
        <f t="shared" si="1530"/>
        <v>0</v>
      </c>
      <c r="AV635" s="33">
        <f t="shared" si="1530"/>
        <v>0</v>
      </c>
      <c r="AW635" s="33">
        <v>0</v>
      </c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>
        <f>BJ635</f>
        <v>0</v>
      </c>
      <c r="BJ635" s="33">
        <v>0</v>
      </c>
      <c r="BK635" s="33"/>
      <c r="BL635" s="33"/>
      <c r="BM635" s="33"/>
      <c r="BN635" s="33"/>
      <c r="BO635" s="33">
        <f>BP635</f>
        <v>0</v>
      </c>
      <c r="BP635" s="33">
        <v>0</v>
      </c>
      <c r="BQ635" s="33"/>
      <c r="BR635" s="33"/>
      <c r="BS635" s="33"/>
      <c r="BT635" s="33"/>
      <c r="BU635" s="33"/>
      <c r="BV635" s="33">
        <f>BW635</f>
        <v>0</v>
      </c>
      <c r="BW635" s="33">
        <v>0</v>
      </c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>
        <f>CL635</f>
        <v>0</v>
      </c>
      <c r="CL635" s="33">
        <v>0</v>
      </c>
      <c r="CM635" s="33"/>
      <c r="CN635" s="33"/>
      <c r="CO635" s="33"/>
    </row>
    <row r="636" spans="2:93" s="52" customFormat="1" ht="28.5" hidden="1" customHeight="1" x14ac:dyDescent="0.25">
      <c r="B636" s="227"/>
      <c r="C636" s="36" t="s">
        <v>47</v>
      </c>
      <c r="D636" s="33">
        <f>E636</f>
        <v>0</v>
      </c>
      <c r="E636" s="33">
        <v>0</v>
      </c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>
        <f t="shared" si="1530"/>
        <v>0</v>
      </c>
      <c r="AV636" s="33">
        <f t="shared" si="1530"/>
        <v>0</v>
      </c>
      <c r="AW636" s="33">
        <v>0</v>
      </c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>
        <f>BJ636</f>
        <v>0</v>
      </c>
      <c r="BJ636" s="33">
        <v>0</v>
      </c>
      <c r="BK636" s="33"/>
      <c r="BL636" s="33"/>
      <c r="BM636" s="33"/>
      <c r="BN636" s="33"/>
      <c r="BO636" s="33">
        <f>BP636</f>
        <v>0</v>
      </c>
      <c r="BP636" s="33">
        <v>0</v>
      </c>
      <c r="BQ636" s="33"/>
      <c r="BR636" s="33"/>
      <c r="BS636" s="33"/>
      <c r="BT636" s="33"/>
      <c r="BU636" s="33"/>
      <c r="BV636" s="33">
        <f>BW636</f>
        <v>0</v>
      </c>
      <c r="BW636" s="33">
        <v>0</v>
      </c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>
        <f>CL636</f>
        <v>0</v>
      </c>
      <c r="CL636" s="33">
        <v>0</v>
      </c>
      <c r="CM636" s="33"/>
      <c r="CN636" s="33"/>
      <c r="CO636" s="33"/>
    </row>
    <row r="637" spans="2:93" s="25" customFormat="1" ht="46.5" hidden="1" customHeight="1" x14ac:dyDescent="0.25">
      <c r="B637" s="228"/>
      <c r="C637" s="23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43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</row>
    <row r="638" spans="2:93" s="52" customFormat="1" ht="162.75" hidden="1" customHeight="1" x14ac:dyDescent="0.25">
      <c r="B638" s="227" t="s">
        <v>97</v>
      </c>
      <c r="C638" s="41" t="s">
        <v>98</v>
      </c>
      <c r="D638" s="21" t="e">
        <f>E638</f>
        <v>#REF!</v>
      </c>
      <c r="E638" s="21" t="e">
        <f>E639+E641</f>
        <v>#REF!</v>
      </c>
      <c r="F638" s="21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21" t="e">
        <f>AV638</f>
        <v>#REF!</v>
      </c>
      <c r="AV638" s="21" t="e">
        <f>AW638</f>
        <v>#REF!</v>
      </c>
      <c r="AW638" s="21" t="e">
        <f>AW639+AW641</f>
        <v>#REF!</v>
      </c>
      <c r="AX638" s="21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21">
        <f>BJ638</f>
        <v>0</v>
      </c>
      <c r="BJ638" s="21">
        <f>BJ639+BJ641</f>
        <v>0</v>
      </c>
      <c r="BK638" s="21"/>
      <c r="BL638" s="33"/>
      <c r="BM638" s="33"/>
      <c r="BN638" s="33"/>
      <c r="BO638" s="21">
        <f>BP638</f>
        <v>0</v>
      </c>
      <c r="BP638" s="21">
        <f>BP639+BP641</f>
        <v>0</v>
      </c>
      <c r="BQ638" s="21"/>
      <c r="BR638" s="33"/>
      <c r="BS638" s="33"/>
      <c r="BT638" s="33"/>
      <c r="BU638" s="33"/>
      <c r="BV638" s="21">
        <f>BW638</f>
        <v>0</v>
      </c>
      <c r="BW638" s="21">
        <f>BW639+BW641</f>
        <v>0</v>
      </c>
      <c r="BX638" s="21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21">
        <f>CL638</f>
        <v>0</v>
      </c>
      <c r="CL638" s="21">
        <f>CL639+CL641</f>
        <v>0</v>
      </c>
      <c r="CM638" s="21"/>
      <c r="CN638" s="33"/>
      <c r="CO638" s="33"/>
    </row>
    <row r="639" spans="2:93" s="52" customFormat="1" ht="48" hidden="1" customHeight="1" x14ac:dyDescent="0.25">
      <c r="B639" s="227"/>
      <c r="C639" s="36" t="s">
        <v>39</v>
      </c>
      <c r="D639" s="33" t="e">
        <f>E639</f>
        <v>#REF!</v>
      </c>
      <c r="E639" s="33" t="e">
        <f>#REF!</f>
        <v>#REF!</v>
      </c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 t="e">
        <f>AV639</f>
        <v>#REF!</v>
      </c>
      <c r="AV639" s="33" t="e">
        <f>AW639</f>
        <v>#REF!</v>
      </c>
      <c r="AW639" s="33" t="e">
        <f>#REF!</f>
        <v>#REF!</v>
      </c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>
        <f>BJ639</f>
        <v>0</v>
      </c>
      <c r="BJ639" s="33">
        <f>H615</f>
        <v>0</v>
      </c>
      <c r="BK639" s="33"/>
      <c r="BL639" s="33"/>
      <c r="BM639" s="33"/>
      <c r="BN639" s="33"/>
      <c r="BO639" s="33">
        <f>BP639</f>
        <v>0</v>
      </c>
      <c r="BP639" s="33">
        <f>AZ615</f>
        <v>0</v>
      </c>
      <c r="BQ639" s="33"/>
      <c r="BR639" s="33"/>
      <c r="BS639" s="33"/>
      <c r="BT639" s="33"/>
      <c r="BU639" s="33"/>
      <c r="BV639" s="33">
        <f>BW639</f>
        <v>0</v>
      </c>
      <c r="BW639" s="33">
        <f>BA615</f>
        <v>0</v>
      </c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>
        <f>CL639</f>
        <v>0</v>
      </c>
      <c r="CL639" s="33">
        <f>BW615</f>
        <v>0</v>
      </c>
      <c r="CM639" s="33"/>
      <c r="CN639" s="33"/>
      <c r="CO639" s="33"/>
    </row>
    <row r="640" spans="2:93" s="52" customFormat="1" ht="48" hidden="1" customHeight="1" x14ac:dyDescent="0.25">
      <c r="B640" s="227"/>
      <c r="C640" s="36" t="s">
        <v>43</v>
      </c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</row>
    <row r="641" spans="1:93" s="52" customFormat="1" ht="39.75" hidden="1" customHeight="1" x14ac:dyDescent="0.25">
      <c r="B641" s="227"/>
      <c r="C641" s="36" t="s">
        <v>47</v>
      </c>
      <c r="D641" s="33" t="e">
        <f>E641</f>
        <v>#REF!</v>
      </c>
      <c r="E641" s="33" t="e">
        <f>#REF!</f>
        <v>#REF!</v>
      </c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 t="e">
        <f>AV641</f>
        <v>#REF!</v>
      </c>
      <c r="AV641" s="33" t="e">
        <f>AW641</f>
        <v>#REF!</v>
      </c>
      <c r="AW641" s="33" t="e">
        <f>#REF!</f>
        <v>#REF!</v>
      </c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>
        <f>BJ641</f>
        <v>0</v>
      </c>
      <c r="BJ641" s="33">
        <f>H616</f>
        <v>0</v>
      </c>
      <c r="BK641" s="33"/>
      <c r="BL641" s="33"/>
      <c r="BM641" s="33"/>
      <c r="BN641" s="33"/>
      <c r="BO641" s="33">
        <f>BP641</f>
        <v>0</v>
      </c>
      <c r="BP641" s="33">
        <f>AZ616</f>
        <v>0</v>
      </c>
      <c r="BQ641" s="33"/>
      <c r="BR641" s="33"/>
      <c r="BS641" s="33"/>
      <c r="BT641" s="33"/>
      <c r="BU641" s="33"/>
      <c r="BV641" s="33">
        <f>BW641</f>
        <v>0</v>
      </c>
      <c r="BW641" s="33">
        <f>BA616</f>
        <v>0</v>
      </c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>
        <f>CL641</f>
        <v>0</v>
      </c>
      <c r="CL641" s="33">
        <f>BW616</f>
        <v>0</v>
      </c>
      <c r="CM641" s="33"/>
      <c r="CN641" s="33"/>
      <c r="CO641" s="33"/>
    </row>
    <row r="642" spans="1:93" s="61" customFormat="1" ht="40.5" hidden="1" customHeight="1" x14ac:dyDescent="0.3">
      <c r="B642" s="882" t="s">
        <v>99</v>
      </c>
      <c r="C642" s="882"/>
      <c r="D642" s="102" t="e">
        <f>#REF!+D549+D620+D623+D609</f>
        <v>#REF!</v>
      </c>
      <c r="E642" s="35" t="e">
        <f>#REF!+E549+E620+E623+E609</f>
        <v>#REF!</v>
      </c>
      <c r="F642" s="35"/>
      <c r="G642" s="102" t="e">
        <f>#REF!+G549+G620+G623+G609</f>
        <v>#REF!</v>
      </c>
      <c r="H642" s="102" t="e">
        <f>#REF!+H549+H620+H623+H609</f>
        <v>#REF!</v>
      </c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 t="e">
        <f>#REF!+AU549+AU620+AU623+AU609</f>
        <v>#REF!</v>
      </c>
      <c r="AV642" s="21" t="e">
        <f>#REF!+AV549+AV620+AV623+AV609</f>
        <v>#REF!</v>
      </c>
      <c r="AW642" s="35" t="e">
        <f>#REF!+AW549+AW620+AW623+AW609</f>
        <v>#REF!</v>
      </c>
      <c r="AX642" s="35"/>
      <c r="AY642" s="102" t="e">
        <f>#REF!+AY549+AY620+AY623+AY609</f>
        <v>#REF!</v>
      </c>
      <c r="AZ642" s="102" t="e">
        <f>#REF!+AZ549+AZ620+AZ623+AZ609</f>
        <v>#REF!</v>
      </c>
      <c r="BA642" s="102"/>
      <c r="BB642" s="102"/>
      <c r="BC642" s="102"/>
      <c r="BD642" s="102"/>
      <c r="BE642" s="102"/>
      <c r="BF642" s="102"/>
      <c r="BG642" s="102"/>
      <c r="BH642" s="102"/>
      <c r="BI642" s="102" t="e">
        <f>#REF!+BI549+BI620+BI623+BI609</f>
        <v>#REF!</v>
      </c>
      <c r="BJ642" s="35" t="e">
        <f>#REF!+BJ549+BJ620+BJ623+BJ609</f>
        <v>#REF!</v>
      </c>
      <c r="BK642" s="35"/>
      <c r="BL642" s="102" t="e">
        <f>#REF!+BL549+BL620+BL623+BL609</f>
        <v>#REF!</v>
      </c>
      <c r="BM642" s="102" t="e">
        <f>#REF!+BM549+BM620+BM623+BM609</f>
        <v>#REF!</v>
      </c>
      <c r="BN642" s="102"/>
      <c r="BO642" s="102" t="e">
        <f>#REF!+BO549+BO620+BO623+BO609</f>
        <v>#REF!</v>
      </c>
      <c r="BP642" s="35" t="e">
        <f>#REF!+BP549+BP620+BP623+BP609</f>
        <v>#REF!</v>
      </c>
      <c r="BQ642" s="35"/>
      <c r="BR642" s="102" t="e">
        <f>#REF!+BR549+BR620+BR623+BR609</f>
        <v>#REF!</v>
      </c>
      <c r="BS642" s="102" t="e">
        <f>#REF!+BS549+BS620+BS623+BS609</f>
        <v>#REF!</v>
      </c>
      <c r="BT642" s="102"/>
      <c r="BU642" s="102"/>
      <c r="BV642" s="102" t="e">
        <f>#REF!+BV549+BV620+BV623+BV609</f>
        <v>#REF!</v>
      </c>
      <c r="BW642" s="35" t="e">
        <f>#REF!+BW549+BW620+BW623+BW609</f>
        <v>#REF!</v>
      </c>
      <c r="BX642" s="35"/>
      <c r="BY642" s="102" t="e">
        <f>#REF!+BY549+BY620+BY623+BY609</f>
        <v>#REF!</v>
      </c>
      <c r="BZ642" s="102" t="e">
        <f>#REF!+BZ549+BZ620+BZ623+BZ609</f>
        <v>#REF!</v>
      </c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 t="e">
        <f>#REF!+CK549+CK620+CK623+CK609</f>
        <v>#REF!</v>
      </c>
      <c r="CL642" s="35" t="e">
        <f>#REF!+CL549+CL620+CL623+CL609</f>
        <v>#REF!</v>
      </c>
      <c r="CM642" s="35"/>
      <c r="CN642" s="102" t="e">
        <f>#REF!+CN549+CN620+CN623+CN609</f>
        <v>#REF!</v>
      </c>
      <c r="CO642" s="102" t="e">
        <f>#REF!+CO549+CO620+CO623+CO609</f>
        <v>#REF!</v>
      </c>
    </row>
    <row r="643" spans="1:93" s="52" customFormat="1" ht="69" hidden="1" customHeight="1" x14ac:dyDescent="0.25">
      <c r="B643" s="227"/>
      <c r="C643" s="20" t="s">
        <v>31</v>
      </c>
      <c r="D643" s="21" t="e">
        <f>E643+G643+H643</f>
        <v>#REF!</v>
      </c>
      <c r="E643" s="21" t="e">
        <f>#REF!+E549+E609+E620+E623</f>
        <v>#REF!</v>
      </c>
      <c r="F643" s="21"/>
      <c r="G643" s="21" t="e">
        <f>#REF!+G549+G609+G620+G623</f>
        <v>#REF!</v>
      </c>
      <c r="H643" s="21" t="e">
        <f>#REF!+H549+H609+H620+H623</f>
        <v>#REF!</v>
      </c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 t="e">
        <f>AV643+AW643+AX643</f>
        <v>#REF!</v>
      </c>
      <c r="AV643" s="21" t="e">
        <f>AW643+AY643+AZ643</f>
        <v>#REF!</v>
      </c>
      <c r="AW643" s="21" t="e">
        <f>#REF!+AW549+AW609+AW620+AW623</f>
        <v>#REF!</v>
      </c>
      <c r="AX643" s="21"/>
      <c r="AY643" s="21" t="e">
        <f>#REF!+AY549+AY609+AY620+AY623</f>
        <v>#REF!</v>
      </c>
      <c r="AZ643" s="21" t="e">
        <f>#REF!+AZ549+AZ609+AZ620+AZ623</f>
        <v>#REF!</v>
      </c>
      <c r="BA643" s="21"/>
      <c r="BB643" s="21"/>
      <c r="BC643" s="21"/>
      <c r="BD643" s="21"/>
      <c r="BE643" s="21"/>
      <c r="BF643" s="21"/>
      <c r="BG643" s="21"/>
      <c r="BH643" s="21"/>
      <c r="BI643" s="21" t="e">
        <f>BJ643+BL643+BM643</f>
        <v>#REF!</v>
      </c>
      <c r="BJ643" s="21" t="e">
        <f>#REF!+BJ549+BJ609+BJ620+BJ623</f>
        <v>#REF!</v>
      </c>
      <c r="BK643" s="21"/>
      <c r="BL643" s="21" t="e">
        <f>#REF!+BL549+BL609+BL620+BL623</f>
        <v>#REF!</v>
      </c>
      <c r="BM643" s="21" t="e">
        <f>#REF!+BM549+BM609+BM620+BM623</f>
        <v>#REF!</v>
      </c>
      <c r="BN643" s="21"/>
      <c r="BO643" s="21" t="e">
        <f>BP643+BR643+BS643</f>
        <v>#REF!</v>
      </c>
      <c r="BP643" s="21" t="e">
        <f>#REF!+BP549+BP609+BP620+BP623</f>
        <v>#REF!</v>
      </c>
      <c r="BQ643" s="21"/>
      <c r="BR643" s="21" t="e">
        <f>#REF!+BR549+BR609+BR620+BR623</f>
        <v>#REF!</v>
      </c>
      <c r="BS643" s="21" t="e">
        <f>#REF!+BS549+BS609+BS620+BS623</f>
        <v>#REF!</v>
      </c>
      <c r="BT643" s="21"/>
      <c r="BU643" s="21"/>
      <c r="BV643" s="21" t="e">
        <f>BW643+BY643+BZ643</f>
        <v>#REF!</v>
      </c>
      <c r="BW643" s="21" t="e">
        <f>#REF!+BW549+BW609+BW620+BW623</f>
        <v>#REF!</v>
      </c>
      <c r="BX643" s="21"/>
      <c r="BY643" s="21" t="e">
        <f>#REF!+BY549+BY609+BY620+BY623</f>
        <v>#REF!</v>
      </c>
      <c r="BZ643" s="21" t="e">
        <f>#REF!+BZ549+BZ609+BZ620+BZ623</f>
        <v>#REF!</v>
      </c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 t="e">
        <f>CL643+CN643+CO643</f>
        <v>#REF!</v>
      </c>
      <c r="CL643" s="21" t="e">
        <f>#REF!+CL549+CL609+CL620+CL623</f>
        <v>#REF!</v>
      </c>
      <c r="CM643" s="21"/>
      <c r="CN643" s="21" t="e">
        <f>#REF!+CN549+CN609+CN620+CN623</f>
        <v>#REF!</v>
      </c>
      <c r="CO643" s="21" t="e">
        <f>#REF!+CO549+CO609+CO620+CO623</f>
        <v>#REF!</v>
      </c>
    </row>
    <row r="644" spans="1:93" s="25" customFormat="1" ht="48" hidden="1" customHeight="1" x14ac:dyDescent="0.25">
      <c r="B644" s="228"/>
      <c r="C644" s="23" t="s">
        <v>32</v>
      </c>
      <c r="D644" s="24" t="e">
        <f>E644+G644+H644</f>
        <v>#REF!</v>
      </c>
      <c r="E644" s="24" t="e">
        <f>#REF!</f>
        <v>#REF!</v>
      </c>
      <c r="F644" s="24"/>
      <c r="G644" s="24" t="e">
        <f>#REF!</f>
        <v>#REF!</v>
      </c>
      <c r="H644" s="24" t="e">
        <f>#REF!</f>
        <v>#REF!</v>
      </c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 t="e">
        <f>AV644+AW644+AX644</f>
        <v>#REF!</v>
      </c>
      <c r="AV644" s="43" t="e">
        <f>AW644+AY644+AZ644</f>
        <v>#REF!</v>
      </c>
      <c r="AW644" s="24" t="e">
        <f>#REF!</f>
        <v>#REF!</v>
      </c>
      <c r="AX644" s="24"/>
      <c r="AY644" s="24" t="e">
        <f>#REF!</f>
        <v>#REF!</v>
      </c>
      <c r="AZ644" s="24" t="e">
        <f>#REF!</f>
        <v>#REF!</v>
      </c>
      <c r="BA644" s="24"/>
      <c r="BB644" s="24"/>
      <c r="BC644" s="24"/>
      <c r="BD644" s="24"/>
      <c r="BE644" s="24"/>
      <c r="BF644" s="24"/>
      <c r="BG644" s="24"/>
      <c r="BH644" s="24"/>
      <c r="BI644" s="24" t="e">
        <f>BJ644+BL644+BM644</f>
        <v>#REF!</v>
      </c>
      <c r="BJ644" s="24" t="e">
        <f>#REF!</f>
        <v>#REF!</v>
      </c>
      <c r="BK644" s="24"/>
      <c r="BL644" s="24" t="e">
        <f>#REF!</f>
        <v>#REF!</v>
      </c>
      <c r="BM644" s="24" t="e">
        <f>#REF!</f>
        <v>#REF!</v>
      </c>
      <c r="BN644" s="24"/>
      <c r="BO644" s="24" t="e">
        <f>BP644+BR644+BS644</f>
        <v>#REF!</v>
      </c>
      <c r="BP644" s="24" t="e">
        <f>#REF!</f>
        <v>#REF!</v>
      </c>
      <c r="BQ644" s="24"/>
      <c r="BR644" s="24" t="e">
        <f>#REF!</f>
        <v>#REF!</v>
      </c>
      <c r="BS644" s="24" t="e">
        <f>#REF!</f>
        <v>#REF!</v>
      </c>
      <c r="BT644" s="24"/>
      <c r="BU644" s="24"/>
      <c r="BV644" s="24" t="e">
        <f>BW644+BY644+BZ644</f>
        <v>#REF!</v>
      </c>
      <c r="BW644" s="24" t="e">
        <f>#REF!</f>
        <v>#REF!</v>
      </c>
      <c r="BX644" s="24"/>
      <c r="BY644" s="24" t="e">
        <f>#REF!</f>
        <v>#REF!</v>
      </c>
      <c r="BZ644" s="24" t="e">
        <f>#REF!</f>
        <v>#REF!</v>
      </c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 t="e">
        <f>CL644+CN644+CO644</f>
        <v>#REF!</v>
      </c>
      <c r="CL644" s="24" t="e">
        <f>#REF!</f>
        <v>#REF!</v>
      </c>
      <c r="CM644" s="24"/>
      <c r="CN644" s="24" t="e">
        <f>#REF!</f>
        <v>#REF!</v>
      </c>
      <c r="CO644" s="24" t="e">
        <f>#REF!</f>
        <v>#REF!</v>
      </c>
    </row>
    <row r="645" spans="1:93" s="62" customFormat="1" ht="48" hidden="1" customHeight="1" x14ac:dyDescent="0.25">
      <c r="A645" s="62" t="s">
        <v>100</v>
      </c>
      <c r="B645" s="889" t="s">
        <v>33</v>
      </c>
      <c r="C645" s="889"/>
      <c r="D645" s="15" t="e">
        <f t="shared" ref="D645:H645" si="1531">D549</f>
        <v>#REF!</v>
      </c>
      <c r="E645" s="15">
        <f t="shared" si="1531"/>
        <v>0</v>
      </c>
      <c r="F645" s="15"/>
      <c r="G645" s="15">
        <f t="shared" si="1531"/>
        <v>0</v>
      </c>
      <c r="H645" s="15" t="e">
        <f t="shared" si="1531"/>
        <v>#REF!</v>
      </c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 t="e">
        <f t="shared" ref="AU645:BM645" si="1532">AU549</f>
        <v>#REF!</v>
      </c>
      <c r="AV645" s="303" t="e">
        <f t="shared" si="1532"/>
        <v>#REF!</v>
      </c>
      <c r="AW645" s="15">
        <f t="shared" si="1532"/>
        <v>0</v>
      </c>
      <c r="AX645" s="15"/>
      <c r="AY645" s="15">
        <f t="shared" ref="AY645:AZ645" si="1533">AY549</f>
        <v>0</v>
      </c>
      <c r="AZ645" s="15" t="e">
        <f t="shared" si="1533"/>
        <v>#REF!</v>
      </c>
      <c r="BA645" s="15"/>
      <c r="BB645" s="15"/>
      <c r="BC645" s="15"/>
      <c r="BD645" s="15"/>
      <c r="BE645" s="15"/>
      <c r="BF645" s="15"/>
      <c r="BG645" s="15"/>
      <c r="BH645" s="15"/>
      <c r="BI645" s="15">
        <f t="shared" si="1532"/>
        <v>194109.62155000001</v>
      </c>
      <c r="BJ645" s="15">
        <f t="shared" si="1532"/>
        <v>0</v>
      </c>
      <c r="BK645" s="15"/>
      <c r="BL645" s="15">
        <f t="shared" si="1532"/>
        <v>0</v>
      </c>
      <c r="BM645" s="15">
        <f t="shared" si="1532"/>
        <v>194109.62155000001</v>
      </c>
      <c r="BN645" s="15"/>
      <c r="BO645" s="15" t="e">
        <f t="shared" ref="BO645:BP645" si="1534">BO549</f>
        <v>#REF!</v>
      </c>
      <c r="BP645" s="15">
        <f t="shared" si="1534"/>
        <v>0</v>
      </c>
      <c r="BQ645" s="15"/>
      <c r="BR645" s="15">
        <f t="shared" ref="BR645:BS645" si="1535">BR549</f>
        <v>0</v>
      </c>
      <c r="BS645" s="15" t="e">
        <f t="shared" si="1535"/>
        <v>#REF!</v>
      </c>
      <c r="BT645" s="15"/>
      <c r="BU645" s="15"/>
      <c r="BV645" s="15" t="e">
        <f t="shared" ref="BV645:BZ645" si="1536">BV549</f>
        <v>#REF!</v>
      </c>
      <c r="BW645" s="15">
        <f t="shared" si="1536"/>
        <v>0</v>
      </c>
      <c r="BX645" s="15"/>
      <c r="BY645" s="15">
        <f t="shared" si="1536"/>
        <v>0</v>
      </c>
      <c r="BZ645" s="15" t="e">
        <f t="shared" si="1536"/>
        <v>#REF!</v>
      </c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>
        <f t="shared" ref="CK645" si="1537">CK549</f>
        <v>188883.47156000001</v>
      </c>
      <c r="CL645" s="15">
        <f t="shared" ref="CL645" si="1538">CL549</f>
        <v>0</v>
      </c>
      <c r="CM645" s="15"/>
      <c r="CN645" s="15">
        <f t="shared" ref="CN645:CO645" si="1539">CN549</f>
        <v>0</v>
      </c>
      <c r="CO645" s="15">
        <f t="shared" si="1539"/>
        <v>188883.47156000001</v>
      </c>
    </row>
    <row r="646" spans="1:93" s="28" customFormat="1" ht="50.25" hidden="1" customHeight="1" x14ac:dyDescent="0.25">
      <c r="B646" s="879" t="s">
        <v>101</v>
      </c>
      <c r="C646" s="879"/>
      <c r="D646" s="879"/>
      <c r="E646" s="879"/>
      <c r="F646" s="879"/>
      <c r="G646" s="879"/>
      <c r="H646" s="879"/>
      <c r="I646" s="879"/>
      <c r="J646" s="879"/>
      <c r="K646" s="879"/>
      <c r="L646" s="879"/>
      <c r="M646" s="879"/>
      <c r="N646" s="879"/>
      <c r="O646" s="879"/>
      <c r="P646" s="879"/>
      <c r="Q646" s="879"/>
      <c r="R646" s="879"/>
      <c r="S646" s="879"/>
      <c r="T646" s="879"/>
      <c r="U646" s="879"/>
      <c r="V646" s="879"/>
      <c r="W646" s="879"/>
      <c r="X646" s="879"/>
      <c r="Y646" s="879"/>
      <c r="Z646" s="879"/>
      <c r="AA646" s="879"/>
      <c r="AB646" s="879"/>
      <c r="AC646" s="879"/>
      <c r="AD646" s="879"/>
      <c r="AE646" s="879"/>
      <c r="AF646" s="879"/>
      <c r="AG646" s="879"/>
      <c r="AH646" s="879"/>
      <c r="AI646" s="879"/>
      <c r="AJ646" s="879"/>
      <c r="AK646" s="879"/>
      <c r="AL646" s="879"/>
      <c r="AM646" s="879"/>
      <c r="AN646" s="879"/>
      <c r="AO646" s="879"/>
      <c r="AP646" s="879"/>
      <c r="AQ646" s="879"/>
      <c r="AR646" s="879"/>
      <c r="AS646" s="879"/>
      <c r="AT646" s="879"/>
      <c r="AU646" s="879"/>
      <c r="AV646" s="879"/>
      <c r="AW646" s="879"/>
      <c r="AX646" s="879"/>
      <c r="AY646" s="879"/>
      <c r="AZ646" s="879"/>
      <c r="BA646" s="879"/>
      <c r="BB646" s="879"/>
      <c r="BC646" s="879"/>
      <c r="BD646" s="879"/>
      <c r="BE646" s="879"/>
      <c r="BF646" s="879"/>
      <c r="BG646" s="879"/>
      <c r="BH646" s="879"/>
      <c r="BI646" s="879"/>
      <c r="BJ646" s="879"/>
      <c r="BK646" s="879"/>
      <c r="BL646" s="879"/>
      <c r="BM646" s="879"/>
      <c r="BN646" s="879"/>
      <c r="BO646" s="879"/>
      <c r="BP646" s="879"/>
      <c r="BQ646" s="879"/>
      <c r="BR646" s="879"/>
      <c r="BS646" s="879"/>
      <c r="BT646" s="879"/>
      <c r="BU646" s="879"/>
      <c r="BV646" s="879"/>
      <c r="BW646" s="879"/>
      <c r="BX646" s="879"/>
      <c r="BY646" s="879"/>
      <c r="BZ646" s="879"/>
      <c r="CA646" s="879"/>
      <c r="CB646" s="879"/>
      <c r="CC646" s="879"/>
      <c r="CD646" s="879"/>
      <c r="CE646" s="879"/>
      <c r="CF646" s="879"/>
      <c r="CG646" s="879"/>
      <c r="CH646" s="879"/>
      <c r="CI646" s="879"/>
      <c r="CJ646" s="63"/>
      <c r="CK646" s="63"/>
      <c r="CL646" s="27"/>
      <c r="CM646" s="27"/>
      <c r="CN646" s="27"/>
      <c r="CO646" s="27"/>
    </row>
    <row r="647" spans="1:93" s="64" customFormat="1" ht="114" hidden="1" customHeight="1" x14ac:dyDescent="0.25">
      <c r="B647" s="225">
        <v>4</v>
      </c>
      <c r="C647" s="164" t="s">
        <v>102</v>
      </c>
      <c r="D647" s="30" t="e">
        <f t="shared" ref="D647" si="1540">E647</f>
        <v>#REF!</v>
      </c>
      <c r="E647" s="30" t="e">
        <f>#REF!+E665+E673</f>
        <v>#REF!</v>
      </c>
      <c r="F647" s="30"/>
      <c r="G647" s="30"/>
      <c r="H647" s="30" t="e">
        <f>#REF!+H665+H670+#REF!</f>
        <v>#REF!</v>
      </c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 t="e">
        <f>AV647</f>
        <v>#REF!</v>
      </c>
      <c r="AV647" s="21" t="e">
        <f t="shared" ref="AV647" si="1541">AW647</f>
        <v>#REF!</v>
      </c>
      <c r="AW647" s="30" t="e">
        <f>#REF!+AW665+AW673</f>
        <v>#REF!</v>
      </c>
      <c r="AX647" s="30"/>
      <c r="AY647" s="30"/>
      <c r="AZ647" s="30" t="e">
        <f>#REF!+AZ665+AZ670+#REF!</f>
        <v>#REF!</v>
      </c>
      <c r="BA647" s="30"/>
      <c r="BB647" s="30"/>
      <c r="BC647" s="30"/>
      <c r="BD647" s="30"/>
      <c r="BE647" s="30"/>
      <c r="BF647" s="30"/>
      <c r="BG647" s="30"/>
      <c r="BH647" s="30"/>
      <c r="BI647" s="30" t="e">
        <f t="shared" ref="BI647" si="1542">BJ647</f>
        <v>#REF!</v>
      </c>
      <c r="BJ647" s="30" t="e">
        <f>#REF!+BJ665+BJ673</f>
        <v>#REF!</v>
      </c>
      <c r="BK647" s="30"/>
      <c r="BL647" s="30"/>
      <c r="BM647" s="30" t="e">
        <f>#REF!+BM665+BM670+#REF!</f>
        <v>#REF!</v>
      </c>
      <c r="BN647" s="30"/>
      <c r="BO647" s="30" t="e">
        <f t="shared" ref="BO647" si="1543">BP647</f>
        <v>#REF!</v>
      </c>
      <c r="BP647" s="30" t="e">
        <f>#REF!+BP665+BP673</f>
        <v>#REF!</v>
      </c>
      <c r="BQ647" s="30"/>
      <c r="BR647" s="30"/>
      <c r="BS647" s="30" t="e">
        <f>#REF!+BS665+BS670+#REF!</f>
        <v>#REF!</v>
      </c>
      <c r="BT647" s="30"/>
      <c r="BU647" s="30"/>
      <c r="BV647" s="30" t="e">
        <f t="shared" ref="BV647" si="1544">BW647</f>
        <v>#REF!</v>
      </c>
      <c r="BW647" s="30" t="e">
        <f>#REF!+BW665+BW673</f>
        <v>#REF!</v>
      </c>
      <c r="BX647" s="30"/>
      <c r="BY647" s="30"/>
      <c r="BZ647" s="30" t="e">
        <f>#REF!+BZ665+BZ670+#REF!</f>
        <v>#REF!</v>
      </c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 t="e">
        <f t="shared" ref="CK647" si="1545">CL647</f>
        <v>#REF!</v>
      </c>
      <c r="CL647" s="30" t="e">
        <f>#REF!+CL665+CL673</f>
        <v>#REF!</v>
      </c>
      <c r="CM647" s="30"/>
      <c r="CN647" s="30"/>
      <c r="CO647" s="30" t="e">
        <f>#REF!+CO665+CO670+#REF!</f>
        <v>#REF!</v>
      </c>
    </row>
    <row r="648" spans="1:93" s="64" customFormat="1" ht="114" hidden="1" customHeight="1" x14ac:dyDescent="0.25">
      <c r="B648" s="208" t="s">
        <v>237</v>
      </c>
      <c r="C648" s="143" t="s">
        <v>81</v>
      </c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21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</row>
    <row r="649" spans="1:93" s="64" customFormat="1" ht="153.75" hidden="1" customHeight="1" x14ac:dyDescent="0.25">
      <c r="B649" s="211" t="s">
        <v>34</v>
      </c>
      <c r="C649" s="57" t="s">
        <v>304</v>
      </c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21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</row>
    <row r="650" spans="1:93" s="64" customFormat="1" ht="153.75" hidden="1" customHeight="1" x14ac:dyDescent="0.25">
      <c r="B650" s="211" t="s">
        <v>62</v>
      </c>
      <c r="C650" s="57" t="s">
        <v>305</v>
      </c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21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</row>
    <row r="651" spans="1:93" s="64" customFormat="1" ht="65.25" hidden="1" customHeight="1" x14ac:dyDescent="0.25">
      <c r="B651" s="208" t="s">
        <v>323</v>
      </c>
      <c r="C651" s="143" t="s">
        <v>321</v>
      </c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21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</row>
    <row r="652" spans="1:93" s="64" customFormat="1" ht="93.75" hidden="1" customHeight="1" x14ac:dyDescent="0.25">
      <c r="B652" s="211" t="s">
        <v>34</v>
      </c>
      <c r="C652" s="57" t="s">
        <v>322</v>
      </c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21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</row>
    <row r="653" spans="1:93" s="388" customFormat="1" ht="132" hidden="1" customHeight="1" x14ac:dyDescent="0.25">
      <c r="B653" s="376" t="s">
        <v>7</v>
      </c>
      <c r="C653" s="377" t="s">
        <v>360</v>
      </c>
      <c r="D653" s="378">
        <f>E653+F653+G653+H653</f>
        <v>1488503.4514299999</v>
      </c>
      <c r="E653" s="378">
        <f>E654</f>
        <v>952380.02919999999</v>
      </c>
      <c r="F653" s="378">
        <f t="shared" ref="F653:H653" si="1546">F654</f>
        <v>536123.42223000003</v>
      </c>
      <c r="G653" s="378">
        <f t="shared" si="1546"/>
        <v>0</v>
      </c>
      <c r="H653" s="378">
        <f t="shared" si="1546"/>
        <v>0</v>
      </c>
      <c r="I653" s="378"/>
      <c r="J653" s="378"/>
      <c r="K653" s="378"/>
      <c r="L653" s="378"/>
      <c r="M653" s="378"/>
      <c r="N653" s="378"/>
      <c r="O653" s="378"/>
      <c r="P653" s="378"/>
      <c r="Q653" s="378"/>
      <c r="R653" s="378"/>
      <c r="S653" s="378"/>
      <c r="T653" s="378"/>
      <c r="U653" s="378"/>
      <c r="V653" s="378"/>
      <c r="W653" s="378"/>
      <c r="X653" s="378"/>
      <c r="Y653" s="378"/>
      <c r="Z653" s="378"/>
      <c r="AA653" s="378"/>
      <c r="AB653" s="378"/>
      <c r="AC653" s="583"/>
      <c r="AD653" s="378"/>
      <c r="AE653" s="378"/>
      <c r="AF653" s="378"/>
      <c r="AG653" s="378"/>
      <c r="AH653" s="378"/>
      <c r="AI653" s="378"/>
      <c r="AJ653" s="378"/>
      <c r="AK653" s="378"/>
      <c r="AL653" s="583"/>
      <c r="AM653" s="378"/>
      <c r="AN653" s="378"/>
      <c r="AO653" s="378"/>
      <c r="AP653" s="378"/>
      <c r="AQ653" s="378"/>
      <c r="AR653" s="378"/>
      <c r="AS653" s="378"/>
      <c r="AT653" s="378"/>
      <c r="AU653" s="378"/>
      <c r="AV653" s="564">
        <f>AW653+AX653+AY653+AZ653</f>
        <v>2662744.7084999997</v>
      </c>
      <c r="AW653" s="378">
        <f>AW654</f>
        <v>1748106.63842</v>
      </c>
      <c r="AX653" s="378">
        <f t="shared" ref="AX653:AZ653" si="1547">AX654</f>
        <v>914638.07007999998</v>
      </c>
      <c r="AY653" s="378">
        <f t="shared" si="1547"/>
        <v>0</v>
      </c>
      <c r="AZ653" s="378">
        <f t="shared" si="1547"/>
        <v>0</v>
      </c>
      <c r="BA653" s="378"/>
      <c r="BB653" s="378"/>
      <c r="BC653" s="378"/>
      <c r="BD653" s="378"/>
      <c r="BE653" s="378"/>
      <c r="BF653" s="378"/>
      <c r="BG653" s="378"/>
      <c r="BH653" s="378"/>
      <c r="BI653" s="497">
        <f>BJ653+BK653+BL653+BM653</f>
        <v>964834.23259999999</v>
      </c>
      <c r="BJ653" s="378">
        <f>BJ654</f>
        <v>514834.23259999999</v>
      </c>
      <c r="BK653" s="378">
        <f t="shared" ref="BK653" si="1548">BK654</f>
        <v>450000</v>
      </c>
      <c r="BL653" s="378"/>
      <c r="BM653" s="378"/>
      <c r="BN653" s="378"/>
      <c r="BO653" s="497">
        <f>BP653+BQ653+BR653+BS653</f>
        <v>854128.76436999999</v>
      </c>
      <c r="BP653" s="488">
        <f>BP654</f>
        <v>514834.23259999999</v>
      </c>
      <c r="BQ653" s="378">
        <f t="shared" ref="BQ653" si="1549">BQ654</f>
        <v>339294.53177</v>
      </c>
      <c r="BR653" s="378"/>
      <c r="BS653" s="378"/>
      <c r="BT653" s="378"/>
      <c r="BU653" s="378"/>
      <c r="BV653" s="497">
        <f>BW653+BX653+BY653+BZ653</f>
        <v>1975584.4377000001</v>
      </c>
      <c r="BW653" s="378">
        <f>BW654</f>
        <v>1134943.4886</v>
      </c>
      <c r="BX653" s="378">
        <f t="shared" ref="BX653" si="1550">BX654</f>
        <v>840640.94909999997</v>
      </c>
      <c r="BY653" s="378"/>
      <c r="BZ653" s="378"/>
      <c r="CA653" s="380"/>
      <c r="CB653" s="380"/>
      <c r="CC653" s="380"/>
      <c r="CD653" s="380"/>
      <c r="CE653" s="380"/>
      <c r="CF653" s="380"/>
      <c r="CG653" s="380"/>
      <c r="CH653" s="380"/>
      <c r="CI653" s="380"/>
      <c r="CJ653" s="378"/>
      <c r="CK653" s="497">
        <f>CL653+CM653+CN653+CO653</f>
        <v>79943.488599999997</v>
      </c>
      <c r="CL653" s="378">
        <f>CL654</f>
        <v>34943.488599999997</v>
      </c>
      <c r="CM653" s="378">
        <f t="shared" ref="CM653" si="1551">CM654</f>
        <v>45000</v>
      </c>
      <c r="CN653" s="378"/>
      <c r="CO653" s="378"/>
    </row>
    <row r="654" spans="1:93" s="52" customFormat="1" ht="54" hidden="1" customHeight="1" x14ac:dyDescent="0.25">
      <c r="B654" s="206"/>
      <c r="C654" s="111" t="s">
        <v>31</v>
      </c>
      <c r="D654" s="346">
        <f>E654+F654+G654+H654</f>
        <v>1488503.4514299999</v>
      </c>
      <c r="E654" s="346">
        <f>E665+E673</f>
        <v>952380.02919999999</v>
      </c>
      <c r="F654" s="362">
        <f t="shared" ref="F654:H654" si="1552">F665+F673</f>
        <v>536123.42223000003</v>
      </c>
      <c r="G654" s="362">
        <f t="shared" si="1552"/>
        <v>0</v>
      </c>
      <c r="H654" s="362">
        <f t="shared" si="1552"/>
        <v>0</v>
      </c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64"/>
      <c r="AC654" s="586"/>
      <c r="AD654" s="564"/>
      <c r="AE654" s="564"/>
      <c r="AF654" s="564"/>
      <c r="AG654" s="564"/>
      <c r="AH654" s="564"/>
      <c r="AI654" s="564"/>
      <c r="AJ654" s="564"/>
      <c r="AK654" s="564"/>
      <c r="AL654" s="586"/>
      <c r="AM654" s="564"/>
      <c r="AN654" s="564"/>
      <c r="AO654" s="564"/>
      <c r="AP654" s="564"/>
      <c r="AQ654" s="564"/>
      <c r="AR654" s="564"/>
      <c r="AS654" s="564"/>
      <c r="AT654" s="564"/>
      <c r="AU654" s="564">
        <f>AV654+AW654+AX654</f>
        <v>5325489.4169999994</v>
      </c>
      <c r="AV654" s="564">
        <f>AW654+AX654+AY654+AZ654</f>
        <v>2662744.7084999997</v>
      </c>
      <c r="AW654" s="486">
        <f>AW665+AW673</f>
        <v>1748106.63842</v>
      </c>
      <c r="AX654" s="486">
        <f t="shared" ref="AX654:AZ654" si="1553">AX665+AX673</f>
        <v>914638.07007999998</v>
      </c>
      <c r="AY654" s="486">
        <f t="shared" si="1553"/>
        <v>0</v>
      </c>
      <c r="AZ654" s="486">
        <f t="shared" si="1553"/>
        <v>0</v>
      </c>
      <c r="BA654" s="346">
        <f t="shared" ref="BA654" si="1554">BB654+BC654+BD654</f>
        <v>0</v>
      </c>
      <c r="BB654" s="530">
        <f>BB445+BB614+BB626</f>
        <v>0</v>
      </c>
      <c r="BC654" s="530"/>
      <c r="BD654" s="530"/>
      <c r="BE654" s="530">
        <f t="shared" ref="BE654" si="1555">BF654+BG654</f>
        <v>0</v>
      </c>
      <c r="BF654" s="346">
        <f>BF445+BF614+BF626</f>
        <v>0</v>
      </c>
      <c r="BG654" s="346">
        <f>G654</f>
        <v>0</v>
      </c>
      <c r="BH654" s="346"/>
      <c r="BI654" s="495">
        <f>BJ654+BK654+BL654+BM654</f>
        <v>964834.23259999999</v>
      </c>
      <c r="BJ654" s="486">
        <f>BJ665+BJ673</f>
        <v>514834.23259999999</v>
      </c>
      <c r="BK654" s="486">
        <f t="shared" ref="BK654" si="1556">BK665+BK673</f>
        <v>450000</v>
      </c>
      <c r="BL654" s="486">
        <f>BL445+BL614+BL624</f>
        <v>0</v>
      </c>
      <c r="BM654" s="486">
        <f>BM445+BM614+BM624</f>
        <v>0</v>
      </c>
      <c r="BN654" s="346">
        <f t="shared" ref="BN654" si="1557">BO654+BP654+BQ654</f>
        <v>1708257.52874</v>
      </c>
      <c r="BO654" s="495">
        <f>BP654+BQ654+BR654+BS654</f>
        <v>854128.76436999999</v>
      </c>
      <c r="BP654" s="486">
        <f>BP665+BP673</f>
        <v>514834.23259999999</v>
      </c>
      <c r="BQ654" s="486">
        <f t="shared" ref="BQ654" si="1558">BQ665+BQ673</f>
        <v>339294.53177</v>
      </c>
      <c r="BR654" s="486">
        <f>BR445+BR614+BR624</f>
        <v>0</v>
      </c>
      <c r="BS654" s="486">
        <f>BS445+BS614+BS624</f>
        <v>0</v>
      </c>
      <c r="BT654" s="182"/>
      <c r="BU654" s="182"/>
      <c r="BV654" s="495">
        <f>BW654+BX654+BY654+BZ654</f>
        <v>1975584.4377000001</v>
      </c>
      <c r="BW654" s="362">
        <f>BW665+BW673</f>
        <v>1134943.4886</v>
      </c>
      <c r="BX654" s="362">
        <f t="shared" ref="BX654" si="1559">BX665+BX673</f>
        <v>840640.94909999997</v>
      </c>
      <c r="BY654" s="346">
        <f>BY445+BY614+BY624</f>
        <v>0</v>
      </c>
      <c r="BZ654" s="346">
        <f>BZ445+BZ614+BZ624</f>
        <v>0</v>
      </c>
      <c r="CA654" s="346">
        <f t="shared" ref="CA654" si="1560">CB654+CC654+CD654</f>
        <v>0</v>
      </c>
      <c r="CB654" s="346">
        <f>CB445+CB614+CB626</f>
        <v>0</v>
      </c>
      <c r="CC654" s="182"/>
      <c r="CD654" s="182"/>
      <c r="CE654" s="346">
        <f t="shared" ref="CE654" si="1561">CF654+CH654+CI654</f>
        <v>0</v>
      </c>
      <c r="CF654" s="346">
        <f>CF445+CF614+CF626</f>
        <v>0</v>
      </c>
      <c r="CG654" s="530"/>
      <c r="CH654" s="182"/>
      <c r="CI654" s="182"/>
      <c r="CJ654" s="486"/>
      <c r="CK654" s="495">
        <f>CL654+CM654+CN654+CO654</f>
        <v>79943.488599999997</v>
      </c>
      <c r="CL654" s="486">
        <f>CL665+CL673</f>
        <v>34943.488599999997</v>
      </c>
      <c r="CM654" s="486">
        <f t="shared" ref="CM654" si="1562">CM665+CM673</f>
        <v>45000</v>
      </c>
      <c r="CN654" s="486">
        <f>CN445+CN614+CN624</f>
        <v>0</v>
      </c>
      <c r="CO654" s="486">
        <f>CO445+CO614+CO624</f>
        <v>0</v>
      </c>
    </row>
    <row r="655" spans="1:93" s="52" customFormat="1" ht="162.75" hidden="1" customHeight="1" x14ac:dyDescent="0.25">
      <c r="B655" s="445" t="s">
        <v>8</v>
      </c>
      <c r="C655" s="444" t="s">
        <v>439</v>
      </c>
      <c r="D655" s="417">
        <v>0</v>
      </c>
      <c r="E655" s="417">
        <v>0</v>
      </c>
      <c r="F655" s="417">
        <v>0</v>
      </c>
      <c r="G655" s="417">
        <v>0</v>
      </c>
      <c r="H655" s="417">
        <v>0</v>
      </c>
      <c r="I655" s="417">
        <f>Q655</f>
        <v>0</v>
      </c>
      <c r="J655" s="417"/>
      <c r="K655" s="417"/>
      <c r="L655" s="417"/>
      <c r="M655" s="417"/>
      <c r="N655" s="417"/>
      <c r="O655" s="417"/>
      <c r="P655" s="417"/>
      <c r="Q655" s="417">
        <v>0</v>
      </c>
      <c r="R655" s="417"/>
      <c r="S655" s="417"/>
      <c r="T655" s="417"/>
      <c r="U655" s="417"/>
      <c r="V655" s="417"/>
      <c r="W655" s="417"/>
      <c r="X655" s="417"/>
      <c r="Y655" s="417"/>
      <c r="Z655" s="417"/>
      <c r="AA655" s="417"/>
      <c r="AB655" s="417"/>
      <c r="AC655" s="582"/>
      <c r="AD655" s="417"/>
      <c r="AE655" s="417"/>
      <c r="AF655" s="417"/>
      <c r="AG655" s="417"/>
      <c r="AH655" s="417"/>
      <c r="AI655" s="417"/>
      <c r="AJ655" s="417"/>
      <c r="AK655" s="417"/>
      <c r="AL655" s="582"/>
      <c r="AM655" s="417"/>
      <c r="AN655" s="417"/>
      <c r="AO655" s="417"/>
      <c r="AP655" s="417"/>
      <c r="AQ655" s="417"/>
      <c r="AR655" s="417"/>
      <c r="AS655" s="417"/>
      <c r="AT655" s="417"/>
      <c r="AU655" s="417">
        <f>AV655-D655</f>
        <v>132612.91032</v>
      </c>
      <c r="AV655" s="417">
        <f t="shared" ref="AV655:AV664" si="1563">AZ655</f>
        <v>132612.91032</v>
      </c>
      <c r="AW655" s="417"/>
      <c r="AX655" s="417"/>
      <c r="AY655" s="417"/>
      <c r="AZ655" s="417">
        <f>AZ656+AZ658+AZ661+AZ663</f>
        <v>132612.91032</v>
      </c>
      <c r="BA655" s="417"/>
      <c r="BB655" s="417"/>
      <c r="BC655" s="417"/>
      <c r="BD655" s="417"/>
      <c r="BE655" s="417"/>
      <c r="BF655" s="417"/>
      <c r="BG655" s="417"/>
      <c r="BH655" s="417"/>
      <c r="BI655" s="417"/>
      <c r="BJ655" s="417"/>
      <c r="BK655" s="417"/>
      <c r="BL655" s="417"/>
      <c r="BM655" s="417"/>
      <c r="BN655" s="417"/>
      <c r="BO655" s="417"/>
      <c r="BP655" s="417"/>
      <c r="BQ655" s="417"/>
      <c r="BR655" s="417"/>
      <c r="BS655" s="417"/>
      <c r="BT655" s="417"/>
      <c r="BU655" s="417"/>
      <c r="BV655" s="417"/>
      <c r="BW655" s="417"/>
      <c r="BX655" s="417"/>
      <c r="BY655" s="417"/>
      <c r="BZ655" s="417"/>
      <c r="CA655" s="417"/>
      <c r="CB655" s="417"/>
      <c r="CC655" s="417"/>
      <c r="CD655" s="417"/>
      <c r="CE655" s="417"/>
      <c r="CF655" s="417"/>
      <c r="CG655" s="417"/>
      <c r="CH655" s="417"/>
      <c r="CI655" s="417"/>
      <c r="CJ655" s="417"/>
      <c r="CK655" s="417"/>
      <c r="CL655" s="417"/>
      <c r="CM655" s="417"/>
      <c r="CN655" s="417"/>
      <c r="CO655" s="417"/>
    </row>
    <row r="656" spans="1:93" s="52" customFormat="1" ht="54" hidden="1" customHeight="1" x14ac:dyDescent="0.25">
      <c r="B656" s="206" t="s">
        <v>9</v>
      </c>
      <c r="C656" s="140" t="s">
        <v>65</v>
      </c>
      <c r="D656" s="545">
        <f>H656</f>
        <v>0</v>
      </c>
      <c r="E656" s="545"/>
      <c r="F656" s="545"/>
      <c r="G656" s="545"/>
      <c r="H656" s="545">
        <v>0</v>
      </c>
      <c r="I656" s="564">
        <f>Q656</f>
        <v>0</v>
      </c>
      <c r="J656" s="564"/>
      <c r="K656" s="564"/>
      <c r="L656" s="564"/>
      <c r="M656" s="564"/>
      <c r="N656" s="564"/>
      <c r="O656" s="564"/>
      <c r="P656" s="564"/>
      <c r="Q656" s="564">
        <v>0</v>
      </c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64"/>
      <c r="AC656" s="586"/>
      <c r="AD656" s="564"/>
      <c r="AE656" s="564"/>
      <c r="AF656" s="564"/>
      <c r="AG656" s="564"/>
      <c r="AH656" s="564"/>
      <c r="AI656" s="564"/>
      <c r="AJ656" s="564"/>
      <c r="AK656" s="564"/>
      <c r="AL656" s="586"/>
      <c r="AM656" s="564"/>
      <c r="AN656" s="564"/>
      <c r="AO656" s="564"/>
      <c r="AP656" s="564"/>
      <c r="AQ656" s="564"/>
      <c r="AR656" s="564"/>
      <c r="AS656" s="564"/>
      <c r="AT656" s="564"/>
      <c r="AU656" s="564">
        <f>AV656-D656</f>
        <v>23420.146229999998</v>
      </c>
      <c r="AV656" s="564">
        <f t="shared" si="1563"/>
        <v>23420.146229999998</v>
      </c>
      <c r="AW656" s="545"/>
      <c r="AX656" s="545"/>
      <c r="AY656" s="545"/>
      <c r="AZ656" s="545">
        <f>AZ657</f>
        <v>23420.146229999998</v>
      </c>
      <c r="BA656" s="545"/>
      <c r="BB656" s="545"/>
      <c r="BC656" s="545"/>
      <c r="BD656" s="545"/>
      <c r="BE656" s="545"/>
      <c r="BF656" s="545"/>
      <c r="BG656" s="545"/>
      <c r="BH656" s="545"/>
      <c r="BI656" s="545"/>
      <c r="BJ656" s="545"/>
      <c r="BK656" s="545"/>
      <c r="BL656" s="545"/>
      <c r="BM656" s="545"/>
      <c r="BN656" s="545"/>
      <c r="BO656" s="545"/>
      <c r="BP656" s="545"/>
      <c r="BQ656" s="545"/>
      <c r="BR656" s="545"/>
      <c r="BS656" s="545"/>
      <c r="BT656" s="182"/>
      <c r="BU656" s="182"/>
      <c r="BV656" s="545"/>
      <c r="BW656" s="545"/>
      <c r="BX656" s="545"/>
      <c r="BY656" s="545"/>
      <c r="BZ656" s="545"/>
      <c r="CA656" s="545"/>
      <c r="CB656" s="545"/>
      <c r="CC656" s="182"/>
      <c r="CD656" s="182"/>
      <c r="CE656" s="545"/>
      <c r="CF656" s="545"/>
      <c r="CG656" s="545"/>
      <c r="CH656" s="182"/>
      <c r="CI656" s="182"/>
      <c r="CJ656" s="545"/>
      <c r="CK656" s="545"/>
      <c r="CL656" s="545"/>
      <c r="CM656" s="545"/>
      <c r="CN656" s="545"/>
      <c r="CO656" s="545"/>
    </row>
    <row r="657" spans="1:12248" s="52" customFormat="1" ht="129" hidden="1" customHeight="1" x14ac:dyDescent="0.25">
      <c r="B657" s="206" t="s">
        <v>34</v>
      </c>
      <c r="C657" s="57" t="s">
        <v>255</v>
      </c>
      <c r="D657" s="120">
        <f>H657</f>
        <v>0</v>
      </c>
      <c r="E657" s="120"/>
      <c r="F657" s="120"/>
      <c r="G657" s="120"/>
      <c r="H657" s="120">
        <v>0</v>
      </c>
      <c r="I657" s="120">
        <f>Q657</f>
        <v>0</v>
      </c>
      <c r="J657" s="120"/>
      <c r="K657" s="120"/>
      <c r="L657" s="120"/>
      <c r="M657" s="120"/>
      <c r="N657" s="120"/>
      <c r="O657" s="120"/>
      <c r="P657" s="120"/>
      <c r="Q657" s="120">
        <v>0</v>
      </c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>
        <f t="shared" ref="AU657:AU664" si="1564">AV657-D657</f>
        <v>23420.146229999998</v>
      </c>
      <c r="AV657" s="120">
        <f t="shared" si="1563"/>
        <v>23420.146229999998</v>
      </c>
      <c r="AW657" s="545"/>
      <c r="AX657" s="545"/>
      <c r="AY657" s="545"/>
      <c r="AZ657" s="120">
        <v>23420.146229999998</v>
      </c>
      <c r="BA657" s="545"/>
      <c r="BB657" s="545"/>
      <c r="BC657" s="545"/>
      <c r="BD657" s="545"/>
      <c r="BE657" s="545"/>
      <c r="BF657" s="545"/>
      <c r="BG657" s="545"/>
      <c r="BH657" s="545"/>
      <c r="BI657" s="545"/>
      <c r="BJ657" s="545"/>
      <c r="BK657" s="545"/>
      <c r="BL657" s="545"/>
      <c r="BM657" s="545"/>
      <c r="BN657" s="545"/>
      <c r="BO657" s="545"/>
      <c r="BP657" s="545"/>
      <c r="BQ657" s="545"/>
      <c r="BR657" s="545"/>
      <c r="BS657" s="545"/>
      <c r="BT657" s="182"/>
      <c r="BU657" s="182"/>
      <c r="BV657" s="545"/>
      <c r="BW657" s="545"/>
      <c r="BX657" s="545"/>
      <c r="BY657" s="545"/>
      <c r="BZ657" s="545"/>
      <c r="CA657" s="545"/>
      <c r="CB657" s="545"/>
      <c r="CC657" s="182"/>
      <c r="CD657" s="182"/>
      <c r="CE657" s="545"/>
      <c r="CF657" s="545"/>
      <c r="CG657" s="545"/>
      <c r="CH657" s="182"/>
      <c r="CI657" s="182"/>
      <c r="CJ657" s="545"/>
      <c r="CK657" s="545"/>
      <c r="CL657" s="545"/>
      <c r="CM657" s="545"/>
      <c r="CN657" s="545"/>
      <c r="CO657" s="545"/>
    </row>
    <row r="658" spans="1:12248" s="52" customFormat="1" ht="54" hidden="1" customHeight="1" x14ac:dyDescent="0.25">
      <c r="B658" s="206" t="s">
        <v>440</v>
      </c>
      <c r="C658" s="143" t="s">
        <v>69</v>
      </c>
      <c r="D658" s="545">
        <f>H658</f>
        <v>0</v>
      </c>
      <c r="E658" s="545"/>
      <c r="F658" s="545"/>
      <c r="G658" s="545"/>
      <c r="H658" s="545">
        <v>0</v>
      </c>
      <c r="I658" s="564">
        <f>Q658</f>
        <v>0</v>
      </c>
      <c r="J658" s="564"/>
      <c r="K658" s="564"/>
      <c r="L658" s="564"/>
      <c r="M658" s="564"/>
      <c r="N658" s="564"/>
      <c r="O658" s="564"/>
      <c r="P658" s="564"/>
      <c r="Q658" s="564">
        <v>0</v>
      </c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64"/>
      <c r="AC658" s="586"/>
      <c r="AD658" s="564"/>
      <c r="AE658" s="564"/>
      <c r="AF658" s="564"/>
      <c r="AG658" s="564"/>
      <c r="AH658" s="564"/>
      <c r="AI658" s="564"/>
      <c r="AJ658" s="564"/>
      <c r="AK658" s="564"/>
      <c r="AL658" s="586"/>
      <c r="AM658" s="564"/>
      <c r="AN658" s="564"/>
      <c r="AO658" s="564"/>
      <c r="AP658" s="564"/>
      <c r="AQ658" s="564"/>
      <c r="AR658" s="564"/>
      <c r="AS658" s="564"/>
      <c r="AT658" s="564"/>
      <c r="AU658" s="564">
        <f t="shared" si="1564"/>
        <v>69556.869489999997</v>
      </c>
      <c r="AV658" s="564">
        <f t="shared" si="1563"/>
        <v>69556.869489999997</v>
      </c>
      <c r="AW658" s="545"/>
      <c r="AX658" s="545"/>
      <c r="AY658" s="545"/>
      <c r="AZ658" s="545">
        <f>AZ659+AZ660</f>
        <v>69556.869489999997</v>
      </c>
      <c r="BA658" s="545"/>
      <c r="BB658" s="545"/>
      <c r="BC658" s="545"/>
      <c r="BD658" s="545"/>
      <c r="BE658" s="545"/>
      <c r="BF658" s="545"/>
      <c r="BG658" s="545"/>
      <c r="BH658" s="545"/>
      <c r="BI658" s="545"/>
      <c r="BJ658" s="545"/>
      <c r="BK658" s="545"/>
      <c r="BL658" s="545"/>
      <c r="BM658" s="545"/>
      <c r="BN658" s="545"/>
      <c r="BO658" s="545"/>
      <c r="BP658" s="545"/>
      <c r="BQ658" s="545"/>
      <c r="BR658" s="545"/>
      <c r="BS658" s="545"/>
      <c r="BT658" s="182"/>
      <c r="BU658" s="182"/>
      <c r="BV658" s="545"/>
      <c r="BW658" s="545"/>
      <c r="BX658" s="545"/>
      <c r="BY658" s="545"/>
      <c r="BZ658" s="545"/>
      <c r="CA658" s="545"/>
      <c r="CB658" s="545"/>
      <c r="CC658" s="182"/>
      <c r="CD658" s="182"/>
      <c r="CE658" s="545"/>
      <c r="CF658" s="545"/>
      <c r="CG658" s="545"/>
      <c r="CH658" s="182"/>
      <c r="CI658" s="182"/>
      <c r="CJ658" s="545"/>
      <c r="CK658" s="545"/>
      <c r="CL658" s="545"/>
      <c r="CM658" s="545"/>
      <c r="CN658" s="545"/>
      <c r="CO658" s="545"/>
    </row>
    <row r="659" spans="1:12248" s="52" customFormat="1" ht="93" hidden="1" customHeight="1" x14ac:dyDescent="0.25">
      <c r="B659" s="206" t="s">
        <v>34</v>
      </c>
      <c r="C659" s="57" t="s">
        <v>214</v>
      </c>
      <c r="D659" s="120">
        <f>H659</f>
        <v>0</v>
      </c>
      <c r="E659" s="120"/>
      <c r="F659" s="120"/>
      <c r="G659" s="120"/>
      <c r="H659" s="120">
        <v>0</v>
      </c>
      <c r="I659" s="120">
        <f>Q659</f>
        <v>0</v>
      </c>
      <c r="J659" s="120"/>
      <c r="K659" s="120"/>
      <c r="L659" s="120"/>
      <c r="M659" s="120"/>
      <c r="N659" s="120"/>
      <c r="O659" s="120"/>
      <c r="P659" s="120"/>
      <c r="Q659" s="120">
        <v>0</v>
      </c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>
        <f t="shared" si="1564"/>
        <v>27501.248319999999</v>
      </c>
      <c r="AV659" s="120">
        <f t="shared" si="1563"/>
        <v>27501.248319999999</v>
      </c>
      <c r="AW659" s="545"/>
      <c r="AX659" s="545"/>
      <c r="AY659" s="545"/>
      <c r="AZ659" s="120">
        <v>27501.248319999999</v>
      </c>
      <c r="BA659" s="545"/>
      <c r="BB659" s="545"/>
      <c r="BC659" s="545"/>
      <c r="BD659" s="545"/>
      <c r="BE659" s="545"/>
      <c r="BF659" s="545"/>
      <c r="BG659" s="545"/>
      <c r="BH659" s="545"/>
      <c r="BI659" s="545"/>
      <c r="BJ659" s="545"/>
      <c r="BK659" s="545"/>
      <c r="BL659" s="545"/>
      <c r="BM659" s="545"/>
      <c r="BN659" s="545"/>
      <c r="BO659" s="545"/>
      <c r="BP659" s="545"/>
      <c r="BQ659" s="545"/>
      <c r="BR659" s="545"/>
      <c r="BS659" s="545"/>
      <c r="BT659" s="182"/>
      <c r="BU659" s="182"/>
      <c r="BV659" s="545"/>
      <c r="BW659" s="545"/>
      <c r="BX659" s="545"/>
      <c r="BY659" s="545"/>
      <c r="BZ659" s="545"/>
      <c r="CA659" s="545"/>
      <c r="CB659" s="545"/>
      <c r="CC659" s="182"/>
      <c r="CD659" s="182"/>
      <c r="CE659" s="545"/>
      <c r="CF659" s="545"/>
      <c r="CG659" s="545"/>
      <c r="CH659" s="182"/>
      <c r="CI659" s="182"/>
      <c r="CJ659" s="545"/>
      <c r="CK659" s="545"/>
      <c r="CL659" s="545"/>
      <c r="CM659" s="545"/>
      <c r="CN659" s="545"/>
      <c r="CO659" s="545"/>
    </row>
    <row r="660" spans="1:12248" s="52" customFormat="1" ht="96.75" hidden="1" customHeight="1" x14ac:dyDescent="0.25">
      <c r="B660" s="206" t="s">
        <v>62</v>
      </c>
      <c r="C660" s="57" t="s">
        <v>441</v>
      </c>
      <c r="D660" s="545"/>
      <c r="E660" s="545"/>
      <c r="F660" s="545"/>
      <c r="G660" s="545"/>
      <c r="H660" s="545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64"/>
      <c r="AC660" s="586"/>
      <c r="AD660" s="564"/>
      <c r="AE660" s="564"/>
      <c r="AF660" s="564"/>
      <c r="AG660" s="564"/>
      <c r="AH660" s="564"/>
      <c r="AI660" s="564"/>
      <c r="AJ660" s="564"/>
      <c r="AK660" s="564"/>
      <c r="AL660" s="586"/>
      <c r="AM660" s="564"/>
      <c r="AN660" s="564"/>
      <c r="AO660" s="564"/>
      <c r="AP660" s="564"/>
      <c r="AQ660" s="564"/>
      <c r="AR660" s="564"/>
      <c r="AS660" s="564"/>
      <c r="AT660" s="564"/>
      <c r="AU660" s="120">
        <f t="shared" si="1564"/>
        <v>42055.621169999999</v>
      </c>
      <c r="AV660" s="120">
        <f t="shared" si="1563"/>
        <v>42055.621169999999</v>
      </c>
      <c r="AW660" s="545"/>
      <c r="AX660" s="545"/>
      <c r="AY660" s="545"/>
      <c r="AZ660" s="120">
        <v>42055.621169999999</v>
      </c>
      <c r="BA660" s="545"/>
      <c r="BB660" s="545"/>
      <c r="BC660" s="545"/>
      <c r="BD660" s="545"/>
      <c r="BE660" s="545"/>
      <c r="BF660" s="545"/>
      <c r="BG660" s="545"/>
      <c r="BH660" s="545"/>
      <c r="BI660" s="545"/>
      <c r="BJ660" s="545"/>
      <c r="BK660" s="545"/>
      <c r="BL660" s="545"/>
      <c r="BM660" s="545"/>
      <c r="BN660" s="545"/>
      <c r="BO660" s="545"/>
      <c r="BP660" s="545"/>
      <c r="BQ660" s="545"/>
      <c r="BR660" s="545"/>
      <c r="BS660" s="545"/>
      <c r="BT660" s="182"/>
      <c r="BU660" s="182"/>
      <c r="BV660" s="545"/>
      <c r="BW660" s="545"/>
      <c r="BX660" s="545"/>
      <c r="BY660" s="545"/>
      <c r="BZ660" s="545"/>
      <c r="CA660" s="545"/>
      <c r="CB660" s="545"/>
      <c r="CC660" s="182"/>
      <c r="CD660" s="182"/>
      <c r="CE660" s="545"/>
      <c r="CF660" s="545"/>
      <c r="CG660" s="545"/>
      <c r="CH660" s="182"/>
      <c r="CI660" s="182"/>
      <c r="CJ660" s="545"/>
      <c r="CK660" s="545"/>
      <c r="CL660" s="545"/>
      <c r="CM660" s="545"/>
      <c r="CN660" s="545"/>
      <c r="CO660" s="545"/>
    </row>
    <row r="661" spans="1:12248" s="52" customFormat="1" ht="54" hidden="1" customHeight="1" x14ac:dyDescent="0.25">
      <c r="B661" s="206" t="s">
        <v>443</v>
      </c>
      <c r="C661" s="143" t="s">
        <v>81</v>
      </c>
      <c r="D661" s="545">
        <f>H661</f>
        <v>0</v>
      </c>
      <c r="E661" s="545"/>
      <c r="F661" s="545"/>
      <c r="G661" s="545"/>
      <c r="H661" s="545">
        <v>0</v>
      </c>
      <c r="I661" s="564">
        <f>Q661</f>
        <v>0</v>
      </c>
      <c r="J661" s="564"/>
      <c r="K661" s="564"/>
      <c r="L661" s="564"/>
      <c r="M661" s="564"/>
      <c r="N661" s="564"/>
      <c r="O661" s="564"/>
      <c r="P661" s="564"/>
      <c r="Q661" s="564">
        <v>0</v>
      </c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64"/>
      <c r="AC661" s="586"/>
      <c r="AD661" s="564"/>
      <c r="AE661" s="564"/>
      <c r="AF661" s="564"/>
      <c r="AG661" s="564"/>
      <c r="AH661" s="564"/>
      <c r="AI661" s="564"/>
      <c r="AJ661" s="564"/>
      <c r="AK661" s="564"/>
      <c r="AL661" s="586"/>
      <c r="AM661" s="564"/>
      <c r="AN661" s="564"/>
      <c r="AO661" s="564"/>
      <c r="AP661" s="564"/>
      <c r="AQ661" s="564"/>
      <c r="AR661" s="564"/>
      <c r="AS661" s="564"/>
      <c r="AT661" s="564"/>
      <c r="AU661" s="564">
        <f t="shared" si="1564"/>
        <v>1480.8512000000001</v>
      </c>
      <c r="AV661" s="564">
        <f t="shared" si="1563"/>
        <v>1480.8512000000001</v>
      </c>
      <c r="AW661" s="545"/>
      <c r="AX661" s="545"/>
      <c r="AY661" s="545"/>
      <c r="AZ661" s="545">
        <f>AZ662</f>
        <v>1480.8512000000001</v>
      </c>
      <c r="BA661" s="545"/>
      <c r="BB661" s="545"/>
      <c r="BC661" s="545"/>
      <c r="BD661" s="545"/>
      <c r="BE661" s="545"/>
      <c r="BF661" s="545"/>
      <c r="BG661" s="545"/>
      <c r="BH661" s="545"/>
      <c r="BI661" s="545"/>
      <c r="BJ661" s="545"/>
      <c r="BK661" s="545"/>
      <c r="BL661" s="545"/>
      <c r="BM661" s="545"/>
      <c r="BN661" s="545"/>
      <c r="BO661" s="545"/>
      <c r="BP661" s="545"/>
      <c r="BQ661" s="545"/>
      <c r="BR661" s="545"/>
      <c r="BS661" s="545"/>
      <c r="BT661" s="182"/>
      <c r="BU661" s="182"/>
      <c r="BV661" s="545"/>
      <c r="BW661" s="545"/>
      <c r="BX661" s="545"/>
      <c r="BY661" s="545"/>
      <c r="BZ661" s="545"/>
      <c r="CA661" s="545"/>
      <c r="CB661" s="545"/>
      <c r="CC661" s="182"/>
      <c r="CD661" s="182"/>
      <c r="CE661" s="545"/>
      <c r="CF661" s="545"/>
      <c r="CG661" s="545"/>
      <c r="CH661" s="182"/>
      <c r="CI661" s="182"/>
      <c r="CJ661" s="545"/>
      <c r="CK661" s="545"/>
      <c r="CL661" s="545"/>
      <c r="CM661" s="545"/>
      <c r="CN661" s="545"/>
      <c r="CO661" s="545"/>
    </row>
    <row r="662" spans="1:12248" s="52" customFormat="1" ht="141" hidden="1" customHeight="1" x14ac:dyDescent="0.25">
      <c r="B662" s="206" t="s">
        <v>34</v>
      </c>
      <c r="C662" s="57" t="s">
        <v>442</v>
      </c>
      <c r="D662" s="120">
        <f>H662</f>
        <v>0</v>
      </c>
      <c r="E662" s="120"/>
      <c r="F662" s="120"/>
      <c r="G662" s="120"/>
      <c r="H662" s="120">
        <v>0</v>
      </c>
      <c r="I662" s="120">
        <f>Q662</f>
        <v>0</v>
      </c>
      <c r="J662" s="120"/>
      <c r="K662" s="120"/>
      <c r="L662" s="120"/>
      <c r="M662" s="120"/>
      <c r="N662" s="120"/>
      <c r="O662" s="120"/>
      <c r="P662" s="120"/>
      <c r="Q662" s="120">
        <v>0</v>
      </c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>
        <f t="shared" si="1564"/>
        <v>1480.8512000000001</v>
      </c>
      <c r="AV662" s="120">
        <f t="shared" si="1563"/>
        <v>1480.8512000000001</v>
      </c>
      <c r="AW662" s="545"/>
      <c r="AX662" s="545"/>
      <c r="AY662" s="545"/>
      <c r="AZ662" s="120">
        <v>1480.8512000000001</v>
      </c>
      <c r="BA662" s="545"/>
      <c r="BB662" s="545"/>
      <c r="BC662" s="545"/>
      <c r="BD662" s="545"/>
      <c r="BE662" s="545"/>
      <c r="BF662" s="545"/>
      <c r="BG662" s="545"/>
      <c r="BH662" s="545"/>
      <c r="BI662" s="545"/>
      <c r="BJ662" s="545"/>
      <c r="BK662" s="545"/>
      <c r="BL662" s="545"/>
      <c r="BM662" s="545"/>
      <c r="BN662" s="545"/>
      <c r="BO662" s="545"/>
      <c r="BP662" s="545"/>
      <c r="BQ662" s="545"/>
      <c r="BR662" s="545"/>
      <c r="BS662" s="545"/>
      <c r="BT662" s="182"/>
      <c r="BU662" s="182"/>
      <c r="BV662" s="545"/>
      <c r="BW662" s="545"/>
      <c r="BX662" s="545"/>
      <c r="BY662" s="545"/>
      <c r="BZ662" s="545"/>
      <c r="CA662" s="545"/>
      <c r="CB662" s="545"/>
      <c r="CC662" s="182"/>
      <c r="CD662" s="182"/>
      <c r="CE662" s="545"/>
      <c r="CF662" s="545"/>
      <c r="CG662" s="545"/>
      <c r="CH662" s="182"/>
      <c r="CI662" s="182"/>
      <c r="CJ662" s="545"/>
      <c r="CK662" s="545"/>
      <c r="CL662" s="545"/>
      <c r="CM662" s="545"/>
      <c r="CN662" s="545"/>
      <c r="CO662" s="545"/>
    </row>
    <row r="663" spans="1:12248" s="52" customFormat="1" ht="54" hidden="1" customHeight="1" x14ac:dyDescent="0.25">
      <c r="B663" s="206" t="s">
        <v>235</v>
      </c>
      <c r="C663" s="143" t="s">
        <v>85</v>
      </c>
      <c r="D663" s="545">
        <f>H663</f>
        <v>0</v>
      </c>
      <c r="E663" s="545"/>
      <c r="F663" s="545"/>
      <c r="G663" s="545"/>
      <c r="H663" s="545">
        <v>0</v>
      </c>
      <c r="I663" s="564">
        <f>Q663</f>
        <v>0</v>
      </c>
      <c r="J663" s="564"/>
      <c r="K663" s="564"/>
      <c r="L663" s="564"/>
      <c r="M663" s="564"/>
      <c r="N663" s="564"/>
      <c r="O663" s="564"/>
      <c r="P663" s="564"/>
      <c r="Q663" s="564">
        <v>0</v>
      </c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64"/>
      <c r="AC663" s="586"/>
      <c r="AD663" s="564"/>
      <c r="AE663" s="564"/>
      <c r="AF663" s="564"/>
      <c r="AG663" s="564"/>
      <c r="AH663" s="564"/>
      <c r="AI663" s="564"/>
      <c r="AJ663" s="564"/>
      <c r="AK663" s="564"/>
      <c r="AL663" s="586"/>
      <c r="AM663" s="564"/>
      <c r="AN663" s="564"/>
      <c r="AO663" s="564"/>
      <c r="AP663" s="564"/>
      <c r="AQ663" s="564"/>
      <c r="AR663" s="564"/>
      <c r="AS663" s="564"/>
      <c r="AT663" s="564"/>
      <c r="AU663" s="564">
        <f t="shared" si="1564"/>
        <v>38155.043400000002</v>
      </c>
      <c r="AV663" s="564">
        <f t="shared" si="1563"/>
        <v>38155.043400000002</v>
      </c>
      <c r="AW663" s="545"/>
      <c r="AX663" s="545"/>
      <c r="AY663" s="545"/>
      <c r="AZ663" s="545">
        <f>AZ664+AZ665</f>
        <v>38155.043400000002</v>
      </c>
      <c r="BA663" s="545"/>
      <c r="BB663" s="545"/>
      <c r="BC663" s="545"/>
      <c r="BD663" s="545"/>
      <c r="BE663" s="545"/>
      <c r="BF663" s="545"/>
      <c r="BG663" s="545"/>
      <c r="BH663" s="545"/>
      <c r="BI663" s="545"/>
      <c r="BJ663" s="545"/>
      <c r="BK663" s="545"/>
      <c r="BL663" s="545"/>
      <c r="BM663" s="545"/>
      <c r="BN663" s="545"/>
      <c r="BO663" s="545"/>
      <c r="BP663" s="545"/>
      <c r="BQ663" s="545"/>
      <c r="BR663" s="545"/>
      <c r="BS663" s="545"/>
      <c r="BT663" s="182"/>
      <c r="BU663" s="182"/>
      <c r="BV663" s="545"/>
      <c r="BW663" s="545"/>
      <c r="BX663" s="545"/>
      <c r="BY663" s="545"/>
      <c r="BZ663" s="545"/>
      <c r="CA663" s="545"/>
      <c r="CB663" s="545"/>
      <c r="CC663" s="182"/>
      <c r="CD663" s="182"/>
      <c r="CE663" s="545"/>
      <c r="CF663" s="545"/>
      <c r="CG663" s="545"/>
      <c r="CH663" s="182"/>
      <c r="CI663" s="182"/>
      <c r="CJ663" s="545"/>
      <c r="CK663" s="545"/>
      <c r="CL663" s="545"/>
      <c r="CM663" s="545"/>
      <c r="CN663" s="545"/>
      <c r="CO663" s="545"/>
    </row>
    <row r="664" spans="1:12248" s="52" customFormat="1" ht="129" hidden="1" customHeight="1" x14ac:dyDescent="0.25">
      <c r="B664" s="206" t="s">
        <v>34</v>
      </c>
      <c r="C664" s="57" t="s">
        <v>444</v>
      </c>
      <c r="D664" s="120">
        <f>H664</f>
        <v>0</v>
      </c>
      <c r="E664" s="120"/>
      <c r="F664" s="120"/>
      <c r="G664" s="120"/>
      <c r="H664" s="120">
        <v>0</v>
      </c>
      <c r="I664" s="120">
        <f>Q664</f>
        <v>0</v>
      </c>
      <c r="J664" s="120"/>
      <c r="K664" s="120"/>
      <c r="L664" s="120"/>
      <c r="M664" s="120"/>
      <c r="N664" s="120"/>
      <c r="O664" s="120"/>
      <c r="P664" s="120"/>
      <c r="Q664" s="120">
        <v>0</v>
      </c>
      <c r="R664" s="120"/>
      <c r="S664" s="120"/>
      <c r="T664" s="120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>
        <f t="shared" si="1564"/>
        <v>38155.043400000002</v>
      </c>
      <c r="AV664" s="120">
        <f t="shared" si="1563"/>
        <v>38155.043400000002</v>
      </c>
      <c r="AW664" s="545"/>
      <c r="AX664" s="545"/>
      <c r="AY664" s="545"/>
      <c r="AZ664" s="120">
        <v>38155.043400000002</v>
      </c>
      <c r="BA664" s="545"/>
      <c r="BB664" s="545"/>
      <c r="BC664" s="545"/>
      <c r="BD664" s="545"/>
      <c r="BE664" s="545"/>
      <c r="BF664" s="545"/>
      <c r="BG664" s="545"/>
      <c r="BH664" s="545"/>
      <c r="BI664" s="545"/>
      <c r="BJ664" s="545"/>
      <c r="BK664" s="545"/>
      <c r="BL664" s="545"/>
      <c r="BM664" s="545"/>
      <c r="BN664" s="545"/>
      <c r="BO664" s="545"/>
      <c r="BP664" s="545"/>
      <c r="BQ664" s="545"/>
      <c r="BR664" s="545"/>
      <c r="BS664" s="545"/>
      <c r="BT664" s="182"/>
      <c r="BU664" s="182"/>
      <c r="BV664" s="545"/>
      <c r="BW664" s="545"/>
      <c r="BX664" s="545"/>
      <c r="BY664" s="545"/>
      <c r="BZ664" s="545"/>
      <c r="CA664" s="545"/>
      <c r="CB664" s="545"/>
      <c r="CC664" s="182"/>
      <c r="CD664" s="182"/>
      <c r="CE664" s="545"/>
      <c r="CF664" s="545"/>
      <c r="CG664" s="545"/>
      <c r="CH664" s="182"/>
      <c r="CI664" s="182"/>
      <c r="CJ664" s="545"/>
      <c r="CK664" s="545"/>
      <c r="CL664" s="545"/>
      <c r="CM664" s="545"/>
      <c r="CN664" s="545"/>
      <c r="CO664" s="545"/>
    </row>
    <row r="665" spans="1:12248" s="650" customFormat="1" ht="127.5" customHeight="1" x14ac:dyDescent="0.3">
      <c r="A665" s="411" t="s">
        <v>11</v>
      </c>
      <c r="B665" s="503" t="s">
        <v>8</v>
      </c>
      <c r="C665" s="444" t="s">
        <v>388</v>
      </c>
      <c r="D665" s="416">
        <f t="shared" ref="D665:D673" si="1565">E665+F665+G665+H665</f>
        <v>1488503.4514299999</v>
      </c>
      <c r="E665" s="416">
        <f>SUM(E667:E669)</f>
        <v>952380.02919999999</v>
      </c>
      <c r="F665" s="416">
        <f>F667+F669</f>
        <v>536123.42223000003</v>
      </c>
      <c r="G665" s="416"/>
      <c r="H665" s="416"/>
      <c r="I665" s="416">
        <f>K665+M665</f>
        <v>18402.545289999998</v>
      </c>
      <c r="J665" s="575">
        <f>I665/D665</f>
        <v>1.2363118991978648E-2</v>
      </c>
      <c r="K665" s="416">
        <f>SUM(K667:K669)</f>
        <v>18151.728419999999</v>
      </c>
      <c r="L665" s="575">
        <f>K665/E665</f>
        <v>1.9059333315974158E-2</v>
      </c>
      <c r="M665" s="416">
        <f>M667+M668+M669</f>
        <v>250.81686999999999</v>
      </c>
      <c r="N665" s="575">
        <f>M665/F665</f>
        <v>4.6783419563489639E-4</v>
      </c>
      <c r="O665" s="417"/>
      <c r="P665" s="417"/>
      <c r="Q665" s="417"/>
      <c r="R665" s="417"/>
      <c r="S665" s="416">
        <f>U665+W665+Y665+AA665</f>
        <v>27194.737929999999</v>
      </c>
      <c r="T665" s="575">
        <f>S665/D665</f>
        <v>1.8269852114803035E-2</v>
      </c>
      <c r="U665" s="416">
        <f>SUM(U667:U669)</f>
        <v>26943.921060000001</v>
      </c>
      <c r="V665" s="575">
        <f>U665/E665</f>
        <v>2.8291144536738047E-2</v>
      </c>
      <c r="W665" s="416">
        <f>SUM(W667:W669)</f>
        <v>250.81686999999999</v>
      </c>
      <c r="X665" s="575">
        <f>W665/F665</f>
        <v>4.6783419563489639E-4</v>
      </c>
      <c r="Y665" s="417"/>
      <c r="Z665" s="417"/>
      <c r="AA665" s="417"/>
      <c r="AB665" s="417"/>
      <c r="AC665" s="416">
        <f>AE665+AG665+AI665+AK665</f>
        <v>1391158.3807399999</v>
      </c>
      <c r="AD665" s="575">
        <f t="shared" ref="AD665:AD669" si="1566">AC665/D665</f>
        <v>0.93460205241950844</v>
      </c>
      <c r="AE665" s="416">
        <f>SUM(AE667:AE669)</f>
        <v>907551.64376999985</v>
      </c>
      <c r="AF665" s="575">
        <f>AE665/E665</f>
        <v>0.95293014967181111</v>
      </c>
      <c r="AG665" s="416">
        <f>SUM(AG667:AG669)</f>
        <v>483606.73696999997</v>
      </c>
      <c r="AH665" s="575">
        <f>AG665/F665</f>
        <v>0.90204366553963</v>
      </c>
      <c r="AI665" s="417"/>
      <c r="AJ665" s="417"/>
      <c r="AK665" s="417"/>
      <c r="AL665" s="417"/>
      <c r="AM665" s="417"/>
      <c r="AN665" s="417"/>
      <c r="AO665" s="417"/>
      <c r="AP665" s="417"/>
      <c r="AQ665" s="417"/>
      <c r="AR665" s="417"/>
      <c r="AS665" s="417"/>
      <c r="AT665" s="417"/>
      <c r="AU665" s="417">
        <f>AV665-D665</f>
        <v>1174241.2570699998</v>
      </c>
      <c r="AV665" s="417">
        <f>AW665+AX665</f>
        <v>2662744.7084999997</v>
      </c>
      <c r="AW665" s="417">
        <f>1748106.63842</f>
        <v>1748106.63842</v>
      </c>
      <c r="AX665" s="417">
        <f>AX667+AX669</f>
        <v>914638.07007999998</v>
      </c>
      <c r="AY665" s="417"/>
      <c r="AZ665" s="417"/>
      <c r="BA665" s="417">
        <f t="shared" ref="BA665" si="1567">BB665</f>
        <v>0</v>
      </c>
      <c r="BB665" s="417"/>
      <c r="BC665" s="417"/>
      <c r="BD665" s="417"/>
      <c r="BE665" s="417">
        <f t="shared" ref="BE665" si="1568">BF665</f>
        <v>1016219.37106</v>
      </c>
      <c r="BF665" s="417">
        <f>BF667+BF669</f>
        <v>1016219.37106</v>
      </c>
      <c r="BG665" s="417"/>
      <c r="BH665" s="417"/>
      <c r="BI665" s="417">
        <f t="shared" ref="BI665:BI673" si="1569">BJ665+BK665+BL665+BM665</f>
        <v>964834.23259999999</v>
      </c>
      <c r="BJ665" s="417">
        <f>BJ667+BJ669</f>
        <v>514834.23259999999</v>
      </c>
      <c r="BK665" s="417">
        <f>SUM(BK667:BK669)</f>
        <v>450000</v>
      </c>
      <c r="BL665" s="417"/>
      <c r="BM665" s="417"/>
      <c r="BN665" s="417">
        <f>BO665-BI665</f>
        <v>-110705.46823</v>
      </c>
      <c r="BO665" s="417">
        <f t="shared" ref="BO665:BO668" si="1570">BP665+BQ665+BR665+BS665</f>
        <v>854128.76436999999</v>
      </c>
      <c r="BP665" s="417">
        <f>BP667+BP669</f>
        <v>514834.23259999999</v>
      </c>
      <c r="BQ665" s="417">
        <f>SUM(BQ667:BQ669)</f>
        <v>339294.53177</v>
      </c>
      <c r="BR665" s="417"/>
      <c r="BS665" s="417"/>
      <c r="BT665" s="417">
        <f t="shared" ref="BT665:BT699" si="1571">BL665</f>
        <v>0</v>
      </c>
      <c r="BU665" s="417">
        <f t="shared" ref="BU665:BU699" si="1572">BM665</f>
        <v>0</v>
      </c>
      <c r="BV665" s="417">
        <f t="shared" ref="BV665:BV673" si="1573">BW665+BX665+BY665+BZ665</f>
        <v>1975584.4377000001</v>
      </c>
      <c r="BW665" s="417">
        <f>SUM(BW667:BW669)</f>
        <v>1134943.4886</v>
      </c>
      <c r="BX665" s="417">
        <f>SUM(BX667:BX669)</f>
        <v>840640.94909999997</v>
      </c>
      <c r="BY665" s="417"/>
      <c r="BZ665" s="417"/>
      <c r="CA665" s="417">
        <f t="shared" ref="CA665:CA699" si="1574">CB665+CC665+CD665</f>
        <v>0</v>
      </c>
      <c r="CB665" s="417">
        <f>CB669</f>
        <v>0</v>
      </c>
      <c r="CC665" s="417"/>
      <c r="CD665" s="417"/>
      <c r="CE665" s="417">
        <f>CF665+CG665</f>
        <v>79943.488599999997</v>
      </c>
      <c r="CF665" s="417">
        <f>CF667+CF669</f>
        <v>34943.488599999997</v>
      </c>
      <c r="CG665" s="417">
        <f>CG667+CG669</f>
        <v>45000</v>
      </c>
      <c r="CH665" s="417">
        <f t="shared" ref="CH665:CH699" si="1575">BY665</f>
        <v>0</v>
      </c>
      <c r="CI665" s="417">
        <f t="shared" ref="CI665:CI677" si="1576">BZ665</f>
        <v>0</v>
      </c>
      <c r="CJ665" s="417">
        <f>CK665-CE665</f>
        <v>0</v>
      </c>
      <c r="CK665" s="417">
        <f t="shared" ref="CK665:CK673" si="1577">CL665+CM665+CN665+CO665</f>
        <v>79943.488599999997</v>
      </c>
      <c r="CL665" s="417">
        <f>SUM(CL667:CL669)</f>
        <v>34943.488599999997</v>
      </c>
      <c r="CM665" s="417">
        <f>SUM(CM667:CM669)</f>
        <v>45000</v>
      </c>
      <c r="CN665" s="417"/>
      <c r="CO665" s="458"/>
      <c r="CP665" s="417"/>
      <c r="CQ665" s="417"/>
      <c r="CR665" s="417"/>
      <c r="CS665" s="417"/>
      <c r="CT665" s="417"/>
      <c r="CU665" s="417"/>
      <c r="CV665" s="417"/>
      <c r="CW665" s="417"/>
      <c r="CX665" s="417"/>
      <c r="CY665" s="417"/>
      <c r="CZ665" s="417"/>
      <c r="DA665" s="417"/>
      <c r="DB665" s="417"/>
      <c r="DC665" s="418"/>
      <c r="DD665" s="418"/>
      <c r="DE665" s="418"/>
      <c r="DF665" s="418"/>
      <c r="DG665" s="416"/>
      <c r="DH665" s="416"/>
      <c r="DI665" s="416"/>
      <c r="DJ665" s="416"/>
      <c r="DK665" s="416"/>
      <c r="DL665" s="416"/>
      <c r="DM665" s="416"/>
      <c r="DN665" s="416"/>
      <c r="DO665" s="416"/>
      <c r="DP665" s="416"/>
      <c r="DQ665" s="416"/>
      <c r="DR665" s="416"/>
      <c r="DS665" s="416"/>
      <c r="DT665" s="416"/>
      <c r="DU665" s="416"/>
      <c r="DV665" s="416"/>
      <c r="DW665" s="416"/>
      <c r="DX665" s="416"/>
      <c r="DY665" s="416"/>
      <c r="DZ665" s="417"/>
      <c r="EA665" s="417"/>
      <c r="EB665" s="417"/>
      <c r="EC665" s="417"/>
      <c r="ED665" s="417"/>
      <c r="EE665" s="417"/>
      <c r="EF665" s="417"/>
      <c r="EG665" s="417"/>
      <c r="EH665" s="417"/>
      <c r="EI665" s="417"/>
      <c r="EJ665" s="417"/>
      <c r="EK665" s="417"/>
      <c r="EL665" s="417"/>
      <c r="EM665" s="417"/>
      <c r="EN665" s="417"/>
      <c r="EO665" s="417"/>
      <c r="EP665" s="417"/>
      <c r="EQ665" s="417"/>
      <c r="ER665" s="417"/>
      <c r="ES665" s="417"/>
      <c r="ET665" s="417"/>
      <c r="EU665" s="417"/>
      <c r="EV665" s="417"/>
      <c r="EW665" s="417"/>
      <c r="EX665" s="418"/>
      <c r="EY665" s="418"/>
      <c r="EZ665" s="418"/>
      <c r="FA665" s="418"/>
      <c r="FB665" s="418"/>
      <c r="FC665" s="417"/>
      <c r="FD665" s="417"/>
      <c r="FE665" s="418"/>
      <c r="FF665" s="418"/>
      <c r="FG665" s="417"/>
      <c r="FH665" s="417"/>
      <c r="FI665" s="418"/>
      <c r="FJ665" s="418"/>
      <c r="FK665" s="417"/>
      <c r="FL665" s="417"/>
      <c r="FM665" s="417"/>
      <c r="FN665" s="417"/>
      <c r="FO665" s="417"/>
      <c r="FP665" s="417"/>
      <c r="FQ665" s="417"/>
      <c r="FR665" s="418"/>
      <c r="FS665" s="418"/>
      <c r="FT665" s="417"/>
      <c r="FU665" s="417"/>
      <c r="FV665" s="418"/>
      <c r="FW665" s="418"/>
      <c r="FX665" s="417"/>
      <c r="FY665" s="417"/>
      <c r="FZ665" s="417"/>
      <c r="GA665" s="417"/>
      <c r="GB665" s="417"/>
      <c r="GC665" s="411"/>
      <c r="GD665" s="443"/>
      <c r="GE665" s="417"/>
      <c r="GF665" s="417"/>
      <c r="GG665" s="417"/>
      <c r="GH665" s="417"/>
      <c r="GI665" s="417"/>
      <c r="GJ665" s="417"/>
      <c r="GK665" s="417"/>
      <c r="GL665" s="416"/>
      <c r="GM665" s="416"/>
      <c r="GN665" s="416"/>
      <c r="GO665" s="416"/>
      <c r="GP665" s="416"/>
      <c r="GQ665" s="416"/>
      <c r="GR665" s="416"/>
      <c r="GS665" s="416"/>
      <c r="GT665" s="416"/>
      <c r="GU665" s="416"/>
      <c r="GV665" s="416"/>
      <c r="GW665" s="416"/>
      <c r="GX665" s="416"/>
      <c r="GY665" s="416"/>
      <c r="GZ665" s="416"/>
      <c r="HA665" s="416"/>
      <c r="HB665" s="416"/>
      <c r="HC665" s="416"/>
      <c r="HD665" s="416"/>
      <c r="HE665" s="416"/>
      <c r="HF665" s="416"/>
      <c r="HG665" s="416"/>
      <c r="HH665" s="416"/>
      <c r="HI665" s="416"/>
      <c r="HJ665" s="416"/>
      <c r="HK665" s="416"/>
      <c r="HL665" s="416"/>
      <c r="HM665" s="416"/>
      <c r="HN665" s="416"/>
      <c r="HO665" s="416"/>
      <c r="HP665" s="416"/>
      <c r="HQ665" s="416"/>
      <c r="HR665" s="416"/>
      <c r="HS665" s="416"/>
      <c r="HT665" s="416"/>
      <c r="HU665" s="416"/>
      <c r="HV665" s="416"/>
      <c r="HW665" s="416"/>
      <c r="HX665" s="416"/>
      <c r="HY665" s="416"/>
      <c r="HZ665" s="416"/>
      <c r="IA665" s="416"/>
      <c r="IB665" s="416"/>
      <c r="IC665" s="416"/>
      <c r="ID665" s="417"/>
      <c r="IE665" s="417"/>
      <c r="IF665" s="417"/>
      <c r="IG665" s="417"/>
      <c r="IH665" s="417"/>
      <c r="II665" s="417"/>
      <c r="IJ665" s="417"/>
      <c r="IK665" s="417"/>
      <c r="IL665" s="417"/>
      <c r="IM665" s="417"/>
      <c r="IN665" s="417"/>
      <c r="IO665" s="417"/>
      <c r="IP665" s="417"/>
      <c r="IQ665" s="417"/>
      <c r="IR665" s="417"/>
      <c r="IS665" s="417"/>
      <c r="IT665" s="417"/>
      <c r="IU665" s="417"/>
      <c r="IV665" s="417"/>
      <c r="IW665" s="417"/>
      <c r="IX665" s="417"/>
      <c r="IY665" s="417"/>
      <c r="IZ665" s="417"/>
      <c r="JA665" s="417"/>
      <c r="JB665" s="418"/>
      <c r="JC665" s="418"/>
      <c r="JD665" s="418"/>
      <c r="JE665" s="418"/>
      <c r="JF665" s="418"/>
      <c r="JG665" s="417"/>
      <c r="JH665" s="417"/>
      <c r="JI665" s="418"/>
      <c r="JJ665" s="418"/>
      <c r="JK665" s="417"/>
      <c r="JL665" s="417"/>
      <c r="JM665" s="418"/>
      <c r="JN665" s="418"/>
      <c r="JO665" s="417"/>
      <c r="JP665" s="417"/>
      <c r="JQ665" s="417"/>
      <c r="JR665" s="417"/>
      <c r="JS665" s="417"/>
      <c r="JT665" s="417"/>
      <c r="JU665" s="417"/>
      <c r="JV665" s="418"/>
      <c r="JW665" s="418"/>
      <c r="JX665" s="417"/>
      <c r="JY665" s="417"/>
      <c r="JZ665" s="418"/>
      <c r="KA665" s="418"/>
      <c r="KB665" s="417"/>
      <c r="KC665" s="417"/>
      <c r="KD665" s="417"/>
      <c r="KE665" s="417"/>
      <c r="KF665" s="417"/>
      <c r="KG665" s="411"/>
      <c r="KH665" s="443"/>
      <c r="KI665" s="417"/>
      <c r="KJ665" s="417"/>
      <c r="KK665" s="417"/>
      <c r="KL665" s="417"/>
      <c r="KM665" s="417"/>
      <c r="KN665" s="417"/>
      <c r="KO665" s="417"/>
      <c r="KP665" s="416"/>
      <c r="KQ665" s="416"/>
      <c r="KR665" s="416"/>
      <c r="KS665" s="416"/>
      <c r="KT665" s="416"/>
      <c r="KU665" s="416"/>
      <c r="KV665" s="416"/>
      <c r="KW665" s="416"/>
      <c r="KX665" s="416"/>
      <c r="KY665" s="416"/>
      <c r="KZ665" s="416"/>
      <c r="LA665" s="416"/>
      <c r="LB665" s="416"/>
      <c r="LC665" s="416"/>
      <c r="LD665" s="416"/>
      <c r="LE665" s="416"/>
      <c r="LF665" s="416"/>
      <c r="LG665" s="416"/>
      <c r="LH665" s="416"/>
      <c r="LI665" s="416"/>
      <c r="LJ665" s="416"/>
      <c r="LK665" s="416"/>
      <c r="LL665" s="416"/>
      <c r="LM665" s="416"/>
      <c r="LN665" s="416"/>
      <c r="LO665" s="416"/>
      <c r="LP665" s="416"/>
      <c r="LQ665" s="416"/>
      <c r="LR665" s="416"/>
      <c r="LS665" s="416"/>
      <c r="LT665" s="416"/>
      <c r="LU665" s="416"/>
      <c r="LV665" s="416"/>
      <c r="LW665" s="416"/>
      <c r="LX665" s="416"/>
      <c r="LY665" s="416"/>
      <c r="LZ665" s="416"/>
      <c r="MA665" s="416"/>
      <c r="MB665" s="416"/>
      <c r="MC665" s="416"/>
      <c r="MD665" s="416"/>
      <c r="ME665" s="416"/>
      <c r="MF665" s="416"/>
      <c r="MG665" s="416"/>
      <c r="MH665" s="417"/>
      <c r="MI665" s="417"/>
      <c r="MJ665" s="417"/>
      <c r="MK665" s="417"/>
      <c r="ML665" s="417"/>
      <c r="MM665" s="417"/>
      <c r="MN665" s="417"/>
      <c r="MO665" s="417"/>
      <c r="MP665" s="417"/>
      <c r="MQ665" s="417"/>
      <c r="MR665" s="417"/>
      <c r="MS665" s="417"/>
      <c r="MT665" s="417"/>
      <c r="MU665" s="417"/>
      <c r="MV665" s="417"/>
      <c r="MW665" s="417"/>
      <c r="MX665" s="417"/>
      <c r="MY665" s="417"/>
      <c r="MZ665" s="417"/>
      <c r="NA665" s="417"/>
      <c r="NB665" s="417"/>
      <c r="NC665" s="417"/>
      <c r="ND665" s="417"/>
      <c r="NE665" s="417"/>
      <c r="NF665" s="418"/>
      <c r="NG665" s="418"/>
      <c r="NH665" s="418"/>
      <c r="NI665" s="418"/>
      <c r="NJ665" s="418"/>
      <c r="NK665" s="417"/>
      <c r="NL665" s="417"/>
      <c r="NM665" s="418"/>
      <c r="NN665" s="418"/>
      <c r="NO665" s="417"/>
      <c r="NP665" s="417"/>
      <c r="NQ665" s="418"/>
      <c r="NR665" s="418"/>
      <c r="NS665" s="417"/>
      <c r="NT665" s="417"/>
      <c r="NU665" s="417"/>
      <c r="NV665" s="417"/>
      <c r="NW665" s="417"/>
      <c r="NX665" s="417"/>
      <c r="NY665" s="417"/>
      <c r="NZ665" s="418"/>
      <c r="OA665" s="418"/>
      <c r="OB665" s="417"/>
      <c r="OC665" s="417"/>
      <c r="OD665" s="418"/>
      <c r="OE665" s="418"/>
      <c r="OF665" s="417"/>
      <c r="OG665" s="417"/>
      <c r="OH665" s="417"/>
      <c r="OI665" s="417"/>
      <c r="OJ665" s="417"/>
      <c r="OK665" s="411"/>
      <c r="OL665" s="443"/>
      <c r="OM665" s="417"/>
      <c r="ON665" s="417"/>
      <c r="OO665" s="417"/>
      <c r="OP665" s="417"/>
      <c r="OQ665" s="417"/>
      <c r="OR665" s="417"/>
      <c r="OS665" s="417"/>
      <c r="OT665" s="416"/>
      <c r="OU665" s="416"/>
      <c r="OV665" s="416"/>
      <c r="OW665" s="416"/>
      <c r="OX665" s="416"/>
      <c r="OY665" s="416"/>
      <c r="OZ665" s="416"/>
      <c r="PA665" s="416"/>
      <c r="PB665" s="416"/>
      <c r="PC665" s="416"/>
      <c r="PD665" s="416"/>
      <c r="PE665" s="416"/>
      <c r="PF665" s="416"/>
      <c r="PG665" s="416"/>
      <c r="PH665" s="416"/>
      <c r="PI665" s="416"/>
      <c r="PJ665" s="416"/>
      <c r="PK665" s="416"/>
      <c r="PL665" s="416"/>
      <c r="PM665" s="416"/>
      <c r="PN665" s="416"/>
      <c r="PO665" s="416"/>
      <c r="PP665" s="416"/>
      <c r="PQ665" s="416"/>
      <c r="PR665" s="416"/>
      <c r="PS665" s="416"/>
      <c r="PT665" s="416"/>
      <c r="PU665" s="416"/>
      <c r="PV665" s="416"/>
      <c r="PW665" s="416"/>
      <c r="PX665" s="416"/>
      <c r="PY665" s="416"/>
      <c r="PZ665" s="416"/>
      <c r="QA665" s="416"/>
      <c r="QB665" s="416"/>
      <c r="QC665" s="416"/>
      <c r="QD665" s="416"/>
      <c r="QE665" s="416"/>
      <c r="QF665" s="416"/>
      <c r="QG665" s="416"/>
      <c r="QH665" s="416"/>
      <c r="QI665" s="416"/>
      <c r="QJ665" s="416"/>
      <c r="QK665" s="416"/>
      <c r="QL665" s="417"/>
      <c r="QM665" s="417"/>
      <c r="QN665" s="417"/>
      <c r="QO665" s="417"/>
      <c r="QP665" s="417"/>
      <c r="QQ665" s="417"/>
      <c r="QR665" s="417"/>
      <c r="QS665" s="417"/>
      <c r="QT665" s="417"/>
      <c r="QU665" s="417"/>
      <c r="QV665" s="417"/>
      <c r="QW665" s="417"/>
      <c r="QX665" s="417"/>
      <c r="QY665" s="417"/>
      <c r="QZ665" s="417"/>
      <c r="RA665" s="417"/>
      <c r="RB665" s="417"/>
      <c r="RC665" s="417"/>
      <c r="RD665" s="417"/>
      <c r="RE665" s="417"/>
      <c r="RF665" s="417"/>
      <c r="RG665" s="417"/>
      <c r="RH665" s="417"/>
      <c r="RI665" s="417"/>
      <c r="RJ665" s="418"/>
      <c r="RK665" s="418"/>
      <c r="RL665" s="418"/>
      <c r="RM665" s="418"/>
      <c r="RN665" s="418"/>
      <c r="RO665" s="417"/>
      <c r="RP665" s="417"/>
      <c r="RQ665" s="418"/>
      <c r="RR665" s="418"/>
      <c r="RS665" s="417"/>
      <c r="RT665" s="417"/>
      <c r="RU665" s="418"/>
      <c r="RV665" s="418"/>
      <c r="RW665" s="417"/>
      <c r="RX665" s="417"/>
      <c r="RY665" s="417"/>
      <c r="RZ665" s="417"/>
      <c r="SA665" s="417"/>
      <c r="SB665" s="417"/>
      <c r="SC665" s="417"/>
      <c r="SD665" s="418"/>
      <c r="SE665" s="418"/>
      <c r="SF665" s="417"/>
      <c r="SG665" s="417"/>
      <c r="SH665" s="418"/>
      <c r="SI665" s="418"/>
      <c r="SJ665" s="417"/>
      <c r="SK665" s="417"/>
      <c r="SL665" s="417"/>
      <c r="SM665" s="417"/>
      <c r="SN665" s="417"/>
      <c r="SO665" s="411"/>
      <c r="SP665" s="443"/>
      <c r="SQ665" s="417"/>
      <c r="SR665" s="417"/>
      <c r="SS665" s="417"/>
      <c r="ST665" s="417"/>
      <c r="SU665" s="417"/>
      <c r="SV665" s="417"/>
      <c r="SW665" s="417"/>
      <c r="SX665" s="416"/>
      <c r="SY665" s="416"/>
      <c r="SZ665" s="416"/>
      <c r="TA665" s="416"/>
      <c r="TB665" s="416"/>
      <c r="TC665" s="416"/>
      <c r="TD665" s="416"/>
      <c r="TE665" s="416"/>
      <c r="TF665" s="416"/>
      <c r="TG665" s="416"/>
      <c r="TH665" s="416"/>
      <c r="TI665" s="416"/>
      <c r="TJ665" s="416"/>
      <c r="TK665" s="416"/>
      <c r="TL665" s="416"/>
      <c r="TM665" s="416"/>
      <c r="TN665" s="416"/>
      <c r="TO665" s="416"/>
      <c r="TP665" s="416"/>
      <c r="TQ665" s="416"/>
      <c r="TR665" s="416"/>
      <c r="TS665" s="416"/>
      <c r="TT665" s="416"/>
      <c r="TU665" s="416"/>
      <c r="TV665" s="416"/>
      <c r="TW665" s="416"/>
      <c r="TX665" s="416"/>
      <c r="TY665" s="416"/>
      <c r="TZ665" s="416"/>
      <c r="UA665" s="416"/>
      <c r="UB665" s="416"/>
      <c r="UC665" s="416"/>
      <c r="UD665" s="416"/>
      <c r="UE665" s="416"/>
      <c r="UF665" s="416"/>
      <c r="UG665" s="416"/>
      <c r="UH665" s="416"/>
      <c r="UI665" s="416"/>
      <c r="UJ665" s="416"/>
      <c r="UK665" s="416"/>
      <c r="UL665" s="416"/>
      <c r="UM665" s="416"/>
      <c r="UN665" s="416"/>
      <c r="UO665" s="416"/>
      <c r="UP665" s="417"/>
      <c r="UQ665" s="417"/>
      <c r="UR665" s="417"/>
      <c r="US665" s="417"/>
      <c r="UT665" s="417"/>
      <c r="UU665" s="417"/>
      <c r="UV665" s="417"/>
      <c r="UW665" s="417"/>
      <c r="UX665" s="417"/>
      <c r="UY665" s="417"/>
      <c r="UZ665" s="417"/>
      <c r="VA665" s="417"/>
      <c r="VB665" s="417"/>
      <c r="VC665" s="417"/>
      <c r="VD665" s="417"/>
      <c r="VE665" s="417"/>
      <c r="VF665" s="417"/>
      <c r="VG665" s="417"/>
      <c r="VH665" s="417"/>
      <c r="VI665" s="417"/>
      <c r="VJ665" s="417"/>
      <c r="VK665" s="417"/>
      <c r="VL665" s="417"/>
      <c r="VM665" s="417"/>
      <c r="VN665" s="418"/>
      <c r="VO665" s="418"/>
      <c r="VP665" s="418"/>
      <c r="VQ665" s="418"/>
      <c r="VR665" s="418"/>
      <c r="VS665" s="417"/>
      <c r="VT665" s="417"/>
      <c r="VU665" s="418"/>
      <c r="VV665" s="418"/>
      <c r="VW665" s="417"/>
      <c r="VX665" s="417"/>
      <c r="VY665" s="418"/>
      <c r="VZ665" s="418"/>
      <c r="WA665" s="417"/>
      <c r="WB665" s="417"/>
      <c r="WC665" s="417"/>
      <c r="WD665" s="417"/>
      <c r="WE665" s="417"/>
      <c r="WF665" s="417"/>
      <c r="WG665" s="417"/>
      <c r="WH665" s="418"/>
      <c r="WI665" s="418"/>
      <c r="WJ665" s="417"/>
      <c r="WK665" s="417"/>
      <c r="WL665" s="418"/>
      <c r="WM665" s="418"/>
      <c r="WN665" s="417"/>
      <c r="WO665" s="417"/>
      <c r="WP665" s="417"/>
      <c r="WQ665" s="417"/>
      <c r="WR665" s="417"/>
      <c r="WS665" s="411"/>
      <c r="WT665" s="443"/>
      <c r="WU665" s="417"/>
      <c r="WV665" s="417"/>
      <c r="WW665" s="417"/>
      <c r="WX665" s="417"/>
      <c r="WY665" s="417"/>
      <c r="WZ665" s="417"/>
      <c r="XA665" s="417"/>
      <c r="XB665" s="416"/>
      <c r="XC665" s="416"/>
      <c r="XD665" s="416"/>
      <c r="XE665" s="416"/>
      <c r="XF665" s="416"/>
      <c r="XG665" s="416"/>
      <c r="XH665" s="416"/>
      <c r="XI665" s="416"/>
      <c r="XJ665" s="416"/>
      <c r="XK665" s="416"/>
      <c r="XL665" s="416"/>
      <c r="XM665" s="416"/>
      <c r="XN665" s="416"/>
      <c r="XO665" s="416"/>
      <c r="XP665" s="416"/>
      <c r="XQ665" s="416"/>
      <c r="XR665" s="416"/>
      <c r="XS665" s="416"/>
      <c r="XT665" s="416"/>
      <c r="XU665" s="416"/>
      <c r="XV665" s="416"/>
      <c r="XW665" s="416"/>
      <c r="XX665" s="416"/>
      <c r="XY665" s="416"/>
      <c r="XZ665" s="416"/>
      <c r="YA665" s="416"/>
      <c r="YB665" s="416"/>
      <c r="YC665" s="416"/>
      <c r="YD665" s="416"/>
      <c r="YE665" s="416"/>
      <c r="YF665" s="416"/>
      <c r="YG665" s="416"/>
      <c r="YH665" s="416"/>
      <c r="YI665" s="416"/>
      <c r="YJ665" s="416"/>
      <c r="YK665" s="416"/>
      <c r="YL665" s="416"/>
      <c r="YM665" s="416"/>
      <c r="YN665" s="416"/>
      <c r="YO665" s="416"/>
      <c r="YP665" s="416"/>
      <c r="YQ665" s="416"/>
      <c r="YR665" s="416"/>
      <c r="YS665" s="416"/>
      <c r="YT665" s="417"/>
      <c r="YU665" s="417"/>
      <c r="YV665" s="417"/>
      <c r="YW665" s="417"/>
      <c r="YX665" s="417"/>
      <c r="YY665" s="417"/>
      <c r="YZ665" s="417"/>
      <c r="ZA665" s="417"/>
      <c r="ZB665" s="417"/>
      <c r="ZC665" s="417"/>
      <c r="ZD665" s="417"/>
      <c r="ZE665" s="417"/>
      <c r="ZF665" s="417"/>
      <c r="ZG665" s="417"/>
      <c r="ZH665" s="417"/>
      <c r="ZI665" s="417"/>
      <c r="ZJ665" s="417"/>
      <c r="ZK665" s="417"/>
      <c r="ZL665" s="417"/>
      <c r="ZM665" s="417"/>
      <c r="ZN665" s="417"/>
      <c r="ZO665" s="417"/>
      <c r="ZP665" s="417"/>
      <c r="ZQ665" s="417"/>
      <c r="ZR665" s="418"/>
      <c r="ZS665" s="418"/>
      <c r="ZT665" s="418"/>
      <c r="ZU665" s="418"/>
      <c r="ZV665" s="418"/>
      <c r="ZW665" s="417"/>
      <c r="ZX665" s="417"/>
      <c r="ZY665" s="418"/>
      <c r="ZZ665" s="418"/>
      <c r="AAA665" s="417"/>
      <c r="AAB665" s="417"/>
      <c r="AAC665" s="418"/>
      <c r="AAD665" s="418"/>
      <c r="AAE665" s="417"/>
      <c r="AAF665" s="417"/>
      <c r="AAG665" s="417"/>
      <c r="AAH665" s="417"/>
      <c r="AAI665" s="417"/>
      <c r="AAJ665" s="417"/>
      <c r="AAK665" s="417"/>
      <c r="AAL665" s="418"/>
      <c r="AAM665" s="418"/>
      <c r="AAN665" s="417"/>
      <c r="AAO665" s="417"/>
      <c r="AAP665" s="418"/>
      <c r="AAQ665" s="418"/>
      <c r="AAR665" s="417"/>
      <c r="AAS665" s="417"/>
      <c r="AAT665" s="417"/>
      <c r="AAU665" s="417"/>
      <c r="AAV665" s="417"/>
      <c r="AAW665" s="411"/>
      <c r="AAX665" s="443"/>
      <c r="AAY665" s="417"/>
      <c r="AAZ665" s="417"/>
      <c r="ABA665" s="417"/>
      <c r="ABB665" s="417"/>
      <c r="ABC665" s="417"/>
      <c r="ABD665" s="417"/>
      <c r="ABE665" s="417"/>
      <c r="ABF665" s="416"/>
      <c r="ABG665" s="416"/>
      <c r="ABH665" s="416"/>
      <c r="ABI665" s="416"/>
      <c r="ABJ665" s="416"/>
      <c r="ABK665" s="416"/>
      <c r="ABL665" s="416"/>
      <c r="ABM665" s="416"/>
      <c r="ABN665" s="416"/>
      <c r="ABO665" s="416"/>
      <c r="ABP665" s="416"/>
      <c r="ABQ665" s="416"/>
      <c r="ABR665" s="416"/>
      <c r="ABS665" s="416"/>
      <c r="ABT665" s="416"/>
      <c r="ABU665" s="416"/>
      <c r="ABV665" s="416"/>
      <c r="ABW665" s="416"/>
      <c r="ABX665" s="416"/>
      <c r="ABY665" s="416"/>
      <c r="ABZ665" s="416"/>
      <c r="ACA665" s="416"/>
      <c r="ACB665" s="416"/>
      <c r="ACC665" s="416"/>
      <c r="ACD665" s="416"/>
      <c r="ACE665" s="416"/>
      <c r="ACF665" s="416"/>
      <c r="ACG665" s="416"/>
      <c r="ACH665" s="416"/>
      <c r="ACI665" s="416"/>
      <c r="ACJ665" s="416"/>
      <c r="ACK665" s="416"/>
      <c r="ACL665" s="416"/>
      <c r="ACM665" s="416"/>
      <c r="ACN665" s="416"/>
      <c r="ACO665" s="416"/>
      <c r="ACP665" s="416"/>
      <c r="ACQ665" s="416"/>
      <c r="ACR665" s="416"/>
      <c r="ACS665" s="416"/>
      <c r="ACT665" s="416"/>
      <c r="ACU665" s="416"/>
      <c r="ACV665" s="416"/>
      <c r="ACW665" s="416"/>
      <c r="ACX665" s="417"/>
      <c r="ACY665" s="417"/>
      <c r="ACZ665" s="417"/>
      <c r="ADA665" s="417"/>
      <c r="ADB665" s="417"/>
      <c r="ADC665" s="417"/>
      <c r="ADD665" s="417"/>
      <c r="ADE665" s="417"/>
      <c r="ADF665" s="417"/>
      <c r="ADG665" s="417"/>
      <c r="ADH665" s="417"/>
      <c r="ADI665" s="417"/>
      <c r="ADJ665" s="417"/>
      <c r="ADK665" s="417"/>
      <c r="ADL665" s="417"/>
      <c r="ADM665" s="417"/>
      <c r="ADN665" s="417"/>
      <c r="ADO665" s="417"/>
      <c r="ADP665" s="417"/>
      <c r="ADQ665" s="417"/>
      <c r="ADR665" s="417"/>
      <c r="ADS665" s="417"/>
      <c r="ADT665" s="417"/>
      <c r="ADU665" s="417"/>
      <c r="ADV665" s="418"/>
      <c r="ADW665" s="418"/>
      <c r="ADX665" s="418"/>
      <c r="ADY665" s="418"/>
      <c r="ADZ665" s="418"/>
      <c r="AEA665" s="417"/>
      <c r="AEB665" s="417"/>
      <c r="AEC665" s="418"/>
      <c r="AED665" s="418"/>
      <c r="AEE665" s="417"/>
      <c r="AEF665" s="417"/>
      <c r="AEG665" s="418"/>
      <c r="AEH665" s="418"/>
      <c r="AEI665" s="417"/>
      <c r="AEJ665" s="417"/>
      <c r="AEK665" s="417"/>
      <c r="AEL665" s="417"/>
      <c r="AEM665" s="417"/>
      <c r="AEN665" s="417"/>
      <c r="AEO665" s="417"/>
      <c r="AEP665" s="418"/>
      <c r="AEQ665" s="418"/>
      <c r="AER665" s="417"/>
      <c r="AES665" s="417"/>
      <c r="AET665" s="418"/>
      <c r="AEU665" s="418"/>
      <c r="AEV665" s="417"/>
      <c r="AEW665" s="417"/>
      <c r="AEX665" s="417"/>
      <c r="AEY665" s="417"/>
      <c r="AEZ665" s="417"/>
      <c r="AFA665" s="411"/>
      <c r="AFB665" s="443"/>
      <c r="AFC665" s="417"/>
      <c r="AFD665" s="417"/>
      <c r="AFE665" s="417"/>
      <c r="AFF665" s="417"/>
      <c r="AFG665" s="417"/>
      <c r="AFH665" s="417"/>
      <c r="AFI665" s="417"/>
      <c r="AFJ665" s="416"/>
      <c r="AFK665" s="416"/>
      <c r="AFL665" s="416"/>
      <c r="AFM665" s="416"/>
      <c r="AFN665" s="416"/>
      <c r="AFO665" s="416"/>
      <c r="AFP665" s="416"/>
      <c r="AFQ665" s="416"/>
      <c r="AFR665" s="416"/>
      <c r="AFS665" s="416"/>
      <c r="AFT665" s="416"/>
      <c r="AFU665" s="416"/>
      <c r="AFV665" s="416"/>
      <c r="AFW665" s="416"/>
      <c r="AFX665" s="416"/>
      <c r="AFY665" s="416"/>
      <c r="AFZ665" s="416"/>
      <c r="AGA665" s="416"/>
      <c r="AGB665" s="416"/>
      <c r="AGC665" s="416"/>
      <c r="AGD665" s="416"/>
      <c r="AGE665" s="416"/>
      <c r="AGF665" s="416"/>
      <c r="AGG665" s="416"/>
      <c r="AGH665" s="416"/>
      <c r="AGI665" s="416"/>
      <c r="AGJ665" s="416"/>
      <c r="AGK665" s="416"/>
      <c r="AGL665" s="416"/>
      <c r="AGM665" s="416"/>
      <c r="AGN665" s="416"/>
      <c r="AGO665" s="416"/>
      <c r="AGP665" s="416"/>
      <c r="AGQ665" s="416"/>
      <c r="AGR665" s="416"/>
      <c r="AGS665" s="416"/>
      <c r="AGT665" s="416"/>
      <c r="AGU665" s="416"/>
      <c r="AGV665" s="416"/>
      <c r="AGW665" s="416"/>
      <c r="AGX665" s="416"/>
      <c r="AGY665" s="416"/>
      <c r="AGZ665" s="416"/>
      <c r="AHA665" s="416"/>
      <c r="AHB665" s="417"/>
      <c r="AHC665" s="417"/>
      <c r="AHD665" s="417"/>
      <c r="AHE665" s="417"/>
      <c r="AHF665" s="417"/>
      <c r="AHG665" s="417"/>
      <c r="AHH665" s="417"/>
      <c r="AHI665" s="417"/>
      <c r="AHJ665" s="417"/>
      <c r="AHK665" s="417"/>
      <c r="AHL665" s="417"/>
      <c r="AHM665" s="417"/>
      <c r="AHN665" s="417"/>
      <c r="AHO665" s="417"/>
      <c r="AHP665" s="417"/>
      <c r="AHQ665" s="417"/>
      <c r="AHR665" s="417"/>
      <c r="AHS665" s="417"/>
      <c r="AHT665" s="417"/>
      <c r="AHU665" s="417"/>
      <c r="AHV665" s="417"/>
      <c r="AHW665" s="417"/>
      <c r="AHX665" s="417"/>
      <c r="AHY665" s="417"/>
      <c r="AHZ665" s="418"/>
      <c r="AIA665" s="418"/>
      <c r="AIB665" s="418"/>
      <c r="AIC665" s="418"/>
      <c r="AID665" s="418"/>
      <c r="AIE665" s="417"/>
      <c r="AIF665" s="417"/>
      <c r="AIG665" s="418"/>
      <c r="AIH665" s="418"/>
      <c r="AII665" s="417"/>
      <c r="AIJ665" s="417"/>
      <c r="AIK665" s="418"/>
      <c r="AIL665" s="418"/>
      <c r="AIM665" s="417"/>
      <c r="AIN665" s="417"/>
      <c r="AIO665" s="417"/>
      <c r="AIP665" s="417"/>
      <c r="AIQ665" s="417"/>
      <c r="AIR665" s="417"/>
      <c r="AIS665" s="417"/>
      <c r="AIT665" s="418"/>
      <c r="AIU665" s="418"/>
      <c r="AIV665" s="417"/>
      <c r="AIW665" s="417"/>
      <c r="AIX665" s="418"/>
      <c r="AIY665" s="418"/>
      <c r="AIZ665" s="417"/>
      <c r="AJA665" s="417"/>
      <c r="AJB665" s="417"/>
      <c r="AJC665" s="417"/>
      <c r="AJD665" s="417"/>
      <c r="AJE665" s="411"/>
      <c r="AJF665" s="443"/>
      <c r="AJG665" s="417"/>
      <c r="AJH665" s="417"/>
      <c r="AJI665" s="417"/>
      <c r="AJJ665" s="417"/>
      <c r="AJK665" s="417"/>
      <c r="AJL665" s="417"/>
      <c r="AJM665" s="417"/>
      <c r="AJN665" s="416"/>
      <c r="AJO665" s="416"/>
      <c r="AJP665" s="416"/>
      <c r="AJQ665" s="416"/>
      <c r="AJR665" s="416"/>
      <c r="AJS665" s="416"/>
      <c r="AJT665" s="416"/>
      <c r="AJU665" s="416"/>
      <c r="AJV665" s="416"/>
      <c r="AJW665" s="416"/>
      <c r="AJX665" s="416"/>
      <c r="AJY665" s="416"/>
      <c r="AJZ665" s="416"/>
      <c r="AKA665" s="416"/>
      <c r="AKB665" s="416"/>
      <c r="AKC665" s="416"/>
      <c r="AKD665" s="416"/>
      <c r="AKE665" s="416"/>
      <c r="AKF665" s="416"/>
      <c r="AKG665" s="416"/>
      <c r="AKH665" s="416"/>
      <c r="AKI665" s="416"/>
      <c r="AKJ665" s="416"/>
      <c r="AKK665" s="416"/>
      <c r="AKL665" s="416"/>
      <c r="AKM665" s="416"/>
      <c r="AKN665" s="416"/>
      <c r="AKO665" s="416"/>
      <c r="AKP665" s="416"/>
      <c r="AKQ665" s="416"/>
      <c r="AKR665" s="416"/>
      <c r="AKS665" s="416"/>
      <c r="AKT665" s="416"/>
      <c r="AKU665" s="416"/>
      <c r="AKV665" s="416"/>
      <c r="AKW665" s="416"/>
      <c r="AKX665" s="416"/>
      <c r="AKY665" s="416"/>
      <c r="AKZ665" s="416"/>
      <c r="ALA665" s="416"/>
      <c r="ALB665" s="416"/>
      <c r="ALC665" s="416"/>
      <c r="ALD665" s="416"/>
      <c r="ALE665" s="416"/>
      <c r="ALF665" s="417"/>
      <c r="ALG665" s="417"/>
      <c r="ALH665" s="417"/>
      <c r="ALI665" s="417"/>
      <c r="ALJ665" s="417"/>
      <c r="ALK665" s="417"/>
      <c r="ALL665" s="417"/>
      <c r="ALM665" s="417"/>
      <c r="ALN665" s="417"/>
      <c r="ALO665" s="417"/>
      <c r="ALP665" s="417"/>
      <c r="ALQ665" s="417"/>
      <c r="ALR665" s="417"/>
      <c r="ALS665" s="417"/>
      <c r="ALT665" s="417"/>
      <c r="ALU665" s="417"/>
      <c r="ALV665" s="417"/>
      <c r="ALW665" s="417"/>
      <c r="ALX665" s="417"/>
      <c r="ALY665" s="417"/>
      <c r="ALZ665" s="417"/>
      <c r="AMA665" s="417"/>
      <c r="AMB665" s="417"/>
      <c r="AMC665" s="417"/>
      <c r="AMD665" s="418"/>
      <c r="AME665" s="418"/>
      <c r="AMF665" s="418"/>
      <c r="AMG665" s="418"/>
      <c r="AMH665" s="418"/>
      <c r="AMI665" s="417"/>
      <c r="AMJ665" s="417"/>
      <c r="AMK665" s="418"/>
      <c r="AML665" s="418"/>
      <c r="AMM665" s="417"/>
      <c r="AMN665" s="417"/>
      <c r="AMO665" s="418"/>
      <c r="AMP665" s="418"/>
      <c r="AMQ665" s="417"/>
      <c r="AMR665" s="417"/>
      <c r="AMS665" s="417"/>
      <c r="AMT665" s="417"/>
      <c r="AMU665" s="417"/>
      <c r="AMV665" s="417"/>
      <c r="AMW665" s="417"/>
      <c r="AMX665" s="418"/>
      <c r="AMY665" s="418"/>
      <c r="AMZ665" s="417"/>
      <c r="ANA665" s="417"/>
      <c r="ANB665" s="418"/>
      <c r="ANC665" s="418"/>
      <c r="AND665" s="417"/>
      <c r="ANE665" s="417"/>
      <c r="ANF665" s="417"/>
      <c r="ANG665" s="417"/>
      <c r="ANH665" s="417"/>
      <c r="ANI665" s="411"/>
      <c r="ANJ665" s="443"/>
      <c r="ANK665" s="417"/>
      <c r="ANL665" s="417"/>
      <c r="ANM665" s="417"/>
      <c r="ANN665" s="417"/>
      <c r="ANO665" s="417"/>
      <c r="ANP665" s="417"/>
      <c r="ANQ665" s="417"/>
      <c r="ANR665" s="416"/>
      <c r="ANS665" s="416"/>
      <c r="ANT665" s="416"/>
      <c r="ANU665" s="416"/>
      <c r="ANV665" s="416"/>
      <c r="ANW665" s="416"/>
      <c r="ANX665" s="416"/>
      <c r="ANY665" s="416"/>
      <c r="ANZ665" s="416"/>
      <c r="AOA665" s="416"/>
      <c r="AOB665" s="416"/>
      <c r="AOC665" s="416"/>
      <c r="AOD665" s="416"/>
      <c r="AOE665" s="416"/>
      <c r="AOF665" s="416"/>
      <c r="AOG665" s="416"/>
      <c r="AOH665" s="416"/>
      <c r="AOI665" s="416"/>
      <c r="AOJ665" s="416"/>
      <c r="AOK665" s="416"/>
      <c r="AOL665" s="416"/>
      <c r="AOM665" s="416"/>
      <c r="AON665" s="416"/>
      <c r="AOO665" s="416"/>
      <c r="AOP665" s="416"/>
      <c r="AOQ665" s="416"/>
      <c r="AOR665" s="416"/>
      <c r="AOS665" s="416"/>
      <c r="AOT665" s="416"/>
      <c r="AOU665" s="416"/>
      <c r="AOV665" s="416"/>
      <c r="AOW665" s="416"/>
      <c r="AOX665" s="416"/>
      <c r="AOY665" s="416"/>
      <c r="AOZ665" s="416"/>
      <c r="APA665" s="416"/>
      <c r="APB665" s="416"/>
      <c r="APC665" s="416"/>
      <c r="APD665" s="416"/>
      <c r="APE665" s="416"/>
      <c r="APF665" s="416"/>
      <c r="APG665" s="416"/>
      <c r="APH665" s="416"/>
      <c r="API665" s="416"/>
      <c r="APJ665" s="417"/>
      <c r="APK665" s="417"/>
      <c r="APL665" s="417"/>
      <c r="APM665" s="417"/>
      <c r="APN665" s="417"/>
      <c r="APO665" s="417"/>
      <c r="APP665" s="417"/>
      <c r="APQ665" s="417"/>
      <c r="APR665" s="417"/>
      <c r="APS665" s="417"/>
      <c r="APT665" s="417"/>
      <c r="APU665" s="417"/>
      <c r="APV665" s="417"/>
      <c r="APW665" s="417"/>
      <c r="APX665" s="417"/>
      <c r="APY665" s="417"/>
      <c r="APZ665" s="417"/>
      <c r="AQA665" s="417"/>
      <c r="AQB665" s="417"/>
      <c r="AQC665" s="417"/>
      <c r="AQD665" s="417"/>
      <c r="AQE665" s="417"/>
      <c r="AQF665" s="417"/>
      <c r="AQG665" s="417"/>
      <c r="AQH665" s="418"/>
      <c r="AQI665" s="418"/>
      <c r="AQJ665" s="418"/>
      <c r="AQK665" s="418"/>
      <c r="AQL665" s="418"/>
      <c r="AQM665" s="417"/>
      <c r="AQN665" s="417"/>
      <c r="AQO665" s="418"/>
      <c r="AQP665" s="418"/>
      <c r="AQQ665" s="417"/>
      <c r="AQR665" s="417"/>
      <c r="AQS665" s="418"/>
      <c r="AQT665" s="418"/>
      <c r="AQU665" s="417"/>
      <c r="AQV665" s="417"/>
      <c r="AQW665" s="417"/>
      <c r="AQX665" s="417"/>
      <c r="AQY665" s="417"/>
      <c r="AQZ665" s="417"/>
      <c r="ARA665" s="417"/>
      <c r="ARB665" s="418"/>
      <c r="ARC665" s="418"/>
      <c r="ARD665" s="417"/>
      <c r="ARE665" s="417"/>
      <c r="ARF665" s="418"/>
      <c r="ARG665" s="418"/>
      <c r="ARH665" s="417"/>
      <c r="ARI665" s="417"/>
      <c r="ARJ665" s="417"/>
      <c r="ARK665" s="417"/>
      <c r="ARL665" s="417"/>
      <c r="ARM665" s="411"/>
      <c r="ARN665" s="443"/>
      <c r="ARO665" s="417"/>
      <c r="ARP665" s="417"/>
      <c r="ARQ665" s="417"/>
      <c r="ARR665" s="417"/>
      <c r="ARS665" s="417"/>
      <c r="ART665" s="417"/>
      <c r="ARU665" s="417"/>
      <c r="ARV665" s="416"/>
      <c r="ARW665" s="416"/>
      <c r="ARX665" s="416"/>
      <c r="ARY665" s="416"/>
      <c r="ARZ665" s="416"/>
      <c r="ASA665" s="416"/>
      <c r="ASB665" s="416"/>
      <c r="ASC665" s="416"/>
      <c r="ASD665" s="416"/>
      <c r="ASE665" s="416"/>
      <c r="ASF665" s="416"/>
      <c r="ASG665" s="416"/>
      <c r="ASH665" s="416"/>
      <c r="ASI665" s="416"/>
      <c r="ASJ665" s="416"/>
      <c r="ASK665" s="416"/>
      <c r="ASL665" s="416"/>
      <c r="ASM665" s="416"/>
      <c r="ASN665" s="416"/>
      <c r="ASO665" s="416"/>
      <c r="ASP665" s="416"/>
      <c r="ASQ665" s="416"/>
      <c r="ASR665" s="416"/>
      <c r="ASS665" s="416"/>
      <c r="AST665" s="416"/>
      <c r="ASU665" s="416"/>
      <c r="ASV665" s="416"/>
      <c r="ASW665" s="416"/>
      <c r="ASX665" s="416"/>
      <c r="ASY665" s="416"/>
      <c r="ASZ665" s="416"/>
      <c r="ATA665" s="416"/>
      <c r="ATB665" s="416"/>
      <c r="ATC665" s="416"/>
      <c r="ATD665" s="416"/>
      <c r="ATE665" s="416"/>
      <c r="ATF665" s="416"/>
      <c r="ATG665" s="416"/>
      <c r="ATH665" s="416"/>
      <c r="ATI665" s="416"/>
      <c r="ATJ665" s="416"/>
      <c r="ATK665" s="416"/>
      <c r="ATL665" s="416"/>
      <c r="ATM665" s="416"/>
      <c r="ATN665" s="417"/>
      <c r="ATO665" s="417"/>
      <c r="ATP665" s="417"/>
      <c r="ATQ665" s="417"/>
      <c r="ATR665" s="417"/>
      <c r="ATS665" s="417"/>
      <c r="ATT665" s="417"/>
      <c r="ATU665" s="417"/>
      <c r="ATV665" s="417"/>
      <c r="ATW665" s="417"/>
      <c r="ATX665" s="417"/>
      <c r="ATY665" s="417"/>
      <c r="ATZ665" s="417"/>
      <c r="AUA665" s="417"/>
      <c r="AUB665" s="417"/>
      <c r="AUC665" s="417"/>
      <c r="AUD665" s="417"/>
      <c r="AUE665" s="417"/>
      <c r="AUF665" s="417"/>
      <c r="AUG665" s="417"/>
      <c r="AUH665" s="417"/>
      <c r="AUI665" s="417"/>
      <c r="AUJ665" s="417"/>
      <c r="AUK665" s="417"/>
      <c r="AUL665" s="418"/>
      <c r="AUM665" s="418"/>
      <c r="AUN665" s="418"/>
      <c r="AUO665" s="418"/>
      <c r="AUP665" s="418"/>
      <c r="AUQ665" s="417"/>
      <c r="AUR665" s="417"/>
      <c r="AUS665" s="418"/>
      <c r="AUT665" s="418"/>
      <c r="AUU665" s="417"/>
      <c r="AUV665" s="417"/>
      <c r="AUW665" s="418"/>
      <c r="AUX665" s="418"/>
      <c r="AUY665" s="417"/>
      <c r="AUZ665" s="417"/>
      <c r="AVA665" s="417"/>
      <c r="AVB665" s="417"/>
      <c r="AVC665" s="417"/>
      <c r="AVD665" s="417"/>
      <c r="AVE665" s="417"/>
      <c r="AVF665" s="418"/>
      <c r="AVG665" s="418"/>
      <c r="AVH665" s="417"/>
      <c r="AVI665" s="417"/>
      <c r="AVJ665" s="418"/>
      <c r="AVK665" s="418"/>
      <c r="AVL665" s="417"/>
      <c r="AVM665" s="417"/>
      <c r="AVN665" s="417"/>
      <c r="AVO665" s="417"/>
      <c r="AVP665" s="417"/>
      <c r="AVQ665" s="411"/>
      <c r="AVR665" s="443"/>
      <c r="AVS665" s="417"/>
      <c r="AVT665" s="417"/>
      <c r="AVU665" s="417"/>
      <c r="AVV665" s="417"/>
      <c r="AVW665" s="417"/>
      <c r="AVX665" s="417"/>
      <c r="AVY665" s="417"/>
      <c r="AVZ665" s="416"/>
      <c r="AWA665" s="416"/>
      <c r="AWB665" s="416"/>
      <c r="AWC665" s="416"/>
      <c r="AWD665" s="416"/>
      <c r="AWE665" s="416"/>
      <c r="AWF665" s="416"/>
      <c r="AWG665" s="416"/>
      <c r="AWH665" s="416"/>
      <c r="AWI665" s="416"/>
      <c r="AWJ665" s="416"/>
      <c r="AWK665" s="416"/>
      <c r="AWL665" s="416"/>
      <c r="AWM665" s="416"/>
      <c r="AWN665" s="416"/>
      <c r="AWO665" s="416"/>
      <c r="AWP665" s="416"/>
      <c r="AWQ665" s="416"/>
      <c r="AWR665" s="416"/>
      <c r="AWS665" s="416"/>
      <c r="AWT665" s="416"/>
      <c r="AWU665" s="416"/>
      <c r="AWV665" s="416"/>
      <c r="AWW665" s="416"/>
      <c r="AWX665" s="416"/>
      <c r="AWY665" s="416"/>
      <c r="AWZ665" s="416"/>
      <c r="AXA665" s="416"/>
      <c r="AXB665" s="416"/>
      <c r="AXC665" s="416"/>
      <c r="AXD665" s="416"/>
      <c r="AXE665" s="416"/>
      <c r="AXF665" s="416"/>
      <c r="AXG665" s="416"/>
      <c r="AXH665" s="416"/>
      <c r="AXI665" s="416"/>
      <c r="AXJ665" s="416"/>
      <c r="AXK665" s="416"/>
      <c r="AXL665" s="416"/>
      <c r="AXM665" s="416"/>
      <c r="AXN665" s="416"/>
      <c r="AXO665" s="416"/>
      <c r="AXP665" s="416"/>
      <c r="AXQ665" s="416"/>
      <c r="AXR665" s="417"/>
      <c r="AXS665" s="417"/>
      <c r="AXT665" s="417"/>
      <c r="AXU665" s="417"/>
      <c r="AXV665" s="417"/>
      <c r="AXW665" s="417"/>
      <c r="AXX665" s="417"/>
      <c r="AXY665" s="417"/>
      <c r="AXZ665" s="417"/>
      <c r="AYA665" s="417"/>
      <c r="AYB665" s="417"/>
      <c r="AYC665" s="417"/>
      <c r="AYD665" s="417"/>
      <c r="AYE665" s="417"/>
      <c r="AYF665" s="417"/>
      <c r="AYG665" s="417"/>
      <c r="AYH665" s="417"/>
      <c r="AYI665" s="417"/>
      <c r="AYJ665" s="417"/>
      <c r="AYK665" s="417"/>
      <c r="AYL665" s="417"/>
      <c r="AYM665" s="417"/>
      <c r="AYN665" s="417"/>
      <c r="AYO665" s="417"/>
      <c r="AYP665" s="418"/>
      <c r="AYQ665" s="418"/>
      <c r="AYR665" s="418"/>
      <c r="AYS665" s="418"/>
      <c r="AYT665" s="418"/>
      <c r="AYU665" s="417"/>
      <c r="AYV665" s="417"/>
      <c r="AYW665" s="418"/>
      <c r="AYX665" s="418"/>
      <c r="AYY665" s="417"/>
      <c r="AYZ665" s="417"/>
      <c r="AZA665" s="418"/>
      <c r="AZB665" s="418"/>
      <c r="AZC665" s="417"/>
      <c r="AZD665" s="417"/>
      <c r="AZE665" s="417"/>
      <c r="AZF665" s="417"/>
      <c r="AZG665" s="417"/>
      <c r="AZH665" s="417"/>
      <c r="AZI665" s="417"/>
      <c r="AZJ665" s="418"/>
      <c r="AZK665" s="418"/>
      <c r="AZL665" s="417"/>
      <c r="AZM665" s="417"/>
      <c r="AZN665" s="418"/>
      <c r="AZO665" s="418"/>
      <c r="AZP665" s="417"/>
      <c r="AZQ665" s="417"/>
      <c r="AZR665" s="417"/>
      <c r="AZS665" s="417"/>
      <c r="AZT665" s="417"/>
      <c r="AZU665" s="411"/>
      <c r="AZV665" s="443"/>
      <c r="AZW665" s="417"/>
      <c r="AZX665" s="417"/>
      <c r="AZY665" s="417"/>
      <c r="AZZ665" s="417"/>
      <c r="BAA665" s="417"/>
      <c r="BAB665" s="417"/>
      <c r="BAC665" s="417"/>
      <c r="BAD665" s="416"/>
      <c r="BAE665" s="416"/>
      <c r="BAF665" s="416"/>
      <c r="BAG665" s="416"/>
      <c r="BAH665" s="416"/>
      <c r="BAI665" s="416"/>
      <c r="BAJ665" s="416"/>
      <c r="BAK665" s="416"/>
      <c r="BAL665" s="416"/>
      <c r="BAM665" s="416"/>
      <c r="BAN665" s="416"/>
      <c r="BAO665" s="416"/>
      <c r="BAP665" s="416"/>
      <c r="BAQ665" s="416"/>
      <c r="BAR665" s="416"/>
      <c r="BAS665" s="416"/>
      <c r="BAT665" s="416"/>
      <c r="BAU665" s="416"/>
      <c r="BAV665" s="416"/>
      <c r="BAW665" s="416"/>
      <c r="BAX665" s="416"/>
      <c r="BAY665" s="416"/>
      <c r="BAZ665" s="416"/>
      <c r="BBA665" s="416"/>
      <c r="BBB665" s="416"/>
      <c r="BBC665" s="416"/>
      <c r="BBD665" s="416"/>
      <c r="BBE665" s="416"/>
      <c r="BBF665" s="416"/>
      <c r="BBG665" s="416"/>
      <c r="BBH665" s="416"/>
      <c r="BBI665" s="416"/>
      <c r="BBJ665" s="416"/>
      <c r="BBK665" s="416"/>
      <c r="BBL665" s="416"/>
      <c r="BBM665" s="416"/>
      <c r="BBN665" s="416"/>
      <c r="BBO665" s="416"/>
      <c r="BBP665" s="416"/>
      <c r="BBQ665" s="416"/>
      <c r="BBR665" s="416"/>
      <c r="BBS665" s="416"/>
      <c r="BBT665" s="416"/>
      <c r="BBU665" s="416"/>
      <c r="BBV665" s="417"/>
      <c r="BBW665" s="417"/>
      <c r="BBX665" s="417"/>
      <c r="BBY665" s="417"/>
      <c r="BBZ665" s="417"/>
      <c r="BCA665" s="417"/>
      <c r="BCB665" s="417"/>
      <c r="BCC665" s="417"/>
      <c r="BCD665" s="417"/>
      <c r="BCE665" s="417"/>
      <c r="BCF665" s="417"/>
      <c r="BCG665" s="417"/>
      <c r="BCH665" s="417"/>
      <c r="BCI665" s="417"/>
      <c r="BCJ665" s="417"/>
      <c r="BCK665" s="417"/>
      <c r="BCL665" s="417"/>
      <c r="BCM665" s="417"/>
      <c r="BCN665" s="417"/>
      <c r="BCO665" s="417"/>
      <c r="BCP665" s="417"/>
      <c r="BCQ665" s="417"/>
      <c r="BCR665" s="417"/>
      <c r="BCS665" s="417"/>
      <c r="BCT665" s="418"/>
      <c r="BCU665" s="418"/>
      <c r="BCV665" s="418"/>
      <c r="BCW665" s="418"/>
      <c r="BCX665" s="418"/>
      <c r="BCY665" s="417"/>
      <c r="BCZ665" s="417"/>
      <c r="BDA665" s="418"/>
      <c r="BDB665" s="418"/>
      <c r="BDC665" s="417"/>
      <c r="BDD665" s="417"/>
      <c r="BDE665" s="418"/>
      <c r="BDF665" s="418"/>
      <c r="BDG665" s="417"/>
      <c r="BDH665" s="417"/>
      <c r="BDI665" s="417"/>
      <c r="BDJ665" s="417"/>
      <c r="BDK665" s="417"/>
      <c r="BDL665" s="417"/>
      <c r="BDM665" s="417"/>
      <c r="BDN665" s="418"/>
      <c r="BDO665" s="418"/>
      <c r="BDP665" s="417"/>
      <c r="BDQ665" s="417"/>
      <c r="BDR665" s="418"/>
      <c r="BDS665" s="418"/>
      <c r="BDT665" s="417"/>
      <c r="BDU665" s="417"/>
      <c r="BDV665" s="417"/>
      <c r="BDW665" s="417"/>
      <c r="BDX665" s="417"/>
      <c r="BDY665" s="411"/>
      <c r="BDZ665" s="443"/>
      <c r="BEA665" s="417"/>
      <c r="BEB665" s="417"/>
      <c r="BEC665" s="417"/>
      <c r="BED665" s="417"/>
      <c r="BEE665" s="417"/>
      <c r="BEF665" s="417"/>
      <c r="BEG665" s="417"/>
      <c r="BEH665" s="416"/>
      <c r="BEI665" s="416"/>
      <c r="BEJ665" s="416"/>
      <c r="BEK665" s="416"/>
      <c r="BEL665" s="416"/>
      <c r="BEM665" s="416"/>
      <c r="BEN665" s="416"/>
      <c r="BEO665" s="416"/>
      <c r="BEP665" s="416"/>
      <c r="BEQ665" s="416"/>
      <c r="BER665" s="416"/>
      <c r="BES665" s="416"/>
      <c r="BET665" s="416"/>
      <c r="BEU665" s="416"/>
      <c r="BEV665" s="416"/>
      <c r="BEW665" s="416"/>
      <c r="BEX665" s="416"/>
      <c r="BEY665" s="416"/>
      <c r="BEZ665" s="416"/>
      <c r="BFA665" s="416"/>
      <c r="BFB665" s="416"/>
      <c r="BFC665" s="416"/>
      <c r="BFD665" s="416"/>
      <c r="BFE665" s="416"/>
      <c r="BFF665" s="416"/>
      <c r="BFG665" s="416"/>
      <c r="BFH665" s="416"/>
      <c r="BFI665" s="416"/>
      <c r="BFJ665" s="416"/>
      <c r="BFK665" s="416"/>
      <c r="BFL665" s="416"/>
      <c r="BFM665" s="416"/>
      <c r="BFN665" s="416"/>
      <c r="BFO665" s="416"/>
      <c r="BFP665" s="416"/>
      <c r="BFQ665" s="416"/>
      <c r="BFR665" s="416"/>
      <c r="BFS665" s="416"/>
      <c r="BFT665" s="416"/>
      <c r="BFU665" s="416"/>
      <c r="BFV665" s="416"/>
      <c r="BFW665" s="416"/>
      <c r="BFX665" s="416"/>
      <c r="BFY665" s="416"/>
      <c r="BFZ665" s="417"/>
      <c r="BGA665" s="417"/>
      <c r="BGB665" s="417"/>
      <c r="BGC665" s="417"/>
      <c r="BGD665" s="417"/>
      <c r="BGE665" s="417"/>
      <c r="BGF665" s="417"/>
      <c r="BGG665" s="417"/>
      <c r="BGH665" s="417"/>
      <c r="BGI665" s="417"/>
      <c r="BGJ665" s="417"/>
      <c r="BGK665" s="417"/>
      <c r="BGL665" s="417"/>
      <c r="BGM665" s="417"/>
      <c r="BGN665" s="417"/>
      <c r="BGO665" s="417"/>
      <c r="BGP665" s="417"/>
      <c r="BGQ665" s="417"/>
      <c r="BGR665" s="417"/>
      <c r="BGS665" s="417"/>
      <c r="BGT665" s="417"/>
      <c r="BGU665" s="417"/>
      <c r="BGV665" s="417"/>
      <c r="BGW665" s="417"/>
      <c r="BGX665" s="418"/>
      <c r="BGY665" s="418"/>
      <c r="BGZ665" s="418"/>
      <c r="BHA665" s="418"/>
      <c r="BHB665" s="418"/>
      <c r="BHC665" s="417"/>
      <c r="BHD665" s="417"/>
      <c r="BHE665" s="418"/>
      <c r="BHF665" s="418"/>
      <c r="BHG665" s="417"/>
      <c r="BHH665" s="417"/>
      <c r="BHI665" s="418"/>
      <c r="BHJ665" s="418"/>
      <c r="BHK665" s="417"/>
      <c r="BHL665" s="417"/>
      <c r="BHM665" s="417"/>
      <c r="BHN665" s="417"/>
      <c r="BHO665" s="417"/>
      <c r="BHP665" s="417"/>
      <c r="BHQ665" s="417"/>
      <c r="BHR665" s="418"/>
      <c r="BHS665" s="418"/>
      <c r="BHT665" s="417"/>
      <c r="BHU665" s="417"/>
      <c r="BHV665" s="418"/>
      <c r="BHW665" s="418"/>
      <c r="BHX665" s="417"/>
      <c r="BHY665" s="417"/>
      <c r="BHZ665" s="417"/>
      <c r="BIA665" s="417"/>
      <c r="BIB665" s="417"/>
      <c r="BIC665" s="411"/>
      <c r="BID665" s="443"/>
      <c r="BIE665" s="417"/>
      <c r="BIF665" s="417"/>
      <c r="BIG665" s="417"/>
      <c r="BIH665" s="417"/>
      <c r="BII665" s="417"/>
      <c r="BIJ665" s="417"/>
      <c r="BIK665" s="417"/>
      <c r="BIL665" s="416"/>
      <c r="BIM665" s="416"/>
      <c r="BIN665" s="416"/>
      <c r="BIO665" s="416"/>
      <c r="BIP665" s="416"/>
      <c r="BIQ665" s="416"/>
      <c r="BIR665" s="416"/>
      <c r="BIS665" s="416"/>
      <c r="BIT665" s="416"/>
      <c r="BIU665" s="416"/>
      <c r="BIV665" s="416"/>
      <c r="BIW665" s="416"/>
      <c r="BIX665" s="416"/>
      <c r="BIY665" s="416"/>
      <c r="BIZ665" s="416"/>
      <c r="BJA665" s="416"/>
      <c r="BJB665" s="416"/>
      <c r="BJC665" s="416"/>
      <c r="BJD665" s="416"/>
      <c r="BJE665" s="416"/>
      <c r="BJF665" s="416"/>
      <c r="BJG665" s="416"/>
      <c r="BJH665" s="416"/>
      <c r="BJI665" s="416"/>
      <c r="BJJ665" s="416"/>
      <c r="BJK665" s="416"/>
      <c r="BJL665" s="416"/>
      <c r="BJM665" s="416"/>
      <c r="BJN665" s="416"/>
      <c r="BJO665" s="416"/>
      <c r="BJP665" s="416"/>
      <c r="BJQ665" s="416"/>
      <c r="BJR665" s="416"/>
      <c r="BJS665" s="416"/>
      <c r="BJT665" s="416"/>
      <c r="BJU665" s="416"/>
      <c r="BJV665" s="416"/>
      <c r="BJW665" s="416"/>
      <c r="BJX665" s="416"/>
      <c r="BJY665" s="416"/>
      <c r="BJZ665" s="416"/>
      <c r="BKA665" s="416"/>
      <c r="BKB665" s="416"/>
      <c r="BKC665" s="416"/>
      <c r="BKD665" s="417"/>
      <c r="BKE665" s="417"/>
      <c r="BKF665" s="417"/>
      <c r="BKG665" s="417"/>
      <c r="BKH665" s="417"/>
      <c r="BKI665" s="417"/>
      <c r="BKJ665" s="417"/>
      <c r="BKK665" s="417"/>
      <c r="BKL665" s="417"/>
      <c r="BKM665" s="417"/>
      <c r="BKN665" s="417"/>
      <c r="BKO665" s="417"/>
      <c r="BKP665" s="417"/>
      <c r="BKQ665" s="417"/>
      <c r="BKR665" s="417"/>
      <c r="BKS665" s="417"/>
      <c r="BKT665" s="417"/>
      <c r="BKU665" s="417"/>
      <c r="BKV665" s="417"/>
      <c r="BKW665" s="417"/>
      <c r="BKX665" s="417"/>
      <c r="BKY665" s="417"/>
      <c r="BKZ665" s="417"/>
      <c r="BLA665" s="417"/>
      <c r="BLB665" s="418"/>
      <c r="BLC665" s="418"/>
      <c r="BLD665" s="418"/>
      <c r="BLE665" s="418"/>
      <c r="BLF665" s="418"/>
      <c r="BLG665" s="417"/>
      <c r="BLH665" s="417"/>
      <c r="BLI665" s="418"/>
      <c r="BLJ665" s="418"/>
      <c r="BLK665" s="417"/>
      <c r="BLL665" s="417"/>
      <c r="BLM665" s="418"/>
      <c r="BLN665" s="418"/>
      <c r="BLO665" s="417"/>
      <c r="BLP665" s="417"/>
      <c r="BLQ665" s="417"/>
      <c r="BLR665" s="417"/>
      <c r="BLS665" s="417"/>
      <c r="BLT665" s="417"/>
      <c r="BLU665" s="417"/>
      <c r="BLV665" s="418"/>
      <c r="BLW665" s="418"/>
      <c r="BLX665" s="417"/>
      <c r="BLY665" s="417"/>
      <c r="BLZ665" s="418"/>
      <c r="BMA665" s="418"/>
      <c r="BMB665" s="417"/>
      <c r="BMC665" s="417"/>
      <c r="BMD665" s="417"/>
      <c r="BME665" s="417"/>
      <c r="BMF665" s="417"/>
      <c r="BMG665" s="411"/>
      <c r="BMH665" s="443"/>
      <c r="BMI665" s="417"/>
      <c r="BMJ665" s="417"/>
      <c r="BMK665" s="417"/>
      <c r="BML665" s="417"/>
      <c r="BMM665" s="417"/>
      <c r="BMN665" s="417"/>
      <c r="BMO665" s="417"/>
      <c r="BMP665" s="416"/>
      <c r="BMQ665" s="416"/>
      <c r="BMR665" s="416"/>
      <c r="BMS665" s="416"/>
      <c r="BMT665" s="416"/>
      <c r="BMU665" s="416"/>
      <c r="BMV665" s="416"/>
      <c r="BMW665" s="416"/>
      <c r="BMX665" s="416"/>
      <c r="BMY665" s="416"/>
      <c r="BMZ665" s="416"/>
      <c r="BNA665" s="416"/>
      <c r="BNB665" s="416"/>
      <c r="BNC665" s="416"/>
      <c r="BND665" s="416"/>
      <c r="BNE665" s="416"/>
      <c r="BNF665" s="416"/>
      <c r="BNG665" s="416"/>
      <c r="BNH665" s="416"/>
      <c r="BNI665" s="416"/>
      <c r="BNJ665" s="416"/>
      <c r="BNK665" s="416"/>
      <c r="BNL665" s="416"/>
      <c r="BNM665" s="416"/>
      <c r="BNN665" s="416"/>
      <c r="BNO665" s="416"/>
      <c r="BNP665" s="416"/>
      <c r="BNQ665" s="416"/>
      <c r="BNR665" s="416"/>
      <c r="BNS665" s="416"/>
      <c r="BNT665" s="416"/>
      <c r="BNU665" s="416"/>
      <c r="BNV665" s="416"/>
      <c r="BNW665" s="416"/>
      <c r="BNX665" s="416"/>
      <c r="BNY665" s="416"/>
      <c r="BNZ665" s="416"/>
      <c r="BOA665" s="416"/>
      <c r="BOB665" s="416"/>
      <c r="BOC665" s="416"/>
      <c r="BOD665" s="416"/>
      <c r="BOE665" s="416"/>
      <c r="BOF665" s="416"/>
      <c r="BOG665" s="416"/>
      <c r="BOH665" s="417"/>
      <c r="BOI665" s="417"/>
      <c r="BOJ665" s="417"/>
      <c r="BOK665" s="417"/>
      <c r="BOL665" s="417"/>
      <c r="BOM665" s="417"/>
      <c r="BON665" s="417"/>
      <c r="BOO665" s="417"/>
      <c r="BOP665" s="417"/>
      <c r="BOQ665" s="417"/>
      <c r="BOR665" s="417"/>
      <c r="BOS665" s="417"/>
      <c r="BOT665" s="417"/>
      <c r="BOU665" s="417"/>
      <c r="BOV665" s="417"/>
      <c r="BOW665" s="417"/>
      <c r="BOX665" s="417"/>
      <c r="BOY665" s="417"/>
      <c r="BOZ665" s="417"/>
      <c r="BPA665" s="417"/>
      <c r="BPB665" s="417"/>
      <c r="BPC665" s="417"/>
      <c r="BPD665" s="417"/>
      <c r="BPE665" s="417"/>
      <c r="BPF665" s="418"/>
      <c r="BPG665" s="418"/>
      <c r="BPH665" s="418"/>
      <c r="BPI665" s="418"/>
      <c r="BPJ665" s="418"/>
      <c r="BPK665" s="417"/>
      <c r="BPL665" s="417"/>
      <c r="BPM665" s="418"/>
      <c r="BPN665" s="418"/>
      <c r="BPO665" s="417"/>
      <c r="BPP665" s="417"/>
      <c r="BPQ665" s="418"/>
      <c r="BPR665" s="418"/>
      <c r="BPS665" s="417"/>
      <c r="BPT665" s="417"/>
      <c r="BPU665" s="417"/>
      <c r="BPV665" s="417"/>
      <c r="BPW665" s="417"/>
      <c r="BPX665" s="417"/>
      <c r="BPY665" s="417"/>
      <c r="BPZ665" s="418"/>
      <c r="BQA665" s="418"/>
      <c r="BQB665" s="417"/>
      <c r="BQC665" s="417"/>
      <c r="BQD665" s="418"/>
      <c r="BQE665" s="418"/>
      <c r="BQF665" s="417"/>
      <c r="BQG665" s="417"/>
      <c r="BQH665" s="417"/>
      <c r="BQI665" s="417"/>
      <c r="BQJ665" s="417"/>
      <c r="BQK665" s="411"/>
      <c r="BQL665" s="443"/>
      <c r="BQM665" s="417"/>
      <c r="BQN665" s="417"/>
      <c r="BQO665" s="417"/>
      <c r="BQP665" s="417"/>
      <c r="BQQ665" s="417"/>
      <c r="BQR665" s="417"/>
      <c r="BQS665" s="417"/>
      <c r="BQT665" s="416"/>
      <c r="BQU665" s="416"/>
      <c r="BQV665" s="416"/>
      <c r="BQW665" s="416"/>
      <c r="BQX665" s="416"/>
      <c r="BQY665" s="416"/>
      <c r="BQZ665" s="416"/>
      <c r="BRA665" s="416"/>
      <c r="BRB665" s="416"/>
      <c r="BRC665" s="416"/>
      <c r="BRD665" s="416"/>
      <c r="BRE665" s="416"/>
      <c r="BRF665" s="416"/>
      <c r="BRG665" s="416"/>
      <c r="BRH665" s="416"/>
      <c r="BRI665" s="416"/>
      <c r="BRJ665" s="416"/>
      <c r="BRK665" s="416"/>
      <c r="BRL665" s="416"/>
      <c r="BRM665" s="416"/>
      <c r="BRN665" s="416"/>
      <c r="BRO665" s="416"/>
      <c r="BRP665" s="416"/>
      <c r="BRQ665" s="416"/>
      <c r="BRR665" s="416"/>
      <c r="BRS665" s="416"/>
      <c r="BRT665" s="416"/>
      <c r="BRU665" s="416"/>
      <c r="BRV665" s="416"/>
      <c r="BRW665" s="416"/>
      <c r="BRX665" s="416"/>
      <c r="BRY665" s="416"/>
      <c r="BRZ665" s="416"/>
      <c r="BSA665" s="416"/>
      <c r="BSB665" s="416"/>
      <c r="BSC665" s="416"/>
      <c r="BSD665" s="416"/>
      <c r="BSE665" s="416"/>
      <c r="BSF665" s="416"/>
      <c r="BSG665" s="416"/>
      <c r="BSH665" s="416"/>
      <c r="BSI665" s="416"/>
      <c r="BSJ665" s="416"/>
      <c r="BSK665" s="416"/>
      <c r="BSL665" s="417"/>
      <c r="BSM665" s="417"/>
      <c r="BSN665" s="417"/>
      <c r="BSO665" s="417"/>
      <c r="BSP665" s="417"/>
      <c r="BSQ665" s="417"/>
      <c r="BSR665" s="417"/>
      <c r="BSS665" s="417"/>
      <c r="BST665" s="417"/>
      <c r="BSU665" s="417"/>
      <c r="BSV665" s="417"/>
      <c r="BSW665" s="417"/>
      <c r="BSX665" s="417"/>
      <c r="BSY665" s="417"/>
      <c r="BSZ665" s="417"/>
      <c r="BTA665" s="417"/>
      <c r="BTB665" s="417"/>
      <c r="BTC665" s="417"/>
      <c r="BTD665" s="417"/>
      <c r="BTE665" s="417"/>
      <c r="BTF665" s="417"/>
      <c r="BTG665" s="417"/>
      <c r="BTH665" s="417"/>
      <c r="BTI665" s="417"/>
      <c r="BTJ665" s="418"/>
      <c r="BTK665" s="418"/>
      <c r="BTL665" s="418"/>
      <c r="BTM665" s="418"/>
      <c r="BTN665" s="418"/>
      <c r="BTO665" s="417"/>
      <c r="BTP665" s="417"/>
      <c r="BTQ665" s="418"/>
      <c r="BTR665" s="418"/>
      <c r="BTS665" s="417"/>
      <c r="BTT665" s="417"/>
      <c r="BTU665" s="418"/>
      <c r="BTV665" s="418"/>
      <c r="BTW665" s="417"/>
      <c r="BTX665" s="417"/>
      <c r="BTY665" s="417"/>
      <c r="BTZ665" s="417"/>
      <c r="BUA665" s="417"/>
      <c r="BUB665" s="417"/>
      <c r="BUC665" s="417"/>
      <c r="BUD665" s="418"/>
      <c r="BUE665" s="418"/>
      <c r="BUF665" s="417"/>
      <c r="BUG665" s="417"/>
      <c r="BUH665" s="418"/>
      <c r="BUI665" s="418"/>
      <c r="BUJ665" s="417"/>
      <c r="BUK665" s="417"/>
      <c r="BUL665" s="417"/>
      <c r="BUM665" s="417"/>
      <c r="BUN665" s="417"/>
      <c r="BUO665" s="411"/>
      <c r="BUP665" s="443"/>
      <c r="BUQ665" s="417"/>
      <c r="BUR665" s="417"/>
      <c r="BUS665" s="417"/>
      <c r="BUT665" s="417"/>
      <c r="BUU665" s="417"/>
      <c r="BUV665" s="417"/>
      <c r="BUW665" s="417"/>
      <c r="BUX665" s="416"/>
      <c r="BUY665" s="416"/>
      <c r="BUZ665" s="416"/>
      <c r="BVA665" s="416"/>
      <c r="BVB665" s="416"/>
      <c r="BVC665" s="416"/>
      <c r="BVD665" s="416"/>
      <c r="BVE665" s="416"/>
      <c r="BVF665" s="416"/>
      <c r="BVG665" s="416"/>
      <c r="BVH665" s="416"/>
      <c r="BVI665" s="416"/>
      <c r="BVJ665" s="416"/>
      <c r="BVK665" s="416"/>
      <c r="BVL665" s="416"/>
      <c r="BVM665" s="416"/>
      <c r="BVN665" s="416"/>
      <c r="BVO665" s="416"/>
      <c r="BVP665" s="416"/>
      <c r="BVQ665" s="416"/>
      <c r="BVR665" s="416"/>
      <c r="BVS665" s="416"/>
      <c r="BVT665" s="416"/>
      <c r="BVU665" s="416"/>
      <c r="BVV665" s="416"/>
      <c r="BVW665" s="416"/>
      <c r="BVX665" s="416"/>
      <c r="BVY665" s="416"/>
      <c r="BVZ665" s="416"/>
      <c r="BWA665" s="416"/>
      <c r="BWB665" s="416"/>
      <c r="BWC665" s="416"/>
      <c r="BWD665" s="416"/>
      <c r="BWE665" s="416"/>
      <c r="BWF665" s="416"/>
      <c r="BWG665" s="416"/>
      <c r="BWH665" s="416"/>
      <c r="BWI665" s="416"/>
      <c r="BWJ665" s="416"/>
      <c r="BWK665" s="416"/>
      <c r="BWL665" s="416"/>
      <c r="BWM665" s="416"/>
      <c r="BWN665" s="416"/>
      <c r="BWO665" s="416"/>
      <c r="BWP665" s="417"/>
      <c r="BWQ665" s="417"/>
      <c r="BWR665" s="417"/>
      <c r="BWS665" s="417"/>
      <c r="BWT665" s="417"/>
      <c r="BWU665" s="417"/>
      <c r="BWV665" s="417"/>
      <c r="BWW665" s="417"/>
      <c r="BWX665" s="417"/>
      <c r="BWY665" s="417"/>
      <c r="BWZ665" s="417"/>
      <c r="BXA665" s="417"/>
      <c r="BXB665" s="417"/>
      <c r="BXC665" s="417"/>
      <c r="BXD665" s="417"/>
      <c r="BXE665" s="417"/>
      <c r="BXF665" s="417"/>
      <c r="BXG665" s="417"/>
      <c r="BXH665" s="417"/>
      <c r="BXI665" s="417"/>
      <c r="BXJ665" s="417"/>
      <c r="BXK665" s="417"/>
      <c r="BXL665" s="417"/>
      <c r="BXM665" s="417"/>
      <c r="BXN665" s="418"/>
      <c r="BXO665" s="418"/>
      <c r="BXP665" s="418"/>
      <c r="BXQ665" s="418"/>
      <c r="BXR665" s="418"/>
      <c r="BXS665" s="417"/>
      <c r="BXT665" s="417"/>
      <c r="BXU665" s="418"/>
      <c r="BXV665" s="418"/>
      <c r="BXW665" s="417"/>
      <c r="BXX665" s="417"/>
      <c r="BXY665" s="418"/>
      <c r="BXZ665" s="418"/>
      <c r="BYA665" s="417"/>
      <c r="BYB665" s="417"/>
      <c r="BYC665" s="417"/>
      <c r="BYD665" s="417"/>
      <c r="BYE665" s="417"/>
      <c r="BYF665" s="417"/>
      <c r="BYG665" s="417"/>
      <c r="BYH665" s="418"/>
      <c r="BYI665" s="418"/>
      <c r="BYJ665" s="417"/>
      <c r="BYK665" s="417"/>
      <c r="BYL665" s="418"/>
      <c r="BYM665" s="418"/>
      <c r="BYN665" s="417"/>
      <c r="BYO665" s="417"/>
      <c r="BYP665" s="417"/>
      <c r="BYQ665" s="417"/>
      <c r="BYR665" s="417"/>
      <c r="BYS665" s="411"/>
      <c r="BYT665" s="443"/>
      <c r="BYU665" s="417"/>
      <c r="BYV665" s="417"/>
      <c r="BYW665" s="417"/>
      <c r="BYX665" s="417"/>
      <c r="BYY665" s="417"/>
      <c r="BYZ665" s="417"/>
      <c r="BZA665" s="417"/>
      <c r="BZB665" s="416"/>
      <c r="BZC665" s="416"/>
      <c r="BZD665" s="416"/>
      <c r="BZE665" s="416"/>
      <c r="BZF665" s="416"/>
      <c r="BZG665" s="416"/>
      <c r="BZH665" s="416"/>
      <c r="BZI665" s="416"/>
      <c r="BZJ665" s="416"/>
      <c r="BZK665" s="416"/>
      <c r="BZL665" s="416"/>
      <c r="BZM665" s="416"/>
      <c r="BZN665" s="416"/>
      <c r="BZO665" s="416"/>
      <c r="BZP665" s="416"/>
      <c r="BZQ665" s="416"/>
      <c r="BZR665" s="416"/>
      <c r="BZS665" s="416"/>
      <c r="BZT665" s="416"/>
      <c r="BZU665" s="416"/>
      <c r="BZV665" s="416"/>
      <c r="BZW665" s="416"/>
      <c r="BZX665" s="416"/>
      <c r="BZY665" s="416"/>
      <c r="BZZ665" s="416"/>
      <c r="CAA665" s="416"/>
      <c r="CAB665" s="416"/>
      <c r="CAC665" s="416"/>
      <c r="CAD665" s="416"/>
      <c r="CAE665" s="416"/>
      <c r="CAF665" s="416"/>
      <c r="CAG665" s="416"/>
      <c r="CAH665" s="416"/>
      <c r="CAI665" s="416"/>
      <c r="CAJ665" s="416"/>
      <c r="CAK665" s="416"/>
      <c r="CAL665" s="416"/>
      <c r="CAM665" s="416"/>
      <c r="CAN665" s="416"/>
      <c r="CAO665" s="416"/>
      <c r="CAP665" s="416"/>
      <c r="CAQ665" s="416"/>
      <c r="CAR665" s="416"/>
      <c r="CAS665" s="416"/>
      <c r="CAT665" s="417"/>
      <c r="CAU665" s="417"/>
      <c r="CAV665" s="417"/>
      <c r="CAW665" s="417"/>
      <c r="CAX665" s="417"/>
      <c r="CAY665" s="417"/>
      <c r="CAZ665" s="417"/>
      <c r="CBA665" s="417"/>
      <c r="CBB665" s="417"/>
      <c r="CBC665" s="417"/>
      <c r="CBD665" s="417"/>
      <c r="CBE665" s="417"/>
      <c r="CBF665" s="417"/>
      <c r="CBG665" s="417"/>
      <c r="CBH665" s="417"/>
      <c r="CBI665" s="417"/>
      <c r="CBJ665" s="417"/>
      <c r="CBK665" s="417"/>
      <c r="CBL665" s="417"/>
      <c r="CBM665" s="417"/>
      <c r="CBN665" s="417"/>
      <c r="CBO665" s="417"/>
      <c r="CBP665" s="417"/>
      <c r="CBQ665" s="417"/>
      <c r="CBR665" s="418"/>
      <c r="CBS665" s="418"/>
      <c r="CBT665" s="418"/>
      <c r="CBU665" s="418"/>
      <c r="CBV665" s="418"/>
      <c r="CBW665" s="417"/>
      <c r="CBX665" s="417"/>
      <c r="CBY665" s="418"/>
      <c r="CBZ665" s="418"/>
      <c r="CCA665" s="417"/>
      <c r="CCB665" s="417"/>
      <c r="CCC665" s="418"/>
      <c r="CCD665" s="418"/>
      <c r="CCE665" s="417"/>
      <c r="CCF665" s="417"/>
      <c r="CCG665" s="417"/>
      <c r="CCH665" s="417"/>
      <c r="CCI665" s="417"/>
      <c r="CCJ665" s="417"/>
      <c r="CCK665" s="417"/>
      <c r="CCL665" s="418"/>
      <c r="CCM665" s="418"/>
      <c r="CCN665" s="417"/>
      <c r="CCO665" s="417"/>
      <c r="CCP665" s="418"/>
      <c r="CCQ665" s="418"/>
      <c r="CCR665" s="417"/>
      <c r="CCS665" s="417"/>
      <c r="CCT665" s="417"/>
      <c r="CCU665" s="417"/>
      <c r="CCV665" s="417"/>
      <c r="CCW665" s="411"/>
      <c r="CCX665" s="443"/>
      <c r="CCY665" s="417"/>
      <c r="CCZ665" s="417"/>
      <c r="CDA665" s="417"/>
      <c r="CDB665" s="417"/>
      <c r="CDC665" s="417"/>
      <c r="CDD665" s="417"/>
      <c r="CDE665" s="417"/>
      <c r="CDF665" s="416"/>
      <c r="CDG665" s="416"/>
      <c r="CDH665" s="416"/>
      <c r="CDI665" s="416"/>
      <c r="CDJ665" s="416"/>
      <c r="CDK665" s="416"/>
      <c r="CDL665" s="416"/>
      <c r="CDM665" s="416"/>
      <c r="CDN665" s="416"/>
      <c r="CDO665" s="416"/>
      <c r="CDP665" s="416"/>
      <c r="CDQ665" s="416"/>
      <c r="CDR665" s="416"/>
      <c r="CDS665" s="416"/>
      <c r="CDT665" s="416"/>
      <c r="CDU665" s="416"/>
      <c r="CDV665" s="416"/>
      <c r="CDW665" s="416"/>
      <c r="CDX665" s="416"/>
      <c r="CDY665" s="416"/>
      <c r="CDZ665" s="416"/>
      <c r="CEA665" s="416"/>
      <c r="CEB665" s="416"/>
      <c r="CEC665" s="416"/>
      <c r="CED665" s="416"/>
      <c r="CEE665" s="416"/>
      <c r="CEF665" s="416"/>
      <c r="CEG665" s="416"/>
      <c r="CEH665" s="416"/>
      <c r="CEI665" s="416"/>
      <c r="CEJ665" s="416"/>
      <c r="CEK665" s="416"/>
      <c r="CEL665" s="416"/>
      <c r="CEM665" s="416"/>
      <c r="CEN665" s="416"/>
      <c r="CEO665" s="416"/>
      <c r="CEP665" s="416"/>
      <c r="CEQ665" s="416"/>
      <c r="CER665" s="416"/>
      <c r="CES665" s="416"/>
      <c r="CET665" s="416"/>
      <c r="CEU665" s="416"/>
      <c r="CEV665" s="416"/>
      <c r="CEW665" s="416"/>
      <c r="CEX665" s="417"/>
      <c r="CEY665" s="417"/>
      <c r="CEZ665" s="417"/>
      <c r="CFA665" s="417"/>
      <c r="CFB665" s="417"/>
      <c r="CFC665" s="417"/>
      <c r="CFD665" s="417"/>
      <c r="CFE665" s="417"/>
      <c r="CFF665" s="417"/>
      <c r="CFG665" s="417"/>
      <c r="CFH665" s="417"/>
      <c r="CFI665" s="417"/>
      <c r="CFJ665" s="417"/>
      <c r="CFK665" s="417"/>
      <c r="CFL665" s="417"/>
      <c r="CFM665" s="417"/>
      <c r="CFN665" s="417"/>
      <c r="CFO665" s="417"/>
      <c r="CFP665" s="417"/>
      <c r="CFQ665" s="417"/>
      <c r="CFR665" s="417"/>
      <c r="CFS665" s="417"/>
      <c r="CFT665" s="417"/>
      <c r="CFU665" s="417"/>
      <c r="CFV665" s="418"/>
      <c r="CFW665" s="418"/>
      <c r="CFX665" s="418"/>
      <c r="CFY665" s="418"/>
      <c r="CFZ665" s="418"/>
      <c r="CGA665" s="417"/>
      <c r="CGB665" s="417"/>
      <c r="CGC665" s="418"/>
      <c r="CGD665" s="418"/>
      <c r="CGE665" s="417"/>
      <c r="CGF665" s="417"/>
      <c r="CGG665" s="418"/>
      <c r="CGH665" s="418"/>
      <c r="CGI665" s="417"/>
      <c r="CGJ665" s="417"/>
      <c r="CGK665" s="417"/>
      <c r="CGL665" s="417"/>
      <c r="CGM665" s="417"/>
      <c r="CGN665" s="417"/>
      <c r="CGO665" s="417"/>
      <c r="CGP665" s="418"/>
      <c r="CGQ665" s="418"/>
      <c r="CGR665" s="417"/>
      <c r="CGS665" s="417"/>
      <c r="CGT665" s="418"/>
      <c r="CGU665" s="418"/>
      <c r="CGV665" s="417"/>
      <c r="CGW665" s="417"/>
      <c r="CGX665" s="417"/>
      <c r="CGY665" s="417"/>
      <c r="CGZ665" s="417"/>
      <c r="CHA665" s="411"/>
      <c r="CHB665" s="443"/>
      <c r="CHC665" s="417"/>
      <c r="CHD665" s="417"/>
      <c r="CHE665" s="417"/>
      <c r="CHF665" s="417"/>
      <c r="CHG665" s="417"/>
      <c r="CHH665" s="417"/>
      <c r="CHI665" s="417"/>
      <c r="CHJ665" s="416"/>
      <c r="CHK665" s="416"/>
      <c r="CHL665" s="416"/>
      <c r="CHM665" s="416"/>
      <c r="CHN665" s="416"/>
      <c r="CHO665" s="416"/>
      <c r="CHP665" s="416"/>
      <c r="CHQ665" s="416"/>
      <c r="CHR665" s="416"/>
      <c r="CHS665" s="416"/>
      <c r="CHT665" s="416"/>
      <c r="CHU665" s="416"/>
      <c r="CHV665" s="416"/>
      <c r="CHW665" s="416"/>
      <c r="CHX665" s="416"/>
      <c r="CHY665" s="416"/>
      <c r="CHZ665" s="416"/>
      <c r="CIA665" s="416"/>
      <c r="CIB665" s="416"/>
      <c r="CIC665" s="416"/>
      <c r="CID665" s="416"/>
      <c r="CIE665" s="416"/>
      <c r="CIF665" s="416"/>
      <c r="CIG665" s="416"/>
      <c r="CIH665" s="416"/>
      <c r="CII665" s="416"/>
      <c r="CIJ665" s="416"/>
      <c r="CIK665" s="416"/>
      <c r="CIL665" s="416"/>
      <c r="CIM665" s="416"/>
      <c r="CIN665" s="416"/>
      <c r="CIO665" s="416"/>
      <c r="CIP665" s="416"/>
      <c r="CIQ665" s="416"/>
      <c r="CIR665" s="416"/>
      <c r="CIS665" s="416"/>
      <c r="CIT665" s="416"/>
      <c r="CIU665" s="416"/>
      <c r="CIV665" s="416"/>
      <c r="CIW665" s="416"/>
      <c r="CIX665" s="416"/>
      <c r="CIY665" s="416"/>
      <c r="CIZ665" s="416"/>
      <c r="CJA665" s="416"/>
      <c r="CJB665" s="417"/>
      <c r="CJC665" s="417"/>
      <c r="CJD665" s="417"/>
      <c r="CJE665" s="417"/>
      <c r="CJF665" s="417"/>
      <c r="CJG665" s="417"/>
      <c r="CJH665" s="417"/>
      <c r="CJI665" s="417"/>
      <c r="CJJ665" s="417"/>
      <c r="CJK665" s="417"/>
      <c r="CJL665" s="417"/>
      <c r="CJM665" s="417"/>
      <c r="CJN665" s="417"/>
      <c r="CJO665" s="417"/>
      <c r="CJP665" s="417"/>
      <c r="CJQ665" s="417"/>
      <c r="CJR665" s="417"/>
      <c r="CJS665" s="417"/>
      <c r="CJT665" s="417"/>
      <c r="CJU665" s="417"/>
      <c r="CJV665" s="417"/>
      <c r="CJW665" s="417"/>
      <c r="CJX665" s="417"/>
      <c r="CJY665" s="417"/>
      <c r="CJZ665" s="418"/>
      <c r="CKA665" s="418"/>
      <c r="CKB665" s="418"/>
      <c r="CKC665" s="418"/>
      <c r="CKD665" s="418"/>
      <c r="CKE665" s="417"/>
      <c r="CKF665" s="417"/>
      <c r="CKG665" s="418"/>
      <c r="CKH665" s="418"/>
      <c r="CKI665" s="417"/>
      <c r="CKJ665" s="417"/>
      <c r="CKK665" s="418"/>
      <c r="CKL665" s="418"/>
      <c r="CKM665" s="417"/>
      <c r="CKN665" s="417"/>
      <c r="CKO665" s="417"/>
      <c r="CKP665" s="417"/>
      <c r="CKQ665" s="417"/>
      <c r="CKR665" s="417"/>
      <c r="CKS665" s="417"/>
      <c r="CKT665" s="418"/>
      <c r="CKU665" s="418"/>
      <c r="CKV665" s="417"/>
      <c r="CKW665" s="417"/>
      <c r="CKX665" s="418"/>
      <c r="CKY665" s="418"/>
      <c r="CKZ665" s="417"/>
      <c r="CLA665" s="417"/>
      <c r="CLB665" s="417"/>
      <c r="CLC665" s="417"/>
      <c r="CLD665" s="417"/>
      <c r="CLE665" s="411"/>
      <c r="CLF665" s="443"/>
      <c r="CLG665" s="417"/>
      <c r="CLH665" s="417"/>
      <c r="CLI665" s="417"/>
      <c r="CLJ665" s="417"/>
      <c r="CLK665" s="417"/>
      <c r="CLL665" s="417"/>
      <c r="CLM665" s="417"/>
      <c r="CLN665" s="416"/>
      <c r="CLO665" s="416"/>
      <c r="CLP665" s="416"/>
      <c r="CLQ665" s="416"/>
      <c r="CLR665" s="416"/>
      <c r="CLS665" s="416"/>
      <c r="CLT665" s="416"/>
      <c r="CLU665" s="416"/>
      <c r="CLV665" s="416"/>
      <c r="CLW665" s="416"/>
      <c r="CLX665" s="416"/>
      <c r="CLY665" s="416"/>
      <c r="CLZ665" s="416"/>
      <c r="CMA665" s="416"/>
      <c r="CMB665" s="416"/>
      <c r="CMC665" s="416"/>
      <c r="CMD665" s="416"/>
      <c r="CME665" s="416"/>
      <c r="CMF665" s="416"/>
      <c r="CMG665" s="416"/>
      <c r="CMH665" s="416"/>
      <c r="CMI665" s="416"/>
      <c r="CMJ665" s="416"/>
      <c r="CMK665" s="416"/>
      <c r="CML665" s="416"/>
      <c r="CMM665" s="416"/>
      <c r="CMN665" s="416"/>
      <c r="CMO665" s="416"/>
      <c r="CMP665" s="416"/>
      <c r="CMQ665" s="416"/>
      <c r="CMR665" s="416"/>
      <c r="CMS665" s="416"/>
      <c r="CMT665" s="416"/>
      <c r="CMU665" s="416"/>
      <c r="CMV665" s="416"/>
      <c r="CMW665" s="416"/>
      <c r="CMX665" s="416"/>
      <c r="CMY665" s="416"/>
      <c r="CMZ665" s="416"/>
      <c r="CNA665" s="416"/>
      <c r="CNB665" s="416"/>
      <c r="CNC665" s="416"/>
      <c r="CND665" s="416"/>
      <c r="CNE665" s="416"/>
      <c r="CNF665" s="417"/>
      <c r="CNG665" s="417"/>
      <c r="CNH665" s="417"/>
      <c r="CNI665" s="417"/>
      <c r="CNJ665" s="417"/>
      <c r="CNK665" s="417"/>
      <c r="CNL665" s="417"/>
      <c r="CNM665" s="417"/>
      <c r="CNN665" s="417"/>
      <c r="CNO665" s="417"/>
      <c r="CNP665" s="417"/>
      <c r="CNQ665" s="417"/>
      <c r="CNR665" s="417"/>
      <c r="CNS665" s="417"/>
      <c r="CNT665" s="417"/>
      <c r="CNU665" s="417"/>
      <c r="CNV665" s="417"/>
      <c r="CNW665" s="417"/>
      <c r="CNX665" s="417"/>
      <c r="CNY665" s="417"/>
      <c r="CNZ665" s="417"/>
      <c r="COA665" s="417"/>
      <c r="COB665" s="417"/>
      <c r="COC665" s="417"/>
      <c r="COD665" s="418"/>
      <c r="COE665" s="418"/>
      <c r="COF665" s="418"/>
      <c r="COG665" s="418"/>
      <c r="COH665" s="418"/>
      <c r="COI665" s="417"/>
      <c r="COJ665" s="417"/>
      <c r="COK665" s="418"/>
      <c r="COL665" s="418"/>
      <c r="COM665" s="417"/>
      <c r="CON665" s="417"/>
      <c r="COO665" s="418"/>
      <c r="COP665" s="418"/>
      <c r="COQ665" s="417"/>
      <c r="COR665" s="417"/>
      <c r="COS665" s="417"/>
      <c r="COT665" s="417"/>
      <c r="COU665" s="417"/>
      <c r="COV665" s="417"/>
      <c r="COW665" s="417"/>
      <c r="COX665" s="418"/>
      <c r="COY665" s="418"/>
      <c r="COZ665" s="417"/>
      <c r="CPA665" s="417"/>
      <c r="CPB665" s="418"/>
      <c r="CPC665" s="418"/>
      <c r="CPD665" s="417"/>
      <c r="CPE665" s="417"/>
      <c r="CPF665" s="417"/>
      <c r="CPG665" s="417"/>
      <c r="CPH665" s="417"/>
      <c r="CPI665" s="411"/>
      <c r="CPJ665" s="443"/>
      <c r="CPK665" s="417"/>
      <c r="CPL665" s="417"/>
      <c r="CPM665" s="417"/>
      <c r="CPN665" s="417"/>
      <c r="CPO665" s="417"/>
      <c r="CPP665" s="417"/>
      <c r="CPQ665" s="417"/>
      <c r="CPR665" s="416"/>
      <c r="CPS665" s="416"/>
      <c r="CPT665" s="416"/>
      <c r="CPU665" s="416"/>
      <c r="CPV665" s="416"/>
      <c r="CPW665" s="416"/>
      <c r="CPX665" s="416"/>
      <c r="CPY665" s="416"/>
      <c r="CPZ665" s="416"/>
      <c r="CQA665" s="416"/>
      <c r="CQB665" s="416"/>
      <c r="CQC665" s="416"/>
      <c r="CQD665" s="416"/>
      <c r="CQE665" s="416"/>
      <c r="CQF665" s="416"/>
      <c r="CQG665" s="416"/>
      <c r="CQH665" s="416"/>
      <c r="CQI665" s="416"/>
      <c r="CQJ665" s="416"/>
      <c r="CQK665" s="416"/>
      <c r="CQL665" s="416"/>
      <c r="CQM665" s="416"/>
      <c r="CQN665" s="416"/>
      <c r="CQO665" s="416"/>
      <c r="CQP665" s="416"/>
      <c r="CQQ665" s="416"/>
      <c r="CQR665" s="416"/>
      <c r="CQS665" s="416"/>
      <c r="CQT665" s="416"/>
      <c r="CQU665" s="416"/>
      <c r="CQV665" s="416"/>
      <c r="CQW665" s="416"/>
      <c r="CQX665" s="416"/>
      <c r="CQY665" s="416"/>
      <c r="CQZ665" s="416"/>
      <c r="CRA665" s="416"/>
      <c r="CRB665" s="416"/>
      <c r="CRC665" s="416"/>
      <c r="CRD665" s="416"/>
      <c r="CRE665" s="416"/>
      <c r="CRF665" s="416"/>
      <c r="CRG665" s="416"/>
      <c r="CRH665" s="416"/>
      <c r="CRI665" s="416"/>
      <c r="CRJ665" s="417"/>
      <c r="CRK665" s="417"/>
      <c r="CRL665" s="417"/>
      <c r="CRM665" s="417"/>
      <c r="CRN665" s="417"/>
      <c r="CRO665" s="417"/>
      <c r="CRP665" s="417"/>
      <c r="CRQ665" s="417"/>
      <c r="CRR665" s="417"/>
      <c r="CRS665" s="417"/>
      <c r="CRT665" s="417"/>
      <c r="CRU665" s="417"/>
      <c r="CRV665" s="417"/>
      <c r="CRW665" s="417"/>
      <c r="CRX665" s="417"/>
      <c r="CRY665" s="417"/>
      <c r="CRZ665" s="417"/>
      <c r="CSA665" s="417"/>
      <c r="CSB665" s="417"/>
      <c r="CSC665" s="417"/>
      <c r="CSD665" s="417"/>
      <c r="CSE665" s="417"/>
      <c r="CSF665" s="417"/>
      <c r="CSG665" s="417"/>
      <c r="CSH665" s="418"/>
      <c r="CSI665" s="418"/>
      <c r="CSJ665" s="418"/>
      <c r="CSK665" s="418"/>
      <c r="CSL665" s="418"/>
      <c r="CSM665" s="417"/>
      <c r="CSN665" s="417"/>
      <c r="CSO665" s="418"/>
      <c r="CSP665" s="418"/>
      <c r="CSQ665" s="417"/>
      <c r="CSR665" s="417"/>
      <c r="CSS665" s="418"/>
      <c r="CST665" s="418"/>
      <c r="CSU665" s="417"/>
      <c r="CSV665" s="417"/>
      <c r="CSW665" s="417"/>
      <c r="CSX665" s="417"/>
      <c r="CSY665" s="417"/>
      <c r="CSZ665" s="417"/>
      <c r="CTA665" s="417"/>
      <c r="CTB665" s="418"/>
      <c r="CTC665" s="418"/>
      <c r="CTD665" s="417"/>
      <c r="CTE665" s="417"/>
      <c r="CTF665" s="418"/>
      <c r="CTG665" s="418"/>
      <c r="CTH665" s="417"/>
      <c r="CTI665" s="417"/>
      <c r="CTJ665" s="417"/>
      <c r="CTK665" s="417"/>
      <c r="CTL665" s="417"/>
      <c r="CTM665" s="411"/>
      <c r="CTN665" s="443"/>
      <c r="CTO665" s="417"/>
      <c r="CTP665" s="417"/>
      <c r="CTQ665" s="417"/>
      <c r="CTR665" s="417"/>
      <c r="CTS665" s="417"/>
      <c r="CTT665" s="417"/>
      <c r="CTU665" s="417"/>
      <c r="CTV665" s="416"/>
      <c r="CTW665" s="416"/>
      <c r="CTX665" s="416"/>
      <c r="CTY665" s="416"/>
      <c r="CTZ665" s="416"/>
      <c r="CUA665" s="416"/>
      <c r="CUB665" s="416"/>
      <c r="CUC665" s="416"/>
      <c r="CUD665" s="416"/>
      <c r="CUE665" s="416"/>
      <c r="CUF665" s="416"/>
      <c r="CUG665" s="416"/>
      <c r="CUH665" s="416"/>
      <c r="CUI665" s="416"/>
      <c r="CUJ665" s="416"/>
      <c r="CUK665" s="416"/>
      <c r="CUL665" s="416"/>
      <c r="CUM665" s="416"/>
      <c r="CUN665" s="416"/>
      <c r="CUO665" s="416"/>
      <c r="CUP665" s="416"/>
      <c r="CUQ665" s="416"/>
      <c r="CUR665" s="416"/>
      <c r="CUS665" s="416"/>
      <c r="CUT665" s="416"/>
      <c r="CUU665" s="416"/>
      <c r="CUV665" s="416"/>
      <c r="CUW665" s="416"/>
      <c r="CUX665" s="416"/>
      <c r="CUY665" s="416"/>
      <c r="CUZ665" s="416"/>
      <c r="CVA665" s="416"/>
      <c r="CVB665" s="416"/>
      <c r="CVC665" s="416"/>
      <c r="CVD665" s="416"/>
      <c r="CVE665" s="416"/>
      <c r="CVF665" s="416"/>
      <c r="CVG665" s="416"/>
      <c r="CVH665" s="416"/>
      <c r="CVI665" s="416"/>
      <c r="CVJ665" s="416"/>
      <c r="CVK665" s="416"/>
      <c r="CVL665" s="416"/>
      <c r="CVM665" s="416"/>
      <c r="CVN665" s="417"/>
      <c r="CVO665" s="417"/>
      <c r="CVP665" s="417"/>
      <c r="CVQ665" s="417"/>
      <c r="CVR665" s="417"/>
      <c r="CVS665" s="417"/>
      <c r="CVT665" s="417"/>
      <c r="CVU665" s="417"/>
      <c r="CVV665" s="417"/>
      <c r="CVW665" s="417"/>
      <c r="CVX665" s="417"/>
      <c r="CVY665" s="417"/>
      <c r="CVZ665" s="417"/>
      <c r="CWA665" s="417"/>
      <c r="CWB665" s="417"/>
      <c r="CWC665" s="417"/>
      <c r="CWD665" s="417"/>
      <c r="CWE665" s="417"/>
      <c r="CWF665" s="417"/>
      <c r="CWG665" s="417"/>
      <c r="CWH665" s="417"/>
      <c r="CWI665" s="417"/>
      <c r="CWJ665" s="417"/>
      <c r="CWK665" s="417"/>
      <c r="CWL665" s="418"/>
      <c r="CWM665" s="418"/>
      <c r="CWN665" s="418"/>
      <c r="CWO665" s="418"/>
      <c r="CWP665" s="418"/>
      <c r="CWQ665" s="417"/>
      <c r="CWR665" s="417"/>
      <c r="CWS665" s="418"/>
      <c r="CWT665" s="418"/>
      <c r="CWU665" s="417"/>
      <c r="CWV665" s="417"/>
      <c r="CWW665" s="418"/>
      <c r="CWX665" s="418"/>
      <c r="CWY665" s="417"/>
      <c r="CWZ665" s="417"/>
      <c r="CXA665" s="417"/>
      <c r="CXB665" s="417"/>
      <c r="CXC665" s="417"/>
      <c r="CXD665" s="417"/>
      <c r="CXE665" s="417"/>
      <c r="CXF665" s="418"/>
      <c r="CXG665" s="418"/>
      <c r="CXH665" s="417"/>
      <c r="CXI665" s="417"/>
      <c r="CXJ665" s="418"/>
      <c r="CXK665" s="418"/>
      <c r="CXL665" s="417"/>
      <c r="CXM665" s="417"/>
      <c r="CXN665" s="417"/>
      <c r="CXO665" s="417"/>
      <c r="CXP665" s="417"/>
      <c r="CXQ665" s="411"/>
      <c r="CXR665" s="443"/>
      <c r="CXS665" s="417"/>
      <c r="CXT665" s="417"/>
      <c r="CXU665" s="417"/>
      <c r="CXV665" s="417"/>
      <c r="CXW665" s="417"/>
      <c r="CXX665" s="417"/>
      <c r="CXY665" s="417"/>
      <c r="CXZ665" s="416"/>
      <c r="CYA665" s="416"/>
      <c r="CYB665" s="416"/>
      <c r="CYC665" s="416"/>
      <c r="CYD665" s="416"/>
      <c r="CYE665" s="416"/>
      <c r="CYF665" s="416"/>
      <c r="CYG665" s="416"/>
      <c r="CYH665" s="416"/>
      <c r="CYI665" s="416"/>
      <c r="CYJ665" s="416"/>
      <c r="CYK665" s="416"/>
      <c r="CYL665" s="416"/>
      <c r="CYM665" s="416"/>
      <c r="CYN665" s="416"/>
      <c r="CYO665" s="416"/>
      <c r="CYP665" s="416"/>
      <c r="CYQ665" s="416"/>
      <c r="CYR665" s="416"/>
      <c r="CYS665" s="416"/>
      <c r="CYT665" s="416"/>
      <c r="CYU665" s="416"/>
      <c r="CYV665" s="416"/>
      <c r="CYW665" s="416"/>
      <c r="CYX665" s="416"/>
      <c r="CYY665" s="416"/>
      <c r="CYZ665" s="416"/>
      <c r="CZA665" s="416"/>
      <c r="CZB665" s="416"/>
      <c r="CZC665" s="416"/>
      <c r="CZD665" s="416"/>
      <c r="CZE665" s="416"/>
      <c r="CZF665" s="416"/>
      <c r="CZG665" s="416"/>
      <c r="CZH665" s="416"/>
      <c r="CZI665" s="416"/>
      <c r="CZJ665" s="416"/>
      <c r="CZK665" s="416"/>
      <c r="CZL665" s="416"/>
      <c r="CZM665" s="416"/>
      <c r="CZN665" s="416"/>
      <c r="CZO665" s="416"/>
      <c r="CZP665" s="416"/>
      <c r="CZQ665" s="416"/>
      <c r="CZR665" s="417"/>
      <c r="CZS665" s="417"/>
      <c r="CZT665" s="417"/>
      <c r="CZU665" s="417"/>
      <c r="CZV665" s="417"/>
      <c r="CZW665" s="417"/>
      <c r="CZX665" s="417"/>
      <c r="CZY665" s="417"/>
      <c r="CZZ665" s="417"/>
      <c r="DAA665" s="417"/>
      <c r="DAB665" s="417"/>
      <c r="DAC665" s="417"/>
      <c r="DAD665" s="417"/>
      <c r="DAE665" s="417"/>
      <c r="DAF665" s="417"/>
      <c r="DAG665" s="417"/>
      <c r="DAH665" s="417"/>
      <c r="DAI665" s="417"/>
      <c r="DAJ665" s="417"/>
      <c r="DAK665" s="417"/>
      <c r="DAL665" s="417"/>
      <c r="DAM665" s="417"/>
      <c r="DAN665" s="417"/>
      <c r="DAO665" s="417"/>
      <c r="DAP665" s="418"/>
      <c r="DAQ665" s="418"/>
      <c r="DAR665" s="418"/>
      <c r="DAS665" s="418"/>
      <c r="DAT665" s="418"/>
      <c r="DAU665" s="417"/>
      <c r="DAV665" s="417"/>
      <c r="DAW665" s="418"/>
      <c r="DAX665" s="418"/>
      <c r="DAY665" s="417"/>
      <c r="DAZ665" s="417"/>
      <c r="DBA665" s="418"/>
      <c r="DBB665" s="418"/>
      <c r="DBC665" s="417"/>
      <c r="DBD665" s="417"/>
      <c r="DBE665" s="417"/>
      <c r="DBF665" s="417"/>
      <c r="DBG665" s="417"/>
      <c r="DBH665" s="417"/>
      <c r="DBI665" s="417"/>
      <c r="DBJ665" s="418"/>
      <c r="DBK665" s="418"/>
      <c r="DBL665" s="417"/>
      <c r="DBM665" s="417"/>
      <c r="DBN665" s="418"/>
      <c r="DBO665" s="418"/>
      <c r="DBP665" s="417"/>
      <c r="DBQ665" s="417"/>
      <c r="DBR665" s="417"/>
      <c r="DBS665" s="417"/>
      <c r="DBT665" s="417"/>
      <c r="DBU665" s="411"/>
      <c r="DBV665" s="443"/>
      <c r="DBW665" s="417"/>
      <c r="DBX665" s="417"/>
      <c r="DBY665" s="417"/>
      <c r="DBZ665" s="417"/>
      <c r="DCA665" s="417"/>
      <c r="DCB665" s="417"/>
      <c r="DCC665" s="417"/>
      <c r="DCD665" s="416"/>
      <c r="DCE665" s="416"/>
      <c r="DCF665" s="416"/>
      <c r="DCG665" s="416"/>
      <c r="DCH665" s="416"/>
      <c r="DCI665" s="416"/>
      <c r="DCJ665" s="416"/>
      <c r="DCK665" s="416"/>
      <c r="DCL665" s="416"/>
      <c r="DCM665" s="416"/>
      <c r="DCN665" s="416"/>
      <c r="DCO665" s="416"/>
      <c r="DCP665" s="416"/>
      <c r="DCQ665" s="416"/>
      <c r="DCR665" s="416"/>
      <c r="DCS665" s="416"/>
      <c r="DCT665" s="416"/>
      <c r="DCU665" s="416"/>
      <c r="DCV665" s="416"/>
      <c r="DCW665" s="416"/>
      <c r="DCX665" s="416"/>
      <c r="DCY665" s="416"/>
      <c r="DCZ665" s="416"/>
      <c r="DDA665" s="416"/>
      <c r="DDB665" s="416"/>
      <c r="DDC665" s="416"/>
      <c r="DDD665" s="416"/>
      <c r="DDE665" s="416"/>
      <c r="DDF665" s="416"/>
      <c r="DDG665" s="416"/>
      <c r="DDH665" s="416"/>
      <c r="DDI665" s="416"/>
      <c r="DDJ665" s="416"/>
      <c r="DDK665" s="416"/>
      <c r="DDL665" s="416"/>
      <c r="DDM665" s="416"/>
      <c r="DDN665" s="416"/>
      <c r="DDO665" s="416"/>
      <c r="DDP665" s="416"/>
      <c r="DDQ665" s="416"/>
      <c r="DDR665" s="416"/>
      <c r="DDS665" s="416"/>
      <c r="DDT665" s="416"/>
      <c r="DDU665" s="416"/>
      <c r="DDV665" s="417"/>
      <c r="DDW665" s="417"/>
      <c r="DDX665" s="417"/>
      <c r="DDY665" s="417"/>
      <c r="DDZ665" s="417"/>
      <c r="DEA665" s="417"/>
      <c r="DEB665" s="417"/>
      <c r="DEC665" s="417"/>
      <c r="DED665" s="417"/>
      <c r="DEE665" s="417"/>
      <c r="DEF665" s="417"/>
      <c r="DEG665" s="417"/>
      <c r="DEH665" s="417"/>
      <c r="DEI665" s="417"/>
      <c r="DEJ665" s="417"/>
      <c r="DEK665" s="417"/>
      <c r="DEL665" s="417"/>
      <c r="DEM665" s="417"/>
      <c r="DEN665" s="417"/>
      <c r="DEO665" s="417"/>
      <c r="DEP665" s="417"/>
      <c r="DEQ665" s="417"/>
      <c r="DER665" s="417"/>
      <c r="DES665" s="417"/>
      <c r="DET665" s="418"/>
      <c r="DEU665" s="418"/>
      <c r="DEV665" s="418"/>
      <c r="DEW665" s="418"/>
      <c r="DEX665" s="418"/>
      <c r="DEY665" s="417"/>
      <c r="DEZ665" s="417"/>
      <c r="DFA665" s="418"/>
      <c r="DFB665" s="418"/>
      <c r="DFC665" s="417"/>
      <c r="DFD665" s="417"/>
      <c r="DFE665" s="418"/>
      <c r="DFF665" s="418"/>
      <c r="DFG665" s="417"/>
      <c r="DFH665" s="417"/>
      <c r="DFI665" s="417"/>
      <c r="DFJ665" s="417"/>
      <c r="DFK665" s="417"/>
      <c r="DFL665" s="417"/>
      <c r="DFM665" s="417"/>
      <c r="DFN665" s="418"/>
      <c r="DFO665" s="418"/>
      <c r="DFP665" s="417"/>
      <c r="DFQ665" s="417"/>
      <c r="DFR665" s="418"/>
      <c r="DFS665" s="418"/>
      <c r="DFT665" s="417"/>
      <c r="DFU665" s="417"/>
      <c r="DFV665" s="417"/>
      <c r="DFW665" s="417"/>
      <c r="DFX665" s="417"/>
      <c r="DFY665" s="411"/>
      <c r="DFZ665" s="443"/>
      <c r="DGA665" s="417"/>
      <c r="DGB665" s="417"/>
      <c r="DGC665" s="417"/>
      <c r="DGD665" s="417"/>
      <c r="DGE665" s="417"/>
      <c r="DGF665" s="417"/>
      <c r="DGG665" s="417"/>
      <c r="DGH665" s="416"/>
      <c r="DGI665" s="416"/>
      <c r="DGJ665" s="416"/>
      <c r="DGK665" s="416"/>
      <c r="DGL665" s="416"/>
      <c r="DGM665" s="416"/>
      <c r="DGN665" s="416"/>
      <c r="DGO665" s="416"/>
      <c r="DGP665" s="416"/>
      <c r="DGQ665" s="416"/>
      <c r="DGR665" s="416"/>
      <c r="DGS665" s="416"/>
      <c r="DGT665" s="416"/>
      <c r="DGU665" s="416"/>
      <c r="DGV665" s="416"/>
      <c r="DGW665" s="416"/>
      <c r="DGX665" s="416"/>
      <c r="DGY665" s="416"/>
      <c r="DGZ665" s="416"/>
      <c r="DHA665" s="416"/>
      <c r="DHB665" s="416"/>
      <c r="DHC665" s="416"/>
      <c r="DHD665" s="416"/>
      <c r="DHE665" s="416"/>
      <c r="DHF665" s="416"/>
      <c r="DHG665" s="416"/>
      <c r="DHH665" s="416"/>
      <c r="DHI665" s="416"/>
      <c r="DHJ665" s="416"/>
      <c r="DHK665" s="416"/>
      <c r="DHL665" s="416"/>
      <c r="DHM665" s="416"/>
      <c r="DHN665" s="416"/>
      <c r="DHO665" s="416"/>
      <c r="DHP665" s="416"/>
      <c r="DHQ665" s="416"/>
      <c r="DHR665" s="416"/>
      <c r="DHS665" s="416"/>
      <c r="DHT665" s="416"/>
      <c r="DHU665" s="416"/>
      <c r="DHV665" s="416"/>
      <c r="DHW665" s="416"/>
      <c r="DHX665" s="416"/>
      <c r="DHY665" s="416"/>
      <c r="DHZ665" s="417"/>
      <c r="DIA665" s="417"/>
      <c r="DIB665" s="417"/>
      <c r="DIC665" s="417"/>
      <c r="DID665" s="417"/>
      <c r="DIE665" s="417"/>
      <c r="DIF665" s="417"/>
      <c r="DIG665" s="417"/>
      <c r="DIH665" s="417"/>
      <c r="DII665" s="417"/>
      <c r="DIJ665" s="417"/>
      <c r="DIK665" s="417"/>
      <c r="DIL665" s="417"/>
      <c r="DIM665" s="417"/>
      <c r="DIN665" s="417"/>
      <c r="DIO665" s="417"/>
      <c r="DIP665" s="417"/>
      <c r="DIQ665" s="417"/>
      <c r="DIR665" s="417"/>
      <c r="DIS665" s="417"/>
      <c r="DIT665" s="417"/>
      <c r="DIU665" s="417"/>
      <c r="DIV665" s="417"/>
      <c r="DIW665" s="417"/>
      <c r="DIX665" s="418"/>
      <c r="DIY665" s="418"/>
      <c r="DIZ665" s="418"/>
      <c r="DJA665" s="418"/>
      <c r="DJB665" s="418"/>
      <c r="DJC665" s="417"/>
      <c r="DJD665" s="417"/>
      <c r="DJE665" s="418"/>
      <c r="DJF665" s="418"/>
      <c r="DJG665" s="417"/>
      <c r="DJH665" s="417"/>
      <c r="DJI665" s="418"/>
      <c r="DJJ665" s="418"/>
      <c r="DJK665" s="417"/>
      <c r="DJL665" s="417"/>
      <c r="DJM665" s="417"/>
      <c r="DJN665" s="417"/>
      <c r="DJO665" s="417"/>
      <c r="DJP665" s="417"/>
      <c r="DJQ665" s="417"/>
      <c r="DJR665" s="418"/>
      <c r="DJS665" s="418"/>
      <c r="DJT665" s="417"/>
      <c r="DJU665" s="417"/>
      <c r="DJV665" s="418"/>
      <c r="DJW665" s="418"/>
      <c r="DJX665" s="417"/>
      <c r="DJY665" s="417"/>
      <c r="DJZ665" s="417"/>
      <c r="DKA665" s="417"/>
      <c r="DKB665" s="417"/>
      <c r="DKC665" s="411"/>
      <c r="DKD665" s="443"/>
      <c r="DKE665" s="417"/>
      <c r="DKF665" s="417"/>
      <c r="DKG665" s="417"/>
      <c r="DKH665" s="417"/>
      <c r="DKI665" s="417"/>
      <c r="DKJ665" s="417"/>
      <c r="DKK665" s="417"/>
      <c r="DKL665" s="416"/>
      <c r="DKM665" s="416"/>
      <c r="DKN665" s="416"/>
      <c r="DKO665" s="416"/>
      <c r="DKP665" s="416"/>
      <c r="DKQ665" s="416"/>
      <c r="DKR665" s="416"/>
      <c r="DKS665" s="416"/>
      <c r="DKT665" s="416"/>
      <c r="DKU665" s="416"/>
      <c r="DKV665" s="416"/>
      <c r="DKW665" s="416"/>
      <c r="DKX665" s="416"/>
      <c r="DKY665" s="416"/>
      <c r="DKZ665" s="416"/>
      <c r="DLA665" s="416"/>
      <c r="DLB665" s="416"/>
      <c r="DLC665" s="416"/>
      <c r="DLD665" s="416"/>
      <c r="DLE665" s="416"/>
      <c r="DLF665" s="416"/>
      <c r="DLG665" s="416"/>
      <c r="DLH665" s="416"/>
      <c r="DLI665" s="416"/>
      <c r="DLJ665" s="416"/>
      <c r="DLK665" s="416"/>
      <c r="DLL665" s="416"/>
      <c r="DLM665" s="416"/>
      <c r="DLN665" s="416"/>
      <c r="DLO665" s="416"/>
      <c r="DLP665" s="416"/>
      <c r="DLQ665" s="416"/>
      <c r="DLR665" s="416"/>
      <c r="DLS665" s="416"/>
      <c r="DLT665" s="416"/>
      <c r="DLU665" s="416"/>
      <c r="DLV665" s="416"/>
      <c r="DLW665" s="416"/>
      <c r="DLX665" s="416"/>
      <c r="DLY665" s="416"/>
      <c r="DLZ665" s="416"/>
      <c r="DMA665" s="416"/>
      <c r="DMB665" s="416"/>
      <c r="DMC665" s="416"/>
      <c r="DMD665" s="417"/>
      <c r="DME665" s="417"/>
      <c r="DMF665" s="417"/>
      <c r="DMG665" s="417"/>
      <c r="DMH665" s="417"/>
      <c r="DMI665" s="417"/>
      <c r="DMJ665" s="417"/>
      <c r="DMK665" s="417"/>
      <c r="DML665" s="417"/>
      <c r="DMM665" s="417"/>
      <c r="DMN665" s="417"/>
      <c r="DMO665" s="417"/>
      <c r="DMP665" s="417"/>
      <c r="DMQ665" s="417"/>
      <c r="DMR665" s="417"/>
      <c r="DMS665" s="417"/>
      <c r="DMT665" s="417"/>
      <c r="DMU665" s="417"/>
      <c r="DMV665" s="417"/>
      <c r="DMW665" s="417"/>
      <c r="DMX665" s="417"/>
      <c r="DMY665" s="417"/>
      <c r="DMZ665" s="417"/>
      <c r="DNA665" s="417"/>
      <c r="DNB665" s="418"/>
      <c r="DNC665" s="418"/>
      <c r="DND665" s="418"/>
      <c r="DNE665" s="418"/>
      <c r="DNF665" s="418"/>
      <c r="DNG665" s="417"/>
      <c r="DNH665" s="417"/>
      <c r="DNI665" s="418"/>
      <c r="DNJ665" s="418"/>
      <c r="DNK665" s="417"/>
      <c r="DNL665" s="417"/>
      <c r="DNM665" s="418"/>
      <c r="DNN665" s="418"/>
      <c r="DNO665" s="417"/>
      <c r="DNP665" s="417"/>
      <c r="DNQ665" s="417"/>
      <c r="DNR665" s="417"/>
      <c r="DNS665" s="417"/>
      <c r="DNT665" s="417"/>
      <c r="DNU665" s="417"/>
      <c r="DNV665" s="418"/>
      <c r="DNW665" s="418"/>
      <c r="DNX665" s="417"/>
      <c r="DNY665" s="417"/>
      <c r="DNZ665" s="418"/>
      <c r="DOA665" s="418"/>
      <c r="DOB665" s="417"/>
      <c r="DOC665" s="417"/>
      <c r="DOD665" s="417"/>
      <c r="DOE665" s="417"/>
      <c r="DOF665" s="417"/>
      <c r="DOG665" s="411"/>
      <c r="DOH665" s="443"/>
      <c r="DOI665" s="417"/>
      <c r="DOJ665" s="417"/>
      <c r="DOK665" s="417"/>
      <c r="DOL665" s="417"/>
      <c r="DOM665" s="417"/>
      <c r="DON665" s="417"/>
      <c r="DOO665" s="417"/>
      <c r="DOP665" s="416"/>
      <c r="DOQ665" s="416"/>
      <c r="DOR665" s="416"/>
      <c r="DOS665" s="416"/>
      <c r="DOT665" s="416"/>
      <c r="DOU665" s="416"/>
      <c r="DOV665" s="416"/>
      <c r="DOW665" s="416"/>
      <c r="DOX665" s="416"/>
      <c r="DOY665" s="416"/>
      <c r="DOZ665" s="416"/>
      <c r="DPA665" s="416"/>
      <c r="DPB665" s="416"/>
      <c r="DPC665" s="416"/>
      <c r="DPD665" s="416"/>
      <c r="DPE665" s="416"/>
      <c r="DPF665" s="416"/>
      <c r="DPG665" s="416"/>
      <c r="DPH665" s="416"/>
      <c r="DPI665" s="416"/>
      <c r="DPJ665" s="416"/>
      <c r="DPK665" s="416"/>
      <c r="DPL665" s="416"/>
      <c r="DPM665" s="416"/>
      <c r="DPN665" s="416"/>
      <c r="DPO665" s="416"/>
      <c r="DPP665" s="416"/>
      <c r="DPQ665" s="416"/>
      <c r="DPR665" s="416"/>
      <c r="DPS665" s="416"/>
      <c r="DPT665" s="416"/>
      <c r="DPU665" s="416"/>
      <c r="DPV665" s="416"/>
      <c r="DPW665" s="416"/>
      <c r="DPX665" s="416"/>
      <c r="DPY665" s="416"/>
      <c r="DPZ665" s="416"/>
      <c r="DQA665" s="416"/>
      <c r="DQB665" s="416"/>
      <c r="DQC665" s="416"/>
      <c r="DQD665" s="416"/>
      <c r="DQE665" s="416"/>
      <c r="DQF665" s="416"/>
      <c r="DQG665" s="416"/>
      <c r="DQH665" s="417"/>
      <c r="DQI665" s="417"/>
      <c r="DQJ665" s="417"/>
      <c r="DQK665" s="417"/>
      <c r="DQL665" s="417"/>
      <c r="DQM665" s="417"/>
      <c r="DQN665" s="417"/>
      <c r="DQO665" s="417"/>
      <c r="DQP665" s="417"/>
      <c r="DQQ665" s="417"/>
      <c r="DQR665" s="417"/>
      <c r="DQS665" s="417"/>
      <c r="DQT665" s="417"/>
      <c r="DQU665" s="417"/>
      <c r="DQV665" s="417"/>
      <c r="DQW665" s="417"/>
      <c r="DQX665" s="417"/>
      <c r="DQY665" s="417"/>
      <c r="DQZ665" s="417"/>
      <c r="DRA665" s="417"/>
      <c r="DRB665" s="417"/>
      <c r="DRC665" s="417"/>
      <c r="DRD665" s="417"/>
      <c r="DRE665" s="417"/>
      <c r="DRF665" s="418"/>
      <c r="DRG665" s="418"/>
      <c r="DRH665" s="418"/>
      <c r="DRI665" s="418"/>
      <c r="DRJ665" s="418"/>
      <c r="DRK665" s="417"/>
      <c r="DRL665" s="417"/>
      <c r="DRM665" s="418"/>
      <c r="DRN665" s="418"/>
      <c r="DRO665" s="417"/>
      <c r="DRP665" s="417"/>
      <c r="DRQ665" s="418"/>
      <c r="DRR665" s="418"/>
      <c r="DRS665" s="417"/>
      <c r="DRT665" s="417"/>
      <c r="DRU665" s="417"/>
      <c r="DRV665" s="417"/>
      <c r="DRW665" s="417"/>
      <c r="DRX665" s="417"/>
      <c r="DRY665" s="417"/>
      <c r="DRZ665" s="418"/>
      <c r="DSA665" s="418"/>
      <c r="DSB665" s="417"/>
      <c r="DSC665" s="417"/>
      <c r="DSD665" s="418"/>
      <c r="DSE665" s="418"/>
      <c r="DSF665" s="417"/>
      <c r="DSG665" s="417"/>
      <c r="DSH665" s="417"/>
      <c r="DSI665" s="417"/>
      <c r="DSJ665" s="417"/>
      <c r="DSK665" s="411"/>
      <c r="DSL665" s="443"/>
      <c r="DSM665" s="417"/>
      <c r="DSN665" s="417"/>
      <c r="DSO665" s="417"/>
      <c r="DSP665" s="417"/>
      <c r="DSQ665" s="417"/>
      <c r="DSR665" s="417"/>
      <c r="DSS665" s="417"/>
      <c r="DST665" s="416"/>
      <c r="DSU665" s="416"/>
      <c r="DSV665" s="416"/>
      <c r="DSW665" s="416"/>
      <c r="DSX665" s="416"/>
      <c r="DSY665" s="416"/>
      <c r="DSZ665" s="416"/>
      <c r="DTA665" s="416"/>
      <c r="DTB665" s="416"/>
      <c r="DTC665" s="416"/>
      <c r="DTD665" s="416"/>
      <c r="DTE665" s="416"/>
      <c r="DTF665" s="416"/>
      <c r="DTG665" s="416"/>
      <c r="DTH665" s="416"/>
      <c r="DTI665" s="416"/>
      <c r="DTJ665" s="416"/>
      <c r="DTK665" s="416"/>
      <c r="DTL665" s="416"/>
      <c r="DTM665" s="416"/>
      <c r="DTN665" s="416"/>
      <c r="DTO665" s="416"/>
      <c r="DTP665" s="416"/>
      <c r="DTQ665" s="416"/>
      <c r="DTR665" s="416"/>
      <c r="DTS665" s="416"/>
      <c r="DTT665" s="416"/>
      <c r="DTU665" s="416"/>
      <c r="DTV665" s="416"/>
      <c r="DTW665" s="416"/>
      <c r="DTX665" s="416"/>
      <c r="DTY665" s="416"/>
      <c r="DTZ665" s="416"/>
      <c r="DUA665" s="416"/>
      <c r="DUB665" s="416"/>
      <c r="DUC665" s="416"/>
      <c r="DUD665" s="416"/>
      <c r="DUE665" s="416"/>
      <c r="DUF665" s="416"/>
      <c r="DUG665" s="416"/>
      <c r="DUH665" s="416"/>
      <c r="DUI665" s="416"/>
      <c r="DUJ665" s="416"/>
      <c r="DUK665" s="416"/>
      <c r="DUL665" s="417"/>
      <c r="DUM665" s="417"/>
      <c r="DUN665" s="417"/>
      <c r="DUO665" s="417"/>
      <c r="DUP665" s="417"/>
      <c r="DUQ665" s="417"/>
      <c r="DUR665" s="417"/>
      <c r="DUS665" s="417"/>
      <c r="DUT665" s="417"/>
      <c r="DUU665" s="417"/>
      <c r="DUV665" s="417"/>
      <c r="DUW665" s="417"/>
      <c r="DUX665" s="417"/>
      <c r="DUY665" s="417"/>
      <c r="DUZ665" s="417"/>
      <c r="DVA665" s="417"/>
      <c r="DVB665" s="417"/>
      <c r="DVC665" s="417"/>
      <c r="DVD665" s="417"/>
      <c r="DVE665" s="417"/>
      <c r="DVF665" s="417"/>
      <c r="DVG665" s="417"/>
      <c r="DVH665" s="417"/>
      <c r="DVI665" s="417"/>
      <c r="DVJ665" s="418"/>
      <c r="DVK665" s="418"/>
      <c r="DVL665" s="418"/>
      <c r="DVM665" s="418"/>
      <c r="DVN665" s="418"/>
      <c r="DVO665" s="417"/>
      <c r="DVP665" s="417"/>
      <c r="DVQ665" s="418"/>
      <c r="DVR665" s="418"/>
      <c r="DVS665" s="417"/>
      <c r="DVT665" s="417"/>
      <c r="DVU665" s="418"/>
      <c r="DVV665" s="418"/>
      <c r="DVW665" s="417"/>
      <c r="DVX665" s="417"/>
      <c r="DVY665" s="417"/>
      <c r="DVZ665" s="417"/>
      <c r="DWA665" s="417"/>
      <c r="DWB665" s="417"/>
      <c r="DWC665" s="417"/>
      <c r="DWD665" s="418"/>
      <c r="DWE665" s="418"/>
      <c r="DWF665" s="417"/>
      <c r="DWG665" s="417"/>
      <c r="DWH665" s="418"/>
      <c r="DWI665" s="418"/>
      <c r="DWJ665" s="417"/>
      <c r="DWK665" s="417"/>
      <c r="DWL665" s="417"/>
      <c r="DWM665" s="417"/>
      <c r="DWN665" s="417"/>
      <c r="DWO665" s="411"/>
      <c r="DWP665" s="443"/>
      <c r="DWQ665" s="417"/>
      <c r="DWR665" s="417"/>
      <c r="DWS665" s="417"/>
      <c r="DWT665" s="417"/>
      <c r="DWU665" s="417"/>
      <c r="DWV665" s="417"/>
      <c r="DWW665" s="417"/>
      <c r="DWX665" s="416"/>
      <c r="DWY665" s="416"/>
      <c r="DWZ665" s="416"/>
      <c r="DXA665" s="416"/>
      <c r="DXB665" s="416"/>
      <c r="DXC665" s="416"/>
      <c r="DXD665" s="416"/>
      <c r="DXE665" s="416"/>
      <c r="DXF665" s="416"/>
      <c r="DXG665" s="416"/>
      <c r="DXH665" s="416"/>
      <c r="DXI665" s="416"/>
      <c r="DXJ665" s="416"/>
      <c r="DXK665" s="416"/>
      <c r="DXL665" s="416"/>
      <c r="DXM665" s="416"/>
      <c r="DXN665" s="416"/>
      <c r="DXO665" s="416"/>
      <c r="DXP665" s="416"/>
      <c r="DXQ665" s="416"/>
      <c r="DXR665" s="416"/>
      <c r="DXS665" s="416"/>
      <c r="DXT665" s="416"/>
      <c r="DXU665" s="416"/>
      <c r="DXV665" s="416"/>
      <c r="DXW665" s="416"/>
      <c r="DXX665" s="416"/>
      <c r="DXY665" s="416"/>
      <c r="DXZ665" s="416"/>
      <c r="DYA665" s="416"/>
      <c r="DYB665" s="416"/>
      <c r="DYC665" s="416"/>
      <c r="DYD665" s="416"/>
      <c r="DYE665" s="416"/>
      <c r="DYF665" s="416"/>
      <c r="DYG665" s="416"/>
      <c r="DYH665" s="416"/>
      <c r="DYI665" s="416"/>
      <c r="DYJ665" s="416"/>
      <c r="DYK665" s="416"/>
      <c r="DYL665" s="416"/>
      <c r="DYM665" s="416"/>
      <c r="DYN665" s="416"/>
      <c r="DYO665" s="416"/>
      <c r="DYP665" s="417"/>
      <c r="DYQ665" s="417"/>
      <c r="DYR665" s="417"/>
      <c r="DYS665" s="417"/>
      <c r="DYT665" s="417"/>
      <c r="DYU665" s="417"/>
      <c r="DYV665" s="417"/>
      <c r="DYW665" s="417"/>
      <c r="DYX665" s="417"/>
      <c r="DYY665" s="417"/>
      <c r="DYZ665" s="417"/>
      <c r="DZA665" s="417"/>
      <c r="DZB665" s="417"/>
      <c r="DZC665" s="417"/>
      <c r="DZD665" s="417"/>
      <c r="DZE665" s="417"/>
      <c r="DZF665" s="417"/>
      <c r="DZG665" s="417"/>
      <c r="DZH665" s="417"/>
      <c r="DZI665" s="417"/>
      <c r="DZJ665" s="417"/>
      <c r="DZK665" s="417"/>
      <c r="DZL665" s="417"/>
      <c r="DZM665" s="417"/>
      <c r="DZN665" s="418"/>
      <c r="DZO665" s="418"/>
      <c r="DZP665" s="418"/>
      <c r="DZQ665" s="418"/>
      <c r="DZR665" s="418"/>
      <c r="DZS665" s="417"/>
      <c r="DZT665" s="417"/>
      <c r="DZU665" s="418"/>
      <c r="DZV665" s="418"/>
      <c r="DZW665" s="417"/>
      <c r="DZX665" s="417"/>
      <c r="DZY665" s="418"/>
      <c r="DZZ665" s="418"/>
      <c r="EAA665" s="417"/>
      <c r="EAB665" s="417"/>
      <c r="EAC665" s="417"/>
      <c r="EAD665" s="417"/>
      <c r="EAE665" s="417"/>
      <c r="EAF665" s="417"/>
      <c r="EAG665" s="417"/>
      <c r="EAH665" s="418"/>
      <c r="EAI665" s="418"/>
      <c r="EAJ665" s="417"/>
      <c r="EAK665" s="417"/>
      <c r="EAL665" s="418"/>
      <c r="EAM665" s="418"/>
      <c r="EAN665" s="417"/>
      <c r="EAO665" s="417"/>
      <c r="EAP665" s="417"/>
      <c r="EAQ665" s="417"/>
      <c r="EAR665" s="417"/>
      <c r="EAS665" s="411"/>
      <c r="EAT665" s="443"/>
      <c r="EAU665" s="417"/>
      <c r="EAV665" s="417"/>
      <c r="EAW665" s="417"/>
      <c r="EAX665" s="417"/>
      <c r="EAY665" s="417"/>
      <c r="EAZ665" s="417"/>
      <c r="EBA665" s="417"/>
      <c r="EBB665" s="416"/>
      <c r="EBC665" s="416"/>
      <c r="EBD665" s="416"/>
      <c r="EBE665" s="416"/>
      <c r="EBF665" s="416"/>
      <c r="EBG665" s="416"/>
      <c r="EBH665" s="416"/>
      <c r="EBI665" s="416"/>
      <c r="EBJ665" s="416"/>
      <c r="EBK665" s="416"/>
      <c r="EBL665" s="416"/>
      <c r="EBM665" s="416"/>
      <c r="EBN665" s="416"/>
      <c r="EBO665" s="416"/>
      <c r="EBP665" s="416"/>
      <c r="EBQ665" s="416"/>
      <c r="EBR665" s="416"/>
      <c r="EBS665" s="416"/>
      <c r="EBT665" s="416"/>
      <c r="EBU665" s="416"/>
      <c r="EBV665" s="416"/>
      <c r="EBW665" s="416"/>
      <c r="EBX665" s="416"/>
      <c r="EBY665" s="416"/>
      <c r="EBZ665" s="416"/>
      <c r="ECA665" s="416"/>
      <c r="ECB665" s="416"/>
      <c r="ECC665" s="416"/>
      <c r="ECD665" s="416"/>
      <c r="ECE665" s="416"/>
      <c r="ECF665" s="416"/>
      <c r="ECG665" s="416"/>
      <c r="ECH665" s="416"/>
      <c r="ECI665" s="416"/>
      <c r="ECJ665" s="416"/>
      <c r="ECK665" s="416"/>
      <c r="ECL665" s="416"/>
      <c r="ECM665" s="416"/>
      <c r="ECN665" s="416"/>
      <c r="ECO665" s="416"/>
      <c r="ECP665" s="416"/>
      <c r="ECQ665" s="416"/>
      <c r="ECR665" s="416"/>
      <c r="ECS665" s="416"/>
      <c r="ECT665" s="417"/>
      <c r="ECU665" s="417"/>
      <c r="ECV665" s="417"/>
      <c r="ECW665" s="417"/>
      <c r="ECX665" s="417"/>
      <c r="ECY665" s="417"/>
      <c r="ECZ665" s="417"/>
      <c r="EDA665" s="417"/>
      <c r="EDB665" s="417"/>
      <c r="EDC665" s="417"/>
      <c r="EDD665" s="417"/>
      <c r="EDE665" s="417"/>
      <c r="EDF665" s="417"/>
      <c r="EDG665" s="417"/>
      <c r="EDH665" s="417"/>
      <c r="EDI665" s="417"/>
      <c r="EDJ665" s="417"/>
      <c r="EDK665" s="417"/>
      <c r="EDL665" s="417"/>
      <c r="EDM665" s="417"/>
      <c r="EDN665" s="417"/>
      <c r="EDO665" s="417"/>
      <c r="EDP665" s="417"/>
      <c r="EDQ665" s="417"/>
      <c r="EDR665" s="418"/>
      <c r="EDS665" s="418"/>
      <c r="EDT665" s="418"/>
      <c r="EDU665" s="418"/>
      <c r="EDV665" s="418"/>
      <c r="EDW665" s="417"/>
      <c r="EDX665" s="417"/>
      <c r="EDY665" s="418"/>
      <c r="EDZ665" s="418"/>
      <c r="EEA665" s="417"/>
      <c r="EEB665" s="417"/>
      <c r="EEC665" s="418"/>
      <c r="EED665" s="418"/>
      <c r="EEE665" s="417"/>
      <c r="EEF665" s="417"/>
      <c r="EEG665" s="417"/>
      <c r="EEH665" s="417"/>
      <c r="EEI665" s="417"/>
      <c r="EEJ665" s="417"/>
      <c r="EEK665" s="417"/>
      <c r="EEL665" s="418"/>
      <c r="EEM665" s="418"/>
      <c r="EEN665" s="417"/>
      <c r="EEO665" s="417"/>
      <c r="EEP665" s="418"/>
      <c r="EEQ665" s="418"/>
      <c r="EER665" s="417"/>
      <c r="EES665" s="417"/>
      <c r="EET665" s="417"/>
      <c r="EEU665" s="417"/>
      <c r="EEV665" s="417"/>
      <c r="EEW665" s="411"/>
      <c r="EEX665" s="443"/>
      <c r="EEY665" s="417"/>
      <c r="EEZ665" s="417"/>
      <c r="EFA665" s="417"/>
      <c r="EFB665" s="417"/>
      <c r="EFC665" s="417"/>
      <c r="EFD665" s="417"/>
      <c r="EFE665" s="417"/>
      <c r="EFF665" s="416"/>
      <c r="EFG665" s="416"/>
      <c r="EFH665" s="416"/>
      <c r="EFI665" s="416"/>
      <c r="EFJ665" s="416"/>
      <c r="EFK665" s="416"/>
      <c r="EFL665" s="416"/>
      <c r="EFM665" s="416"/>
      <c r="EFN665" s="416"/>
      <c r="EFO665" s="416"/>
      <c r="EFP665" s="416"/>
      <c r="EFQ665" s="416"/>
      <c r="EFR665" s="416"/>
      <c r="EFS665" s="416"/>
      <c r="EFT665" s="416"/>
      <c r="EFU665" s="416"/>
      <c r="EFV665" s="416"/>
      <c r="EFW665" s="416"/>
      <c r="EFX665" s="416"/>
      <c r="EFY665" s="416"/>
      <c r="EFZ665" s="416"/>
      <c r="EGA665" s="416"/>
      <c r="EGB665" s="416"/>
      <c r="EGC665" s="416"/>
      <c r="EGD665" s="416"/>
      <c r="EGE665" s="416"/>
      <c r="EGF665" s="416"/>
      <c r="EGG665" s="416"/>
      <c r="EGH665" s="416"/>
      <c r="EGI665" s="416"/>
      <c r="EGJ665" s="416"/>
      <c r="EGK665" s="416"/>
      <c r="EGL665" s="416"/>
      <c r="EGM665" s="416"/>
      <c r="EGN665" s="416"/>
      <c r="EGO665" s="416"/>
      <c r="EGP665" s="416"/>
      <c r="EGQ665" s="416"/>
      <c r="EGR665" s="416"/>
      <c r="EGS665" s="416"/>
      <c r="EGT665" s="416"/>
      <c r="EGU665" s="416"/>
      <c r="EGV665" s="416"/>
      <c r="EGW665" s="416"/>
      <c r="EGX665" s="417"/>
      <c r="EGY665" s="417"/>
      <c r="EGZ665" s="417"/>
      <c r="EHA665" s="417"/>
      <c r="EHB665" s="417"/>
      <c r="EHC665" s="417"/>
      <c r="EHD665" s="417"/>
      <c r="EHE665" s="417"/>
      <c r="EHF665" s="417"/>
      <c r="EHG665" s="417"/>
      <c r="EHH665" s="417"/>
      <c r="EHI665" s="417"/>
      <c r="EHJ665" s="417"/>
      <c r="EHK665" s="417"/>
      <c r="EHL665" s="417"/>
      <c r="EHM665" s="417"/>
      <c r="EHN665" s="417"/>
      <c r="EHO665" s="417"/>
      <c r="EHP665" s="417"/>
      <c r="EHQ665" s="417"/>
      <c r="EHR665" s="417"/>
      <c r="EHS665" s="417"/>
      <c r="EHT665" s="417"/>
      <c r="EHU665" s="417"/>
      <c r="EHV665" s="418"/>
      <c r="EHW665" s="418"/>
      <c r="EHX665" s="418"/>
      <c r="EHY665" s="418"/>
      <c r="EHZ665" s="418"/>
      <c r="EIA665" s="417"/>
      <c r="EIB665" s="417"/>
      <c r="EIC665" s="418"/>
      <c r="EID665" s="418"/>
      <c r="EIE665" s="417"/>
      <c r="EIF665" s="417"/>
      <c r="EIG665" s="418"/>
      <c r="EIH665" s="418"/>
      <c r="EII665" s="417"/>
      <c r="EIJ665" s="417"/>
      <c r="EIK665" s="417"/>
      <c r="EIL665" s="417"/>
      <c r="EIM665" s="417"/>
      <c r="EIN665" s="417"/>
      <c r="EIO665" s="417"/>
      <c r="EIP665" s="418"/>
      <c r="EIQ665" s="418"/>
      <c r="EIR665" s="417"/>
      <c r="EIS665" s="417"/>
      <c r="EIT665" s="418"/>
      <c r="EIU665" s="418"/>
      <c r="EIV665" s="417"/>
      <c r="EIW665" s="417"/>
      <c r="EIX665" s="417"/>
      <c r="EIY665" s="417"/>
      <c r="EIZ665" s="417"/>
      <c r="EJA665" s="411"/>
      <c r="EJB665" s="443"/>
      <c r="EJC665" s="417"/>
      <c r="EJD665" s="417"/>
      <c r="EJE665" s="417"/>
      <c r="EJF665" s="417"/>
      <c r="EJG665" s="417"/>
      <c r="EJH665" s="417"/>
      <c r="EJI665" s="417"/>
      <c r="EJJ665" s="416"/>
      <c r="EJK665" s="416"/>
      <c r="EJL665" s="416"/>
      <c r="EJM665" s="416"/>
      <c r="EJN665" s="416"/>
      <c r="EJO665" s="416"/>
      <c r="EJP665" s="416"/>
      <c r="EJQ665" s="416"/>
      <c r="EJR665" s="416"/>
      <c r="EJS665" s="416"/>
      <c r="EJT665" s="416"/>
      <c r="EJU665" s="416"/>
      <c r="EJV665" s="416"/>
      <c r="EJW665" s="416"/>
      <c r="EJX665" s="416"/>
      <c r="EJY665" s="416"/>
      <c r="EJZ665" s="416"/>
      <c r="EKA665" s="416"/>
      <c r="EKB665" s="416"/>
      <c r="EKC665" s="416"/>
      <c r="EKD665" s="416"/>
      <c r="EKE665" s="416"/>
      <c r="EKF665" s="416"/>
      <c r="EKG665" s="416"/>
      <c r="EKH665" s="416"/>
      <c r="EKI665" s="416"/>
      <c r="EKJ665" s="416"/>
      <c r="EKK665" s="416"/>
      <c r="EKL665" s="416"/>
      <c r="EKM665" s="416"/>
      <c r="EKN665" s="416"/>
      <c r="EKO665" s="416"/>
      <c r="EKP665" s="416"/>
      <c r="EKQ665" s="416"/>
      <c r="EKR665" s="416"/>
      <c r="EKS665" s="416"/>
      <c r="EKT665" s="416"/>
      <c r="EKU665" s="416"/>
      <c r="EKV665" s="416"/>
      <c r="EKW665" s="416"/>
      <c r="EKX665" s="416"/>
      <c r="EKY665" s="416"/>
      <c r="EKZ665" s="416"/>
      <c r="ELA665" s="416"/>
      <c r="ELB665" s="417"/>
      <c r="ELC665" s="417"/>
      <c r="ELD665" s="417"/>
      <c r="ELE665" s="417"/>
      <c r="ELF665" s="417"/>
      <c r="ELG665" s="417"/>
      <c r="ELH665" s="417"/>
      <c r="ELI665" s="417"/>
      <c r="ELJ665" s="417"/>
      <c r="ELK665" s="417"/>
      <c r="ELL665" s="417"/>
      <c r="ELM665" s="417"/>
      <c r="ELN665" s="417"/>
      <c r="ELO665" s="417"/>
      <c r="ELP665" s="417"/>
      <c r="ELQ665" s="417"/>
      <c r="ELR665" s="417"/>
      <c r="ELS665" s="417"/>
      <c r="ELT665" s="417"/>
      <c r="ELU665" s="417"/>
      <c r="ELV665" s="417"/>
      <c r="ELW665" s="417"/>
      <c r="ELX665" s="417"/>
      <c r="ELY665" s="417"/>
      <c r="ELZ665" s="418"/>
      <c r="EMA665" s="418"/>
      <c r="EMB665" s="418"/>
      <c r="EMC665" s="418"/>
      <c r="EMD665" s="418"/>
      <c r="EME665" s="417"/>
      <c r="EMF665" s="417"/>
      <c r="EMG665" s="418"/>
      <c r="EMH665" s="418"/>
      <c r="EMI665" s="417"/>
      <c r="EMJ665" s="417"/>
      <c r="EMK665" s="418"/>
      <c r="EML665" s="418"/>
      <c r="EMM665" s="417"/>
      <c r="EMN665" s="417"/>
      <c r="EMO665" s="417"/>
      <c r="EMP665" s="417"/>
      <c r="EMQ665" s="417"/>
      <c r="EMR665" s="417"/>
      <c r="EMS665" s="417"/>
      <c r="EMT665" s="418"/>
      <c r="EMU665" s="418"/>
      <c r="EMV665" s="417"/>
      <c r="EMW665" s="417"/>
      <c r="EMX665" s="418"/>
      <c r="EMY665" s="418"/>
      <c r="EMZ665" s="417"/>
      <c r="ENA665" s="417"/>
      <c r="ENB665" s="417"/>
      <c r="ENC665" s="417"/>
      <c r="END665" s="417"/>
      <c r="ENE665" s="411"/>
      <c r="ENF665" s="443"/>
      <c r="ENG665" s="417"/>
      <c r="ENH665" s="417"/>
      <c r="ENI665" s="417"/>
      <c r="ENJ665" s="417"/>
      <c r="ENK665" s="417"/>
      <c r="ENL665" s="417"/>
      <c r="ENM665" s="417"/>
      <c r="ENN665" s="416"/>
      <c r="ENO665" s="416"/>
      <c r="ENP665" s="416"/>
      <c r="ENQ665" s="416"/>
      <c r="ENR665" s="416"/>
      <c r="ENS665" s="416"/>
      <c r="ENT665" s="416"/>
      <c r="ENU665" s="416"/>
      <c r="ENV665" s="416"/>
      <c r="ENW665" s="416"/>
      <c r="ENX665" s="416"/>
      <c r="ENY665" s="416"/>
      <c r="ENZ665" s="416"/>
      <c r="EOA665" s="416"/>
      <c r="EOB665" s="416"/>
      <c r="EOC665" s="416"/>
      <c r="EOD665" s="416"/>
      <c r="EOE665" s="416"/>
      <c r="EOF665" s="416"/>
      <c r="EOG665" s="416"/>
      <c r="EOH665" s="416"/>
      <c r="EOI665" s="416"/>
      <c r="EOJ665" s="416"/>
      <c r="EOK665" s="416"/>
      <c r="EOL665" s="416"/>
      <c r="EOM665" s="416"/>
      <c r="EON665" s="416"/>
      <c r="EOO665" s="416"/>
      <c r="EOP665" s="416"/>
      <c r="EOQ665" s="416"/>
      <c r="EOR665" s="416"/>
      <c r="EOS665" s="416"/>
      <c r="EOT665" s="416"/>
      <c r="EOU665" s="416"/>
      <c r="EOV665" s="416"/>
      <c r="EOW665" s="416"/>
      <c r="EOX665" s="416"/>
      <c r="EOY665" s="416"/>
      <c r="EOZ665" s="416"/>
      <c r="EPA665" s="416"/>
      <c r="EPB665" s="416"/>
      <c r="EPC665" s="416"/>
      <c r="EPD665" s="416"/>
      <c r="EPE665" s="416"/>
      <c r="EPF665" s="417"/>
      <c r="EPG665" s="417"/>
      <c r="EPH665" s="417"/>
      <c r="EPI665" s="417"/>
      <c r="EPJ665" s="417"/>
      <c r="EPK665" s="417"/>
      <c r="EPL665" s="417"/>
      <c r="EPM665" s="417"/>
      <c r="EPN665" s="417"/>
      <c r="EPO665" s="417"/>
      <c r="EPP665" s="417"/>
      <c r="EPQ665" s="417"/>
      <c r="EPR665" s="417"/>
      <c r="EPS665" s="417"/>
      <c r="EPT665" s="417"/>
      <c r="EPU665" s="417"/>
      <c r="EPV665" s="417"/>
      <c r="EPW665" s="417"/>
      <c r="EPX665" s="417"/>
      <c r="EPY665" s="417"/>
      <c r="EPZ665" s="417"/>
      <c r="EQA665" s="417"/>
      <c r="EQB665" s="417"/>
      <c r="EQC665" s="417"/>
      <c r="EQD665" s="418"/>
      <c r="EQE665" s="418"/>
      <c r="EQF665" s="418"/>
      <c r="EQG665" s="418"/>
      <c r="EQH665" s="418"/>
      <c r="EQI665" s="417"/>
      <c r="EQJ665" s="417"/>
      <c r="EQK665" s="418"/>
      <c r="EQL665" s="418"/>
      <c r="EQM665" s="417"/>
      <c r="EQN665" s="417"/>
      <c r="EQO665" s="418"/>
      <c r="EQP665" s="418"/>
      <c r="EQQ665" s="417"/>
      <c r="EQR665" s="417"/>
      <c r="EQS665" s="417"/>
      <c r="EQT665" s="417"/>
      <c r="EQU665" s="417"/>
      <c r="EQV665" s="417"/>
      <c r="EQW665" s="417"/>
      <c r="EQX665" s="418"/>
      <c r="EQY665" s="418"/>
      <c r="EQZ665" s="417"/>
      <c r="ERA665" s="417"/>
      <c r="ERB665" s="418"/>
      <c r="ERC665" s="418"/>
      <c r="ERD665" s="417"/>
      <c r="ERE665" s="417"/>
      <c r="ERF665" s="417"/>
      <c r="ERG665" s="417"/>
      <c r="ERH665" s="417"/>
      <c r="ERI665" s="411"/>
      <c r="ERJ665" s="443"/>
      <c r="ERK665" s="417"/>
      <c r="ERL665" s="417"/>
      <c r="ERM665" s="417"/>
      <c r="ERN665" s="417"/>
      <c r="ERO665" s="417"/>
      <c r="ERP665" s="417"/>
      <c r="ERQ665" s="417"/>
      <c r="ERR665" s="416"/>
      <c r="ERS665" s="416"/>
      <c r="ERT665" s="416"/>
      <c r="ERU665" s="416"/>
      <c r="ERV665" s="416"/>
      <c r="ERW665" s="416"/>
      <c r="ERX665" s="416"/>
      <c r="ERY665" s="416"/>
      <c r="ERZ665" s="416"/>
      <c r="ESA665" s="416"/>
      <c r="ESB665" s="416"/>
      <c r="ESC665" s="416"/>
      <c r="ESD665" s="416"/>
      <c r="ESE665" s="416"/>
      <c r="ESF665" s="416"/>
      <c r="ESG665" s="416"/>
      <c r="ESH665" s="416"/>
      <c r="ESI665" s="416"/>
      <c r="ESJ665" s="416"/>
      <c r="ESK665" s="416"/>
      <c r="ESL665" s="416"/>
      <c r="ESM665" s="416"/>
      <c r="ESN665" s="416"/>
      <c r="ESO665" s="416"/>
      <c r="ESP665" s="416"/>
      <c r="ESQ665" s="416"/>
      <c r="ESR665" s="416"/>
      <c r="ESS665" s="416"/>
      <c r="EST665" s="416"/>
      <c r="ESU665" s="416"/>
      <c r="ESV665" s="416"/>
      <c r="ESW665" s="416"/>
      <c r="ESX665" s="416"/>
      <c r="ESY665" s="416"/>
      <c r="ESZ665" s="416"/>
      <c r="ETA665" s="416"/>
      <c r="ETB665" s="416"/>
      <c r="ETC665" s="416"/>
      <c r="ETD665" s="416"/>
      <c r="ETE665" s="416"/>
      <c r="ETF665" s="416"/>
      <c r="ETG665" s="416"/>
      <c r="ETH665" s="416"/>
      <c r="ETI665" s="416"/>
      <c r="ETJ665" s="417"/>
      <c r="ETK665" s="417"/>
      <c r="ETL665" s="417"/>
      <c r="ETM665" s="417"/>
      <c r="ETN665" s="417"/>
      <c r="ETO665" s="417"/>
      <c r="ETP665" s="417"/>
      <c r="ETQ665" s="417"/>
      <c r="ETR665" s="417"/>
      <c r="ETS665" s="417"/>
      <c r="ETT665" s="417"/>
      <c r="ETU665" s="417"/>
      <c r="ETV665" s="417"/>
      <c r="ETW665" s="417"/>
      <c r="ETX665" s="417"/>
      <c r="ETY665" s="417"/>
      <c r="ETZ665" s="417"/>
      <c r="EUA665" s="417"/>
      <c r="EUB665" s="417"/>
      <c r="EUC665" s="417"/>
      <c r="EUD665" s="417"/>
      <c r="EUE665" s="417"/>
      <c r="EUF665" s="417"/>
      <c r="EUG665" s="417"/>
      <c r="EUH665" s="418"/>
      <c r="EUI665" s="418"/>
      <c r="EUJ665" s="418"/>
      <c r="EUK665" s="418"/>
      <c r="EUL665" s="418"/>
      <c r="EUM665" s="417"/>
      <c r="EUN665" s="417"/>
      <c r="EUO665" s="418"/>
      <c r="EUP665" s="418"/>
      <c r="EUQ665" s="417"/>
      <c r="EUR665" s="417"/>
      <c r="EUS665" s="418"/>
      <c r="EUT665" s="418"/>
      <c r="EUU665" s="417"/>
      <c r="EUV665" s="417"/>
      <c r="EUW665" s="417"/>
      <c r="EUX665" s="417"/>
      <c r="EUY665" s="417"/>
      <c r="EUZ665" s="417"/>
      <c r="EVA665" s="417"/>
      <c r="EVB665" s="418"/>
      <c r="EVC665" s="418"/>
      <c r="EVD665" s="417"/>
      <c r="EVE665" s="417"/>
      <c r="EVF665" s="418"/>
      <c r="EVG665" s="418"/>
      <c r="EVH665" s="417"/>
      <c r="EVI665" s="417"/>
      <c r="EVJ665" s="417"/>
      <c r="EVK665" s="417"/>
      <c r="EVL665" s="417"/>
      <c r="EVM665" s="411"/>
      <c r="EVN665" s="443"/>
      <c r="EVO665" s="417"/>
      <c r="EVP665" s="417"/>
      <c r="EVQ665" s="417"/>
      <c r="EVR665" s="417"/>
      <c r="EVS665" s="417"/>
      <c r="EVT665" s="417"/>
      <c r="EVU665" s="417"/>
      <c r="EVV665" s="416"/>
      <c r="EVW665" s="416"/>
      <c r="EVX665" s="416"/>
      <c r="EVY665" s="416"/>
      <c r="EVZ665" s="416"/>
      <c r="EWA665" s="416"/>
      <c r="EWB665" s="416"/>
      <c r="EWC665" s="416"/>
      <c r="EWD665" s="416"/>
      <c r="EWE665" s="416"/>
      <c r="EWF665" s="416"/>
      <c r="EWG665" s="416"/>
      <c r="EWH665" s="416"/>
      <c r="EWI665" s="416"/>
      <c r="EWJ665" s="416"/>
      <c r="EWK665" s="416"/>
      <c r="EWL665" s="416"/>
      <c r="EWM665" s="416"/>
      <c r="EWN665" s="416"/>
      <c r="EWO665" s="416"/>
      <c r="EWP665" s="416"/>
      <c r="EWQ665" s="416"/>
      <c r="EWR665" s="416"/>
      <c r="EWS665" s="416"/>
      <c r="EWT665" s="416"/>
      <c r="EWU665" s="416"/>
      <c r="EWV665" s="416"/>
      <c r="EWW665" s="416"/>
      <c r="EWX665" s="416"/>
      <c r="EWY665" s="416"/>
      <c r="EWZ665" s="416"/>
      <c r="EXA665" s="416"/>
      <c r="EXB665" s="416"/>
      <c r="EXC665" s="416"/>
      <c r="EXD665" s="416"/>
      <c r="EXE665" s="416"/>
      <c r="EXF665" s="416"/>
      <c r="EXG665" s="416"/>
      <c r="EXH665" s="416"/>
      <c r="EXI665" s="416"/>
      <c r="EXJ665" s="416"/>
      <c r="EXK665" s="416"/>
      <c r="EXL665" s="416"/>
      <c r="EXM665" s="416"/>
      <c r="EXN665" s="417"/>
      <c r="EXO665" s="417"/>
      <c r="EXP665" s="417"/>
      <c r="EXQ665" s="417"/>
      <c r="EXR665" s="417"/>
      <c r="EXS665" s="417"/>
      <c r="EXT665" s="417"/>
      <c r="EXU665" s="417"/>
      <c r="EXV665" s="417"/>
      <c r="EXW665" s="417"/>
      <c r="EXX665" s="417"/>
      <c r="EXY665" s="417"/>
      <c r="EXZ665" s="417"/>
      <c r="EYA665" s="417"/>
      <c r="EYB665" s="417"/>
      <c r="EYC665" s="417"/>
      <c r="EYD665" s="417"/>
      <c r="EYE665" s="417"/>
      <c r="EYF665" s="417"/>
      <c r="EYG665" s="417"/>
      <c r="EYH665" s="417"/>
      <c r="EYI665" s="417"/>
      <c r="EYJ665" s="417"/>
      <c r="EYK665" s="417"/>
      <c r="EYL665" s="418"/>
      <c r="EYM665" s="418"/>
      <c r="EYN665" s="418"/>
      <c r="EYO665" s="418"/>
      <c r="EYP665" s="418"/>
      <c r="EYQ665" s="417"/>
      <c r="EYR665" s="417"/>
      <c r="EYS665" s="418"/>
      <c r="EYT665" s="418"/>
      <c r="EYU665" s="417"/>
      <c r="EYV665" s="417"/>
      <c r="EYW665" s="418"/>
      <c r="EYX665" s="418"/>
      <c r="EYY665" s="417"/>
      <c r="EYZ665" s="417"/>
      <c r="EZA665" s="417"/>
      <c r="EZB665" s="417"/>
      <c r="EZC665" s="417"/>
      <c r="EZD665" s="417"/>
      <c r="EZE665" s="417"/>
      <c r="EZF665" s="418"/>
      <c r="EZG665" s="418"/>
      <c r="EZH665" s="417"/>
      <c r="EZI665" s="417"/>
      <c r="EZJ665" s="418"/>
      <c r="EZK665" s="418"/>
      <c r="EZL665" s="417"/>
      <c r="EZM665" s="417"/>
      <c r="EZN665" s="417"/>
      <c r="EZO665" s="417"/>
      <c r="EZP665" s="417"/>
      <c r="EZQ665" s="411"/>
      <c r="EZR665" s="443"/>
      <c r="EZS665" s="417"/>
      <c r="EZT665" s="417"/>
      <c r="EZU665" s="417"/>
      <c r="EZV665" s="417"/>
      <c r="EZW665" s="417"/>
      <c r="EZX665" s="417"/>
      <c r="EZY665" s="417"/>
      <c r="EZZ665" s="416"/>
      <c r="FAA665" s="416"/>
      <c r="FAB665" s="416"/>
      <c r="FAC665" s="416"/>
      <c r="FAD665" s="416"/>
      <c r="FAE665" s="416"/>
      <c r="FAF665" s="416"/>
      <c r="FAG665" s="416"/>
      <c r="FAH665" s="416"/>
      <c r="FAI665" s="416"/>
      <c r="FAJ665" s="416"/>
      <c r="FAK665" s="416"/>
      <c r="FAL665" s="416"/>
      <c r="FAM665" s="416"/>
      <c r="FAN665" s="416"/>
      <c r="FAO665" s="416"/>
      <c r="FAP665" s="416"/>
      <c r="FAQ665" s="416"/>
      <c r="FAR665" s="416"/>
      <c r="FAS665" s="416"/>
      <c r="FAT665" s="416"/>
      <c r="FAU665" s="416"/>
      <c r="FAV665" s="416"/>
      <c r="FAW665" s="416"/>
      <c r="FAX665" s="416"/>
      <c r="FAY665" s="416"/>
      <c r="FAZ665" s="416"/>
      <c r="FBA665" s="416"/>
      <c r="FBB665" s="416"/>
      <c r="FBC665" s="416"/>
      <c r="FBD665" s="416"/>
      <c r="FBE665" s="416"/>
      <c r="FBF665" s="416"/>
      <c r="FBG665" s="416"/>
      <c r="FBH665" s="416"/>
      <c r="FBI665" s="416"/>
      <c r="FBJ665" s="416"/>
      <c r="FBK665" s="416"/>
      <c r="FBL665" s="416"/>
      <c r="FBM665" s="416"/>
      <c r="FBN665" s="416"/>
      <c r="FBO665" s="416"/>
      <c r="FBP665" s="416"/>
      <c r="FBQ665" s="416"/>
      <c r="FBR665" s="417"/>
      <c r="FBS665" s="417"/>
      <c r="FBT665" s="417"/>
      <c r="FBU665" s="417"/>
      <c r="FBV665" s="417"/>
      <c r="FBW665" s="417"/>
      <c r="FBX665" s="417"/>
      <c r="FBY665" s="417"/>
      <c r="FBZ665" s="417"/>
      <c r="FCA665" s="417"/>
      <c r="FCB665" s="417"/>
      <c r="FCC665" s="417"/>
      <c r="FCD665" s="417"/>
      <c r="FCE665" s="417"/>
      <c r="FCF665" s="417"/>
      <c r="FCG665" s="417"/>
      <c r="FCH665" s="417"/>
      <c r="FCI665" s="417"/>
      <c r="FCJ665" s="417"/>
      <c r="FCK665" s="417"/>
      <c r="FCL665" s="417"/>
      <c r="FCM665" s="417"/>
      <c r="FCN665" s="417"/>
      <c r="FCO665" s="417"/>
      <c r="FCP665" s="418"/>
      <c r="FCQ665" s="418"/>
      <c r="FCR665" s="418"/>
      <c r="FCS665" s="418"/>
      <c r="FCT665" s="418"/>
      <c r="FCU665" s="417"/>
      <c r="FCV665" s="417"/>
      <c r="FCW665" s="418"/>
      <c r="FCX665" s="418"/>
      <c r="FCY665" s="417"/>
      <c r="FCZ665" s="417"/>
      <c r="FDA665" s="418"/>
      <c r="FDB665" s="418"/>
      <c r="FDC665" s="417"/>
      <c r="FDD665" s="417"/>
      <c r="FDE665" s="417"/>
      <c r="FDF665" s="417"/>
      <c r="FDG665" s="417"/>
      <c r="FDH665" s="417"/>
      <c r="FDI665" s="417"/>
      <c r="FDJ665" s="418"/>
      <c r="FDK665" s="418"/>
      <c r="FDL665" s="417"/>
      <c r="FDM665" s="417"/>
      <c r="FDN665" s="418"/>
      <c r="FDO665" s="418"/>
      <c r="FDP665" s="417"/>
      <c r="FDQ665" s="417"/>
      <c r="FDR665" s="417"/>
      <c r="FDS665" s="417"/>
      <c r="FDT665" s="417"/>
      <c r="FDU665" s="411"/>
      <c r="FDV665" s="443"/>
      <c r="FDW665" s="417"/>
      <c r="FDX665" s="417"/>
      <c r="FDY665" s="417"/>
      <c r="FDZ665" s="417"/>
      <c r="FEA665" s="417"/>
      <c r="FEB665" s="417"/>
      <c r="FEC665" s="417"/>
      <c r="FED665" s="416"/>
      <c r="FEE665" s="416"/>
      <c r="FEF665" s="416"/>
      <c r="FEG665" s="416"/>
      <c r="FEH665" s="416"/>
      <c r="FEI665" s="416"/>
      <c r="FEJ665" s="416"/>
      <c r="FEK665" s="416"/>
      <c r="FEL665" s="416"/>
      <c r="FEM665" s="416"/>
      <c r="FEN665" s="416"/>
      <c r="FEO665" s="416"/>
      <c r="FEP665" s="416"/>
      <c r="FEQ665" s="416"/>
      <c r="FER665" s="416"/>
      <c r="FES665" s="416"/>
      <c r="FET665" s="416"/>
      <c r="FEU665" s="416"/>
      <c r="FEV665" s="416"/>
      <c r="FEW665" s="416"/>
      <c r="FEX665" s="416"/>
      <c r="FEY665" s="416"/>
      <c r="FEZ665" s="416"/>
      <c r="FFA665" s="416"/>
      <c r="FFB665" s="416"/>
      <c r="FFC665" s="416"/>
      <c r="FFD665" s="416"/>
      <c r="FFE665" s="416"/>
      <c r="FFF665" s="416"/>
      <c r="FFG665" s="416"/>
      <c r="FFH665" s="416"/>
      <c r="FFI665" s="416"/>
      <c r="FFJ665" s="416"/>
      <c r="FFK665" s="416"/>
      <c r="FFL665" s="416"/>
      <c r="FFM665" s="416"/>
      <c r="FFN665" s="416"/>
      <c r="FFO665" s="416"/>
      <c r="FFP665" s="416"/>
      <c r="FFQ665" s="416"/>
      <c r="FFR665" s="416"/>
      <c r="FFS665" s="416"/>
      <c r="FFT665" s="416"/>
      <c r="FFU665" s="416"/>
      <c r="FFV665" s="417"/>
      <c r="FFW665" s="417"/>
      <c r="FFX665" s="417"/>
      <c r="FFY665" s="417"/>
      <c r="FFZ665" s="417"/>
      <c r="FGA665" s="417"/>
      <c r="FGB665" s="417"/>
      <c r="FGC665" s="417"/>
      <c r="FGD665" s="417"/>
      <c r="FGE665" s="417"/>
      <c r="FGF665" s="417"/>
      <c r="FGG665" s="417"/>
      <c r="FGH665" s="417"/>
      <c r="FGI665" s="417"/>
      <c r="FGJ665" s="417"/>
      <c r="FGK665" s="417"/>
      <c r="FGL665" s="417"/>
      <c r="FGM665" s="417"/>
      <c r="FGN665" s="417"/>
      <c r="FGO665" s="417"/>
      <c r="FGP665" s="417"/>
      <c r="FGQ665" s="417"/>
      <c r="FGR665" s="417"/>
      <c r="FGS665" s="417"/>
      <c r="FGT665" s="418"/>
      <c r="FGU665" s="418"/>
      <c r="FGV665" s="418"/>
      <c r="FGW665" s="418"/>
      <c r="FGX665" s="418"/>
      <c r="FGY665" s="417"/>
      <c r="FGZ665" s="417"/>
      <c r="FHA665" s="418"/>
      <c r="FHB665" s="418"/>
      <c r="FHC665" s="417"/>
      <c r="FHD665" s="417"/>
      <c r="FHE665" s="418"/>
      <c r="FHF665" s="418"/>
      <c r="FHG665" s="417"/>
      <c r="FHH665" s="417"/>
      <c r="FHI665" s="417"/>
      <c r="FHJ665" s="417"/>
      <c r="FHK665" s="417"/>
      <c r="FHL665" s="417"/>
      <c r="FHM665" s="417"/>
      <c r="FHN665" s="418"/>
      <c r="FHO665" s="418"/>
      <c r="FHP665" s="417"/>
      <c r="FHQ665" s="417"/>
      <c r="FHR665" s="418"/>
      <c r="FHS665" s="418"/>
      <c r="FHT665" s="417"/>
      <c r="FHU665" s="417"/>
      <c r="FHV665" s="417"/>
      <c r="FHW665" s="417"/>
      <c r="FHX665" s="417"/>
      <c r="FHY665" s="411"/>
      <c r="FHZ665" s="443"/>
      <c r="FIA665" s="417"/>
      <c r="FIB665" s="417"/>
      <c r="FIC665" s="417"/>
      <c r="FID665" s="417"/>
      <c r="FIE665" s="417"/>
      <c r="FIF665" s="417"/>
      <c r="FIG665" s="417"/>
      <c r="FIH665" s="416"/>
      <c r="FII665" s="416"/>
      <c r="FIJ665" s="416"/>
      <c r="FIK665" s="416"/>
      <c r="FIL665" s="416"/>
      <c r="FIM665" s="416"/>
      <c r="FIN665" s="416"/>
      <c r="FIO665" s="416"/>
      <c r="FIP665" s="416"/>
      <c r="FIQ665" s="416"/>
      <c r="FIR665" s="416"/>
      <c r="FIS665" s="416"/>
      <c r="FIT665" s="416"/>
      <c r="FIU665" s="416"/>
      <c r="FIV665" s="416"/>
      <c r="FIW665" s="416"/>
      <c r="FIX665" s="416"/>
      <c r="FIY665" s="416"/>
      <c r="FIZ665" s="416"/>
      <c r="FJA665" s="416"/>
      <c r="FJB665" s="416"/>
      <c r="FJC665" s="416"/>
      <c r="FJD665" s="416"/>
      <c r="FJE665" s="416"/>
      <c r="FJF665" s="416"/>
      <c r="FJG665" s="416"/>
      <c r="FJH665" s="416"/>
      <c r="FJI665" s="416"/>
      <c r="FJJ665" s="416"/>
      <c r="FJK665" s="416"/>
      <c r="FJL665" s="416"/>
      <c r="FJM665" s="416"/>
      <c r="FJN665" s="416"/>
      <c r="FJO665" s="416"/>
      <c r="FJP665" s="416"/>
      <c r="FJQ665" s="416"/>
      <c r="FJR665" s="416"/>
      <c r="FJS665" s="416"/>
      <c r="FJT665" s="416"/>
      <c r="FJU665" s="416"/>
      <c r="FJV665" s="416"/>
      <c r="FJW665" s="416"/>
      <c r="FJX665" s="416"/>
      <c r="FJY665" s="416"/>
      <c r="FJZ665" s="417"/>
      <c r="FKA665" s="417"/>
      <c r="FKB665" s="417"/>
      <c r="FKC665" s="417"/>
      <c r="FKD665" s="417"/>
      <c r="FKE665" s="417"/>
      <c r="FKF665" s="417"/>
      <c r="FKG665" s="417"/>
      <c r="FKH665" s="417"/>
      <c r="FKI665" s="417"/>
      <c r="FKJ665" s="417"/>
      <c r="FKK665" s="417"/>
      <c r="FKL665" s="417"/>
      <c r="FKM665" s="417"/>
      <c r="FKN665" s="417"/>
      <c r="FKO665" s="417"/>
      <c r="FKP665" s="417"/>
      <c r="FKQ665" s="417"/>
      <c r="FKR665" s="417"/>
      <c r="FKS665" s="417"/>
      <c r="FKT665" s="417"/>
      <c r="FKU665" s="417"/>
      <c r="FKV665" s="417"/>
      <c r="FKW665" s="417"/>
      <c r="FKX665" s="418"/>
      <c r="FKY665" s="418"/>
      <c r="FKZ665" s="418"/>
      <c r="FLA665" s="418"/>
      <c r="FLB665" s="418"/>
      <c r="FLC665" s="417"/>
      <c r="FLD665" s="417"/>
      <c r="FLE665" s="418"/>
      <c r="FLF665" s="418"/>
      <c r="FLG665" s="417"/>
      <c r="FLH665" s="417"/>
      <c r="FLI665" s="418"/>
      <c r="FLJ665" s="418"/>
      <c r="FLK665" s="417"/>
      <c r="FLL665" s="417"/>
      <c r="FLM665" s="417"/>
      <c r="FLN665" s="417"/>
      <c r="FLO665" s="417"/>
      <c r="FLP665" s="417"/>
      <c r="FLQ665" s="417"/>
      <c r="FLR665" s="418"/>
      <c r="FLS665" s="418"/>
      <c r="FLT665" s="417"/>
      <c r="FLU665" s="417"/>
      <c r="FLV665" s="418"/>
      <c r="FLW665" s="418"/>
      <c r="FLX665" s="417"/>
      <c r="FLY665" s="417"/>
      <c r="FLZ665" s="417"/>
      <c r="FMA665" s="417"/>
      <c r="FMB665" s="417"/>
      <c r="FMC665" s="411"/>
      <c r="FMD665" s="443"/>
      <c r="FME665" s="417"/>
      <c r="FMF665" s="417"/>
      <c r="FMG665" s="417"/>
      <c r="FMH665" s="417"/>
      <c r="FMI665" s="417"/>
      <c r="FMJ665" s="417"/>
      <c r="FMK665" s="417"/>
      <c r="FML665" s="416"/>
      <c r="FMM665" s="416"/>
      <c r="FMN665" s="416"/>
      <c r="FMO665" s="416"/>
      <c r="FMP665" s="416"/>
      <c r="FMQ665" s="416"/>
      <c r="FMR665" s="416"/>
      <c r="FMS665" s="416"/>
      <c r="FMT665" s="416"/>
      <c r="FMU665" s="416"/>
      <c r="FMV665" s="416"/>
      <c r="FMW665" s="416"/>
      <c r="FMX665" s="416"/>
      <c r="FMY665" s="416"/>
      <c r="FMZ665" s="416"/>
      <c r="FNA665" s="416"/>
      <c r="FNB665" s="416"/>
      <c r="FNC665" s="416"/>
      <c r="FND665" s="416"/>
      <c r="FNE665" s="416"/>
      <c r="FNF665" s="416"/>
      <c r="FNG665" s="416"/>
      <c r="FNH665" s="416"/>
      <c r="FNI665" s="416"/>
      <c r="FNJ665" s="416"/>
      <c r="FNK665" s="416"/>
      <c r="FNL665" s="416"/>
      <c r="FNM665" s="416"/>
      <c r="FNN665" s="416"/>
      <c r="FNO665" s="416"/>
      <c r="FNP665" s="416"/>
      <c r="FNQ665" s="416"/>
      <c r="FNR665" s="416"/>
      <c r="FNS665" s="416"/>
      <c r="FNT665" s="416"/>
      <c r="FNU665" s="416"/>
      <c r="FNV665" s="416"/>
      <c r="FNW665" s="416"/>
      <c r="FNX665" s="416"/>
      <c r="FNY665" s="416"/>
      <c r="FNZ665" s="416"/>
      <c r="FOA665" s="416"/>
      <c r="FOB665" s="416"/>
      <c r="FOC665" s="416"/>
      <c r="FOD665" s="417"/>
      <c r="FOE665" s="417"/>
      <c r="FOF665" s="417"/>
      <c r="FOG665" s="417"/>
      <c r="FOH665" s="417"/>
      <c r="FOI665" s="417"/>
      <c r="FOJ665" s="417"/>
      <c r="FOK665" s="417"/>
      <c r="FOL665" s="417"/>
      <c r="FOM665" s="417"/>
      <c r="FON665" s="417"/>
      <c r="FOO665" s="417"/>
      <c r="FOP665" s="417"/>
      <c r="FOQ665" s="417"/>
      <c r="FOR665" s="417"/>
      <c r="FOS665" s="417"/>
      <c r="FOT665" s="417"/>
      <c r="FOU665" s="417"/>
      <c r="FOV665" s="417"/>
      <c r="FOW665" s="417"/>
      <c r="FOX665" s="417"/>
      <c r="FOY665" s="417"/>
      <c r="FOZ665" s="417"/>
      <c r="FPA665" s="417"/>
      <c r="FPB665" s="418"/>
      <c r="FPC665" s="418"/>
      <c r="FPD665" s="418"/>
      <c r="FPE665" s="418"/>
      <c r="FPF665" s="418"/>
      <c r="FPG665" s="417"/>
      <c r="FPH665" s="417"/>
      <c r="FPI665" s="418"/>
      <c r="FPJ665" s="418"/>
      <c r="FPK665" s="417"/>
      <c r="FPL665" s="417"/>
      <c r="FPM665" s="418"/>
      <c r="FPN665" s="418"/>
      <c r="FPO665" s="417"/>
      <c r="FPP665" s="417"/>
      <c r="FPQ665" s="417"/>
      <c r="FPR665" s="417"/>
      <c r="FPS665" s="417"/>
      <c r="FPT665" s="417"/>
      <c r="FPU665" s="417"/>
      <c r="FPV665" s="418"/>
      <c r="FPW665" s="418"/>
      <c r="FPX665" s="417"/>
      <c r="FPY665" s="417"/>
      <c r="FPZ665" s="418"/>
      <c r="FQA665" s="418"/>
      <c r="FQB665" s="417"/>
      <c r="FQC665" s="417"/>
      <c r="FQD665" s="417"/>
      <c r="FQE665" s="417"/>
      <c r="FQF665" s="417"/>
      <c r="FQG665" s="411"/>
      <c r="FQH665" s="443"/>
      <c r="FQI665" s="417"/>
      <c r="FQJ665" s="417"/>
      <c r="FQK665" s="417"/>
      <c r="FQL665" s="417"/>
      <c r="FQM665" s="417"/>
      <c r="FQN665" s="417"/>
      <c r="FQO665" s="417"/>
      <c r="FQP665" s="416"/>
      <c r="FQQ665" s="416"/>
      <c r="FQR665" s="416"/>
      <c r="FQS665" s="416"/>
      <c r="FQT665" s="416"/>
      <c r="FQU665" s="416"/>
      <c r="FQV665" s="416"/>
      <c r="FQW665" s="416"/>
      <c r="FQX665" s="416"/>
      <c r="FQY665" s="416"/>
      <c r="FQZ665" s="416"/>
      <c r="FRA665" s="416"/>
      <c r="FRB665" s="416"/>
      <c r="FRC665" s="416"/>
      <c r="FRD665" s="416"/>
      <c r="FRE665" s="416"/>
      <c r="FRF665" s="416"/>
      <c r="FRG665" s="416"/>
      <c r="FRH665" s="416"/>
      <c r="FRI665" s="416"/>
      <c r="FRJ665" s="416"/>
      <c r="FRK665" s="416"/>
      <c r="FRL665" s="416"/>
      <c r="FRM665" s="416"/>
      <c r="FRN665" s="416"/>
      <c r="FRO665" s="416"/>
      <c r="FRP665" s="416"/>
      <c r="FRQ665" s="416"/>
      <c r="FRR665" s="416"/>
      <c r="FRS665" s="416"/>
      <c r="FRT665" s="416"/>
      <c r="FRU665" s="416"/>
      <c r="FRV665" s="416"/>
      <c r="FRW665" s="416"/>
      <c r="FRX665" s="416"/>
      <c r="FRY665" s="416"/>
      <c r="FRZ665" s="416"/>
      <c r="FSA665" s="416"/>
      <c r="FSB665" s="416"/>
      <c r="FSC665" s="416"/>
      <c r="FSD665" s="416"/>
      <c r="FSE665" s="416"/>
      <c r="FSF665" s="416"/>
      <c r="FSG665" s="416"/>
      <c r="FSH665" s="417"/>
      <c r="FSI665" s="417"/>
      <c r="FSJ665" s="417"/>
      <c r="FSK665" s="417"/>
      <c r="FSL665" s="417"/>
      <c r="FSM665" s="417"/>
      <c r="FSN665" s="417"/>
      <c r="FSO665" s="417"/>
      <c r="FSP665" s="417"/>
      <c r="FSQ665" s="417"/>
      <c r="FSR665" s="417"/>
      <c r="FSS665" s="417"/>
      <c r="FST665" s="417"/>
      <c r="FSU665" s="417"/>
      <c r="FSV665" s="417"/>
      <c r="FSW665" s="417"/>
      <c r="FSX665" s="417"/>
      <c r="FSY665" s="417"/>
      <c r="FSZ665" s="417"/>
      <c r="FTA665" s="417"/>
      <c r="FTB665" s="417"/>
      <c r="FTC665" s="417"/>
      <c r="FTD665" s="417"/>
      <c r="FTE665" s="417"/>
      <c r="FTF665" s="418"/>
      <c r="FTG665" s="418"/>
      <c r="FTH665" s="418"/>
      <c r="FTI665" s="418"/>
      <c r="FTJ665" s="418"/>
      <c r="FTK665" s="417"/>
      <c r="FTL665" s="417"/>
      <c r="FTM665" s="418"/>
      <c r="FTN665" s="418"/>
      <c r="FTO665" s="417"/>
      <c r="FTP665" s="417"/>
      <c r="FTQ665" s="418"/>
      <c r="FTR665" s="418"/>
      <c r="FTS665" s="417"/>
      <c r="FTT665" s="417"/>
      <c r="FTU665" s="417"/>
      <c r="FTV665" s="417"/>
      <c r="FTW665" s="417"/>
      <c r="FTX665" s="417"/>
      <c r="FTY665" s="417"/>
      <c r="FTZ665" s="418"/>
      <c r="FUA665" s="418"/>
      <c r="FUB665" s="417"/>
      <c r="FUC665" s="417"/>
      <c r="FUD665" s="418"/>
      <c r="FUE665" s="418"/>
      <c r="FUF665" s="417"/>
      <c r="FUG665" s="417"/>
      <c r="FUH665" s="417"/>
      <c r="FUI665" s="417"/>
      <c r="FUJ665" s="417"/>
      <c r="FUK665" s="411"/>
      <c r="FUL665" s="443"/>
      <c r="FUM665" s="417"/>
      <c r="FUN665" s="417"/>
      <c r="FUO665" s="417"/>
      <c r="FUP665" s="417"/>
      <c r="FUQ665" s="417"/>
      <c r="FUR665" s="417"/>
      <c r="FUS665" s="417"/>
      <c r="FUT665" s="416"/>
      <c r="FUU665" s="416"/>
      <c r="FUV665" s="416"/>
      <c r="FUW665" s="416"/>
      <c r="FUX665" s="416"/>
      <c r="FUY665" s="416"/>
      <c r="FUZ665" s="416"/>
      <c r="FVA665" s="416"/>
      <c r="FVB665" s="416"/>
      <c r="FVC665" s="416"/>
      <c r="FVD665" s="416"/>
      <c r="FVE665" s="416"/>
      <c r="FVF665" s="416"/>
      <c r="FVG665" s="416"/>
      <c r="FVH665" s="416"/>
      <c r="FVI665" s="416"/>
      <c r="FVJ665" s="416"/>
      <c r="FVK665" s="416"/>
      <c r="FVL665" s="416"/>
      <c r="FVM665" s="416"/>
      <c r="FVN665" s="416"/>
      <c r="FVO665" s="416"/>
      <c r="FVP665" s="416"/>
      <c r="FVQ665" s="416"/>
      <c r="FVR665" s="416"/>
      <c r="FVS665" s="416"/>
      <c r="FVT665" s="416"/>
      <c r="FVU665" s="416"/>
      <c r="FVV665" s="416"/>
      <c r="FVW665" s="416"/>
      <c r="FVX665" s="416"/>
      <c r="FVY665" s="416"/>
      <c r="FVZ665" s="416"/>
      <c r="FWA665" s="416"/>
      <c r="FWB665" s="416"/>
      <c r="FWC665" s="416"/>
      <c r="FWD665" s="416"/>
      <c r="FWE665" s="416"/>
      <c r="FWF665" s="416"/>
      <c r="FWG665" s="416"/>
      <c r="FWH665" s="416"/>
      <c r="FWI665" s="416"/>
      <c r="FWJ665" s="416"/>
      <c r="FWK665" s="416"/>
      <c r="FWL665" s="417"/>
      <c r="FWM665" s="417"/>
      <c r="FWN665" s="417"/>
      <c r="FWO665" s="417"/>
      <c r="FWP665" s="417"/>
      <c r="FWQ665" s="417"/>
      <c r="FWR665" s="417"/>
      <c r="FWS665" s="417"/>
      <c r="FWT665" s="417"/>
      <c r="FWU665" s="417"/>
      <c r="FWV665" s="417"/>
      <c r="FWW665" s="417"/>
      <c r="FWX665" s="417"/>
      <c r="FWY665" s="417"/>
      <c r="FWZ665" s="417"/>
      <c r="FXA665" s="417"/>
      <c r="FXB665" s="417"/>
      <c r="FXC665" s="417"/>
      <c r="FXD665" s="417"/>
      <c r="FXE665" s="417"/>
      <c r="FXF665" s="417"/>
      <c r="FXG665" s="417"/>
      <c r="FXH665" s="417"/>
      <c r="FXI665" s="417"/>
      <c r="FXJ665" s="418"/>
      <c r="FXK665" s="418"/>
      <c r="FXL665" s="418"/>
      <c r="FXM665" s="418"/>
      <c r="FXN665" s="418"/>
      <c r="FXO665" s="417"/>
      <c r="FXP665" s="417"/>
      <c r="FXQ665" s="418"/>
      <c r="FXR665" s="418"/>
      <c r="FXS665" s="417"/>
      <c r="FXT665" s="417"/>
      <c r="FXU665" s="418"/>
      <c r="FXV665" s="418"/>
      <c r="FXW665" s="417"/>
      <c r="FXX665" s="417"/>
      <c r="FXY665" s="417"/>
      <c r="FXZ665" s="417"/>
      <c r="FYA665" s="417"/>
      <c r="FYB665" s="417"/>
      <c r="FYC665" s="417"/>
      <c r="FYD665" s="418"/>
      <c r="FYE665" s="418"/>
      <c r="FYF665" s="417"/>
      <c r="FYG665" s="417"/>
      <c r="FYH665" s="418"/>
      <c r="FYI665" s="418"/>
      <c r="FYJ665" s="417"/>
      <c r="FYK665" s="417"/>
      <c r="FYL665" s="417"/>
      <c r="FYM665" s="417"/>
      <c r="FYN665" s="417"/>
      <c r="FYO665" s="411"/>
      <c r="FYP665" s="443"/>
      <c r="FYQ665" s="417"/>
      <c r="FYR665" s="417"/>
      <c r="FYS665" s="417"/>
      <c r="FYT665" s="417"/>
      <c r="FYU665" s="417"/>
      <c r="FYV665" s="417"/>
      <c r="FYW665" s="417"/>
      <c r="FYX665" s="416"/>
      <c r="FYY665" s="416"/>
      <c r="FYZ665" s="416"/>
      <c r="FZA665" s="416"/>
      <c r="FZB665" s="416"/>
      <c r="FZC665" s="416"/>
      <c r="FZD665" s="416"/>
      <c r="FZE665" s="416"/>
      <c r="FZF665" s="416"/>
      <c r="FZG665" s="416"/>
      <c r="FZH665" s="416"/>
      <c r="FZI665" s="416"/>
      <c r="FZJ665" s="416"/>
      <c r="FZK665" s="416"/>
      <c r="FZL665" s="416"/>
      <c r="FZM665" s="416"/>
      <c r="FZN665" s="416"/>
      <c r="FZO665" s="416"/>
      <c r="FZP665" s="416"/>
      <c r="FZQ665" s="416"/>
      <c r="FZR665" s="416"/>
      <c r="FZS665" s="416"/>
      <c r="FZT665" s="416"/>
      <c r="FZU665" s="416"/>
      <c r="FZV665" s="416"/>
      <c r="FZW665" s="416"/>
      <c r="FZX665" s="416"/>
      <c r="FZY665" s="416"/>
      <c r="FZZ665" s="416"/>
      <c r="GAA665" s="416"/>
      <c r="GAB665" s="416"/>
      <c r="GAC665" s="416"/>
      <c r="GAD665" s="416"/>
      <c r="GAE665" s="416"/>
      <c r="GAF665" s="416"/>
      <c r="GAG665" s="416"/>
      <c r="GAH665" s="416"/>
      <c r="GAI665" s="416"/>
      <c r="GAJ665" s="416"/>
      <c r="GAK665" s="416"/>
      <c r="GAL665" s="416"/>
      <c r="GAM665" s="416"/>
      <c r="GAN665" s="416"/>
      <c r="GAO665" s="416"/>
      <c r="GAP665" s="417"/>
      <c r="GAQ665" s="417"/>
      <c r="GAR665" s="417"/>
      <c r="GAS665" s="417"/>
      <c r="GAT665" s="417"/>
      <c r="GAU665" s="417"/>
      <c r="GAV665" s="417"/>
      <c r="GAW665" s="417"/>
      <c r="GAX665" s="417"/>
      <c r="GAY665" s="417"/>
      <c r="GAZ665" s="417"/>
      <c r="GBA665" s="417"/>
      <c r="GBB665" s="417"/>
      <c r="GBC665" s="417"/>
      <c r="GBD665" s="417"/>
      <c r="GBE665" s="417"/>
      <c r="GBF665" s="417"/>
      <c r="GBG665" s="417"/>
      <c r="GBH665" s="417"/>
      <c r="GBI665" s="417"/>
      <c r="GBJ665" s="417"/>
      <c r="GBK665" s="417"/>
      <c r="GBL665" s="417"/>
      <c r="GBM665" s="417"/>
      <c r="GBN665" s="418"/>
      <c r="GBO665" s="418"/>
      <c r="GBP665" s="418"/>
      <c r="GBQ665" s="418"/>
      <c r="GBR665" s="418"/>
      <c r="GBS665" s="417"/>
      <c r="GBT665" s="417"/>
      <c r="GBU665" s="418"/>
      <c r="GBV665" s="418"/>
      <c r="GBW665" s="417"/>
      <c r="GBX665" s="417"/>
      <c r="GBY665" s="418"/>
      <c r="GBZ665" s="418"/>
      <c r="GCA665" s="417"/>
      <c r="GCB665" s="417"/>
      <c r="GCC665" s="417"/>
      <c r="GCD665" s="417"/>
      <c r="GCE665" s="417"/>
      <c r="GCF665" s="417"/>
      <c r="GCG665" s="417"/>
      <c r="GCH665" s="418"/>
      <c r="GCI665" s="418"/>
      <c r="GCJ665" s="417"/>
      <c r="GCK665" s="417"/>
      <c r="GCL665" s="418"/>
      <c r="GCM665" s="418"/>
      <c r="GCN665" s="417"/>
      <c r="GCO665" s="417"/>
      <c r="GCP665" s="417"/>
      <c r="GCQ665" s="417"/>
      <c r="GCR665" s="417"/>
      <c r="GCS665" s="411"/>
      <c r="GCT665" s="443"/>
      <c r="GCU665" s="417"/>
      <c r="GCV665" s="417"/>
      <c r="GCW665" s="417"/>
      <c r="GCX665" s="417"/>
      <c r="GCY665" s="417"/>
      <c r="GCZ665" s="417"/>
      <c r="GDA665" s="417"/>
      <c r="GDB665" s="416"/>
      <c r="GDC665" s="416"/>
      <c r="GDD665" s="416"/>
      <c r="GDE665" s="416"/>
      <c r="GDF665" s="416"/>
      <c r="GDG665" s="416"/>
      <c r="GDH665" s="416"/>
      <c r="GDI665" s="416"/>
      <c r="GDJ665" s="416"/>
      <c r="GDK665" s="416"/>
      <c r="GDL665" s="416"/>
      <c r="GDM665" s="416"/>
      <c r="GDN665" s="416"/>
      <c r="GDO665" s="416"/>
      <c r="GDP665" s="416"/>
      <c r="GDQ665" s="416"/>
      <c r="GDR665" s="416"/>
      <c r="GDS665" s="416"/>
      <c r="GDT665" s="416"/>
      <c r="GDU665" s="416"/>
      <c r="GDV665" s="416"/>
      <c r="GDW665" s="416"/>
      <c r="GDX665" s="416"/>
      <c r="GDY665" s="416"/>
      <c r="GDZ665" s="416"/>
      <c r="GEA665" s="416"/>
      <c r="GEB665" s="416"/>
      <c r="GEC665" s="416"/>
      <c r="GED665" s="416"/>
      <c r="GEE665" s="416"/>
      <c r="GEF665" s="416"/>
      <c r="GEG665" s="416"/>
      <c r="GEH665" s="416"/>
      <c r="GEI665" s="416"/>
      <c r="GEJ665" s="416"/>
      <c r="GEK665" s="416"/>
      <c r="GEL665" s="416"/>
      <c r="GEM665" s="416"/>
      <c r="GEN665" s="416"/>
      <c r="GEO665" s="416"/>
      <c r="GEP665" s="416"/>
      <c r="GEQ665" s="416"/>
      <c r="GER665" s="416"/>
      <c r="GES665" s="416"/>
      <c r="GET665" s="417"/>
      <c r="GEU665" s="417"/>
      <c r="GEV665" s="417"/>
      <c r="GEW665" s="417"/>
      <c r="GEX665" s="417"/>
      <c r="GEY665" s="417"/>
      <c r="GEZ665" s="417"/>
      <c r="GFA665" s="417"/>
      <c r="GFB665" s="417"/>
      <c r="GFC665" s="417"/>
      <c r="GFD665" s="417"/>
      <c r="GFE665" s="417"/>
      <c r="GFF665" s="417"/>
      <c r="GFG665" s="417"/>
      <c r="GFH665" s="417"/>
      <c r="GFI665" s="417"/>
      <c r="GFJ665" s="417"/>
      <c r="GFK665" s="417"/>
      <c r="GFL665" s="417"/>
      <c r="GFM665" s="417"/>
      <c r="GFN665" s="417"/>
      <c r="GFO665" s="417"/>
      <c r="GFP665" s="417"/>
      <c r="GFQ665" s="417"/>
      <c r="GFR665" s="418"/>
      <c r="GFS665" s="418"/>
      <c r="GFT665" s="418"/>
      <c r="GFU665" s="418"/>
      <c r="GFV665" s="418"/>
      <c r="GFW665" s="417"/>
      <c r="GFX665" s="417"/>
      <c r="GFY665" s="418"/>
      <c r="GFZ665" s="418"/>
      <c r="GGA665" s="417"/>
      <c r="GGB665" s="417"/>
      <c r="GGC665" s="418"/>
      <c r="GGD665" s="418"/>
      <c r="GGE665" s="417"/>
      <c r="GGF665" s="417"/>
      <c r="GGG665" s="417"/>
      <c r="GGH665" s="417"/>
      <c r="GGI665" s="417"/>
      <c r="GGJ665" s="417"/>
      <c r="GGK665" s="417"/>
      <c r="GGL665" s="418"/>
      <c r="GGM665" s="418"/>
      <c r="GGN665" s="417"/>
      <c r="GGO665" s="417"/>
      <c r="GGP665" s="418"/>
      <c r="GGQ665" s="418"/>
      <c r="GGR665" s="417"/>
      <c r="GGS665" s="417"/>
      <c r="GGT665" s="417"/>
      <c r="GGU665" s="417"/>
      <c r="GGV665" s="417"/>
      <c r="GGW665" s="411"/>
      <c r="GGX665" s="443"/>
      <c r="GGY665" s="417"/>
      <c r="GGZ665" s="417"/>
      <c r="GHA665" s="417"/>
      <c r="GHB665" s="417"/>
      <c r="GHC665" s="417"/>
      <c r="GHD665" s="417"/>
      <c r="GHE665" s="417"/>
      <c r="GHF665" s="416"/>
      <c r="GHG665" s="416"/>
      <c r="GHH665" s="416"/>
      <c r="GHI665" s="416"/>
      <c r="GHJ665" s="416"/>
      <c r="GHK665" s="416"/>
      <c r="GHL665" s="416"/>
      <c r="GHM665" s="416"/>
      <c r="GHN665" s="416"/>
      <c r="GHO665" s="416"/>
      <c r="GHP665" s="416"/>
      <c r="GHQ665" s="416"/>
      <c r="GHR665" s="416"/>
      <c r="GHS665" s="416"/>
      <c r="GHT665" s="416"/>
      <c r="GHU665" s="416"/>
      <c r="GHV665" s="416"/>
      <c r="GHW665" s="416"/>
      <c r="GHX665" s="416"/>
      <c r="GHY665" s="416"/>
      <c r="GHZ665" s="416"/>
      <c r="GIA665" s="416"/>
      <c r="GIB665" s="416"/>
      <c r="GIC665" s="416"/>
      <c r="GID665" s="416"/>
      <c r="GIE665" s="416"/>
      <c r="GIF665" s="416"/>
      <c r="GIG665" s="416"/>
      <c r="GIH665" s="416"/>
      <c r="GII665" s="416"/>
      <c r="GIJ665" s="416"/>
      <c r="GIK665" s="416"/>
      <c r="GIL665" s="416"/>
      <c r="GIM665" s="416"/>
      <c r="GIN665" s="416"/>
      <c r="GIO665" s="416"/>
      <c r="GIP665" s="416"/>
      <c r="GIQ665" s="416"/>
      <c r="GIR665" s="416"/>
      <c r="GIS665" s="416"/>
      <c r="GIT665" s="416"/>
      <c r="GIU665" s="416"/>
      <c r="GIV665" s="416"/>
      <c r="GIW665" s="416"/>
      <c r="GIX665" s="417"/>
      <c r="GIY665" s="417"/>
      <c r="GIZ665" s="417"/>
      <c r="GJA665" s="417"/>
      <c r="GJB665" s="417"/>
      <c r="GJC665" s="417"/>
      <c r="GJD665" s="417"/>
      <c r="GJE665" s="417"/>
      <c r="GJF665" s="417"/>
      <c r="GJG665" s="417"/>
      <c r="GJH665" s="417"/>
      <c r="GJI665" s="417"/>
      <c r="GJJ665" s="417"/>
      <c r="GJK665" s="417"/>
      <c r="GJL665" s="417"/>
      <c r="GJM665" s="417"/>
      <c r="GJN665" s="417"/>
      <c r="GJO665" s="417"/>
      <c r="GJP665" s="417"/>
      <c r="GJQ665" s="417"/>
      <c r="GJR665" s="417"/>
      <c r="GJS665" s="417"/>
      <c r="GJT665" s="417"/>
      <c r="GJU665" s="417"/>
      <c r="GJV665" s="418"/>
      <c r="GJW665" s="418"/>
      <c r="GJX665" s="418"/>
      <c r="GJY665" s="418"/>
      <c r="GJZ665" s="418"/>
      <c r="GKA665" s="417"/>
      <c r="GKB665" s="417"/>
      <c r="GKC665" s="418"/>
      <c r="GKD665" s="418"/>
      <c r="GKE665" s="417"/>
      <c r="GKF665" s="417"/>
      <c r="GKG665" s="418"/>
      <c r="GKH665" s="418"/>
      <c r="GKI665" s="417"/>
      <c r="GKJ665" s="417"/>
      <c r="GKK665" s="417"/>
      <c r="GKL665" s="417"/>
      <c r="GKM665" s="417"/>
      <c r="GKN665" s="417"/>
      <c r="GKO665" s="417"/>
      <c r="GKP665" s="418"/>
      <c r="GKQ665" s="418"/>
      <c r="GKR665" s="417"/>
      <c r="GKS665" s="417"/>
      <c r="GKT665" s="418"/>
      <c r="GKU665" s="418"/>
      <c r="GKV665" s="417"/>
      <c r="GKW665" s="417"/>
      <c r="GKX665" s="417"/>
      <c r="GKY665" s="417"/>
      <c r="GKZ665" s="417"/>
      <c r="GLA665" s="411"/>
      <c r="GLB665" s="443"/>
      <c r="GLC665" s="417"/>
      <c r="GLD665" s="417"/>
      <c r="GLE665" s="417"/>
      <c r="GLF665" s="417"/>
      <c r="GLG665" s="417"/>
      <c r="GLH665" s="417"/>
      <c r="GLI665" s="417"/>
      <c r="GLJ665" s="416"/>
      <c r="GLK665" s="416"/>
      <c r="GLL665" s="416"/>
      <c r="GLM665" s="416"/>
      <c r="GLN665" s="416"/>
      <c r="GLO665" s="416"/>
      <c r="GLP665" s="416"/>
      <c r="GLQ665" s="416"/>
      <c r="GLR665" s="416"/>
      <c r="GLS665" s="416"/>
      <c r="GLT665" s="416"/>
      <c r="GLU665" s="416"/>
      <c r="GLV665" s="416"/>
      <c r="GLW665" s="416"/>
      <c r="GLX665" s="416"/>
      <c r="GLY665" s="416"/>
      <c r="GLZ665" s="416"/>
      <c r="GMA665" s="416"/>
      <c r="GMB665" s="416"/>
      <c r="GMC665" s="416"/>
      <c r="GMD665" s="416"/>
      <c r="GME665" s="416"/>
      <c r="GMF665" s="416"/>
      <c r="GMG665" s="416"/>
      <c r="GMH665" s="416"/>
      <c r="GMI665" s="416"/>
      <c r="GMJ665" s="416"/>
      <c r="GMK665" s="416"/>
      <c r="GML665" s="416"/>
      <c r="GMM665" s="416"/>
      <c r="GMN665" s="416"/>
      <c r="GMO665" s="416"/>
      <c r="GMP665" s="416"/>
      <c r="GMQ665" s="416"/>
      <c r="GMR665" s="416"/>
      <c r="GMS665" s="416"/>
      <c r="GMT665" s="416"/>
      <c r="GMU665" s="416"/>
      <c r="GMV665" s="416"/>
      <c r="GMW665" s="416"/>
      <c r="GMX665" s="416"/>
      <c r="GMY665" s="416"/>
      <c r="GMZ665" s="416"/>
      <c r="GNA665" s="416"/>
      <c r="GNB665" s="417"/>
      <c r="GNC665" s="417"/>
      <c r="GND665" s="417"/>
      <c r="GNE665" s="417"/>
      <c r="GNF665" s="417"/>
      <c r="GNG665" s="417"/>
      <c r="GNH665" s="417"/>
      <c r="GNI665" s="417"/>
      <c r="GNJ665" s="417"/>
      <c r="GNK665" s="417"/>
      <c r="GNL665" s="417"/>
      <c r="GNM665" s="417"/>
      <c r="GNN665" s="417"/>
      <c r="GNO665" s="417"/>
      <c r="GNP665" s="417"/>
      <c r="GNQ665" s="417"/>
      <c r="GNR665" s="417"/>
      <c r="GNS665" s="417"/>
      <c r="GNT665" s="417"/>
      <c r="GNU665" s="417"/>
      <c r="GNV665" s="417"/>
      <c r="GNW665" s="417"/>
      <c r="GNX665" s="417"/>
      <c r="GNY665" s="417"/>
      <c r="GNZ665" s="418"/>
      <c r="GOA665" s="418"/>
      <c r="GOB665" s="418"/>
      <c r="GOC665" s="418"/>
      <c r="GOD665" s="418"/>
      <c r="GOE665" s="417"/>
      <c r="GOF665" s="417"/>
      <c r="GOG665" s="418"/>
      <c r="GOH665" s="418"/>
      <c r="GOI665" s="417"/>
      <c r="GOJ665" s="417"/>
      <c r="GOK665" s="418"/>
      <c r="GOL665" s="418"/>
      <c r="GOM665" s="417"/>
      <c r="GON665" s="417"/>
      <c r="GOO665" s="417"/>
      <c r="GOP665" s="417"/>
      <c r="GOQ665" s="417"/>
      <c r="GOR665" s="417"/>
      <c r="GOS665" s="417"/>
      <c r="GOT665" s="418"/>
      <c r="GOU665" s="418"/>
      <c r="GOV665" s="417"/>
      <c r="GOW665" s="417"/>
      <c r="GOX665" s="418"/>
      <c r="GOY665" s="418"/>
      <c r="GOZ665" s="417"/>
      <c r="GPA665" s="417"/>
      <c r="GPB665" s="417"/>
      <c r="GPC665" s="417"/>
      <c r="GPD665" s="417"/>
      <c r="GPE665" s="411"/>
      <c r="GPF665" s="443"/>
      <c r="GPG665" s="417"/>
      <c r="GPH665" s="417"/>
      <c r="GPI665" s="417"/>
      <c r="GPJ665" s="417"/>
      <c r="GPK665" s="417"/>
      <c r="GPL665" s="417"/>
      <c r="GPM665" s="417"/>
      <c r="GPN665" s="416"/>
      <c r="GPO665" s="416"/>
      <c r="GPP665" s="416"/>
      <c r="GPQ665" s="416"/>
      <c r="GPR665" s="416"/>
      <c r="GPS665" s="416"/>
      <c r="GPT665" s="416"/>
      <c r="GPU665" s="416"/>
      <c r="GPV665" s="416"/>
      <c r="GPW665" s="416"/>
      <c r="GPX665" s="416"/>
      <c r="GPY665" s="416"/>
      <c r="GPZ665" s="416"/>
      <c r="GQA665" s="416"/>
      <c r="GQB665" s="416"/>
      <c r="GQC665" s="416"/>
      <c r="GQD665" s="416"/>
      <c r="GQE665" s="416"/>
      <c r="GQF665" s="416"/>
      <c r="GQG665" s="416"/>
      <c r="GQH665" s="416"/>
      <c r="GQI665" s="416"/>
      <c r="GQJ665" s="416"/>
      <c r="GQK665" s="416"/>
      <c r="GQL665" s="416"/>
      <c r="GQM665" s="416"/>
      <c r="GQN665" s="416"/>
      <c r="GQO665" s="416"/>
      <c r="GQP665" s="416"/>
      <c r="GQQ665" s="416"/>
      <c r="GQR665" s="416"/>
      <c r="GQS665" s="416"/>
      <c r="GQT665" s="416"/>
      <c r="GQU665" s="416"/>
      <c r="GQV665" s="416"/>
      <c r="GQW665" s="416"/>
      <c r="GQX665" s="416"/>
      <c r="GQY665" s="416"/>
      <c r="GQZ665" s="416"/>
      <c r="GRA665" s="416"/>
      <c r="GRB665" s="416"/>
      <c r="GRC665" s="416"/>
      <c r="GRD665" s="416"/>
      <c r="GRE665" s="416"/>
      <c r="GRF665" s="417"/>
      <c r="GRG665" s="417"/>
      <c r="GRH665" s="417"/>
      <c r="GRI665" s="417"/>
      <c r="GRJ665" s="417"/>
      <c r="GRK665" s="417"/>
      <c r="GRL665" s="417"/>
      <c r="GRM665" s="417"/>
      <c r="GRN665" s="417"/>
      <c r="GRO665" s="417"/>
      <c r="GRP665" s="417"/>
      <c r="GRQ665" s="417"/>
      <c r="GRR665" s="417"/>
      <c r="GRS665" s="417"/>
      <c r="GRT665" s="417"/>
      <c r="GRU665" s="417"/>
      <c r="GRV665" s="417"/>
      <c r="GRW665" s="417"/>
      <c r="GRX665" s="417"/>
      <c r="GRY665" s="417"/>
      <c r="GRZ665" s="417"/>
      <c r="GSA665" s="417"/>
      <c r="GSB665" s="417"/>
      <c r="GSC665" s="417"/>
      <c r="GSD665" s="418"/>
      <c r="GSE665" s="418"/>
      <c r="GSF665" s="418"/>
      <c r="GSG665" s="418"/>
      <c r="GSH665" s="418"/>
      <c r="GSI665" s="417"/>
      <c r="GSJ665" s="417"/>
      <c r="GSK665" s="418"/>
      <c r="GSL665" s="418"/>
      <c r="GSM665" s="417"/>
      <c r="GSN665" s="417"/>
      <c r="GSO665" s="418"/>
      <c r="GSP665" s="418"/>
      <c r="GSQ665" s="417"/>
      <c r="GSR665" s="417"/>
      <c r="GSS665" s="417"/>
      <c r="GST665" s="417"/>
      <c r="GSU665" s="417"/>
      <c r="GSV665" s="417"/>
      <c r="GSW665" s="417"/>
      <c r="GSX665" s="418"/>
      <c r="GSY665" s="418"/>
      <c r="GSZ665" s="417"/>
      <c r="GTA665" s="417"/>
      <c r="GTB665" s="418"/>
      <c r="GTC665" s="418"/>
      <c r="GTD665" s="417"/>
      <c r="GTE665" s="417"/>
      <c r="GTF665" s="417"/>
      <c r="GTG665" s="417"/>
      <c r="GTH665" s="417"/>
      <c r="GTI665" s="411"/>
      <c r="GTJ665" s="443"/>
      <c r="GTK665" s="417"/>
      <c r="GTL665" s="417"/>
      <c r="GTM665" s="417"/>
      <c r="GTN665" s="417"/>
      <c r="GTO665" s="417"/>
      <c r="GTP665" s="417"/>
      <c r="GTQ665" s="417"/>
      <c r="GTR665" s="416"/>
      <c r="GTS665" s="416"/>
      <c r="GTT665" s="416"/>
      <c r="GTU665" s="416"/>
      <c r="GTV665" s="416"/>
      <c r="GTW665" s="416"/>
      <c r="GTX665" s="416"/>
      <c r="GTY665" s="416"/>
      <c r="GTZ665" s="416"/>
      <c r="GUA665" s="416"/>
      <c r="GUB665" s="416"/>
      <c r="GUC665" s="416"/>
      <c r="GUD665" s="416"/>
      <c r="GUE665" s="416"/>
      <c r="GUF665" s="416"/>
      <c r="GUG665" s="416"/>
      <c r="GUH665" s="416"/>
      <c r="GUI665" s="416"/>
      <c r="GUJ665" s="416"/>
      <c r="GUK665" s="416"/>
      <c r="GUL665" s="416"/>
      <c r="GUM665" s="416"/>
      <c r="GUN665" s="416"/>
      <c r="GUO665" s="416"/>
      <c r="GUP665" s="416"/>
      <c r="GUQ665" s="416"/>
      <c r="GUR665" s="416"/>
      <c r="GUS665" s="416"/>
      <c r="GUT665" s="416"/>
      <c r="GUU665" s="416"/>
      <c r="GUV665" s="416"/>
      <c r="GUW665" s="416"/>
      <c r="GUX665" s="416"/>
      <c r="GUY665" s="416"/>
      <c r="GUZ665" s="416"/>
      <c r="GVA665" s="416"/>
      <c r="GVB665" s="416"/>
      <c r="GVC665" s="416"/>
      <c r="GVD665" s="416"/>
      <c r="GVE665" s="416"/>
      <c r="GVF665" s="416"/>
      <c r="GVG665" s="416"/>
      <c r="GVH665" s="416"/>
      <c r="GVI665" s="416"/>
      <c r="GVJ665" s="417"/>
      <c r="GVK665" s="417"/>
      <c r="GVL665" s="417"/>
      <c r="GVM665" s="417"/>
      <c r="GVN665" s="417"/>
      <c r="GVO665" s="417"/>
      <c r="GVP665" s="417"/>
      <c r="GVQ665" s="417"/>
      <c r="GVR665" s="417"/>
      <c r="GVS665" s="417"/>
      <c r="GVT665" s="417"/>
      <c r="GVU665" s="417"/>
      <c r="GVV665" s="417"/>
      <c r="GVW665" s="417"/>
      <c r="GVX665" s="417"/>
      <c r="GVY665" s="417"/>
      <c r="GVZ665" s="417"/>
      <c r="GWA665" s="417"/>
      <c r="GWB665" s="417"/>
      <c r="GWC665" s="417"/>
      <c r="GWD665" s="417"/>
      <c r="GWE665" s="417"/>
      <c r="GWF665" s="417"/>
      <c r="GWG665" s="417"/>
      <c r="GWH665" s="418"/>
      <c r="GWI665" s="418"/>
      <c r="GWJ665" s="418"/>
      <c r="GWK665" s="418"/>
      <c r="GWL665" s="418"/>
      <c r="GWM665" s="417"/>
      <c r="GWN665" s="417"/>
      <c r="GWO665" s="418"/>
      <c r="GWP665" s="418"/>
      <c r="GWQ665" s="417"/>
      <c r="GWR665" s="417"/>
      <c r="GWS665" s="418"/>
      <c r="GWT665" s="418"/>
      <c r="GWU665" s="417"/>
      <c r="GWV665" s="417"/>
      <c r="GWW665" s="417"/>
      <c r="GWX665" s="417"/>
      <c r="GWY665" s="417"/>
      <c r="GWZ665" s="417"/>
      <c r="GXA665" s="417"/>
      <c r="GXB665" s="418"/>
      <c r="GXC665" s="418"/>
      <c r="GXD665" s="417"/>
      <c r="GXE665" s="417"/>
      <c r="GXF665" s="418"/>
      <c r="GXG665" s="418"/>
      <c r="GXH665" s="417"/>
      <c r="GXI665" s="417"/>
      <c r="GXJ665" s="417"/>
      <c r="GXK665" s="417"/>
      <c r="GXL665" s="417"/>
      <c r="GXM665" s="411"/>
      <c r="GXN665" s="443"/>
      <c r="GXO665" s="417"/>
      <c r="GXP665" s="417"/>
      <c r="GXQ665" s="417"/>
      <c r="GXR665" s="417"/>
      <c r="GXS665" s="417"/>
      <c r="GXT665" s="417"/>
      <c r="GXU665" s="417"/>
      <c r="GXV665" s="416"/>
      <c r="GXW665" s="416"/>
      <c r="GXX665" s="416"/>
      <c r="GXY665" s="416"/>
      <c r="GXZ665" s="416"/>
      <c r="GYA665" s="416"/>
      <c r="GYB665" s="416"/>
      <c r="GYC665" s="416"/>
      <c r="GYD665" s="416"/>
      <c r="GYE665" s="416"/>
      <c r="GYF665" s="416"/>
      <c r="GYG665" s="416"/>
      <c r="GYH665" s="416"/>
      <c r="GYI665" s="416"/>
      <c r="GYJ665" s="416"/>
      <c r="GYK665" s="416"/>
      <c r="GYL665" s="416"/>
      <c r="GYM665" s="416"/>
      <c r="GYN665" s="416"/>
      <c r="GYO665" s="416"/>
      <c r="GYP665" s="416"/>
      <c r="GYQ665" s="416"/>
      <c r="GYR665" s="416"/>
      <c r="GYS665" s="416"/>
      <c r="GYT665" s="416"/>
      <c r="GYU665" s="416"/>
      <c r="GYV665" s="416"/>
      <c r="GYW665" s="416"/>
      <c r="GYX665" s="416"/>
      <c r="GYY665" s="416"/>
      <c r="GYZ665" s="416"/>
      <c r="GZA665" s="416"/>
      <c r="GZB665" s="416"/>
      <c r="GZC665" s="416"/>
      <c r="GZD665" s="416"/>
      <c r="GZE665" s="416"/>
      <c r="GZF665" s="416"/>
      <c r="GZG665" s="416"/>
      <c r="GZH665" s="416"/>
      <c r="GZI665" s="416"/>
      <c r="GZJ665" s="416"/>
      <c r="GZK665" s="416"/>
      <c r="GZL665" s="416"/>
      <c r="GZM665" s="416"/>
      <c r="GZN665" s="417"/>
      <c r="GZO665" s="417"/>
      <c r="GZP665" s="417"/>
      <c r="GZQ665" s="417"/>
      <c r="GZR665" s="417"/>
      <c r="GZS665" s="417"/>
      <c r="GZT665" s="417"/>
      <c r="GZU665" s="417"/>
      <c r="GZV665" s="417"/>
      <c r="GZW665" s="417"/>
      <c r="GZX665" s="417"/>
      <c r="GZY665" s="417"/>
      <c r="GZZ665" s="417"/>
      <c r="HAA665" s="417"/>
      <c r="HAB665" s="417"/>
      <c r="HAC665" s="417"/>
      <c r="HAD665" s="417"/>
      <c r="HAE665" s="417"/>
      <c r="HAF665" s="417"/>
      <c r="HAG665" s="417"/>
      <c r="HAH665" s="417"/>
      <c r="HAI665" s="417"/>
      <c r="HAJ665" s="417"/>
      <c r="HAK665" s="417"/>
      <c r="HAL665" s="418"/>
      <c r="HAM665" s="418"/>
      <c r="HAN665" s="418"/>
      <c r="HAO665" s="418"/>
      <c r="HAP665" s="418"/>
      <c r="HAQ665" s="417"/>
      <c r="HAR665" s="417"/>
      <c r="HAS665" s="418"/>
      <c r="HAT665" s="418"/>
      <c r="HAU665" s="417"/>
      <c r="HAV665" s="417"/>
      <c r="HAW665" s="418"/>
      <c r="HAX665" s="418"/>
      <c r="HAY665" s="417"/>
      <c r="HAZ665" s="417"/>
      <c r="HBA665" s="417"/>
      <c r="HBB665" s="417"/>
      <c r="HBC665" s="417"/>
      <c r="HBD665" s="417"/>
      <c r="HBE665" s="417"/>
      <c r="HBF665" s="418"/>
      <c r="HBG665" s="418"/>
      <c r="HBH665" s="417"/>
      <c r="HBI665" s="417"/>
      <c r="HBJ665" s="418"/>
      <c r="HBK665" s="418"/>
      <c r="HBL665" s="417"/>
      <c r="HBM665" s="417"/>
      <c r="HBN665" s="417"/>
      <c r="HBO665" s="417"/>
      <c r="HBP665" s="417"/>
      <c r="HBQ665" s="411"/>
      <c r="HBR665" s="443"/>
      <c r="HBS665" s="417"/>
      <c r="HBT665" s="417"/>
      <c r="HBU665" s="417"/>
      <c r="HBV665" s="417"/>
      <c r="HBW665" s="417"/>
      <c r="HBX665" s="417"/>
      <c r="HBY665" s="417"/>
      <c r="HBZ665" s="416"/>
      <c r="HCA665" s="416"/>
      <c r="HCB665" s="416"/>
      <c r="HCC665" s="416"/>
      <c r="HCD665" s="416"/>
      <c r="HCE665" s="416"/>
      <c r="HCF665" s="416"/>
      <c r="HCG665" s="416"/>
      <c r="HCH665" s="416"/>
      <c r="HCI665" s="416"/>
      <c r="HCJ665" s="416"/>
      <c r="HCK665" s="416"/>
      <c r="HCL665" s="416"/>
      <c r="HCM665" s="416"/>
      <c r="HCN665" s="416"/>
      <c r="HCO665" s="416"/>
      <c r="HCP665" s="416"/>
      <c r="HCQ665" s="416"/>
      <c r="HCR665" s="416"/>
      <c r="HCS665" s="416"/>
      <c r="HCT665" s="416"/>
      <c r="HCU665" s="416"/>
      <c r="HCV665" s="416"/>
      <c r="HCW665" s="416"/>
      <c r="HCX665" s="416"/>
      <c r="HCY665" s="416"/>
      <c r="HCZ665" s="416"/>
      <c r="HDA665" s="416"/>
      <c r="HDB665" s="416"/>
      <c r="HDC665" s="416"/>
      <c r="HDD665" s="416"/>
      <c r="HDE665" s="416"/>
      <c r="HDF665" s="416"/>
      <c r="HDG665" s="416"/>
      <c r="HDH665" s="416"/>
      <c r="HDI665" s="416"/>
      <c r="HDJ665" s="416"/>
      <c r="HDK665" s="416"/>
      <c r="HDL665" s="416"/>
      <c r="HDM665" s="416"/>
      <c r="HDN665" s="416"/>
      <c r="HDO665" s="416"/>
      <c r="HDP665" s="416"/>
      <c r="HDQ665" s="416"/>
      <c r="HDR665" s="417"/>
      <c r="HDS665" s="417"/>
      <c r="HDT665" s="417"/>
      <c r="HDU665" s="417"/>
      <c r="HDV665" s="417"/>
      <c r="HDW665" s="417"/>
      <c r="HDX665" s="417"/>
      <c r="HDY665" s="417"/>
      <c r="HDZ665" s="417"/>
      <c r="HEA665" s="417"/>
      <c r="HEB665" s="417"/>
      <c r="HEC665" s="417"/>
      <c r="HED665" s="417"/>
      <c r="HEE665" s="417"/>
      <c r="HEF665" s="417"/>
      <c r="HEG665" s="417"/>
      <c r="HEH665" s="417"/>
      <c r="HEI665" s="417"/>
      <c r="HEJ665" s="417"/>
      <c r="HEK665" s="417"/>
      <c r="HEL665" s="417"/>
      <c r="HEM665" s="417"/>
      <c r="HEN665" s="417"/>
      <c r="HEO665" s="417"/>
      <c r="HEP665" s="418"/>
      <c r="HEQ665" s="418"/>
      <c r="HER665" s="418"/>
      <c r="HES665" s="418"/>
      <c r="HET665" s="418"/>
      <c r="HEU665" s="417"/>
      <c r="HEV665" s="417"/>
      <c r="HEW665" s="418"/>
      <c r="HEX665" s="418"/>
      <c r="HEY665" s="417"/>
      <c r="HEZ665" s="417"/>
      <c r="HFA665" s="418"/>
      <c r="HFB665" s="418"/>
      <c r="HFC665" s="417"/>
      <c r="HFD665" s="417"/>
      <c r="HFE665" s="417"/>
      <c r="HFF665" s="417"/>
      <c r="HFG665" s="417"/>
      <c r="HFH665" s="417"/>
      <c r="HFI665" s="417"/>
      <c r="HFJ665" s="418"/>
      <c r="HFK665" s="418"/>
      <c r="HFL665" s="417"/>
      <c r="HFM665" s="417"/>
      <c r="HFN665" s="418"/>
      <c r="HFO665" s="418"/>
      <c r="HFP665" s="417"/>
      <c r="HFQ665" s="417"/>
      <c r="HFR665" s="417"/>
      <c r="HFS665" s="417"/>
      <c r="HFT665" s="417"/>
      <c r="HFU665" s="411"/>
      <c r="HFV665" s="443"/>
      <c r="HFW665" s="417"/>
      <c r="HFX665" s="417"/>
      <c r="HFY665" s="417"/>
      <c r="HFZ665" s="417"/>
      <c r="HGA665" s="417"/>
      <c r="HGB665" s="417"/>
      <c r="HGC665" s="417"/>
      <c r="HGD665" s="416"/>
      <c r="HGE665" s="416"/>
      <c r="HGF665" s="416"/>
      <c r="HGG665" s="416"/>
      <c r="HGH665" s="416"/>
      <c r="HGI665" s="416"/>
      <c r="HGJ665" s="416"/>
      <c r="HGK665" s="416"/>
      <c r="HGL665" s="416"/>
      <c r="HGM665" s="416"/>
      <c r="HGN665" s="416"/>
      <c r="HGO665" s="416"/>
      <c r="HGP665" s="416"/>
      <c r="HGQ665" s="416"/>
      <c r="HGR665" s="416"/>
      <c r="HGS665" s="416"/>
      <c r="HGT665" s="416"/>
      <c r="HGU665" s="416"/>
      <c r="HGV665" s="416"/>
      <c r="HGW665" s="416"/>
      <c r="HGX665" s="416"/>
      <c r="HGY665" s="416"/>
      <c r="HGZ665" s="416"/>
      <c r="HHA665" s="416"/>
      <c r="HHB665" s="416"/>
      <c r="HHC665" s="416"/>
      <c r="HHD665" s="416"/>
      <c r="HHE665" s="416"/>
      <c r="HHF665" s="416"/>
      <c r="HHG665" s="416"/>
      <c r="HHH665" s="416"/>
      <c r="HHI665" s="416"/>
      <c r="HHJ665" s="416"/>
      <c r="HHK665" s="416"/>
      <c r="HHL665" s="416"/>
      <c r="HHM665" s="416"/>
      <c r="HHN665" s="416"/>
      <c r="HHO665" s="416"/>
      <c r="HHP665" s="416"/>
      <c r="HHQ665" s="416"/>
      <c r="HHR665" s="416"/>
      <c r="HHS665" s="416"/>
      <c r="HHT665" s="416"/>
      <c r="HHU665" s="416"/>
      <c r="HHV665" s="417"/>
      <c r="HHW665" s="417"/>
      <c r="HHX665" s="417"/>
      <c r="HHY665" s="417"/>
      <c r="HHZ665" s="417"/>
      <c r="HIA665" s="417"/>
      <c r="HIB665" s="417"/>
      <c r="HIC665" s="417"/>
      <c r="HID665" s="417"/>
      <c r="HIE665" s="417"/>
      <c r="HIF665" s="417"/>
      <c r="HIG665" s="417"/>
      <c r="HIH665" s="417"/>
      <c r="HII665" s="417"/>
      <c r="HIJ665" s="417"/>
      <c r="HIK665" s="417"/>
      <c r="HIL665" s="417"/>
      <c r="HIM665" s="417"/>
      <c r="HIN665" s="417"/>
      <c r="HIO665" s="417"/>
      <c r="HIP665" s="417"/>
      <c r="HIQ665" s="417"/>
      <c r="HIR665" s="417"/>
      <c r="HIS665" s="417"/>
      <c r="HIT665" s="418"/>
      <c r="HIU665" s="418"/>
      <c r="HIV665" s="418"/>
      <c r="HIW665" s="418"/>
      <c r="HIX665" s="418"/>
      <c r="HIY665" s="417"/>
      <c r="HIZ665" s="417"/>
      <c r="HJA665" s="418"/>
      <c r="HJB665" s="418"/>
      <c r="HJC665" s="417"/>
      <c r="HJD665" s="417"/>
      <c r="HJE665" s="418"/>
      <c r="HJF665" s="418"/>
      <c r="HJG665" s="417"/>
      <c r="HJH665" s="417"/>
      <c r="HJI665" s="417"/>
      <c r="HJJ665" s="417"/>
      <c r="HJK665" s="417"/>
      <c r="HJL665" s="417"/>
      <c r="HJM665" s="417"/>
      <c r="HJN665" s="418"/>
      <c r="HJO665" s="418"/>
      <c r="HJP665" s="417"/>
      <c r="HJQ665" s="417"/>
      <c r="HJR665" s="418"/>
      <c r="HJS665" s="418"/>
      <c r="HJT665" s="417"/>
      <c r="HJU665" s="417"/>
      <c r="HJV665" s="417"/>
      <c r="HJW665" s="417"/>
      <c r="HJX665" s="417"/>
      <c r="HJY665" s="411"/>
      <c r="HJZ665" s="443"/>
      <c r="HKA665" s="417"/>
      <c r="HKB665" s="417"/>
      <c r="HKC665" s="417"/>
      <c r="HKD665" s="417"/>
      <c r="HKE665" s="417"/>
      <c r="HKF665" s="417"/>
      <c r="HKG665" s="417"/>
      <c r="HKH665" s="416"/>
      <c r="HKI665" s="416"/>
      <c r="HKJ665" s="416"/>
      <c r="HKK665" s="416"/>
      <c r="HKL665" s="416"/>
      <c r="HKM665" s="416"/>
      <c r="HKN665" s="416"/>
      <c r="HKO665" s="416"/>
      <c r="HKP665" s="416"/>
      <c r="HKQ665" s="416"/>
      <c r="HKR665" s="416"/>
      <c r="HKS665" s="416"/>
      <c r="HKT665" s="416"/>
      <c r="HKU665" s="416"/>
      <c r="HKV665" s="416"/>
      <c r="HKW665" s="416"/>
      <c r="HKX665" s="416"/>
      <c r="HKY665" s="416"/>
      <c r="HKZ665" s="416"/>
      <c r="HLA665" s="416"/>
      <c r="HLB665" s="416"/>
      <c r="HLC665" s="416"/>
      <c r="HLD665" s="416"/>
      <c r="HLE665" s="416"/>
      <c r="HLF665" s="416"/>
      <c r="HLG665" s="416"/>
      <c r="HLH665" s="416"/>
      <c r="HLI665" s="416"/>
      <c r="HLJ665" s="416"/>
      <c r="HLK665" s="416"/>
      <c r="HLL665" s="416"/>
      <c r="HLM665" s="416"/>
      <c r="HLN665" s="416"/>
      <c r="HLO665" s="416"/>
      <c r="HLP665" s="416"/>
      <c r="HLQ665" s="416"/>
      <c r="HLR665" s="416"/>
      <c r="HLS665" s="416"/>
      <c r="HLT665" s="416"/>
      <c r="HLU665" s="416"/>
      <c r="HLV665" s="416"/>
      <c r="HLW665" s="416"/>
      <c r="HLX665" s="416"/>
      <c r="HLY665" s="416"/>
      <c r="HLZ665" s="417"/>
      <c r="HMA665" s="417"/>
      <c r="HMB665" s="417"/>
      <c r="HMC665" s="417"/>
      <c r="HMD665" s="417"/>
      <c r="HME665" s="417"/>
      <c r="HMF665" s="417"/>
      <c r="HMG665" s="417"/>
      <c r="HMH665" s="417"/>
      <c r="HMI665" s="417"/>
      <c r="HMJ665" s="417"/>
      <c r="HMK665" s="417"/>
      <c r="HML665" s="417"/>
      <c r="HMM665" s="417"/>
      <c r="HMN665" s="417"/>
      <c r="HMO665" s="417"/>
      <c r="HMP665" s="417"/>
      <c r="HMQ665" s="417"/>
      <c r="HMR665" s="417"/>
      <c r="HMS665" s="417"/>
      <c r="HMT665" s="417"/>
      <c r="HMU665" s="417"/>
      <c r="HMV665" s="417"/>
      <c r="HMW665" s="417"/>
      <c r="HMX665" s="418"/>
      <c r="HMY665" s="418"/>
      <c r="HMZ665" s="418"/>
      <c r="HNA665" s="418"/>
      <c r="HNB665" s="418"/>
      <c r="HNC665" s="417"/>
      <c r="HND665" s="417"/>
      <c r="HNE665" s="418"/>
      <c r="HNF665" s="418"/>
      <c r="HNG665" s="417"/>
      <c r="HNH665" s="417"/>
      <c r="HNI665" s="418"/>
      <c r="HNJ665" s="418"/>
      <c r="HNK665" s="417"/>
      <c r="HNL665" s="417"/>
      <c r="HNM665" s="417"/>
      <c r="HNN665" s="417"/>
      <c r="HNO665" s="417"/>
      <c r="HNP665" s="417"/>
      <c r="HNQ665" s="417"/>
      <c r="HNR665" s="418"/>
      <c r="HNS665" s="418"/>
      <c r="HNT665" s="417"/>
      <c r="HNU665" s="417"/>
      <c r="HNV665" s="418"/>
      <c r="HNW665" s="418"/>
      <c r="HNX665" s="417"/>
      <c r="HNY665" s="417"/>
      <c r="HNZ665" s="417"/>
      <c r="HOA665" s="417"/>
      <c r="HOB665" s="417"/>
      <c r="HOC665" s="411"/>
      <c r="HOD665" s="443"/>
      <c r="HOE665" s="417"/>
      <c r="HOF665" s="417"/>
      <c r="HOG665" s="417"/>
      <c r="HOH665" s="417"/>
      <c r="HOI665" s="417"/>
      <c r="HOJ665" s="417"/>
      <c r="HOK665" s="417"/>
      <c r="HOL665" s="416"/>
      <c r="HOM665" s="416"/>
      <c r="HON665" s="416"/>
      <c r="HOO665" s="416"/>
      <c r="HOP665" s="416"/>
      <c r="HOQ665" s="416"/>
      <c r="HOR665" s="416"/>
      <c r="HOS665" s="416"/>
      <c r="HOT665" s="416"/>
      <c r="HOU665" s="416"/>
      <c r="HOV665" s="416"/>
      <c r="HOW665" s="416"/>
      <c r="HOX665" s="416"/>
      <c r="HOY665" s="416"/>
      <c r="HOZ665" s="416"/>
      <c r="HPA665" s="416"/>
      <c r="HPB665" s="416"/>
      <c r="HPC665" s="416"/>
      <c r="HPD665" s="416"/>
      <c r="HPE665" s="416"/>
      <c r="HPF665" s="416"/>
      <c r="HPG665" s="416"/>
      <c r="HPH665" s="416"/>
      <c r="HPI665" s="416"/>
      <c r="HPJ665" s="416"/>
      <c r="HPK665" s="416"/>
      <c r="HPL665" s="416"/>
      <c r="HPM665" s="416"/>
      <c r="HPN665" s="416"/>
      <c r="HPO665" s="416"/>
      <c r="HPP665" s="416"/>
      <c r="HPQ665" s="416"/>
      <c r="HPR665" s="416"/>
      <c r="HPS665" s="416"/>
      <c r="HPT665" s="416"/>
      <c r="HPU665" s="416"/>
      <c r="HPV665" s="416"/>
      <c r="HPW665" s="416"/>
      <c r="HPX665" s="416"/>
      <c r="HPY665" s="416"/>
      <c r="HPZ665" s="416"/>
      <c r="HQA665" s="416"/>
      <c r="HQB665" s="416"/>
      <c r="HQC665" s="416"/>
      <c r="HQD665" s="417"/>
      <c r="HQE665" s="417"/>
      <c r="HQF665" s="417"/>
      <c r="HQG665" s="417"/>
      <c r="HQH665" s="417"/>
      <c r="HQI665" s="417"/>
      <c r="HQJ665" s="417"/>
      <c r="HQK665" s="417"/>
      <c r="HQL665" s="417"/>
      <c r="HQM665" s="417"/>
      <c r="HQN665" s="417"/>
      <c r="HQO665" s="417"/>
      <c r="HQP665" s="417"/>
      <c r="HQQ665" s="417"/>
      <c r="HQR665" s="417"/>
      <c r="HQS665" s="417"/>
      <c r="HQT665" s="417"/>
      <c r="HQU665" s="417"/>
      <c r="HQV665" s="417"/>
      <c r="HQW665" s="417"/>
      <c r="HQX665" s="417"/>
      <c r="HQY665" s="417"/>
      <c r="HQZ665" s="417"/>
      <c r="HRA665" s="417"/>
      <c r="HRB665" s="418"/>
      <c r="HRC665" s="418"/>
      <c r="HRD665" s="418"/>
      <c r="HRE665" s="418"/>
      <c r="HRF665" s="418"/>
      <c r="HRG665" s="417"/>
      <c r="HRH665" s="417"/>
      <c r="HRI665" s="418"/>
      <c r="HRJ665" s="418"/>
      <c r="HRK665" s="417"/>
      <c r="HRL665" s="417"/>
      <c r="HRM665" s="418"/>
      <c r="HRN665" s="418"/>
      <c r="HRO665" s="417"/>
      <c r="HRP665" s="417"/>
      <c r="HRQ665" s="417"/>
      <c r="HRR665" s="417"/>
      <c r="HRS665" s="417"/>
      <c r="HRT665" s="417"/>
      <c r="HRU665" s="417"/>
      <c r="HRV665" s="418"/>
      <c r="HRW665" s="418"/>
      <c r="HRX665" s="417"/>
      <c r="HRY665" s="417"/>
      <c r="HRZ665" s="418"/>
      <c r="HSA665" s="418"/>
      <c r="HSB665" s="417"/>
      <c r="HSC665" s="417"/>
      <c r="HSD665" s="417"/>
      <c r="HSE665" s="417"/>
      <c r="HSF665" s="417"/>
      <c r="HSG665" s="411"/>
      <c r="HSH665" s="443"/>
      <c r="HSI665" s="417"/>
      <c r="HSJ665" s="417"/>
      <c r="HSK665" s="417"/>
      <c r="HSL665" s="417"/>
      <c r="HSM665" s="417"/>
      <c r="HSN665" s="417"/>
      <c r="HSO665" s="417"/>
      <c r="HSP665" s="416"/>
      <c r="HSQ665" s="416"/>
      <c r="HSR665" s="416"/>
      <c r="HSS665" s="416"/>
      <c r="HST665" s="416"/>
      <c r="HSU665" s="416"/>
      <c r="HSV665" s="416"/>
      <c r="HSW665" s="416"/>
      <c r="HSX665" s="416"/>
      <c r="HSY665" s="416"/>
      <c r="HSZ665" s="416"/>
      <c r="HTA665" s="416"/>
      <c r="HTB665" s="416"/>
      <c r="HTC665" s="416"/>
      <c r="HTD665" s="416"/>
      <c r="HTE665" s="416"/>
      <c r="HTF665" s="416"/>
      <c r="HTG665" s="416"/>
      <c r="HTH665" s="416"/>
      <c r="HTI665" s="416"/>
      <c r="HTJ665" s="416"/>
      <c r="HTK665" s="416"/>
      <c r="HTL665" s="416"/>
      <c r="HTM665" s="416"/>
      <c r="HTN665" s="416"/>
      <c r="HTO665" s="416"/>
      <c r="HTP665" s="416"/>
      <c r="HTQ665" s="416"/>
      <c r="HTR665" s="416"/>
      <c r="HTS665" s="416"/>
      <c r="HTT665" s="416"/>
      <c r="HTU665" s="416"/>
      <c r="HTV665" s="416"/>
      <c r="HTW665" s="416"/>
      <c r="HTX665" s="416"/>
      <c r="HTY665" s="416"/>
      <c r="HTZ665" s="416"/>
      <c r="HUA665" s="416"/>
      <c r="HUB665" s="416"/>
      <c r="HUC665" s="416"/>
      <c r="HUD665" s="416"/>
      <c r="HUE665" s="416"/>
      <c r="HUF665" s="416"/>
      <c r="HUG665" s="416"/>
      <c r="HUH665" s="417"/>
      <c r="HUI665" s="417"/>
      <c r="HUJ665" s="417"/>
      <c r="HUK665" s="417"/>
      <c r="HUL665" s="417"/>
      <c r="HUM665" s="417"/>
      <c r="HUN665" s="417"/>
      <c r="HUO665" s="417"/>
      <c r="HUP665" s="417"/>
      <c r="HUQ665" s="417"/>
      <c r="HUR665" s="417"/>
      <c r="HUS665" s="417"/>
      <c r="HUT665" s="417"/>
      <c r="HUU665" s="417"/>
      <c r="HUV665" s="417"/>
      <c r="HUW665" s="417"/>
      <c r="HUX665" s="417"/>
      <c r="HUY665" s="417"/>
      <c r="HUZ665" s="417"/>
      <c r="HVA665" s="417"/>
      <c r="HVB665" s="417"/>
      <c r="HVC665" s="417"/>
      <c r="HVD665" s="417"/>
      <c r="HVE665" s="417"/>
      <c r="HVF665" s="418"/>
      <c r="HVG665" s="418"/>
      <c r="HVH665" s="418"/>
      <c r="HVI665" s="418"/>
      <c r="HVJ665" s="418"/>
      <c r="HVK665" s="417"/>
      <c r="HVL665" s="417"/>
      <c r="HVM665" s="418"/>
      <c r="HVN665" s="418"/>
      <c r="HVO665" s="417"/>
      <c r="HVP665" s="417"/>
      <c r="HVQ665" s="418"/>
      <c r="HVR665" s="418"/>
      <c r="HVS665" s="417"/>
      <c r="HVT665" s="417"/>
      <c r="HVU665" s="417"/>
      <c r="HVV665" s="417"/>
      <c r="HVW665" s="417"/>
      <c r="HVX665" s="417"/>
      <c r="HVY665" s="417"/>
      <c r="HVZ665" s="418"/>
      <c r="HWA665" s="418"/>
      <c r="HWB665" s="417"/>
      <c r="HWC665" s="417"/>
      <c r="HWD665" s="418"/>
      <c r="HWE665" s="418"/>
      <c r="HWF665" s="417"/>
      <c r="HWG665" s="417"/>
      <c r="HWH665" s="417"/>
      <c r="HWI665" s="417"/>
      <c r="HWJ665" s="417"/>
      <c r="HWK665" s="411"/>
      <c r="HWL665" s="443"/>
      <c r="HWM665" s="417"/>
      <c r="HWN665" s="417"/>
      <c r="HWO665" s="417"/>
      <c r="HWP665" s="417"/>
      <c r="HWQ665" s="417"/>
      <c r="HWR665" s="417"/>
      <c r="HWS665" s="417"/>
      <c r="HWT665" s="416"/>
      <c r="HWU665" s="416"/>
      <c r="HWV665" s="416"/>
      <c r="HWW665" s="416"/>
      <c r="HWX665" s="416"/>
      <c r="HWY665" s="416"/>
      <c r="HWZ665" s="416"/>
      <c r="HXA665" s="416"/>
      <c r="HXB665" s="416"/>
      <c r="HXC665" s="416"/>
      <c r="HXD665" s="416"/>
      <c r="HXE665" s="416"/>
      <c r="HXF665" s="416"/>
      <c r="HXG665" s="416"/>
      <c r="HXH665" s="416"/>
      <c r="HXI665" s="416"/>
      <c r="HXJ665" s="416"/>
      <c r="HXK665" s="416"/>
      <c r="HXL665" s="416"/>
      <c r="HXM665" s="416"/>
      <c r="HXN665" s="416"/>
      <c r="HXO665" s="416"/>
      <c r="HXP665" s="416"/>
      <c r="HXQ665" s="416"/>
      <c r="HXR665" s="416"/>
      <c r="HXS665" s="416"/>
      <c r="HXT665" s="416"/>
      <c r="HXU665" s="416"/>
      <c r="HXV665" s="416"/>
      <c r="HXW665" s="416"/>
      <c r="HXX665" s="416"/>
      <c r="HXY665" s="416"/>
      <c r="HXZ665" s="416"/>
      <c r="HYA665" s="416"/>
      <c r="HYB665" s="416"/>
      <c r="HYC665" s="416"/>
      <c r="HYD665" s="416"/>
      <c r="HYE665" s="416"/>
      <c r="HYF665" s="416"/>
      <c r="HYG665" s="416"/>
      <c r="HYH665" s="416"/>
      <c r="HYI665" s="416"/>
      <c r="HYJ665" s="416"/>
      <c r="HYK665" s="416"/>
      <c r="HYL665" s="417"/>
      <c r="HYM665" s="417"/>
      <c r="HYN665" s="417"/>
      <c r="HYO665" s="417"/>
      <c r="HYP665" s="417"/>
      <c r="HYQ665" s="417"/>
      <c r="HYR665" s="417"/>
      <c r="HYS665" s="417"/>
      <c r="HYT665" s="417"/>
      <c r="HYU665" s="417"/>
      <c r="HYV665" s="417"/>
      <c r="HYW665" s="417"/>
      <c r="HYX665" s="417"/>
      <c r="HYY665" s="417"/>
      <c r="HYZ665" s="417"/>
      <c r="HZA665" s="417"/>
      <c r="HZB665" s="417"/>
      <c r="HZC665" s="417"/>
      <c r="HZD665" s="417"/>
      <c r="HZE665" s="417"/>
      <c r="HZF665" s="417"/>
      <c r="HZG665" s="417"/>
      <c r="HZH665" s="417"/>
      <c r="HZI665" s="417"/>
      <c r="HZJ665" s="418"/>
      <c r="HZK665" s="418"/>
      <c r="HZL665" s="418"/>
      <c r="HZM665" s="418"/>
      <c r="HZN665" s="418"/>
      <c r="HZO665" s="417"/>
      <c r="HZP665" s="417"/>
      <c r="HZQ665" s="418"/>
      <c r="HZR665" s="418"/>
      <c r="HZS665" s="417"/>
      <c r="HZT665" s="417"/>
      <c r="HZU665" s="418"/>
      <c r="HZV665" s="418"/>
      <c r="HZW665" s="417"/>
      <c r="HZX665" s="417"/>
      <c r="HZY665" s="417"/>
      <c r="HZZ665" s="417"/>
      <c r="IAA665" s="417"/>
      <c r="IAB665" s="417"/>
      <c r="IAC665" s="417"/>
      <c r="IAD665" s="418"/>
      <c r="IAE665" s="418"/>
      <c r="IAF665" s="417"/>
      <c r="IAG665" s="417"/>
      <c r="IAH665" s="418"/>
      <c r="IAI665" s="418"/>
      <c r="IAJ665" s="417"/>
      <c r="IAK665" s="417"/>
      <c r="IAL665" s="417"/>
      <c r="IAM665" s="417"/>
      <c r="IAN665" s="417"/>
      <c r="IAO665" s="411"/>
      <c r="IAP665" s="443"/>
      <c r="IAQ665" s="417"/>
      <c r="IAR665" s="417"/>
      <c r="IAS665" s="417"/>
      <c r="IAT665" s="417"/>
      <c r="IAU665" s="417"/>
      <c r="IAV665" s="417"/>
      <c r="IAW665" s="417"/>
      <c r="IAX665" s="416"/>
      <c r="IAY665" s="416"/>
      <c r="IAZ665" s="416"/>
      <c r="IBA665" s="416"/>
      <c r="IBB665" s="416"/>
      <c r="IBC665" s="416"/>
      <c r="IBD665" s="416"/>
      <c r="IBE665" s="416"/>
      <c r="IBF665" s="416"/>
      <c r="IBG665" s="416"/>
      <c r="IBH665" s="416"/>
      <c r="IBI665" s="416"/>
      <c r="IBJ665" s="416"/>
      <c r="IBK665" s="416"/>
      <c r="IBL665" s="416"/>
      <c r="IBM665" s="416"/>
      <c r="IBN665" s="416"/>
      <c r="IBO665" s="416"/>
      <c r="IBP665" s="416"/>
      <c r="IBQ665" s="416"/>
      <c r="IBR665" s="416"/>
      <c r="IBS665" s="416"/>
      <c r="IBT665" s="416"/>
      <c r="IBU665" s="416"/>
      <c r="IBV665" s="416"/>
      <c r="IBW665" s="416"/>
      <c r="IBX665" s="416"/>
      <c r="IBY665" s="416"/>
      <c r="IBZ665" s="416"/>
      <c r="ICA665" s="416"/>
      <c r="ICB665" s="416"/>
      <c r="ICC665" s="416"/>
      <c r="ICD665" s="416"/>
      <c r="ICE665" s="416"/>
      <c r="ICF665" s="416"/>
      <c r="ICG665" s="416"/>
      <c r="ICH665" s="416"/>
      <c r="ICI665" s="416"/>
      <c r="ICJ665" s="416"/>
      <c r="ICK665" s="416"/>
      <c r="ICL665" s="416"/>
      <c r="ICM665" s="416"/>
      <c r="ICN665" s="416"/>
      <c r="ICO665" s="416"/>
      <c r="ICP665" s="417"/>
      <c r="ICQ665" s="417"/>
      <c r="ICR665" s="417"/>
      <c r="ICS665" s="417"/>
      <c r="ICT665" s="417"/>
      <c r="ICU665" s="417"/>
      <c r="ICV665" s="417"/>
      <c r="ICW665" s="417"/>
      <c r="ICX665" s="417"/>
      <c r="ICY665" s="417"/>
      <c r="ICZ665" s="417"/>
      <c r="IDA665" s="417"/>
      <c r="IDB665" s="417"/>
      <c r="IDC665" s="417"/>
      <c r="IDD665" s="417"/>
      <c r="IDE665" s="417"/>
      <c r="IDF665" s="417"/>
      <c r="IDG665" s="417"/>
      <c r="IDH665" s="417"/>
      <c r="IDI665" s="417"/>
      <c r="IDJ665" s="417"/>
      <c r="IDK665" s="417"/>
      <c r="IDL665" s="417"/>
      <c r="IDM665" s="417"/>
      <c r="IDN665" s="418"/>
      <c r="IDO665" s="418"/>
      <c r="IDP665" s="418"/>
      <c r="IDQ665" s="418"/>
      <c r="IDR665" s="418"/>
      <c r="IDS665" s="417"/>
      <c r="IDT665" s="417"/>
      <c r="IDU665" s="418"/>
      <c r="IDV665" s="418"/>
      <c r="IDW665" s="417"/>
      <c r="IDX665" s="417"/>
      <c r="IDY665" s="418"/>
      <c r="IDZ665" s="418"/>
      <c r="IEA665" s="417"/>
      <c r="IEB665" s="417"/>
      <c r="IEC665" s="417"/>
      <c r="IED665" s="417"/>
      <c r="IEE665" s="417"/>
      <c r="IEF665" s="417"/>
      <c r="IEG665" s="417"/>
      <c r="IEH665" s="418"/>
      <c r="IEI665" s="418"/>
      <c r="IEJ665" s="417"/>
      <c r="IEK665" s="417"/>
      <c r="IEL665" s="418"/>
      <c r="IEM665" s="418"/>
      <c r="IEN665" s="417"/>
      <c r="IEO665" s="417"/>
      <c r="IEP665" s="417"/>
      <c r="IEQ665" s="417"/>
      <c r="IER665" s="417"/>
      <c r="IES665" s="411"/>
      <c r="IET665" s="443"/>
      <c r="IEU665" s="417"/>
      <c r="IEV665" s="417"/>
      <c r="IEW665" s="417"/>
      <c r="IEX665" s="417"/>
      <c r="IEY665" s="417"/>
      <c r="IEZ665" s="417"/>
      <c r="IFA665" s="417"/>
      <c r="IFB665" s="416"/>
      <c r="IFC665" s="416"/>
      <c r="IFD665" s="416"/>
      <c r="IFE665" s="416"/>
      <c r="IFF665" s="416"/>
      <c r="IFG665" s="416"/>
      <c r="IFH665" s="416"/>
      <c r="IFI665" s="416"/>
      <c r="IFJ665" s="416"/>
      <c r="IFK665" s="416"/>
      <c r="IFL665" s="416"/>
      <c r="IFM665" s="416"/>
      <c r="IFN665" s="416"/>
      <c r="IFO665" s="416"/>
      <c r="IFP665" s="416"/>
      <c r="IFQ665" s="416"/>
      <c r="IFR665" s="416"/>
      <c r="IFS665" s="416"/>
      <c r="IFT665" s="416"/>
      <c r="IFU665" s="416"/>
      <c r="IFV665" s="416"/>
      <c r="IFW665" s="416"/>
      <c r="IFX665" s="416"/>
      <c r="IFY665" s="416"/>
      <c r="IFZ665" s="416"/>
      <c r="IGA665" s="416"/>
      <c r="IGB665" s="416"/>
      <c r="IGC665" s="416"/>
      <c r="IGD665" s="416"/>
      <c r="IGE665" s="416"/>
      <c r="IGF665" s="416"/>
      <c r="IGG665" s="416"/>
      <c r="IGH665" s="416"/>
      <c r="IGI665" s="416"/>
      <c r="IGJ665" s="416"/>
      <c r="IGK665" s="416"/>
      <c r="IGL665" s="416"/>
      <c r="IGM665" s="416"/>
      <c r="IGN665" s="416"/>
      <c r="IGO665" s="416"/>
      <c r="IGP665" s="416"/>
      <c r="IGQ665" s="416"/>
      <c r="IGR665" s="416"/>
      <c r="IGS665" s="416"/>
      <c r="IGT665" s="417"/>
      <c r="IGU665" s="417"/>
      <c r="IGV665" s="417"/>
      <c r="IGW665" s="417"/>
      <c r="IGX665" s="417"/>
      <c r="IGY665" s="417"/>
      <c r="IGZ665" s="417"/>
      <c r="IHA665" s="417"/>
      <c r="IHB665" s="417"/>
      <c r="IHC665" s="417"/>
      <c r="IHD665" s="417"/>
      <c r="IHE665" s="417"/>
      <c r="IHF665" s="417"/>
      <c r="IHG665" s="417"/>
      <c r="IHH665" s="417"/>
      <c r="IHI665" s="417"/>
      <c r="IHJ665" s="417"/>
      <c r="IHK665" s="417"/>
      <c r="IHL665" s="417"/>
      <c r="IHM665" s="417"/>
      <c r="IHN665" s="417"/>
      <c r="IHO665" s="417"/>
      <c r="IHP665" s="417"/>
      <c r="IHQ665" s="417"/>
      <c r="IHR665" s="418"/>
      <c r="IHS665" s="418"/>
      <c r="IHT665" s="418"/>
      <c r="IHU665" s="418"/>
      <c r="IHV665" s="418"/>
      <c r="IHW665" s="417"/>
      <c r="IHX665" s="417"/>
      <c r="IHY665" s="418"/>
      <c r="IHZ665" s="418"/>
      <c r="IIA665" s="417"/>
      <c r="IIB665" s="417"/>
      <c r="IIC665" s="418"/>
      <c r="IID665" s="418"/>
      <c r="IIE665" s="417"/>
      <c r="IIF665" s="417"/>
      <c r="IIG665" s="417"/>
      <c r="IIH665" s="417"/>
      <c r="III665" s="417"/>
      <c r="IIJ665" s="417"/>
      <c r="IIK665" s="417"/>
      <c r="IIL665" s="418"/>
      <c r="IIM665" s="418"/>
      <c r="IIN665" s="417"/>
      <c r="IIO665" s="417"/>
      <c r="IIP665" s="418"/>
      <c r="IIQ665" s="418"/>
      <c r="IIR665" s="417"/>
      <c r="IIS665" s="417"/>
      <c r="IIT665" s="417"/>
      <c r="IIU665" s="417"/>
      <c r="IIV665" s="417"/>
      <c r="IIW665" s="411"/>
      <c r="IIX665" s="443"/>
      <c r="IIY665" s="417"/>
      <c r="IIZ665" s="417"/>
      <c r="IJA665" s="417"/>
      <c r="IJB665" s="417"/>
      <c r="IJC665" s="417"/>
      <c r="IJD665" s="417"/>
      <c r="IJE665" s="417"/>
      <c r="IJF665" s="416"/>
      <c r="IJG665" s="416"/>
      <c r="IJH665" s="416"/>
      <c r="IJI665" s="416"/>
      <c r="IJJ665" s="416"/>
      <c r="IJK665" s="416"/>
      <c r="IJL665" s="416"/>
      <c r="IJM665" s="416"/>
      <c r="IJN665" s="416"/>
      <c r="IJO665" s="416"/>
      <c r="IJP665" s="416"/>
      <c r="IJQ665" s="416"/>
      <c r="IJR665" s="416"/>
      <c r="IJS665" s="416"/>
      <c r="IJT665" s="416"/>
      <c r="IJU665" s="416"/>
      <c r="IJV665" s="416"/>
      <c r="IJW665" s="416"/>
      <c r="IJX665" s="416"/>
      <c r="IJY665" s="416"/>
      <c r="IJZ665" s="416"/>
      <c r="IKA665" s="416"/>
      <c r="IKB665" s="416"/>
      <c r="IKC665" s="416"/>
      <c r="IKD665" s="416"/>
      <c r="IKE665" s="416"/>
      <c r="IKF665" s="416"/>
      <c r="IKG665" s="416"/>
      <c r="IKH665" s="416"/>
      <c r="IKI665" s="416"/>
      <c r="IKJ665" s="416"/>
      <c r="IKK665" s="416"/>
      <c r="IKL665" s="416"/>
      <c r="IKM665" s="416"/>
      <c r="IKN665" s="416"/>
      <c r="IKO665" s="416"/>
      <c r="IKP665" s="416"/>
      <c r="IKQ665" s="416"/>
      <c r="IKR665" s="416"/>
      <c r="IKS665" s="416"/>
      <c r="IKT665" s="416"/>
      <c r="IKU665" s="416"/>
      <c r="IKV665" s="416"/>
      <c r="IKW665" s="416"/>
      <c r="IKX665" s="417"/>
      <c r="IKY665" s="417"/>
      <c r="IKZ665" s="417"/>
      <c r="ILA665" s="417"/>
      <c r="ILB665" s="417"/>
      <c r="ILC665" s="417"/>
      <c r="ILD665" s="417"/>
      <c r="ILE665" s="417"/>
      <c r="ILF665" s="417"/>
      <c r="ILG665" s="417"/>
      <c r="ILH665" s="417"/>
      <c r="ILI665" s="417"/>
      <c r="ILJ665" s="417"/>
      <c r="ILK665" s="417"/>
      <c r="ILL665" s="417"/>
      <c r="ILM665" s="417"/>
      <c r="ILN665" s="417"/>
      <c r="ILO665" s="417"/>
      <c r="ILP665" s="417"/>
      <c r="ILQ665" s="417"/>
      <c r="ILR665" s="417"/>
      <c r="ILS665" s="417"/>
      <c r="ILT665" s="417"/>
      <c r="ILU665" s="417"/>
      <c r="ILV665" s="418"/>
      <c r="ILW665" s="418"/>
      <c r="ILX665" s="418"/>
      <c r="ILY665" s="418"/>
      <c r="ILZ665" s="418"/>
      <c r="IMA665" s="417"/>
      <c r="IMB665" s="417"/>
      <c r="IMC665" s="418"/>
      <c r="IMD665" s="418"/>
      <c r="IME665" s="417"/>
      <c r="IMF665" s="417"/>
      <c r="IMG665" s="418"/>
      <c r="IMH665" s="418"/>
      <c r="IMI665" s="417"/>
      <c r="IMJ665" s="417"/>
      <c r="IMK665" s="417"/>
      <c r="IML665" s="417"/>
      <c r="IMM665" s="417"/>
      <c r="IMN665" s="417"/>
      <c r="IMO665" s="417"/>
      <c r="IMP665" s="418"/>
      <c r="IMQ665" s="418"/>
      <c r="IMR665" s="417"/>
      <c r="IMS665" s="417"/>
      <c r="IMT665" s="418"/>
      <c r="IMU665" s="418"/>
      <c r="IMV665" s="417"/>
      <c r="IMW665" s="417"/>
      <c r="IMX665" s="417"/>
      <c r="IMY665" s="417"/>
      <c r="IMZ665" s="417"/>
      <c r="INA665" s="411"/>
      <c r="INB665" s="443"/>
      <c r="INC665" s="417"/>
      <c r="IND665" s="417"/>
      <c r="INE665" s="417"/>
      <c r="INF665" s="417"/>
      <c r="ING665" s="417"/>
      <c r="INH665" s="417"/>
      <c r="INI665" s="417"/>
      <c r="INJ665" s="416"/>
      <c r="INK665" s="416"/>
      <c r="INL665" s="416"/>
      <c r="INM665" s="416"/>
      <c r="INN665" s="416"/>
      <c r="INO665" s="416"/>
      <c r="INP665" s="416"/>
      <c r="INQ665" s="416"/>
      <c r="INR665" s="416"/>
      <c r="INS665" s="416"/>
      <c r="INT665" s="416"/>
      <c r="INU665" s="416"/>
      <c r="INV665" s="416"/>
      <c r="INW665" s="416"/>
      <c r="INX665" s="416"/>
      <c r="INY665" s="416"/>
      <c r="INZ665" s="416"/>
      <c r="IOA665" s="416"/>
      <c r="IOB665" s="416"/>
      <c r="IOC665" s="416"/>
      <c r="IOD665" s="416"/>
      <c r="IOE665" s="416"/>
      <c r="IOF665" s="416"/>
      <c r="IOG665" s="416"/>
      <c r="IOH665" s="416"/>
      <c r="IOI665" s="416"/>
      <c r="IOJ665" s="416"/>
      <c r="IOK665" s="416"/>
      <c r="IOL665" s="416"/>
      <c r="IOM665" s="416"/>
      <c r="ION665" s="416"/>
      <c r="IOO665" s="416"/>
      <c r="IOP665" s="416"/>
      <c r="IOQ665" s="416"/>
      <c r="IOR665" s="416"/>
      <c r="IOS665" s="416"/>
      <c r="IOT665" s="416"/>
      <c r="IOU665" s="416"/>
      <c r="IOV665" s="416"/>
      <c r="IOW665" s="416"/>
      <c r="IOX665" s="416"/>
      <c r="IOY665" s="416"/>
      <c r="IOZ665" s="416"/>
      <c r="IPA665" s="416"/>
      <c r="IPB665" s="417"/>
      <c r="IPC665" s="417"/>
      <c r="IPD665" s="417"/>
      <c r="IPE665" s="417"/>
      <c r="IPF665" s="417"/>
      <c r="IPG665" s="417"/>
      <c r="IPH665" s="417"/>
      <c r="IPI665" s="417"/>
      <c r="IPJ665" s="417"/>
      <c r="IPK665" s="417"/>
      <c r="IPL665" s="417"/>
      <c r="IPM665" s="417"/>
      <c r="IPN665" s="417"/>
      <c r="IPO665" s="417"/>
      <c r="IPP665" s="417"/>
      <c r="IPQ665" s="417"/>
      <c r="IPR665" s="417"/>
      <c r="IPS665" s="417"/>
      <c r="IPT665" s="417"/>
      <c r="IPU665" s="417"/>
      <c r="IPV665" s="417"/>
      <c r="IPW665" s="417"/>
      <c r="IPX665" s="417"/>
      <c r="IPY665" s="417"/>
      <c r="IPZ665" s="418"/>
      <c r="IQA665" s="418"/>
      <c r="IQB665" s="418"/>
      <c r="IQC665" s="418"/>
      <c r="IQD665" s="418"/>
      <c r="IQE665" s="417"/>
      <c r="IQF665" s="417"/>
      <c r="IQG665" s="418"/>
      <c r="IQH665" s="418"/>
      <c r="IQI665" s="417"/>
      <c r="IQJ665" s="417"/>
      <c r="IQK665" s="418"/>
      <c r="IQL665" s="418"/>
      <c r="IQM665" s="417"/>
      <c r="IQN665" s="417"/>
      <c r="IQO665" s="417"/>
      <c r="IQP665" s="417"/>
      <c r="IQQ665" s="417"/>
      <c r="IQR665" s="417"/>
      <c r="IQS665" s="417"/>
      <c r="IQT665" s="418"/>
      <c r="IQU665" s="418"/>
      <c r="IQV665" s="417"/>
      <c r="IQW665" s="417"/>
      <c r="IQX665" s="418"/>
      <c r="IQY665" s="418"/>
      <c r="IQZ665" s="417"/>
      <c r="IRA665" s="417"/>
      <c r="IRB665" s="417"/>
      <c r="IRC665" s="417"/>
      <c r="IRD665" s="417"/>
      <c r="IRE665" s="411"/>
      <c r="IRF665" s="443"/>
      <c r="IRG665" s="417"/>
      <c r="IRH665" s="417"/>
      <c r="IRI665" s="417"/>
      <c r="IRJ665" s="417"/>
      <c r="IRK665" s="417"/>
      <c r="IRL665" s="417"/>
      <c r="IRM665" s="417"/>
      <c r="IRN665" s="416"/>
      <c r="IRO665" s="416"/>
      <c r="IRP665" s="416"/>
      <c r="IRQ665" s="416"/>
      <c r="IRR665" s="416"/>
      <c r="IRS665" s="416"/>
      <c r="IRT665" s="416"/>
      <c r="IRU665" s="416"/>
      <c r="IRV665" s="416"/>
      <c r="IRW665" s="416"/>
      <c r="IRX665" s="416"/>
      <c r="IRY665" s="416"/>
      <c r="IRZ665" s="416"/>
      <c r="ISA665" s="416"/>
      <c r="ISB665" s="416"/>
      <c r="ISC665" s="416"/>
      <c r="ISD665" s="416"/>
      <c r="ISE665" s="416"/>
      <c r="ISF665" s="416"/>
      <c r="ISG665" s="416"/>
      <c r="ISH665" s="416"/>
      <c r="ISI665" s="416"/>
      <c r="ISJ665" s="416"/>
      <c r="ISK665" s="416"/>
      <c r="ISL665" s="416"/>
      <c r="ISM665" s="416"/>
      <c r="ISN665" s="416"/>
      <c r="ISO665" s="416"/>
      <c r="ISP665" s="416"/>
      <c r="ISQ665" s="416"/>
      <c r="ISR665" s="416"/>
      <c r="ISS665" s="416"/>
      <c r="IST665" s="416"/>
      <c r="ISU665" s="416"/>
      <c r="ISV665" s="416"/>
      <c r="ISW665" s="416"/>
      <c r="ISX665" s="416"/>
      <c r="ISY665" s="416"/>
      <c r="ISZ665" s="416"/>
      <c r="ITA665" s="416"/>
      <c r="ITB665" s="416"/>
      <c r="ITC665" s="416"/>
      <c r="ITD665" s="416"/>
      <c r="ITE665" s="416"/>
      <c r="ITF665" s="417"/>
      <c r="ITG665" s="417"/>
      <c r="ITH665" s="417"/>
      <c r="ITI665" s="417"/>
      <c r="ITJ665" s="417"/>
      <c r="ITK665" s="417"/>
      <c r="ITL665" s="417"/>
      <c r="ITM665" s="417"/>
      <c r="ITN665" s="417"/>
      <c r="ITO665" s="417"/>
      <c r="ITP665" s="417"/>
      <c r="ITQ665" s="417"/>
      <c r="ITR665" s="417"/>
      <c r="ITS665" s="417"/>
      <c r="ITT665" s="417"/>
      <c r="ITU665" s="417"/>
      <c r="ITV665" s="417"/>
      <c r="ITW665" s="417"/>
      <c r="ITX665" s="417"/>
      <c r="ITY665" s="417"/>
      <c r="ITZ665" s="417"/>
      <c r="IUA665" s="417"/>
      <c r="IUB665" s="417"/>
      <c r="IUC665" s="417"/>
      <c r="IUD665" s="418"/>
      <c r="IUE665" s="418"/>
      <c r="IUF665" s="418"/>
      <c r="IUG665" s="418"/>
      <c r="IUH665" s="418"/>
      <c r="IUI665" s="417"/>
      <c r="IUJ665" s="417"/>
      <c r="IUK665" s="418"/>
      <c r="IUL665" s="418"/>
      <c r="IUM665" s="417"/>
      <c r="IUN665" s="417"/>
      <c r="IUO665" s="418"/>
      <c r="IUP665" s="418"/>
      <c r="IUQ665" s="417"/>
      <c r="IUR665" s="417"/>
      <c r="IUS665" s="417"/>
      <c r="IUT665" s="417"/>
      <c r="IUU665" s="417"/>
      <c r="IUV665" s="417"/>
      <c r="IUW665" s="417"/>
      <c r="IUX665" s="418"/>
      <c r="IUY665" s="418"/>
      <c r="IUZ665" s="417"/>
      <c r="IVA665" s="417"/>
      <c r="IVB665" s="418"/>
      <c r="IVC665" s="418"/>
      <c r="IVD665" s="417"/>
      <c r="IVE665" s="417"/>
      <c r="IVF665" s="417"/>
      <c r="IVG665" s="417"/>
      <c r="IVH665" s="417"/>
      <c r="IVI665" s="411"/>
      <c r="IVJ665" s="443"/>
      <c r="IVK665" s="417"/>
      <c r="IVL665" s="417"/>
      <c r="IVM665" s="417"/>
      <c r="IVN665" s="417"/>
      <c r="IVO665" s="417"/>
      <c r="IVP665" s="417"/>
      <c r="IVQ665" s="417"/>
      <c r="IVR665" s="416"/>
      <c r="IVS665" s="416"/>
      <c r="IVT665" s="416"/>
      <c r="IVU665" s="416"/>
      <c r="IVV665" s="416"/>
      <c r="IVW665" s="416"/>
      <c r="IVX665" s="416"/>
      <c r="IVY665" s="416"/>
      <c r="IVZ665" s="416"/>
      <c r="IWA665" s="416"/>
      <c r="IWB665" s="416"/>
      <c r="IWC665" s="416"/>
      <c r="IWD665" s="416"/>
      <c r="IWE665" s="416"/>
      <c r="IWF665" s="416"/>
      <c r="IWG665" s="416"/>
      <c r="IWH665" s="416"/>
      <c r="IWI665" s="416"/>
      <c r="IWJ665" s="416"/>
      <c r="IWK665" s="416"/>
      <c r="IWL665" s="416"/>
      <c r="IWM665" s="416"/>
      <c r="IWN665" s="416"/>
      <c r="IWO665" s="416"/>
      <c r="IWP665" s="416"/>
      <c r="IWQ665" s="416"/>
      <c r="IWR665" s="416"/>
      <c r="IWS665" s="416"/>
      <c r="IWT665" s="416"/>
      <c r="IWU665" s="416"/>
      <c r="IWV665" s="416"/>
      <c r="IWW665" s="416"/>
      <c r="IWX665" s="416"/>
      <c r="IWY665" s="416"/>
      <c r="IWZ665" s="416"/>
      <c r="IXA665" s="416"/>
      <c r="IXB665" s="416"/>
      <c r="IXC665" s="416"/>
      <c r="IXD665" s="416"/>
      <c r="IXE665" s="416"/>
      <c r="IXF665" s="416"/>
      <c r="IXG665" s="416"/>
      <c r="IXH665" s="416"/>
      <c r="IXI665" s="416"/>
      <c r="IXJ665" s="417"/>
      <c r="IXK665" s="417"/>
      <c r="IXL665" s="417"/>
      <c r="IXM665" s="417"/>
      <c r="IXN665" s="417"/>
      <c r="IXO665" s="417"/>
      <c r="IXP665" s="417"/>
      <c r="IXQ665" s="417"/>
      <c r="IXR665" s="417"/>
      <c r="IXS665" s="417"/>
      <c r="IXT665" s="417"/>
      <c r="IXU665" s="417"/>
      <c r="IXV665" s="417"/>
      <c r="IXW665" s="417"/>
      <c r="IXX665" s="417"/>
      <c r="IXY665" s="417"/>
      <c r="IXZ665" s="417"/>
      <c r="IYA665" s="417"/>
      <c r="IYB665" s="417"/>
      <c r="IYC665" s="417"/>
      <c r="IYD665" s="417"/>
      <c r="IYE665" s="417"/>
      <c r="IYF665" s="417"/>
      <c r="IYG665" s="417"/>
      <c r="IYH665" s="418"/>
      <c r="IYI665" s="418"/>
      <c r="IYJ665" s="418"/>
      <c r="IYK665" s="418"/>
      <c r="IYL665" s="418"/>
      <c r="IYM665" s="417"/>
      <c r="IYN665" s="417"/>
      <c r="IYO665" s="418"/>
      <c r="IYP665" s="418"/>
      <c r="IYQ665" s="417"/>
      <c r="IYR665" s="417"/>
      <c r="IYS665" s="418"/>
      <c r="IYT665" s="418"/>
      <c r="IYU665" s="417"/>
      <c r="IYV665" s="417"/>
      <c r="IYW665" s="417"/>
      <c r="IYX665" s="417"/>
      <c r="IYY665" s="417"/>
      <c r="IYZ665" s="417"/>
      <c r="IZA665" s="417"/>
      <c r="IZB665" s="418"/>
      <c r="IZC665" s="418"/>
      <c r="IZD665" s="417"/>
      <c r="IZE665" s="417"/>
      <c r="IZF665" s="418"/>
      <c r="IZG665" s="418"/>
      <c r="IZH665" s="417"/>
      <c r="IZI665" s="417"/>
      <c r="IZJ665" s="417"/>
      <c r="IZK665" s="417"/>
      <c r="IZL665" s="417"/>
      <c r="IZM665" s="411"/>
      <c r="IZN665" s="443"/>
      <c r="IZO665" s="417"/>
      <c r="IZP665" s="417"/>
      <c r="IZQ665" s="417"/>
      <c r="IZR665" s="417"/>
      <c r="IZS665" s="417"/>
      <c r="IZT665" s="417"/>
      <c r="IZU665" s="417"/>
      <c r="IZV665" s="416"/>
      <c r="IZW665" s="416"/>
      <c r="IZX665" s="416"/>
      <c r="IZY665" s="416"/>
      <c r="IZZ665" s="416"/>
      <c r="JAA665" s="416"/>
      <c r="JAB665" s="416"/>
      <c r="JAC665" s="416"/>
      <c r="JAD665" s="416"/>
      <c r="JAE665" s="416"/>
      <c r="JAF665" s="416"/>
      <c r="JAG665" s="416"/>
      <c r="JAH665" s="416"/>
      <c r="JAI665" s="416"/>
      <c r="JAJ665" s="416"/>
      <c r="JAK665" s="416"/>
      <c r="JAL665" s="416"/>
      <c r="JAM665" s="416"/>
      <c r="JAN665" s="416"/>
      <c r="JAO665" s="416"/>
      <c r="JAP665" s="416"/>
      <c r="JAQ665" s="416"/>
      <c r="JAR665" s="416"/>
      <c r="JAS665" s="416"/>
      <c r="JAT665" s="416"/>
      <c r="JAU665" s="416"/>
      <c r="JAV665" s="416"/>
      <c r="JAW665" s="416"/>
      <c r="JAX665" s="416"/>
      <c r="JAY665" s="416"/>
      <c r="JAZ665" s="416"/>
      <c r="JBA665" s="416"/>
      <c r="JBB665" s="416"/>
      <c r="JBC665" s="416"/>
      <c r="JBD665" s="416"/>
      <c r="JBE665" s="416"/>
      <c r="JBF665" s="416"/>
      <c r="JBG665" s="416"/>
      <c r="JBH665" s="416"/>
      <c r="JBI665" s="416"/>
      <c r="JBJ665" s="416"/>
      <c r="JBK665" s="416"/>
      <c r="JBL665" s="416"/>
      <c r="JBM665" s="416"/>
      <c r="JBN665" s="417"/>
      <c r="JBO665" s="417"/>
      <c r="JBP665" s="417"/>
      <c r="JBQ665" s="417"/>
      <c r="JBR665" s="417"/>
      <c r="JBS665" s="417"/>
      <c r="JBT665" s="417"/>
      <c r="JBU665" s="417"/>
      <c r="JBV665" s="417"/>
      <c r="JBW665" s="417"/>
      <c r="JBX665" s="417"/>
      <c r="JBY665" s="417"/>
      <c r="JBZ665" s="417"/>
      <c r="JCA665" s="417"/>
      <c r="JCB665" s="417"/>
      <c r="JCC665" s="417"/>
      <c r="JCD665" s="417"/>
      <c r="JCE665" s="417"/>
      <c r="JCF665" s="417"/>
      <c r="JCG665" s="417"/>
      <c r="JCH665" s="417"/>
      <c r="JCI665" s="417"/>
      <c r="JCJ665" s="417"/>
      <c r="JCK665" s="417"/>
      <c r="JCL665" s="418"/>
      <c r="JCM665" s="418"/>
      <c r="JCN665" s="418"/>
      <c r="JCO665" s="418"/>
      <c r="JCP665" s="418"/>
      <c r="JCQ665" s="417"/>
      <c r="JCR665" s="417"/>
      <c r="JCS665" s="418"/>
      <c r="JCT665" s="418"/>
      <c r="JCU665" s="417"/>
      <c r="JCV665" s="417"/>
      <c r="JCW665" s="418"/>
      <c r="JCX665" s="418"/>
      <c r="JCY665" s="417"/>
      <c r="JCZ665" s="417"/>
      <c r="JDA665" s="417"/>
      <c r="JDB665" s="417"/>
      <c r="JDC665" s="417"/>
      <c r="JDD665" s="417"/>
      <c r="JDE665" s="417"/>
      <c r="JDF665" s="418"/>
      <c r="JDG665" s="418"/>
      <c r="JDH665" s="417"/>
      <c r="JDI665" s="417"/>
      <c r="JDJ665" s="418"/>
      <c r="JDK665" s="418"/>
      <c r="JDL665" s="417"/>
      <c r="JDM665" s="417"/>
      <c r="JDN665" s="417"/>
      <c r="JDO665" s="417"/>
      <c r="JDP665" s="417"/>
      <c r="JDQ665" s="411"/>
      <c r="JDR665" s="443"/>
      <c r="JDS665" s="417"/>
      <c r="JDT665" s="417"/>
      <c r="JDU665" s="417"/>
      <c r="JDV665" s="417"/>
      <c r="JDW665" s="417"/>
      <c r="JDX665" s="417"/>
      <c r="JDY665" s="417"/>
      <c r="JDZ665" s="416"/>
      <c r="JEA665" s="416"/>
      <c r="JEB665" s="416"/>
      <c r="JEC665" s="416"/>
      <c r="JED665" s="416"/>
      <c r="JEE665" s="416"/>
      <c r="JEF665" s="416"/>
      <c r="JEG665" s="416"/>
      <c r="JEH665" s="416"/>
      <c r="JEI665" s="416"/>
      <c r="JEJ665" s="416"/>
      <c r="JEK665" s="416"/>
      <c r="JEL665" s="416"/>
      <c r="JEM665" s="416"/>
      <c r="JEN665" s="416"/>
      <c r="JEO665" s="416"/>
      <c r="JEP665" s="416"/>
      <c r="JEQ665" s="416"/>
      <c r="JER665" s="416"/>
      <c r="JES665" s="416"/>
      <c r="JET665" s="416"/>
      <c r="JEU665" s="416"/>
      <c r="JEV665" s="416"/>
      <c r="JEW665" s="416"/>
      <c r="JEX665" s="416"/>
      <c r="JEY665" s="416"/>
      <c r="JEZ665" s="416"/>
      <c r="JFA665" s="416"/>
      <c r="JFB665" s="416"/>
      <c r="JFC665" s="416"/>
      <c r="JFD665" s="416"/>
      <c r="JFE665" s="416"/>
      <c r="JFF665" s="416"/>
      <c r="JFG665" s="416"/>
      <c r="JFH665" s="416"/>
      <c r="JFI665" s="416"/>
      <c r="JFJ665" s="416"/>
      <c r="JFK665" s="416"/>
      <c r="JFL665" s="416"/>
      <c r="JFM665" s="416"/>
      <c r="JFN665" s="416"/>
      <c r="JFO665" s="416"/>
      <c r="JFP665" s="416"/>
      <c r="JFQ665" s="416"/>
      <c r="JFR665" s="417"/>
      <c r="JFS665" s="417"/>
      <c r="JFT665" s="417"/>
      <c r="JFU665" s="417"/>
      <c r="JFV665" s="417"/>
      <c r="JFW665" s="417"/>
      <c r="JFX665" s="417"/>
      <c r="JFY665" s="417"/>
      <c r="JFZ665" s="417"/>
      <c r="JGA665" s="417"/>
      <c r="JGB665" s="417"/>
      <c r="JGC665" s="417"/>
      <c r="JGD665" s="417"/>
      <c r="JGE665" s="417"/>
      <c r="JGF665" s="417"/>
      <c r="JGG665" s="417"/>
      <c r="JGH665" s="417"/>
      <c r="JGI665" s="417"/>
      <c r="JGJ665" s="417"/>
      <c r="JGK665" s="417"/>
      <c r="JGL665" s="417"/>
      <c r="JGM665" s="417"/>
      <c r="JGN665" s="417"/>
      <c r="JGO665" s="417"/>
      <c r="JGP665" s="418"/>
      <c r="JGQ665" s="418"/>
      <c r="JGR665" s="418"/>
      <c r="JGS665" s="418"/>
      <c r="JGT665" s="418"/>
      <c r="JGU665" s="417"/>
      <c r="JGV665" s="417"/>
      <c r="JGW665" s="418"/>
      <c r="JGX665" s="418"/>
      <c r="JGY665" s="417"/>
      <c r="JGZ665" s="417"/>
      <c r="JHA665" s="418"/>
      <c r="JHB665" s="418"/>
      <c r="JHC665" s="417"/>
      <c r="JHD665" s="417"/>
      <c r="JHE665" s="417"/>
      <c r="JHF665" s="417"/>
      <c r="JHG665" s="417"/>
      <c r="JHH665" s="417"/>
      <c r="JHI665" s="417"/>
      <c r="JHJ665" s="418"/>
      <c r="JHK665" s="418"/>
      <c r="JHL665" s="417"/>
      <c r="JHM665" s="417"/>
      <c r="JHN665" s="418"/>
      <c r="JHO665" s="418"/>
      <c r="JHP665" s="417"/>
      <c r="JHQ665" s="417"/>
      <c r="JHR665" s="417"/>
      <c r="JHS665" s="417"/>
      <c r="JHT665" s="417"/>
      <c r="JHU665" s="411"/>
      <c r="JHV665" s="443"/>
      <c r="JHW665" s="417"/>
      <c r="JHX665" s="417"/>
      <c r="JHY665" s="417"/>
      <c r="JHZ665" s="417"/>
      <c r="JIA665" s="417"/>
      <c r="JIB665" s="417"/>
      <c r="JIC665" s="417"/>
      <c r="JID665" s="416"/>
      <c r="JIE665" s="416"/>
      <c r="JIF665" s="416"/>
      <c r="JIG665" s="416"/>
      <c r="JIH665" s="416"/>
      <c r="JII665" s="416"/>
      <c r="JIJ665" s="416"/>
      <c r="JIK665" s="416"/>
      <c r="JIL665" s="416"/>
      <c r="JIM665" s="416"/>
      <c r="JIN665" s="416"/>
      <c r="JIO665" s="416"/>
      <c r="JIP665" s="416"/>
      <c r="JIQ665" s="416"/>
      <c r="JIR665" s="416"/>
      <c r="JIS665" s="416"/>
      <c r="JIT665" s="416"/>
      <c r="JIU665" s="416"/>
      <c r="JIV665" s="416"/>
      <c r="JIW665" s="416"/>
      <c r="JIX665" s="416"/>
      <c r="JIY665" s="416"/>
      <c r="JIZ665" s="416"/>
      <c r="JJA665" s="416"/>
      <c r="JJB665" s="416"/>
      <c r="JJC665" s="416"/>
      <c r="JJD665" s="416"/>
      <c r="JJE665" s="416"/>
      <c r="JJF665" s="416"/>
      <c r="JJG665" s="416"/>
      <c r="JJH665" s="416"/>
      <c r="JJI665" s="416"/>
      <c r="JJJ665" s="416"/>
      <c r="JJK665" s="416"/>
      <c r="JJL665" s="416"/>
      <c r="JJM665" s="416"/>
      <c r="JJN665" s="416"/>
      <c r="JJO665" s="416"/>
      <c r="JJP665" s="416"/>
      <c r="JJQ665" s="416"/>
      <c r="JJR665" s="416"/>
      <c r="JJS665" s="416"/>
      <c r="JJT665" s="416"/>
      <c r="JJU665" s="416"/>
      <c r="JJV665" s="417"/>
      <c r="JJW665" s="417"/>
      <c r="JJX665" s="417"/>
      <c r="JJY665" s="417"/>
      <c r="JJZ665" s="417"/>
      <c r="JKA665" s="417"/>
      <c r="JKB665" s="417"/>
      <c r="JKC665" s="417"/>
      <c r="JKD665" s="417"/>
      <c r="JKE665" s="417"/>
      <c r="JKF665" s="417"/>
      <c r="JKG665" s="417"/>
      <c r="JKH665" s="417"/>
      <c r="JKI665" s="417"/>
      <c r="JKJ665" s="417"/>
      <c r="JKK665" s="417"/>
      <c r="JKL665" s="417"/>
      <c r="JKM665" s="417"/>
      <c r="JKN665" s="417"/>
      <c r="JKO665" s="417"/>
      <c r="JKP665" s="417"/>
      <c r="JKQ665" s="417"/>
      <c r="JKR665" s="417"/>
      <c r="JKS665" s="417"/>
      <c r="JKT665" s="418"/>
      <c r="JKU665" s="418"/>
      <c r="JKV665" s="418"/>
      <c r="JKW665" s="418"/>
      <c r="JKX665" s="418"/>
      <c r="JKY665" s="417"/>
      <c r="JKZ665" s="417"/>
      <c r="JLA665" s="418"/>
      <c r="JLB665" s="418"/>
      <c r="JLC665" s="417"/>
      <c r="JLD665" s="417"/>
      <c r="JLE665" s="418"/>
      <c r="JLF665" s="418"/>
      <c r="JLG665" s="417"/>
      <c r="JLH665" s="417"/>
      <c r="JLI665" s="417"/>
      <c r="JLJ665" s="417"/>
      <c r="JLK665" s="417"/>
      <c r="JLL665" s="417"/>
      <c r="JLM665" s="417"/>
      <c r="JLN665" s="418"/>
      <c r="JLO665" s="418"/>
      <c r="JLP665" s="417"/>
      <c r="JLQ665" s="417"/>
      <c r="JLR665" s="418"/>
      <c r="JLS665" s="418"/>
      <c r="JLT665" s="417"/>
      <c r="JLU665" s="417"/>
      <c r="JLV665" s="417"/>
      <c r="JLW665" s="417"/>
      <c r="JLX665" s="417"/>
      <c r="JLY665" s="411"/>
      <c r="JLZ665" s="443"/>
      <c r="JMA665" s="417"/>
      <c r="JMB665" s="417"/>
      <c r="JMC665" s="417"/>
      <c r="JMD665" s="417"/>
      <c r="JME665" s="417"/>
      <c r="JMF665" s="417"/>
      <c r="JMG665" s="417"/>
      <c r="JMH665" s="416"/>
      <c r="JMI665" s="416"/>
      <c r="JMJ665" s="416"/>
      <c r="JMK665" s="416"/>
      <c r="JML665" s="416"/>
      <c r="JMM665" s="416"/>
      <c r="JMN665" s="416"/>
      <c r="JMO665" s="416"/>
      <c r="JMP665" s="416"/>
      <c r="JMQ665" s="416"/>
      <c r="JMR665" s="416"/>
      <c r="JMS665" s="416"/>
      <c r="JMT665" s="416"/>
      <c r="JMU665" s="416"/>
      <c r="JMV665" s="416"/>
      <c r="JMW665" s="416"/>
      <c r="JMX665" s="416"/>
      <c r="JMY665" s="416"/>
      <c r="JMZ665" s="416"/>
      <c r="JNA665" s="416"/>
      <c r="JNB665" s="416"/>
      <c r="JNC665" s="416"/>
      <c r="JND665" s="416"/>
      <c r="JNE665" s="416"/>
      <c r="JNF665" s="416"/>
      <c r="JNG665" s="416"/>
      <c r="JNH665" s="416"/>
      <c r="JNI665" s="416"/>
      <c r="JNJ665" s="416"/>
      <c r="JNK665" s="416"/>
      <c r="JNL665" s="416"/>
      <c r="JNM665" s="416"/>
      <c r="JNN665" s="416"/>
      <c r="JNO665" s="416"/>
      <c r="JNP665" s="416"/>
      <c r="JNQ665" s="416"/>
      <c r="JNR665" s="416"/>
      <c r="JNS665" s="416"/>
      <c r="JNT665" s="416"/>
      <c r="JNU665" s="416"/>
      <c r="JNV665" s="416"/>
      <c r="JNW665" s="416"/>
      <c r="JNX665" s="416"/>
      <c r="JNY665" s="416"/>
      <c r="JNZ665" s="417"/>
      <c r="JOA665" s="417"/>
      <c r="JOB665" s="417"/>
      <c r="JOC665" s="417"/>
      <c r="JOD665" s="417"/>
      <c r="JOE665" s="417"/>
      <c r="JOF665" s="417"/>
      <c r="JOG665" s="417"/>
      <c r="JOH665" s="417"/>
      <c r="JOI665" s="417"/>
      <c r="JOJ665" s="417"/>
      <c r="JOK665" s="417"/>
      <c r="JOL665" s="417"/>
      <c r="JOM665" s="417"/>
      <c r="JON665" s="417"/>
      <c r="JOO665" s="417"/>
      <c r="JOP665" s="417"/>
      <c r="JOQ665" s="417"/>
      <c r="JOR665" s="417"/>
      <c r="JOS665" s="417"/>
      <c r="JOT665" s="417"/>
      <c r="JOU665" s="417"/>
      <c r="JOV665" s="417"/>
      <c r="JOW665" s="417"/>
      <c r="JOX665" s="418"/>
      <c r="JOY665" s="418"/>
      <c r="JOZ665" s="418"/>
      <c r="JPA665" s="418"/>
      <c r="JPB665" s="418"/>
      <c r="JPC665" s="417"/>
      <c r="JPD665" s="417"/>
      <c r="JPE665" s="418"/>
      <c r="JPF665" s="418"/>
      <c r="JPG665" s="417"/>
      <c r="JPH665" s="417"/>
      <c r="JPI665" s="418"/>
      <c r="JPJ665" s="418"/>
      <c r="JPK665" s="417"/>
      <c r="JPL665" s="417"/>
      <c r="JPM665" s="417"/>
      <c r="JPN665" s="417"/>
      <c r="JPO665" s="417"/>
      <c r="JPP665" s="417"/>
      <c r="JPQ665" s="417"/>
      <c r="JPR665" s="418"/>
      <c r="JPS665" s="418"/>
      <c r="JPT665" s="417"/>
      <c r="JPU665" s="417"/>
      <c r="JPV665" s="418"/>
      <c r="JPW665" s="418"/>
      <c r="JPX665" s="417"/>
      <c r="JPY665" s="417"/>
      <c r="JPZ665" s="417"/>
      <c r="JQA665" s="417"/>
      <c r="JQB665" s="417"/>
      <c r="JQC665" s="411"/>
      <c r="JQD665" s="443"/>
      <c r="JQE665" s="417"/>
      <c r="JQF665" s="417"/>
      <c r="JQG665" s="417"/>
      <c r="JQH665" s="417"/>
      <c r="JQI665" s="417"/>
      <c r="JQJ665" s="417"/>
      <c r="JQK665" s="417"/>
      <c r="JQL665" s="416"/>
      <c r="JQM665" s="416"/>
      <c r="JQN665" s="416"/>
      <c r="JQO665" s="416"/>
      <c r="JQP665" s="416"/>
      <c r="JQQ665" s="416"/>
      <c r="JQR665" s="416"/>
      <c r="JQS665" s="416"/>
      <c r="JQT665" s="416"/>
      <c r="JQU665" s="416"/>
      <c r="JQV665" s="416"/>
      <c r="JQW665" s="416"/>
      <c r="JQX665" s="416"/>
      <c r="JQY665" s="416"/>
      <c r="JQZ665" s="416"/>
      <c r="JRA665" s="416"/>
      <c r="JRB665" s="416"/>
      <c r="JRC665" s="416"/>
      <c r="JRD665" s="416"/>
      <c r="JRE665" s="416"/>
      <c r="JRF665" s="416"/>
      <c r="JRG665" s="416"/>
      <c r="JRH665" s="416"/>
      <c r="JRI665" s="416"/>
      <c r="JRJ665" s="416"/>
      <c r="JRK665" s="416"/>
      <c r="JRL665" s="416"/>
      <c r="JRM665" s="416"/>
      <c r="JRN665" s="416"/>
      <c r="JRO665" s="416"/>
      <c r="JRP665" s="416"/>
      <c r="JRQ665" s="416"/>
      <c r="JRR665" s="416"/>
      <c r="JRS665" s="416"/>
      <c r="JRT665" s="416"/>
      <c r="JRU665" s="416"/>
      <c r="JRV665" s="416"/>
      <c r="JRW665" s="416"/>
      <c r="JRX665" s="416"/>
      <c r="JRY665" s="416"/>
      <c r="JRZ665" s="416"/>
      <c r="JSA665" s="416"/>
      <c r="JSB665" s="416"/>
      <c r="JSC665" s="416"/>
      <c r="JSD665" s="417"/>
      <c r="JSE665" s="417"/>
      <c r="JSF665" s="417"/>
      <c r="JSG665" s="417"/>
      <c r="JSH665" s="417"/>
      <c r="JSI665" s="417"/>
      <c r="JSJ665" s="417"/>
      <c r="JSK665" s="417"/>
      <c r="JSL665" s="417"/>
      <c r="JSM665" s="417"/>
      <c r="JSN665" s="417"/>
      <c r="JSO665" s="417"/>
      <c r="JSP665" s="417"/>
      <c r="JSQ665" s="417"/>
      <c r="JSR665" s="417"/>
      <c r="JSS665" s="417"/>
      <c r="JST665" s="417"/>
      <c r="JSU665" s="417"/>
      <c r="JSV665" s="417"/>
      <c r="JSW665" s="417"/>
      <c r="JSX665" s="417"/>
      <c r="JSY665" s="417"/>
      <c r="JSZ665" s="417"/>
      <c r="JTA665" s="417"/>
      <c r="JTB665" s="418"/>
      <c r="JTC665" s="418"/>
      <c r="JTD665" s="418"/>
      <c r="JTE665" s="418"/>
      <c r="JTF665" s="418"/>
      <c r="JTG665" s="417"/>
      <c r="JTH665" s="417"/>
      <c r="JTI665" s="418"/>
      <c r="JTJ665" s="418"/>
      <c r="JTK665" s="417"/>
      <c r="JTL665" s="417"/>
      <c r="JTM665" s="418"/>
      <c r="JTN665" s="418"/>
      <c r="JTO665" s="417"/>
      <c r="JTP665" s="417"/>
      <c r="JTQ665" s="417"/>
      <c r="JTR665" s="417"/>
      <c r="JTS665" s="417"/>
      <c r="JTT665" s="417"/>
      <c r="JTU665" s="417"/>
      <c r="JTV665" s="418"/>
      <c r="JTW665" s="418"/>
      <c r="JTX665" s="417"/>
      <c r="JTY665" s="417"/>
      <c r="JTZ665" s="418"/>
      <c r="JUA665" s="418"/>
      <c r="JUB665" s="417"/>
      <c r="JUC665" s="417"/>
      <c r="JUD665" s="417"/>
      <c r="JUE665" s="417"/>
      <c r="JUF665" s="417"/>
      <c r="JUG665" s="411"/>
      <c r="JUH665" s="443"/>
      <c r="JUI665" s="417"/>
      <c r="JUJ665" s="417"/>
      <c r="JUK665" s="417"/>
      <c r="JUL665" s="417"/>
      <c r="JUM665" s="417"/>
      <c r="JUN665" s="417"/>
      <c r="JUO665" s="417"/>
      <c r="JUP665" s="416"/>
      <c r="JUQ665" s="416"/>
      <c r="JUR665" s="416"/>
      <c r="JUS665" s="416"/>
      <c r="JUT665" s="416"/>
      <c r="JUU665" s="416"/>
      <c r="JUV665" s="416"/>
      <c r="JUW665" s="416"/>
      <c r="JUX665" s="416"/>
      <c r="JUY665" s="416"/>
      <c r="JUZ665" s="416"/>
      <c r="JVA665" s="416"/>
      <c r="JVB665" s="416"/>
      <c r="JVC665" s="416"/>
      <c r="JVD665" s="416"/>
      <c r="JVE665" s="416"/>
      <c r="JVF665" s="416"/>
      <c r="JVG665" s="416"/>
      <c r="JVH665" s="416"/>
      <c r="JVI665" s="416"/>
      <c r="JVJ665" s="416"/>
      <c r="JVK665" s="416"/>
      <c r="JVL665" s="416"/>
      <c r="JVM665" s="416"/>
      <c r="JVN665" s="416"/>
      <c r="JVO665" s="416"/>
      <c r="JVP665" s="416"/>
      <c r="JVQ665" s="416"/>
      <c r="JVR665" s="416"/>
      <c r="JVS665" s="416"/>
      <c r="JVT665" s="416"/>
      <c r="JVU665" s="416"/>
      <c r="JVV665" s="416"/>
      <c r="JVW665" s="416"/>
      <c r="JVX665" s="416"/>
      <c r="JVY665" s="416"/>
      <c r="JVZ665" s="416"/>
      <c r="JWA665" s="416"/>
      <c r="JWB665" s="416"/>
      <c r="JWC665" s="416"/>
      <c r="JWD665" s="416"/>
      <c r="JWE665" s="416"/>
      <c r="JWF665" s="416"/>
      <c r="JWG665" s="416"/>
      <c r="JWH665" s="417"/>
      <c r="JWI665" s="417"/>
      <c r="JWJ665" s="417"/>
      <c r="JWK665" s="417"/>
      <c r="JWL665" s="417"/>
      <c r="JWM665" s="417"/>
      <c r="JWN665" s="417"/>
      <c r="JWO665" s="417"/>
      <c r="JWP665" s="417"/>
      <c r="JWQ665" s="417"/>
      <c r="JWR665" s="417"/>
      <c r="JWS665" s="417"/>
      <c r="JWT665" s="417"/>
      <c r="JWU665" s="417"/>
      <c r="JWV665" s="417"/>
      <c r="JWW665" s="417"/>
      <c r="JWX665" s="417"/>
      <c r="JWY665" s="417"/>
      <c r="JWZ665" s="417"/>
      <c r="JXA665" s="417"/>
      <c r="JXB665" s="417"/>
      <c r="JXC665" s="417"/>
      <c r="JXD665" s="417"/>
      <c r="JXE665" s="417"/>
      <c r="JXF665" s="418"/>
      <c r="JXG665" s="418"/>
      <c r="JXH665" s="418"/>
      <c r="JXI665" s="418"/>
      <c r="JXJ665" s="418"/>
      <c r="JXK665" s="417"/>
      <c r="JXL665" s="417"/>
      <c r="JXM665" s="418"/>
      <c r="JXN665" s="418"/>
      <c r="JXO665" s="417"/>
      <c r="JXP665" s="417"/>
      <c r="JXQ665" s="418"/>
      <c r="JXR665" s="418"/>
      <c r="JXS665" s="417"/>
      <c r="JXT665" s="417"/>
      <c r="JXU665" s="417"/>
      <c r="JXV665" s="417"/>
      <c r="JXW665" s="417"/>
      <c r="JXX665" s="417"/>
      <c r="JXY665" s="417"/>
      <c r="JXZ665" s="418"/>
      <c r="JYA665" s="418"/>
      <c r="JYB665" s="417"/>
      <c r="JYC665" s="417"/>
      <c r="JYD665" s="418"/>
      <c r="JYE665" s="418"/>
      <c r="JYF665" s="417"/>
      <c r="JYG665" s="417"/>
      <c r="JYH665" s="417"/>
      <c r="JYI665" s="417"/>
      <c r="JYJ665" s="417"/>
      <c r="JYK665" s="411"/>
      <c r="JYL665" s="443"/>
      <c r="JYM665" s="417"/>
      <c r="JYN665" s="417"/>
      <c r="JYO665" s="417"/>
      <c r="JYP665" s="417"/>
      <c r="JYQ665" s="417"/>
      <c r="JYR665" s="417"/>
      <c r="JYS665" s="417"/>
      <c r="JYT665" s="416"/>
      <c r="JYU665" s="416"/>
      <c r="JYV665" s="416"/>
      <c r="JYW665" s="416"/>
      <c r="JYX665" s="416"/>
      <c r="JYY665" s="416"/>
      <c r="JYZ665" s="416"/>
      <c r="JZA665" s="416"/>
      <c r="JZB665" s="416"/>
      <c r="JZC665" s="416"/>
      <c r="JZD665" s="416"/>
      <c r="JZE665" s="416"/>
      <c r="JZF665" s="416"/>
      <c r="JZG665" s="416"/>
      <c r="JZH665" s="416"/>
      <c r="JZI665" s="416"/>
      <c r="JZJ665" s="416"/>
      <c r="JZK665" s="416"/>
      <c r="JZL665" s="416"/>
      <c r="JZM665" s="416"/>
      <c r="JZN665" s="416"/>
      <c r="JZO665" s="416"/>
      <c r="JZP665" s="416"/>
      <c r="JZQ665" s="416"/>
      <c r="JZR665" s="416"/>
      <c r="JZS665" s="416"/>
      <c r="JZT665" s="416"/>
      <c r="JZU665" s="416"/>
      <c r="JZV665" s="416"/>
      <c r="JZW665" s="416"/>
      <c r="JZX665" s="416"/>
      <c r="JZY665" s="416"/>
      <c r="JZZ665" s="416"/>
      <c r="KAA665" s="416"/>
      <c r="KAB665" s="416"/>
      <c r="KAC665" s="416"/>
      <c r="KAD665" s="416"/>
      <c r="KAE665" s="416"/>
      <c r="KAF665" s="416"/>
      <c r="KAG665" s="416"/>
      <c r="KAH665" s="416"/>
      <c r="KAI665" s="416"/>
      <c r="KAJ665" s="416"/>
      <c r="KAK665" s="416"/>
      <c r="KAL665" s="417"/>
      <c r="KAM665" s="417"/>
      <c r="KAN665" s="417"/>
      <c r="KAO665" s="417"/>
      <c r="KAP665" s="417"/>
      <c r="KAQ665" s="417"/>
      <c r="KAR665" s="417"/>
      <c r="KAS665" s="417"/>
      <c r="KAT665" s="417"/>
      <c r="KAU665" s="417"/>
      <c r="KAV665" s="417"/>
      <c r="KAW665" s="417"/>
      <c r="KAX665" s="417"/>
      <c r="KAY665" s="417"/>
      <c r="KAZ665" s="417"/>
      <c r="KBA665" s="417"/>
      <c r="KBB665" s="417"/>
      <c r="KBC665" s="417"/>
      <c r="KBD665" s="417"/>
      <c r="KBE665" s="417"/>
      <c r="KBF665" s="417"/>
      <c r="KBG665" s="417"/>
      <c r="KBH665" s="417"/>
      <c r="KBI665" s="417"/>
      <c r="KBJ665" s="418"/>
      <c r="KBK665" s="418"/>
      <c r="KBL665" s="418"/>
      <c r="KBM665" s="418"/>
      <c r="KBN665" s="418"/>
      <c r="KBO665" s="417"/>
      <c r="KBP665" s="417"/>
      <c r="KBQ665" s="418"/>
      <c r="KBR665" s="418"/>
      <c r="KBS665" s="417"/>
      <c r="KBT665" s="417"/>
      <c r="KBU665" s="418"/>
      <c r="KBV665" s="418"/>
      <c r="KBW665" s="417"/>
      <c r="KBX665" s="417"/>
      <c r="KBY665" s="417"/>
      <c r="KBZ665" s="417"/>
      <c r="KCA665" s="417"/>
      <c r="KCB665" s="417"/>
      <c r="KCC665" s="417"/>
      <c r="KCD665" s="418"/>
      <c r="KCE665" s="418"/>
      <c r="KCF665" s="417"/>
      <c r="KCG665" s="417"/>
      <c r="KCH665" s="418"/>
      <c r="KCI665" s="418"/>
      <c r="KCJ665" s="417"/>
      <c r="KCK665" s="417"/>
      <c r="KCL665" s="417"/>
      <c r="KCM665" s="417"/>
      <c r="KCN665" s="417"/>
      <c r="KCO665" s="411"/>
      <c r="KCP665" s="443"/>
      <c r="KCQ665" s="417"/>
      <c r="KCR665" s="417"/>
      <c r="KCS665" s="417"/>
      <c r="KCT665" s="417"/>
      <c r="KCU665" s="417"/>
      <c r="KCV665" s="417"/>
      <c r="KCW665" s="417"/>
      <c r="KCX665" s="416"/>
      <c r="KCY665" s="416"/>
      <c r="KCZ665" s="416"/>
      <c r="KDA665" s="416"/>
      <c r="KDB665" s="416"/>
      <c r="KDC665" s="416"/>
      <c r="KDD665" s="416"/>
      <c r="KDE665" s="416"/>
      <c r="KDF665" s="416"/>
      <c r="KDG665" s="416"/>
      <c r="KDH665" s="416"/>
      <c r="KDI665" s="416"/>
      <c r="KDJ665" s="416"/>
      <c r="KDK665" s="416"/>
      <c r="KDL665" s="416"/>
      <c r="KDM665" s="416"/>
      <c r="KDN665" s="416"/>
      <c r="KDO665" s="416"/>
      <c r="KDP665" s="416"/>
      <c r="KDQ665" s="416"/>
      <c r="KDR665" s="416"/>
      <c r="KDS665" s="416"/>
      <c r="KDT665" s="416"/>
      <c r="KDU665" s="416"/>
      <c r="KDV665" s="416"/>
      <c r="KDW665" s="416"/>
      <c r="KDX665" s="416"/>
      <c r="KDY665" s="416"/>
      <c r="KDZ665" s="416"/>
      <c r="KEA665" s="416"/>
      <c r="KEB665" s="416"/>
      <c r="KEC665" s="416"/>
      <c r="KED665" s="416"/>
      <c r="KEE665" s="416"/>
      <c r="KEF665" s="416"/>
      <c r="KEG665" s="416"/>
      <c r="KEH665" s="416"/>
      <c r="KEI665" s="416"/>
      <c r="KEJ665" s="416"/>
      <c r="KEK665" s="416"/>
      <c r="KEL665" s="416"/>
      <c r="KEM665" s="416"/>
      <c r="KEN665" s="416"/>
      <c r="KEO665" s="416"/>
      <c r="KEP665" s="417"/>
      <c r="KEQ665" s="417"/>
      <c r="KER665" s="417"/>
      <c r="KES665" s="417"/>
      <c r="KET665" s="417"/>
      <c r="KEU665" s="417"/>
      <c r="KEV665" s="417"/>
      <c r="KEW665" s="417"/>
      <c r="KEX665" s="417"/>
      <c r="KEY665" s="417"/>
      <c r="KEZ665" s="417"/>
      <c r="KFA665" s="417"/>
      <c r="KFB665" s="417"/>
      <c r="KFC665" s="417"/>
      <c r="KFD665" s="417"/>
      <c r="KFE665" s="417"/>
      <c r="KFF665" s="417"/>
      <c r="KFG665" s="417"/>
      <c r="KFH665" s="417"/>
      <c r="KFI665" s="417"/>
      <c r="KFJ665" s="417"/>
      <c r="KFK665" s="417"/>
      <c r="KFL665" s="417"/>
      <c r="KFM665" s="417"/>
      <c r="KFN665" s="418"/>
      <c r="KFO665" s="418"/>
      <c r="KFP665" s="418"/>
      <c r="KFQ665" s="418"/>
      <c r="KFR665" s="418"/>
      <c r="KFS665" s="417"/>
      <c r="KFT665" s="417"/>
      <c r="KFU665" s="418"/>
      <c r="KFV665" s="418"/>
      <c r="KFW665" s="417"/>
      <c r="KFX665" s="417"/>
      <c r="KFY665" s="418"/>
      <c r="KFZ665" s="418"/>
      <c r="KGA665" s="417"/>
      <c r="KGB665" s="417"/>
      <c r="KGC665" s="417"/>
      <c r="KGD665" s="417"/>
      <c r="KGE665" s="417"/>
      <c r="KGF665" s="417"/>
      <c r="KGG665" s="417"/>
      <c r="KGH665" s="418"/>
      <c r="KGI665" s="418"/>
      <c r="KGJ665" s="417"/>
      <c r="KGK665" s="417"/>
      <c r="KGL665" s="418"/>
      <c r="KGM665" s="418"/>
      <c r="KGN665" s="417"/>
      <c r="KGO665" s="417"/>
      <c r="KGP665" s="417"/>
      <c r="KGQ665" s="417"/>
      <c r="KGR665" s="417"/>
      <c r="KGS665" s="411"/>
      <c r="KGT665" s="443"/>
      <c r="KGU665" s="417"/>
      <c r="KGV665" s="417"/>
      <c r="KGW665" s="417"/>
      <c r="KGX665" s="417"/>
      <c r="KGY665" s="417"/>
      <c r="KGZ665" s="417"/>
      <c r="KHA665" s="417"/>
      <c r="KHB665" s="416"/>
      <c r="KHC665" s="416"/>
      <c r="KHD665" s="416"/>
      <c r="KHE665" s="416"/>
      <c r="KHF665" s="416"/>
      <c r="KHG665" s="416"/>
      <c r="KHH665" s="416"/>
      <c r="KHI665" s="416"/>
      <c r="KHJ665" s="416"/>
      <c r="KHK665" s="416"/>
      <c r="KHL665" s="416"/>
      <c r="KHM665" s="416"/>
      <c r="KHN665" s="416"/>
      <c r="KHO665" s="416"/>
      <c r="KHP665" s="416"/>
      <c r="KHQ665" s="416"/>
      <c r="KHR665" s="416"/>
      <c r="KHS665" s="416"/>
      <c r="KHT665" s="416"/>
      <c r="KHU665" s="416"/>
      <c r="KHV665" s="416"/>
      <c r="KHW665" s="416"/>
      <c r="KHX665" s="416"/>
      <c r="KHY665" s="416"/>
      <c r="KHZ665" s="416"/>
      <c r="KIA665" s="416"/>
      <c r="KIB665" s="416"/>
      <c r="KIC665" s="416"/>
      <c r="KID665" s="416"/>
      <c r="KIE665" s="416"/>
      <c r="KIF665" s="416"/>
      <c r="KIG665" s="416"/>
      <c r="KIH665" s="416"/>
      <c r="KII665" s="416"/>
      <c r="KIJ665" s="416"/>
      <c r="KIK665" s="416"/>
      <c r="KIL665" s="416"/>
      <c r="KIM665" s="416"/>
      <c r="KIN665" s="416"/>
      <c r="KIO665" s="416"/>
      <c r="KIP665" s="416"/>
      <c r="KIQ665" s="416"/>
      <c r="KIR665" s="416"/>
      <c r="KIS665" s="416"/>
      <c r="KIT665" s="417"/>
      <c r="KIU665" s="417"/>
      <c r="KIV665" s="417"/>
      <c r="KIW665" s="417"/>
      <c r="KIX665" s="417"/>
      <c r="KIY665" s="417"/>
      <c r="KIZ665" s="417"/>
      <c r="KJA665" s="417"/>
      <c r="KJB665" s="417"/>
      <c r="KJC665" s="417"/>
      <c r="KJD665" s="417"/>
      <c r="KJE665" s="417"/>
      <c r="KJF665" s="417"/>
      <c r="KJG665" s="417"/>
      <c r="KJH665" s="417"/>
      <c r="KJI665" s="417"/>
      <c r="KJJ665" s="417"/>
      <c r="KJK665" s="417"/>
      <c r="KJL665" s="417"/>
      <c r="KJM665" s="417"/>
      <c r="KJN665" s="417"/>
      <c r="KJO665" s="417"/>
      <c r="KJP665" s="417"/>
      <c r="KJQ665" s="417"/>
      <c r="KJR665" s="418"/>
      <c r="KJS665" s="418"/>
      <c r="KJT665" s="418"/>
      <c r="KJU665" s="418"/>
      <c r="KJV665" s="418"/>
      <c r="KJW665" s="417"/>
      <c r="KJX665" s="417"/>
      <c r="KJY665" s="418"/>
      <c r="KJZ665" s="418"/>
      <c r="KKA665" s="417"/>
      <c r="KKB665" s="417"/>
      <c r="KKC665" s="418"/>
      <c r="KKD665" s="418"/>
      <c r="KKE665" s="417"/>
      <c r="KKF665" s="417"/>
      <c r="KKG665" s="417"/>
      <c r="KKH665" s="417"/>
      <c r="KKI665" s="417"/>
      <c r="KKJ665" s="417"/>
      <c r="KKK665" s="417"/>
      <c r="KKL665" s="418"/>
      <c r="KKM665" s="418"/>
      <c r="KKN665" s="417"/>
      <c r="KKO665" s="417"/>
      <c r="KKP665" s="418"/>
      <c r="KKQ665" s="418"/>
      <c r="KKR665" s="417"/>
      <c r="KKS665" s="417"/>
      <c r="KKT665" s="417"/>
      <c r="KKU665" s="417"/>
      <c r="KKV665" s="417"/>
      <c r="KKW665" s="411"/>
      <c r="KKX665" s="443"/>
      <c r="KKY665" s="417"/>
      <c r="KKZ665" s="417"/>
      <c r="KLA665" s="417"/>
      <c r="KLB665" s="417"/>
      <c r="KLC665" s="417"/>
      <c r="KLD665" s="417"/>
      <c r="KLE665" s="417"/>
      <c r="KLF665" s="416"/>
      <c r="KLG665" s="416"/>
      <c r="KLH665" s="416"/>
      <c r="KLI665" s="416"/>
      <c r="KLJ665" s="416"/>
      <c r="KLK665" s="416"/>
      <c r="KLL665" s="416"/>
      <c r="KLM665" s="416"/>
      <c r="KLN665" s="416"/>
      <c r="KLO665" s="416"/>
      <c r="KLP665" s="416"/>
      <c r="KLQ665" s="416"/>
      <c r="KLR665" s="416"/>
      <c r="KLS665" s="416"/>
      <c r="KLT665" s="416"/>
      <c r="KLU665" s="416"/>
      <c r="KLV665" s="416"/>
      <c r="KLW665" s="416"/>
      <c r="KLX665" s="416"/>
      <c r="KLY665" s="416"/>
      <c r="KLZ665" s="416"/>
      <c r="KMA665" s="416"/>
      <c r="KMB665" s="416"/>
      <c r="KMC665" s="416"/>
      <c r="KMD665" s="416"/>
      <c r="KME665" s="416"/>
      <c r="KMF665" s="416"/>
      <c r="KMG665" s="416"/>
      <c r="KMH665" s="416"/>
      <c r="KMI665" s="416"/>
      <c r="KMJ665" s="416"/>
      <c r="KMK665" s="416"/>
      <c r="KML665" s="416"/>
      <c r="KMM665" s="416"/>
      <c r="KMN665" s="416"/>
      <c r="KMO665" s="416"/>
      <c r="KMP665" s="416"/>
      <c r="KMQ665" s="416"/>
      <c r="KMR665" s="416"/>
      <c r="KMS665" s="416"/>
      <c r="KMT665" s="416"/>
      <c r="KMU665" s="416"/>
      <c r="KMV665" s="416"/>
      <c r="KMW665" s="416"/>
      <c r="KMX665" s="417"/>
      <c r="KMY665" s="417"/>
      <c r="KMZ665" s="417"/>
      <c r="KNA665" s="417"/>
      <c r="KNB665" s="417"/>
      <c r="KNC665" s="417"/>
      <c r="KND665" s="417"/>
      <c r="KNE665" s="417"/>
      <c r="KNF665" s="417"/>
      <c r="KNG665" s="417"/>
      <c r="KNH665" s="417"/>
      <c r="KNI665" s="417"/>
      <c r="KNJ665" s="417"/>
      <c r="KNK665" s="417"/>
      <c r="KNL665" s="417"/>
      <c r="KNM665" s="417"/>
      <c r="KNN665" s="417"/>
      <c r="KNO665" s="417"/>
      <c r="KNP665" s="417"/>
      <c r="KNQ665" s="417"/>
      <c r="KNR665" s="417"/>
      <c r="KNS665" s="417"/>
      <c r="KNT665" s="417"/>
      <c r="KNU665" s="417"/>
      <c r="KNV665" s="418"/>
      <c r="KNW665" s="418"/>
      <c r="KNX665" s="418"/>
      <c r="KNY665" s="418"/>
      <c r="KNZ665" s="418"/>
      <c r="KOA665" s="417"/>
      <c r="KOB665" s="417"/>
      <c r="KOC665" s="418"/>
      <c r="KOD665" s="418"/>
      <c r="KOE665" s="417"/>
      <c r="KOF665" s="417"/>
      <c r="KOG665" s="418"/>
      <c r="KOH665" s="418"/>
      <c r="KOI665" s="417"/>
      <c r="KOJ665" s="417"/>
      <c r="KOK665" s="417"/>
      <c r="KOL665" s="417"/>
      <c r="KOM665" s="417"/>
      <c r="KON665" s="417"/>
      <c r="KOO665" s="417"/>
      <c r="KOP665" s="418"/>
      <c r="KOQ665" s="418"/>
      <c r="KOR665" s="417"/>
      <c r="KOS665" s="417"/>
      <c r="KOT665" s="418"/>
      <c r="KOU665" s="418"/>
      <c r="KOV665" s="417"/>
      <c r="KOW665" s="417"/>
      <c r="KOX665" s="417"/>
      <c r="KOY665" s="417"/>
      <c r="KOZ665" s="417"/>
      <c r="KPA665" s="411"/>
      <c r="KPB665" s="443"/>
      <c r="KPC665" s="417"/>
      <c r="KPD665" s="417"/>
      <c r="KPE665" s="417"/>
      <c r="KPF665" s="417"/>
      <c r="KPG665" s="417"/>
      <c r="KPH665" s="417"/>
      <c r="KPI665" s="417"/>
      <c r="KPJ665" s="416"/>
      <c r="KPK665" s="416"/>
      <c r="KPL665" s="416"/>
      <c r="KPM665" s="416"/>
      <c r="KPN665" s="416"/>
      <c r="KPO665" s="416"/>
      <c r="KPP665" s="416"/>
      <c r="KPQ665" s="416"/>
      <c r="KPR665" s="416"/>
      <c r="KPS665" s="416"/>
      <c r="KPT665" s="416"/>
      <c r="KPU665" s="416"/>
      <c r="KPV665" s="416"/>
      <c r="KPW665" s="416"/>
      <c r="KPX665" s="416"/>
      <c r="KPY665" s="416"/>
      <c r="KPZ665" s="416"/>
      <c r="KQA665" s="416"/>
      <c r="KQB665" s="416"/>
      <c r="KQC665" s="416"/>
      <c r="KQD665" s="416"/>
      <c r="KQE665" s="416"/>
      <c r="KQF665" s="416"/>
      <c r="KQG665" s="416"/>
      <c r="KQH665" s="416"/>
      <c r="KQI665" s="416"/>
      <c r="KQJ665" s="416"/>
      <c r="KQK665" s="416"/>
      <c r="KQL665" s="416"/>
      <c r="KQM665" s="416"/>
      <c r="KQN665" s="416"/>
      <c r="KQO665" s="416"/>
      <c r="KQP665" s="416"/>
      <c r="KQQ665" s="416"/>
      <c r="KQR665" s="416"/>
      <c r="KQS665" s="416"/>
      <c r="KQT665" s="416"/>
      <c r="KQU665" s="416"/>
      <c r="KQV665" s="416"/>
      <c r="KQW665" s="416"/>
      <c r="KQX665" s="416"/>
      <c r="KQY665" s="416"/>
      <c r="KQZ665" s="416"/>
      <c r="KRA665" s="416"/>
      <c r="KRB665" s="417"/>
      <c r="KRC665" s="417"/>
      <c r="KRD665" s="417"/>
      <c r="KRE665" s="417"/>
      <c r="KRF665" s="417"/>
      <c r="KRG665" s="417"/>
      <c r="KRH665" s="417"/>
      <c r="KRI665" s="417"/>
      <c r="KRJ665" s="417"/>
      <c r="KRK665" s="417"/>
      <c r="KRL665" s="417"/>
      <c r="KRM665" s="417"/>
      <c r="KRN665" s="417"/>
      <c r="KRO665" s="417"/>
      <c r="KRP665" s="417"/>
      <c r="KRQ665" s="417"/>
      <c r="KRR665" s="417"/>
      <c r="KRS665" s="417"/>
      <c r="KRT665" s="417"/>
      <c r="KRU665" s="417"/>
      <c r="KRV665" s="417"/>
      <c r="KRW665" s="417"/>
      <c r="KRX665" s="417"/>
      <c r="KRY665" s="417"/>
      <c r="KRZ665" s="418"/>
      <c r="KSA665" s="418"/>
      <c r="KSB665" s="418"/>
      <c r="KSC665" s="418"/>
      <c r="KSD665" s="418"/>
      <c r="KSE665" s="417"/>
      <c r="KSF665" s="417"/>
      <c r="KSG665" s="418"/>
      <c r="KSH665" s="418"/>
      <c r="KSI665" s="417"/>
      <c r="KSJ665" s="417"/>
      <c r="KSK665" s="418"/>
      <c r="KSL665" s="418"/>
      <c r="KSM665" s="417"/>
      <c r="KSN665" s="417"/>
      <c r="KSO665" s="417"/>
      <c r="KSP665" s="417"/>
      <c r="KSQ665" s="417"/>
      <c r="KSR665" s="417"/>
      <c r="KSS665" s="417"/>
      <c r="KST665" s="418"/>
      <c r="KSU665" s="418"/>
      <c r="KSV665" s="417"/>
      <c r="KSW665" s="417"/>
      <c r="KSX665" s="418"/>
      <c r="KSY665" s="418"/>
      <c r="KSZ665" s="417"/>
      <c r="KTA665" s="417"/>
      <c r="KTB665" s="417"/>
      <c r="KTC665" s="417"/>
      <c r="KTD665" s="417"/>
      <c r="KTE665" s="411"/>
      <c r="KTF665" s="443"/>
      <c r="KTG665" s="417"/>
      <c r="KTH665" s="417"/>
      <c r="KTI665" s="417"/>
      <c r="KTJ665" s="417"/>
      <c r="KTK665" s="417"/>
      <c r="KTL665" s="417"/>
      <c r="KTM665" s="417"/>
      <c r="KTN665" s="416"/>
      <c r="KTO665" s="416"/>
      <c r="KTP665" s="416"/>
      <c r="KTQ665" s="416"/>
      <c r="KTR665" s="416"/>
      <c r="KTS665" s="416"/>
      <c r="KTT665" s="416"/>
      <c r="KTU665" s="416"/>
      <c r="KTV665" s="416"/>
      <c r="KTW665" s="416"/>
      <c r="KTX665" s="416"/>
      <c r="KTY665" s="416"/>
      <c r="KTZ665" s="416"/>
      <c r="KUA665" s="416"/>
      <c r="KUB665" s="416"/>
      <c r="KUC665" s="416"/>
      <c r="KUD665" s="416"/>
      <c r="KUE665" s="416"/>
      <c r="KUF665" s="416"/>
      <c r="KUG665" s="416"/>
      <c r="KUH665" s="416"/>
      <c r="KUI665" s="416"/>
      <c r="KUJ665" s="416"/>
      <c r="KUK665" s="416"/>
      <c r="KUL665" s="416"/>
      <c r="KUM665" s="416"/>
      <c r="KUN665" s="416"/>
      <c r="KUO665" s="416"/>
      <c r="KUP665" s="416"/>
      <c r="KUQ665" s="416"/>
      <c r="KUR665" s="416"/>
      <c r="KUS665" s="416"/>
      <c r="KUT665" s="416"/>
      <c r="KUU665" s="416"/>
      <c r="KUV665" s="416"/>
      <c r="KUW665" s="416"/>
      <c r="KUX665" s="416"/>
      <c r="KUY665" s="416"/>
      <c r="KUZ665" s="416"/>
      <c r="KVA665" s="416"/>
      <c r="KVB665" s="416"/>
      <c r="KVC665" s="416"/>
      <c r="KVD665" s="416"/>
      <c r="KVE665" s="416"/>
      <c r="KVF665" s="417"/>
      <c r="KVG665" s="417"/>
      <c r="KVH665" s="417"/>
      <c r="KVI665" s="417"/>
      <c r="KVJ665" s="417"/>
      <c r="KVK665" s="417"/>
      <c r="KVL665" s="417"/>
      <c r="KVM665" s="417"/>
      <c r="KVN665" s="417"/>
      <c r="KVO665" s="417"/>
      <c r="KVP665" s="417"/>
      <c r="KVQ665" s="417"/>
      <c r="KVR665" s="417"/>
      <c r="KVS665" s="417"/>
      <c r="KVT665" s="417"/>
      <c r="KVU665" s="417"/>
      <c r="KVV665" s="417"/>
      <c r="KVW665" s="417"/>
      <c r="KVX665" s="417"/>
      <c r="KVY665" s="417"/>
      <c r="KVZ665" s="417"/>
      <c r="KWA665" s="417"/>
      <c r="KWB665" s="417"/>
      <c r="KWC665" s="417"/>
      <c r="KWD665" s="418"/>
      <c r="KWE665" s="418"/>
      <c r="KWF665" s="418"/>
      <c r="KWG665" s="418"/>
      <c r="KWH665" s="418"/>
      <c r="KWI665" s="417"/>
      <c r="KWJ665" s="417"/>
      <c r="KWK665" s="418"/>
      <c r="KWL665" s="418"/>
      <c r="KWM665" s="417"/>
      <c r="KWN665" s="417"/>
      <c r="KWO665" s="418"/>
      <c r="KWP665" s="418"/>
      <c r="KWQ665" s="417"/>
      <c r="KWR665" s="417"/>
      <c r="KWS665" s="417"/>
      <c r="KWT665" s="417"/>
      <c r="KWU665" s="417"/>
      <c r="KWV665" s="417"/>
      <c r="KWW665" s="417"/>
      <c r="KWX665" s="418"/>
      <c r="KWY665" s="418"/>
      <c r="KWZ665" s="417"/>
      <c r="KXA665" s="417"/>
      <c r="KXB665" s="418"/>
      <c r="KXC665" s="418"/>
      <c r="KXD665" s="417"/>
      <c r="KXE665" s="417"/>
      <c r="KXF665" s="417"/>
      <c r="KXG665" s="417"/>
      <c r="KXH665" s="417"/>
      <c r="KXI665" s="411"/>
      <c r="KXJ665" s="443"/>
      <c r="KXK665" s="417"/>
      <c r="KXL665" s="417"/>
      <c r="KXM665" s="417"/>
      <c r="KXN665" s="417"/>
      <c r="KXO665" s="417"/>
      <c r="KXP665" s="417"/>
      <c r="KXQ665" s="417"/>
      <c r="KXR665" s="416"/>
      <c r="KXS665" s="416"/>
      <c r="KXT665" s="416"/>
      <c r="KXU665" s="416"/>
      <c r="KXV665" s="416"/>
      <c r="KXW665" s="416"/>
      <c r="KXX665" s="416"/>
      <c r="KXY665" s="416"/>
      <c r="KXZ665" s="416"/>
      <c r="KYA665" s="416"/>
      <c r="KYB665" s="416"/>
      <c r="KYC665" s="416"/>
      <c r="KYD665" s="416"/>
      <c r="KYE665" s="416"/>
      <c r="KYF665" s="416"/>
      <c r="KYG665" s="416"/>
      <c r="KYH665" s="416"/>
      <c r="KYI665" s="416"/>
      <c r="KYJ665" s="416"/>
      <c r="KYK665" s="416"/>
      <c r="KYL665" s="416"/>
      <c r="KYM665" s="416"/>
      <c r="KYN665" s="416"/>
      <c r="KYO665" s="416"/>
      <c r="KYP665" s="416"/>
      <c r="KYQ665" s="416"/>
      <c r="KYR665" s="416"/>
      <c r="KYS665" s="416"/>
      <c r="KYT665" s="416"/>
      <c r="KYU665" s="416"/>
      <c r="KYV665" s="416"/>
      <c r="KYW665" s="416"/>
      <c r="KYX665" s="416"/>
      <c r="KYY665" s="416"/>
      <c r="KYZ665" s="416"/>
      <c r="KZA665" s="416"/>
      <c r="KZB665" s="416"/>
      <c r="KZC665" s="416"/>
      <c r="KZD665" s="416"/>
      <c r="KZE665" s="416"/>
      <c r="KZF665" s="416"/>
      <c r="KZG665" s="416"/>
      <c r="KZH665" s="416"/>
      <c r="KZI665" s="416"/>
      <c r="KZJ665" s="417"/>
      <c r="KZK665" s="417"/>
      <c r="KZL665" s="417"/>
      <c r="KZM665" s="417"/>
      <c r="KZN665" s="417"/>
      <c r="KZO665" s="417"/>
      <c r="KZP665" s="417"/>
      <c r="KZQ665" s="417"/>
      <c r="KZR665" s="417"/>
      <c r="KZS665" s="417"/>
      <c r="KZT665" s="417"/>
      <c r="KZU665" s="417"/>
      <c r="KZV665" s="417"/>
      <c r="KZW665" s="417"/>
      <c r="KZX665" s="417"/>
      <c r="KZY665" s="417"/>
      <c r="KZZ665" s="417"/>
      <c r="LAA665" s="417"/>
      <c r="LAB665" s="417"/>
      <c r="LAC665" s="417"/>
      <c r="LAD665" s="417"/>
      <c r="LAE665" s="417"/>
      <c r="LAF665" s="417"/>
      <c r="LAG665" s="417"/>
      <c r="LAH665" s="418"/>
      <c r="LAI665" s="418"/>
      <c r="LAJ665" s="418"/>
      <c r="LAK665" s="418"/>
      <c r="LAL665" s="418"/>
      <c r="LAM665" s="417"/>
      <c r="LAN665" s="417"/>
      <c r="LAO665" s="418"/>
      <c r="LAP665" s="418"/>
      <c r="LAQ665" s="417"/>
      <c r="LAR665" s="417"/>
      <c r="LAS665" s="418"/>
      <c r="LAT665" s="418"/>
      <c r="LAU665" s="417"/>
      <c r="LAV665" s="417"/>
      <c r="LAW665" s="417"/>
      <c r="LAX665" s="417"/>
      <c r="LAY665" s="417"/>
      <c r="LAZ665" s="417"/>
      <c r="LBA665" s="417"/>
      <c r="LBB665" s="418"/>
      <c r="LBC665" s="418"/>
      <c r="LBD665" s="417"/>
      <c r="LBE665" s="417"/>
      <c r="LBF665" s="418"/>
      <c r="LBG665" s="418"/>
      <c r="LBH665" s="417"/>
      <c r="LBI665" s="417"/>
      <c r="LBJ665" s="417"/>
      <c r="LBK665" s="417"/>
      <c r="LBL665" s="417"/>
      <c r="LBM665" s="411"/>
      <c r="LBN665" s="443"/>
      <c r="LBO665" s="417"/>
      <c r="LBP665" s="417"/>
      <c r="LBQ665" s="417"/>
      <c r="LBR665" s="417"/>
      <c r="LBS665" s="417"/>
      <c r="LBT665" s="417"/>
      <c r="LBU665" s="417"/>
      <c r="LBV665" s="416"/>
      <c r="LBW665" s="416"/>
      <c r="LBX665" s="416"/>
      <c r="LBY665" s="416"/>
      <c r="LBZ665" s="416"/>
      <c r="LCA665" s="416"/>
      <c r="LCB665" s="416"/>
      <c r="LCC665" s="416"/>
      <c r="LCD665" s="416"/>
      <c r="LCE665" s="416"/>
      <c r="LCF665" s="416"/>
      <c r="LCG665" s="416"/>
      <c r="LCH665" s="416"/>
      <c r="LCI665" s="416"/>
      <c r="LCJ665" s="416"/>
      <c r="LCK665" s="416"/>
      <c r="LCL665" s="416"/>
      <c r="LCM665" s="416"/>
      <c r="LCN665" s="416"/>
      <c r="LCO665" s="416"/>
      <c r="LCP665" s="416"/>
      <c r="LCQ665" s="416"/>
      <c r="LCR665" s="416"/>
      <c r="LCS665" s="416"/>
      <c r="LCT665" s="416"/>
      <c r="LCU665" s="416"/>
      <c r="LCV665" s="416"/>
      <c r="LCW665" s="416"/>
      <c r="LCX665" s="416"/>
      <c r="LCY665" s="416"/>
      <c r="LCZ665" s="416"/>
      <c r="LDA665" s="416"/>
      <c r="LDB665" s="416"/>
      <c r="LDC665" s="416"/>
      <c r="LDD665" s="416"/>
      <c r="LDE665" s="416"/>
      <c r="LDF665" s="416"/>
      <c r="LDG665" s="416"/>
      <c r="LDH665" s="416"/>
      <c r="LDI665" s="416"/>
      <c r="LDJ665" s="416"/>
      <c r="LDK665" s="416"/>
      <c r="LDL665" s="416"/>
      <c r="LDM665" s="416"/>
      <c r="LDN665" s="417"/>
      <c r="LDO665" s="417"/>
      <c r="LDP665" s="417"/>
      <c r="LDQ665" s="417"/>
      <c r="LDR665" s="417"/>
      <c r="LDS665" s="417"/>
      <c r="LDT665" s="417"/>
      <c r="LDU665" s="417"/>
      <c r="LDV665" s="417"/>
      <c r="LDW665" s="417"/>
      <c r="LDX665" s="417"/>
      <c r="LDY665" s="417"/>
      <c r="LDZ665" s="417"/>
      <c r="LEA665" s="417"/>
      <c r="LEB665" s="417"/>
      <c r="LEC665" s="417"/>
      <c r="LED665" s="417"/>
      <c r="LEE665" s="417"/>
      <c r="LEF665" s="417"/>
      <c r="LEG665" s="417"/>
      <c r="LEH665" s="417"/>
      <c r="LEI665" s="417"/>
      <c r="LEJ665" s="417"/>
      <c r="LEK665" s="417"/>
      <c r="LEL665" s="418"/>
      <c r="LEM665" s="418"/>
      <c r="LEN665" s="418"/>
      <c r="LEO665" s="418"/>
      <c r="LEP665" s="418"/>
      <c r="LEQ665" s="417"/>
      <c r="LER665" s="417"/>
      <c r="LES665" s="418"/>
      <c r="LET665" s="418"/>
      <c r="LEU665" s="417"/>
      <c r="LEV665" s="417"/>
      <c r="LEW665" s="418"/>
      <c r="LEX665" s="418"/>
      <c r="LEY665" s="417"/>
      <c r="LEZ665" s="417"/>
      <c r="LFA665" s="417"/>
      <c r="LFB665" s="417"/>
      <c r="LFC665" s="417"/>
      <c r="LFD665" s="417"/>
      <c r="LFE665" s="417"/>
      <c r="LFF665" s="418"/>
      <c r="LFG665" s="418"/>
      <c r="LFH665" s="417"/>
      <c r="LFI665" s="417"/>
      <c r="LFJ665" s="418"/>
      <c r="LFK665" s="418"/>
      <c r="LFL665" s="417"/>
      <c r="LFM665" s="417"/>
      <c r="LFN665" s="417"/>
      <c r="LFO665" s="417"/>
      <c r="LFP665" s="417"/>
      <c r="LFQ665" s="411"/>
      <c r="LFR665" s="443"/>
      <c r="LFS665" s="417"/>
      <c r="LFT665" s="417"/>
      <c r="LFU665" s="417"/>
      <c r="LFV665" s="417"/>
      <c r="LFW665" s="417"/>
      <c r="LFX665" s="417"/>
      <c r="LFY665" s="417"/>
      <c r="LFZ665" s="416"/>
      <c r="LGA665" s="416"/>
      <c r="LGB665" s="416"/>
      <c r="LGC665" s="416"/>
      <c r="LGD665" s="416"/>
      <c r="LGE665" s="416"/>
      <c r="LGF665" s="416"/>
      <c r="LGG665" s="416"/>
      <c r="LGH665" s="416"/>
      <c r="LGI665" s="416"/>
      <c r="LGJ665" s="416"/>
      <c r="LGK665" s="416"/>
      <c r="LGL665" s="416"/>
      <c r="LGM665" s="416"/>
      <c r="LGN665" s="416"/>
      <c r="LGO665" s="416"/>
      <c r="LGP665" s="416"/>
      <c r="LGQ665" s="416"/>
      <c r="LGR665" s="416"/>
      <c r="LGS665" s="416"/>
      <c r="LGT665" s="416"/>
      <c r="LGU665" s="416"/>
      <c r="LGV665" s="416"/>
      <c r="LGW665" s="416"/>
      <c r="LGX665" s="416"/>
      <c r="LGY665" s="416"/>
      <c r="LGZ665" s="416"/>
      <c r="LHA665" s="416"/>
      <c r="LHB665" s="416"/>
      <c r="LHC665" s="416"/>
      <c r="LHD665" s="416"/>
      <c r="LHE665" s="416"/>
      <c r="LHF665" s="416"/>
      <c r="LHG665" s="416"/>
      <c r="LHH665" s="416"/>
      <c r="LHI665" s="416"/>
      <c r="LHJ665" s="416"/>
      <c r="LHK665" s="416"/>
      <c r="LHL665" s="416"/>
      <c r="LHM665" s="416"/>
      <c r="LHN665" s="416"/>
      <c r="LHO665" s="416"/>
      <c r="LHP665" s="416"/>
      <c r="LHQ665" s="416"/>
      <c r="LHR665" s="417"/>
      <c r="LHS665" s="417"/>
      <c r="LHT665" s="417"/>
      <c r="LHU665" s="417"/>
      <c r="LHV665" s="417"/>
      <c r="LHW665" s="417"/>
      <c r="LHX665" s="417"/>
      <c r="LHY665" s="417"/>
      <c r="LHZ665" s="417"/>
      <c r="LIA665" s="417"/>
      <c r="LIB665" s="417"/>
      <c r="LIC665" s="417"/>
      <c r="LID665" s="417"/>
      <c r="LIE665" s="417"/>
      <c r="LIF665" s="417"/>
      <c r="LIG665" s="417"/>
      <c r="LIH665" s="417"/>
      <c r="LII665" s="417"/>
      <c r="LIJ665" s="417"/>
      <c r="LIK665" s="417"/>
      <c r="LIL665" s="417"/>
      <c r="LIM665" s="417"/>
      <c r="LIN665" s="417"/>
      <c r="LIO665" s="417"/>
      <c r="LIP665" s="418"/>
      <c r="LIQ665" s="418"/>
      <c r="LIR665" s="418"/>
      <c r="LIS665" s="418"/>
      <c r="LIT665" s="418"/>
      <c r="LIU665" s="417"/>
      <c r="LIV665" s="417"/>
      <c r="LIW665" s="418"/>
      <c r="LIX665" s="418"/>
      <c r="LIY665" s="417"/>
      <c r="LIZ665" s="417"/>
      <c r="LJA665" s="418"/>
      <c r="LJB665" s="418"/>
      <c r="LJC665" s="417"/>
      <c r="LJD665" s="417"/>
      <c r="LJE665" s="417"/>
      <c r="LJF665" s="417"/>
      <c r="LJG665" s="417"/>
      <c r="LJH665" s="417"/>
      <c r="LJI665" s="417"/>
      <c r="LJJ665" s="418"/>
      <c r="LJK665" s="418"/>
      <c r="LJL665" s="417"/>
      <c r="LJM665" s="417"/>
      <c r="LJN665" s="418"/>
      <c r="LJO665" s="418"/>
      <c r="LJP665" s="417"/>
      <c r="LJQ665" s="417"/>
      <c r="LJR665" s="417"/>
      <c r="LJS665" s="417"/>
      <c r="LJT665" s="417"/>
      <c r="LJU665" s="411"/>
      <c r="LJV665" s="443"/>
      <c r="LJW665" s="417"/>
      <c r="LJX665" s="417"/>
      <c r="LJY665" s="417"/>
      <c r="LJZ665" s="417"/>
      <c r="LKA665" s="417"/>
      <c r="LKB665" s="417"/>
      <c r="LKC665" s="417"/>
      <c r="LKD665" s="416"/>
      <c r="LKE665" s="416"/>
      <c r="LKF665" s="416"/>
      <c r="LKG665" s="416"/>
      <c r="LKH665" s="416"/>
      <c r="LKI665" s="416"/>
      <c r="LKJ665" s="416"/>
      <c r="LKK665" s="416"/>
      <c r="LKL665" s="416"/>
      <c r="LKM665" s="416"/>
      <c r="LKN665" s="416"/>
      <c r="LKO665" s="416"/>
      <c r="LKP665" s="416"/>
      <c r="LKQ665" s="416"/>
      <c r="LKR665" s="416"/>
      <c r="LKS665" s="416"/>
      <c r="LKT665" s="416"/>
      <c r="LKU665" s="416"/>
      <c r="LKV665" s="416"/>
      <c r="LKW665" s="416"/>
      <c r="LKX665" s="416"/>
      <c r="LKY665" s="416"/>
      <c r="LKZ665" s="416"/>
      <c r="LLA665" s="416"/>
      <c r="LLB665" s="416"/>
      <c r="LLC665" s="416"/>
      <c r="LLD665" s="416"/>
      <c r="LLE665" s="416"/>
      <c r="LLF665" s="416"/>
      <c r="LLG665" s="416"/>
      <c r="LLH665" s="416"/>
      <c r="LLI665" s="416"/>
      <c r="LLJ665" s="416"/>
      <c r="LLK665" s="416"/>
      <c r="LLL665" s="416"/>
      <c r="LLM665" s="416"/>
      <c r="LLN665" s="416"/>
      <c r="LLO665" s="416"/>
      <c r="LLP665" s="416"/>
      <c r="LLQ665" s="416"/>
      <c r="LLR665" s="416"/>
      <c r="LLS665" s="416"/>
      <c r="LLT665" s="416"/>
      <c r="LLU665" s="416"/>
      <c r="LLV665" s="417"/>
      <c r="LLW665" s="417"/>
      <c r="LLX665" s="417"/>
      <c r="LLY665" s="417"/>
      <c r="LLZ665" s="417"/>
      <c r="LMA665" s="417"/>
      <c r="LMB665" s="417"/>
      <c r="LMC665" s="417"/>
      <c r="LMD665" s="417"/>
      <c r="LME665" s="417"/>
      <c r="LMF665" s="417"/>
      <c r="LMG665" s="417"/>
      <c r="LMH665" s="417"/>
      <c r="LMI665" s="417"/>
      <c r="LMJ665" s="417"/>
      <c r="LMK665" s="417"/>
      <c r="LML665" s="417"/>
      <c r="LMM665" s="417"/>
      <c r="LMN665" s="417"/>
      <c r="LMO665" s="417"/>
      <c r="LMP665" s="417"/>
      <c r="LMQ665" s="417"/>
      <c r="LMR665" s="417"/>
      <c r="LMS665" s="417"/>
      <c r="LMT665" s="418"/>
      <c r="LMU665" s="418"/>
      <c r="LMV665" s="418"/>
      <c r="LMW665" s="418"/>
      <c r="LMX665" s="418"/>
      <c r="LMY665" s="417"/>
      <c r="LMZ665" s="417"/>
      <c r="LNA665" s="418"/>
      <c r="LNB665" s="418"/>
      <c r="LNC665" s="417"/>
      <c r="LND665" s="417"/>
      <c r="LNE665" s="418"/>
      <c r="LNF665" s="418"/>
      <c r="LNG665" s="417"/>
      <c r="LNH665" s="417"/>
      <c r="LNI665" s="417"/>
      <c r="LNJ665" s="417"/>
      <c r="LNK665" s="417"/>
      <c r="LNL665" s="417"/>
      <c r="LNM665" s="417"/>
      <c r="LNN665" s="418"/>
      <c r="LNO665" s="418"/>
      <c r="LNP665" s="417"/>
      <c r="LNQ665" s="417"/>
      <c r="LNR665" s="418"/>
      <c r="LNS665" s="418"/>
      <c r="LNT665" s="417"/>
      <c r="LNU665" s="417"/>
      <c r="LNV665" s="417"/>
      <c r="LNW665" s="417"/>
      <c r="LNX665" s="417"/>
      <c r="LNY665" s="411"/>
      <c r="LNZ665" s="443"/>
      <c r="LOA665" s="417"/>
      <c r="LOB665" s="417"/>
      <c r="LOC665" s="417"/>
      <c r="LOD665" s="417"/>
      <c r="LOE665" s="417"/>
      <c r="LOF665" s="417"/>
      <c r="LOG665" s="417"/>
      <c r="LOH665" s="416"/>
      <c r="LOI665" s="416"/>
      <c r="LOJ665" s="416"/>
      <c r="LOK665" s="416"/>
      <c r="LOL665" s="416"/>
      <c r="LOM665" s="416"/>
      <c r="LON665" s="416"/>
      <c r="LOO665" s="416"/>
      <c r="LOP665" s="416"/>
      <c r="LOQ665" s="416"/>
      <c r="LOR665" s="416"/>
      <c r="LOS665" s="416"/>
      <c r="LOT665" s="416"/>
      <c r="LOU665" s="416"/>
      <c r="LOV665" s="416"/>
      <c r="LOW665" s="416"/>
      <c r="LOX665" s="416"/>
      <c r="LOY665" s="416"/>
      <c r="LOZ665" s="416"/>
      <c r="LPA665" s="416"/>
      <c r="LPB665" s="416"/>
      <c r="LPC665" s="416"/>
      <c r="LPD665" s="416"/>
      <c r="LPE665" s="416"/>
      <c r="LPF665" s="416"/>
      <c r="LPG665" s="416"/>
      <c r="LPH665" s="416"/>
      <c r="LPI665" s="416"/>
      <c r="LPJ665" s="416"/>
      <c r="LPK665" s="416"/>
      <c r="LPL665" s="416"/>
      <c r="LPM665" s="416"/>
      <c r="LPN665" s="416"/>
      <c r="LPO665" s="416"/>
      <c r="LPP665" s="416"/>
      <c r="LPQ665" s="416"/>
      <c r="LPR665" s="416"/>
      <c r="LPS665" s="416"/>
      <c r="LPT665" s="416"/>
      <c r="LPU665" s="416"/>
      <c r="LPV665" s="416"/>
      <c r="LPW665" s="416"/>
      <c r="LPX665" s="416"/>
      <c r="LPY665" s="416"/>
      <c r="LPZ665" s="417"/>
      <c r="LQA665" s="417"/>
      <c r="LQB665" s="417"/>
      <c r="LQC665" s="417"/>
      <c r="LQD665" s="417"/>
      <c r="LQE665" s="417"/>
      <c r="LQF665" s="417"/>
      <c r="LQG665" s="417"/>
      <c r="LQH665" s="417"/>
      <c r="LQI665" s="417"/>
      <c r="LQJ665" s="417"/>
      <c r="LQK665" s="417"/>
      <c r="LQL665" s="417"/>
      <c r="LQM665" s="417"/>
      <c r="LQN665" s="417"/>
      <c r="LQO665" s="417"/>
      <c r="LQP665" s="417"/>
      <c r="LQQ665" s="417"/>
      <c r="LQR665" s="417"/>
      <c r="LQS665" s="417"/>
      <c r="LQT665" s="417"/>
      <c r="LQU665" s="417"/>
      <c r="LQV665" s="417"/>
      <c r="LQW665" s="417"/>
      <c r="LQX665" s="418"/>
      <c r="LQY665" s="418"/>
      <c r="LQZ665" s="418"/>
      <c r="LRA665" s="418"/>
      <c r="LRB665" s="418"/>
      <c r="LRC665" s="417"/>
      <c r="LRD665" s="417"/>
      <c r="LRE665" s="418"/>
      <c r="LRF665" s="418"/>
      <c r="LRG665" s="417"/>
      <c r="LRH665" s="417"/>
      <c r="LRI665" s="418"/>
      <c r="LRJ665" s="418"/>
      <c r="LRK665" s="417"/>
      <c r="LRL665" s="417"/>
      <c r="LRM665" s="417"/>
      <c r="LRN665" s="417"/>
      <c r="LRO665" s="417"/>
      <c r="LRP665" s="417"/>
      <c r="LRQ665" s="417"/>
      <c r="LRR665" s="418"/>
      <c r="LRS665" s="418"/>
      <c r="LRT665" s="417"/>
      <c r="LRU665" s="417"/>
      <c r="LRV665" s="418"/>
      <c r="LRW665" s="418"/>
      <c r="LRX665" s="417"/>
      <c r="LRY665" s="417"/>
      <c r="LRZ665" s="417"/>
      <c r="LSA665" s="417"/>
      <c r="LSB665" s="417"/>
      <c r="LSC665" s="411"/>
      <c r="LSD665" s="443"/>
      <c r="LSE665" s="417"/>
      <c r="LSF665" s="417"/>
      <c r="LSG665" s="417"/>
      <c r="LSH665" s="417"/>
      <c r="LSI665" s="417"/>
      <c r="LSJ665" s="417"/>
      <c r="LSK665" s="417"/>
      <c r="LSL665" s="416"/>
      <c r="LSM665" s="416"/>
      <c r="LSN665" s="416"/>
      <c r="LSO665" s="416"/>
      <c r="LSP665" s="416"/>
      <c r="LSQ665" s="416"/>
      <c r="LSR665" s="416"/>
      <c r="LSS665" s="416"/>
      <c r="LST665" s="416"/>
      <c r="LSU665" s="416"/>
      <c r="LSV665" s="416"/>
      <c r="LSW665" s="416"/>
      <c r="LSX665" s="416"/>
      <c r="LSY665" s="416"/>
      <c r="LSZ665" s="416"/>
      <c r="LTA665" s="416"/>
      <c r="LTB665" s="416"/>
      <c r="LTC665" s="416"/>
      <c r="LTD665" s="416"/>
      <c r="LTE665" s="416"/>
      <c r="LTF665" s="416"/>
      <c r="LTG665" s="416"/>
      <c r="LTH665" s="416"/>
      <c r="LTI665" s="416"/>
      <c r="LTJ665" s="416"/>
      <c r="LTK665" s="416"/>
      <c r="LTL665" s="416"/>
      <c r="LTM665" s="416"/>
      <c r="LTN665" s="416"/>
      <c r="LTO665" s="416"/>
      <c r="LTP665" s="416"/>
      <c r="LTQ665" s="416"/>
      <c r="LTR665" s="416"/>
      <c r="LTS665" s="416"/>
      <c r="LTT665" s="416"/>
      <c r="LTU665" s="416"/>
      <c r="LTV665" s="416"/>
      <c r="LTW665" s="416"/>
      <c r="LTX665" s="416"/>
      <c r="LTY665" s="416"/>
      <c r="LTZ665" s="416"/>
      <c r="LUA665" s="416"/>
      <c r="LUB665" s="416"/>
      <c r="LUC665" s="416"/>
      <c r="LUD665" s="417"/>
      <c r="LUE665" s="417"/>
      <c r="LUF665" s="417"/>
      <c r="LUG665" s="417"/>
      <c r="LUH665" s="417"/>
      <c r="LUI665" s="417"/>
      <c r="LUJ665" s="417"/>
      <c r="LUK665" s="417"/>
      <c r="LUL665" s="417"/>
      <c r="LUM665" s="417"/>
      <c r="LUN665" s="417"/>
      <c r="LUO665" s="417"/>
      <c r="LUP665" s="417"/>
      <c r="LUQ665" s="417"/>
      <c r="LUR665" s="417"/>
      <c r="LUS665" s="417"/>
      <c r="LUT665" s="417"/>
      <c r="LUU665" s="417"/>
      <c r="LUV665" s="417"/>
      <c r="LUW665" s="417"/>
      <c r="LUX665" s="417"/>
      <c r="LUY665" s="417"/>
      <c r="LUZ665" s="417"/>
      <c r="LVA665" s="417"/>
      <c r="LVB665" s="418"/>
      <c r="LVC665" s="418"/>
      <c r="LVD665" s="418"/>
      <c r="LVE665" s="418"/>
      <c r="LVF665" s="418"/>
      <c r="LVG665" s="417"/>
      <c r="LVH665" s="417"/>
      <c r="LVI665" s="418"/>
      <c r="LVJ665" s="418"/>
      <c r="LVK665" s="417"/>
      <c r="LVL665" s="417"/>
      <c r="LVM665" s="418"/>
      <c r="LVN665" s="418"/>
      <c r="LVO665" s="417"/>
      <c r="LVP665" s="417"/>
      <c r="LVQ665" s="417"/>
      <c r="LVR665" s="417"/>
      <c r="LVS665" s="417"/>
      <c r="LVT665" s="417"/>
      <c r="LVU665" s="417"/>
      <c r="LVV665" s="418"/>
      <c r="LVW665" s="418"/>
      <c r="LVX665" s="417"/>
      <c r="LVY665" s="417"/>
      <c r="LVZ665" s="418"/>
      <c r="LWA665" s="418"/>
      <c r="LWB665" s="417"/>
      <c r="LWC665" s="417"/>
      <c r="LWD665" s="417"/>
      <c r="LWE665" s="417"/>
      <c r="LWF665" s="417"/>
      <c r="LWG665" s="411"/>
      <c r="LWH665" s="443"/>
      <c r="LWI665" s="417"/>
      <c r="LWJ665" s="417"/>
      <c r="LWK665" s="417"/>
      <c r="LWL665" s="417"/>
      <c r="LWM665" s="417"/>
      <c r="LWN665" s="417"/>
      <c r="LWO665" s="417"/>
      <c r="LWP665" s="416"/>
      <c r="LWQ665" s="416"/>
      <c r="LWR665" s="416"/>
      <c r="LWS665" s="416"/>
      <c r="LWT665" s="416"/>
      <c r="LWU665" s="416"/>
      <c r="LWV665" s="416"/>
      <c r="LWW665" s="416"/>
      <c r="LWX665" s="416"/>
      <c r="LWY665" s="416"/>
      <c r="LWZ665" s="416"/>
      <c r="LXA665" s="416"/>
      <c r="LXB665" s="416"/>
      <c r="LXC665" s="416"/>
      <c r="LXD665" s="416"/>
      <c r="LXE665" s="416"/>
      <c r="LXF665" s="416"/>
      <c r="LXG665" s="416"/>
      <c r="LXH665" s="416"/>
      <c r="LXI665" s="416"/>
      <c r="LXJ665" s="416"/>
      <c r="LXK665" s="416"/>
      <c r="LXL665" s="416"/>
      <c r="LXM665" s="416"/>
      <c r="LXN665" s="416"/>
      <c r="LXO665" s="416"/>
      <c r="LXP665" s="416"/>
      <c r="LXQ665" s="416"/>
      <c r="LXR665" s="416"/>
      <c r="LXS665" s="416"/>
      <c r="LXT665" s="416"/>
      <c r="LXU665" s="416"/>
      <c r="LXV665" s="416"/>
      <c r="LXW665" s="416"/>
      <c r="LXX665" s="416"/>
      <c r="LXY665" s="416"/>
      <c r="LXZ665" s="416"/>
      <c r="LYA665" s="416"/>
      <c r="LYB665" s="416"/>
      <c r="LYC665" s="416"/>
      <c r="LYD665" s="416"/>
      <c r="LYE665" s="416"/>
      <c r="LYF665" s="416"/>
      <c r="LYG665" s="416"/>
      <c r="LYH665" s="417"/>
      <c r="LYI665" s="417"/>
      <c r="LYJ665" s="417"/>
      <c r="LYK665" s="417"/>
      <c r="LYL665" s="417"/>
      <c r="LYM665" s="417"/>
      <c r="LYN665" s="417"/>
      <c r="LYO665" s="417"/>
      <c r="LYP665" s="417"/>
      <c r="LYQ665" s="417"/>
      <c r="LYR665" s="417"/>
      <c r="LYS665" s="417"/>
      <c r="LYT665" s="417"/>
      <c r="LYU665" s="417"/>
      <c r="LYV665" s="417"/>
      <c r="LYW665" s="417"/>
      <c r="LYX665" s="417"/>
      <c r="LYY665" s="417"/>
      <c r="LYZ665" s="417"/>
      <c r="LZA665" s="417"/>
      <c r="LZB665" s="417"/>
      <c r="LZC665" s="417"/>
      <c r="LZD665" s="417"/>
      <c r="LZE665" s="417"/>
      <c r="LZF665" s="418"/>
      <c r="LZG665" s="418"/>
      <c r="LZH665" s="418"/>
      <c r="LZI665" s="418"/>
      <c r="LZJ665" s="418"/>
      <c r="LZK665" s="417"/>
      <c r="LZL665" s="417"/>
      <c r="LZM665" s="418"/>
      <c r="LZN665" s="418"/>
      <c r="LZO665" s="417"/>
      <c r="LZP665" s="417"/>
      <c r="LZQ665" s="418"/>
      <c r="LZR665" s="418"/>
      <c r="LZS665" s="417"/>
      <c r="LZT665" s="417"/>
      <c r="LZU665" s="417"/>
      <c r="LZV665" s="417"/>
      <c r="LZW665" s="417"/>
      <c r="LZX665" s="417"/>
      <c r="LZY665" s="417"/>
      <c r="LZZ665" s="418"/>
      <c r="MAA665" s="418"/>
      <c r="MAB665" s="417"/>
      <c r="MAC665" s="417"/>
      <c r="MAD665" s="418"/>
      <c r="MAE665" s="418"/>
      <c r="MAF665" s="417"/>
      <c r="MAG665" s="417"/>
      <c r="MAH665" s="417"/>
      <c r="MAI665" s="417"/>
      <c r="MAJ665" s="417"/>
      <c r="MAK665" s="411"/>
      <c r="MAL665" s="443"/>
      <c r="MAM665" s="417"/>
      <c r="MAN665" s="417"/>
      <c r="MAO665" s="417"/>
      <c r="MAP665" s="417"/>
      <c r="MAQ665" s="417"/>
      <c r="MAR665" s="417"/>
      <c r="MAS665" s="417"/>
      <c r="MAT665" s="416"/>
      <c r="MAU665" s="416"/>
      <c r="MAV665" s="416"/>
      <c r="MAW665" s="416"/>
      <c r="MAX665" s="416"/>
      <c r="MAY665" s="416"/>
      <c r="MAZ665" s="416"/>
      <c r="MBA665" s="416"/>
      <c r="MBB665" s="416"/>
      <c r="MBC665" s="416"/>
      <c r="MBD665" s="416"/>
      <c r="MBE665" s="416"/>
      <c r="MBF665" s="416"/>
      <c r="MBG665" s="416"/>
      <c r="MBH665" s="416"/>
      <c r="MBI665" s="416"/>
      <c r="MBJ665" s="416"/>
      <c r="MBK665" s="416"/>
      <c r="MBL665" s="416"/>
      <c r="MBM665" s="416"/>
      <c r="MBN665" s="416"/>
      <c r="MBO665" s="416"/>
      <c r="MBP665" s="416"/>
      <c r="MBQ665" s="416"/>
      <c r="MBR665" s="416"/>
      <c r="MBS665" s="416"/>
      <c r="MBT665" s="416"/>
      <c r="MBU665" s="416"/>
      <c r="MBV665" s="416"/>
      <c r="MBW665" s="416"/>
      <c r="MBX665" s="416"/>
      <c r="MBY665" s="416"/>
      <c r="MBZ665" s="416"/>
      <c r="MCA665" s="416"/>
      <c r="MCB665" s="416"/>
      <c r="MCC665" s="416"/>
      <c r="MCD665" s="416"/>
      <c r="MCE665" s="416"/>
      <c r="MCF665" s="416"/>
      <c r="MCG665" s="416"/>
      <c r="MCH665" s="416"/>
      <c r="MCI665" s="416"/>
      <c r="MCJ665" s="416"/>
      <c r="MCK665" s="416"/>
      <c r="MCL665" s="417"/>
      <c r="MCM665" s="417"/>
      <c r="MCN665" s="417"/>
      <c r="MCO665" s="417"/>
      <c r="MCP665" s="417"/>
      <c r="MCQ665" s="417"/>
      <c r="MCR665" s="417"/>
      <c r="MCS665" s="417"/>
      <c r="MCT665" s="417"/>
      <c r="MCU665" s="417"/>
      <c r="MCV665" s="417"/>
      <c r="MCW665" s="417"/>
      <c r="MCX665" s="417"/>
      <c r="MCY665" s="417"/>
      <c r="MCZ665" s="417"/>
      <c r="MDA665" s="417"/>
      <c r="MDB665" s="417"/>
      <c r="MDC665" s="417"/>
      <c r="MDD665" s="417"/>
      <c r="MDE665" s="417"/>
      <c r="MDF665" s="417"/>
      <c r="MDG665" s="417"/>
      <c r="MDH665" s="417"/>
      <c r="MDI665" s="417"/>
      <c r="MDJ665" s="418"/>
      <c r="MDK665" s="418"/>
      <c r="MDL665" s="418"/>
      <c r="MDM665" s="418"/>
      <c r="MDN665" s="418"/>
      <c r="MDO665" s="417"/>
      <c r="MDP665" s="417"/>
      <c r="MDQ665" s="418"/>
      <c r="MDR665" s="418"/>
      <c r="MDS665" s="417"/>
      <c r="MDT665" s="417"/>
      <c r="MDU665" s="418"/>
      <c r="MDV665" s="418"/>
      <c r="MDW665" s="417"/>
      <c r="MDX665" s="417"/>
      <c r="MDY665" s="417"/>
      <c r="MDZ665" s="417"/>
      <c r="MEA665" s="417"/>
      <c r="MEB665" s="417"/>
      <c r="MEC665" s="417"/>
      <c r="MED665" s="418"/>
      <c r="MEE665" s="418"/>
      <c r="MEF665" s="417"/>
      <c r="MEG665" s="417"/>
      <c r="MEH665" s="418"/>
      <c r="MEI665" s="418"/>
      <c r="MEJ665" s="417"/>
      <c r="MEK665" s="417"/>
      <c r="MEL665" s="417"/>
      <c r="MEM665" s="417"/>
      <c r="MEN665" s="417"/>
      <c r="MEO665" s="411"/>
      <c r="MEP665" s="443"/>
      <c r="MEQ665" s="417"/>
      <c r="MER665" s="417"/>
      <c r="MES665" s="417"/>
      <c r="MET665" s="417"/>
      <c r="MEU665" s="417"/>
      <c r="MEV665" s="417"/>
      <c r="MEW665" s="417"/>
      <c r="MEX665" s="416"/>
      <c r="MEY665" s="416"/>
      <c r="MEZ665" s="416"/>
      <c r="MFA665" s="416"/>
      <c r="MFB665" s="416"/>
      <c r="MFC665" s="416"/>
      <c r="MFD665" s="416"/>
      <c r="MFE665" s="416"/>
      <c r="MFF665" s="416"/>
      <c r="MFG665" s="416"/>
      <c r="MFH665" s="416"/>
      <c r="MFI665" s="416"/>
      <c r="MFJ665" s="416"/>
      <c r="MFK665" s="416"/>
      <c r="MFL665" s="416"/>
      <c r="MFM665" s="416"/>
      <c r="MFN665" s="416"/>
      <c r="MFO665" s="416"/>
      <c r="MFP665" s="416"/>
      <c r="MFQ665" s="416"/>
      <c r="MFR665" s="416"/>
      <c r="MFS665" s="416"/>
      <c r="MFT665" s="416"/>
      <c r="MFU665" s="416"/>
      <c r="MFV665" s="416"/>
      <c r="MFW665" s="416"/>
      <c r="MFX665" s="416"/>
      <c r="MFY665" s="416"/>
      <c r="MFZ665" s="416"/>
      <c r="MGA665" s="416"/>
      <c r="MGB665" s="416"/>
      <c r="MGC665" s="416"/>
      <c r="MGD665" s="416"/>
      <c r="MGE665" s="416"/>
      <c r="MGF665" s="416"/>
      <c r="MGG665" s="416"/>
      <c r="MGH665" s="416"/>
      <c r="MGI665" s="416"/>
      <c r="MGJ665" s="416"/>
      <c r="MGK665" s="416"/>
      <c r="MGL665" s="416"/>
      <c r="MGM665" s="416"/>
      <c r="MGN665" s="416"/>
      <c r="MGO665" s="416"/>
      <c r="MGP665" s="417"/>
      <c r="MGQ665" s="417"/>
      <c r="MGR665" s="417"/>
      <c r="MGS665" s="417"/>
      <c r="MGT665" s="417"/>
      <c r="MGU665" s="417"/>
      <c r="MGV665" s="417"/>
      <c r="MGW665" s="417"/>
      <c r="MGX665" s="417"/>
      <c r="MGY665" s="417"/>
      <c r="MGZ665" s="417"/>
      <c r="MHA665" s="417"/>
      <c r="MHB665" s="417"/>
      <c r="MHC665" s="417"/>
      <c r="MHD665" s="417"/>
      <c r="MHE665" s="417"/>
      <c r="MHF665" s="417"/>
      <c r="MHG665" s="417"/>
      <c r="MHH665" s="417"/>
      <c r="MHI665" s="417"/>
      <c r="MHJ665" s="417"/>
      <c r="MHK665" s="417"/>
      <c r="MHL665" s="417"/>
      <c r="MHM665" s="417"/>
      <c r="MHN665" s="418"/>
      <c r="MHO665" s="418"/>
      <c r="MHP665" s="418"/>
      <c r="MHQ665" s="418"/>
      <c r="MHR665" s="418"/>
      <c r="MHS665" s="417"/>
      <c r="MHT665" s="417"/>
      <c r="MHU665" s="418"/>
      <c r="MHV665" s="418"/>
      <c r="MHW665" s="417"/>
      <c r="MHX665" s="417"/>
      <c r="MHY665" s="418"/>
      <c r="MHZ665" s="418"/>
      <c r="MIA665" s="417"/>
      <c r="MIB665" s="417"/>
      <c r="MIC665" s="417"/>
      <c r="MID665" s="417"/>
      <c r="MIE665" s="417"/>
      <c r="MIF665" s="417"/>
      <c r="MIG665" s="417"/>
      <c r="MIH665" s="418"/>
      <c r="MII665" s="418"/>
      <c r="MIJ665" s="417"/>
      <c r="MIK665" s="417"/>
      <c r="MIL665" s="418"/>
      <c r="MIM665" s="418"/>
      <c r="MIN665" s="417"/>
      <c r="MIO665" s="417"/>
      <c r="MIP665" s="417"/>
      <c r="MIQ665" s="417"/>
      <c r="MIR665" s="417"/>
      <c r="MIS665" s="411"/>
      <c r="MIT665" s="443"/>
      <c r="MIU665" s="417"/>
      <c r="MIV665" s="417"/>
      <c r="MIW665" s="417"/>
      <c r="MIX665" s="417"/>
      <c r="MIY665" s="417"/>
      <c r="MIZ665" s="417"/>
      <c r="MJA665" s="417"/>
      <c r="MJB665" s="416"/>
      <c r="MJC665" s="416"/>
      <c r="MJD665" s="416"/>
      <c r="MJE665" s="416"/>
      <c r="MJF665" s="416"/>
      <c r="MJG665" s="416"/>
      <c r="MJH665" s="416"/>
      <c r="MJI665" s="416"/>
      <c r="MJJ665" s="416"/>
      <c r="MJK665" s="416"/>
      <c r="MJL665" s="416"/>
      <c r="MJM665" s="416"/>
      <c r="MJN665" s="416"/>
      <c r="MJO665" s="416"/>
      <c r="MJP665" s="416"/>
      <c r="MJQ665" s="416"/>
      <c r="MJR665" s="416"/>
      <c r="MJS665" s="416"/>
      <c r="MJT665" s="416"/>
      <c r="MJU665" s="416"/>
      <c r="MJV665" s="416"/>
      <c r="MJW665" s="416"/>
      <c r="MJX665" s="416"/>
      <c r="MJY665" s="416"/>
      <c r="MJZ665" s="416"/>
      <c r="MKA665" s="416"/>
      <c r="MKB665" s="416"/>
      <c r="MKC665" s="416"/>
      <c r="MKD665" s="416"/>
      <c r="MKE665" s="416"/>
      <c r="MKF665" s="416"/>
      <c r="MKG665" s="416"/>
      <c r="MKH665" s="416"/>
      <c r="MKI665" s="416"/>
      <c r="MKJ665" s="416"/>
      <c r="MKK665" s="416"/>
      <c r="MKL665" s="416"/>
      <c r="MKM665" s="416"/>
      <c r="MKN665" s="416"/>
      <c r="MKO665" s="416"/>
      <c r="MKP665" s="416"/>
      <c r="MKQ665" s="416"/>
      <c r="MKR665" s="416"/>
      <c r="MKS665" s="416"/>
      <c r="MKT665" s="417"/>
      <c r="MKU665" s="417"/>
      <c r="MKV665" s="417"/>
      <c r="MKW665" s="417"/>
      <c r="MKX665" s="417"/>
      <c r="MKY665" s="417"/>
      <c r="MKZ665" s="417"/>
      <c r="MLA665" s="417"/>
      <c r="MLB665" s="417"/>
      <c r="MLC665" s="417"/>
      <c r="MLD665" s="417"/>
      <c r="MLE665" s="417"/>
      <c r="MLF665" s="417"/>
      <c r="MLG665" s="417"/>
      <c r="MLH665" s="417"/>
      <c r="MLI665" s="417"/>
      <c r="MLJ665" s="417"/>
      <c r="MLK665" s="417"/>
      <c r="MLL665" s="417"/>
      <c r="MLM665" s="417"/>
      <c r="MLN665" s="417"/>
      <c r="MLO665" s="417"/>
      <c r="MLP665" s="417"/>
      <c r="MLQ665" s="417"/>
      <c r="MLR665" s="418"/>
      <c r="MLS665" s="418"/>
      <c r="MLT665" s="418"/>
      <c r="MLU665" s="418"/>
      <c r="MLV665" s="418"/>
      <c r="MLW665" s="417"/>
      <c r="MLX665" s="417"/>
      <c r="MLY665" s="418"/>
      <c r="MLZ665" s="418"/>
      <c r="MMA665" s="417"/>
      <c r="MMB665" s="417"/>
      <c r="MMC665" s="418"/>
      <c r="MMD665" s="418"/>
      <c r="MME665" s="417"/>
      <c r="MMF665" s="417"/>
      <c r="MMG665" s="417"/>
      <c r="MMH665" s="417"/>
      <c r="MMI665" s="417"/>
      <c r="MMJ665" s="417"/>
      <c r="MMK665" s="417"/>
      <c r="MML665" s="418"/>
      <c r="MMM665" s="418"/>
      <c r="MMN665" s="417"/>
      <c r="MMO665" s="417"/>
      <c r="MMP665" s="418"/>
      <c r="MMQ665" s="418"/>
      <c r="MMR665" s="417"/>
      <c r="MMS665" s="417"/>
      <c r="MMT665" s="417"/>
      <c r="MMU665" s="417"/>
      <c r="MMV665" s="417"/>
      <c r="MMW665" s="411"/>
      <c r="MMX665" s="443"/>
      <c r="MMY665" s="417"/>
      <c r="MMZ665" s="417"/>
      <c r="MNA665" s="417"/>
      <c r="MNB665" s="417"/>
      <c r="MNC665" s="417"/>
      <c r="MND665" s="417"/>
      <c r="MNE665" s="417"/>
      <c r="MNF665" s="416"/>
      <c r="MNG665" s="416"/>
      <c r="MNH665" s="416"/>
      <c r="MNI665" s="416"/>
      <c r="MNJ665" s="416"/>
      <c r="MNK665" s="416"/>
      <c r="MNL665" s="416"/>
      <c r="MNM665" s="416"/>
      <c r="MNN665" s="416"/>
      <c r="MNO665" s="416"/>
      <c r="MNP665" s="416"/>
      <c r="MNQ665" s="416"/>
      <c r="MNR665" s="416"/>
      <c r="MNS665" s="416"/>
      <c r="MNT665" s="416"/>
      <c r="MNU665" s="416"/>
      <c r="MNV665" s="416"/>
      <c r="MNW665" s="416"/>
      <c r="MNX665" s="416"/>
      <c r="MNY665" s="416"/>
      <c r="MNZ665" s="416"/>
      <c r="MOA665" s="416"/>
      <c r="MOB665" s="416"/>
      <c r="MOC665" s="416"/>
      <c r="MOD665" s="416"/>
      <c r="MOE665" s="416"/>
      <c r="MOF665" s="416"/>
      <c r="MOG665" s="416"/>
      <c r="MOH665" s="416"/>
      <c r="MOI665" s="416"/>
      <c r="MOJ665" s="416"/>
      <c r="MOK665" s="416"/>
      <c r="MOL665" s="416"/>
      <c r="MOM665" s="416"/>
      <c r="MON665" s="416"/>
      <c r="MOO665" s="416"/>
      <c r="MOP665" s="416"/>
      <c r="MOQ665" s="416"/>
      <c r="MOR665" s="416"/>
      <c r="MOS665" s="416"/>
      <c r="MOT665" s="416"/>
      <c r="MOU665" s="416"/>
      <c r="MOV665" s="416"/>
      <c r="MOW665" s="416"/>
      <c r="MOX665" s="417"/>
      <c r="MOY665" s="417"/>
      <c r="MOZ665" s="417"/>
      <c r="MPA665" s="417"/>
      <c r="MPB665" s="417"/>
      <c r="MPC665" s="417"/>
      <c r="MPD665" s="417"/>
      <c r="MPE665" s="417"/>
      <c r="MPF665" s="417"/>
      <c r="MPG665" s="417"/>
      <c r="MPH665" s="417"/>
      <c r="MPI665" s="417"/>
      <c r="MPJ665" s="417"/>
      <c r="MPK665" s="417"/>
      <c r="MPL665" s="417"/>
      <c r="MPM665" s="417"/>
      <c r="MPN665" s="417"/>
      <c r="MPO665" s="417"/>
      <c r="MPP665" s="417"/>
      <c r="MPQ665" s="417"/>
      <c r="MPR665" s="417"/>
      <c r="MPS665" s="417"/>
      <c r="MPT665" s="417"/>
      <c r="MPU665" s="417"/>
      <c r="MPV665" s="418"/>
      <c r="MPW665" s="418"/>
      <c r="MPX665" s="418"/>
      <c r="MPY665" s="418"/>
      <c r="MPZ665" s="418"/>
      <c r="MQA665" s="417"/>
      <c r="MQB665" s="417"/>
      <c r="MQC665" s="418"/>
      <c r="MQD665" s="418"/>
      <c r="MQE665" s="417"/>
      <c r="MQF665" s="417"/>
      <c r="MQG665" s="418"/>
      <c r="MQH665" s="418"/>
      <c r="MQI665" s="417"/>
      <c r="MQJ665" s="417"/>
      <c r="MQK665" s="417"/>
      <c r="MQL665" s="417"/>
      <c r="MQM665" s="417"/>
      <c r="MQN665" s="417"/>
      <c r="MQO665" s="417"/>
      <c r="MQP665" s="418"/>
      <c r="MQQ665" s="418"/>
      <c r="MQR665" s="417"/>
      <c r="MQS665" s="417"/>
      <c r="MQT665" s="418"/>
      <c r="MQU665" s="418"/>
      <c r="MQV665" s="417"/>
      <c r="MQW665" s="417"/>
      <c r="MQX665" s="417"/>
      <c r="MQY665" s="417"/>
      <c r="MQZ665" s="417"/>
      <c r="MRA665" s="411"/>
      <c r="MRB665" s="443"/>
      <c r="MRC665" s="417"/>
      <c r="MRD665" s="417"/>
      <c r="MRE665" s="417"/>
      <c r="MRF665" s="417"/>
      <c r="MRG665" s="417"/>
      <c r="MRH665" s="417"/>
      <c r="MRI665" s="417"/>
      <c r="MRJ665" s="416"/>
      <c r="MRK665" s="416"/>
      <c r="MRL665" s="416"/>
      <c r="MRM665" s="416"/>
      <c r="MRN665" s="416"/>
      <c r="MRO665" s="416"/>
      <c r="MRP665" s="416"/>
      <c r="MRQ665" s="416"/>
      <c r="MRR665" s="416"/>
      <c r="MRS665" s="416"/>
      <c r="MRT665" s="416"/>
      <c r="MRU665" s="416"/>
      <c r="MRV665" s="416"/>
      <c r="MRW665" s="416"/>
      <c r="MRX665" s="416"/>
      <c r="MRY665" s="416"/>
      <c r="MRZ665" s="416"/>
      <c r="MSA665" s="416"/>
      <c r="MSB665" s="416"/>
      <c r="MSC665" s="416"/>
      <c r="MSD665" s="416"/>
      <c r="MSE665" s="416"/>
      <c r="MSF665" s="416"/>
      <c r="MSG665" s="416"/>
      <c r="MSH665" s="416"/>
      <c r="MSI665" s="416"/>
      <c r="MSJ665" s="416"/>
      <c r="MSK665" s="416"/>
      <c r="MSL665" s="416"/>
      <c r="MSM665" s="416"/>
      <c r="MSN665" s="416"/>
      <c r="MSO665" s="416"/>
      <c r="MSP665" s="416"/>
      <c r="MSQ665" s="416"/>
      <c r="MSR665" s="416"/>
      <c r="MSS665" s="416"/>
      <c r="MST665" s="416"/>
      <c r="MSU665" s="416"/>
      <c r="MSV665" s="416"/>
      <c r="MSW665" s="416"/>
      <c r="MSX665" s="416"/>
      <c r="MSY665" s="416"/>
      <c r="MSZ665" s="416"/>
      <c r="MTA665" s="416"/>
      <c r="MTB665" s="417"/>
      <c r="MTC665" s="417"/>
      <c r="MTD665" s="417"/>
      <c r="MTE665" s="417"/>
      <c r="MTF665" s="417"/>
      <c r="MTG665" s="417"/>
      <c r="MTH665" s="417"/>
      <c r="MTI665" s="417"/>
      <c r="MTJ665" s="417"/>
      <c r="MTK665" s="417"/>
      <c r="MTL665" s="417"/>
      <c r="MTM665" s="417"/>
      <c r="MTN665" s="417"/>
      <c r="MTO665" s="417"/>
      <c r="MTP665" s="417"/>
      <c r="MTQ665" s="417"/>
      <c r="MTR665" s="417"/>
      <c r="MTS665" s="417"/>
      <c r="MTT665" s="417"/>
      <c r="MTU665" s="417"/>
      <c r="MTV665" s="417"/>
      <c r="MTW665" s="417"/>
      <c r="MTX665" s="417"/>
      <c r="MTY665" s="417"/>
      <c r="MTZ665" s="418"/>
      <c r="MUA665" s="418"/>
      <c r="MUB665" s="418"/>
      <c r="MUC665" s="418"/>
      <c r="MUD665" s="418"/>
      <c r="MUE665" s="417"/>
      <c r="MUF665" s="417"/>
      <c r="MUG665" s="418"/>
      <c r="MUH665" s="418"/>
      <c r="MUI665" s="417"/>
      <c r="MUJ665" s="417"/>
      <c r="MUK665" s="418"/>
      <c r="MUL665" s="418"/>
      <c r="MUM665" s="417"/>
      <c r="MUN665" s="417"/>
      <c r="MUO665" s="417"/>
      <c r="MUP665" s="417"/>
      <c r="MUQ665" s="417"/>
      <c r="MUR665" s="417"/>
      <c r="MUS665" s="417"/>
      <c r="MUT665" s="418"/>
      <c r="MUU665" s="418"/>
      <c r="MUV665" s="417"/>
      <c r="MUW665" s="417"/>
      <c r="MUX665" s="418"/>
      <c r="MUY665" s="418"/>
      <c r="MUZ665" s="417"/>
      <c r="MVA665" s="417"/>
      <c r="MVB665" s="417"/>
      <c r="MVC665" s="417"/>
      <c r="MVD665" s="417"/>
      <c r="MVE665" s="411"/>
      <c r="MVF665" s="443"/>
      <c r="MVG665" s="417"/>
      <c r="MVH665" s="417"/>
      <c r="MVI665" s="417"/>
      <c r="MVJ665" s="417"/>
      <c r="MVK665" s="417"/>
      <c r="MVL665" s="417"/>
      <c r="MVM665" s="417"/>
      <c r="MVN665" s="416"/>
      <c r="MVO665" s="416"/>
      <c r="MVP665" s="416"/>
      <c r="MVQ665" s="416"/>
      <c r="MVR665" s="416"/>
      <c r="MVS665" s="416"/>
      <c r="MVT665" s="416"/>
      <c r="MVU665" s="416"/>
      <c r="MVV665" s="416"/>
      <c r="MVW665" s="416"/>
      <c r="MVX665" s="416"/>
      <c r="MVY665" s="416"/>
      <c r="MVZ665" s="416"/>
      <c r="MWA665" s="416"/>
      <c r="MWB665" s="416"/>
      <c r="MWC665" s="416"/>
      <c r="MWD665" s="416"/>
      <c r="MWE665" s="416"/>
      <c r="MWF665" s="416"/>
      <c r="MWG665" s="416"/>
      <c r="MWH665" s="416"/>
      <c r="MWI665" s="416"/>
      <c r="MWJ665" s="416"/>
      <c r="MWK665" s="416"/>
      <c r="MWL665" s="416"/>
      <c r="MWM665" s="416"/>
      <c r="MWN665" s="416"/>
      <c r="MWO665" s="416"/>
      <c r="MWP665" s="416"/>
      <c r="MWQ665" s="416"/>
      <c r="MWR665" s="416"/>
      <c r="MWS665" s="416"/>
      <c r="MWT665" s="416"/>
      <c r="MWU665" s="416"/>
      <c r="MWV665" s="416"/>
      <c r="MWW665" s="416"/>
      <c r="MWX665" s="416"/>
      <c r="MWY665" s="416"/>
      <c r="MWZ665" s="416"/>
      <c r="MXA665" s="416"/>
      <c r="MXB665" s="416"/>
      <c r="MXC665" s="416"/>
      <c r="MXD665" s="416"/>
      <c r="MXE665" s="416"/>
      <c r="MXF665" s="417"/>
      <c r="MXG665" s="417"/>
      <c r="MXH665" s="417"/>
      <c r="MXI665" s="417"/>
      <c r="MXJ665" s="417"/>
      <c r="MXK665" s="417"/>
      <c r="MXL665" s="417"/>
      <c r="MXM665" s="417"/>
      <c r="MXN665" s="417"/>
      <c r="MXO665" s="417"/>
      <c r="MXP665" s="417"/>
      <c r="MXQ665" s="417"/>
      <c r="MXR665" s="417"/>
      <c r="MXS665" s="417"/>
      <c r="MXT665" s="417"/>
      <c r="MXU665" s="417"/>
      <c r="MXV665" s="417"/>
      <c r="MXW665" s="417"/>
      <c r="MXX665" s="417"/>
      <c r="MXY665" s="417"/>
      <c r="MXZ665" s="417"/>
      <c r="MYA665" s="417"/>
      <c r="MYB665" s="417"/>
      <c r="MYC665" s="417"/>
      <c r="MYD665" s="418"/>
      <c r="MYE665" s="418"/>
      <c r="MYF665" s="418"/>
      <c r="MYG665" s="418"/>
      <c r="MYH665" s="418"/>
      <c r="MYI665" s="417"/>
      <c r="MYJ665" s="417"/>
      <c r="MYK665" s="418"/>
      <c r="MYL665" s="418"/>
      <c r="MYM665" s="417"/>
      <c r="MYN665" s="417"/>
      <c r="MYO665" s="418"/>
      <c r="MYP665" s="418"/>
      <c r="MYQ665" s="417"/>
      <c r="MYR665" s="417"/>
      <c r="MYS665" s="417"/>
      <c r="MYT665" s="417"/>
      <c r="MYU665" s="417"/>
      <c r="MYV665" s="417"/>
      <c r="MYW665" s="417"/>
      <c r="MYX665" s="418"/>
      <c r="MYY665" s="418"/>
      <c r="MYZ665" s="417"/>
      <c r="MZA665" s="417"/>
      <c r="MZB665" s="418"/>
      <c r="MZC665" s="418"/>
      <c r="MZD665" s="417"/>
      <c r="MZE665" s="417"/>
      <c r="MZF665" s="417"/>
      <c r="MZG665" s="417"/>
      <c r="MZH665" s="417"/>
      <c r="MZI665" s="411"/>
      <c r="MZJ665" s="443"/>
      <c r="MZK665" s="417"/>
      <c r="MZL665" s="417"/>
      <c r="MZM665" s="417"/>
      <c r="MZN665" s="417"/>
      <c r="MZO665" s="417"/>
      <c r="MZP665" s="417"/>
      <c r="MZQ665" s="417"/>
      <c r="MZR665" s="416"/>
      <c r="MZS665" s="416"/>
      <c r="MZT665" s="416"/>
      <c r="MZU665" s="416"/>
      <c r="MZV665" s="416"/>
      <c r="MZW665" s="416"/>
      <c r="MZX665" s="416"/>
      <c r="MZY665" s="416"/>
      <c r="MZZ665" s="416"/>
      <c r="NAA665" s="416"/>
      <c r="NAB665" s="416"/>
      <c r="NAC665" s="416"/>
      <c r="NAD665" s="416"/>
      <c r="NAE665" s="416"/>
      <c r="NAF665" s="416"/>
      <c r="NAG665" s="416"/>
      <c r="NAH665" s="416"/>
      <c r="NAI665" s="416"/>
      <c r="NAJ665" s="416"/>
      <c r="NAK665" s="416"/>
      <c r="NAL665" s="416"/>
      <c r="NAM665" s="416"/>
      <c r="NAN665" s="416"/>
      <c r="NAO665" s="416"/>
      <c r="NAP665" s="416"/>
      <c r="NAQ665" s="416"/>
      <c r="NAR665" s="416"/>
      <c r="NAS665" s="416"/>
      <c r="NAT665" s="416"/>
      <c r="NAU665" s="416"/>
      <c r="NAV665" s="416"/>
      <c r="NAW665" s="416"/>
      <c r="NAX665" s="416"/>
      <c r="NAY665" s="416"/>
      <c r="NAZ665" s="416"/>
      <c r="NBA665" s="416"/>
      <c r="NBB665" s="416"/>
      <c r="NBC665" s="416"/>
      <c r="NBD665" s="416"/>
      <c r="NBE665" s="416"/>
      <c r="NBF665" s="416"/>
      <c r="NBG665" s="416"/>
      <c r="NBH665" s="416"/>
      <c r="NBI665" s="416"/>
      <c r="NBJ665" s="417"/>
      <c r="NBK665" s="417"/>
      <c r="NBL665" s="417"/>
      <c r="NBM665" s="417"/>
      <c r="NBN665" s="417"/>
      <c r="NBO665" s="417"/>
      <c r="NBP665" s="417"/>
      <c r="NBQ665" s="417"/>
      <c r="NBR665" s="417"/>
      <c r="NBS665" s="417"/>
      <c r="NBT665" s="417"/>
      <c r="NBU665" s="417"/>
      <c r="NBV665" s="417"/>
      <c r="NBW665" s="417"/>
      <c r="NBX665" s="417"/>
      <c r="NBY665" s="417"/>
      <c r="NBZ665" s="417"/>
      <c r="NCA665" s="417"/>
      <c r="NCB665" s="417"/>
      <c r="NCC665" s="417"/>
      <c r="NCD665" s="417"/>
      <c r="NCE665" s="417"/>
      <c r="NCF665" s="417"/>
      <c r="NCG665" s="417"/>
      <c r="NCH665" s="418"/>
      <c r="NCI665" s="418"/>
      <c r="NCJ665" s="418"/>
      <c r="NCK665" s="418"/>
      <c r="NCL665" s="418"/>
      <c r="NCM665" s="417"/>
      <c r="NCN665" s="417"/>
      <c r="NCO665" s="418"/>
      <c r="NCP665" s="418"/>
      <c r="NCQ665" s="417"/>
      <c r="NCR665" s="417"/>
      <c r="NCS665" s="418"/>
      <c r="NCT665" s="418"/>
      <c r="NCU665" s="417"/>
      <c r="NCV665" s="417"/>
      <c r="NCW665" s="417"/>
      <c r="NCX665" s="417"/>
      <c r="NCY665" s="417"/>
      <c r="NCZ665" s="417"/>
      <c r="NDA665" s="417"/>
      <c r="NDB665" s="418"/>
      <c r="NDC665" s="418"/>
      <c r="NDD665" s="417"/>
      <c r="NDE665" s="417"/>
      <c r="NDF665" s="418"/>
      <c r="NDG665" s="418"/>
      <c r="NDH665" s="417"/>
      <c r="NDI665" s="417"/>
      <c r="NDJ665" s="417"/>
      <c r="NDK665" s="417"/>
      <c r="NDL665" s="417"/>
      <c r="NDM665" s="411"/>
      <c r="NDN665" s="443"/>
      <c r="NDO665" s="417"/>
      <c r="NDP665" s="417"/>
      <c r="NDQ665" s="417"/>
      <c r="NDR665" s="417"/>
      <c r="NDS665" s="417"/>
      <c r="NDT665" s="417"/>
      <c r="NDU665" s="417"/>
      <c r="NDV665" s="416"/>
      <c r="NDW665" s="416"/>
      <c r="NDX665" s="416"/>
      <c r="NDY665" s="416"/>
      <c r="NDZ665" s="416"/>
      <c r="NEA665" s="416"/>
      <c r="NEB665" s="416"/>
      <c r="NEC665" s="416"/>
      <c r="NED665" s="416"/>
      <c r="NEE665" s="416"/>
      <c r="NEF665" s="416"/>
      <c r="NEG665" s="416"/>
      <c r="NEH665" s="416"/>
      <c r="NEI665" s="416"/>
      <c r="NEJ665" s="416"/>
      <c r="NEK665" s="416"/>
      <c r="NEL665" s="416"/>
      <c r="NEM665" s="416"/>
      <c r="NEN665" s="416"/>
      <c r="NEO665" s="416"/>
      <c r="NEP665" s="416"/>
      <c r="NEQ665" s="416"/>
      <c r="NER665" s="416"/>
      <c r="NES665" s="416"/>
      <c r="NET665" s="416"/>
      <c r="NEU665" s="416"/>
      <c r="NEV665" s="416"/>
      <c r="NEW665" s="416"/>
      <c r="NEX665" s="416"/>
      <c r="NEY665" s="416"/>
      <c r="NEZ665" s="416"/>
      <c r="NFA665" s="416"/>
      <c r="NFB665" s="416"/>
      <c r="NFC665" s="416"/>
      <c r="NFD665" s="416"/>
      <c r="NFE665" s="416"/>
      <c r="NFF665" s="416"/>
      <c r="NFG665" s="416"/>
      <c r="NFH665" s="416"/>
      <c r="NFI665" s="416"/>
      <c r="NFJ665" s="416"/>
      <c r="NFK665" s="416"/>
      <c r="NFL665" s="416"/>
      <c r="NFM665" s="416"/>
      <c r="NFN665" s="417"/>
      <c r="NFO665" s="417"/>
      <c r="NFP665" s="417"/>
      <c r="NFQ665" s="417"/>
      <c r="NFR665" s="417"/>
      <c r="NFS665" s="417"/>
      <c r="NFT665" s="417"/>
      <c r="NFU665" s="417"/>
      <c r="NFV665" s="417"/>
      <c r="NFW665" s="417"/>
      <c r="NFX665" s="417"/>
      <c r="NFY665" s="417"/>
      <c r="NFZ665" s="417"/>
      <c r="NGA665" s="417"/>
      <c r="NGB665" s="417"/>
      <c r="NGC665" s="417"/>
      <c r="NGD665" s="417"/>
      <c r="NGE665" s="417"/>
      <c r="NGF665" s="417"/>
      <c r="NGG665" s="417"/>
      <c r="NGH665" s="417"/>
      <c r="NGI665" s="417"/>
      <c r="NGJ665" s="417"/>
      <c r="NGK665" s="417"/>
      <c r="NGL665" s="418"/>
      <c r="NGM665" s="418"/>
      <c r="NGN665" s="418"/>
      <c r="NGO665" s="418"/>
      <c r="NGP665" s="418"/>
      <c r="NGQ665" s="417"/>
      <c r="NGR665" s="417"/>
      <c r="NGS665" s="418"/>
      <c r="NGT665" s="418"/>
      <c r="NGU665" s="417"/>
      <c r="NGV665" s="417"/>
      <c r="NGW665" s="418"/>
      <c r="NGX665" s="418"/>
      <c r="NGY665" s="417"/>
      <c r="NGZ665" s="417"/>
      <c r="NHA665" s="417"/>
      <c r="NHB665" s="417"/>
      <c r="NHC665" s="417"/>
      <c r="NHD665" s="417"/>
      <c r="NHE665" s="417"/>
      <c r="NHF665" s="418"/>
      <c r="NHG665" s="418"/>
      <c r="NHH665" s="417"/>
      <c r="NHI665" s="417"/>
      <c r="NHJ665" s="418"/>
      <c r="NHK665" s="418"/>
      <c r="NHL665" s="417"/>
      <c r="NHM665" s="417"/>
      <c r="NHN665" s="417"/>
      <c r="NHO665" s="417"/>
      <c r="NHP665" s="417"/>
      <c r="NHQ665" s="411"/>
      <c r="NHR665" s="443"/>
      <c r="NHS665" s="417"/>
      <c r="NHT665" s="417"/>
      <c r="NHU665" s="417"/>
      <c r="NHV665" s="417"/>
      <c r="NHW665" s="417"/>
      <c r="NHX665" s="417"/>
      <c r="NHY665" s="417"/>
      <c r="NHZ665" s="416"/>
      <c r="NIA665" s="416"/>
      <c r="NIB665" s="416"/>
      <c r="NIC665" s="416"/>
      <c r="NID665" s="416"/>
      <c r="NIE665" s="416"/>
      <c r="NIF665" s="416"/>
      <c r="NIG665" s="416"/>
      <c r="NIH665" s="416"/>
      <c r="NII665" s="416"/>
      <c r="NIJ665" s="416"/>
      <c r="NIK665" s="416"/>
      <c r="NIL665" s="416"/>
      <c r="NIM665" s="416"/>
      <c r="NIN665" s="416"/>
      <c r="NIO665" s="416"/>
      <c r="NIP665" s="416"/>
      <c r="NIQ665" s="416"/>
      <c r="NIR665" s="416"/>
      <c r="NIS665" s="416"/>
      <c r="NIT665" s="416"/>
      <c r="NIU665" s="416"/>
      <c r="NIV665" s="416"/>
      <c r="NIW665" s="416"/>
      <c r="NIX665" s="416"/>
      <c r="NIY665" s="416"/>
      <c r="NIZ665" s="416"/>
      <c r="NJA665" s="416"/>
      <c r="NJB665" s="416"/>
      <c r="NJC665" s="416"/>
      <c r="NJD665" s="416"/>
      <c r="NJE665" s="416"/>
      <c r="NJF665" s="416"/>
      <c r="NJG665" s="416"/>
      <c r="NJH665" s="416"/>
      <c r="NJI665" s="416"/>
      <c r="NJJ665" s="416"/>
      <c r="NJK665" s="416"/>
      <c r="NJL665" s="416"/>
      <c r="NJM665" s="416"/>
      <c r="NJN665" s="416"/>
      <c r="NJO665" s="416"/>
      <c r="NJP665" s="416"/>
      <c r="NJQ665" s="416"/>
      <c r="NJR665" s="417"/>
      <c r="NJS665" s="417"/>
      <c r="NJT665" s="417"/>
      <c r="NJU665" s="417"/>
      <c r="NJV665" s="417"/>
      <c r="NJW665" s="417"/>
      <c r="NJX665" s="417"/>
      <c r="NJY665" s="417"/>
      <c r="NJZ665" s="417"/>
      <c r="NKA665" s="417"/>
      <c r="NKB665" s="417"/>
      <c r="NKC665" s="417"/>
      <c r="NKD665" s="417"/>
      <c r="NKE665" s="417"/>
      <c r="NKF665" s="417"/>
      <c r="NKG665" s="417"/>
      <c r="NKH665" s="417"/>
      <c r="NKI665" s="417"/>
      <c r="NKJ665" s="417"/>
      <c r="NKK665" s="417"/>
      <c r="NKL665" s="417"/>
      <c r="NKM665" s="417"/>
      <c r="NKN665" s="417"/>
      <c r="NKO665" s="417"/>
      <c r="NKP665" s="418"/>
      <c r="NKQ665" s="418"/>
      <c r="NKR665" s="418"/>
      <c r="NKS665" s="418"/>
      <c r="NKT665" s="418"/>
      <c r="NKU665" s="417"/>
      <c r="NKV665" s="417"/>
      <c r="NKW665" s="418"/>
      <c r="NKX665" s="418"/>
      <c r="NKY665" s="417"/>
      <c r="NKZ665" s="417"/>
      <c r="NLA665" s="418"/>
      <c r="NLB665" s="418"/>
      <c r="NLC665" s="417"/>
      <c r="NLD665" s="417"/>
      <c r="NLE665" s="417"/>
      <c r="NLF665" s="417"/>
      <c r="NLG665" s="417"/>
      <c r="NLH665" s="417"/>
      <c r="NLI665" s="417"/>
      <c r="NLJ665" s="418"/>
      <c r="NLK665" s="418"/>
      <c r="NLL665" s="417"/>
      <c r="NLM665" s="417"/>
      <c r="NLN665" s="418"/>
      <c r="NLO665" s="418"/>
      <c r="NLP665" s="417"/>
      <c r="NLQ665" s="417"/>
      <c r="NLR665" s="417"/>
      <c r="NLS665" s="417"/>
      <c r="NLT665" s="417"/>
      <c r="NLU665" s="411"/>
      <c r="NLV665" s="443"/>
      <c r="NLW665" s="417"/>
      <c r="NLX665" s="417"/>
      <c r="NLY665" s="417"/>
      <c r="NLZ665" s="417"/>
      <c r="NMA665" s="417"/>
      <c r="NMB665" s="417"/>
      <c r="NMC665" s="417"/>
      <c r="NMD665" s="416"/>
      <c r="NME665" s="416"/>
      <c r="NMF665" s="416"/>
      <c r="NMG665" s="416"/>
      <c r="NMH665" s="416"/>
      <c r="NMI665" s="416"/>
      <c r="NMJ665" s="416"/>
      <c r="NMK665" s="416"/>
      <c r="NML665" s="416"/>
      <c r="NMM665" s="416"/>
      <c r="NMN665" s="416"/>
      <c r="NMO665" s="416"/>
      <c r="NMP665" s="416"/>
      <c r="NMQ665" s="416"/>
      <c r="NMR665" s="416"/>
      <c r="NMS665" s="416"/>
      <c r="NMT665" s="416"/>
      <c r="NMU665" s="416"/>
      <c r="NMV665" s="416"/>
      <c r="NMW665" s="416"/>
      <c r="NMX665" s="416"/>
      <c r="NMY665" s="416"/>
      <c r="NMZ665" s="416"/>
      <c r="NNA665" s="416"/>
      <c r="NNB665" s="416"/>
      <c r="NNC665" s="416"/>
      <c r="NND665" s="416"/>
      <c r="NNE665" s="416"/>
      <c r="NNF665" s="416"/>
      <c r="NNG665" s="416"/>
      <c r="NNH665" s="416"/>
      <c r="NNI665" s="416"/>
      <c r="NNJ665" s="416"/>
      <c r="NNK665" s="416"/>
      <c r="NNL665" s="416"/>
      <c r="NNM665" s="416"/>
      <c r="NNN665" s="416"/>
      <c r="NNO665" s="416"/>
      <c r="NNP665" s="416"/>
      <c r="NNQ665" s="416"/>
      <c r="NNR665" s="416"/>
      <c r="NNS665" s="416"/>
      <c r="NNT665" s="416"/>
      <c r="NNU665" s="416"/>
      <c r="NNV665" s="417"/>
      <c r="NNW665" s="417"/>
      <c r="NNX665" s="417"/>
      <c r="NNY665" s="417"/>
      <c r="NNZ665" s="417"/>
      <c r="NOA665" s="417"/>
      <c r="NOB665" s="417"/>
      <c r="NOC665" s="417"/>
      <c r="NOD665" s="417"/>
      <c r="NOE665" s="417"/>
      <c r="NOF665" s="417"/>
      <c r="NOG665" s="417"/>
      <c r="NOH665" s="417"/>
      <c r="NOI665" s="417"/>
      <c r="NOJ665" s="417"/>
      <c r="NOK665" s="417"/>
      <c r="NOL665" s="417"/>
      <c r="NOM665" s="417"/>
      <c r="NON665" s="417"/>
      <c r="NOO665" s="417"/>
      <c r="NOP665" s="417"/>
      <c r="NOQ665" s="417"/>
      <c r="NOR665" s="417"/>
      <c r="NOS665" s="417"/>
      <c r="NOT665" s="418"/>
      <c r="NOU665" s="418"/>
      <c r="NOV665" s="418"/>
      <c r="NOW665" s="418"/>
      <c r="NOX665" s="418"/>
      <c r="NOY665" s="417"/>
      <c r="NOZ665" s="417"/>
      <c r="NPA665" s="418"/>
      <c r="NPB665" s="418"/>
      <c r="NPC665" s="417"/>
      <c r="NPD665" s="417"/>
      <c r="NPE665" s="418"/>
      <c r="NPF665" s="418"/>
      <c r="NPG665" s="417"/>
      <c r="NPH665" s="417"/>
      <c r="NPI665" s="417"/>
      <c r="NPJ665" s="417"/>
      <c r="NPK665" s="417"/>
      <c r="NPL665" s="417"/>
      <c r="NPM665" s="417"/>
      <c r="NPN665" s="418"/>
      <c r="NPO665" s="418"/>
      <c r="NPP665" s="417"/>
      <c r="NPQ665" s="417"/>
      <c r="NPR665" s="418"/>
      <c r="NPS665" s="418"/>
      <c r="NPT665" s="417"/>
      <c r="NPU665" s="417"/>
      <c r="NPV665" s="417"/>
      <c r="NPW665" s="417"/>
      <c r="NPX665" s="417"/>
      <c r="NPY665" s="411"/>
      <c r="NPZ665" s="443"/>
      <c r="NQA665" s="417"/>
      <c r="NQB665" s="417"/>
      <c r="NQC665" s="417"/>
      <c r="NQD665" s="417"/>
      <c r="NQE665" s="417"/>
      <c r="NQF665" s="417"/>
      <c r="NQG665" s="417"/>
      <c r="NQH665" s="416"/>
      <c r="NQI665" s="416"/>
      <c r="NQJ665" s="416"/>
      <c r="NQK665" s="416"/>
      <c r="NQL665" s="416"/>
      <c r="NQM665" s="416"/>
      <c r="NQN665" s="416"/>
      <c r="NQO665" s="416"/>
      <c r="NQP665" s="416"/>
      <c r="NQQ665" s="416"/>
      <c r="NQR665" s="416"/>
      <c r="NQS665" s="416"/>
      <c r="NQT665" s="416"/>
      <c r="NQU665" s="416"/>
      <c r="NQV665" s="416"/>
      <c r="NQW665" s="416"/>
      <c r="NQX665" s="416"/>
      <c r="NQY665" s="416"/>
      <c r="NQZ665" s="416"/>
      <c r="NRA665" s="416"/>
      <c r="NRB665" s="416"/>
      <c r="NRC665" s="416"/>
      <c r="NRD665" s="416"/>
      <c r="NRE665" s="416"/>
      <c r="NRF665" s="416"/>
      <c r="NRG665" s="416"/>
      <c r="NRH665" s="416"/>
      <c r="NRI665" s="416"/>
      <c r="NRJ665" s="416"/>
      <c r="NRK665" s="416"/>
      <c r="NRL665" s="416"/>
      <c r="NRM665" s="416"/>
      <c r="NRN665" s="416"/>
      <c r="NRO665" s="416"/>
      <c r="NRP665" s="416"/>
      <c r="NRQ665" s="416"/>
      <c r="NRR665" s="416"/>
      <c r="NRS665" s="416"/>
      <c r="NRT665" s="416"/>
      <c r="NRU665" s="416"/>
      <c r="NRV665" s="416"/>
      <c r="NRW665" s="416"/>
      <c r="NRX665" s="416"/>
      <c r="NRY665" s="416"/>
      <c r="NRZ665" s="417"/>
      <c r="NSA665" s="417"/>
      <c r="NSB665" s="417"/>
      <c r="NSC665" s="417"/>
      <c r="NSD665" s="417"/>
      <c r="NSE665" s="417"/>
      <c r="NSF665" s="417"/>
      <c r="NSG665" s="417"/>
      <c r="NSH665" s="417"/>
      <c r="NSI665" s="417"/>
      <c r="NSJ665" s="417"/>
      <c r="NSK665" s="417"/>
      <c r="NSL665" s="417"/>
      <c r="NSM665" s="417"/>
      <c r="NSN665" s="417"/>
      <c r="NSO665" s="417"/>
      <c r="NSP665" s="417"/>
      <c r="NSQ665" s="417"/>
      <c r="NSR665" s="417"/>
      <c r="NSS665" s="417"/>
      <c r="NST665" s="417"/>
      <c r="NSU665" s="417"/>
      <c r="NSV665" s="417"/>
      <c r="NSW665" s="417"/>
      <c r="NSX665" s="418"/>
      <c r="NSY665" s="418"/>
      <c r="NSZ665" s="418"/>
      <c r="NTA665" s="418"/>
      <c r="NTB665" s="418"/>
      <c r="NTC665" s="417"/>
      <c r="NTD665" s="417"/>
      <c r="NTE665" s="418"/>
      <c r="NTF665" s="418"/>
      <c r="NTG665" s="417"/>
      <c r="NTH665" s="417"/>
      <c r="NTI665" s="418"/>
      <c r="NTJ665" s="418"/>
      <c r="NTK665" s="417"/>
      <c r="NTL665" s="417"/>
      <c r="NTM665" s="417"/>
      <c r="NTN665" s="417"/>
      <c r="NTO665" s="417"/>
      <c r="NTP665" s="417"/>
      <c r="NTQ665" s="417"/>
      <c r="NTR665" s="418"/>
      <c r="NTS665" s="418"/>
      <c r="NTT665" s="417"/>
      <c r="NTU665" s="417"/>
      <c r="NTV665" s="418"/>
      <c r="NTW665" s="418"/>
      <c r="NTX665" s="417"/>
      <c r="NTY665" s="417"/>
      <c r="NTZ665" s="417"/>
      <c r="NUA665" s="417"/>
      <c r="NUB665" s="417"/>
      <c r="NUC665" s="411"/>
      <c r="NUD665" s="443"/>
      <c r="NUE665" s="417"/>
      <c r="NUF665" s="417"/>
      <c r="NUG665" s="417"/>
      <c r="NUH665" s="417"/>
      <c r="NUI665" s="417"/>
      <c r="NUJ665" s="417"/>
      <c r="NUK665" s="417"/>
      <c r="NUL665" s="416"/>
      <c r="NUM665" s="416"/>
      <c r="NUN665" s="416"/>
      <c r="NUO665" s="416"/>
      <c r="NUP665" s="416"/>
      <c r="NUQ665" s="416"/>
      <c r="NUR665" s="416"/>
      <c r="NUS665" s="416"/>
      <c r="NUT665" s="416"/>
      <c r="NUU665" s="416"/>
      <c r="NUV665" s="416"/>
      <c r="NUW665" s="416"/>
      <c r="NUX665" s="416"/>
      <c r="NUY665" s="416"/>
      <c r="NUZ665" s="416"/>
      <c r="NVA665" s="416"/>
      <c r="NVB665" s="416"/>
      <c r="NVC665" s="416"/>
      <c r="NVD665" s="416"/>
      <c r="NVE665" s="416"/>
      <c r="NVF665" s="416"/>
      <c r="NVG665" s="416"/>
      <c r="NVH665" s="416"/>
      <c r="NVI665" s="416"/>
      <c r="NVJ665" s="416"/>
      <c r="NVK665" s="416"/>
      <c r="NVL665" s="416"/>
      <c r="NVM665" s="416"/>
      <c r="NVN665" s="416"/>
      <c r="NVO665" s="416"/>
      <c r="NVP665" s="416"/>
      <c r="NVQ665" s="416"/>
      <c r="NVR665" s="416"/>
      <c r="NVS665" s="416"/>
      <c r="NVT665" s="416"/>
      <c r="NVU665" s="416"/>
      <c r="NVV665" s="416"/>
      <c r="NVW665" s="416"/>
      <c r="NVX665" s="416"/>
      <c r="NVY665" s="416"/>
      <c r="NVZ665" s="416"/>
      <c r="NWA665" s="416"/>
      <c r="NWB665" s="416"/>
      <c r="NWC665" s="416"/>
      <c r="NWD665" s="417"/>
      <c r="NWE665" s="417"/>
      <c r="NWF665" s="417"/>
      <c r="NWG665" s="417"/>
      <c r="NWH665" s="417"/>
      <c r="NWI665" s="417"/>
      <c r="NWJ665" s="417"/>
      <c r="NWK665" s="417"/>
      <c r="NWL665" s="417"/>
      <c r="NWM665" s="417"/>
      <c r="NWN665" s="417"/>
      <c r="NWO665" s="417"/>
      <c r="NWP665" s="417"/>
      <c r="NWQ665" s="417"/>
      <c r="NWR665" s="417"/>
      <c r="NWS665" s="417"/>
      <c r="NWT665" s="417"/>
      <c r="NWU665" s="417"/>
      <c r="NWV665" s="417"/>
      <c r="NWW665" s="417"/>
      <c r="NWX665" s="417"/>
      <c r="NWY665" s="417"/>
      <c r="NWZ665" s="417"/>
      <c r="NXA665" s="417"/>
      <c r="NXB665" s="418"/>
      <c r="NXC665" s="418"/>
      <c r="NXD665" s="418"/>
      <c r="NXE665" s="418"/>
      <c r="NXF665" s="418"/>
      <c r="NXG665" s="417"/>
      <c r="NXH665" s="417"/>
      <c r="NXI665" s="418"/>
      <c r="NXJ665" s="418"/>
      <c r="NXK665" s="417"/>
      <c r="NXL665" s="417"/>
      <c r="NXM665" s="418"/>
      <c r="NXN665" s="418"/>
      <c r="NXO665" s="417"/>
      <c r="NXP665" s="417"/>
      <c r="NXQ665" s="417"/>
      <c r="NXR665" s="417"/>
      <c r="NXS665" s="417"/>
      <c r="NXT665" s="417"/>
      <c r="NXU665" s="417"/>
      <c r="NXV665" s="418"/>
      <c r="NXW665" s="418"/>
      <c r="NXX665" s="417"/>
      <c r="NXY665" s="417"/>
      <c r="NXZ665" s="418"/>
      <c r="NYA665" s="418"/>
      <c r="NYB665" s="417"/>
      <c r="NYC665" s="417"/>
      <c r="NYD665" s="417"/>
      <c r="NYE665" s="417"/>
      <c r="NYF665" s="417"/>
      <c r="NYG665" s="411"/>
      <c r="NYH665" s="443"/>
      <c r="NYI665" s="417"/>
      <c r="NYJ665" s="417"/>
      <c r="NYK665" s="417"/>
      <c r="NYL665" s="417"/>
      <c r="NYM665" s="417"/>
      <c r="NYN665" s="417"/>
      <c r="NYO665" s="417"/>
      <c r="NYP665" s="416"/>
      <c r="NYQ665" s="416"/>
      <c r="NYR665" s="416"/>
      <c r="NYS665" s="416"/>
      <c r="NYT665" s="416"/>
      <c r="NYU665" s="416"/>
      <c r="NYV665" s="416"/>
      <c r="NYW665" s="416"/>
      <c r="NYX665" s="416"/>
      <c r="NYY665" s="416"/>
      <c r="NYZ665" s="416"/>
      <c r="NZA665" s="416"/>
      <c r="NZB665" s="416"/>
      <c r="NZC665" s="416"/>
      <c r="NZD665" s="416"/>
      <c r="NZE665" s="416"/>
      <c r="NZF665" s="416"/>
      <c r="NZG665" s="416"/>
      <c r="NZH665" s="416"/>
      <c r="NZI665" s="416"/>
      <c r="NZJ665" s="416"/>
      <c r="NZK665" s="416"/>
      <c r="NZL665" s="416"/>
      <c r="NZM665" s="416"/>
      <c r="NZN665" s="416"/>
      <c r="NZO665" s="416"/>
      <c r="NZP665" s="416"/>
      <c r="NZQ665" s="416"/>
      <c r="NZR665" s="416"/>
      <c r="NZS665" s="416"/>
      <c r="NZT665" s="416"/>
      <c r="NZU665" s="416"/>
      <c r="NZV665" s="416"/>
      <c r="NZW665" s="416"/>
      <c r="NZX665" s="416"/>
      <c r="NZY665" s="416"/>
      <c r="NZZ665" s="416"/>
      <c r="OAA665" s="416"/>
      <c r="OAB665" s="416"/>
      <c r="OAC665" s="416"/>
      <c r="OAD665" s="416"/>
      <c r="OAE665" s="416"/>
      <c r="OAF665" s="416"/>
      <c r="OAG665" s="416"/>
      <c r="OAH665" s="417"/>
      <c r="OAI665" s="417"/>
      <c r="OAJ665" s="417"/>
      <c r="OAK665" s="417"/>
      <c r="OAL665" s="417"/>
      <c r="OAM665" s="417"/>
      <c r="OAN665" s="417"/>
      <c r="OAO665" s="417"/>
      <c r="OAP665" s="417"/>
      <c r="OAQ665" s="417"/>
      <c r="OAR665" s="417"/>
      <c r="OAS665" s="417"/>
      <c r="OAT665" s="417"/>
      <c r="OAU665" s="417"/>
      <c r="OAV665" s="417"/>
      <c r="OAW665" s="417"/>
      <c r="OAX665" s="417"/>
      <c r="OAY665" s="417"/>
      <c r="OAZ665" s="417"/>
      <c r="OBA665" s="417"/>
      <c r="OBB665" s="417"/>
      <c r="OBC665" s="417"/>
      <c r="OBD665" s="417"/>
      <c r="OBE665" s="417"/>
      <c r="OBF665" s="418"/>
      <c r="OBG665" s="418"/>
      <c r="OBH665" s="418"/>
      <c r="OBI665" s="418"/>
      <c r="OBJ665" s="418"/>
      <c r="OBK665" s="417"/>
      <c r="OBL665" s="417"/>
      <c r="OBM665" s="418"/>
      <c r="OBN665" s="418"/>
      <c r="OBO665" s="417"/>
      <c r="OBP665" s="417"/>
      <c r="OBQ665" s="418"/>
      <c r="OBR665" s="418"/>
      <c r="OBS665" s="417"/>
      <c r="OBT665" s="417"/>
      <c r="OBU665" s="417"/>
      <c r="OBV665" s="417"/>
      <c r="OBW665" s="417"/>
      <c r="OBX665" s="417"/>
      <c r="OBY665" s="417"/>
      <c r="OBZ665" s="418"/>
      <c r="OCA665" s="418"/>
      <c r="OCB665" s="417"/>
      <c r="OCC665" s="417"/>
      <c r="OCD665" s="418"/>
      <c r="OCE665" s="418"/>
      <c r="OCF665" s="417"/>
      <c r="OCG665" s="417"/>
      <c r="OCH665" s="417"/>
      <c r="OCI665" s="417"/>
      <c r="OCJ665" s="417"/>
      <c r="OCK665" s="411"/>
      <c r="OCL665" s="443"/>
      <c r="OCM665" s="417"/>
      <c r="OCN665" s="417"/>
      <c r="OCO665" s="417"/>
      <c r="OCP665" s="417"/>
      <c r="OCQ665" s="417"/>
      <c r="OCR665" s="417"/>
      <c r="OCS665" s="417"/>
      <c r="OCT665" s="416"/>
      <c r="OCU665" s="416"/>
      <c r="OCV665" s="416"/>
      <c r="OCW665" s="416"/>
      <c r="OCX665" s="416"/>
      <c r="OCY665" s="416"/>
      <c r="OCZ665" s="416"/>
      <c r="ODA665" s="416"/>
      <c r="ODB665" s="416"/>
      <c r="ODC665" s="416"/>
      <c r="ODD665" s="416"/>
      <c r="ODE665" s="416"/>
      <c r="ODF665" s="416"/>
      <c r="ODG665" s="416"/>
      <c r="ODH665" s="416"/>
      <c r="ODI665" s="416"/>
      <c r="ODJ665" s="416"/>
      <c r="ODK665" s="416"/>
      <c r="ODL665" s="416"/>
      <c r="ODM665" s="416"/>
      <c r="ODN665" s="416"/>
      <c r="ODO665" s="416"/>
      <c r="ODP665" s="416"/>
      <c r="ODQ665" s="416"/>
      <c r="ODR665" s="416"/>
      <c r="ODS665" s="416"/>
      <c r="ODT665" s="416"/>
      <c r="ODU665" s="416"/>
      <c r="ODV665" s="416"/>
      <c r="ODW665" s="416"/>
      <c r="ODX665" s="416"/>
      <c r="ODY665" s="416"/>
      <c r="ODZ665" s="416"/>
      <c r="OEA665" s="416"/>
      <c r="OEB665" s="416"/>
      <c r="OEC665" s="416"/>
      <c r="OED665" s="416"/>
      <c r="OEE665" s="416"/>
      <c r="OEF665" s="416"/>
      <c r="OEG665" s="416"/>
      <c r="OEH665" s="416"/>
      <c r="OEI665" s="416"/>
      <c r="OEJ665" s="416"/>
      <c r="OEK665" s="416"/>
      <c r="OEL665" s="417"/>
      <c r="OEM665" s="417"/>
      <c r="OEN665" s="417"/>
      <c r="OEO665" s="417"/>
      <c r="OEP665" s="417"/>
      <c r="OEQ665" s="417"/>
      <c r="OER665" s="417"/>
      <c r="OES665" s="417"/>
      <c r="OET665" s="417"/>
      <c r="OEU665" s="417"/>
      <c r="OEV665" s="417"/>
      <c r="OEW665" s="417"/>
      <c r="OEX665" s="417"/>
      <c r="OEY665" s="417"/>
      <c r="OEZ665" s="417"/>
      <c r="OFA665" s="417"/>
      <c r="OFB665" s="417"/>
      <c r="OFC665" s="417"/>
      <c r="OFD665" s="417"/>
      <c r="OFE665" s="417"/>
      <c r="OFF665" s="417"/>
      <c r="OFG665" s="417"/>
      <c r="OFH665" s="417"/>
      <c r="OFI665" s="417"/>
      <c r="OFJ665" s="418"/>
      <c r="OFK665" s="418"/>
      <c r="OFL665" s="418"/>
      <c r="OFM665" s="418"/>
      <c r="OFN665" s="418"/>
      <c r="OFO665" s="417"/>
      <c r="OFP665" s="417"/>
      <c r="OFQ665" s="418"/>
      <c r="OFR665" s="418"/>
      <c r="OFS665" s="417"/>
      <c r="OFT665" s="417"/>
      <c r="OFU665" s="418"/>
      <c r="OFV665" s="418"/>
      <c r="OFW665" s="417"/>
      <c r="OFX665" s="417"/>
      <c r="OFY665" s="417"/>
      <c r="OFZ665" s="417"/>
      <c r="OGA665" s="417"/>
      <c r="OGB665" s="417"/>
      <c r="OGC665" s="417"/>
      <c r="OGD665" s="418"/>
      <c r="OGE665" s="418"/>
      <c r="OGF665" s="417"/>
      <c r="OGG665" s="417"/>
      <c r="OGH665" s="418"/>
      <c r="OGI665" s="418"/>
      <c r="OGJ665" s="417"/>
      <c r="OGK665" s="417"/>
      <c r="OGL665" s="417"/>
      <c r="OGM665" s="417"/>
      <c r="OGN665" s="417"/>
      <c r="OGO665" s="411"/>
      <c r="OGP665" s="443"/>
      <c r="OGQ665" s="417"/>
      <c r="OGR665" s="417"/>
      <c r="OGS665" s="417"/>
      <c r="OGT665" s="417"/>
      <c r="OGU665" s="417"/>
      <c r="OGV665" s="417"/>
      <c r="OGW665" s="417"/>
      <c r="OGX665" s="416"/>
      <c r="OGY665" s="416"/>
      <c r="OGZ665" s="416"/>
      <c r="OHA665" s="416"/>
      <c r="OHB665" s="416"/>
      <c r="OHC665" s="416"/>
      <c r="OHD665" s="416"/>
      <c r="OHE665" s="416"/>
      <c r="OHF665" s="416"/>
      <c r="OHG665" s="416"/>
      <c r="OHH665" s="416"/>
      <c r="OHI665" s="416"/>
      <c r="OHJ665" s="416"/>
      <c r="OHK665" s="416"/>
      <c r="OHL665" s="416"/>
      <c r="OHM665" s="416"/>
      <c r="OHN665" s="416"/>
      <c r="OHO665" s="416"/>
      <c r="OHP665" s="416"/>
      <c r="OHQ665" s="416"/>
      <c r="OHR665" s="416"/>
      <c r="OHS665" s="416"/>
      <c r="OHT665" s="416"/>
      <c r="OHU665" s="416"/>
      <c r="OHV665" s="416"/>
      <c r="OHW665" s="416"/>
      <c r="OHX665" s="416"/>
      <c r="OHY665" s="416"/>
      <c r="OHZ665" s="416"/>
      <c r="OIA665" s="416"/>
      <c r="OIB665" s="416"/>
      <c r="OIC665" s="416"/>
      <c r="OID665" s="416"/>
      <c r="OIE665" s="416"/>
      <c r="OIF665" s="416"/>
      <c r="OIG665" s="416"/>
      <c r="OIH665" s="416"/>
      <c r="OII665" s="416"/>
      <c r="OIJ665" s="416"/>
      <c r="OIK665" s="416"/>
      <c r="OIL665" s="416"/>
      <c r="OIM665" s="416"/>
      <c r="OIN665" s="416"/>
      <c r="OIO665" s="416"/>
      <c r="OIP665" s="417"/>
      <c r="OIQ665" s="417"/>
      <c r="OIR665" s="417"/>
      <c r="OIS665" s="417"/>
      <c r="OIT665" s="417"/>
      <c r="OIU665" s="417"/>
      <c r="OIV665" s="417"/>
      <c r="OIW665" s="417"/>
      <c r="OIX665" s="417"/>
      <c r="OIY665" s="417"/>
      <c r="OIZ665" s="417"/>
      <c r="OJA665" s="417"/>
      <c r="OJB665" s="417"/>
      <c r="OJC665" s="417"/>
      <c r="OJD665" s="417"/>
      <c r="OJE665" s="417"/>
      <c r="OJF665" s="417"/>
      <c r="OJG665" s="417"/>
      <c r="OJH665" s="417"/>
      <c r="OJI665" s="417"/>
      <c r="OJJ665" s="417"/>
      <c r="OJK665" s="417"/>
      <c r="OJL665" s="417"/>
      <c r="OJM665" s="417"/>
      <c r="OJN665" s="418"/>
      <c r="OJO665" s="418"/>
      <c r="OJP665" s="418"/>
      <c r="OJQ665" s="418"/>
      <c r="OJR665" s="418"/>
      <c r="OJS665" s="417"/>
      <c r="OJT665" s="417"/>
      <c r="OJU665" s="418"/>
      <c r="OJV665" s="418"/>
      <c r="OJW665" s="417"/>
      <c r="OJX665" s="417"/>
      <c r="OJY665" s="418"/>
      <c r="OJZ665" s="418"/>
      <c r="OKA665" s="417"/>
      <c r="OKB665" s="417"/>
      <c r="OKC665" s="417"/>
      <c r="OKD665" s="417"/>
      <c r="OKE665" s="417"/>
      <c r="OKF665" s="417"/>
      <c r="OKG665" s="417"/>
      <c r="OKH665" s="418"/>
      <c r="OKI665" s="418"/>
      <c r="OKJ665" s="417"/>
      <c r="OKK665" s="417"/>
      <c r="OKL665" s="418"/>
      <c r="OKM665" s="418"/>
      <c r="OKN665" s="417"/>
      <c r="OKO665" s="417"/>
      <c r="OKP665" s="417"/>
      <c r="OKQ665" s="417"/>
      <c r="OKR665" s="417"/>
      <c r="OKS665" s="411"/>
      <c r="OKT665" s="443"/>
      <c r="OKU665" s="417"/>
      <c r="OKV665" s="417"/>
      <c r="OKW665" s="417"/>
      <c r="OKX665" s="417"/>
      <c r="OKY665" s="417"/>
      <c r="OKZ665" s="417"/>
      <c r="OLA665" s="417"/>
      <c r="OLB665" s="416"/>
      <c r="OLC665" s="416"/>
      <c r="OLD665" s="416"/>
      <c r="OLE665" s="416"/>
      <c r="OLF665" s="416"/>
      <c r="OLG665" s="416"/>
      <c r="OLH665" s="416"/>
      <c r="OLI665" s="416"/>
      <c r="OLJ665" s="416"/>
      <c r="OLK665" s="416"/>
      <c r="OLL665" s="416"/>
      <c r="OLM665" s="416"/>
      <c r="OLN665" s="416"/>
      <c r="OLO665" s="416"/>
      <c r="OLP665" s="416"/>
      <c r="OLQ665" s="416"/>
      <c r="OLR665" s="416"/>
      <c r="OLS665" s="416"/>
      <c r="OLT665" s="416"/>
      <c r="OLU665" s="416"/>
      <c r="OLV665" s="416"/>
      <c r="OLW665" s="416"/>
      <c r="OLX665" s="416"/>
      <c r="OLY665" s="416"/>
      <c r="OLZ665" s="416"/>
      <c r="OMA665" s="416"/>
      <c r="OMB665" s="416"/>
      <c r="OMC665" s="416"/>
      <c r="OMD665" s="416"/>
      <c r="OME665" s="416"/>
      <c r="OMF665" s="416"/>
      <c r="OMG665" s="416"/>
      <c r="OMH665" s="416"/>
      <c r="OMI665" s="416"/>
      <c r="OMJ665" s="416"/>
      <c r="OMK665" s="416"/>
      <c r="OML665" s="416"/>
      <c r="OMM665" s="416"/>
      <c r="OMN665" s="416"/>
      <c r="OMO665" s="416"/>
      <c r="OMP665" s="416"/>
      <c r="OMQ665" s="416"/>
      <c r="OMR665" s="416"/>
      <c r="OMS665" s="416"/>
      <c r="OMT665" s="417"/>
      <c r="OMU665" s="417"/>
      <c r="OMV665" s="417"/>
      <c r="OMW665" s="417"/>
      <c r="OMX665" s="417"/>
      <c r="OMY665" s="417"/>
      <c r="OMZ665" s="417"/>
      <c r="ONA665" s="417"/>
      <c r="ONB665" s="417"/>
      <c r="ONC665" s="417"/>
      <c r="OND665" s="417"/>
      <c r="ONE665" s="417"/>
      <c r="ONF665" s="417"/>
      <c r="ONG665" s="417"/>
      <c r="ONH665" s="417"/>
      <c r="ONI665" s="417"/>
      <c r="ONJ665" s="417"/>
      <c r="ONK665" s="417"/>
      <c r="ONL665" s="417"/>
      <c r="ONM665" s="417"/>
      <c r="ONN665" s="417"/>
      <c r="ONO665" s="417"/>
      <c r="ONP665" s="417"/>
      <c r="ONQ665" s="417"/>
      <c r="ONR665" s="418"/>
      <c r="ONS665" s="418"/>
      <c r="ONT665" s="418"/>
      <c r="ONU665" s="418"/>
      <c r="ONV665" s="418"/>
      <c r="ONW665" s="417"/>
      <c r="ONX665" s="417"/>
      <c r="ONY665" s="418"/>
      <c r="ONZ665" s="418"/>
      <c r="OOA665" s="417"/>
      <c r="OOB665" s="417"/>
      <c r="OOC665" s="418"/>
      <c r="OOD665" s="418"/>
      <c r="OOE665" s="417"/>
      <c r="OOF665" s="417"/>
      <c r="OOG665" s="417"/>
      <c r="OOH665" s="417"/>
      <c r="OOI665" s="417"/>
      <c r="OOJ665" s="417"/>
      <c r="OOK665" s="417"/>
      <c r="OOL665" s="418"/>
      <c r="OOM665" s="418"/>
      <c r="OON665" s="417"/>
      <c r="OOO665" s="417"/>
      <c r="OOP665" s="418"/>
      <c r="OOQ665" s="418"/>
      <c r="OOR665" s="417"/>
      <c r="OOS665" s="417"/>
      <c r="OOT665" s="417"/>
      <c r="OOU665" s="417"/>
      <c r="OOV665" s="417"/>
      <c r="OOW665" s="411"/>
      <c r="OOX665" s="443"/>
      <c r="OOY665" s="417"/>
      <c r="OOZ665" s="417"/>
      <c r="OPA665" s="417"/>
      <c r="OPB665" s="417"/>
      <c r="OPC665" s="417"/>
      <c r="OPD665" s="417"/>
      <c r="OPE665" s="417"/>
      <c r="OPF665" s="416"/>
      <c r="OPG665" s="416"/>
      <c r="OPH665" s="416"/>
      <c r="OPI665" s="416"/>
      <c r="OPJ665" s="416"/>
      <c r="OPK665" s="416"/>
      <c r="OPL665" s="416"/>
      <c r="OPM665" s="416"/>
      <c r="OPN665" s="416"/>
      <c r="OPO665" s="416"/>
      <c r="OPP665" s="416"/>
      <c r="OPQ665" s="416"/>
      <c r="OPR665" s="416"/>
      <c r="OPS665" s="416"/>
      <c r="OPT665" s="416"/>
      <c r="OPU665" s="416"/>
      <c r="OPV665" s="416"/>
      <c r="OPW665" s="416"/>
      <c r="OPX665" s="416"/>
      <c r="OPY665" s="416"/>
      <c r="OPZ665" s="416"/>
      <c r="OQA665" s="416"/>
      <c r="OQB665" s="416"/>
      <c r="OQC665" s="416"/>
      <c r="OQD665" s="416"/>
      <c r="OQE665" s="416"/>
      <c r="OQF665" s="416"/>
      <c r="OQG665" s="416"/>
      <c r="OQH665" s="416"/>
      <c r="OQI665" s="416"/>
      <c r="OQJ665" s="416"/>
      <c r="OQK665" s="416"/>
      <c r="OQL665" s="416"/>
      <c r="OQM665" s="416"/>
      <c r="OQN665" s="416"/>
      <c r="OQO665" s="416"/>
      <c r="OQP665" s="416"/>
      <c r="OQQ665" s="416"/>
      <c r="OQR665" s="416"/>
      <c r="OQS665" s="416"/>
      <c r="OQT665" s="416"/>
      <c r="OQU665" s="416"/>
      <c r="OQV665" s="416"/>
      <c r="OQW665" s="416"/>
      <c r="OQX665" s="417"/>
      <c r="OQY665" s="417"/>
      <c r="OQZ665" s="417"/>
      <c r="ORA665" s="417"/>
      <c r="ORB665" s="417"/>
      <c r="ORC665" s="417"/>
      <c r="ORD665" s="417"/>
      <c r="ORE665" s="417"/>
      <c r="ORF665" s="417"/>
      <c r="ORG665" s="417"/>
      <c r="ORH665" s="417"/>
      <c r="ORI665" s="417"/>
      <c r="ORJ665" s="417"/>
      <c r="ORK665" s="417"/>
      <c r="ORL665" s="417"/>
      <c r="ORM665" s="417"/>
      <c r="ORN665" s="417"/>
      <c r="ORO665" s="417"/>
      <c r="ORP665" s="417"/>
      <c r="ORQ665" s="417"/>
      <c r="ORR665" s="417"/>
      <c r="ORS665" s="417"/>
      <c r="ORT665" s="417"/>
      <c r="ORU665" s="417"/>
      <c r="ORV665" s="418"/>
      <c r="ORW665" s="418"/>
      <c r="ORX665" s="418"/>
      <c r="ORY665" s="418"/>
      <c r="ORZ665" s="418"/>
      <c r="OSA665" s="417"/>
      <c r="OSB665" s="417"/>
      <c r="OSC665" s="418"/>
      <c r="OSD665" s="418"/>
      <c r="OSE665" s="417"/>
      <c r="OSF665" s="417"/>
      <c r="OSG665" s="418"/>
      <c r="OSH665" s="418"/>
      <c r="OSI665" s="417"/>
      <c r="OSJ665" s="417"/>
      <c r="OSK665" s="417"/>
      <c r="OSL665" s="417"/>
      <c r="OSM665" s="417"/>
      <c r="OSN665" s="417"/>
      <c r="OSO665" s="417"/>
      <c r="OSP665" s="418"/>
      <c r="OSQ665" s="418"/>
      <c r="OSR665" s="417"/>
      <c r="OSS665" s="417"/>
      <c r="OST665" s="418"/>
      <c r="OSU665" s="418"/>
      <c r="OSV665" s="417"/>
      <c r="OSW665" s="417"/>
      <c r="OSX665" s="417"/>
      <c r="OSY665" s="417"/>
      <c r="OSZ665" s="417"/>
      <c r="OTA665" s="411"/>
      <c r="OTB665" s="443"/>
      <c r="OTC665" s="417"/>
      <c r="OTD665" s="417"/>
      <c r="OTE665" s="417"/>
      <c r="OTF665" s="417"/>
      <c r="OTG665" s="417"/>
      <c r="OTH665" s="417"/>
      <c r="OTI665" s="417"/>
      <c r="OTJ665" s="416"/>
      <c r="OTK665" s="416"/>
      <c r="OTL665" s="416"/>
      <c r="OTM665" s="416"/>
      <c r="OTN665" s="416"/>
      <c r="OTO665" s="416"/>
      <c r="OTP665" s="416"/>
      <c r="OTQ665" s="416"/>
      <c r="OTR665" s="416"/>
      <c r="OTS665" s="416"/>
      <c r="OTT665" s="416"/>
      <c r="OTU665" s="416"/>
      <c r="OTV665" s="416"/>
      <c r="OTW665" s="416"/>
      <c r="OTX665" s="416"/>
      <c r="OTY665" s="416"/>
      <c r="OTZ665" s="416"/>
      <c r="OUA665" s="416"/>
      <c r="OUB665" s="416"/>
      <c r="OUC665" s="416"/>
      <c r="OUD665" s="416"/>
      <c r="OUE665" s="416"/>
      <c r="OUF665" s="416"/>
      <c r="OUG665" s="416"/>
      <c r="OUH665" s="416"/>
      <c r="OUI665" s="416"/>
      <c r="OUJ665" s="416"/>
      <c r="OUK665" s="416"/>
      <c r="OUL665" s="416"/>
      <c r="OUM665" s="416"/>
      <c r="OUN665" s="416"/>
      <c r="OUO665" s="416"/>
      <c r="OUP665" s="416"/>
      <c r="OUQ665" s="416"/>
      <c r="OUR665" s="416"/>
      <c r="OUS665" s="416"/>
      <c r="OUT665" s="416"/>
      <c r="OUU665" s="416"/>
      <c r="OUV665" s="416"/>
      <c r="OUW665" s="416"/>
      <c r="OUX665" s="416"/>
      <c r="OUY665" s="416"/>
      <c r="OUZ665" s="416"/>
      <c r="OVA665" s="416"/>
      <c r="OVB665" s="417"/>
      <c r="OVC665" s="417"/>
      <c r="OVD665" s="417"/>
      <c r="OVE665" s="417"/>
      <c r="OVF665" s="417"/>
      <c r="OVG665" s="417"/>
      <c r="OVH665" s="417"/>
      <c r="OVI665" s="417"/>
      <c r="OVJ665" s="417"/>
      <c r="OVK665" s="417"/>
      <c r="OVL665" s="417"/>
      <c r="OVM665" s="417"/>
      <c r="OVN665" s="417"/>
      <c r="OVO665" s="417"/>
      <c r="OVP665" s="417"/>
      <c r="OVQ665" s="417"/>
      <c r="OVR665" s="417"/>
      <c r="OVS665" s="417"/>
      <c r="OVT665" s="417"/>
      <c r="OVU665" s="417"/>
      <c r="OVV665" s="417"/>
      <c r="OVW665" s="417"/>
      <c r="OVX665" s="417"/>
      <c r="OVY665" s="417"/>
      <c r="OVZ665" s="418"/>
      <c r="OWA665" s="418"/>
      <c r="OWB665" s="418"/>
      <c r="OWC665" s="418"/>
      <c r="OWD665" s="418"/>
      <c r="OWE665" s="417"/>
      <c r="OWF665" s="417"/>
      <c r="OWG665" s="418"/>
      <c r="OWH665" s="418"/>
      <c r="OWI665" s="417"/>
      <c r="OWJ665" s="417"/>
      <c r="OWK665" s="418"/>
      <c r="OWL665" s="418"/>
      <c r="OWM665" s="417"/>
      <c r="OWN665" s="417"/>
      <c r="OWO665" s="417"/>
      <c r="OWP665" s="417"/>
      <c r="OWQ665" s="417"/>
      <c r="OWR665" s="417"/>
      <c r="OWS665" s="417"/>
      <c r="OWT665" s="418"/>
      <c r="OWU665" s="418"/>
      <c r="OWV665" s="417"/>
      <c r="OWW665" s="417"/>
      <c r="OWX665" s="418"/>
      <c r="OWY665" s="418"/>
      <c r="OWZ665" s="417"/>
      <c r="OXA665" s="417"/>
      <c r="OXB665" s="417"/>
      <c r="OXC665" s="417"/>
      <c r="OXD665" s="417"/>
      <c r="OXE665" s="411"/>
      <c r="OXF665" s="443"/>
      <c r="OXG665" s="417"/>
      <c r="OXH665" s="417"/>
      <c r="OXI665" s="417"/>
      <c r="OXJ665" s="417"/>
      <c r="OXK665" s="417"/>
      <c r="OXL665" s="417"/>
      <c r="OXM665" s="417"/>
      <c r="OXN665" s="416"/>
      <c r="OXO665" s="416"/>
      <c r="OXP665" s="416"/>
      <c r="OXQ665" s="416"/>
      <c r="OXR665" s="416"/>
      <c r="OXS665" s="416"/>
      <c r="OXT665" s="416"/>
      <c r="OXU665" s="416"/>
      <c r="OXV665" s="416"/>
      <c r="OXW665" s="416"/>
      <c r="OXX665" s="416"/>
      <c r="OXY665" s="416"/>
      <c r="OXZ665" s="416"/>
      <c r="OYA665" s="416"/>
      <c r="OYB665" s="416"/>
      <c r="OYC665" s="416"/>
      <c r="OYD665" s="416"/>
      <c r="OYE665" s="416"/>
      <c r="OYF665" s="416"/>
      <c r="OYG665" s="416"/>
      <c r="OYH665" s="416"/>
      <c r="OYI665" s="416"/>
      <c r="OYJ665" s="416"/>
      <c r="OYK665" s="416"/>
      <c r="OYL665" s="416"/>
      <c r="OYM665" s="416"/>
      <c r="OYN665" s="416"/>
      <c r="OYO665" s="416"/>
      <c r="OYP665" s="416"/>
      <c r="OYQ665" s="416"/>
      <c r="OYR665" s="416"/>
      <c r="OYS665" s="416"/>
      <c r="OYT665" s="416"/>
      <c r="OYU665" s="416"/>
      <c r="OYV665" s="416"/>
      <c r="OYW665" s="416"/>
      <c r="OYX665" s="416"/>
      <c r="OYY665" s="416"/>
      <c r="OYZ665" s="416"/>
      <c r="OZA665" s="416"/>
      <c r="OZB665" s="416"/>
      <c r="OZC665" s="416"/>
      <c r="OZD665" s="416"/>
      <c r="OZE665" s="416"/>
      <c r="OZF665" s="417"/>
      <c r="OZG665" s="417"/>
      <c r="OZH665" s="417"/>
      <c r="OZI665" s="417"/>
      <c r="OZJ665" s="417"/>
      <c r="OZK665" s="417"/>
      <c r="OZL665" s="417"/>
      <c r="OZM665" s="417"/>
      <c r="OZN665" s="417"/>
      <c r="OZO665" s="417"/>
      <c r="OZP665" s="417"/>
      <c r="OZQ665" s="417"/>
      <c r="OZR665" s="417"/>
      <c r="OZS665" s="417"/>
      <c r="OZT665" s="417"/>
      <c r="OZU665" s="417"/>
      <c r="OZV665" s="417"/>
      <c r="OZW665" s="417"/>
      <c r="OZX665" s="417"/>
      <c r="OZY665" s="417"/>
      <c r="OZZ665" s="417"/>
      <c r="PAA665" s="417"/>
      <c r="PAB665" s="417"/>
      <c r="PAC665" s="417"/>
      <c r="PAD665" s="418"/>
      <c r="PAE665" s="418"/>
      <c r="PAF665" s="418"/>
      <c r="PAG665" s="418"/>
      <c r="PAH665" s="418"/>
      <c r="PAI665" s="417"/>
      <c r="PAJ665" s="417"/>
      <c r="PAK665" s="418"/>
      <c r="PAL665" s="418"/>
      <c r="PAM665" s="417"/>
      <c r="PAN665" s="417"/>
      <c r="PAO665" s="418"/>
      <c r="PAP665" s="418"/>
      <c r="PAQ665" s="417"/>
      <c r="PAR665" s="417"/>
      <c r="PAS665" s="417"/>
      <c r="PAT665" s="417"/>
      <c r="PAU665" s="417"/>
      <c r="PAV665" s="417"/>
      <c r="PAW665" s="417"/>
      <c r="PAX665" s="418"/>
      <c r="PAY665" s="418"/>
      <c r="PAZ665" s="417"/>
      <c r="PBA665" s="417"/>
      <c r="PBB665" s="418"/>
      <c r="PBC665" s="418"/>
      <c r="PBD665" s="417"/>
      <c r="PBE665" s="417"/>
      <c r="PBF665" s="417"/>
      <c r="PBG665" s="417"/>
      <c r="PBH665" s="417"/>
      <c r="PBI665" s="411"/>
      <c r="PBJ665" s="443"/>
      <c r="PBK665" s="417"/>
      <c r="PBL665" s="417"/>
      <c r="PBM665" s="417"/>
      <c r="PBN665" s="417"/>
      <c r="PBO665" s="417"/>
      <c r="PBP665" s="417"/>
      <c r="PBQ665" s="417"/>
      <c r="PBR665" s="416"/>
      <c r="PBS665" s="416"/>
      <c r="PBT665" s="416"/>
      <c r="PBU665" s="416"/>
      <c r="PBV665" s="416"/>
      <c r="PBW665" s="416"/>
      <c r="PBX665" s="416"/>
      <c r="PBY665" s="416"/>
      <c r="PBZ665" s="416"/>
      <c r="PCA665" s="416"/>
      <c r="PCB665" s="416"/>
      <c r="PCC665" s="416"/>
      <c r="PCD665" s="416"/>
      <c r="PCE665" s="416"/>
      <c r="PCF665" s="416"/>
      <c r="PCG665" s="416"/>
      <c r="PCH665" s="416"/>
      <c r="PCI665" s="416"/>
      <c r="PCJ665" s="416"/>
      <c r="PCK665" s="416"/>
      <c r="PCL665" s="416"/>
      <c r="PCM665" s="416"/>
      <c r="PCN665" s="416"/>
      <c r="PCO665" s="416"/>
      <c r="PCP665" s="416"/>
      <c r="PCQ665" s="416"/>
      <c r="PCR665" s="416"/>
      <c r="PCS665" s="416"/>
      <c r="PCT665" s="416"/>
      <c r="PCU665" s="416"/>
      <c r="PCV665" s="416"/>
      <c r="PCW665" s="416"/>
      <c r="PCX665" s="416"/>
      <c r="PCY665" s="416"/>
      <c r="PCZ665" s="416"/>
      <c r="PDA665" s="416"/>
      <c r="PDB665" s="416"/>
      <c r="PDC665" s="416"/>
      <c r="PDD665" s="416"/>
      <c r="PDE665" s="416"/>
      <c r="PDF665" s="416"/>
      <c r="PDG665" s="416"/>
      <c r="PDH665" s="416"/>
      <c r="PDI665" s="416"/>
      <c r="PDJ665" s="417"/>
      <c r="PDK665" s="417"/>
      <c r="PDL665" s="417"/>
      <c r="PDM665" s="417"/>
      <c r="PDN665" s="417"/>
      <c r="PDO665" s="417"/>
      <c r="PDP665" s="417"/>
      <c r="PDQ665" s="417"/>
      <c r="PDR665" s="417"/>
      <c r="PDS665" s="417"/>
      <c r="PDT665" s="417"/>
      <c r="PDU665" s="417"/>
      <c r="PDV665" s="417"/>
      <c r="PDW665" s="417"/>
      <c r="PDX665" s="417"/>
      <c r="PDY665" s="417"/>
      <c r="PDZ665" s="417"/>
      <c r="PEA665" s="417"/>
      <c r="PEB665" s="417"/>
      <c r="PEC665" s="417"/>
      <c r="PED665" s="417"/>
      <c r="PEE665" s="417"/>
      <c r="PEF665" s="417"/>
      <c r="PEG665" s="417"/>
      <c r="PEH665" s="418"/>
      <c r="PEI665" s="418"/>
      <c r="PEJ665" s="418"/>
      <c r="PEK665" s="418"/>
      <c r="PEL665" s="418"/>
      <c r="PEM665" s="417"/>
      <c r="PEN665" s="417"/>
      <c r="PEO665" s="418"/>
      <c r="PEP665" s="418"/>
      <c r="PEQ665" s="417"/>
      <c r="PER665" s="417"/>
      <c r="PES665" s="418"/>
      <c r="PET665" s="418"/>
      <c r="PEU665" s="417"/>
      <c r="PEV665" s="417"/>
      <c r="PEW665" s="417"/>
      <c r="PEX665" s="417"/>
      <c r="PEY665" s="417"/>
      <c r="PEZ665" s="417"/>
      <c r="PFA665" s="417"/>
      <c r="PFB665" s="418"/>
      <c r="PFC665" s="418"/>
      <c r="PFD665" s="417"/>
      <c r="PFE665" s="417"/>
      <c r="PFF665" s="418"/>
      <c r="PFG665" s="418"/>
      <c r="PFH665" s="417"/>
      <c r="PFI665" s="417"/>
      <c r="PFJ665" s="417"/>
      <c r="PFK665" s="417"/>
      <c r="PFL665" s="417"/>
      <c r="PFM665" s="411"/>
      <c r="PFN665" s="443"/>
      <c r="PFO665" s="417"/>
      <c r="PFP665" s="417"/>
      <c r="PFQ665" s="417"/>
      <c r="PFR665" s="417"/>
      <c r="PFS665" s="417"/>
      <c r="PFT665" s="417"/>
      <c r="PFU665" s="417"/>
      <c r="PFV665" s="416"/>
      <c r="PFW665" s="416"/>
      <c r="PFX665" s="416"/>
      <c r="PFY665" s="416"/>
      <c r="PFZ665" s="416"/>
      <c r="PGA665" s="416"/>
      <c r="PGB665" s="416"/>
      <c r="PGC665" s="416"/>
      <c r="PGD665" s="416"/>
      <c r="PGE665" s="416"/>
      <c r="PGF665" s="416"/>
      <c r="PGG665" s="416"/>
      <c r="PGH665" s="416"/>
      <c r="PGI665" s="416"/>
      <c r="PGJ665" s="416"/>
      <c r="PGK665" s="416"/>
      <c r="PGL665" s="416"/>
      <c r="PGM665" s="416"/>
      <c r="PGN665" s="416"/>
      <c r="PGO665" s="416"/>
      <c r="PGP665" s="416"/>
      <c r="PGQ665" s="416"/>
      <c r="PGR665" s="416"/>
      <c r="PGS665" s="416"/>
      <c r="PGT665" s="416"/>
      <c r="PGU665" s="416"/>
      <c r="PGV665" s="416"/>
      <c r="PGW665" s="416"/>
      <c r="PGX665" s="416"/>
      <c r="PGY665" s="416"/>
      <c r="PGZ665" s="416"/>
      <c r="PHA665" s="416"/>
      <c r="PHB665" s="416"/>
      <c r="PHC665" s="416"/>
      <c r="PHD665" s="416"/>
      <c r="PHE665" s="416"/>
      <c r="PHF665" s="416"/>
      <c r="PHG665" s="416"/>
      <c r="PHH665" s="416"/>
      <c r="PHI665" s="416"/>
      <c r="PHJ665" s="416"/>
      <c r="PHK665" s="416"/>
      <c r="PHL665" s="416"/>
      <c r="PHM665" s="416"/>
      <c r="PHN665" s="417"/>
      <c r="PHO665" s="417"/>
      <c r="PHP665" s="417"/>
      <c r="PHQ665" s="417"/>
      <c r="PHR665" s="417"/>
      <c r="PHS665" s="417"/>
      <c r="PHT665" s="417"/>
      <c r="PHU665" s="417"/>
      <c r="PHV665" s="417"/>
      <c r="PHW665" s="417"/>
      <c r="PHX665" s="417"/>
      <c r="PHY665" s="417"/>
      <c r="PHZ665" s="417"/>
      <c r="PIA665" s="417"/>
      <c r="PIB665" s="417"/>
      <c r="PIC665" s="417"/>
      <c r="PID665" s="417"/>
      <c r="PIE665" s="417"/>
      <c r="PIF665" s="417"/>
      <c r="PIG665" s="417"/>
      <c r="PIH665" s="417"/>
      <c r="PII665" s="417"/>
      <c r="PIJ665" s="417"/>
      <c r="PIK665" s="417"/>
      <c r="PIL665" s="418"/>
      <c r="PIM665" s="418"/>
      <c r="PIN665" s="418"/>
      <c r="PIO665" s="418"/>
      <c r="PIP665" s="418"/>
      <c r="PIQ665" s="417"/>
      <c r="PIR665" s="417"/>
      <c r="PIS665" s="418"/>
      <c r="PIT665" s="418"/>
      <c r="PIU665" s="417"/>
      <c r="PIV665" s="417"/>
      <c r="PIW665" s="418"/>
      <c r="PIX665" s="418"/>
      <c r="PIY665" s="417"/>
      <c r="PIZ665" s="417"/>
      <c r="PJA665" s="417"/>
      <c r="PJB665" s="417"/>
      <c r="PJC665" s="417"/>
      <c r="PJD665" s="417"/>
      <c r="PJE665" s="417"/>
      <c r="PJF665" s="418"/>
      <c r="PJG665" s="418"/>
      <c r="PJH665" s="417"/>
      <c r="PJI665" s="417"/>
      <c r="PJJ665" s="418"/>
      <c r="PJK665" s="418"/>
      <c r="PJL665" s="417"/>
      <c r="PJM665" s="417"/>
      <c r="PJN665" s="417"/>
      <c r="PJO665" s="417"/>
      <c r="PJP665" s="417"/>
      <c r="PJQ665" s="411"/>
      <c r="PJR665" s="443"/>
      <c r="PJS665" s="417"/>
      <c r="PJT665" s="417"/>
      <c r="PJU665" s="417"/>
      <c r="PJV665" s="417"/>
      <c r="PJW665" s="417"/>
      <c r="PJX665" s="417"/>
      <c r="PJY665" s="417"/>
      <c r="PJZ665" s="416"/>
      <c r="PKA665" s="416"/>
      <c r="PKB665" s="416"/>
      <c r="PKC665" s="416"/>
      <c r="PKD665" s="416"/>
      <c r="PKE665" s="416"/>
      <c r="PKF665" s="416"/>
      <c r="PKG665" s="416"/>
      <c r="PKH665" s="416"/>
      <c r="PKI665" s="416"/>
      <c r="PKJ665" s="416"/>
      <c r="PKK665" s="416"/>
      <c r="PKL665" s="416"/>
      <c r="PKM665" s="416"/>
      <c r="PKN665" s="416"/>
      <c r="PKO665" s="416"/>
      <c r="PKP665" s="416"/>
      <c r="PKQ665" s="416"/>
      <c r="PKR665" s="416"/>
      <c r="PKS665" s="416"/>
      <c r="PKT665" s="416"/>
      <c r="PKU665" s="416"/>
      <c r="PKV665" s="416"/>
      <c r="PKW665" s="416"/>
      <c r="PKX665" s="416"/>
      <c r="PKY665" s="416"/>
      <c r="PKZ665" s="416"/>
      <c r="PLA665" s="416"/>
      <c r="PLB665" s="416"/>
      <c r="PLC665" s="416"/>
      <c r="PLD665" s="416"/>
      <c r="PLE665" s="416"/>
      <c r="PLF665" s="416"/>
      <c r="PLG665" s="416"/>
      <c r="PLH665" s="416"/>
      <c r="PLI665" s="416"/>
      <c r="PLJ665" s="416"/>
      <c r="PLK665" s="416"/>
      <c r="PLL665" s="416"/>
      <c r="PLM665" s="416"/>
      <c r="PLN665" s="416"/>
      <c r="PLO665" s="416"/>
      <c r="PLP665" s="416"/>
      <c r="PLQ665" s="416"/>
      <c r="PLR665" s="417"/>
      <c r="PLS665" s="417"/>
      <c r="PLT665" s="417"/>
      <c r="PLU665" s="417"/>
      <c r="PLV665" s="417"/>
      <c r="PLW665" s="417"/>
      <c r="PLX665" s="417"/>
      <c r="PLY665" s="417"/>
      <c r="PLZ665" s="417"/>
      <c r="PMA665" s="417"/>
      <c r="PMB665" s="417"/>
      <c r="PMC665" s="417"/>
      <c r="PMD665" s="417"/>
      <c r="PME665" s="417"/>
      <c r="PMF665" s="417"/>
      <c r="PMG665" s="417"/>
      <c r="PMH665" s="417"/>
      <c r="PMI665" s="417"/>
      <c r="PMJ665" s="417"/>
      <c r="PMK665" s="417"/>
      <c r="PML665" s="417"/>
      <c r="PMM665" s="417"/>
      <c r="PMN665" s="417"/>
      <c r="PMO665" s="417"/>
      <c r="PMP665" s="418"/>
      <c r="PMQ665" s="418"/>
      <c r="PMR665" s="418"/>
      <c r="PMS665" s="418"/>
      <c r="PMT665" s="418"/>
      <c r="PMU665" s="417"/>
      <c r="PMV665" s="417"/>
      <c r="PMW665" s="418"/>
      <c r="PMX665" s="418"/>
      <c r="PMY665" s="417"/>
      <c r="PMZ665" s="417"/>
      <c r="PNA665" s="418"/>
      <c r="PNB665" s="418"/>
      <c r="PNC665" s="417"/>
      <c r="PND665" s="417"/>
      <c r="PNE665" s="417"/>
      <c r="PNF665" s="417"/>
      <c r="PNG665" s="417"/>
      <c r="PNH665" s="417"/>
      <c r="PNI665" s="417"/>
      <c r="PNJ665" s="418"/>
      <c r="PNK665" s="418"/>
      <c r="PNL665" s="417"/>
      <c r="PNM665" s="417"/>
      <c r="PNN665" s="418"/>
      <c r="PNO665" s="418"/>
      <c r="PNP665" s="417"/>
      <c r="PNQ665" s="417"/>
      <c r="PNR665" s="417"/>
      <c r="PNS665" s="417"/>
      <c r="PNT665" s="417"/>
      <c r="PNU665" s="411"/>
      <c r="PNV665" s="443"/>
      <c r="PNW665" s="417"/>
      <c r="PNX665" s="417"/>
      <c r="PNY665" s="417"/>
      <c r="PNZ665" s="417"/>
      <c r="POA665" s="417"/>
      <c r="POB665" s="417"/>
      <c r="POC665" s="417"/>
      <c r="POD665" s="416"/>
      <c r="POE665" s="416"/>
      <c r="POF665" s="416"/>
      <c r="POG665" s="416"/>
      <c r="POH665" s="416"/>
      <c r="POI665" s="416"/>
      <c r="POJ665" s="416"/>
      <c r="POK665" s="416"/>
      <c r="POL665" s="416"/>
      <c r="POM665" s="416"/>
      <c r="PON665" s="416"/>
      <c r="POO665" s="416"/>
      <c r="POP665" s="416"/>
      <c r="POQ665" s="416"/>
      <c r="POR665" s="416"/>
      <c r="POS665" s="416"/>
      <c r="POT665" s="416"/>
      <c r="POU665" s="416"/>
      <c r="POV665" s="416"/>
      <c r="POW665" s="416"/>
      <c r="POX665" s="416"/>
      <c r="POY665" s="416"/>
      <c r="POZ665" s="416"/>
      <c r="PPA665" s="416"/>
      <c r="PPB665" s="416"/>
      <c r="PPC665" s="416"/>
      <c r="PPD665" s="416"/>
      <c r="PPE665" s="416"/>
      <c r="PPF665" s="416"/>
      <c r="PPG665" s="416"/>
      <c r="PPH665" s="416"/>
      <c r="PPI665" s="416"/>
      <c r="PPJ665" s="416"/>
      <c r="PPK665" s="416"/>
      <c r="PPL665" s="416"/>
      <c r="PPM665" s="416"/>
      <c r="PPN665" s="416"/>
      <c r="PPO665" s="416"/>
      <c r="PPP665" s="416"/>
      <c r="PPQ665" s="416"/>
      <c r="PPR665" s="416"/>
      <c r="PPS665" s="416"/>
      <c r="PPT665" s="416"/>
      <c r="PPU665" s="416"/>
      <c r="PPV665" s="417"/>
      <c r="PPW665" s="417"/>
      <c r="PPX665" s="417"/>
      <c r="PPY665" s="417"/>
      <c r="PPZ665" s="417"/>
      <c r="PQA665" s="417"/>
      <c r="PQB665" s="417"/>
      <c r="PQC665" s="417"/>
      <c r="PQD665" s="417"/>
      <c r="PQE665" s="417"/>
      <c r="PQF665" s="417"/>
      <c r="PQG665" s="417"/>
      <c r="PQH665" s="417"/>
      <c r="PQI665" s="417"/>
      <c r="PQJ665" s="417"/>
      <c r="PQK665" s="417"/>
      <c r="PQL665" s="417"/>
      <c r="PQM665" s="417"/>
      <c r="PQN665" s="417"/>
      <c r="PQO665" s="417"/>
      <c r="PQP665" s="417"/>
      <c r="PQQ665" s="417"/>
      <c r="PQR665" s="417"/>
      <c r="PQS665" s="417"/>
      <c r="PQT665" s="418"/>
      <c r="PQU665" s="418"/>
      <c r="PQV665" s="418"/>
      <c r="PQW665" s="418"/>
      <c r="PQX665" s="418"/>
      <c r="PQY665" s="417"/>
      <c r="PQZ665" s="417"/>
      <c r="PRA665" s="418"/>
      <c r="PRB665" s="418"/>
      <c r="PRC665" s="417"/>
      <c r="PRD665" s="417"/>
      <c r="PRE665" s="418"/>
      <c r="PRF665" s="418"/>
      <c r="PRG665" s="417"/>
      <c r="PRH665" s="417"/>
      <c r="PRI665" s="417"/>
      <c r="PRJ665" s="417"/>
      <c r="PRK665" s="417"/>
      <c r="PRL665" s="417"/>
      <c r="PRM665" s="417"/>
      <c r="PRN665" s="418"/>
      <c r="PRO665" s="418"/>
      <c r="PRP665" s="417"/>
      <c r="PRQ665" s="417"/>
      <c r="PRR665" s="418"/>
      <c r="PRS665" s="418"/>
      <c r="PRT665" s="417"/>
      <c r="PRU665" s="417"/>
      <c r="PRV665" s="417"/>
      <c r="PRW665" s="417"/>
      <c r="PRX665" s="417"/>
      <c r="PRY665" s="411"/>
      <c r="PRZ665" s="443"/>
      <c r="PSA665" s="417"/>
      <c r="PSB665" s="417"/>
      <c r="PSC665" s="417"/>
      <c r="PSD665" s="417"/>
      <c r="PSE665" s="417"/>
      <c r="PSF665" s="417"/>
      <c r="PSG665" s="417"/>
      <c r="PSH665" s="416"/>
      <c r="PSI665" s="416"/>
      <c r="PSJ665" s="416"/>
      <c r="PSK665" s="416"/>
      <c r="PSL665" s="416"/>
      <c r="PSM665" s="416"/>
      <c r="PSN665" s="416"/>
      <c r="PSO665" s="416"/>
      <c r="PSP665" s="416"/>
      <c r="PSQ665" s="416"/>
      <c r="PSR665" s="416"/>
      <c r="PSS665" s="416"/>
      <c r="PST665" s="416"/>
      <c r="PSU665" s="416"/>
      <c r="PSV665" s="416"/>
      <c r="PSW665" s="416"/>
      <c r="PSX665" s="416"/>
      <c r="PSY665" s="416"/>
      <c r="PSZ665" s="416"/>
      <c r="PTA665" s="416"/>
      <c r="PTB665" s="416"/>
      <c r="PTC665" s="416"/>
      <c r="PTD665" s="416"/>
      <c r="PTE665" s="416"/>
      <c r="PTF665" s="416"/>
      <c r="PTG665" s="416"/>
      <c r="PTH665" s="416"/>
      <c r="PTI665" s="416"/>
      <c r="PTJ665" s="416"/>
      <c r="PTK665" s="416"/>
      <c r="PTL665" s="416"/>
      <c r="PTM665" s="416"/>
      <c r="PTN665" s="416"/>
      <c r="PTO665" s="416"/>
      <c r="PTP665" s="416"/>
      <c r="PTQ665" s="416"/>
      <c r="PTR665" s="416"/>
      <c r="PTS665" s="416"/>
      <c r="PTT665" s="416"/>
      <c r="PTU665" s="416"/>
      <c r="PTV665" s="416"/>
      <c r="PTW665" s="416"/>
      <c r="PTX665" s="416"/>
      <c r="PTY665" s="416"/>
      <c r="PTZ665" s="417"/>
      <c r="PUA665" s="417"/>
      <c r="PUB665" s="417"/>
      <c r="PUC665" s="417"/>
      <c r="PUD665" s="417"/>
      <c r="PUE665" s="417"/>
      <c r="PUF665" s="417"/>
      <c r="PUG665" s="417"/>
      <c r="PUH665" s="417"/>
      <c r="PUI665" s="417"/>
      <c r="PUJ665" s="417"/>
      <c r="PUK665" s="417"/>
      <c r="PUL665" s="417"/>
      <c r="PUM665" s="417"/>
      <c r="PUN665" s="417"/>
      <c r="PUO665" s="417"/>
      <c r="PUP665" s="417"/>
      <c r="PUQ665" s="417"/>
      <c r="PUR665" s="417"/>
      <c r="PUS665" s="417"/>
      <c r="PUT665" s="417"/>
      <c r="PUU665" s="417"/>
      <c r="PUV665" s="417"/>
      <c r="PUW665" s="417"/>
      <c r="PUX665" s="418"/>
      <c r="PUY665" s="418"/>
      <c r="PUZ665" s="418"/>
      <c r="PVA665" s="418"/>
      <c r="PVB665" s="418"/>
      <c r="PVC665" s="417"/>
      <c r="PVD665" s="417"/>
      <c r="PVE665" s="418"/>
      <c r="PVF665" s="418"/>
      <c r="PVG665" s="417"/>
      <c r="PVH665" s="417"/>
      <c r="PVI665" s="418"/>
      <c r="PVJ665" s="418"/>
      <c r="PVK665" s="417"/>
      <c r="PVL665" s="417"/>
      <c r="PVM665" s="417"/>
      <c r="PVN665" s="417"/>
      <c r="PVO665" s="417"/>
      <c r="PVP665" s="417"/>
      <c r="PVQ665" s="417"/>
      <c r="PVR665" s="418"/>
      <c r="PVS665" s="418"/>
      <c r="PVT665" s="417"/>
      <c r="PVU665" s="417"/>
      <c r="PVV665" s="418"/>
      <c r="PVW665" s="418"/>
      <c r="PVX665" s="417"/>
      <c r="PVY665" s="417"/>
      <c r="PVZ665" s="417"/>
      <c r="PWA665" s="417"/>
      <c r="PWB665" s="417"/>
      <c r="PWC665" s="411"/>
      <c r="PWD665" s="443"/>
      <c r="PWE665" s="417"/>
      <c r="PWF665" s="417"/>
      <c r="PWG665" s="417"/>
      <c r="PWH665" s="417"/>
      <c r="PWI665" s="417"/>
      <c r="PWJ665" s="417"/>
      <c r="PWK665" s="417"/>
      <c r="PWL665" s="416"/>
      <c r="PWM665" s="416"/>
      <c r="PWN665" s="416"/>
      <c r="PWO665" s="416"/>
      <c r="PWP665" s="416"/>
      <c r="PWQ665" s="416"/>
      <c r="PWR665" s="416"/>
      <c r="PWS665" s="416"/>
      <c r="PWT665" s="416"/>
      <c r="PWU665" s="416"/>
      <c r="PWV665" s="416"/>
      <c r="PWW665" s="416"/>
      <c r="PWX665" s="416"/>
      <c r="PWY665" s="416"/>
      <c r="PWZ665" s="416"/>
      <c r="PXA665" s="416"/>
      <c r="PXB665" s="416"/>
      <c r="PXC665" s="416"/>
      <c r="PXD665" s="416"/>
      <c r="PXE665" s="416"/>
      <c r="PXF665" s="416"/>
      <c r="PXG665" s="416"/>
      <c r="PXH665" s="416"/>
      <c r="PXI665" s="416"/>
      <c r="PXJ665" s="416"/>
      <c r="PXK665" s="416"/>
      <c r="PXL665" s="416"/>
      <c r="PXM665" s="416"/>
      <c r="PXN665" s="416"/>
      <c r="PXO665" s="416"/>
      <c r="PXP665" s="416"/>
      <c r="PXQ665" s="416"/>
      <c r="PXR665" s="416"/>
      <c r="PXS665" s="416"/>
      <c r="PXT665" s="416"/>
      <c r="PXU665" s="416"/>
      <c r="PXV665" s="416"/>
      <c r="PXW665" s="416"/>
      <c r="PXX665" s="416"/>
      <c r="PXY665" s="416"/>
      <c r="PXZ665" s="416"/>
      <c r="PYA665" s="416"/>
      <c r="PYB665" s="416"/>
      <c r="PYC665" s="416"/>
      <c r="PYD665" s="417"/>
      <c r="PYE665" s="417"/>
      <c r="PYF665" s="417"/>
      <c r="PYG665" s="417"/>
      <c r="PYH665" s="417"/>
      <c r="PYI665" s="417"/>
      <c r="PYJ665" s="417"/>
      <c r="PYK665" s="417"/>
      <c r="PYL665" s="417"/>
      <c r="PYM665" s="417"/>
      <c r="PYN665" s="417"/>
      <c r="PYO665" s="417"/>
      <c r="PYP665" s="417"/>
      <c r="PYQ665" s="417"/>
      <c r="PYR665" s="417"/>
      <c r="PYS665" s="417"/>
      <c r="PYT665" s="417"/>
      <c r="PYU665" s="417"/>
      <c r="PYV665" s="417"/>
      <c r="PYW665" s="417"/>
      <c r="PYX665" s="417"/>
      <c r="PYY665" s="417"/>
      <c r="PYZ665" s="417"/>
      <c r="PZA665" s="417"/>
      <c r="PZB665" s="418"/>
      <c r="PZC665" s="418"/>
      <c r="PZD665" s="418"/>
      <c r="PZE665" s="418"/>
      <c r="PZF665" s="418"/>
      <c r="PZG665" s="417"/>
      <c r="PZH665" s="417"/>
      <c r="PZI665" s="418"/>
      <c r="PZJ665" s="418"/>
      <c r="PZK665" s="417"/>
      <c r="PZL665" s="417"/>
      <c r="PZM665" s="418"/>
      <c r="PZN665" s="418"/>
      <c r="PZO665" s="417"/>
      <c r="PZP665" s="417"/>
      <c r="PZQ665" s="417"/>
      <c r="PZR665" s="417"/>
      <c r="PZS665" s="417"/>
      <c r="PZT665" s="417"/>
      <c r="PZU665" s="417"/>
      <c r="PZV665" s="418"/>
      <c r="PZW665" s="418"/>
      <c r="PZX665" s="417"/>
      <c r="PZY665" s="417"/>
      <c r="PZZ665" s="418"/>
      <c r="QAA665" s="418"/>
      <c r="QAB665" s="417"/>
      <c r="QAC665" s="417"/>
      <c r="QAD665" s="417"/>
      <c r="QAE665" s="417"/>
      <c r="QAF665" s="417"/>
      <c r="QAG665" s="411"/>
      <c r="QAH665" s="443"/>
      <c r="QAI665" s="417"/>
      <c r="QAJ665" s="417"/>
      <c r="QAK665" s="417"/>
      <c r="QAL665" s="417"/>
      <c r="QAM665" s="417"/>
      <c r="QAN665" s="417"/>
      <c r="QAO665" s="417"/>
      <c r="QAP665" s="416"/>
      <c r="QAQ665" s="416"/>
      <c r="QAR665" s="416"/>
      <c r="QAS665" s="416"/>
      <c r="QAT665" s="416"/>
      <c r="QAU665" s="416"/>
      <c r="QAV665" s="416"/>
      <c r="QAW665" s="416"/>
      <c r="QAX665" s="416"/>
      <c r="QAY665" s="416"/>
      <c r="QAZ665" s="416"/>
      <c r="QBA665" s="416"/>
      <c r="QBB665" s="416"/>
      <c r="QBC665" s="416"/>
      <c r="QBD665" s="416"/>
      <c r="QBE665" s="416"/>
      <c r="QBF665" s="416"/>
      <c r="QBG665" s="416"/>
      <c r="QBH665" s="416"/>
      <c r="QBI665" s="416"/>
      <c r="QBJ665" s="416"/>
      <c r="QBK665" s="416"/>
      <c r="QBL665" s="416"/>
      <c r="QBM665" s="416"/>
      <c r="QBN665" s="416"/>
      <c r="QBO665" s="416"/>
      <c r="QBP665" s="416"/>
      <c r="QBQ665" s="416"/>
      <c r="QBR665" s="416"/>
      <c r="QBS665" s="416"/>
      <c r="QBT665" s="416"/>
      <c r="QBU665" s="416"/>
      <c r="QBV665" s="416"/>
      <c r="QBW665" s="416"/>
      <c r="QBX665" s="416"/>
      <c r="QBY665" s="416"/>
      <c r="QBZ665" s="416"/>
      <c r="QCA665" s="416"/>
      <c r="QCB665" s="416"/>
      <c r="QCC665" s="416"/>
      <c r="QCD665" s="416"/>
      <c r="QCE665" s="416"/>
      <c r="QCF665" s="416"/>
      <c r="QCG665" s="416"/>
      <c r="QCH665" s="417"/>
      <c r="QCI665" s="417"/>
      <c r="QCJ665" s="417"/>
      <c r="QCK665" s="417"/>
      <c r="QCL665" s="417"/>
      <c r="QCM665" s="417"/>
      <c r="QCN665" s="417"/>
      <c r="QCO665" s="417"/>
      <c r="QCP665" s="417"/>
      <c r="QCQ665" s="417"/>
      <c r="QCR665" s="417"/>
      <c r="QCS665" s="417"/>
      <c r="QCT665" s="417"/>
      <c r="QCU665" s="417"/>
      <c r="QCV665" s="417"/>
      <c r="QCW665" s="417"/>
      <c r="QCX665" s="417"/>
      <c r="QCY665" s="417"/>
      <c r="QCZ665" s="417"/>
      <c r="QDA665" s="417"/>
      <c r="QDB665" s="417"/>
      <c r="QDC665" s="417"/>
      <c r="QDD665" s="417"/>
      <c r="QDE665" s="417"/>
      <c r="QDF665" s="418"/>
      <c r="QDG665" s="418"/>
      <c r="QDH665" s="418"/>
      <c r="QDI665" s="418"/>
      <c r="QDJ665" s="418"/>
      <c r="QDK665" s="417"/>
      <c r="QDL665" s="417"/>
      <c r="QDM665" s="418"/>
      <c r="QDN665" s="418"/>
      <c r="QDO665" s="417"/>
      <c r="QDP665" s="417"/>
      <c r="QDQ665" s="418"/>
      <c r="QDR665" s="418"/>
      <c r="QDS665" s="417"/>
      <c r="QDT665" s="417"/>
      <c r="QDU665" s="417"/>
      <c r="QDV665" s="417"/>
      <c r="QDW665" s="417"/>
      <c r="QDX665" s="417"/>
      <c r="QDY665" s="417"/>
      <c r="QDZ665" s="418"/>
      <c r="QEA665" s="418"/>
      <c r="QEB665" s="417"/>
      <c r="QEC665" s="417"/>
      <c r="QED665" s="418"/>
      <c r="QEE665" s="418"/>
      <c r="QEF665" s="417"/>
      <c r="QEG665" s="417"/>
      <c r="QEH665" s="417"/>
      <c r="QEI665" s="417"/>
      <c r="QEJ665" s="417"/>
      <c r="QEK665" s="411"/>
      <c r="QEL665" s="443"/>
      <c r="QEM665" s="417"/>
      <c r="QEN665" s="417"/>
      <c r="QEO665" s="417"/>
      <c r="QEP665" s="417"/>
      <c r="QEQ665" s="417"/>
      <c r="QER665" s="417"/>
      <c r="QES665" s="417"/>
      <c r="QET665" s="416"/>
      <c r="QEU665" s="416"/>
      <c r="QEV665" s="416"/>
      <c r="QEW665" s="416"/>
      <c r="QEX665" s="416"/>
      <c r="QEY665" s="416"/>
      <c r="QEZ665" s="416"/>
      <c r="QFA665" s="416"/>
      <c r="QFB665" s="416"/>
      <c r="QFC665" s="416"/>
      <c r="QFD665" s="416"/>
      <c r="QFE665" s="416"/>
      <c r="QFF665" s="416"/>
      <c r="QFG665" s="416"/>
      <c r="QFH665" s="416"/>
      <c r="QFI665" s="416"/>
      <c r="QFJ665" s="416"/>
      <c r="QFK665" s="416"/>
      <c r="QFL665" s="416"/>
      <c r="QFM665" s="416"/>
      <c r="QFN665" s="416"/>
      <c r="QFO665" s="416"/>
      <c r="QFP665" s="416"/>
      <c r="QFQ665" s="416"/>
      <c r="QFR665" s="416"/>
      <c r="QFS665" s="416"/>
      <c r="QFT665" s="416"/>
      <c r="QFU665" s="416"/>
      <c r="QFV665" s="416"/>
      <c r="QFW665" s="416"/>
      <c r="QFX665" s="416"/>
      <c r="QFY665" s="416"/>
      <c r="QFZ665" s="416"/>
      <c r="QGA665" s="416"/>
      <c r="QGB665" s="416"/>
      <c r="QGC665" s="416"/>
      <c r="QGD665" s="416"/>
      <c r="QGE665" s="416"/>
      <c r="QGF665" s="416"/>
      <c r="QGG665" s="416"/>
      <c r="QGH665" s="416"/>
      <c r="QGI665" s="416"/>
      <c r="QGJ665" s="416"/>
      <c r="QGK665" s="416"/>
      <c r="QGL665" s="417"/>
      <c r="QGM665" s="417"/>
      <c r="QGN665" s="417"/>
      <c r="QGO665" s="417"/>
      <c r="QGP665" s="417"/>
      <c r="QGQ665" s="417"/>
      <c r="QGR665" s="417"/>
      <c r="QGS665" s="417"/>
      <c r="QGT665" s="417"/>
      <c r="QGU665" s="417"/>
      <c r="QGV665" s="417"/>
      <c r="QGW665" s="417"/>
      <c r="QGX665" s="417"/>
      <c r="QGY665" s="417"/>
      <c r="QGZ665" s="417"/>
      <c r="QHA665" s="417"/>
      <c r="QHB665" s="417"/>
      <c r="QHC665" s="417"/>
      <c r="QHD665" s="417"/>
      <c r="QHE665" s="417"/>
      <c r="QHF665" s="417"/>
      <c r="QHG665" s="417"/>
      <c r="QHH665" s="417"/>
      <c r="QHI665" s="417"/>
      <c r="QHJ665" s="418"/>
      <c r="QHK665" s="418"/>
      <c r="QHL665" s="418"/>
      <c r="QHM665" s="418"/>
      <c r="QHN665" s="418"/>
      <c r="QHO665" s="417"/>
      <c r="QHP665" s="417"/>
      <c r="QHQ665" s="418"/>
      <c r="QHR665" s="418"/>
      <c r="QHS665" s="417"/>
      <c r="QHT665" s="417"/>
      <c r="QHU665" s="418"/>
      <c r="QHV665" s="418"/>
      <c r="QHW665" s="417"/>
      <c r="QHX665" s="417"/>
      <c r="QHY665" s="417"/>
      <c r="QHZ665" s="417"/>
      <c r="QIA665" s="417"/>
      <c r="QIB665" s="417"/>
      <c r="QIC665" s="417"/>
      <c r="QID665" s="418"/>
      <c r="QIE665" s="418"/>
      <c r="QIF665" s="417"/>
      <c r="QIG665" s="417"/>
      <c r="QIH665" s="418"/>
      <c r="QII665" s="418"/>
      <c r="QIJ665" s="417"/>
      <c r="QIK665" s="417"/>
      <c r="QIL665" s="417"/>
      <c r="QIM665" s="417"/>
      <c r="QIN665" s="417"/>
      <c r="QIO665" s="411"/>
      <c r="QIP665" s="443"/>
      <c r="QIQ665" s="417"/>
      <c r="QIR665" s="417"/>
      <c r="QIS665" s="417"/>
      <c r="QIT665" s="417"/>
      <c r="QIU665" s="417"/>
      <c r="QIV665" s="417"/>
      <c r="QIW665" s="417"/>
      <c r="QIX665" s="416"/>
      <c r="QIY665" s="416"/>
      <c r="QIZ665" s="416"/>
      <c r="QJA665" s="416"/>
      <c r="QJB665" s="416"/>
      <c r="QJC665" s="416"/>
      <c r="QJD665" s="416"/>
      <c r="QJE665" s="416"/>
      <c r="QJF665" s="416"/>
      <c r="QJG665" s="416"/>
      <c r="QJH665" s="416"/>
      <c r="QJI665" s="416"/>
      <c r="QJJ665" s="416"/>
      <c r="QJK665" s="416"/>
      <c r="QJL665" s="416"/>
      <c r="QJM665" s="416"/>
      <c r="QJN665" s="416"/>
      <c r="QJO665" s="416"/>
      <c r="QJP665" s="416"/>
      <c r="QJQ665" s="416"/>
      <c r="QJR665" s="416"/>
      <c r="QJS665" s="416"/>
      <c r="QJT665" s="416"/>
      <c r="QJU665" s="416"/>
      <c r="QJV665" s="416"/>
      <c r="QJW665" s="416"/>
      <c r="QJX665" s="416"/>
      <c r="QJY665" s="416"/>
      <c r="QJZ665" s="416"/>
      <c r="QKA665" s="416"/>
      <c r="QKB665" s="416"/>
      <c r="QKC665" s="416"/>
      <c r="QKD665" s="416"/>
      <c r="QKE665" s="416"/>
      <c r="QKF665" s="416"/>
      <c r="QKG665" s="416"/>
      <c r="QKH665" s="416"/>
      <c r="QKI665" s="416"/>
      <c r="QKJ665" s="416"/>
      <c r="QKK665" s="416"/>
      <c r="QKL665" s="416"/>
      <c r="QKM665" s="416"/>
      <c r="QKN665" s="416"/>
      <c r="QKO665" s="416"/>
      <c r="QKP665" s="417"/>
      <c r="QKQ665" s="417"/>
      <c r="QKR665" s="417"/>
      <c r="QKS665" s="417"/>
      <c r="QKT665" s="417"/>
      <c r="QKU665" s="417"/>
      <c r="QKV665" s="417"/>
      <c r="QKW665" s="417"/>
      <c r="QKX665" s="417"/>
      <c r="QKY665" s="417"/>
      <c r="QKZ665" s="417"/>
      <c r="QLA665" s="417"/>
      <c r="QLB665" s="417"/>
      <c r="QLC665" s="417"/>
      <c r="QLD665" s="417"/>
      <c r="QLE665" s="417"/>
      <c r="QLF665" s="417"/>
      <c r="QLG665" s="417"/>
      <c r="QLH665" s="417"/>
      <c r="QLI665" s="417"/>
      <c r="QLJ665" s="417"/>
      <c r="QLK665" s="417"/>
      <c r="QLL665" s="417"/>
      <c r="QLM665" s="417"/>
      <c r="QLN665" s="418"/>
      <c r="QLO665" s="418"/>
      <c r="QLP665" s="418"/>
      <c r="QLQ665" s="418"/>
      <c r="QLR665" s="418"/>
      <c r="QLS665" s="417"/>
      <c r="QLT665" s="417"/>
      <c r="QLU665" s="418"/>
      <c r="QLV665" s="418"/>
      <c r="QLW665" s="417"/>
      <c r="QLX665" s="417"/>
      <c r="QLY665" s="418"/>
      <c r="QLZ665" s="418"/>
      <c r="QMA665" s="417"/>
      <c r="QMB665" s="417"/>
      <c r="QMC665" s="417"/>
      <c r="QMD665" s="417"/>
      <c r="QME665" s="417"/>
      <c r="QMF665" s="417"/>
      <c r="QMG665" s="417"/>
      <c r="QMH665" s="418"/>
      <c r="QMI665" s="418"/>
      <c r="QMJ665" s="417"/>
      <c r="QMK665" s="417"/>
      <c r="QML665" s="418"/>
      <c r="QMM665" s="418"/>
      <c r="QMN665" s="417"/>
      <c r="QMO665" s="417"/>
      <c r="QMP665" s="417"/>
      <c r="QMQ665" s="417"/>
      <c r="QMR665" s="417"/>
      <c r="QMS665" s="411"/>
      <c r="QMT665" s="443"/>
      <c r="QMU665" s="417"/>
      <c r="QMV665" s="417"/>
      <c r="QMW665" s="417"/>
      <c r="QMX665" s="417"/>
      <c r="QMY665" s="417"/>
      <c r="QMZ665" s="417"/>
      <c r="QNA665" s="417"/>
      <c r="QNB665" s="416"/>
      <c r="QNC665" s="416"/>
      <c r="QND665" s="416"/>
      <c r="QNE665" s="416"/>
      <c r="QNF665" s="416"/>
      <c r="QNG665" s="416"/>
      <c r="QNH665" s="416"/>
      <c r="QNI665" s="416"/>
      <c r="QNJ665" s="416"/>
      <c r="QNK665" s="416"/>
      <c r="QNL665" s="416"/>
      <c r="QNM665" s="416"/>
      <c r="QNN665" s="416"/>
      <c r="QNO665" s="416"/>
      <c r="QNP665" s="416"/>
      <c r="QNQ665" s="416"/>
      <c r="QNR665" s="416"/>
      <c r="QNS665" s="416"/>
      <c r="QNT665" s="416"/>
      <c r="QNU665" s="416"/>
      <c r="QNV665" s="416"/>
      <c r="QNW665" s="416"/>
      <c r="QNX665" s="416"/>
      <c r="QNY665" s="416"/>
      <c r="QNZ665" s="416"/>
      <c r="QOA665" s="416"/>
      <c r="QOB665" s="416"/>
      <c r="QOC665" s="416"/>
      <c r="QOD665" s="416"/>
      <c r="QOE665" s="416"/>
      <c r="QOF665" s="416"/>
      <c r="QOG665" s="416"/>
      <c r="QOH665" s="416"/>
      <c r="QOI665" s="416"/>
      <c r="QOJ665" s="416"/>
      <c r="QOK665" s="416"/>
      <c r="QOL665" s="416"/>
      <c r="QOM665" s="416"/>
      <c r="QON665" s="416"/>
      <c r="QOO665" s="416"/>
      <c r="QOP665" s="416"/>
      <c r="QOQ665" s="416"/>
      <c r="QOR665" s="416"/>
      <c r="QOS665" s="416"/>
      <c r="QOT665" s="417"/>
      <c r="QOU665" s="417"/>
      <c r="QOV665" s="417"/>
      <c r="QOW665" s="417"/>
      <c r="QOX665" s="417"/>
      <c r="QOY665" s="417"/>
      <c r="QOZ665" s="417"/>
      <c r="QPA665" s="417"/>
      <c r="QPB665" s="417"/>
      <c r="QPC665" s="417"/>
      <c r="QPD665" s="417"/>
      <c r="QPE665" s="417"/>
      <c r="QPF665" s="417"/>
      <c r="QPG665" s="417"/>
      <c r="QPH665" s="417"/>
      <c r="QPI665" s="417"/>
      <c r="QPJ665" s="417"/>
      <c r="QPK665" s="417"/>
      <c r="QPL665" s="417"/>
      <c r="QPM665" s="417"/>
      <c r="QPN665" s="417"/>
      <c r="QPO665" s="417"/>
      <c r="QPP665" s="417"/>
      <c r="QPQ665" s="417"/>
      <c r="QPR665" s="418"/>
      <c r="QPS665" s="418"/>
      <c r="QPT665" s="418"/>
      <c r="QPU665" s="418"/>
      <c r="QPV665" s="418"/>
      <c r="QPW665" s="417"/>
      <c r="QPX665" s="417"/>
      <c r="QPY665" s="418"/>
      <c r="QPZ665" s="418"/>
      <c r="QQA665" s="417"/>
      <c r="QQB665" s="417"/>
      <c r="QQC665" s="418"/>
      <c r="QQD665" s="418"/>
      <c r="QQE665" s="417"/>
      <c r="QQF665" s="417"/>
      <c r="QQG665" s="417"/>
      <c r="QQH665" s="417"/>
      <c r="QQI665" s="417"/>
      <c r="QQJ665" s="417"/>
      <c r="QQK665" s="417"/>
      <c r="QQL665" s="418"/>
      <c r="QQM665" s="418"/>
      <c r="QQN665" s="417"/>
      <c r="QQO665" s="417"/>
      <c r="QQP665" s="418"/>
      <c r="QQQ665" s="418"/>
      <c r="QQR665" s="417"/>
      <c r="QQS665" s="417"/>
      <c r="QQT665" s="417"/>
      <c r="QQU665" s="417"/>
      <c r="QQV665" s="417"/>
      <c r="QQW665" s="411"/>
      <c r="QQX665" s="443"/>
      <c r="QQY665" s="417"/>
      <c r="QQZ665" s="417"/>
      <c r="QRA665" s="417"/>
      <c r="QRB665" s="417"/>
      <c r="QRC665" s="417"/>
      <c r="QRD665" s="417"/>
      <c r="QRE665" s="417"/>
      <c r="QRF665" s="416"/>
      <c r="QRG665" s="416"/>
      <c r="QRH665" s="416"/>
      <c r="QRI665" s="416"/>
      <c r="QRJ665" s="416"/>
      <c r="QRK665" s="416"/>
      <c r="QRL665" s="416"/>
      <c r="QRM665" s="416"/>
      <c r="QRN665" s="416"/>
      <c r="QRO665" s="416"/>
      <c r="QRP665" s="416"/>
      <c r="QRQ665" s="416"/>
      <c r="QRR665" s="416"/>
      <c r="QRS665" s="416"/>
      <c r="QRT665" s="416"/>
      <c r="QRU665" s="416"/>
      <c r="QRV665" s="416"/>
      <c r="QRW665" s="416"/>
      <c r="QRX665" s="416"/>
      <c r="QRY665" s="416"/>
      <c r="QRZ665" s="416"/>
      <c r="QSA665" s="416"/>
      <c r="QSB665" s="416"/>
      <c r="QSC665" s="416"/>
      <c r="QSD665" s="416"/>
      <c r="QSE665" s="416"/>
      <c r="QSF665" s="416"/>
      <c r="QSG665" s="416"/>
      <c r="QSH665" s="416"/>
      <c r="QSI665" s="416"/>
      <c r="QSJ665" s="416"/>
      <c r="QSK665" s="416"/>
      <c r="QSL665" s="416"/>
      <c r="QSM665" s="416"/>
      <c r="QSN665" s="416"/>
      <c r="QSO665" s="416"/>
      <c r="QSP665" s="416"/>
      <c r="QSQ665" s="416"/>
      <c r="QSR665" s="416"/>
      <c r="QSS665" s="416"/>
      <c r="QST665" s="416"/>
      <c r="QSU665" s="416"/>
      <c r="QSV665" s="416"/>
      <c r="QSW665" s="416"/>
      <c r="QSX665" s="417"/>
      <c r="QSY665" s="417"/>
      <c r="QSZ665" s="417"/>
      <c r="QTA665" s="417"/>
      <c r="QTB665" s="417"/>
      <c r="QTC665" s="417"/>
      <c r="QTD665" s="417"/>
      <c r="QTE665" s="417"/>
      <c r="QTF665" s="417"/>
      <c r="QTG665" s="417"/>
      <c r="QTH665" s="417"/>
      <c r="QTI665" s="417"/>
      <c r="QTJ665" s="417"/>
      <c r="QTK665" s="417"/>
      <c r="QTL665" s="417"/>
      <c r="QTM665" s="417"/>
      <c r="QTN665" s="417"/>
      <c r="QTO665" s="417"/>
      <c r="QTP665" s="417"/>
      <c r="QTQ665" s="417"/>
      <c r="QTR665" s="417"/>
      <c r="QTS665" s="417"/>
      <c r="QTT665" s="417"/>
      <c r="QTU665" s="417"/>
      <c r="QTV665" s="418"/>
      <c r="QTW665" s="418"/>
      <c r="QTX665" s="418"/>
      <c r="QTY665" s="418"/>
      <c r="QTZ665" s="418"/>
      <c r="QUA665" s="417"/>
      <c r="QUB665" s="417"/>
      <c r="QUC665" s="418"/>
      <c r="QUD665" s="418"/>
      <c r="QUE665" s="417"/>
      <c r="QUF665" s="417"/>
      <c r="QUG665" s="418"/>
      <c r="QUH665" s="418"/>
      <c r="QUI665" s="417"/>
      <c r="QUJ665" s="417"/>
      <c r="QUK665" s="417"/>
      <c r="QUL665" s="417"/>
      <c r="QUM665" s="417"/>
      <c r="QUN665" s="417"/>
      <c r="QUO665" s="417"/>
      <c r="QUP665" s="418"/>
      <c r="QUQ665" s="418"/>
      <c r="QUR665" s="417"/>
      <c r="QUS665" s="417"/>
      <c r="QUT665" s="418"/>
      <c r="QUU665" s="418"/>
      <c r="QUV665" s="417"/>
      <c r="QUW665" s="417"/>
      <c r="QUX665" s="417"/>
      <c r="QUY665" s="417"/>
      <c r="QUZ665" s="417"/>
      <c r="QVA665" s="411"/>
      <c r="QVB665" s="443"/>
      <c r="QVC665" s="417"/>
      <c r="QVD665" s="417"/>
      <c r="QVE665" s="417"/>
      <c r="QVF665" s="417"/>
      <c r="QVG665" s="417"/>
      <c r="QVH665" s="417"/>
      <c r="QVI665" s="417"/>
      <c r="QVJ665" s="416"/>
      <c r="QVK665" s="416"/>
      <c r="QVL665" s="416"/>
      <c r="QVM665" s="416"/>
      <c r="QVN665" s="416"/>
      <c r="QVO665" s="416"/>
      <c r="QVP665" s="416"/>
      <c r="QVQ665" s="416"/>
      <c r="QVR665" s="416"/>
      <c r="QVS665" s="416"/>
      <c r="QVT665" s="416"/>
      <c r="QVU665" s="416"/>
      <c r="QVV665" s="416"/>
      <c r="QVW665" s="416"/>
      <c r="QVX665" s="416"/>
      <c r="QVY665" s="416"/>
      <c r="QVZ665" s="416"/>
      <c r="QWA665" s="416"/>
      <c r="QWB665" s="416"/>
      <c r="QWC665" s="416"/>
      <c r="QWD665" s="416"/>
      <c r="QWE665" s="416"/>
      <c r="QWF665" s="416"/>
      <c r="QWG665" s="416"/>
      <c r="QWH665" s="416"/>
      <c r="QWI665" s="416"/>
      <c r="QWJ665" s="416"/>
      <c r="QWK665" s="416"/>
      <c r="QWL665" s="416"/>
      <c r="QWM665" s="416"/>
      <c r="QWN665" s="416"/>
      <c r="QWO665" s="416"/>
      <c r="QWP665" s="416"/>
      <c r="QWQ665" s="416"/>
      <c r="QWR665" s="416"/>
      <c r="QWS665" s="416"/>
      <c r="QWT665" s="416"/>
      <c r="QWU665" s="416"/>
      <c r="QWV665" s="416"/>
      <c r="QWW665" s="416"/>
      <c r="QWX665" s="416"/>
      <c r="QWY665" s="416"/>
      <c r="QWZ665" s="416"/>
      <c r="QXA665" s="416"/>
      <c r="QXB665" s="417"/>
      <c r="QXC665" s="417"/>
      <c r="QXD665" s="417"/>
      <c r="QXE665" s="417"/>
      <c r="QXF665" s="417"/>
      <c r="QXG665" s="417"/>
      <c r="QXH665" s="417"/>
      <c r="QXI665" s="417"/>
      <c r="QXJ665" s="417"/>
      <c r="QXK665" s="417"/>
      <c r="QXL665" s="417"/>
      <c r="QXM665" s="417"/>
      <c r="QXN665" s="417"/>
      <c r="QXO665" s="417"/>
      <c r="QXP665" s="417"/>
      <c r="QXQ665" s="417"/>
      <c r="QXR665" s="417"/>
      <c r="QXS665" s="417"/>
      <c r="QXT665" s="417"/>
      <c r="QXU665" s="417"/>
      <c r="QXV665" s="417"/>
      <c r="QXW665" s="417"/>
      <c r="QXX665" s="417"/>
      <c r="QXY665" s="417"/>
      <c r="QXZ665" s="418"/>
      <c r="QYA665" s="418"/>
      <c r="QYB665" s="418"/>
      <c r="QYC665" s="418"/>
      <c r="QYD665" s="418"/>
      <c r="QYE665" s="417"/>
      <c r="QYF665" s="417"/>
      <c r="QYG665" s="418"/>
      <c r="QYH665" s="418"/>
      <c r="QYI665" s="417"/>
      <c r="QYJ665" s="417"/>
      <c r="QYK665" s="418"/>
      <c r="QYL665" s="418"/>
      <c r="QYM665" s="417"/>
      <c r="QYN665" s="417"/>
      <c r="QYO665" s="417"/>
      <c r="QYP665" s="417"/>
      <c r="QYQ665" s="417"/>
      <c r="QYR665" s="417"/>
      <c r="QYS665" s="417"/>
      <c r="QYT665" s="418"/>
      <c r="QYU665" s="418"/>
      <c r="QYV665" s="417"/>
      <c r="QYW665" s="417"/>
      <c r="QYX665" s="418"/>
      <c r="QYY665" s="418"/>
      <c r="QYZ665" s="417"/>
      <c r="QZA665" s="417"/>
      <c r="QZB665" s="417"/>
      <c r="QZC665" s="417"/>
      <c r="QZD665" s="417"/>
      <c r="QZE665" s="411"/>
      <c r="QZF665" s="443"/>
      <c r="QZG665" s="417"/>
      <c r="QZH665" s="417"/>
      <c r="QZI665" s="417"/>
      <c r="QZJ665" s="417"/>
      <c r="QZK665" s="417"/>
      <c r="QZL665" s="417"/>
      <c r="QZM665" s="417"/>
      <c r="QZN665" s="416"/>
      <c r="QZO665" s="416"/>
      <c r="QZP665" s="416"/>
      <c r="QZQ665" s="416"/>
      <c r="QZR665" s="416"/>
      <c r="QZS665" s="416"/>
      <c r="QZT665" s="416"/>
      <c r="QZU665" s="416"/>
      <c r="QZV665" s="416"/>
      <c r="QZW665" s="416"/>
      <c r="QZX665" s="416"/>
      <c r="QZY665" s="416"/>
      <c r="QZZ665" s="416"/>
      <c r="RAA665" s="416"/>
      <c r="RAB665" s="416"/>
      <c r="RAC665" s="416"/>
      <c r="RAD665" s="416"/>
      <c r="RAE665" s="416"/>
      <c r="RAF665" s="416"/>
      <c r="RAG665" s="416"/>
      <c r="RAH665" s="416"/>
      <c r="RAI665" s="416"/>
      <c r="RAJ665" s="416"/>
      <c r="RAK665" s="416"/>
      <c r="RAL665" s="416"/>
      <c r="RAM665" s="416"/>
      <c r="RAN665" s="416"/>
      <c r="RAO665" s="416"/>
      <c r="RAP665" s="416"/>
      <c r="RAQ665" s="416"/>
      <c r="RAR665" s="416"/>
      <c r="RAS665" s="416"/>
      <c r="RAT665" s="416"/>
      <c r="RAU665" s="416"/>
      <c r="RAV665" s="416"/>
      <c r="RAW665" s="416"/>
      <c r="RAX665" s="416"/>
      <c r="RAY665" s="416"/>
      <c r="RAZ665" s="416"/>
      <c r="RBA665" s="416"/>
      <c r="RBB665" s="416"/>
      <c r="RBC665" s="416"/>
      <c r="RBD665" s="416"/>
      <c r="RBE665" s="416"/>
      <c r="RBF665" s="417"/>
      <c r="RBG665" s="417"/>
      <c r="RBH665" s="417"/>
      <c r="RBI665" s="417"/>
      <c r="RBJ665" s="417"/>
      <c r="RBK665" s="417"/>
      <c r="RBL665" s="417"/>
      <c r="RBM665" s="417"/>
      <c r="RBN665" s="417"/>
      <c r="RBO665" s="417"/>
      <c r="RBP665" s="417"/>
      <c r="RBQ665" s="417"/>
      <c r="RBR665" s="417"/>
      <c r="RBS665" s="417"/>
      <c r="RBT665" s="417"/>
      <c r="RBU665" s="417"/>
      <c r="RBV665" s="417"/>
      <c r="RBW665" s="417"/>
      <c r="RBX665" s="417"/>
      <c r="RBY665" s="417"/>
      <c r="RBZ665" s="417"/>
      <c r="RCA665" s="417"/>
      <c r="RCB665" s="417"/>
    </row>
    <row r="666" spans="1:12248" s="66" customFormat="1" ht="28.5" hidden="1" customHeight="1" x14ac:dyDescent="0.25">
      <c r="A666" s="161"/>
      <c r="B666" s="503" t="s">
        <v>173</v>
      </c>
      <c r="C666" s="131" t="s">
        <v>104</v>
      </c>
      <c r="D666" s="256" t="e">
        <f t="shared" si="1565"/>
        <v>#REF!</v>
      </c>
      <c r="E666" s="256" t="e">
        <f>#REF!+#REF!</f>
        <v>#REF!</v>
      </c>
      <c r="F666" s="256"/>
      <c r="G666" s="257"/>
      <c r="H666" s="257"/>
      <c r="I666" s="257"/>
      <c r="J666" s="45"/>
      <c r="K666" s="257"/>
      <c r="L666" s="45"/>
      <c r="M666" s="257"/>
      <c r="N666" s="45"/>
      <c r="O666" s="45"/>
      <c r="P666" s="45"/>
      <c r="Q666" s="45"/>
      <c r="R666" s="45"/>
      <c r="S666" s="256" t="e">
        <f t="shared" ref="S666:S669" si="1578">U666+W666+Y666+AA666</f>
        <v>#REF!</v>
      </c>
      <c r="T666" s="575" t="e">
        <f t="shared" ref="T666:T705" si="1579">S666/D666</f>
        <v>#REF!</v>
      </c>
      <c r="U666" s="256" t="e">
        <f>#REF!+#REF!</f>
        <v>#REF!</v>
      </c>
      <c r="V666" s="575" t="e">
        <f t="shared" ref="V666:V669" si="1580">U666/E666</f>
        <v>#REF!</v>
      </c>
      <c r="W666" s="256"/>
      <c r="X666" s="575" t="e">
        <f t="shared" ref="X666:X669" si="1581">W666/F666</f>
        <v>#DIV/0!</v>
      </c>
      <c r="Y666" s="45"/>
      <c r="Z666" s="45"/>
      <c r="AA666" s="45"/>
      <c r="AB666" s="45"/>
      <c r="AC666" s="256" t="e">
        <f t="shared" ref="AC666:AC669" si="1582">AE666+AG666+AI666+AK666</f>
        <v>#REF!</v>
      </c>
      <c r="AD666" s="575" t="e">
        <f t="shared" si="1566"/>
        <v>#REF!</v>
      </c>
      <c r="AE666" s="256" t="e">
        <f>#REF!+#REF!</f>
        <v>#REF!</v>
      </c>
      <c r="AF666" s="575" t="e">
        <f t="shared" ref="AF666:AF679" si="1583">AE666/E666</f>
        <v>#REF!</v>
      </c>
      <c r="AG666" s="256"/>
      <c r="AH666" s="575" t="e">
        <f t="shared" ref="AH666:AH691" si="1584">AG666/F666</f>
        <v>#DIV/0!</v>
      </c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125" t="e">
        <f t="shared" ref="AU666" si="1585">AV666</f>
        <v>#REF!</v>
      </c>
      <c r="AV666" s="128" t="e">
        <f t="shared" ref="AV666:AV673" si="1586">AW666+AX666+AY666+AZ666</f>
        <v>#REF!</v>
      </c>
      <c r="AW666" s="125" t="e">
        <f>#REF!+G666</f>
        <v>#REF!</v>
      </c>
      <c r="AX666" s="125"/>
      <c r="AY666" s="45"/>
      <c r="AZ666" s="45"/>
      <c r="BA666" s="45">
        <f t="shared" ref="BA666:BA717" si="1587">BB666+BC666+BD666</f>
        <v>0</v>
      </c>
      <c r="BB666" s="45"/>
      <c r="BC666" s="45"/>
      <c r="BD666" s="45"/>
      <c r="BE666" s="45" t="e">
        <f t="shared" ref="BE666:BE715" si="1588">BF666+BG666+BH666</f>
        <v>#REF!</v>
      </c>
      <c r="BF666" s="45" t="e">
        <f>E666</f>
        <v>#REF!</v>
      </c>
      <c r="BG666" s="45"/>
      <c r="BH666" s="45"/>
      <c r="BI666" s="125" t="e">
        <f t="shared" si="1569"/>
        <v>#REF!</v>
      </c>
      <c r="BJ666" s="125" t="e">
        <f>H666+#REF!</f>
        <v>#REF!</v>
      </c>
      <c r="BK666" s="125"/>
      <c r="BL666" s="45"/>
      <c r="BM666" s="45"/>
      <c r="BN666" s="440"/>
      <c r="BO666" s="125">
        <f t="shared" si="1570"/>
        <v>0</v>
      </c>
      <c r="BP666" s="125">
        <f>AZ666+BB666</f>
        <v>0</v>
      </c>
      <c r="BQ666" s="125"/>
      <c r="BR666" s="45"/>
      <c r="BS666" s="45"/>
      <c r="BT666" s="45">
        <f t="shared" si="1571"/>
        <v>0</v>
      </c>
      <c r="BU666" s="45">
        <f t="shared" si="1572"/>
        <v>0</v>
      </c>
      <c r="BV666" s="125">
        <f t="shared" si="1573"/>
        <v>0</v>
      </c>
      <c r="BW666" s="125">
        <f>BA666+BH666</f>
        <v>0</v>
      </c>
      <c r="BX666" s="125"/>
      <c r="BY666" s="45"/>
      <c r="BZ666" s="45"/>
      <c r="CA666" s="344">
        <f t="shared" si="1574"/>
        <v>0</v>
      </c>
      <c r="CB666" s="45"/>
      <c r="CC666" s="45"/>
      <c r="CD666" s="45"/>
      <c r="CE666" s="125">
        <f t="shared" ref="CE666:CE699" si="1589">CF666+CH666+CI666</f>
        <v>0</v>
      </c>
      <c r="CF666" s="256">
        <f t="shared" ref="CF666" si="1590">BW666</f>
        <v>0</v>
      </c>
      <c r="CG666" s="256"/>
      <c r="CH666" s="257">
        <f t="shared" si="1575"/>
        <v>0</v>
      </c>
      <c r="CI666" s="257">
        <f t="shared" si="1576"/>
        <v>0</v>
      </c>
      <c r="CJ666" s="490"/>
      <c r="CK666" s="125">
        <f t="shared" si="1577"/>
        <v>0</v>
      </c>
      <c r="CL666" s="125">
        <f>BW666+CD666</f>
        <v>0</v>
      </c>
      <c r="CM666" s="125"/>
      <c r="CN666" s="45"/>
      <c r="CO666" s="45"/>
    </row>
    <row r="667" spans="1:12248" s="39" customFormat="1" ht="42" customHeight="1" x14ac:dyDescent="0.25">
      <c r="A667" s="165"/>
      <c r="B667" s="620"/>
      <c r="C667" s="129" t="s">
        <v>105</v>
      </c>
      <c r="D667" s="188">
        <f t="shared" si="1565"/>
        <v>1345191.8824100001</v>
      </c>
      <c r="E667" s="188">
        <v>861224.58247000002</v>
      </c>
      <c r="F667" s="188">
        <v>483967.29994</v>
      </c>
      <c r="G667" s="189"/>
      <c r="H667" s="189"/>
      <c r="I667" s="188">
        <f>K667+M667</f>
        <v>18151.728419999999</v>
      </c>
      <c r="J667" s="591">
        <f>I667/D667</f>
        <v>1.3493783792004438E-2</v>
      </c>
      <c r="K667" s="188">
        <v>18151.728419999999</v>
      </c>
      <c r="L667" s="591">
        <f>K667/E667</f>
        <v>2.1076649214936103E-2</v>
      </c>
      <c r="M667" s="188"/>
      <c r="N667" s="37"/>
      <c r="O667" s="37"/>
      <c r="P667" s="37"/>
      <c r="Q667" s="37"/>
      <c r="R667" s="37"/>
      <c r="S667" s="188">
        <f t="shared" si="1578"/>
        <v>26943.921060000001</v>
      </c>
      <c r="T667" s="597">
        <f t="shared" si="1579"/>
        <v>2.0029797542138142E-2</v>
      </c>
      <c r="U667" s="188">
        <v>26943.921060000001</v>
      </c>
      <c r="V667" s="597">
        <f t="shared" si="1580"/>
        <v>3.1285592177042354E-2</v>
      </c>
      <c r="W667" s="188"/>
      <c r="X667" s="597">
        <f t="shared" si="1581"/>
        <v>0</v>
      </c>
      <c r="Y667" s="37"/>
      <c r="Z667" s="37"/>
      <c r="AA667" s="37"/>
      <c r="AB667" s="37"/>
      <c r="AC667" s="188">
        <f t="shared" si="1582"/>
        <v>1297995.3673099999</v>
      </c>
      <c r="AD667" s="597">
        <f t="shared" si="1566"/>
        <v>0.96491465959826894</v>
      </c>
      <c r="AE667" s="188">
        <v>858861.19473999995</v>
      </c>
      <c r="AF667" s="597">
        <f t="shared" si="1583"/>
        <v>0.99725578231496614</v>
      </c>
      <c r="AG667" s="188">
        <v>439134.17257</v>
      </c>
      <c r="AH667" s="597">
        <f t="shared" si="1584"/>
        <v>0.90736331281977478</v>
      </c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130">
        <f>AV667-D667</f>
        <v>386038.57171999989</v>
      </c>
      <c r="AV667" s="130">
        <f t="shared" si="1586"/>
        <v>1731230.45413</v>
      </c>
      <c r="AW667" s="130">
        <f>473204.34723+395682.55986</f>
        <v>868886.90708999999</v>
      </c>
      <c r="AX667" s="130">
        <v>862343.54703999998</v>
      </c>
      <c r="AY667" s="37"/>
      <c r="AZ667" s="37"/>
      <c r="BA667" s="130">
        <f t="shared" si="1587"/>
        <v>125000</v>
      </c>
      <c r="BB667" s="130">
        <f>BF667-E667</f>
        <v>125000</v>
      </c>
      <c r="BC667" s="37"/>
      <c r="BD667" s="37"/>
      <c r="BE667" s="130">
        <f t="shared" si="1588"/>
        <v>986224.58247000002</v>
      </c>
      <c r="BF667" s="130">
        <f>E667+125000</f>
        <v>986224.58247000002</v>
      </c>
      <c r="BG667" s="37"/>
      <c r="BH667" s="37"/>
      <c r="BI667" s="130">
        <f t="shared" si="1569"/>
        <v>879834.25546999997</v>
      </c>
      <c r="BJ667" s="130">
        <v>479834.25546999997</v>
      </c>
      <c r="BK667" s="130">
        <v>400000</v>
      </c>
      <c r="BL667" s="37"/>
      <c r="BM667" s="37"/>
      <c r="BN667" s="120">
        <f>BO667-BI667</f>
        <v>-110705.46823</v>
      </c>
      <c r="BO667" s="130">
        <f t="shared" si="1570"/>
        <v>769128.78723999998</v>
      </c>
      <c r="BP667" s="130">
        <v>479834.25546999997</v>
      </c>
      <c r="BQ667" s="130">
        <v>289294.53177</v>
      </c>
      <c r="BR667" s="37"/>
      <c r="BS667" s="37"/>
      <c r="BT667" s="37">
        <f t="shared" si="1571"/>
        <v>0</v>
      </c>
      <c r="BU667" s="37">
        <f t="shared" si="1572"/>
        <v>0</v>
      </c>
      <c r="BV667" s="130">
        <f t="shared" si="1573"/>
        <v>1895640.9490999999</v>
      </c>
      <c r="BW667" s="130">
        <v>1100000</v>
      </c>
      <c r="BX667" s="130">
        <f>1000000-204359.0509</f>
        <v>795640.94909999997</v>
      </c>
      <c r="BY667" s="37"/>
      <c r="BZ667" s="37"/>
      <c r="CA667" s="120">
        <f t="shared" si="1574"/>
        <v>0</v>
      </c>
      <c r="CB667" s="37"/>
      <c r="CC667" s="37"/>
      <c r="CD667" s="37"/>
      <c r="CE667" s="130">
        <f t="shared" si="1589"/>
        <v>0</v>
      </c>
      <c r="CF667" s="188"/>
      <c r="CG667" s="188"/>
      <c r="CH667" s="189"/>
      <c r="CI667" s="189"/>
      <c r="CJ667" s="120">
        <f>CK667-CE667</f>
        <v>0</v>
      </c>
      <c r="CK667" s="130">
        <f t="shared" si="1577"/>
        <v>0</v>
      </c>
      <c r="CL667" s="130">
        <v>0</v>
      </c>
      <c r="CM667" s="130">
        <v>0</v>
      </c>
      <c r="CN667" s="37"/>
      <c r="CO667" s="37"/>
    </row>
    <row r="668" spans="1:12248" s="39" customFormat="1" ht="48" customHeight="1" x14ac:dyDescent="0.25">
      <c r="A668" s="165"/>
      <c r="B668" s="620"/>
      <c r="C668" s="129" t="s">
        <v>106</v>
      </c>
      <c r="D668" s="188">
        <f>E668</f>
        <v>66160.65814</v>
      </c>
      <c r="E668" s="188">
        <v>66160.65814</v>
      </c>
      <c r="F668" s="188">
        <v>0</v>
      </c>
      <c r="G668" s="189"/>
      <c r="H668" s="189"/>
      <c r="I668" s="188">
        <f t="shared" ref="I668:I669" si="1591">K668+M668</f>
        <v>0</v>
      </c>
      <c r="J668" s="591">
        <f>I668/D668</f>
        <v>0</v>
      </c>
      <c r="K668" s="188"/>
      <c r="L668" s="130"/>
      <c r="M668" s="188"/>
      <c r="N668" s="37"/>
      <c r="O668" s="37"/>
      <c r="P668" s="37"/>
      <c r="Q668" s="37"/>
      <c r="R668" s="37"/>
      <c r="S668" s="188">
        <f t="shared" si="1578"/>
        <v>0</v>
      </c>
      <c r="T668" s="597">
        <f t="shared" si="1579"/>
        <v>0</v>
      </c>
      <c r="U668" s="188"/>
      <c r="V668" s="597">
        <f t="shared" si="1580"/>
        <v>0</v>
      </c>
      <c r="W668" s="188"/>
      <c r="X668" s="597">
        <v>0</v>
      </c>
      <c r="Y668" s="37"/>
      <c r="Z668" s="37"/>
      <c r="AA668" s="37"/>
      <c r="AB668" s="37"/>
      <c r="AC668" s="188">
        <f t="shared" si="1582"/>
        <v>47179.729169999999</v>
      </c>
      <c r="AD668" s="597">
        <f t="shared" si="1566"/>
        <v>0.71310852244191414</v>
      </c>
      <c r="AE668" s="188">
        <v>47179.729169999999</v>
      </c>
      <c r="AF668" s="597">
        <f t="shared" si="1583"/>
        <v>0.71310852244191414</v>
      </c>
      <c r="AG668" s="188"/>
      <c r="AH668" s="597">
        <v>0</v>
      </c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130" t="e">
        <f t="shared" ref="AU668:AU669" si="1592">AV668-D668</f>
        <v>#REF!</v>
      </c>
      <c r="AV668" s="130" t="e">
        <f t="shared" si="1586"/>
        <v>#REF!</v>
      </c>
      <c r="AW668" s="130" t="e">
        <f>#REF!</f>
        <v>#REF!</v>
      </c>
      <c r="AX668" s="130" t="e">
        <f>#REF!</f>
        <v>#REF!</v>
      </c>
      <c r="AY668" s="37"/>
      <c r="AZ668" s="37"/>
      <c r="BA668" s="37">
        <f t="shared" si="1587"/>
        <v>0</v>
      </c>
      <c r="BB668" s="130">
        <f>BF668-E668</f>
        <v>0</v>
      </c>
      <c r="BC668" s="37"/>
      <c r="BD668" s="37"/>
      <c r="BE668" s="130">
        <f t="shared" si="1588"/>
        <v>66160.65814</v>
      </c>
      <c r="BF668" s="130">
        <f>E668</f>
        <v>66160.65814</v>
      </c>
      <c r="BG668" s="37"/>
      <c r="BH668" s="37"/>
      <c r="BI668" s="130" t="e">
        <f t="shared" si="1569"/>
        <v>#REF!</v>
      </c>
      <c r="BJ668" s="130" t="e">
        <f>AV668</f>
        <v>#REF!</v>
      </c>
      <c r="BK668" s="130"/>
      <c r="BL668" s="37"/>
      <c r="BM668" s="37"/>
      <c r="BN668" s="120" t="e">
        <f t="shared" ref="BN668:BN669" si="1593">BO668-BI668</f>
        <v>#REF!</v>
      </c>
      <c r="BO668" s="130" t="e">
        <f t="shared" si="1570"/>
        <v>#REF!</v>
      </c>
      <c r="BP668" s="130" t="e">
        <f>#REF!</f>
        <v>#REF!</v>
      </c>
      <c r="BQ668" s="130"/>
      <c r="BR668" s="37"/>
      <c r="BS668" s="37"/>
      <c r="BT668" s="37">
        <f t="shared" si="1571"/>
        <v>0</v>
      </c>
      <c r="BU668" s="37">
        <f t="shared" si="1572"/>
        <v>0</v>
      </c>
      <c r="BV668" s="130">
        <f t="shared" si="1573"/>
        <v>0</v>
      </c>
      <c r="BW668" s="130">
        <f>BC668</f>
        <v>0</v>
      </c>
      <c r="BX668" s="130"/>
      <c r="BY668" s="37"/>
      <c r="BZ668" s="37"/>
      <c r="CA668" s="120">
        <f t="shared" si="1574"/>
        <v>0</v>
      </c>
      <c r="CB668" s="37"/>
      <c r="CC668" s="37"/>
      <c r="CD668" s="37"/>
      <c r="CE668" s="130">
        <f t="shared" si="1589"/>
        <v>0</v>
      </c>
      <c r="CF668" s="188"/>
      <c r="CG668" s="188"/>
      <c r="CH668" s="189"/>
      <c r="CI668" s="189"/>
      <c r="CJ668" s="120">
        <f t="shared" ref="CJ668:CJ669" si="1594">CK668-CE668</f>
        <v>0</v>
      </c>
      <c r="CK668" s="130">
        <f t="shared" si="1577"/>
        <v>0</v>
      </c>
      <c r="CL668" s="130">
        <f>BY668</f>
        <v>0</v>
      </c>
      <c r="CM668" s="130"/>
      <c r="CN668" s="37"/>
      <c r="CO668" s="37"/>
    </row>
    <row r="669" spans="1:12248" s="39" customFormat="1" ht="43.5" customHeight="1" x14ac:dyDescent="0.25">
      <c r="A669" s="165"/>
      <c r="B669" s="620"/>
      <c r="C669" s="129" t="s">
        <v>47</v>
      </c>
      <c r="D669" s="188">
        <f t="shared" si="1565"/>
        <v>77150.910879999996</v>
      </c>
      <c r="E669" s="188">
        <v>24994.78859</v>
      </c>
      <c r="F669" s="188">
        <v>52156.122289999999</v>
      </c>
      <c r="G669" s="189"/>
      <c r="H669" s="189"/>
      <c r="I669" s="188">
        <f t="shared" si="1591"/>
        <v>250.81686999999999</v>
      </c>
      <c r="J669" s="591">
        <f>I669/D669</f>
        <v>3.2509903919361221E-3</v>
      </c>
      <c r="K669" s="188"/>
      <c r="L669" s="37"/>
      <c r="M669" s="188">
        <v>250.81686999999999</v>
      </c>
      <c r="N669" s="591">
        <f>M669/F669</f>
        <v>4.8089631473252686E-3</v>
      </c>
      <c r="O669" s="37"/>
      <c r="P669" s="37"/>
      <c r="Q669" s="37"/>
      <c r="R669" s="37"/>
      <c r="S669" s="188">
        <f t="shared" si="1578"/>
        <v>250.81686999999999</v>
      </c>
      <c r="T669" s="597">
        <f t="shared" si="1579"/>
        <v>3.2509903919361221E-3</v>
      </c>
      <c r="U669" s="188"/>
      <c r="V669" s="597">
        <f t="shared" si="1580"/>
        <v>0</v>
      </c>
      <c r="W669" s="188">
        <v>250.81686999999999</v>
      </c>
      <c r="X669" s="597">
        <f t="shared" si="1581"/>
        <v>4.8089631473252686E-3</v>
      </c>
      <c r="Y669" s="37"/>
      <c r="Z669" s="37"/>
      <c r="AA669" s="37"/>
      <c r="AB669" s="37"/>
      <c r="AC669" s="188">
        <f t="shared" si="1582"/>
        <v>45983.28426</v>
      </c>
      <c r="AD669" s="597">
        <f t="shared" si="1566"/>
        <v>0.5960173863860414</v>
      </c>
      <c r="AE669" s="188">
        <v>1510.7198599999999</v>
      </c>
      <c r="AF669" s="597">
        <f t="shared" si="1583"/>
        <v>6.0441393795361557E-2</v>
      </c>
      <c r="AG669" s="188">
        <v>44472.564400000003</v>
      </c>
      <c r="AH669" s="597">
        <f t="shared" si="1584"/>
        <v>0.85268157308019077</v>
      </c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130">
        <f t="shared" si="1592"/>
        <v>28337.207720000006</v>
      </c>
      <c r="AV669" s="130">
        <f t="shared" si="1586"/>
        <v>105488.1186</v>
      </c>
      <c r="AW669" s="130">
        <v>53193.595560000002</v>
      </c>
      <c r="AX669" s="130">
        <v>52294.52304</v>
      </c>
      <c r="AY669" s="37"/>
      <c r="AZ669" s="37"/>
      <c r="BA669" s="130">
        <f t="shared" si="1587"/>
        <v>5000</v>
      </c>
      <c r="BB669" s="130">
        <f>BF669-E669</f>
        <v>5000</v>
      </c>
      <c r="BC669" s="37"/>
      <c r="BD669" s="37"/>
      <c r="BE669" s="130">
        <f t="shared" si="1588"/>
        <v>29994.78859</v>
      </c>
      <c r="BF669" s="130">
        <f>E669+5000</f>
        <v>29994.78859</v>
      </c>
      <c r="BG669" s="37"/>
      <c r="BH669" s="37"/>
      <c r="BI669" s="130">
        <f>BJ669+BK669</f>
        <v>84999.977129999999</v>
      </c>
      <c r="BJ669" s="130">
        <v>34999.977129999999</v>
      </c>
      <c r="BK669" s="130">
        <v>50000</v>
      </c>
      <c r="BL669" s="37"/>
      <c r="BM669" s="37"/>
      <c r="BN669" s="120">
        <f t="shared" si="1593"/>
        <v>0</v>
      </c>
      <c r="BO669" s="130">
        <f>BP669+BQ669</f>
        <v>84999.977129999999</v>
      </c>
      <c r="BP669" s="130">
        <v>34999.977129999999</v>
      </c>
      <c r="BQ669" s="130">
        <v>50000</v>
      </c>
      <c r="BR669" s="37"/>
      <c r="BS669" s="37"/>
      <c r="BT669" s="37">
        <f t="shared" si="1571"/>
        <v>0</v>
      </c>
      <c r="BU669" s="37">
        <f t="shared" si="1572"/>
        <v>0</v>
      </c>
      <c r="BV669" s="130">
        <f t="shared" si="1573"/>
        <v>79943.488599999997</v>
      </c>
      <c r="BW669" s="130">
        <v>34943.488599999997</v>
      </c>
      <c r="BX669" s="130">
        <v>45000</v>
      </c>
      <c r="BY669" s="37"/>
      <c r="BZ669" s="37"/>
      <c r="CA669" s="130">
        <f t="shared" si="1574"/>
        <v>0</v>
      </c>
      <c r="CB669" s="188">
        <f>CF669-BW669</f>
        <v>0</v>
      </c>
      <c r="CC669" s="37"/>
      <c r="CD669" s="37"/>
      <c r="CE669" s="130">
        <f>CF669+CG669</f>
        <v>79943.488599999997</v>
      </c>
      <c r="CF669" s="130">
        <v>34943.488599999997</v>
      </c>
      <c r="CG669" s="130">
        <v>45000</v>
      </c>
      <c r="CH669" s="189"/>
      <c r="CI669" s="189"/>
      <c r="CJ669" s="120">
        <f t="shared" si="1594"/>
        <v>0</v>
      </c>
      <c r="CK669" s="130">
        <f t="shared" si="1577"/>
        <v>79943.488599999997</v>
      </c>
      <c r="CL669" s="130">
        <v>34943.488599999997</v>
      </c>
      <c r="CM669" s="130">
        <v>45000</v>
      </c>
      <c r="CN669" s="37"/>
      <c r="CO669" s="37"/>
    </row>
    <row r="670" spans="1:12248" s="66" customFormat="1" ht="54" hidden="1" customHeight="1" x14ac:dyDescent="0.25">
      <c r="B670" s="503" t="s">
        <v>173</v>
      </c>
      <c r="C670" s="131" t="s">
        <v>107</v>
      </c>
      <c r="D670" s="256">
        <f t="shared" si="1565"/>
        <v>0</v>
      </c>
      <c r="E670" s="257"/>
      <c r="F670" s="257"/>
      <c r="G670" s="257"/>
      <c r="H670" s="257"/>
      <c r="I670" s="257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575" t="e">
        <f t="shared" si="1579"/>
        <v>#DIV/0!</v>
      </c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580" t="e">
        <f t="shared" si="1583"/>
        <v>#DIV/0!</v>
      </c>
      <c r="AG670" s="45"/>
      <c r="AH670" s="580" t="e">
        <f t="shared" si="1584"/>
        <v>#DIV/0!</v>
      </c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130">
        <f t="shared" ref="AU670:AU672" si="1595">AV670-D670</f>
        <v>0</v>
      </c>
      <c r="AV670" s="128">
        <f t="shared" si="1586"/>
        <v>0</v>
      </c>
      <c r="AW670" s="45"/>
      <c r="AX670" s="45"/>
      <c r="AY670" s="45"/>
      <c r="AZ670" s="45"/>
      <c r="BA670" s="45">
        <f t="shared" si="1587"/>
        <v>0</v>
      </c>
      <c r="BB670" s="45"/>
      <c r="BC670" s="45"/>
      <c r="BD670" s="45"/>
      <c r="BE670" s="45">
        <f t="shared" si="1588"/>
        <v>0</v>
      </c>
      <c r="BF670" s="45">
        <f>E670</f>
        <v>0</v>
      </c>
      <c r="BG670" s="45"/>
      <c r="BH670" s="45"/>
      <c r="BI670" s="125" t="e">
        <f t="shared" si="1569"/>
        <v>#REF!</v>
      </c>
      <c r="BJ670" s="45" t="e">
        <f>H670+#REF!</f>
        <v>#REF!</v>
      </c>
      <c r="BK670" s="45"/>
      <c r="BL670" s="45"/>
      <c r="BM670" s="45"/>
      <c r="BN670" s="440"/>
      <c r="BO670" s="125">
        <f t="shared" ref="BO670:BO673" si="1596">BP670+BQ670+BR670+BS670</f>
        <v>0</v>
      </c>
      <c r="BP670" s="45">
        <f>AZ670+BB670</f>
        <v>0</v>
      </c>
      <c r="BQ670" s="45"/>
      <c r="BR670" s="45"/>
      <c r="BS670" s="45"/>
      <c r="BT670" s="45">
        <f t="shared" si="1571"/>
        <v>0</v>
      </c>
      <c r="BU670" s="45">
        <f t="shared" si="1572"/>
        <v>0</v>
      </c>
      <c r="BV670" s="125">
        <f t="shared" si="1573"/>
        <v>0</v>
      </c>
      <c r="BW670" s="45">
        <f>BA670+BH670</f>
        <v>0</v>
      </c>
      <c r="BX670" s="45"/>
      <c r="BY670" s="45"/>
      <c r="BZ670" s="45"/>
      <c r="CA670" s="344">
        <f t="shared" si="1574"/>
        <v>0</v>
      </c>
      <c r="CB670" s="45"/>
      <c r="CC670" s="45"/>
      <c r="CD670" s="45"/>
      <c r="CE670" s="45">
        <f t="shared" si="1589"/>
        <v>0</v>
      </c>
      <c r="CF670" s="257">
        <f t="shared" ref="CF670:CF672" si="1597">BW670</f>
        <v>0</v>
      </c>
      <c r="CG670" s="257"/>
      <c r="CH670" s="257">
        <f t="shared" si="1575"/>
        <v>0</v>
      </c>
      <c r="CI670" s="257">
        <f t="shared" si="1576"/>
        <v>0</v>
      </c>
      <c r="CJ670" s="490"/>
      <c r="CK670" s="125">
        <f t="shared" si="1577"/>
        <v>0</v>
      </c>
      <c r="CL670" s="45">
        <f>BW670+CD670</f>
        <v>0</v>
      </c>
      <c r="CM670" s="45"/>
      <c r="CN670" s="45"/>
      <c r="CO670" s="45"/>
    </row>
    <row r="671" spans="1:12248" s="66" customFormat="1" ht="24.75" hidden="1" customHeight="1" x14ac:dyDescent="0.25">
      <c r="B671" s="503" t="s">
        <v>173</v>
      </c>
      <c r="C671" s="160" t="s">
        <v>108</v>
      </c>
      <c r="D671" s="256">
        <f t="shared" si="1565"/>
        <v>0</v>
      </c>
      <c r="E671" s="268">
        <v>0</v>
      </c>
      <c r="F671" s="268"/>
      <c r="G671" s="268"/>
      <c r="H671" s="268"/>
      <c r="I671" s="268"/>
      <c r="J671" s="323"/>
      <c r="K671" s="323"/>
      <c r="L671" s="323"/>
      <c r="M671" s="323"/>
      <c r="N671" s="323"/>
      <c r="O671" s="323"/>
      <c r="P671" s="323"/>
      <c r="Q671" s="323"/>
      <c r="R671" s="323"/>
      <c r="S671" s="323"/>
      <c r="T671" s="575" t="e">
        <f t="shared" si="1579"/>
        <v>#DIV/0!</v>
      </c>
      <c r="U671" s="323">
        <v>0</v>
      </c>
      <c r="V671" s="323"/>
      <c r="W671" s="323"/>
      <c r="X671" s="323"/>
      <c r="Y671" s="323"/>
      <c r="Z671" s="323"/>
      <c r="AA671" s="323"/>
      <c r="AB671" s="323"/>
      <c r="AC671" s="323"/>
      <c r="AD671" s="323"/>
      <c r="AE671" s="323">
        <v>0</v>
      </c>
      <c r="AF671" s="580" t="e">
        <f t="shared" si="1583"/>
        <v>#DIV/0!</v>
      </c>
      <c r="AG671" s="323"/>
      <c r="AH671" s="580" t="e">
        <f t="shared" si="1584"/>
        <v>#DIV/0!</v>
      </c>
      <c r="AI671" s="323"/>
      <c r="AJ671" s="323"/>
      <c r="AK671" s="323"/>
      <c r="AL671" s="323"/>
      <c r="AM671" s="323"/>
      <c r="AN671" s="323"/>
      <c r="AO671" s="323"/>
      <c r="AP671" s="323"/>
      <c r="AQ671" s="323"/>
      <c r="AR671" s="323"/>
      <c r="AS671" s="323"/>
      <c r="AT671" s="323"/>
      <c r="AU671" s="130">
        <f t="shared" si="1595"/>
        <v>0</v>
      </c>
      <c r="AV671" s="128">
        <f t="shared" si="1586"/>
        <v>0</v>
      </c>
      <c r="AW671" s="323">
        <v>0</v>
      </c>
      <c r="AX671" s="323"/>
      <c r="AY671" s="323"/>
      <c r="AZ671" s="323"/>
      <c r="BA671" s="45">
        <f t="shared" si="1587"/>
        <v>0</v>
      </c>
      <c r="BB671" s="323"/>
      <c r="BC671" s="323"/>
      <c r="BD671" s="323"/>
      <c r="BE671" s="45">
        <f t="shared" si="1588"/>
        <v>0</v>
      </c>
      <c r="BF671" s="45">
        <f>E671</f>
        <v>0</v>
      </c>
      <c r="BG671" s="323"/>
      <c r="BH671" s="323"/>
      <c r="BI671" s="125">
        <f t="shared" si="1569"/>
        <v>0</v>
      </c>
      <c r="BJ671" s="323">
        <v>0</v>
      </c>
      <c r="BK671" s="323"/>
      <c r="BL671" s="323"/>
      <c r="BM671" s="323"/>
      <c r="BN671" s="440"/>
      <c r="BO671" s="125">
        <f t="shared" si="1596"/>
        <v>0</v>
      </c>
      <c r="BP671" s="323">
        <v>0</v>
      </c>
      <c r="BQ671" s="323"/>
      <c r="BR671" s="323"/>
      <c r="BS671" s="323"/>
      <c r="BT671" s="323">
        <f t="shared" si="1571"/>
        <v>0</v>
      </c>
      <c r="BU671" s="323">
        <f t="shared" si="1572"/>
        <v>0</v>
      </c>
      <c r="BV671" s="125">
        <f t="shared" si="1573"/>
        <v>0</v>
      </c>
      <c r="BW671" s="323">
        <v>0</v>
      </c>
      <c r="BX671" s="323"/>
      <c r="BY671" s="323"/>
      <c r="BZ671" s="323"/>
      <c r="CA671" s="344">
        <f t="shared" si="1574"/>
        <v>0</v>
      </c>
      <c r="CB671" s="323"/>
      <c r="CC671" s="323"/>
      <c r="CD671" s="323"/>
      <c r="CE671" s="323">
        <f t="shared" si="1589"/>
        <v>0</v>
      </c>
      <c r="CF671" s="268">
        <f t="shared" si="1597"/>
        <v>0</v>
      </c>
      <c r="CG671" s="268"/>
      <c r="CH671" s="268">
        <f t="shared" si="1575"/>
        <v>0</v>
      </c>
      <c r="CI671" s="268">
        <f t="shared" si="1576"/>
        <v>0</v>
      </c>
      <c r="CJ671" s="490"/>
      <c r="CK671" s="125">
        <f t="shared" si="1577"/>
        <v>0</v>
      </c>
      <c r="CL671" s="323">
        <v>0</v>
      </c>
      <c r="CM671" s="323"/>
      <c r="CN671" s="323"/>
      <c r="CO671" s="323"/>
    </row>
    <row r="672" spans="1:12248" s="66" customFormat="1" ht="25.5" hidden="1" customHeight="1" x14ac:dyDescent="0.25">
      <c r="B672" s="503" t="s">
        <v>173</v>
      </c>
      <c r="C672" s="160" t="s">
        <v>109</v>
      </c>
      <c r="D672" s="256">
        <f t="shared" si="1565"/>
        <v>0</v>
      </c>
      <c r="E672" s="257"/>
      <c r="F672" s="257"/>
      <c r="G672" s="257"/>
      <c r="H672" s="257"/>
      <c r="I672" s="257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575" t="e">
        <f t="shared" si="1579"/>
        <v>#DIV/0!</v>
      </c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580" t="e">
        <f t="shared" si="1583"/>
        <v>#DIV/0!</v>
      </c>
      <c r="AG672" s="45"/>
      <c r="AH672" s="580" t="e">
        <f t="shared" si="1584"/>
        <v>#DIV/0!</v>
      </c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130">
        <f t="shared" si="1595"/>
        <v>0</v>
      </c>
      <c r="AV672" s="128">
        <f t="shared" si="1586"/>
        <v>0</v>
      </c>
      <c r="AW672" s="45"/>
      <c r="AX672" s="45"/>
      <c r="AY672" s="45"/>
      <c r="AZ672" s="45"/>
      <c r="BA672" s="45">
        <f t="shared" si="1587"/>
        <v>0</v>
      </c>
      <c r="BB672" s="45"/>
      <c r="BC672" s="45"/>
      <c r="BD672" s="45"/>
      <c r="BE672" s="45">
        <f t="shared" si="1588"/>
        <v>0</v>
      </c>
      <c r="BF672" s="45">
        <f>E672</f>
        <v>0</v>
      </c>
      <c r="BG672" s="45"/>
      <c r="BH672" s="45"/>
      <c r="BI672" s="125">
        <f t="shared" si="1569"/>
        <v>0</v>
      </c>
      <c r="BJ672" s="45"/>
      <c r="BK672" s="45"/>
      <c r="BL672" s="45"/>
      <c r="BM672" s="45"/>
      <c r="BN672" s="440"/>
      <c r="BO672" s="125">
        <f t="shared" si="1596"/>
        <v>0</v>
      </c>
      <c r="BP672" s="45"/>
      <c r="BQ672" s="45"/>
      <c r="BR672" s="45"/>
      <c r="BS672" s="45"/>
      <c r="BT672" s="45">
        <f t="shared" si="1571"/>
        <v>0</v>
      </c>
      <c r="BU672" s="45">
        <f t="shared" si="1572"/>
        <v>0</v>
      </c>
      <c r="BV672" s="125">
        <f t="shared" si="1573"/>
        <v>0</v>
      </c>
      <c r="BW672" s="45"/>
      <c r="BX672" s="45"/>
      <c r="BY672" s="45"/>
      <c r="BZ672" s="45"/>
      <c r="CA672" s="344">
        <f t="shared" si="1574"/>
        <v>0</v>
      </c>
      <c r="CB672" s="45"/>
      <c r="CC672" s="45"/>
      <c r="CD672" s="45"/>
      <c r="CE672" s="45">
        <f t="shared" si="1589"/>
        <v>0</v>
      </c>
      <c r="CF672" s="257">
        <f t="shared" si="1597"/>
        <v>0</v>
      </c>
      <c r="CG672" s="257"/>
      <c r="CH672" s="257">
        <f t="shared" si="1575"/>
        <v>0</v>
      </c>
      <c r="CI672" s="257">
        <f t="shared" si="1576"/>
        <v>0</v>
      </c>
      <c r="CJ672" s="490"/>
      <c r="CK672" s="125">
        <f t="shared" si="1577"/>
        <v>0</v>
      </c>
      <c r="CL672" s="45"/>
      <c r="CM672" s="45"/>
      <c r="CN672" s="45"/>
      <c r="CO672" s="45"/>
    </row>
    <row r="673" spans="1:12248" s="70" customFormat="1" ht="114" hidden="1" customHeight="1" x14ac:dyDescent="0.2">
      <c r="B673" s="503" t="s">
        <v>6</v>
      </c>
      <c r="C673" s="131" t="s">
        <v>112</v>
      </c>
      <c r="D673" s="256">
        <f t="shared" si="1565"/>
        <v>0</v>
      </c>
      <c r="E673" s="185">
        <f>SUM(E676:E677)</f>
        <v>0</v>
      </c>
      <c r="F673" s="185"/>
      <c r="G673" s="257"/>
      <c r="H673" s="35"/>
      <c r="I673" s="35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575" t="e">
        <f t="shared" si="1579"/>
        <v>#DIV/0!</v>
      </c>
      <c r="U673" s="582">
        <f>SUM(U676:U677)</f>
        <v>0</v>
      </c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582">
        <f>SUM(AE676:AE677)</f>
        <v>0</v>
      </c>
      <c r="AF673" s="580" t="e">
        <f t="shared" si="1583"/>
        <v>#DIV/0!</v>
      </c>
      <c r="AG673" s="102"/>
      <c r="AH673" s="580" t="e">
        <f t="shared" si="1584"/>
        <v>#DIV/0!</v>
      </c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25">
        <f>AV673</f>
        <v>0</v>
      </c>
      <c r="AV673" s="128">
        <f t="shared" si="1586"/>
        <v>0</v>
      </c>
      <c r="AW673" s="490">
        <f>SUM(AW676:AW677)</f>
        <v>0</v>
      </c>
      <c r="AX673" s="490"/>
      <c r="AY673" s="45"/>
      <c r="AZ673" s="102"/>
      <c r="BA673" s="440">
        <f t="shared" si="1587"/>
        <v>0</v>
      </c>
      <c r="BB673" s="539"/>
      <c r="BC673" s="102"/>
      <c r="BD673" s="102"/>
      <c r="BE673" s="539">
        <f t="shared" si="1588"/>
        <v>34418.638050000001</v>
      </c>
      <c r="BF673" s="440">
        <f>BF677</f>
        <v>34418.638050000001</v>
      </c>
      <c r="BG673" s="102"/>
      <c r="BH673" s="102"/>
      <c r="BI673" s="125">
        <f t="shared" si="1569"/>
        <v>0</v>
      </c>
      <c r="BJ673" s="490">
        <f>SUM(BJ676:BJ677)</f>
        <v>0</v>
      </c>
      <c r="BK673" s="490"/>
      <c r="BL673" s="45"/>
      <c r="BM673" s="102"/>
      <c r="BN673" s="440"/>
      <c r="BO673" s="125">
        <f t="shared" si="1596"/>
        <v>0</v>
      </c>
      <c r="BP673" s="490">
        <f>SUM(BP676:BP677)</f>
        <v>0</v>
      </c>
      <c r="BQ673" s="490"/>
      <c r="BR673" s="45"/>
      <c r="BS673" s="102"/>
      <c r="BT673" s="45">
        <f t="shared" si="1571"/>
        <v>0</v>
      </c>
      <c r="BU673" s="102">
        <f t="shared" si="1572"/>
        <v>0</v>
      </c>
      <c r="BV673" s="125">
        <f t="shared" si="1573"/>
        <v>0</v>
      </c>
      <c r="BW673" s="440">
        <f>SUM(BW676:BW677)</f>
        <v>0</v>
      </c>
      <c r="BX673" s="440"/>
      <c r="BY673" s="45"/>
      <c r="BZ673" s="102"/>
      <c r="CA673" s="344">
        <f t="shared" si="1574"/>
        <v>0</v>
      </c>
      <c r="CB673" s="185">
        <f>CB677</f>
        <v>0</v>
      </c>
      <c r="CC673" s="102"/>
      <c r="CD673" s="102"/>
      <c r="CE673" s="125">
        <f t="shared" si="1589"/>
        <v>35000</v>
      </c>
      <c r="CF673" s="185">
        <f>CF677</f>
        <v>35000</v>
      </c>
      <c r="CG673" s="185"/>
      <c r="CH673" s="257">
        <f t="shared" si="1575"/>
        <v>0</v>
      </c>
      <c r="CI673" s="35">
        <f t="shared" si="1576"/>
        <v>0</v>
      </c>
      <c r="CJ673" s="490"/>
      <c r="CK673" s="125">
        <f t="shared" si="1577"/>
        <v>0</v>
      </c>
      <c r="CL673" s="490">
        <f>SUM(CL676:CL677)</f>
        <v>0</v>
      </c>
      <c r="CM673" s="490"/>
      <c r="CN673" s="45"/>
      <c r="CO673" s="102"/>
    </row>
    <row r="674" spans="1:12248" s="39" customFormat="1" ht="36" hidden="1" customHeight="1" x14ac:dyDescent="0.25">
      <c r="B674" s="503"/>
      <c r="C674" s="129" t="s">
        <v>216</v>
      </c>
      <c r="D674" s="188">
        <f>E674</f>
        <v>0</v>
      </c>
      <c r="E674" s="188">
        <v>0</v>
      </c>
      <c r="F674" s="188"/>
      <c r="G674" s="189"/>
      <c r="H674" s="189"/>
      <c r="I674" s="189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575" t="e">
        <f t="shared" si="1579"/>
        <v>#DIV/0!</v>
      </c>
      <c r="U674" s="130">
        <v>0</v>
      </c>
      <c r="V674" s="37"/>
      <c r="W674" s="37"/>
      <c r="X674" s="37"/>
      <c r="Y674" s="37"/>
      <c r="Z674" s="37"/>
      <c r="AA674" s="37"/>
      <c r="AB674" s="37"/>
      <c r="AC674" s="37"/>
      <c r="AD674" s="37"/>
      <c r="AE674" s="130">
        <v>0</v>
      </c>
      <c r="AF674" s="580" t="e">
        <f t="shared" si="1583"/>
        <v>#DIV/0!</v>
      </c>
      <c r="AG674" s="37"/>
      <c r="AH674" s="580" t="e">
        <f t="shared" si="1584"/>
        <v>#DIV/0!</v>
      </c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130">
        <f>AV674</f>
        <v>0</v>
      </c>
      <c r="AV674" s="130">
        <f>AW674</f>
        <v>0</v>
      </c>
      <c r="AW674" s="130">
        <v>0</v>
      </c>
      <c r="AX674" s="130"/>
      <c r="AY674" s="37"/>
      <c r="AZ674" s="37"/>
      <c r="BA674" s="45">
        <f t="shared" si="1587"/>
        <v>0</v>
      </c>
      <c r="BB674" s="37"/>
      <c r="BC674" s="37"/>
      <c r="BD674" s="37"/>
      <c r="BE674" s="130">
        <f t="shared" si="1588"/>
        <v>0</v>
      </c>
      <c r="BF674" s="130">
        <f>E674</f>
        <v>0</v>
      </c>
      <c r="BG674" s="37"/>
      <c r="BH674" s="37"/>
      <c r="BI674" s="130">
        <f>BJ674</f>
        <v>0</v>
      </c>
      <c r="BJ674" s="130">
        <v>0</v>
      </c>
      <c r="BK674" s="130"/>
      <c r="BL674" s="37"/>
      <c r="BM674" s="37"/>
      <c r="BN674" s="130"/>
      <c r="BO674" s="130">
        <f>BP674</f>
        <v>0</v>
      </c>
      <c r="BP674" s="130">
        <v>0</v>
      </c>
      <c r="BQ674" s="130"/>
      <c r="BR674" s="37"/>
      <c r="BS674" s="37"/>
      <c r="BT674" s="37">
        <f t="shared" si="1571"/>
        <v>0</v>
      </c>
      <c r="BU674" s="37">
        <f t="shared" si="1572"/>
        <v>0</v>
      </c>
      <c r="BV674" s="130">
        <f>BW674</f>
        <v>0</v>
      </c>
      <c r="BW674" s="130">
        <v>0</v>
      </c>
      <c r="BX674" s="130"/>
      <c r="BY674" s="37"/>
      <c r="BZ674" s="37"/>
      <c r="CA674" s="130">
        <f t="shared" si="1574"/>
        <v>0</v>
      </c>
      <c r="CB674" s="37"/>
      <c r="CC674" s="37"/>
      <c r="CD674" s="37"/>
      <c r="CE674" s="130">
        <f t="shared" si="1589"/>
        <v>0</v>
      </c>
      <c r="CF674" s="188">
        <f t="shared" ref="CF674:CF676" si="1598">BW674</f>
        <v>0</v>
      </c>
      <c r="CG674" s="188"/>
      <c r="CH674" s="189">
        <f t="shared" si="1575"/>
        <v>0</v>
      </c>
      <c r="CI674" s="189">
        <f t="shared" si="1576"/>
        <v>0</v>
      </c>
      <c r="CJ674" s="130"/>
      <c r="CK674" s="130">
        <f>CL674</f>
        <v>0</v>
      </c>
      <c r="CL674" s="130">
        <v>0</v>
      </c>
      <c r="CM674" s="130"/>
      <c r="CN674" s="37"/>
      <c r="CO674" s="37"/>
    </row>
    <row r="675" spans="1:12248" s="39" customFormat="1" ht="52.5" hidden="1" customHeight="1" x14ac:dyDescent="0.25">
      <c r="B675" s="503"/>
      <c r="C675" s="129" t="s">
        <v>226</v>
      </c>
      <c r="D675" s="188">
        <f t="shared" ref="D675:D677" si="1599">E675</f>
        <v>0</v>
      </c>
      <c r="E675" s="188">
        <v>0</v>
      </c>
      <c r="F675" s="188"/>
      <c r="G675" s="279"/>
      <c r="H675" s="189"/>
      <c r="I675" s="189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575" t="e">
        <f t="shared" si="1579"/>
        <v>#DIV/0!</v>
      </c>
      <c r="U675" s="130">
        <v>0</v>
      </c>
      <c r="V675" s="37"/>
      <c r="W675" s="37"/>
      <c r="X675" s="37"/>
      <c r="Y675" s="37"/>
      <c r="Z675" s="37"/>
      <c r="AA675" s="37"/>
      <c r="AB675" s="37"/>
      <c r="AC675" s="37"/>
      <c r="AD675" s="37"/>
      <c r="AE675" s="130">
        <v>0</v>
      </c>
      <c r="AF675" s="580" t="e">
        <f t="shared" si="1583"/>
        <v>#DIV/0!</v>
      </c>
      <c r="AG675" s="37"/>
      <c r="AH675" s="580" t="e">
        <f t="shared" si="1584"/>
        <v>#DIV/0!</v>
      </c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128">
        <f t="shared" ref="AU675" si="1600">AV675</f>
        <v>0</v>
      </c>
      <c r="AV675" s="130">
        <f t="shared" ref="AV675" si="1601">AW675</f>
        <v>0</v>
      </c>
      <c r="AW675" s="130">
        <v>0</v>
      </c>
      <c r="AX675" s="130"/>
      <c r="AY675" s="43"/>
      <c r="AZ675" s="37"/>
      <c r="BA675" s="45">
        <f t="shared" si="1587"/>
        <v>0</v>
      </c>
      <c r="BB675" s="37"/>
      <c r="BC675" s="37"/>
      <c r="BD675" s="37"/>
      <c r="BE675" s="130">
        <f t="shared" si="1588"/>
        <v>0</v>
      </c>
      <c r="BF675" s="130">
        <f>E675</f>
        <v>0</v>
      </c>
      <c r="BG675" s="37"/>
      <c r="BH675" s="37"/>
      <c r="BI675" s="130">
        <f t="shared" ref="BI675" si="1602">BJ675</f>
        <v>0</v>
      </c>
      <c r="BJ675" s="130">
        <f>AV675</f>
        <v>0</v>
      </c>
      <c r="BK675" s="130"/>
      <c r="BL675" s="43"/>
      <c r="BM675" s="37"/>
      <c r="BN675" s="130"/>
      <c r="BO675" s="130" t="e">
        <f t="shared" ref="BO675" si="1603">BP675</f>
        <v>#REF!</v>
      </c>
      <c r="BP675" s="130" t="e">
        <f>#REF!</f>
        <v>#REF!</v>
      </c>
      <c r="BQ675" s="130"/>
      <c r="BR675" s="43"/>
      <c r="BS675" s="37"/>
      <c r="BT675" s="43">
        <f t="shared" si="1571"/>
        <v>0</v>
      </c>
      <c r="BU675" s="37">
        <f t="shared" si="1572"/>
        <v>0</v>
      </c>
      <c r="BV675" s="130">
        <f t="shared" ref="BV675" si="1604">BW675</f>
        <v>0</v>
      </c>
      <c r="BW675" s="130">
        <f>BC675</f>
        <v>0</v>
      </c>
      <c r="BX675" s="130"/>
      <c r="BY675" s="43"/>
      <c r="BZ675" s="37"/>
      <c r="CA675" s="130">
        <f t="shared" si="1574"/>
        <v>0</v>
      </c>
      <c r="CB675" s="37"/>
      <c r="CC675" s="37"/>
      <c r="CD675" s="37"/>
      <c r="CE675" s="130">
        <f t="shared" si="1589"/>
        <v>0</v>
      </c>
      <c r="CF675" s="188">
        <f t="shared" si="1598"/>
        <v>0</v>
      </c>
      <c r="CG675" s="188"/>
      <c r="CH675" s="279">
        <f t="shared" si="1575"/>
        <v>0</v>
      </c>
      <c r="CI675" s="189">
        <f t="shared" si="1576"/>
        <v>0</v>
      </c>
      <c r="CJ675" s="130"/>
      <c r="CK675" s="130">
        <f t="shared" ref="CK675" si="1605">CL675</f>
        <v>0</v>
      </c>
      <c r="CL675" s="130">
        <f>BY675</f>
        <v>0</v>
      </c>
      <c r="CM675" s="130"/>
      <c r="CN675" s="43"/>
      <c r="CO675" s="37"/>
    </row>
    <row r="676" spans="1:12248" s="39" customFormat="1" ht="52.5" hidden="1" customHeight="1" x14ac:dyDescent="0.25">
      <c r="B676" s="503"/>
      <c r="C676" s="129" t="s">
        <v>105</v>
      </c>
      <c r="D676" s="188">
        <f>E676</f>
        <v>0</v>
      </c>
      <c r="E676" s="188"/>
      <c r="F676" s="188"/>
      <c r="G676" s="279"/>
      <c r="H676" s="189"/>
      <c r="I676" s="189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575" t="e">
        <f t="shared" si="1579"/>
        <v>#DIV/0!</v>
      </c>
      <c r="U676" s="130"/>
      <c r="V676" s="37"/>
      <c r="W676" s="37"/>
      <c r="X676" s="37"/>
      <c r="Y676" s="37"/>
      <c r="Z676" s="37"/>
      <c r="AA676" s="37"/>
      <c r="AB676" s="37"/>
      <c r="AC676" s="37"/>
      <c r="AD676" s="37"/>
      <c r="AE676" s="130"/>
      <c r="AF676" s="580" t="e">
        <f t="shared" si="1583"/>
        <v>#DIV/0!</v>
      </c>
      <c r="AG676" s="37"/>
      <c r="AH676" s="580" t="e">
        <f t="shared" si="1584"/>
        <v>#DIV/0!</v>
      </c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128"/>
      <c r="AV676" s="130">
        <f>AW676</f>
        <v>0</v>
      </c>
      <c r="AW676" s="130"/>
      <c r="AX676" s="130"/>
      <c r="AY676" s="43"/>
      <c r="AZ676" s="37"/>
      <c r="BA676" s="45">
        <f t="shared" si="1587"/>
        <v>0</v>
      </c>
      <c r="BB676" s="37"/>
      <c r="BC676" s="37"/>
      <c r="BD676" s="37"/>
      <c r="BE676" s="130">
        <f t="shared" si="1588"/>
        <v>0</v>
      </c>
      <c r="BF676" s="130">
        <f>E676</f>
        <v>0</v>
      </c>
      <c r="BG676" s="37"/>
      <c r="BH676" s="37"/>
      <c r="BI676" s="130">
        <f>BJ676</f>
        <v>0</v>
      </c>
      <c r="BJ676" s="130"/>
      <c r="BK676" s="130"/>
      <c r="BL676" s="43"/>
      <c r="BM676" s="37"/>
      <c r="BN676" s="130"/>
      <c r="BO676" s="130">
        <f>BP676</f>
        <v>0</v>
      </c>
      <c r="BP676" s="130"/>
      <c r="BQ676" s="130"/>
      <c r="BR676" s="43"/>
      <c r="BS676" s="37"/>
      <c r="BT676" s="43">
        <f t="shared" si="1571"/>
        <v>0</v>
      </c>
      <c r="BU676" s="37">
        <f t="shared" si="1572"/>
        <v>0</v>
      </c>
      <c r="BV676" s="130">
        <f>BW676</f>
        <v>0</v>
      </c>
      <c r="BW676" s="130"/>
      <c r="BX676" s="130"/>
      <c r="BY676" s="43"/>
      <c r="BZ676" s="37"/>
      <c r="CA676" s="130">
        <f t="shared" si="1574"/>
        <v>0</v>
      </c>
      <c r="CB676" s="37"/>
      <c r="CC676" s="37"/>
      <c r="CD676" s="37"/>
      <c r="CE676" s="130">
        <f t="shared" si="1589"/>
        <v>0</v>
      </c>
      <c r="CF676" s="188">
        <f t="shared" si="1598"/>
        <v>0</v>
      </c>
      <c r="CG676" s="188"/>
      <c r="CH676" s="279">
        <f t="shared" si="1575"/>
        <v>0</v>
      </c>
      <c r="CI676" s="189">
        <f t="shared" si="1576"/>
        <v>0</v>
      </c>
      <c r="CJ676" s="130"/>
      <c r="CK676" s="130">
        <f>CL676</f>
        <v>0</v>
      </c>
      <c r="CL676" s="130"/>
      <c r="CM676" s="130"/>
      <c r="CN676" s="43"/>
      <c r="CO676" s="37"/>
    </row>
    <row r="677" spans="1:12248" s="39" customFormat="1" ht="45.75" hidden="1" customHeight="1" x14ac:dyDescent="0.25">
      <c r="B677" s="503"/>
      <c r="C677" s="133" t="s">
        <v>111</v>
      </c>
      <c r="D677" s="188">
        <f t="shared" si="1599"/>
        <v>0</v>
      </c>
      <c r="E677" s="188"/>
      <c r="F677" s="188"/>
      <c r="G677" s="189"/>
      <c r="H677" s="189"/>
      <c r="I677" s="189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575" t="e">
        <f t="shared" si="1579"/>
        <v>#DIV/0!</v>
      </c>
      <c r="U677" s="130"/>
      <c r="V677" s="37"/>
      <c r="W677" s="37"/>
      <c r="X677" s="37"/>
      <c r="Y677" s="37"/>
      <c r="Z677" s="37"/>
      <c r="AA677" s="37"/>
      <c r="AB677" s="37"/>
      <c r="AC677" s="37"/>
      <c r="AD677" s="37"/>
      <c r="AE677" s="130"/>
      <c r="AF677" s="580" t="e">
        <f t="shared" si="1583"/>
        <v>#DIV/0!</v>
      </c>
      <c r="AG677" s="37"/>
      <c r="AH677" s="580" t="e">
        <f t="shared" si="1584"/>
        <v>#DIV/0!</v>
      </c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130">
        <f t="shared" ref="AU677" si="1606">AV677</f>
        <v>0</v>
      </c>
      <c r="AV677" s="130">
        <f t="shared" ref="AV677" si="1607">AW677</f>
        <v>0</v>
      </c>
      <c r="AW677" s="130"/>
      <c r="AX677" s="130"/>
      <c r="AY677" s="37"/>
      <c r="AZ677" s="37"/>
      <c r="BA677" s="130">
        <f t="shared" ref="BA677" si="1608">BB677+BC677+BD677</f>
        <v>34418.638050000001</v>
      </c>
      <c r="BB677" s="130">
        <f>BF677-E677</f>
        <v>34418.638050000001</v>
      </c>
      <c r="BC677" s="37"/>
      <c r="BD677" s="37"/>
      <c r="BE677" s="130">
        <f t="shared" si="1588"/>
        <v>34418.638050000001</v>
      </c>
      <c r="BF677" s="130">
        <v>34418.638050000001</v>
      </c>
      <c r="BG677" s="37"/>
      <c r="BH677" s="37"/>
      <c r="BI677" s="130">
        <f t="shared" ref="BI677" si="1609">BJ677</f>
        <v>0</v>
      </c>
      <c r="BJ677" s="130"/>
      <c r="BK677" s="130"/>
      <c r="BL677" s="37"/>
      <c r="BM677" s="37"/>
      <c r="BN677" s="130"/>
      <c r="BO677" s="130">
        <f t="shared" ref="BO677" si="1610">BP677</f>
        <v>0</v>
      </c>
      <c r="BP677" s="130"/>
      <c r="BQ677" s="130"/>
      <c r="BR677" s="37"/>
      <c r="BS677" s="37"/>
      <c r="BT677" s="37">
        <f t="shared" si="1571"/>
        <v>0</v>
      </c>
      <c r="BU677" s="37">
        <f t="shared" si="1572"/>
        <v>0</v>
      </c>
      <c r="BV677" s="130">
        <f t="shared" ref="BV677" si="1611">BW677</f>
        <v>0</v>
      </c>
      <c r="BW677" s="130"/>
      <c r="BX677" s="130"/>
      <c r="BY677" s="37"/>
      <c r="BZ677" s="37"/>
      <c r="CA677" s="130">
        <f t="shared" si="1574"/>
        <v>0</v>
      </c>
      <c r="CB677" s="188"/>
      <c r="CC677" s="37"/>
      <c r="CD677" s="37"/>
      <c r="CE677" s="130">
        <f t="shared" si="1589"/>
        <v>35000</v>
      </c>
      <c r="CF677" s="188">
        <v>35000</v>
      </c>
      <c r="CG677" s="188"/>
      <c r="CH677" s="189">
        <f t="shared" si="1575"/>
        <v>0</v>
      </c>
      <c r="CI677" s="189">
        <f t="shared" si="1576"/>
        <v>0</v>
      </c>
      <c r="CJ677" s="130"/>
      <c r="CK677" s="130">
        <f t="shared" ref="CK677" si="1612">CL677</f>
        <v>0</v>
      </c>
      <c r="CL677" s="130"/>
      <c r="CM677" s="130"/>
      <c r="CN677" s="37"/>
      <c r="CO677" s="37"/>
    </row>
    <row r="678" spans="1:12248" s="395" customFormat="1" ht="144.75" hidden="1" customHeight="1" x14ac:dyDescent="0.25">
      <c r="B678" s="503" t="s">
        <v>8</v>
      </c>
      <c r="C678" s="377" t="s">
        <v>343</v>
      </c>
      <c r="D678" s="392">
        <f>H678</f>
        <v>980001.35638999997</v>
      </c>
      <c r="E678" s="188"/>
      <c r="F678" s="392"/>
      <c r="G678" s="392"/>
      <c r="H678" s="392">
        <f>H679</f>
        <v>980001.35638999997</v>
      </c>
      <c r="I678" s="392"/>
      <c r="J678" s="391"/>
      <c r="K678" s="391"/>
      <c r="L678" s="391"/>
      <c r="M678" s="391"/>
      <c r="N678" s="391"/>
      <c r="O678" s="391"/>
      <c r="P678" s="391"/>
      <c r="Q678" s="391">
        <f>Q679</f>
        <v>17007.811989999998</v>
      </c>
      <c r="R678" s="391"/>
      <c r="S678" s="391"/>
      <c r="T678" s="575">
        <f t="shared" si="1579"/>
        <v>0</v>
      </c>
      <c r="U678" s="130"/>
      <c r="V678" s="391"/>
      <c r="W678" s="391"/>
      <c r="X678" s="391"/>
      <c r="Y678" s="391"/>
      <c r="Z678" s="391"/>
      <c r="AA678" s="391"/>
      <c r="AB678" s="391"/>
      <c r="AC678" s="202"/>
      <c r="AD678" s="391"/>
      <c r="AE678" s="130"/>
      <c r="AF678" s="580" t="e">
        <f t="shared" si="1583"/>
        <v>#DIV/0!</v>
      </c>
      <c r="AG678" s="391"/>
      <c r="AH678" s="580" t="e">
        <f t="shared" si="1584"/>
        <v>#DIV/0!</v>
      </c>
      <c r="AI678" s="391"/>
      <c r="AJ678" s="391"/>
      <c r="AK678" s="391"/>
      <c r="AL678" s="202"/>
      <c r="AM678" s="391"/>
      <c r="AN678" s="391"/>
      <c r="AO678" s="391"/>
      <c r="AP678" s="391"/>
      <c r="AQ678" s="391"/>
      <c r="AR678" s="391"/>
      <c r="AS678" s="391"/>
      <c r="AT678" s="391"/>
      <c r="AU678" s="389"/>
      <c r="AV678" s="128">
        <f>AZ678</f>
        <v>980001.35638999997</v>
      </c>
      <c r="AW678" s="130"/>
      <c r="AX678" s="391"/>
      <c r="AY678" s="391"/>
      <c r="AZ678" s="391">
        <f>AZ679</f>
        <v>980001.35638999997</v>
      </c>
      <c r="BA678" s="389"/>
      <c r="BB678" s="389"/>
      <c r="BC678" s="393"/>
      <c r="BD678" s="393"/>
      <c r="BE678" s="389"/>
      <c r="BF678" s="389"/>
      <c r="BG678" s="393"/>
      <c r="BH678" s="393"/>
      <c r="BI678" s="202">
        <f>BM678</f>
        <v>752002.09107999993</v>
      </c>
      <c r="BJ678" s="391"/>
      <c r="BK678" s="391"/>
      <c r="BL678" s="391"/>
      <c r="BM678" s="391">
        <f>BM679</f>
        <v>752002.09107999993</v>
      </c>
      <c r="BN678" s="389"/>
      <c r="BO678" s="202">
        <f>BS678</f>
        <v>752002.09107999993</v>
      </c>
      <c r="BP678" s="202"/>
      <c r="BQ678" s="391"/>
      <c r="BR678" s="391"/>
      <c r="BS678" s="391">
        <f>BS679</f>
        <v>752002.09107999993</v>
      </c>
      <c r="BT678" s="393"/>
      <c r="BU678" s="393"/>
      <c r="BV678" s="202">
        <f>BZ678</f>
        <v>901116.52844000002</v>
      </c>
      <c r="BW678" s="391"/>
      <c r="BX678" s="391"/>
      <c r="BY678" s="391"/>
      <c r="BZ678" s="391">
        <f>BZ679</f>
        <v>901116.52844000002</v>
      </c>
      <c r="CA678" s="389"/>
      <c r="CB678" s="390"/>
      <c r="CC678" s="393"/>
      <c r="CD678" s="393"/>
      <c r="CE678" s="389"/>
      <c r="CF678" s="390"/>
      <c r="CG678" s="390"/>
      <c r="CH678" s="394"/>
      <c r="CI678" s="394"/>
      <c r="CJ678" s="389"/>
      <c r="CK678" s="202">
        <f>CO678</f>
        <v>792116.52844000002</v>
      </c>
      <c r="CL678" s="391"/>
      <c r="CM678" s="391"/>
      <c r="CN678" s="391"/>
      <c r="CO678" s="391">
        <f>CO679</f>
        <v>792116.52844000002</v>
      </c>
    </row>
    <row r="679" spans="1:12248" s="52" customFormat="1" ht="54" hidden="1" customHeight="1" x14ac:dyDescent="0.25">
      <c r="B679" s="503"/>
      <c r="C679" s="111" t="s">
        <v>31</v>
      </c>
      <c r="D679" s="182">
        <f>E679</f>
        <v>0</v>
      </c>
      <c r="E679" s="182">
        <f>E680+E689+E698</f>
        <v>0</v>
      </c>
      <c r="F679" s="182"/>
      <c r="G679" s="182">
        <f>G472+G638+G648</f>
        <v>0</v>
      </c>
      <c r="H679" s="182">
        <f>H680</f>
        <v>980001.35638999997</v>
      </c>
      <c r="I679" s="182"/>
      <c r="J679" s="564"/>
      <c r="K679" s="564"/>
      <c r="L679" s="564"/>
      <c r="M679" s="564"/>
      <c r="N679" s="564"/>
      <c r="O679" s="564"/>
      <c r="P679" s="564"/>
      <c r="Q679" s="564">
        <f>Q680</f>
        <v>17007.811989999998</v>
      </c>
      <c r="R679" s="564"/>
      <c r="S679" s="564"/>
      <c r="T679" s="575" t="e">
        <f t="shared" si="1579"/>
        <v>#DIV/0!</v>
      </c>
      <c r="U679" s="586">
        <f>U680+U689+U698</f>
        <v>0</v>
      </c>
      <c r="V679" s="564"/>
      <c r="W679" s="564"/>
      <c r="X679" s="564"/>
      <c r="Y679" s="564"/>
      <c r="Z679" s="564"/>
      <c r="AA679" s="564"/>
      <c r="AB679" s="564"/>
      <c r="AC679" s="586"/>
      <c r="AD679" s="564"/>
      <c r="AE679" s="586">
        <f>AE680+AE689+AE698</f>
        <v>0</v>
      </c>
      <c r="AF679" s="580" t="e">
        <f t="shared" si="1583"/>
        <v>#DIV/0!</v>
      </c>
      <c r="AG679" s="564"/>
      <c r="AH679" s="580" t="e">
        <f t="shared" si="1584"/>
        <v>#DIV/0!</v>
      </c>
      <c r="AI679" s="564"/>
      <c r="AJ679" s="564"/>
      <c r="AK679" s="564"/>
      <c r="AL679" s="586"/>
      <c r="AM679" s="564"/>
      <c r="AN679" s="564"/>
      <c r="AO679" s="564"/>
      <c r="AP679" s="564"/>
      <c r="AQ679" s="564"/>
      <c r="AR679" s="564"/>
      <c r="AS679" s="564"/>
      <c r="AT679" s="564"/>
      <c r="AU679" s="564">
        <f>AV679+AW679+AX679</f>
        <v>0</v>
      </c>
      <c r="AV679" s="564">
        <f>AW679</f>
        <v>0</v>
      </c>
      <c r="AW679" s="486">
        <f>AW680+AW689+AW698</f>
        <v>0</v>
      </c>
      <c r="AX679" s="486"/>
      <c r="AY679" s="486">
        <f>AY472+AY638+AY648</f>
        <v>0</v>
      </c>
      <c r="AZ679" s="486">
        <f>AZ680</f>
        <v>980001.35638999997</v>
      </c>
      <c r="BA679" s="437">
        <f t="shared" ref="BA679" si="1613">BB679+BC679+BD679</f>
        <v>0</v>
      </c>
      <c r="BB679" s="530">
        <f>BB472+BB638+BB650</f>
        <v>0</v>
      </c>
      <c r="BC679" s="530"/>
      <c r="BD679" s="530"/>
      <c r="BE679" s="530">
        <f t="shared" ref="BE679" si="1614">BF679+BG679</f>
        <v>0</v>
      </c>
      <c r="BF679" s="437">
        <f>BF472+BF638+BF650</f>
        <v>0</v>
      </c>
      <c r="BG679" s="437">
        <f>G679</f>
        <v>0</v>
      </c>
      <c r="BH679" s="437"/>
      <c r="BI679" s="495">
        <f>BJ679</f>
        <v>0</v>
      </c>
      <c r="BJ679" s="486">
        <f>BJ680+BJ689+BJ698</f>
        <v>0</v>
      </c>
      <c r="BK679" s="486"/>
      <c r="BL679" s="486">
        <f>BL472+BL638+BL648</f>
        <v>0</v>
      </c>
      <c r="BM679" s="486">
        <f>BM680</f>
        <v>752002.09107999993</v>
      </c>
      <c r="BN679" s="437"/>
      <c r="BO679" s="495">
        <f>BP679</f>
        <v>0</v>
      </c>
      <c r="BP679" s="486">
        <f>BP680+BP689+BP698</f>
        <v>0</v>
      </c>
      <c r="BQ679" s="486"/>
      <c r="BR679" s="486">
        <f>BR472+BR638+BR648</f>
        <v>0</v>
      </c>
      <c r="BS679" s="486">
        <f>BS680</f>
        <v>752002.09107999993</v>
      </c>
      <c r="BT679" s="437"/>
      <c r="BU679" s="437"/>
      <c r="BV679" s="495">
        <f>BW679</f>
        <v>0</v>
      </c>
      <c r="BW679" s="437">
        <f>BW680+BW689+BW698</f>
        <v>0</v>
      </c>
      <c r="BX679" s="437"/>
      <c r="BY679" s="437">
        <f>BY472+BY638+BY648</f>
        <v>0</v>
      </c>
      <c r="BZ679" s="437">
        <f>BZ680</f>
        <v>901116.52844000002</v>
      </c>
      <c r="CA679" s="349">
        <f t="shared" ref="CA679" si="1615">CB679+CC679+CD679</f>
        <v>0</v>
      </c>
      <c r="CB679" s="349">
        <f>CB472+CB638+CB650</f>
        <v>0</v>
      </c>
      <c r="CC679" s="182"/>
      <c r="CD679" s="182"/>
      <c r="CE679" s="349">
        <f t="shared" ref="CE679" si="1616">CF679+CH679+CI679</f>
        <v>0</v>
      </c>
      <c r="CF679" s="349">
        <f>CF472+CF638+CF650</f>
        <v>0</v>
      </c>
      <c r="CG679" s="530"/>
      <c r="CH679" s="182"/>
      <c r="CI679" s="182"/>
      <c r="CJ679" s="486"/>
      <c r="CK679" s="495">
        <f>CL679</f>
        <v>0</v>
      </c>
      <c r="CL679" s="486">
        <f>CL680+CL689+CL698</f>
        <v>0</v>
      </c>
      <c r="CM679" s="486"/>
      <c r="CN679" s="486">
        <f>CN472+CN638+CN648</f>
        <v>0</v>
      </c>
      <c r="CO679" s="486">
        <f>CO680</f>
        <v>792116.52844000002</v>
      </c>
    </row>
    <row r="680" spans="1:12248" s="650" customFormat="1" ht="127.5" customHeight="1" x14ac:dyDescent="0.3">
      <c r="A680" s="411"/>
      <c r="B680" s="503" t="s">
        <v>10</v>
      </c>
      <c r="C680" s="444" t="s">
        <v>113</v>
      </c>
      <c r="D680" s="416">
        <f>H680</f>
        <v>980001.35638999997</v>
      </c>
      <c r="E680" s="416"/>
      <c r="F680" s="416"/>
      <c r="G680" s="416"/>
      <c r="H680" s="416">
        <f>980001.35639</f>
        <v>980001.35638999997</v>
      </c>
      <c r="I680" s="416">
        <f>Q680</f>
        <v>17007.811989999998</v>
      </c>
      <c r="J680" s="416"/>
      <c r="K680" s="416"/>
      <c r="L680" s="416"/>
      <c r="M680" s="416"/>
      <c r="N680" s="416"/>
      <c r="O680" s="416"/>
      <c r="P680" s="416"/>
      <c r="Q680" s="416">
        <v>17007.811989999998</v>
      </c>
      <c r="R680" s="416"/>
      <c r="S680" s="416">
        <f>AA680</f>
        <v>17007.811989999998</v>
      </c>
      <c r="T680" s="575">
        <f t="shared" si="1579"/>
        <v>1.7354886173475453E-2</v>
      </c>
      <c r="U680" s="417"/>
      <c r="V680" s="416"/>
      <c r="W680" s="416"/>
      <c r="X680" s="416"/>
      <c r="Y680" s="416"/>
      <c r="Z680" s="416"/>
      <c r="AA680" s="416">
        <f>Q680</f>
        <v>17007.811989999998</v>
      </c>
      <c r="AB680" s="575">
        <f>AA680/D680</f>
        <v>1.7354886173475453E-2</v>
      </c>
      <c r="AC680" s="416">
        <f>AK680</f>
        <v>967519.84162999981</v>
      </c>
      <c r="AD680" s="575">
        <f>AC680/D680</f>
        <v>0.98726377807682031</v>
      </c>
      <c r="AE680" s="417"/>
      <c r="AF680" s="417"/>
      <c r="AG680" s="416"/>
      <c r="AH680" s="575"/>
      <c r="AI680" s="416"/>
      <c r="AJ680" s="416"/>
      <c r="AK680" s="416">
        <f>'[12]Дорожный фонд'!$Z$260</f>
        <v>967519.84162999981</v>
      </c>
      <c r="AL680" s="575">
        <f>AK680/D680</f>
        <v>0.98726377807682031</v>
      </c>
      <c r="AM680" s="416"/>
      <c r="AN680" s="416"/>
      <c r="AO680" s="416"/>
      <c r="AP680" s="416"/>
      <c r="AQ680" s="416"/>
      <c r="AR680" s="416"/>
      <c r="AS680" s="416"/>
      <c r="AT680" s="416"/>
      <c r="AU680" s="417">
        <f>AZ680-H680</f>
        <v>0</v>
      </c>
      <c r="AV680" s="417">
        <f>AZ680</f>
        <v>980001.35638999997</v>
      </c>
      <c r="AW680" s="417"/>
      <c r="AX680" s="417"/>
      <c r="AY680" s="417"/>
      <c r="AZ680" s="417">
        <f>980001.35639</f>
        <v>980001.35638999997</v>
      </c>
      <c r="BA680" s="417">
        <f t="shared" si="1587"/>
        <v>-349333.69045999995</v>
      </c>
      <c r="BB680" s="417"/>
      <c r="BC680" s="417"/>
      <c r="BD680" s="417">
        <f>BH680-H680</f>
        <v>-349333.69045999995</v>
      </c>
      <c r="BE680" s="417">
        <f t="shared" si="1588"/>
        <v>630667.66593000002</v>
      </c>
      <c r="BF680" s="417">
        <f>E680</f>
        <v>0</v>
      </c>
      <c r="BG680" s="417"/>
      <c r="BH680" s="417">
        <v>630667.66593000002</v>
      </c>
      <c r="BI680" s="417">
        <f>BM680</f>
        <v>752002.09107999993</v>
      </c>
      <c r="BJ680" s="417"/>
      <c r="BK680" s="417"/>
      <c r="BL680" s="417"/>
      <c r="BM680" s="417">
        <f>594138.51052+264863.58056-BM686</f>
        <v>752002.09107999993</v>
      </c>
      <c r="BN680" s="417">
        <f>BO680-BM680</f>
        <v>0</v>
      </c>
      <c r="BO680" s="417">
        <f>BS680</f>
        <v>752002.09107999993</v>
      </c>
      <c r="BP680" s="417"/>
      <c r="BQ680" s="417"/>
      <c r="BR680" s="417"/>
      <c r="BS680" s="417">
        <f>594138.51052+264863.58056-BS686</f>
        <v>752002.09107999993</v>
      </c>
      <c r="BT680" s="417">
        <f t="shared" si="1571"/>
        <v>0</v>
      </c>
      <c r="BU680" s="417">
        <v>594138.51052000001</v>
      </c>
      <c r="BV680" s="417">
        <f>BZ680</f>
        <v>901116.52844000002</v>
      </c>
      <c r="BW680" s="417"/>
      <c r="BX680" s="417"/>
      <c r="BY680" s="417"/>
      <c r="BZ680" s="417">
        <f>594138.51052+415861.48948-10000-98883.47156</f>
        <v>901116.52844000002</v>
      </c>
      <c r="CA680" s="417">
        <f t="shared" si="1574"/>
        <v>-109000</v>
      </c>
      <c r="CB680" s="417"/>
      <c r="CC680" s="417"/>
      <c r="CD680" s="417">
        <f>CI680-BZ680</f>
        <v>-109000</v>
      </c>
      <c r="CE680" s="417">
        <f t="shared" si="1589"/>
        <v>792116.52844000002</v>
      </c>
      <c r="CF680" s="417">
        <f t="shared" ref="CF680:CF689" si="1617">BW680</f>
        <v>0</v>
      </c>
      <c r="CG680" s="417"/>
      <c r="CH680" s="417">
        <f t="shared" si="1575"/>
        <v>0</v>
      </c>
      <c r="CI680" s="417">
        <f>594138.51052+415861.48948-10000-98883.47156-CI686</f>
        <v>792116.52844000002</v>
      </c>
      <c r="CJ680" s="417">
        <v>0</v>
      </c>
      <c r="CK680" s="417">
        <f>CO680</f>
        <v>792116.52844000002</v>
      </c>
      <c r="CL680" s="417"/>
      <c r="CM680" s="417"/>
      <c r="CN680" s="417"/>
      <c r="CO680" s="417">
        <f>594138.51052+415861.48948-10000-98883.47156-CO686</f>
        <v>792116.52844000002</v>
      </c>
      <c r="CP680" s="417"/>
      <c r="CQ680" s="417"/>
      <c r="CR680" s="417"/>
      <c r="CS680" s="417"/>
      <c r="CT680" s="417"/>
      <c r="CU680" s="417"/>
      <c r="CV680" s="417"/>
      <c r="CW680" s="417"/>
      <c r="CX680" s="417"/>
      <c r="CY680" s="417"/>
      <c r="CZ680" s="417"/>
      <c r="DA680" s="417"/>
      <c r="DB680" s="417"/>
      <c r="DC680" s="418"/>
      <c r="DD680" s="418"/>
      <c r="DE680" s="418"/>
      <c r="DF680" s="418"/>
      <c r="DG680" s="416"/>
      <c r="DH680" s="416"/>
      <c r="DI680" s="416"/>
      <c r="DJ680" s="416"/>
      <c r="DK680" s="416"/>
      <c r="DL680" s="416"/>
      <c r="DM680" s="416"/>
      <c r="DN680" s="416"/>
      <c r="DO680" s="416"/>
      <c r="DP680" s="416"/>
      <c r="DQ680" s="416"/>
      <c r="DR680" s="416"/>
      <c r="DS680" s="416"/>
      <c r="DT680" s="416"/>
      <c r="DU680" s="416"/>
      <c r="DV680" s="416"/>
      <c r="DW680" s="416"/>
      <c r="DX680" s="416"/>
      <c r="DY680" s="416"/>
      <c r="DZ680" s="417"/>
      <c r="EA680" s="417"/>
      <c r="EB680" s="417"/>
      <c r="EC680" s="417"/>
      <c r="ED680" s="417"/>
      <c r="EE680" s="417"/>
      <c r="EF680" s="417"/>
      <c r="EG680" s="417"/>
      <c r="EH680" s="417"/>
      <c r="EI680" s="417"/>
      <c r="EJ680" s="417"/>
      <c r="EK680" s="417"/>
      <c r="EL680" s="417"/>
      <c r="EM680" s="417"/>
      <c r="EN680" s="417"/>
      <c r="EO680" s="417"/>
      <c r="EP680" s="417"/>
      <c r="EQ680" s="417"/>
      <c r="ER680" s="417"/>
      <c r="ES680" s="417"/>
      <c r="ET680" s="417"/>
      <c r="EU680" s="417"/>
      <c r="EV680" s="417"/>
      <c r="EW680" s="417"/>
      <c r="EX680" s="418"/>
      <c r="EY680" s="418"/>
      <c r="EZ680" s="418"/>
      <c r="FA680" s="418"/>
      <c r="FB680" s="418"/>
      <c r="FC680" s="417"/>
      <c r="FD680" s="417"/>
      <c r="FE680" s="418"/>
      <c r="FF680" s="418"/>
      <c r="FG680" s="417"/>
      <c r="FH680" s="417"/>
      <c r="FI680" s="418"/>
      <c r="FJ680" s="418"/>
      <c r="FK680" s="417"/>
      <c r="FL680" s="417"/>
      <c r="FM680" s="417"/>
      <c r="FN680" s="417"/>
      <c r="FO680" s="417"/>
      <c r="FP680" s="417"/>
      <c r="FQ680" s="417"/>
      <c r="FR680" s="418"/>
      <c r="FS680" s="418"/>
      <c r="FT680" s="417"/>
      <c r="FU680" s="417"/>
      <c r="FV680" s="418"/>
      <c r="FW680" s="418"/>
      <c r="FX680" s="417"/>
      <c r="FY680" s="417"/>
      <c r="FZ680" s="417"/>
      <c r="GA680" s="417"/>
      <c r="GB680" s="417"/>
      <c r="GC680" s="411"/>
      <c r="GD680" s="443"/>
      <c r="GE680" s="417"/>
      <c r="GF680" s="417"/>
      <c r="GG680" s="417"/>
      <c r="GH680" s="417"/>
      <c r="GI680" s="417"/>
      <c r="GJ680" s="417"/>
      <c r="GK680" s="417"/>
      <c r="GL680" s="416"/>
      <c r="GM680" s="416"/>
      <c r="GN680" s="416"/>
      <c r="GO680" s="416"/>
      <c r="GP680" s="416"/>
      <c r="GQ680" s="416"/>
      <c r="GR680" s="416"/>
      <c r="GS680" s="416"/>
      <c r="GT680" s="416"/>
      <c r="GU680" s="416"/>
      <c r="GV680" s="416"/>
      <c r="GW680" s="416"/>
      <c r="GX680" s="416"/>
      <c r="GY680" s="416"/>
      <c r="GZ680" s="416"/>
      <c r="HA680" s="416"/>
      <c r="HB680" s="416"/>
      <c r="HC680" s="416"/>
      <c r="HD680" s="416"/>
      <c r="HE680" s="416"/>
      <c r="HF680" s="416"/>
      <c r="HG680" s="416"/>
      <c r="HH680" s="416"/>
      <c r="HI680" s="416"/>
      <c r="HJ680" s="416"/>
      <c r="HK680" s="416"/>
      <c r="HL680" s="416"/>
      <c r="HM680" s="416"/>
      <c r="HN680" s="416"/>
      <c r="HO680" s="416"/>
      <c r="HP680" s="416"/>
      <c r="HQ680" s="416"/>
      <c r="HR680" s="416"/>
      <c r="HS680" s="416"/>
      <c r="HT680" s="416"/>
      <c r="HU680" s="416"/>
      <c r="HV680" s="416"/>
      <c r="HW680" s="416"/>
      <c r="HX680" s="416"/>
      <c r="HY680" s="416"/>
      <c r="HZ680" s="416"/>
      <c r="IA680" s="416"/>
      <c r="IB680" s="416"/>
      <c r="IC680" s="416"/>
      <c r="ID680" s="417"/>
      <c r="IE680" s="417"/>
      <c r="IF680" s="417"/>
      <c r="IG680" s="417"/>
      <c r="IH680" s="417"/>
      <c r="II680" s="417"/>
      <c r="IJ680" s="417"/>
      <c r="IK680" s="417"/>
      <c r="IL680" s="417"/>
      <c r="IM680" s="417"/>
      <c r="IN680" s="417"/>
      <c r="IO680" s="417"/>
      <c r="IP680" s="417"/>
      <c r="IQ680" s="417"/>
      <c r="IR680" s="417"/>
      <c r="IS680" s="417"/>
      <c r="IT680" s="417"/>
      <c r="IU680" s="417"/>
      <c r="IV680" s="417"/>
      <c r="IW680" s="417"/>
      <c r="IX680" s="417"/>
      <c r="IY680" s="417"/>
      <c r="IZ680" s="417"/>
      <c r="JA680" s="417"/>
      <c r="JB680" s="418"/>
      <c r="JC680" s="418"/>
      <c r="JD680" s="418"/>
      <c r="JE680" s="418"/>
      <c r="JF680" s="418"/>
      <c r="JG680" s="417"/>
      <c r="JH680" s="417"/>
      <c r="JI680" s="418"/>
      <c r="JJ680" s="418"/>
      <c r="JK680" s="417"/>
      <c r="JL680" s="417"/>
      <c r="JM680" s="418"/>
      <c r="JN680" s="418"/>
      <c r="JO680" s="417"/>
      <c r="JP680" s="417"/>
      <c r="JQ680" s="417"/>
      <c r="JR680" s="417"/>
      <c r="JS680" s="417"/>
      <c r="JT680" s="417"/>
      <c r="JU680" s="417"/>
      <c r="JV680" s="418"/>
      <c r="JW680" s="418"/>
      <c r="JX680" s="417"/>
      <c r="JY680" s="417"/>
      <c r="JZ680" s="418"/>
      <c r="KA680" s="418"/>
      <c r="KB680" s="417"/>
      <c r="KC680" s="417"/>
      <c r="KD680" s="417"/>
      <c r="KE680" s="417"/>
      <c r="KF680" s="417"/>
      <c r="KG680" s="411"/>
      <c r="KH680" s="443"/>
      <c r="KI680" s="417"/>
      <c r="KJ680" s="417"/>
      <c r="KK680" s="417"/>
      <c r="KL680" s="417"/>
      <c r="KM680" s="417"/>
      <c r="KN680" s="417"/>
      <c r="KO680" s="417"/>
      <c r="KP680" s="416"/>
      <c r="KQ680" s="416"/>
      <c r="KR680" s="416"/>
      <c r="KS680" s="416"/>
      <c r="KT680" s="416"/>
      <c r="KU680" s="416"/>
      <c r="KV680" s="416"/>
      <c r="KW680" s="416"/>
      <c r="KX680" s="416"/>
      <c r="KY680" s="416"/>
      <c r="KZ680" s="416"/>
      <c r="LA680" s="416"/>
      <c r="LB680" s="416"/>
      <c r="LC680" s="416"/>
      <c r="LD680" s="416"/>
      <c r="LE680" s="416"/>
      <c r="LF680" s="416"/>
      <c r="LG680" s="416"/>
      <c r="LH680" s="416"/>
      <c r="LI680" s="416"/>
      <c r="LJ680" s="416"/>
      <c r="LK680" s="416"/>
      <c r="LL680" s="416"/>
      <c r="LM680" s="416"/>
      <c r="LN680" s="416"/>
      <c r="LO680" s="416"/>
      <c r="LP680" s="416"/>
      <c r="LQ680" s="416"/>
      <c r="LR680" s="416"/>
      <c r="LS680" s="416"/>
      <c r="LT680" s="416"/>
      <c r="LU680" s="416"/>
      <c r="LV680" s="416"/>
      <c r="LW680" s="416"/>
      <c r="LX680" s="416"/>
      <c r="LY680" s="416"/>
      <c r="LZ680" s="416"/>
      <c r="MA680" s="416"/>
      <c r="MB680" s="416"/>
      <c r="MC680" s="416"/>
      <c r="MD680" s="416"/>
      <c r="ME680" s="416"/>
      <c r="MF680" s="416"/>
      <c r="MG680" s="416"/>
      <c r="MH680" s="417"/>
      <c r="MI680" s="417"/>
      <c r="MJ680" s="417"/>
      <c r="MK680" s="417"/>
      <c r="ML680" s="417"/>
      <c r="MM680" s="417"/>
      <c r="MN680" s="417"/>
      <c r="MO680" s="417"/>
      <c r="MP680" s="417"/>
      <c r="MQ680" s="417"/>
      <c r="MR680" s="417"/>
      <c r="MS680" s="417"/>
      <c r="MT680" s="417"/>
      <c r="MU680" s="417"/>
      <c r="MV680" s="417"/>
      <c r="MW680" s="417"/>
      <c r="MX680" s="417"/>
      <c r="MY680" s="417"/>
      <c r="MZ680" s="417"/>
      <c r="NA680" s="417"/>
      <c r="NB680" s="417"/>
      <c r="NC680" s="417"/>
      <c r="ND680" s="417"/>
      <c r="NE680" s="417"/>
      <c r="NF680" s="418"/>
      <c r="NG680" s="418"/>
      <c r="NH680" s="418"/>
      <c r="NI680" s="418"/>
      <c r="NJ680" s="418"/>
      <c r="NK680" s="417"/>
      <c r="NL680" s="417"/>
      <c r="NM680" s="418"/>
      <c r="NN680" s="418"/>
      <c r="NO680" s="417"/>
      <c r="NP680" s="417"/>
      <c r="NQ680" s="418"/>
      <c r="NR680" s="418"/>
      <c r="NS680" s="417"/>
      <c r="NT680" s="417"/>
      <c r="NU680" s="417"/>
      <c r="NV680" s="417"/>
      <c r="NW680" s="417"/>
      <c r="NX680" s="417"/>
      <c r="NY680" s="417"/>
      <c r="NZ680" s="418"/>
      <c r="OA680" s="418"/>
      <c r="OB680" s="417"/>
      <c r="OC680" s="417"/>
      <c r="OD680" s="418"/>
      <c r="OE680" s="418"/>
      <c r="OF680" s="417"/>
      <c r="OG680" s="417"/>
      <c r="OH680" s="417"/>
      <c r="OI680" s="417"/>
      <c r="OJ680" s="417"/>
      <c r="OK680" s="411"/>
      <c r="OL680" s="443"/>
      <c r="OM680" s="417"/>
      <c r="ON680" s="417"/>
      <c r="OO680" s="417"/>
      <c r="OP680" s="417"/>
      <c r="OQ680" s="417"/>
      <c r="OR680" s="417"/>
      <c r="OS680" s="417"/>
      <c r="OT680" s="416"/>
      <c r="OU680" s="416"/>
      <c r="OV680" s="416"/>
      <c r="OW680" s="416"/>
      <c r="OX680" s="416"/>
      <c r="OY680" s="416"/>
      <c r="OZ680" s="416"/>
      <c r="PA680" s="416"/>
      <c r="PB680" s="416"/>
      <c r="PC680" s="416"/>
      <c r="PD680" s="416"/>
      <c r="PE680" s="416"/>
      <c r="PF680" s="416"/>
      <c r="PG680" s="416"/>
      <c r="PH680" s="416"/>
      <c r="PI680" s="416"/>
      <c r="PJ680" s="416"/>
      <c r="PK680" s="416"/>
      <c r="PL680" s="416"/>
      <c r="PM680" s="416"/>
      <c r="PN680" s="416"/>
      <c r="PO680" s="416"/>
      <c r="PP680" s="416"/>
      <c r="PQ680" s="416"/>
      <c r="PR680" s="416"/>
      <c r="PS680" s="416"/>
      <c r="PT680" s="416"/>
      <c r="PU680" s="416"/>
      <c r="PV680" s="416"/>
      <c r="PW680" s="416"/>
      <c r="PX680" s="416"/>
      <c r="PY680" s="416"/>
      <c r="PZ680" s="416"/>
      <c r="QA680" s="416"/>
      <c r="QB680" s="416"/>
      <c r="QC680" s="416"/>
      <c r="QD680" s="416"/>
      <c r="QE680" s="416"/>
      <c r="QF680" s="416"/>
      <c r="QG680" s="416"/>
      <c r="QH680" s="416"/>
      <c r="QI680" s="416"/>
      <c r="QJ680" s="416"/>
      <c r="QK680" s="416"/>
      <c r="QL680" s="417"/>
      <c r="QM680" s="417"/>
      <c r="QN680" s="417"/>
      <c r="QO680" s="417"/>
      <c r="QP680" s="417"/>
      <c r="QQ680" s="417"/>
      <c r="QR680" s="417"/>
      <c r="QS680" s="417"/>
      <c r="QT680" s="417"/>
      <c r="QU680" s="417"/>
      <c r="QV680" s="417"/>
      <c r="QW680" s="417"/>
      <c r="QX680" s="417"/>
      <c r="QY680" s="417"/>
      <c r="QZ680" s="417"/>
      <c r="RA680" s="417"/>
      <c r="RB680" s="417"/>
      <c r="RC680" s="417"/>
      <c r="RD680" s="417"/>
      <c r="RE680" s="417"/>
      <c r="RF680" s="417"/>
      <c r="RG680" s="417"/>
      <c r="RH680" s="417"/>
      <c r="RI680" s="417"/>
      <c r="RJ680" s="418"/>
      <c r="RK680" s="418"/>
      <c r="RL680" s="418"/>
      <c r="RM680" s="418"/>
      <c r="RN680" s="418"/>
      <c r="RO680" s="417"/>
      <c r="RP680" s="417"/>
      <c r="RQ680" s="418"/>
      <c r="RR680" s="418"/>
      <c r="RS680" s="417"/>
      <c r="RT680" s="417"/>
      <c r="RU680" s="418"/>
      <c r="RV680" s="418"/>
      <c r="RW680" s="417"/>
      <c r="RX680" s="417"/>
      <c r="RY680" s="417"/>
      <c r="RZ680" s="417"/>
      <c r="SA680" s="417"/>
      <c r="SB680" s="417"/>
      <c r="SC680" s="417"/>
      <c r="SD680" s="418"/>
      <c r="SE680" s="418"/>
      <c r="SF680" s="417"/>
      <c r="SG680" s="417"/>
      <c r="SH680" s="418"/>
      <c r="SI680" s="418"/>
      <c r="SJ680" s="417"/>
      <c r="SK680" s="417"/>
      <c r="SL680" s="417"/>
      <c r="SM680" s="417"/>
      <c r="SN680" s="417"/>
      <c r="SO680" s="411"/>
      <c r="SP680" s="443"/>
      <c r="SQ680" s="417"/>
      <c r="SR680" s="417"/>
      <c r="SS680" s="417"/>
      <c r="ST680" s="417"/>
      <c r="SU680" s="417"/>
      <c r="SV680" s="417"/>
      <c r="SW680" s="417"/>
      <c r="SX680" s="416"/>
      <c r="SY680" s="416"/>
      <c r="SZ680" s="416"/>
      <c r="TA680" s="416"/>
      <c r="TB680" s="416"/>
      <c r="TC680" s="416"/>
      <c r="TD680" s="416"/>
      <c r="TE680" s="416"/>
      <c r="TF680" s="416"/>
      <c r="TG680" s="416"/>
      <c r="TH680" s="416"/>
      <c r="TI680" s="416"/>
      <c r="TJ680" s="416"/>
      <c r="TK680" s="416"/>
      <c r="TL680" s="416"/>
      <c r="TM680" s="416"/>
      <c r="TN680" s="416"/>
      <c r="TO680" s="416"/>
      <c r="TP680" s="416"/>
      <c r="TQ680" s="416"/>
      <c r="TR680" s="416"/>
      <c r="TS680" s="416"/>
      <c r="TT680" s="416"/>
      <c r="TU680" s="416"/>
      <c r="TV680" s="416"/>
      <c r="TW680" s="416"/>
      <c r="TX680" s="416"/>
      <c r="TY680" s="416"/>
      <c r="TZ680" s="416"/>
      <c r="UA680" s="416"/>
      <c r="UB680" s="416"/>
      <c r="UC680" s="416"/>
      <c r="UD680" s="416"/>
      <c r="UE680" s="416"/>
      <c r="UF680" s="416"/>
      <c r="UG680" s="416"/>
      <c r="UH680" s="416"/>
      <c r="UI680" s="416"/>
      <c r="UJ680" s="416"/>
      <c r="UK680" s="416"/>
      <c r="UL680" s="416"/>
      <c r="UM680" s="416"/>
      <c r="UN680" s="416"/>
      <c r="UO680" s="416"/>
      <c r="UP680" s="417"/>
      <c r="UQ680" s="417"/>
      <c r="UR680" s="417"/>
      <c r="US680" s="417"/>
      <c r="UT680" s="417"/>
      <c r="UU680" s="417"/>
      <c r="UV680" s="417"/>
      <c r="UW680" s="417"/>
      <c r="UX680" s="417"/>
      <c r="UY680" s="417"/>
      <c r="UZ680" s="417"/>
      <c r="VA680" s="417"/>
      <c r="VB680" s="417"/>
      <c r="VC680" s="417"/>
      <c r="VD680" s="417"/>
      <c r="VE680" s="417"/>
      <c r="VF680" s="417"/>
      <c r="VG680" s="417"/>
      <c r="VH680" s="417"/>
      <c r="VI680" s="417"/>
      <c r="VJ680" s="417"/>
      <c r="VK680" s="417"/>
      <c r="VL680" s="417"/>
      <c r="VM680" s="417"/>
      <c r="VN680" s="418"/>
      <c r="VO680" s="418"/>
      <c r="VP680" s="418"/>
      <c r="VQ680" s="418"/>
      <c r="VR680" s="418"/>
      <c r="VS680" s="417"/>
      <c r="VT680" s="417"/>
      <c r="VU680" s="418"/>
      <c r="VV680" s="418"/>
      <c r="VW680" s="417"/>
      <c r="VX680" s="417"/>
      <c r="VY680" s="418"/>
      <c r="VZ680" s="418"/>
      <c r="WA680" s="417"/>
      <c r="WB680" s="417"/>
      <c r="WC680" s="417"/>
      <c r="WD680" s="417"/>
      <c r="WE680" s="417"/>
      <c r="WF680" s="417"/>
      <c r="WG680" s="417"/>
      <c r="WH680" s="418"/>
      <c r="WI680" s="418"/>
      <c r="WJ680" s="417"/>
      <c r="WK680" s="417"/>
      <c r="WL680" s="418"/>
      <c r="WM680" s="418"/>
      <c r="WN680" s="417"/>
      <c r="WO680" s="417"/>
      <c r="WP680" s="417"/>
      <c r="WQ680" s="417"/>
      <c r="WR680" s="417"/>
      <c r="WS680" s="411"/>
      <c r="WT680" s="443"/>
      <c r="WU680" s="417"/>
      <c r="WV680" s="417"/>
      <c r="WW680" s="417"/>
      <c r="WX680" s="417"/>
      <c r="WY680" s="417"/>
      <c r="WZ680" s="417"/>
      <c r="XA680" s="417"/>
      <c r="XB680" s="416"/>
      <c r="XC680" s="416"/>
      <c r="XD680" s="416"/>
      <c r="XE680" s="416"/>
      <c r="XF680" s="416"/>
      <c r="XG680" s="416"/>
      <c r="XH680" s="416"/>
      <c r="XI680" s="416"/>
      <c r="XJ680" s="416"/>
      <c r="XK680" s="416"/>
      <c r="XL680" s="416"/>
      <c r="XM680" s="416"/>
      <c r="XN680" s="416"/>
      <c r="XO680" s="416"/>
      <c r="XP680" s="416"/>
      <c r="XQ680" s="416"/>
      <c r="XR680" s="416"/>
      <c r="XS680" s="416"/>
      <c r="XT680" s="416"/>
      <c r="XU680" s="416"/>
      <c r="XV680" s="416"/>
      <c r="XW680" s="416"/>
      <c r="XX680" s="416"/>
      <c r="XY680" s="416"/>
      <c r="XZ680" s="416"/>
      <c r="YA680" s="416"/>
      <c r="YB680" s="416"/>
      <c r="YC680" s="416"/>
      <c r="YD680" s="416"/>
      <c r="YE680" s="416"/>
      <c r="YF680" s="416"/>
      <c r="YG680" s="416"/>
      <c r="YH680" s="416"/>
      <c r="YI680" s="416"/>
      <c r="YJ680" s="416"/>
      <c r="YK680" s="416"/>
      <c r="YL680" s="416"/>
      <c r="YM680" s="416"/>
      <c r="YN680" s="416"/>
      <c r="YO680" s="416"/>
      <c r="YP680" s="416"/>
      <c r="YQ680" s="416"/>
      <c r="YR680" s="416"/>
      <c r="YS680" s="416"/>
      <c r="YT680" s="417"/>
      <c r="YU680" s="417"/>
      <c r="YV680" s="417"/>
      <c r="YW680" s="417"/>
      <c r="YX680" s="417"/>
      <c r="YY680" s="417"/>
      <c r="YZ680" s="417"/>
      <c r="ZA680" s="417"/>
      <c r="ZB680" s="417"/>
      <c r="ZC680" s="417"/>
      <c r="ZD680" s="417"/>
      <c r="ZE680" s="417"/>
      <c r="ZF680" s="417"/>
      <c r="ZG680" s="417"/>
      <c r="ZH680" s="417"/>
      <c r="ZI680" s="417"/>
      <c r="ZJ680" s="417"/>
      <c r="ZK680" s="417"/>
      <c r="ZL680" s="417"/>
      <c r="ZM680" s="417"/>
      <c r="ZN680" s="417"/>
      <c r="ZO680" s="417"/>
      <c r="ZP680" s="417"/>
      <c r="ZQ680" s="417"/>
      <c r="ZR680" s="418"/>
      <c r="ZS680" s="418"/>
      <c r="ZT680" s="418"/>
      <c r="ZU680" s="418"/>
      <c r="ZV680" s="418"/>
      <c r="ZW680" s="417"/>
      <c r="ZX680" s="417"/>
      <c r="ZY680" s="418"/>
      <c r="ZZ680" s="418"/>
      <c r="AAA680" s="417"/>
      <c r="AAB680" s="417"/>
      <c r="AAC680" s="418"/>
      <c r="AAD680" s="418"/>
      <c r="AAE680" s="417"/>
      <c r="AAF680" s="417"/>
      <c r="AAG680" s="417"/>
      <c r="AAH680" s="417"/>
      <c r="AAI680" s="417"/>
      <c r="AAJ680" s="417"/>
      <c r="AAK680" s="417"/>
      <c r="AAL680" s="418"/>
      <c r="AAM680" s="418"/>
      <c r="AAN680" s="417"/>
      <c r="AAO680" s="417"/>
      <c r="AAP680" s="418"/>
      <c r="AAQ680" s="418"/>
      <c r="AAR680" s="417"/>
      <c r="AAS680" s="417"/>
      <c r="AAT680" s="417"/>
      <c r="AAU680" s="417"/>
      <c r="AAV680" s="417"/>
      <c r="AAW680" s="411"/>
      <c r="AAX680" s="443"/>
      <c r="AAY680" s="417"/>
      <c r="AAZ680" s="417"/>
      <c r="ABA680" s="417"/>
      <c r="ABB680" s="417"/>
      <c r="ABC680" s="417"/>
      <c r="ABD680" s="417"/>
      <c r="ABE680" s="417"/>
      <c r="ABF680" s="416"/>
      <c r="ABG680" s="416"/>
      <c r="ABH680" s="416"/>
      <c r="ABI680" s="416"/>
      <c r="ABJ680" s="416"/>
      <c r="ABK680" s="416"/>
      <c r="ABL680" s="416"/>
      <c r="ABM680" s="416"/>
      <c r="ABN680" s="416"/>
      <c r="ABO680" s="416"/>
      <c r="ABP680" s="416"/>
      <c r="ABQ680" s="416"/>
      <c r="ABR680" s="416"/>
      <c r="ABS680" s="416"/>
      <c r="ABT680" s="416"/>
      <c r="ABU680" s="416"/>
      <c r="ABV680" s="416"/>
      <c r="ABW680" s="416"/>
      <c r="ABX680" s="416"/>
      <c r="ABY680" s="416"/>
      <c r="ABZ680" s="416"/>
      <c r="ACA680" s="416"/>
      <c r="ACB680" s="416"/>
      <c r="ACC680" s="416"/>
      <c r="ACD680" s="416"/>
      <c r="ACE680" s="416"/>
      <c r="ACF680" s="416"/>
      <c r="ACG680" s="416"/>
      <c r="ACH680" s="416"/>
      <c r="ACI680" s="416"/>
      <c r="ACJ680" s="416"/>
      <c r="ACK680" s="416"/>
      <c r="ACL680" s="416"/>
      <c r="ACM680" s="416"/>
      <c r="ACN680" s="416"/>
      <c r="ACO680" s="416"/>
      <c r="ACP680" s="416"/>
      <c r="ACQ680" s="416"/>
      <c r="ACR680" s="416"/>
      <c r="ACS680" s="416"/>
      <c r="ACT680" s="416"/>
      <c r="ACU680" s="416"/>
      <c r="ACV680" s="416"/>
      <c r="ACW680" s="416"/>
      <c r="ACX680" s="417"/>
      <c r="ACY680" s="417"/>
      <c r="ACZ680" s="417"/>
      <c r="ADA680" s="417"/>
      <c r="ADB680" s="417"/>
      <c r="ADC680" s="417"/>
      <c r="ADD680" s="417"/>
      <c r="ADE680" s="417"/>
      <c r="ADF680" s="417"/>
      <c r="ADG680" s="417"/>
      <c r="ADH680" s="417"/>
      <c r="ADI680" s="417"/>
      <c r="ADJ680" s="417"/>
      <c r="ADK680" s="417"/>
      <c r="ADL680" s="417"/>
      <c r="ADM680" s="417"/>
      <c r="ADN680" s="417"/>
      <c r="ADO680" s="417"/>
      <c r="ADP680" s="417"/>
      <c r="ADQ680" s="417"/>
      <c r="ADR680" s="417"/>
      <c r="ADS680" s="417"/>
      <c r="ADT680" s="417"/>
      <c r="ADU680" s="417"/>
      <c r="ADV680" s="418"/>
      <c r="ADW680" s="418"/>
      <c r="ADX680" s="418"/>
      <c r="ADY680" s="418"/>
      <c r="ADZ680" s="418"/>
      <c r="AEA680" s="417"/>
      <c r="AEB680" s="417"/>
      <c r="AEC680" s="418"/>
      <c r="AED680" s="418"/>
      <c r="AEE680" s="417"/>
      <c r="AEF680" s="417"/>
      <c r="AEG680" s="418"/>
      <c r="AEH680" s="418"/>
      <c r="AEI680" s="417"/>
      <c r="AEJ680" s="417"/>
      <c r="AEK680" s="417"/>
      <c r="AEL680" s="417"/>
      <c r="AEM680" s="417"/>
      <c r="AEN680" s="417"/>
      <c r="AEO680" s="417"/>
      <c r="AEP680" s="418"/>
      <c r="AEQ680" s="418"/>
      <c r="AER680" s="417"/>
      <c r="AES680" s="417"/>
      <c r="AET680" s="418"/>
      <c r="AEU680" s="418"/>
      <c r="AEV680" s="417"/>
      <c r="AEW680" s="417"/>
      <c r="AEX680" s="417"/>
      <c r="AEY680" s="417"/>
      <c r="AEZ680" s="417"/>
      <c r="AFA680" s="411"/>
      <c r="AFB680" s="443"/>
      <c r="AFC680" s="417"/>
      <c r="AFD680" s="417"/>
      <c r="AFE680" s="417"/>
      <c r="AFF680" s="417"/>
      <c r="AFG680" s="417"/>
      <c r="AFH680" s="417"/>
      <c r="AFI680" s="417"/>
      <c r="AFJ680" s="416"/>
      <c r="AFK680" s="416"/>
      <c r="AFL680" s="416"/>
      <c r="AFM680" s="416"/>
      <c r="AFN680" s="416"/>
      <c r="AFO680" s="416"/>
      <c r="AFP680" s="416"/>
      <c r="AFQ680" s="416"/>
      <c r="AFR680" s="416"/>
      <c r="AFS680" s="416"/>
      <c r="AFT680" s="416"/>
      <c r="AFU680" s="416"/>
      <c r="AFV680" s="416"/>
      <c r="AFW680" s="416"/>
      <c r="AFX680" s="416"/>
      <c r="AFY680" s="416"/>
      <c r="AFZ680" s="416"/>
      <c r="AGA680" s="416"/>
      <c r="AGB680" s="416"/>
      <c r="AGC680" s="416"/>
      <c r="AGD680" s="416"/>
      <c r="AGE680" s="416"/>
      <c r="AGF680" s="416"/>
      <c r="AGG680" s="416"/>
      <c r="AGH680" s="416"/>
      <c r="AGI680" s="416"/>
      <c r="AGJ680" s="416"/>
      <c r="AGK680" s="416"/>
      <c r="AGL680" s="416"/>
      <c r="AGM680" s="416"/>
      <c r="AGN680" s="416"/>
      <c r="AGO680" s="416"/>
      <c r="AGP680" s="416"/>
      <c r="AGQ680" s="416"/>
      <c r="AGR680" s="416"/>
      <c r="AGS680" s="416"/>
      <c r="AGT680" s="416"/>
      <c r="AGU680" s="416"/>
      <c r="AGV680" s="416"/>
      <c r="AGW680" s="416"/>
      <c r="AGX680" s="416"/>
      <c r="AGY680" s="416"/>
      <c r="AGZ680" s="416"/>
      <c r="AHA680" s="416"/>
      <c r="AHB680" s="417"/>
      <c r="AHC680" s="417"/>
      <c r="AHD680" s="417"/>
      <c r="AHE680" s="417"/>
      <c r="AHF680" s="417"/>
      <c r="AHG680" s="417"/>
      <c r="AHH680" s="417"/>
      <c r="AHI680" s="417"/>
      <c r="AHJ680" s="417"/>
      <c r="AHK680" s="417"/>
      <c r="AHL680" s="417"/>
      <c r="AHM680" s="417"/>
      <c r="AHN680" s="417"/>
      <c r="AHO680" s="417"/>
      <c r="AHP680" s="417"/>
      <c r="AHQ680" s="417"/>
      <c r="AHR680" s="417"/>
      <c r="AHS680" s="417"/>
      <c r="AHT680" s="417"/>
      <c r="AHU680" s="417"/>
      <c r="AHV680" s="417"/>
      <c r="AHW680" s="417"/>
      <c r="AHX680" s="417"/>
      <c r="AHY680" s="417"/>
      <c r="AHZ680" s="418"/>
      <c r="AIA680" s="418"/>
      <c r="AIB680" s="418"/>
      <c r="AIC680" s="418"/>
      <c r="AID680" s="418"/>
      <c r="AIE680" s="417"/>
      <c r="AIF680" s="417"/>
      <c r="AIG680" s="418"/>
      <c r="AIH680" s="418"/>
      <c r="AII680" s="417"/>
      <c r="AIJ680" s="417"/>
      <c r="AIK680" s="418"/>
      <c r="AIL680" s="418"/>
      <c r="AIM680" s="417"/>
      <c r="AIN680" s="417"/>
      <c r="AIO680" s="417"/>
      <c r="AIP680" s="417"/>
      <c r="AIQ680" s="417"/>
      <c r="AIR680" s="417"/>
      <c r="AIS680" s="417"/>
      <c r="AIT680" s="418"/>
      <c r="AIU680" s="418"/>
      <c r="AIV680" s="417"/>
      <c r="AIW680" s="417"/>
      <c r="AIX680" s="418"/>
      <c r="AIY680" s="418"/>
      <c r="AIZ680" s="417"/>
      <c r="AJA680" s="417"/>
      <c r="AJB680" s="417"/>
      <c r="AJC680" s="417"/>
      <c r="AJD680" s="417"/>
      <c r="AJE680" s="411"/>
      <c r="AJF680" s="443"/>
      <c r="AJG680" s="417"/>
      <c r="AJH680" s="417"/>
      <c r="AJI680" s="417"/>
      <c r="AJJ680" s="417"/>
      <c r="AJK680" s="417"/>
      <c r="AJL680" s="417"/>
      <c r="AJM680" s="417"/>
      <c r="AJN680" s="416"/>
      <c r="AJO680" s="416"/>
      <c r="AJP680" s="416"/>
      <c r="AJQ680" s="416"/>
      <c r="AJR680" s="416"/>
      <c r="AJS680" s="416"/>
      <c r="AJT680" s="416"/>
      <c r="AJU680" s="416"/>
      <c r="AJV680" s="416"/>
      <c r="AJW680" s="416"/>
      <c r="AJX680" s="416"/>
      <c r="AJY680" s="416"/>
      <c r="AJZ680" s="416"/>
      <c r="AKA680" s="416"/>
      <c r="AKB680" s="416"/>
      <c r="AKC680" s="416"/>
      <c r="AKD680" s="416"/>
      <c r="AKE680" s="416"/>
      <c r="AKF680" s="416"/>
      <c r="AKG680" s="416"/>
      <c r="AKH680" s="416"/>
      <c r="AKI680" s="416"/>
      <c r="AKJ680" s="416"/>
      <c r="AKK680" s="416"/>
      <c r="AKL680" s="416"/>
      <c r="AKM680" s="416"/>
      <c r="AKN680" s="416"/>
      <c r="AKO680" s="416"/>
      <c r="AKP680" s="416"/>
      <c r="AKQ680" s="416"/>
      <c r="AKR680" s="416"/>
      <c r="AKS680" s="416"/>
      <c r="AKT680" s="416"/>
      <c r="AKU680" s="416"/>
      <c r="AKV680" s="416"/>
      <c r="AKW680" s="416"/>
      <c r="AKX680" s="416"/>
      <c r="AKY680" s="416"/>
      <c r="AKZ680" s="416"/>
      <c r="ALA680" s="416"/>
      <c r="ALB680" s="416"/>
      <c r="ALC680" s="416"/>
      <c r="ALD680" s="416"/>
      <c r="ALE680" s="416"/>
      <c r="ALF680" s="417"/>
      <c r="ALG680" s="417"/>
      <c r="ALH680" s="417"/>
      <c r="ALI680" s="417"/>
      <c r="ALJ680" s="417"/>
      <c r="ALK680" s="417"/>
      <c r="ALL680" s="417"/>
      <c r="ALM680" s="417"/>
      <c r="ALN680" s="417"/>
      <c r="ALO680" s="417"/>
      <c r="ALP680" s="417"/>
      <c r="ALQ680" s="417"/>
      <c r="ALR680" s="417"/>
      <c r="ALS680" s="417"/>
      <c r="ALT680" s="417"/>
      <c r="ALU680" s="417"/>
      <c r="ALV680" s="417"/>
      <c r="ALW680" s="417"/>
      <c r="ALX680" s="417"/>
      <c r="ALY680" s="417"/>
      <c r="ALZ680" s="417"/>
      <c r="AMA680" s="417"/>
      <c r="AMB680" s="417"/>
      <c r="AMC680" s="417"/>
      <c r="AMD680" s="418"/>
      <c r="AME680" s="418"/>
      <c r="AMF680" s="418"/>
      <c r="AMG680" s="418"/>
      <c r="AMH680" s="418"/>
      <c r="AMI680" s="417"/>
      <c r="AMJ680" s="417"/>
      <c r="AMK680" s="418"/>
      <c r="AML680" s="418"/>
      <c r="AMM680" s="417"/>
      <c r="AMN680" s="417"/>
      <c r="AMO680" s="418"/>
      <c r="AMP680" s="418"/>
      <c r="AMQ680" s="417"/>
      <c r="AMR680" s="417"/>
      <c r="AMS680" s="417"/>
      <c r="AMT680" s="417"/>
      <c r="AMU680" s="417"/>
      <c r="AMV680" s="417"/>
      <c r="AMW680" s="417"/>
      <c r="AMX680" s="418"/>
      <c r="AMY680" s="418"/>
      <c r="AMZ680" s="417"/>
      <c r="ANA680" s="417"/>
      <c r="ANB680" s="418"/>
      <c r="ANC680" s="418"/>
      <c r="AND680" s="417"/>
      <c r="ANE680" s="417"/>
      <c r="ANF680" s="417"/>
      <c r="ANG680" s="417"/>
      <c r="ANH680" s="417"/>
      <c r="ANI680" s="411"/>
      <c r="ANJ680" s="443"/>
      <c r="ANK680" s="417"/>
      <c r="ANL680" s="417"/>
      <c r="ANM680" s="417"/>
      <c r="ANN680" s="417"/>
      <c r="ANO680" s="417"/>
      <c r="ANP680" s="417"/>
      <c r="ANQ680" s="417"/>
      <c r="ANR680" s="416"/>
      <c r="ANS680" s="416"/>
      <c r="ANT680" s="416"/>
      <c r="ANU680" s="416"/>
      <c r="ANV680" s="416"/>
      <c r="ANW680" s="416"/>
      <c r="ANX680" s="416"/>
      <c r="ANY680" s="416"/>
      <c r="ANZ680" s="416"/>
      <c r="AOA680" s="416"/>
      <c r="AOB680" s="416"/>
      <c r="AOC680" s="416"/>
      <c r="AOD680" s="416"/>
      <c r="AOE680" s="416"/>
      <c r="AOF680" s="416"/>
      <c r="AOG680" s="416"/>
      <c r="AOH680" s="416"/>
      <c r="AOI680" s="416"/>
      <c r="AOJ680" s="416"/>
      <c r="AOK680" s="416"/>
      <c r="AOL680" s="416"/>
      <c r="AOM680" s="416"/>
      <c r="AON680" s="416"/>
      <c r="AOO680" s="416"/>
      <c r="AOP680" s="416"/>
      <c r="AOQ680" s="416"/>
      <c r="AOR680" s="416"/>
      <c r="AOS680" s="416"/>
      <c r="AOT680" s="416"/>
      <c r="AOU680" s="416"/>
      <c r="AOV680" s="416"/>
      <c r="AOW680" s="416"/>
      <c r="AOX680" s="416"/>
      <c r="AOY680" s="416"/>
      <c r="AOZ680" s="416"/>
      <c r="APA680" s="416"/>
      <c r="APB680" s="416"/>
      <c r="APC680" s="416"/>
      <c r="APD680" s="416"/>
      <c r="APE680" s="416"/>
      <c r="APF680" s="416"/>
      <c r="APG680" s="416"/>
      <c r="APH680" s="416"/>
      <c r="API680" s="416"/>
      <c r="APJ680" s="417"/>
      <c r="APK680" s="417"/>
      <c r="APL680" s="417"/>
      <c r="APM680" s="417"/>
      <c r="APN680" s="417"/>
      <c r="APO680" s="417"/>
      <c r="APP680" s="417"/>
      <c r="APQ680" s="417"/>
      <c r="APR680" s="417"/>
      <c r="APS680" s="417"/>
      <c r="APT680" s="417"/>
      <c r="APU680" s="417"/>
      <c r="APV680" s="417"/>
      <c r="APW680" s="417"/>
      <c r="APX680" s="417"/>
      <c r="APY680" s="417"/>
      <c r="APZ680" s="417"/>
      <c r="AQA680" s="417"/>
      <c r="AQB680" s="417"/>
      <c r="AQC680" s="417"/>
      <c r="AQD680" s="417"/>
      <c r="AQE680" s="417"/>
      <c r="AQF680" s="417"/>
      <c r="AQG680" s="417"/>
      <c r="AQH680" s="418"/>
      <c r="AQI680" s="418"/>
      <c r="AQJ680" s="418"/>
      <c r="AQK680" s="418"/>
      <c r="AQL680" s="418"/>
      <c r="AQM680" s="417"/>
      <c r="AQN680" s="417"/>
      <c r="AQO680" s="418"/>
      <c r="AQP680" s="418"/>
      <c r="AQQ680" s="417"/>
      <c r="AQR680" s="417"/>
      <c r="AQS680" s="418"/>
      <c r="AQT680" s="418"/>
      <c r="AQU680" s="417"/>
      <c r="AQV680" s="417"/>
      <c r="AQW680" s="417"/>
      <c r="AQX680" s="417"/>
      <c r="AQY680" s="417"/>
      <c r="AQZ680" s="417"/>
      <c r="ARA680" s="417"/>
      <c r="ARB680" s="418"/>
      <c r="ARC680" s="418"/>
      <c r="ARD680" s="417"/>
      <c r="ARE680" s="417"/>
      <c r="ARF680" s="418"/>
      <c r="ARG680" s="418"/>
      <c r="ARH680" s="417"/>
      <c r="ARI680" s="417"/>
      <c r="ARJ680" s="417"/>
      <c r="ARK680" s="417"/>
      <c r="ARL680" s="417"/>
      <c r="ARM680" s="411"/>
      <c r="ARN680" s="443"/>
      <c r="ARO680" s="417"/>
      <c r="ARP680" s="417"/>
      <c r="ARQ680" s="417"/>
      <c r="ARR680" s="417"/>
      <c r="ARS680" s="417"/>
      <c r="ART680" s="417"/>
      <c r="ARU680" s="417"/>
      <c r="ARV680" s="416"/>
      <c r="ARW680" s="416"/>
      <c r="ARX680" s="416"/>
      <c r="ARY680" s="416"/>
      <c r="ARZ680" s="416"/>
      <c r="ASA680" s="416"/>
      <c r="ASB680" s="416"/>
      <c r="ASC680" s="416"/>
      <c r="ASD680" s="416"/>
      <c r="ASE680" s="416"/>
      <c r="ASF680" s="416"/>
      <c r="ASG680" s="416"/>
      <c r="ASH680" s="416"/>
      <c r="ASI680" s="416"/>
      <c r="ASJ680" s="416"/>
      <c r="ASK680" s="416"/>
      <c r="ASL680" s="416"/>
      <c r="ASM680" s="416"/>
      <c r="ASN680" s="416"/>
      <c r="ASO680" s="416"/>
      <c r="ASP680" s="416"/>
      <c r="ASQ680" s="416"/>
      <c r="ASR680" s="416"/>
      <c r="ASS680" s="416"/>
      <c r="AST680" s="416"/>
      <c r="ASU680" s="416"/>
      <c r="ASV680" s="416"/>
      <c r="ASW680" s="416"/>
      <c r="ASX680" s="416"/>
      <c r="ASY680" s="416"/>
      <c r="ASZ680" s="416"/>
      <c r="ATA680" s="416"/>
      <c r="ATB680" s="416"/>
      <c r="ATC680" s="416"/>
      <c r="ATD680" s="416"/>
      <c r="ATE680" s="416"/>
      <c r="ATF680" s="416"/>
      <c r="ATG680" s="416"/>
      <c r="ATH680" s="416"/>
      <c r="ATI680" s="416"/>
      <c r="ATJ680" s="416"/>
      <c r="ATK680" s="416"/>
      <c r="ATL680" s="416"/>
      <c r="ATM680" s="416"/>
      <c r="ATN680" s="417"/>
      <c r="ATO680" s="417"/>
      <c r="ATP680" s="417"/>
      <c r="ATQ680" s="417"/>
      <c r="ATR680" s="417"/>
      <c r="ATS680" s="417"/>
      <c r="ATT680" s="417"/>
      <c r="ATU680" s="417"/>
      <c r="ATV680" s="417"/>
      <c r="ATW680" s="417"/>
      <c r="ATX680" s="417"/>
      <c r="ATY680" s="417"/>
      <c r="ATZ680" s="417"/>
      <c r="AUA680" s="417"/>
      <c r="AUB680" s="417"/>
      <c r="AUC680" s="417"/>
      <c r="AUD680" s="417"/>
      <c r="AUE680" s="417"/>
      <c r="AUF680" s="417"/>
      <c r="AUG680" s="417"/>
      <c r="AUH680" s="417"/>
      <c r="AUI680" s="417"/>
      <c r="AUJ680" s="417"/>
      <c r="AUK680" s="417"/>
      <c r="AUL680" s="418"/>
      <c r="AUM680" s="418"/>
      <c r="AUN680" s="418"/>
      <c r="AUO680" s="418"/>
      <c r="AUP680" s="418"/>
      <c r="AUQ680" s="417"/>
      <c r="AUR680" s="417"/>
      <c r="AUS680" s="418"/>
      <c r="AUT680" s="418"/>
      <c r="AUU680" s="417"/>
      <c r="AUV680" s="417"/>
      <c r="AUW680" s="418"/>
      <c r="AUX680" s="418"/>
      <c r="AUY680" s="417"/>
      <c r="AUZ680" s="417"/>
      <c r="AVA680" s="417"/>
      <c r="AVB680" s="417"/>
      <c r="AVC680" s="417"/>
      <c r="AVD680" s="417"/>
      <c r="AVE680" s="417"/>
      <c r="AVF680" s="418"/>
      <c r="AVG680" s="418"/>
      <c r="AVH680" s="417"/>
      <c r="AVI680" s="417"/>
      <c r="AVJ680" s="418"/>
      <c r="AVK680" s="418"/>
      <c r="AVL680" s="417"/>
      <c r="AVM680" s="417"/>
      <c r="AVN680" s="417"/>
      <c r="AVO680" s="417"/>
      <c r="AVP680" s="417"/>
      <c r="AVQ680" s="411"/>
      <c r="AVR680" s="443"/>
      <c r="AVS680" s="417"/>
      <c r="AVT680" s="417"/>
      <c r="AVU680" s="417"/>
      <c r="AVV680" s="417"/>
      <c r="AVW680" s="417"/>
      <c r="AVX680" s="417"/>
      <c r="AVY680" s="417"/>
      <c r="AVZ680" s="416"/>
      <c r="AWA680" s="416"/>
      <c r="AWB680" s="416"/>
      <c r="AWC680" s="416"/>
      <c r="AWD680" s="416"/>
      <c r="AWE680" s="416"/>
      <c r="AWF680" s="416"/>
      <c r="AWG680" s="416"/>
      <c r="AWH680" s="416"/>
      <c r="AWI680" s="416"/>
      <c r="AWJ680" s="416"/>
      <c r="AWK680" s="416"/>
      <c r="AWL680" s="416"/>
      <c r="AWM680" s="416"/>
      <c r="AWN680" s="416"/>
      <c r="AWO680" s="416"/>
      <c r="AWP680" s="416"/>
      <c r="AWQ680" s="416"/>
      <c r="AWR680" s="416"/>
      <c r="AWS680" s="416"/>
      <c r="AWT680" s="416"/>
      <c r="AWU680" s="416"/>
      <c r="AWV680" s="416"/>
      <c r="AWW680" s="416"/>
      <c r="AWX680" s="416"/>
      <c r="AWY680" s="416"/>
      <c r="AWZ680" s="416"/>
      <c r="AXA680" s="416"/>
      <c r="AXB680" s="416"/>
      <c r="AXC680" s="416"/>
      <c r="AXD680" s="416"/>
      <c r="AXE680" s="416"/>
      <c r="AXF680" s="416"/>
      <c r="AXG680" s="416"/>
      <c r="AXH680" s="416"/>
      <c r="AXI680" s="416"/>
      <c r="AXJ680" s="416"/>
      <c r="AXK680" s="416"/>
      <c r="AXL680" s="416"/>
      <c r="AXM680" s="416"/>
      <c r="AXN680" s="416"/>
      <c r="AXO680" s="416"/>
      <c r="AXP680" s="416"/>
      <c r="AXQ680" s="416"/>
      <c r="AXR680" s="417"/>
      <c r="AXS680" s="417"/>
      <c r="AXT680" s="417"/>
      <c r="AXU680" s="417"/>
      <c r="AXV680" s="417"/>
      <c r="AXW680" s="417"/>
      <c r="AXX680" s="417"/>
      <c r="AXY680" s="417"/>
      <c r="AXZ680" s="417"/>
      <c r="AYA680" s="417"/>
      <c r="AYB680" s="417"/>
      <c r="AYC680" s="417"/>
      <c r="AYD680" s="417"/>
      <c r="AYE680" s="417"/>
      <c r="AYF680" s="417"/>
      <c r="AYG680" s="417"/>
      <c r="AYH680" s="417"/>
      <c r="AYI680" s="417"/>
      <c r="AYJ680" s="417"/>
      <c r="AYK680" s="417"/>
      <c r="AYL680" s="417"/>
      <c r="AYM680" s="417"/>
      <c r="AYN680" s="417"/>
      <c r="AYO680" s="417"/>
      <c r="AYP680" s="418"/>
      <c r="AYQ680" s="418"/>
      <c r="AYR680" s="418"/>
      <c r="AYS680" s="418"/>
      <c r="AYT680" s="418"/>
      <c r="AYU680" s="417"/>
      <c r="AYV680" s="417"/>
      <c r="AYW680" s="418"/>
      <c r="AYX680" s="418"/>
      <c r="AYY680" s="417"/>
      <c r="AYZ680" s="417"/>
      <c r="AZA680" s="418"/>
      <c r="AZB680" s="418"/>
      <c r="AZC680" s="417"/>
      <c r="AZD680" s="417"/>
      <c r="AZE680" s="417"/>
      <c r="AZF680" s="417"/>
      <c r="AZG680" s="417"/>
      <c r="AZH680" s="417"/>
      <c r="AZI680" s="417"/>
      <c r="AZJ680" s="418"/>
      <c r="AZK680" s="418"/>
      <c r="AZL680" s="417"/>
      <c r="AZM680" s="417"/>
      <c r="AZN680" s="418"/>
      <c r="AZO680" s="418"/>
      <c r="AZP680" s="417"/>
      <c r="AZQ680" s="417"/>
      <c r="AZR680" s="417"/>
      <c r="AZS680" s="417"/>
      <c r="AZT680" s="417"/>
      <c r="AZU680" s="411"/>
      <c r="AZV680" s="443"/>
      <c r="AZW680" s="417"/>
      <c r="AZX680" s="417"/>
      <c r="AZY680" s="417"/>
      <c r="AZZ680" s="417"/>
      <c r="BAA680" s="417"/>
      <c r="BAB680" s="417"/>
      <c r="BAC680" s="417"/>
      <c r="BAD680" s="416"/>
      <c r="BAE680" s="416"/>
      <c r="BAF680" s="416"/>
      <c r="BAG680" s="416"/>
      <c r="BAH680" s="416"/>
      <c r="BAI680" s="416"/>
      <c r="BAJ680" s="416"/>
      <c r="BAK680" s="416"/>
      <c r="BAL680" s="416"/>
      <c r="BAM680" s="416"/>
      <c r="BAN680" s="416"/>
      <c r="BAO680" s="416"/>
      <c r="BAP680" s="416"/>
      <c r="BAQ680" s="416"/>
      <c r="BAR680" s="416"/>
      <c r="BAS680" s="416"/>
      <c r="BAT680" s="416"/>
      <c r="BAU680" s="416"/>
      <c r="BAV680" s="416"/>
      <c r="BAW680" s="416"/>
      <c r="BAX680" s="416"/>
      <c r="BAY680" s="416"/>
      <c r="BAZ680" s="416"/>
      <c r="BBA680" s="416"/>
      <c r="BBB680" s="416"/>
      <c r="BBC680" s="416"/>
      <c r="BBD680" s="416"/>
      <c r="BBE680" s="416"/>
      <c r="BBF680" s="416"/>
      <c r="BBG680" s="416"/>
      <c r="BBH680" s="416"/>
      <c r="BBI680" s="416"/>
      <c r="BBJ680" s="416"/>
      <c r="BBK680" s="416"/>
      <c r="BBL680" s="416"/>
      <c r="BBM680" s="416"/>
      <c r="BBN680" s="416"/>
      <c r="BBO680" s="416"/>
      <c r="BBP680" s="416"/>
      <c r="BBQ680" s="416"/>
      <c r="BBR680" s="416"/>
      <c r="BBS680" s="416"/>
      <c r="BBT680" s="416"/>
      <c r="BBU680" s="416"/>
      <c r="BBV680" s="417"/>
      <c r="BBW680" s="417"/>
      <c r="BBX680" s="417"/>
      <c r="BBY680" s="417"/>
      <c r="BBZ680" s="417"/>
      <c r="BCA680" s="417"/>
      <c r="BCB680" s="417"/>
      <c r="BCC680" s="417"/>
      <c r="BCD680" s="417"/>
      <c r="BCE680" s="417"/>
      <c r="BCF680" s="417"/>
      <c r="BCG680" s="417"/>
      <c r="BCH680" s="417"/>
      <c r="BCI680" s="417"/>
      <c r="BCJ680" s="417"/>
      <c r="BCK680" s="417"/>
      <c r="BCL680" s="417"/>
      <c r="BCM680" s="417"/>
      <c r="BCN680" s="417"/>
      <c r="BCO680" s="417"/>
      <c r="BCP680" s="417"/>
      <c r="BCQ680" s="417"/>
      <c r="BCR680" s="417"/>
      <c r="BCS680" s="417"/>
      <c r="BCT680" s="418"/>
      <c r="BCU680" s="418"/>
      <c r="BCV680" s="418"/>
      <c r="BCW680" s="418"/>
      <c r="BCX680" s="418"/>
      <c r="BCY680" s="417"/>
      <c r="BCZ680" s="417"/>
      <c r="BDA680" s="418"/>
      <c r="BDB680" s="418"/>
      <c r="BDC680" s="417"/>
      <c r="BDD680" s="417"/>
      <c r="BDE680" s="418"/>
      <c r="BDF680" s="418"/>
      <c r="BDG680" s="417"/>
      <c r="BDH680" s="417"/>
      <c r="BDI680" s="417"/>
      <c r="BDJ680" s="417"/>
      <c r="BDK680" s="417"/>
      <c r="BDL680" s="417"/>
      <c r="BDM680" s="417"/>
      <c r="BDN680" s="418"/>
      <c r="BDO680" s="418"/>
      <c r="BDP680" s="417"/>
      <c r="BDQ680" s="417"/>
      <c r="BDR680" s="418"/>
      <c r="BDS680" s="418"/>
      <c r="BDT680" s="417"/>
      <c r="BDU680" s="417"/>
      <c r="BDV680" s="417"/>
      <c r="BDW680" s="417"/>
      <c r="BDX680" s="417"/>
      <c r="BDY680" s="411"/>
      <c r="BDZ680" s="443"/>
      <c r="BEA680" s="417"/>
      <c r="BEB680" s="417"/>
      <c r="BEC680" s="417"/>
      <c r="BED680" s="417"/>
      <c r="BEE680" s="417"/>
      <c r="BEF680" s="417"/>
      <c r="BEG680" s="417"/>
      <c r="BEH680" s="416"/>
      <c r="BEI680" s="416"/>
      <c r="BEJ680" s="416"/>
      <c r="BEK680" s="416"/>
      <c r="BEL680" s="416"/>
      <c r="BEM680" s="416"/>
      <c r="BEN680" s="416"/>
      <c r="BEO680" s="416"/>
      <c r="BEP680" s="416"/>
      <c r="BEQ680" s="416"/>
      <c r="BER680" s="416"/>
      <c r="BES680" s="416"/>
      <c r="BET680" s="416"/>
      <c r="BEU680" s="416"/>
      <c r="BEV680" s="416"/>
      <c r="BEW680" s="416"/>
      <c r="BEX680" s="416"/>
      <c r="BEY680" s="416"/>
      <c r="BEZ680" s="416"/>
      <c r="BFA680" s="416"/>
      <c r="BFB680" s="416"/>
      <c r="BFC680" s="416"/>
      <c r="BFD680" s="416"/>
      <c r="BFE680" s="416"/>
      <c r="BFF680" s="416"/>
      <c r="BFG680" s="416"/>
      <c r="BFH680" s="416"/>
      <c r="BFI680" s="416"/>
      <c r="BFJ680" s="416"/>
      <c r="BFK680" s="416"/>
      <c r="BFL680" s="416"/>
      <c r="BFM680" s="416"/>
      <c r="BFN680" s="416"/>
      <c r="BFO680" s="416"/>
      <c r="BFP680" s="416"/>
      <c r="BFQ680" s="416"/>
      <c r="BFR680" s="416"/>
      <c r="BFS680" s="416"/>
      <c r="BFT680" s="416"/>
      <c r="BFU680" s="416"/>
      <c r="BFV680" s="416"/>
      <c r="BFW680" s="416"/>
      <c r="BFX680" s="416"/>
      <c r="BFY680" s="416"/>
      <c r="BFZ680" s="417"/>
      <c r="BGA680" s="417"/>
      <c r="BGB680" s="417"/>
      <c r="BGC680" s="417"/>
      <c r="BGD680" s="417"/>
      <c r="BGE680" s="417"/>
      <c r="BGF680" s="417"/>
      <c r="BGG680" s="417"/>
      <c r="BGH680" s="417"/>
      <c r="BGI680" s="417"/>
      <c r="BGJ680" s="417"/>
      <c r="BGK680" s="417"/>
      <c r="BGL680" s="417"/>
      <c r="BGM680" s="417"/>
      <c r="BGN680" s="417"/>
      <c r="BGO680" s="417"/>
      <c r="BGP680" s="417"/>
      <c r="BGQ680" s="417"/>
      <c r="BGR680" s="417"/>
      <c r="BGS680" s="417"/>
      <c r="BGT680" s="417"/>
      <c r="BGU680" s="417"/>
      <c r="BGV680" s="417"/>
      <c r="BGW680" s="417"/>
      <c r="BGX680" s="418"/>
      <c r="BGY680" s="418"/>
      <c r="BGZ680" s="418"/>
      <c r="BHA680" s="418"/>
      <c r="BHB680" s="418"/>
      <c r="BHC680" s="417"/>
      <c r="BHD680" s="417"/>
      <c r="BHE680" s="418"/>
      <c r="BHF680" s="418"/>
      <c r="BHG680" s="417"/>
      <c r="BHH680" s="417"/>
      <c r="BHI680" s="418"/>
      <c r="BHJ680" s="418"/>
      <c r="BHK680" s="417"/>
      <c r="BHL680" s="417"/>
      <c r="BHM680" s="417"/>
      <c r="BHN680" s="417"/>
      <c r="BHO680" s="417"/>
      <c r="BHP680" s="417"/>
      <c r="BHQ680" s="417"/>
      <c r="BHR680" s="418"/>
      <c r="BHS680" s="418"/>
      <c r="BHT680" s="417"/>
      <c r="BHU680" s="417"/>
      <c r="BHV680" s="418"/>
      <c r="BHW680" s="418"/>
      <c r="BHX680" s="417"/>
      <c r="BHY680" s="417"/>
      <c r="BHZ680" s="417"/>
      <c r="BIA680" s="417"/>
      <c r="BIB680" s="417"/>
      <c r="BIC680" s="411"/>
      <c r="BID680" s="443"/>
      <c r="BIE680" s="417"/>
      <c r="BIF680" s="417"/>
      <c r="BIG680" s="417"/>
      <c r="BIH680" s="417"/>
      <c r="BII680" s="417"/>
      <c r="BIJ680" s="417"/>
      <c r="BIK680" s="417"/>
      <c r="BIL680" s="416"/>
      <c r="BIM680" s="416"/>
      <c r="BIN680" s="416"/>
      <c r="BIO680" s="416"/>
      <c r="BIP680" s="416"/>
      <c r="BIQ680" s="416"/>
      <c r="BIR680" s="416"/>
      <c r="BIS680" s="416"/>
      <c r="BIT680" s="416"/>
      <c r="BIU680" s="416"/>
      <c r="BIV680" s="416"/>
      <c r="BIW680" s="416"/>
      <c r="BIX680" s="416"/>
      <c r="BIY680" s="416"/>
      <c r="BIZ680" s="416"/>
      <c r="BJA680" s="416"/>
      <c r="BJB680" s="416"/>
      <c r="BJC680" s="416"/>
      <c r="BJD680" s="416"/>
      <c r="BJE680" s="416"/>
      <c r="BJF680" s="416"/>
      <c r="BJG680" s="416"/>
      <c r="BJH680" s="416"/>
      <c r="BJI680" s="416"/>
      <c r="BJJ680" s="416"/>
      <c r="BJK680" s="416"/>
      <c r="BJL680" s="416"/>
      <c r="BJM680" s="416"/>
      <c r="BJN680" s="416"/>
      <c r="BJO680" s="416"/>
      <c r="BJP680" s="416"/>
      <c r="BJQ680" s="416"/>
      <c r="BJR680" s="416"/>
      <c r="BJS680" s="416"/>
      <c r="BJT680" s="416"/>
      <c r="BJU680" s="416"/>
      <c r="BJV680" s="416"/>
      <c r="BJW680" s="416"/>
      <c r="BJX680" s="416"/>
      <c r="BJY680" s="416"/>
      <c r="BJZ680" s="416"/>
      <c r="BKA680" s="416"/>
      <c r="BKB680" s="416"/>
      <c r="BKC680" s="416"/>
      <c r="BKD680" s="417"/>
      <c r="BKE680" s="417"/>
      <c r="BKF680" s="417"/>
      <c r="BKG680" s="417"/>
      <c r="BKH680" s="417"/>
      <c r="BKI680" s="417"/>
      <c r="BKJ680" s="417"/>
      <c r="BKK680" s="417"/>
      <c r="BKL680" s="417"/>
      <c r="BKM680" s="417"/>
      <c r="BKN680" s="417"/>
      <c r="BKO680" s="417"/>
      <c r="BKP680" s="417"/>
      <c r="BKQ680" s="417"/>
      <c r="BKR680" s="417"/>
      <c r="BKS680" s="417"/>
      <c r="BKT680" s="417"/>
      <c r="BKU680" s="417"/>
      <c r="BKV680" s="417"/>
      <c r="BKW680" s="417"/>
      <c r="BKX680" s="417"/>
      <c r="BKY680" s="417"/>
      <c r="BKZ680" s="417"/>
      <c r="BLA680" s="417"/>
      <c r="BLB680" s="418"/>
      <c r="BLC680" s="418"/>
      <c r="BLD680" s="418"/>
      <c r="BLE680" s="418"/>
      <c r="BLF680" s="418"/>
      <c r="BLG680" s="417"/>
      <c r="BLH680" s="417"/>
      <c r="BLI680" s="418"/>
      <c r="BLJ680" s="418"/>
      <c r="BLK680" s="417"/>
      <c r="BLL680" s="417"/>
      <c r="BLM680" s="418"/>
      <c r="BLN680" s="418"/>
      <c r="BLO680" s="417"/>
      <c r="BLP680" s="417"/>
      <c r="BLQ680" s="417"/>
      <c r="BLR680" s="417"/>
      <c r="BLS680" s="417"/>
      <c r="BLT680" s="417"/>
      <c r="BLU680" s="417"/>
      <c r="BLV680" s="418"/>
      <c r="BLW680" s="418"/>
      <c r="BLX680" s="417"/>
      <c r="BLY680" s="417"/>
      <c r="BLZ680" s="418"/>
      <c r="BMA680" s="418"/>
      <c r="BMB680" s="417"/>
      <c r="BMC680" s="417"/>
      <c r="BMD680" s="417"/>
      <c r="BME680" s="417"/>
      <c r="BMF680" s="417"/>
      <c r="BMG680" s="411"/>
      <c r="BMH680" s="443"/>
      <c r="BMI680" s="417"/>
      <c r="BMJ680" s="417"/>
      <c r="BMK680" s="417"/>
      <c r="BML680" s="417"/>
      <c r="BMM680" s="417"/>
      <c r="BMN680" s="417"/>
      <c r="BMO680" s="417"/>
      <c r="BMP680" s="416"/>
      <c r="BMQ680" s="416"/>
      <c r="BMR680" s="416"/>
      <c r="BMS680" s="416"/>
      <c r="BMT680" s="416"/>
      <c r="BMU680" s="416"/>
      <c r="BMV680" s="416"/>
      <c r="BMW680" s="416"/>
      <c r="BMX680" s="416"/>
      <c r="BMY680" s="416"/>
      <c r="BMZ680" s="416"/>
      <c r="BNA680" s="416"/>
      <c r="BNB680" s="416"/>
      <c r="BNC680" s="416"/>
      <c r="BND680" s="416"/>
      <c r="BNE680" s="416"/>
      <c r="BNF680" s="416"/>
      <c r="BNG680" s="416"/>
      <c r="BNH680" s="416"/>
      <c r="BNI680" s="416"/>
      <c r="BNJ680" s="416"/>
      <c r="BNK680" s="416"/>
      <c r="BNL680" s="416"/>
      <c r="BNM680" s="416"/>
      <c r="BNN680" s="416"/>
      <c r="BNO680" s="416"/>
      <c r="BNP680" s="416"/>
      <c r="BNQ680" s="416"/>
      <c r="BNR680" s="416"/>
      <c r="BNS680" s="416"/>
      <c r="BNT680" s="416"/>
      <c r="BNU680" s="416"/>
      <c r="BNV680" s="416"/>
      <c r="BNW680" s="416"/>
      <c r="BNX680" s="416"/>
      <c r="BNY680" s="416"/>
      <c r="BNZ680" s="416"/>
      <c r="BOA680" s="416"/>
      <c r="BOB680" s="416"/>
      <c r="BOC680" s="416"/>
      <c r="BOD680" s="416"/>
      <c r="BOE680" s="416"/>
      <c r="BOF680" s="416"/>
      <c r="BOG680" s="416"/>
      <c r="BOH680" s="417"/>
      <c r="BOI680" s="417"/>
      <c r="BOJ680" s="417"/>
      <c r="BOK680" s="417"/>
      <c r="BOL680" s="417"/>
      <c r="BOM680" s="417"/>
      <c r="BON680" s="417"/>
      <c r="BOO680" s="417"/>
      <c r="BOP680" s="417"/>
      <c r="BOQ680" s="417"/>
      <c r="BOR680" s="417"/>
      <c r="BOS680" s="417"/>
      <c r="BOT680" s="417"/>
      <c r="BOU680" s="417"/>
      <c r="BOV680" s="417"/>
      <c r="BOW680" s="417"/>
      <c r="BOX680" s="417"/>
      <c r="BOY680" s="417"/>
      <c r="BOZ680" s="417"/>
      <c r="BPA680" s="417"/>
      <c r="BPB680" s="417"/>
      <c r="BPC680" s="417"/>
      <c r="BPD680" s="417"/>
      <c r="BPE680" s="417"/>
      <c r="BPF680" s="418"/>
      <c r="BPG680" s="418"/>
      <c r="BPH680" s="418"/>
      <c r="BPI680" s="418"/>
      <c r="BPJ680" s="418"/>
      <c r="BPK680" s="417"/>
      <c r="BPL680" s="417"/>
      <c r="BPM680" s="418"/>
      <c r="BPN680" s="418"/>
      <c r="BPO680" s="417"/>
      <c r="BPP680" s="417"/>
      <c r="BPQ680" s="418"/>
      <c r="BPR680" s="418"/>
      <c r="BPS680" s="417"/>
      <c r="BPT680" s="417"/>
      <c r="BPU680" s="417"/>
      <c r="BPV680" s="417"/>
      <c r="BPW680" s="417"/>
      <c r="BPX680" s="417"/>
      <c r="BPY680" s="417"/>
      <c r="BPZ680" s="418"/>
      <c r="BQA680" s="418"/>
      <c r="BQB680" s="417"/>
      <c r="BQC680" s="417"/>
      <c r="BQD680" s="418"/>
      <c r="BQE680" s="418"/>
      <c r="BQF680" s="417"/>
      <c r="BQG680" s="417"/>
      <c r="BQH680" s="417"/>
      <c r="BQI680" s="417"/>
      <c r="BQJ680" s="417"/>
      <c r="BQK680" s="411"/>
      <c r="BQL680" s="443"/>
      <c r="BQM680" s="417"/>
      <c r="BQN680" s="417"/>
      <c r="BQO680" s="417"/>
      <c r="BQP680" s="417"/>
      <c r="BQQ680" s="417"/>
      <c r="BQR680" s="417"/>
      <c r="BQS680" s="417"/>
      <c r="BQT680" s="416"/>
      <c r="BQU680" s="416"/>
      <c r="BQV680" s="416"/>
      <c r="BQW680" s="416"/>
      <c r="BQX680" s="416"/>
      <c r="BQY680" s="416"/>
      <c r="BQZ680" s="416"/>
      <c r="BRA680" s="416"/>
      <c r="BRB680" s="416"/>
      <c r="BRC680" s="416"/>
      <c r="BRD680" s="416"/>
      <c r="BRE680" s="416"/>
      <c r="BRF680" s="416"/>
      <c r="BRG680" s="416"/>
      <c r="BRH680" s="416"/>
      <c r="BRI680" s="416"/>
      <c r="BRJ680" s="416"/>
      <c r="BRK680" s="416"/>
      <c r="BRL680" s="416"/>
      <c r="BRM680" s="416"/>
      <c r="BRN680" s="416"/>
      <c r="BRO680" s="416"/>
      <c r="BRP680" s="416"/>
      <c r="BRQ680" s="416"/>
      <c r="BRR680" s="416"/>
      <c r="BRS680" s="416"/>
      <c r="BRT680" s="416"/>
      <c r="BRU680" s="416"/>
      <c r="BRV680" s="416"/>
      <c r="BRW680" s="416"/>
      <c r="BRX680" s="416"/>
      <c r="BRY680" s="416"/>
      <c r="BRZ680" s="416"/>
      <c r="BSA680" s="416"/>
      <c r="BSB680" s="416"/>
      <c r="BSC680" s="416"/>
      <c r="BSD680" s="416"/>
      <c r="BSE680" s="416"/>
      <c r="BSF680" s="416"/>
      <c r="BSG680" s="416"/>
      <c r="BSH680" s="416"/>
      <c r="BSI680" s="416"/>
      <c r="BSJ680" s="416"/>
      <c r="BSK680" s="416"/>
      <c r="BSL680" s="417"/>
      <c r="BSM680" s="417"/>
      <c r="BSN680" s="417"/>
      <c r="BSO680" s="417"/>
      <c r="BSP680" s="417"/>
      <c r="BSQ680" s="417"/>
      <c r="BSR680" s="417"/>
      <c r="BSS680" s="417"/>
      <c r="BST680" s="417"/>
      <c r="BSU680" s="417"/>
      <c r="BSV680" s="417"/>
      <c r="BSW680" s="417"/>
      <c r="BSX680" s="417"/>
      <c r="BSY680" s="417"/>
      <c r="BSZ680" s="417"/>
      <c r="BTA680" s="417"/>
      <c r="BTB680" s="417"/>
      <c r="BTC680" s="417"/>
      <c r="BTD680" s="417"/>
      <c r="BTE680" s="417"/>
      <c r="BTF680" s="417"/>
      <c r="BTG680" s="417"/>
      <c r="BTH680" s="417"/>
      <c r="BTI680" s="417"/>
      <c r="BTJ680" s="418"/>
      <c r="BTK680" s="418"/>
      <c r="BTL680" s="418"/>
      <c r="BTM680" s="418"/>
      <c r="BTN680" s="418"/>
      <c r="BTO680" s="417"/>
      <c r="BTP680" s="417"/>
      <c r="BTQ680" s="418"/>
      <c r="BTR680" s="418"/>
      <c r="BTS680" s="417"/>
      <c r="BTT680" s="417"/>
      <c r="BTU680" s="418"/>
      <c r="BTV680" s="418"/>
      <c r="BTW680" s="417"/>
      <c r="BTX680" s="417"/>
      <c r="BTY680" s="417"/>
      <c r="BTZ680" s="417"/>
      <c r="BUA680" s="417"/>
      <c r="BUB680" s="417"/>
      <c r="BUC680" s="417"/>
      <c r="BUD680" s="418"/>
      <c r="BUE680" s="418"/>
      <c r="BUF680" s="417"/>
      <c r="BUG680" s="417"/>
      <c r="BUH680" s="418"/>
      <c r="BUI680" s="418"/>
      <c r="BUJ680" s="417"/>
      <c r="BUK680" s="417"/>
      <c r="BUL680" s="417"/>
      <c r="BUM680" s="417"/>
      <c r="BUN680" s="417"/>
      <c r="BUO680" s="411"/>
      <c r="BUP680" s="443"/>
      <c r="BUQ680" s="417"/>
      <c r="BUR680" s="417"/>
      <c r="BUS680" s="417"/>
      <c r="BUT680" s="417"/>
      <c r="BUU680" s="417"/>
      <c r="BUV680" s="417"/>
      <c r="BUW680" s="417"/>
      <c r="BUX680" s="416"/>
      <c r="BUY680" s="416"/>
      <c r="BUZ680" s="416"/>
      <c r="BVA680" s="416"/>
      <c r="BVB680" s="416"/>
      <c r="BVC680" s="416"/>
      <c r="BVD680" s="416"/>
      <c r="BVE680" s="416"/>
      <c r="BVF680" s="416"/>
      <c r="BVG680" s="416"/>
      <c r="BVH680" s="416"/>
      <c r="BVI680" s="416"/>
      <c r="BVJ680" s="416"/>
      <c r="BVK680" s="416"/>
      <c r="BVL680" s="416"/>
      <c r="BVM680" s="416"/>
      <c r="BVN680" s="416"/>
      <c r="BVO680" s="416"/>
      <c r="BVP680" s="416"/>
      <c r="BVQ680" s="416"/>
      <c r="BVR680" s="416"/>
      <c r="BVS680" s="416"/>
      <c r="BVT680" s="416"/>
      <c r="BVU680" s="416"/>
      <c r="BVV680" s="416"/>
      <c r="BVW680" s="416"/>
      <c r="BVX680" s="416"/>
      <c r="BVY680" s="416"/>
      <c r="BVZ680" s="416"/>
      <c r="BWA680" s="416"/>
      <c r="BWB680" s="416"/>
      <c r="BWC680" s="416"/>
      <c r="BWD680" s="416"/>
      <c r="BWE680" s="416"/>
      <c r="BWF680" s="416"/>
      <c r="BWG680" s="416"/>
      <c r="BWH680" s="416"/>
      <c r="BWI680" s="416"/>
      <c r="BWJ680" s="416"/>
      <c r="BWK680" s="416"/>
      <c r="BWL680" s="416"/>
      <c r="BWM680" s="416"/>
      <c r="BWN680" s="416"/>
      <c r="BWO680" s="416"/>
      <c r="BWP680" s="417"/>
      <c r="BWQ680" s="417"/>
      <c r="BWR680" s="417"/>
      <c r="BWS680" s="417"/>
      <c r="BWT680" s="417"/>
      <c r="BWU680" s="417"/>
      <c r="BWV680" s="417"/>
      <c r="BWW680" s="417"/>
      <c r="BWX680" s="417"/>
      <c r="BWY680" s="417"/>
      <c r="BWZ680" s="417"/>
      <c r="BXA680" s="417"/>
      <c r="BXB680" s="417"/>
      <c r="BXC680" s="417"/>
      <c r="BXD680" s="417"/>
      <c r="BXE680" s="417"/>
      <c r="BXF680" s="417"/>
      <c r="BXG680" s="417"/>
      <c r="BXH680" s="417"/>
      <c r="BXI680" s="417"/>
      <c r="BXJ680" s="417"/>
      <c r="BXK680" s="417"/>
      <c r="BXL680" s="417"/>
      <c r="BXM680" s="417"/>
      <c r="BXN680" s="418"/>
      <c r="BXO680" s="418"/>
      <c r="BXP680" s="418"/>
      <c r="BXQ680" s="418"/>
      <c r="BXR680" s="418"/>
      <c r="BXS680" s="417"/>
      <c r="BXT680" s="417"/>
      <c r="BXU680" s="418"/>
      <c r="BXV680" s="418"/>
      <c r="BXW680" s="417"/>
      <c r="BXX680" s="417"/>
      <c r="BXY680" s="418"/>
      <c r="BXZ680" s="418"/>
      <c r="BYA680" s="417"/>
      <c r="BYB680" s="417"/>
      <c r="BYC680" s="417"/>
      <c r="BYD680" s="417"/>
      <c r="BYE680" s="417"/>
      <c r="BYF680" s="417"/>
      <c r="BYG680" s="417"/>
      <c r="BYH680" s="418"/>
      <c r="BYI680" s="418"/>
      <c r="BYJ680" s="417"/>
      <c r="BYK680" s="417"/>
      <c r="BYL680" s="418"/>
      <c r="BYM680" s="418"/>
      <c r="BYN680" s="417"/>
      <c r="BYO680" s="417"/>
      <c r="BYP680" s="417"/>
      <c r="BYQ680" s="417"/>
      <c r="BYR680" s="417"/>
      <c r="BYS680" s="411"/>
      <c r="BYT680" s="443"/>
      <c r="BYU680" s="417"/>
      <c r="BYV680" s="417"/>
      <c r="BYW680" s="417"/>
      <c r="BYX680" s="417"/>
      <c r="BYY680" s="417"/>
      <c r="BYZ680" s="417"/>
      <c r="BZA680" s="417"/>
      <c r="BZB680" s="416"/>
      <c r="BZC680" s="416"/>
      <c r="BZD680" s="416"/>
      <c r="BZE680" s="416"/>
      <c r="BZF680" s="416"/>
      <c r="BZG680" s="416"/>
      <c r="BZH680" s="416"/>
      <c r="BZI680" s="416"/>
      <c r="BZJ680" s="416"/>
      <c r="BZK680" s="416"/>
      <c r="BZL680" s="416"/>
      <c r="BZM680" s="416"/>
      <c r="BZN680" s="416"/>
      <c r="BZO680" s="416"/>
      <c r="BZP680" s="416"/>
      <c r="BZQ680" s="416"/>
      <c r="BZR680" s="416"/>
      <c r="BZS680" s="416"/>
      <c r="BZT680" s="416"/>
      <c r="BZU680" s="416"/>
      <c r="BZV680" s="416"/>
      <c r="BZW680" s="416"/>
      <c r="BZX680" s="416"/>
      <c r="BZY680" s="416"/>
      <c r="BZZ680" s="416"/>
      <c r="CAA680" s="416"/>
      <c r="CAB680" s="416"/>
      <c r="CAC680" s="416"/>
      <c r="CAD680" s="416"/>
      <c r="CAE680" s="416"/>
      <c r="CAF680" s="416"/>
      <c r="CAG680" s="416"/>
      <c r="CAH680" s="416"/>
      <c r="CAI680" s="416"/>
      <c r="CAJ680" s="416"/>
      <c r="CAK680" s="416"/>
      <c r="CAL680" s="416"/>
      <c r="CAM680" s="416"/>
      <c r="CAN680" s="416"/>
      <c r="CAO680" s="416"/>
      <c r="CAP680" s="416"/>
      <c r="CAQ680" s="416"/>
      <c r="CAR680" s="416"/>
      <c r="CAS680" s="416"/>
      <c r="CAT680" s="417"/>
      <c r="CAU680" s="417"/>
      <c r="CAV680" s="417"/>
      <c r="CAW680" s="417"/>
      <c r="CAX680" s="417"/>
      <c r="CAY680" s="417"/>
      <c r="CAZ680" s="417"/>
      <c r="CBA680" s="417"/>
      <c r="CBB680" s="417"/>
      <c r="CBC680" s="417"/>
      <c r="CBD680" s="417"/>
      <c r="CBE680" s="417"/>
      <c r="CBF680" s="417"/>
      <c r="CBG680" s="417"/>
      <c r="CBH680" s="417"/>
      <c r="CBI680" s="417"/>
      <c r="CBJ680" s="417"/>
      <c r="CBK680" s="417"/>
      <c r="CBL680" s="417"/>
      <c r="CBM680" s="417"/>
      <c r="CBN680" s="417"/>
      <c r="CBO680" s="417"/>
      <c r="CBP680" s="417"/>
      <c r="CBQ680" s="417"/>
      <c r="CBR680" s="418"/>
      <c r="CBS680" s="418"/>
      <c r="CBT680" s="418"/>
      <c r="CBU680" s="418"/>
      <c r="CBV680" s="418"/>
      <c r="CBW680" s="417"/>
      <c r="CBX680" s="417"/>
      <c r="CBY680" s="418"/>
      <c r="CBZ680" s="418"/>
      <c r="CCA680" s="417"/>
      <c r="CCB680" s="417"/>
      <c r="CCC680" s="418"/>
      <c r="CCD680" s="418"/>
      <c r="CCE680" s="417"/>
      <c r="CCF680" s="417"/>
      <c r="CCG680" s="417"/>
      <c r="CCH680" s="417"/>
      <c r="CCI680" s="417"/>
      <c r="CCJ680" s="417"/>
      <c r="CCK680" s="417"/>
      <c r="CCL680" s="418"/>
      <c r="CCM680" s="418"/>
      <c r="CCN680" s="417"/>
      <c r="CCO680" s="417"/>
      <c r="CCP680" s="418"/>
      <c r="CCQ680" s="418"/>
      <c r="CCR680" s="417"/>
      <c r="CCS680" s="417"/>
      <c r="CCT680" s="417"/>
      <c r="CCU680" s="417"/>
      <c r="CCV680" s="417"/>
      <c r="CCW680" s="411"/>
      <c r="CCX680" s="443"/>
      <c r="CCY680" s="417"/>
      <c r="CCZ680" s="417"/>
      <c r="CDA680" s="417"/>
      <c r="CDB680" s="417"/>
      <c r="CDC680" s="417"/>
      <c r="CDD680" s="417"/>
      <c r="CDE680" s="417"/>
      <c r="CDF680" s="416"/>
      <c r="CDG680" s="416"/>
      <c r="CDH680" s="416"/>
      <c r="CDI680" s="416"/>
      <c r="CDJ680" s="416"/>
      <c r="CDK680" s="416"/>
      <c r="CDL680" s="416"/>
      <c r="CDM680" s="416"/>
      <c r="CDN680" s="416"/>
      <c r="CDO680" s="416"/>
      <c r="CDP680" s="416"/>
      <c r="CDQ680" s="416"/>
      <c r="CDR680" s="416"/>
      <c r="CDS680" s="416"/>
      <c r="CDT680" s="416"/>
      <c r="CDU680" s="416"/>
      <c r="CDV680" s="416"/>
      <c r="CDW680" s="416"/>
      <c r="CDX680" s="416"/>
      <c r="CDY680" s="416"/>
      <c r="CDZ680" s="416"/>
      <c r="CEA680" s="416"/>
      <c r="CEB680" s="416"/>
      <c r="CEC680" s="416"/>
      <c r="CED680" s="416"/>
      <c r="CEE680" s="416"/>
      <c r="CEF680" s="416"/>
      <c r="CEG680" s="416"/>
      <c r="CEH680" s="416"/>
      <c r="CEI680" s="416"/>
      <c r="CEJ680" s="416"/>
      <c r="CEK680" s="416"/>
      <c r="CEL680" s="416"/>
      <c r="CEM680" s="416"/>
      <c r="CEN680" s="416"/>
      <c r="CEO680" s="416"/>
      <c r="CEP680" s="416"/>
      <c r="CEQ680" s="416"/>
      <c r="CER680" s="416"/>
      <c r="CES680" s="416"/>
      <c r="CET680" s="416"/>
      <c r="CEU680" s="416"/>
      <c r="CEV680" s="416"/>
      <c r="CEW680" s="416"/>
      <c r="CEX680" s="417"/>
      <c r="CEY680" s="417"/>
      <c r="CEZ680" s="417"/>
      <c r="CFA680" s="417"/>
      <c r="CFB680" s="417"/>
      <c r="CFC680" s="417"/>
      <c r="CFD680" s="417"/>
      <c r="CFE680" s="417"/>
      <c r="CFF680" s="417"/>
      <c r="CFG680" s="417"/>
      <c r="CFH680" s="417"/>
      <c r="CFI680" s="417"/>
      <c r="CFJ680" s="417"/>
      <c r="CFK680" s="417"/>
      <c r="CFL680" s="417"/>
      <c r="CFM680" s="417"/>
      <c r="CFN680" s="417"/>
      <c r="CFO680" s="417"/>
      <c r="CFP680" s="417"/>
      <c r="CFQ680" s="417"/>
      <c r="CFR680" s="417"/>
      <c r="CFS680" s="417"/>
      <c r="CFT680" s="417"/>
      <c r="CFU680" s="417"/>
      <c r="CFV680" s="418"/>
      <c r="CFW680" s="418"/>
      <c r="CFX680" s="418"/>
      <c r="CFY680" s="418"/>
      <c r="CFZ680" s="418"/>
      <c r="CGA680" s="417"/>
      <c r="CGB680" s="417"/>
      <c r="CGC680" s="418"/>
      <c r="CGD680" s="418"/>
      <c r="CGE680" s="417"/>
      <c r="CGF680" s="417"/>
      <c r="CGG680" s="418"/>
      <c r="CGH680" s="418"/>
      <c r="CGI680" s="417"/>
      <c r="CGJ680" s="417"/>
      <c r="CGK680" s="417"/>
      <c r="CGL680" s="417"/>
      <c r="CGM680" s="417"/>
      <c r="CGN680" s="417"/>
      <c r="CGO680" s="417"/>
      <c r="CGP680" s="418"/>
      <c r="CGQ680" s="418"/>
      <c r="CGR680" s="417"/>
      <c r="CGS680" s="417"/>
      <c r="CGT680" s="418"/>
      <c r="CGU680" s="418"/>
      <c r="CGV680" s="417"/>
      <c r="CGW680" s="417"/>
      <c r="CGX680" s="417"/>
      <c r="CGY680" s="417"/>
      <c r="CGZ680" s="417"/>
      <c r="CHA680" s="411"/>
      <c r="CHB680" s="443"/>
      <c r="CHC680" s="417"/>
      <c r="CHD680" s="417"/>
      <c r="CHE680" s="417"/>
      <c r="CHF680" s="417"/>
      <c r="CHG680" s="417"/>
      <c r="CHH680" s="417"/>
      <c r="CHI680" s="417"/>
      <c r="CHJ680" s="416"/>
      <c r="CHK680" s="416"/>
      <c r="CHL680" s="416"/>
      <c r="CHM680" s="416"/>
      <c r="CHN680" s="416"/>
      <c r="CHO680" s="416"/>
      <c r="CHP680" s="416"/>
      <c r="CHQ680" s="416"/>
      <c r="CHR680" s="416"/>
      <c r="CHS680" s="416"/>
      <c r="CHT680" s="416"/>
      <c r="CHU680" s="416"/>
      <c r="CHV680" s="416"/>
      <c r="CHW680" s="416"/>
      <c r="CHX680" s="416"/>
      <c r="CHY680" s="416"/>
      <c r="CHZ680" s="416"/>
      <c r="CIA680" s="416"/>
      <c r="CIB680" s="416"/>
      <c r="CIC680" s="416"/>
      <c r="CID680" s="416"/>
      <c r="CIE680" s="416"/>
      <c r="CIF680" s="416"/>
      <c r="CIG680" s="416"/>
      <c r="CIH680" s="416"/>
      <c r="CII680" s="416"/>
      <c r="CIJ680" s="416"/>
      <c r="CIK680" s="416"/>
      <c r="CIL680" s="416"/>
      <c r="CIM680" s="416"/>
      <c r="CIN680" s="416"/>
      <c r="CIO680" s="416"/>
      <c r="CIP680" s="416"/>
      <c r="CIQ680" s="416"/>
      <c r="CIR680" s="416"/>
      <c r="CIS680" s="416"/>
      <c r="CIT680" s="416"/>
      <c r="CIU680" s="416"/>
      <c r="CIV680" s="416"/>
      <c r="CIW680" s="416"/>
      <c r="CIX680" s="416"/>
      <c r="CIY680" s="416"/>
      <c r="CIZ680" s="416"/>
      <c r="CJA680" s="416"/>
      <c r="CJB680" s="417"/>
      <c r="CJC680" s="417"/>
      <c r="CJD680" s="417"/>
      <c r="CJE680" s="417"/>
      <c r="CJF680" s="417"/>
      <c r="CJG680" s="417"/>
      <c r="CJH680" s="417"/>
      <c r="CJI680" s="417"/>
      <c r="CJJ680" s="417"/>
      <c r="CJK680" s="417"/>
      <c r="CJL680" s="417"/>
      <c r="CJM680" s="417"/>
      <c r="CJN680" s="417"/>
      <c r="CJO680" s="417"/>
      <c r="CJP680" s="417"/>
      <c r="CJQ680" s="417"/>
      <c r="CJR680" s="417"/>
      <c r="CJS680" s="417"/>
      <c r="CJT680" s="417"/>
      <c r="CJU680" s="417"/>
      <c r="CJV680" s="417"/>
      <c r="CJW680" s="417"/>
      <c r="CJX680" s="417"/>
      <c r="CJY680" s="417"/>
      <c r="CJZ680" s="418"/>
      <c r="CKA680" s="418"/>
      <c r="CKB680" s="418"/>
      <c r="CKC680" s="418"/>
      <c r="CKD680" s="418"/>
      <c r="CKE680" s="417"/>
      <c r="CKF680" s="417"/>
      <c r="CKG680" s="418"/>
      <c r="CKH680" s="418"/>
      <c r="CKI680" s="417"/>
      <c r="CKJ680" s="417"/>
      <c r="CKK680" s="418"/>
      <c r="CKL680" s="418"/>
      <c r="CKM680" s="417"/>
      <c r="CKN680" s="417"/>
      <c r="CKO680" s="417"/>
      <c r="CKP680" s="417"/>
      <c r="CKQ680" s="417"/>
      <c r="CKR680" s="417"/>
      <c r="CKS680" s="417"/>
      <c r="CKT680" s="418"/>
      <c r="CKU680" s="418"/>
      <c r="CKV680" s="417"/>
      <c r="CKW680" s="417"/>
      <c r="CKX680" s="418"/>
      <c r="CKY680" s="418"/>
      <c r="CKZ680" s="417"/>
      <c r="CLA680" s="417"/>
      <c r="CLB680" s="417"/>
      <c r="CLC680" s="417"/>
      <c r="CLD680" s="417"/>
      <c r="CLE680" s="411"/>
      <c r="CLF680" s="443"/>
      <c r="CLG680" s="417"/>
      <c r="CLH680" s="417"/>
      <c r="CLI680" s="417"/>
      <c r="CLJ680" s="417"/>
      <c r="CLK680" s="417"/>
      <c r="CLL680" s="417"/>
      <c r="CLM680" s="417"/>
      <c r="CLN680" s="416"/>
      <c r="CLO680" s="416"/>
      <c r="CLP680" s="416"/>
      <c r="CLQ680" s="416"/>
      <c r="CLR680" s="416"/>
      <c r="CLS680" s="416"/>
      <c r="CLT680" s="416"/>
      <c r="CLU680" s="416"/>
      <c r="CLV680" s="416"/>
      <c r="CLW680" s="416"/>
      <c r="CLX680" s="416"/>
      <c r="CLY680" s="416"/>
      <c r="CLZ680" s="416"/>
      <c r="CMA680" s="416"/>
      <c r="CMB680" s="416"/>
      <c r="CMC680" s="416"/>
      <c r="CMD680" s="416"/>
      <c r="CME680" s="416"/>
      <c r="CMF680" s="416"/>
      <c r="CMG680" s="416"/>
      <c r="CMH680" s="416"/>
      <c r="CMI680" s="416"/>
      <c r="CMJ680" s="416"/>
      <c r="CMK680" s="416"/>
      <c r="CML680" s="416"/>
      <c r="CMM680" s="416"/>
      <c r="CMN680" s="416"/>
      <c r="CMO680" s="416"/>
      <c r="CMP680" s="416"/>
      <c r="CMQ680" s="416"/>
      <c r="CMR680" s="416"/>
      <c r="CMS680" s="416"/>
      <c r="CMT680" s="416"/>
      <c r="CMU680" s="416"/>
      <c r="CMV680" s="416"/>
      <c r="CMW680" s="416"/>
      <c r="CMX680" s="416"/>
      <c r="CMY680" s="416"/>
      <c r="CMZ680" s="416"/>
      <c r="CNA680" s="416"/>
      <c r="CNB680" s="416"/>
      <c r="CNC680" s="416"/>
      <c r="CND680" s="416"/>
      <c r="CNE680" s="416"/>
      <c r="CNF680" s="417"/>
      <c r="CNG680" s="417"/>
      <c r="CNH680" s="417"/>
      <c r="CNI680" s="417"/>
      <c r="CNJ680" s="417"/>
      <c r="CNK680" s="417"/>
      <c r="CNL680" s="417"/>
      <c r="CNM680" s="417"/>
      <c r="CNN680" s="417"/>
      <c r="CNO680" s="417"/>
      <c r="CNP680" s="417"/>
      <c r="CNQ680" s="417"/>
      <c r="CNR680" s="417"/>
      <c r="CNS680" s="417"/>
      <c r="CNT680" s="417"/>
      <c r="CNU680" s="417"/>
      <c r="CNV680" s="417"/>
      <c r="CNW680" s="417"/>
      <c r="CNX680" s="417"/>
      <c r="CNY680" s="417"/>
      <c r="CNZ680" s="417"/>
      <c r="COA680" s="417"/>
      <c r="COB680" s="417"/>
      <c r="COC680" s="417"/>
      <c r="COD680" s="418"/>
      <c r="COE680" s="418"/>
      <c r="COF680" s="418"/>
      <c r="COG680" s="418"/>
      <c r="COH680" s="418"/>
      <c r="COI680" s="417"/>
      <c r="COJ680" s="417"/>
      <c r="COK680" s="418"/>
      <c r="COL680" s="418"/>
      <c r="COM680" s="417"/>
      <c r="CON680" s="417"/>
      <c r="COO680" s="418"/>
      <c r="COP680" s="418"/>
      <c r="COQ680" s="417"/>
      <c r="COR680" s="417"/>
      <c r="COS680" s="417"/>
      <c r="COT680" s="417"/>
      <c r="COU680" s="417"/>
      <c r="COV680" s="417"/>
      <c r="COW680" s="417"/>
      <c r="COX680" s="418"/>
      <c r="COY680" s="418"/>
      <c r="COZ680" s="417"/>
      <c r="CPA680" s="417"/>
      <c r="CPB680" s="418"/>
      <c r="CPC680" s="418"/>
      <c r="CPD680" s="417"/>
      <c r="CPE680" s="417"/>
      <c r="CPF680" s="417"/>
      <c r="CPG680" s="417"/>
      <c r="CPH680" s="417"/>
      <c r="CPI680" s="411"/>
      <c r="CPJ680" s="443"/>
      <c r="CPK680" s="417"/>
      <c r="CPL680" s="417"/>
      <c r="CPM680" s="417"/>
      <c r="CPN680" s="417"/>
      <c r="CPO680" s="417"/>
      <c r="CPP680" s="417"/>
      <c r="CPQ680" s="417"/>
      <c r="CPR680" s="416"/>
      <c r="CPS680" s="416"/>
      <c r="CPT680" s="416"/>
      <c r="CPU680" s="416"/>
      <c r="CPV680" s="416"/>
      <c r="CPW680" s="416"/>
      <c r="CPX680" s="416"/>
      <c r="CPY680" s="416"/>
      <c r="CPZ680" s="416"/>
      <c r="CQA680" s="416"/>
      <c r="CQB680" s="416"/>
      <c r="CQC680" s="416"/>
      <c r="CQD680" s="416"/>
      <c r="CQE680" s="416"/>
      <c r="CQF680" s="416"/>
      <c r="CQG680" s="416"/>
      <c r="CQH680" s="416"/>
      <c r="CQI680" s="416"/>
      <c r="CQJ680" s="416"/>
      <c r="CQK680" s="416"/>
      <c r="CQL680" s="416"/>
      <c r="CQM680" s="416"/>
      <c r="CQN680" s="416"/>
      <c r="CQO680" s="416"/>
      <c r="CQP680" s="416"/>
      <c r="CQQ680" s="416"/>
      <c r="CQR680" s="416"/>
      <c r="CQS680" s="416"/>
      <c r="CQT680" s="416"/>
      <c r="CQU680" s="416"/>
      <c r="CQV680" s="416"/>
      <c r="CQW680" s="416"/>
      <c r="CQX680" s="416"/>
      <c r="CQY680" s="416"/>
      <c r="CQZ680" s="416"/>
      <c r="CRA680" s="416"/>
      <c r="CRB680" s="416"/>
      <c r="CRC680" s="416"/>
      <c r="CRD680" s="416"/>
      <c r="CRE680" s="416"/>
      <c r="CRF680" s="416"/>
      <c r="CRG680" s="416"/>
      <c r="CRH680" s="416"/>
      <c r="CRI680" s="416"/>
      <c r="CRJ680" s="417"/>
      <c r="CRK680" s="417"/>
      <c r="CRL680" s="417"/>
      <c r="CRM680" s="417"/>
      <c r="CRN680" s="417"/>
      <c r="CRO680" s="417"/>
      <c r="CRP680" s="417"/>
      <c r="CRQ680" s="417"/>
      <c r="CRR680" s="417"/>
      <c r="CRS680" s="417"/>
      <c r="CRT680" s="417"/>
      <c r="CRU680" s="417"/>
      <c r="CRV680" s="417"/>
      <c r="CRW680" s="417"/>
      <c r="CRX680" s="417"/>
      <c r="CRY680" s="417"/>
      <c r="CRZ680" s="417"/>
      <c r="CSA680" s="417"/>
      <c r="CSB680" s="417"/>
      <c r="CSC680" s="417"/>
      <c r="CSD680" s="417"/>
      <c r="CSE680" s="417"/>
      <c r="CSF680" s="417"/>
      <c r="CSG680" s="417"/>
      <c r="CSH680" s="418"/>
      <c r="CSI680" s="418"/>
      <c r="CSJ680" s="418"/>
      <c r="CSK680" s="418"/>
      <c r="CSL680" s="418"/>
      <c r="CSM680" s="417"/>
      <c r="CSN680" s="417"/>
      <c r="CSO680" s="418"/>
      <c r="CSP680" s="418"/>
      <c r="CSQ680" s="417"/>
      <c r="CSR680" s="417"/>
      <c r="CSS680" s="418"/>
      <c r="CST680" s="418"/>
      <c r="CSU680" s="417"/>
      <c r="CSV680" s="417"/>
      <c r="CSW680" s="417"/>
      <c r="CSX680" s="417"/>
      <c r="CSY680" s="417"/>
      <c r="CSZ680" s="417"/>
      <c r="CTA680" s="417"/>
      <c r="CTB680" s="418"/>
      <c r="CTC680" s="418"/>
      <c r="CTD680" s="417"/>
      <c r="CTE680" s="417"/>
      <c r="CTF680" s="418"/>
      <c r="CTG680" s="418"/>
      <c r="CTH680" s="417"/>
      <c r="CTI680" s="417"/>
      <c r="CTJ680" s="417"/>
      <c r="CTK680" s="417"/>
      <c r="CTL680" s="417"/>
      <c r="CTM680" s="411"/>
      <c r="CTN680" s="443"/>
      <c r="CTO680" s="417"/>
      <c r="CTP680" s="417"/>
      <c r="CTQ680" s="417"/>
      <c r="CTR680" s="417"/>
      <c r="CTS680" s="417"/>
      <c r="CTT680" s="417"/>
      <c r="CTU680" s="417"/>
      <c r="CTV680" s="416"/>
      <c r="CTW680" s="416"/>
      <c r="CTX680" s="416"/>
      <c r="CTY680" s="416"/>
      <c r="CTZ680" s="416"/>
      <c r="CUA680" s="416"/>
      <c r="CUB680" s="416"/>
      <c r="CUC680" s="416"/>
      <c r="CUD680" s="416"/>
      <c r="CUE680" s="416"/>
      <c r="CUF680" s="416"/>
      <c r="CUG680" s="416"/>
      <c r="CUH680" s="416"/>
      <c r="CUI680" s="416"/>
      <c r="CUJ680" s="416"/>
      <c r="CUK680" s="416"/>
      <c r="CUL680" s="416"/>
      <c r="CUM680" s="416"/>
      <c r="CUN680" s="416"/>
      <c r="CUO680" s="416"/>
      <c r="CUP680" s="416"/>
      <c r="CUQ680" s="416"/>
      <c r="CUR680" s="416"/>
      <c r="CUS680" s="416"/>
      <c r="CUT680" s="416"/>
      <c r="CUU680" s="416"/>
      <c r="CUV680" s="416"/>
      <c r="CUW680" s="416"/>
      <c r="CUX680" s="416"/>
      <c r="CUY680" s="416"/>
      <c r="CUZ680" s="416"/>
      <c r="CVA680" s="416"/>
      <c r="CVB680" s="416"/>
      <c r="CVC680" s="416"/>
      <c r="CVD680" s="416"/>
      <c r="CVE680" s="416"/>
      <c r="CVF680" s="416"/>
      <c r="CVG680" s="416"/>
      <c r="CVH680" s="416"/>
      <c r="CVI680" s="416"/>
      <c r="CVJ680" s="416"/>
      <c r="CVK680" s="416"/>
      <c r="CVL680" s="416"/>
      <c r="CVM680" s="416"/>
      <c r="CVN680" s="417"/>
      <c r="CVO680" s="417"/>
      <c r="CVP680" s="417"/>
      <c r="CVQ680" s="417"/>
      <c r="CVR680" s="417"/>
      <c r="CVS680" s="417"/>
      <c r="CVT680" s="417"/>
      <c r="CVU680" s="417"/>
      <c r="CVV680" s="417"/>
      <c r="CVW680" s="417"/>
      <c r="CVX680" s="417"/>
      <c r="CVY680" s="417"/>
      <c r="CVZ680" s="417"/>
      <c r="CWA680" s="417"/>
      <c r="CWB680" s="417"/>
      <c r="CWC680" s="417"/>
      <c r="CWD680" s="417"/>
      <c r="CWE680" s="417"/>
      <c r="CWF680" s="417"/>
      <c r="CWG680" s="417"/>
      <c r="CWH680" s="417"/>
      <c r="CWI680" s="417"/>
      <c r="CWJ680" s="417"/>
      <c r="CWK680" s="417"/>
      <c r="CWL680" s="418"/>
      <c r="CWM680" s="418"/>
      <c r="CWN680" s="418"/>
      <c r="CWO680" s="418"/>
      <c r="CWP680" s="418"/>
      <c r="CWQ680" s="417"/>
      <c r="CWR680" s="417"/>
      <c r="CWS680" s="418"/>
      <c r="CWT680" s="418"/>
      <c r="CWU680" s="417"/>
      <c r="CWV680" s="417"/>
      <c r="CWW680" s="418"/>
      <c r="CWX680" s="418"/>
      <c r="CWY680" s="417"/>
      <c r="CWZ680" s="417"/>
      <c r="CXA680" s="417"/>
      <c r="CXB680" s="417"/>
      <c r="CXC680" s="417"/>
      <c r="CXD680" s="417"/>
      <c r="CXE680" s="417"/>
      <c r="CXF680" s="418"/>
      <c r="CXG680" s="418"/>
      <c r="CXH680" s="417"/>
      <c r="CXI680" s="417"/>
      <c r="CXJ680" s="418"/>
      <c r="CXK680" s="418"/>
      <c r="CXL680" s="417"/>
      <c r="CXM680" s="417"/>
      <c r="CXN680" s="417"/>
      <c r="CXO680" s="417"/>
      <c r="CXP680" s="417"/>
      <c r="CXQ680" s="411"/>
      <c r="CXR680" s="443"/>
      <c r="CXS680" s="417"/>
      <c r="CXT680" s="417"/>
      <c r="CXU680" s="417"/>
      <c r="CXV680" s="417"/>
      <c r="CXW680" s="417"/>
      <c r="CXX680" s="417"/>
      <c r="CXY680" s="417"/>
      <c r="CXZ680" s="416"/>
      <c r="CYA680" s="416"/>
      <c r="CYB680" s="416"/>
      <c r="CYC680" s="416"/>
      <c r="CYD680" s="416"/>
      <c r="CYE680" s="416"/>
      <c r="CYF680" s="416"/>
      <c r="CYG680" s="416"/>
      <c r="CYH680" s="416"/>
      <c r="CYI680" s="416"/>
      <c r="CYJ680" s="416"/>
      <c r="CYK680" s="416"/>
      <c r="CYL680" s="416"/>
      <c r="CYM680" s="416"/>
      <c r="CYN680" s="416"/>
      <c r="CYO680" s="416"/>
      <c r="CYP680" s="416"/>
      <c r="CYQ680" s="416"/>
      <c r="CYR680" s="416"/>
      <c r="CYS680" s="416"/>
      <c r="CYT680" s="416"/>
      <c r="CYU680" s="416"/>
      <c r="CYV680" s="416"/>
      <c r="CYW680" s="416"/>
      <c r="CYX680" s="416"/>
      <c r="CYY680" s="416"/>
      <c r="CYZ680" s="416"/>
      <c r="CZA680" s="416"/>
      <c r="CZB680" s="416"/>
      <c r="CZC680" s="416"/>
      <c r="CZD680" s="416"/>
      <c r="CZE680" s="416"/>
      <c r="CZF680" s="416"/>
      <c r="CZG680" s="416"/>
      <c r="CZH680" s="416"/>
      <c r="CZI680" s="416"/>
      <c r="CZJ680" s="416"/>
      <c r="CZK680" s="416"/>
      <c r="CZL680" s="416"/>
      <c r="CZM680" s="416"/>
      <c r="CZN680" s="416"/>
      <c r="CZO680" s="416"/>
      <c r="CZP680" s="416"/>
      <c r="CZQ680" s="416"/>
      <c r="CZR680" s="417"/>
      <c r="CZS680" s="417"/>
      <c r="CZT680" s="417"/>
      <c r="CZU680" s="417"/>
      <c r="CZV680" s="417"/>
      <c r="CZW680" s="417"/>
      <c r="CZX680" s="417"/>
      <c r="CZY680" s="417"/>
      <c r="CZZ680" s="417"/>
      <c r="DAA680" s="417"/>
      <c r="DAB680" s="417"/>
      <c r="DAC680" s="417"/>
      <c r="DAD680" s="417"/>
      <c r="DAE680" s="417"/>
      <c r="DAF680" s="417"/>
      <c r="DAG680" s="417"/>
      <c r="DAH680" s="417"/>
      <c r="DAI680" s="417"/>
      <c r="DAJ680" s="417"/>
      <c r="DAK680" s="417"/>
      <c r="DAL680" s="417"/>
      <c r="DAM680" s="417"/>
      <c r="DAN680" s="417"/>
      <c r="DAO680" s="417"/>
      <c r="DAP680" s="418"/>
      <c r="DAQ680" s="418"/>
      <c r="DAR680" s="418"/>
      <c r="DAS680" s="418"/>
      <c r="DAT680" s="418"/>
      <c r="DAU680" s="417"/>
      <c r="DAV680" s="417"/>
      <c r="DAW680" s="418"/>
      <c r="DAX680" s="418"/>
      <c r="DAY680" s="417"/>
      <c r="DAZ680" s="417"/>
      <c r="DBA680" s="418"/>
      <c r="DBB680" s="418"/>
      <c r="DBC680" s="417"/>
      <c r="DBD680" s="417"/>
      <c r="DBE680" s="417"/>
      <c r="DBF680" s="417"/>
      <c r="DBG680" s="417"/>
      <c r="DBH680" s="417"/>
      <c r="DBI680" s="417"/>
      <c r="DBJ680" s="418"/>
      <c r="DBK680" s="418"/>
      <c r="DBL680" s="417"/>
      <c r="DBM680" s="417"/>
      <c r="DBN680" s="418"/>
      <c r="DBO680" s="418"/>
      <c r="DBP680" s="417"/>
      <c r="DBQ680" s="417"/>
      <c r="DBR680" s="417"/>
      <c r="DBS680" s="417"/>
      <c r="DBT680" s="417"/>
      <c r="DBU680" s="411"/>
      <c r="DBV680" s="443"/>
      <c r="DBW680" s="417"/>
      <c r="DBX680" s="417"/>
      <c r="DBY680" s="417"/>
      <c r="DBZ680" s="417"/>
      <c r="DCA680" s="417"/>
      <c r="DCB680" s="417"/>
      <c r="DCC680" s="417"/>
      <c r="DCD680" s="416"/>
      <c r="DCE680" s="416"/>
      <c r="DCF680" s="416"/>
      <c r="DCG680" s="416"/>
      <c r="DCH680" s="416"/>
      <c r="DCI680" s="416"/>
      <c r="DCJ680" s="416"/>
      <c r="DCK680" s="416"/>
      <c r="DCL680" s="416"/>
      <c r="DCM680" s="416"/>
      <c r="DCN680" s="416"/>
      <c r="DCO680" s="416"/>
      <c r="DCP680" s="416"/>
      <c r="DCQ680" s="416"/>
      <c r="DCR680" s="416"/>
      <c r="DCS680" s="416"/>
      <c r="DCT680" s="416"/>
      <c r="DCU680" s="416"/>
      <c r="DCV680" s="416"/>
      <c r="DCW680" s="416"/>
      <c r="DCX680" s="416"/>
      <c r="DCY680" s="416"/>
      <c r="DCZ680" s="416"/>
      <c r="DDA680" s="416"/>
      <c r="DDB680" s="416"/>
      <c r="DDC680" s="416"/>
      <c r="DDD680" s="416"/>
      <c r="DDE680" s="416"/>
      <c r="DDF680" s="416"/>
      <c r="DDG680" s="416"/>
      <c r="DDH680" s="416"/>
      <c r="DDI680" s="416"/>
      <c r="DDJ680" s="416"/>
      <c r="DDK680" s="416"/>
      <c r="DDL680" s="416"/>
      <c r="DDM680" s="416"/>
      <c r="DDN680" s="416"/>
      <c r="DDO680" s="416"/>
      <c r="DDP680" s="416"/>
      <c r="DDQ680" s="416"/>
      <c r="DDR680" s="416"/>
      <c r="DDS680" s="416"/>
      <c r="DDT680" s="416"/>
      <c r="DDU680" s="416"/>
      <c r="DDV680" s="417"/>
      <c r="DDW680" s="417"/>
      <c r="DDX680" s="417"/>
      <c r="DDY680" s="417"/>
      <c r="DDZ680" s="417"/>
      <c r="DEA680" s="417"/>
      <c r="DEB680" s="417"/>
      <c r="DEC680" s="417"/>
      <c r="DED680" s="417"/>
      <c r="DEE680" s="417"/>
      <c r="DEF680" s="417"/>
      <c r="DEG680" s="417"/>
      <c r="DEH680" s="417"/>
      <c r="DEI680" s="417"/>
      <c r="DEJ680" s="417"/>
      <c r="DEK680" s="417"/>
      <c r="DEL680" s="417"/>
      <c r="DEM680" s="417"/>
      <c r="DEN680" s="417"/>
      <c r="DEO680" s="417"/>
      <c r="DEP680" s="417"/>
      <c r="DEQ680" s="417"/>
      <c r="DER680" s="417"/>
      <c r="DES680" s="417"/>
      <c r="DET680" s="418"/>
      <c r="DEU680" s="418"/>
      <c r="DEV680" s="418"/>
      <c r="DEW680" s="418"/>
      <c r="DEX680" s="418"/>
      <c r="DEY680" s="417"/>
      <c r="DEZ680" s="417"/>
      <c r="DFA680" s="418"/>
      <c r="DFB680" s="418"/>
      <c r="DFC680" s="417"/>
      <c r="DFD680" s="417"/>
      <c r="DFE680" s="418"/>
      <c r="DFF680" s="418"/>
      <c r="DFG680" s="417"/>
      <c r="DFH680" s="417"/>
      <c r="DFI680" s="417"/>
      <c r="DFJ680" s="417"/>
      <c r="DFK680" s="417"/>
      <c r="DFL680" s="417"/>
      <c r="DFM680" s="417"/>
      <c r="DFN680" s="418"/>
      <c r="DFO680" s="418"/>
      <c r="DFP680" s="417"/>
      <c r="DFQ680" s="417"/>
      <c r="DFR680" s="418"/>
      <c r="DFS680" s="418"/>
      <c r="DFT680" s="417"/>
      <c r="DFU680" s="417"/>
      <c r="DFV680" s="417"/>
      <c r="DFW680" s="417"/>
      <c r="DFX680" s="417"/>
      <c r="DFY680" s="411"/>
      <c r="DFZ680" s="443"/>
      <c r="DGA680" s="417"/>
      <c r="DGB680" s="417"/>
      <c r="DGC680" s="417"/>
      <c r="DGD680" s="417"/>
      <c r="DGE680" s="417"/>
      <c r="DGF680" s="417"/>
      <c r="DGG680" s="417"/>
      <c r="DGH680" s="416"/>
      <c r="DGI680" s="416"/>
      <c r="DGJ680" s="416"/>
      <c r="DGK680" s="416"/>
      <c r="DGL680" s="416"/>
      <c r="DGM680" s="416"/>
      <c r="DGN680" s="416"/>
      <c r="DGO680" s="416"/>
      <c r="DGP680" s="416"/>
      <c r="DGQ680" s="416"/>
      <c r="DGR680" s="416"/>
      <c r="DGS680" s="416"/>
      <c r="DGT680" s="416"/>
      <c r="DGU680" s="416"/>
      <c r="DGV680" s="416"/>
      <c r="DGW680" s="416"/>
      <c r="DGX680" s="416"/>
      <c r="DGY680" s="416"/>
      <c r="DGZ680" s="416"/>
      <c r="DHA680" s="416"/>
      <c r="DHB680" s="416"/>
      <c r="DHC680" s="416"/>
      <c r="DHD680" s="416"/>
      <c r="DHE680" s="416"/>
      <c r="DHF680" s="416"/>
      <c r="DHG680" s="416"/>
      <c r="DHH680" s="416"/>
      <c r="DHI680" s="416"/>
      <c r="DHJ680" s="416"/>
      <c r="DHK680" s="416"/>
      <c r="DHL680" s="416"/>
      <c r="DHM680" s="416"/>
      <c r="DHN680" s="416"/>
      <c r="DHO680" s="416"/>
      <c r="DHP680" s="416"/>
      <c r="DHQ680" s="416"/>
      <c r="DHR680" s="416"/>
      <c r="DHS680" s="416"/>
      <c r="DHT680" s="416"/>
      <c r="DHU680" s="416"/>
      <c r="DHV680" s="416"/>
      <c r="DHW680" s="416"/>
      <c r="DHX680" s="416"/>
      <c r="DHY680" s="416"/>
      <c r="DHZ680" s="417"/>
      <c r="DIA680" s="417"/>
      <c r="DIB680" s="417"/>
      <c r="DIC680" s="417"/>
      <c r="DID680" s="417"/>
      <c r="DIE680" s="417"/>
      <c r="DIF680" s="417"/>
      <c r="DIG680" s="417"/>
      <c r="DIH680" s="417"/>
      <c r="DII680" s="417"/>
      <c r="DIJ680" s="417"/>
      <c r="DIK680" s="417"/>
      <c r="DIL680" s="417"/>
      <c r="DIM680" s="417"/>
      <c r="DIN680" s="417"/>
      <c r="DIO680" s="417"/>
      <c r="DIP680" s="417"/>
      <c r="DIQ680" s="417"/>
      <c r="DIR680" s="417"/>
      <c r="DIS680" s="417"/>
      <c r="DIT680" s="417"/>
      <c r="DIU680" s="417"/>
      <c r="DIV680" s="417"/>
      <c r="DIW680" s="417"/>
      <c r="DIX680" s="418"/>
      <c r="DIY680" s="418"/>
      <c r="DIZ680" s="418"/>
      <c r="DJA680" s="418"/>
      <c r="DJB680" s="418"/>
      <c r="DJC680" s="417"/>
      <c r="DJD680" s="417"/>
      <c r="DJE680" s="418"/>
      <c r="DJF680" s="418"/>
      <c r="DJG680" s="417"/>
      <c r="DJH680" s="417"/>
      <c r="DJI680" s="418"/>
      <c r="DJJ680" s="418"/>
      <c r="DJK680" s="417"/>
      <c r="DJL680" s="417"/>
      <c r="DJM680" s="417"/>
      <c r="DJN680" s="417"/>
      <c r="DJO680" s="417"/>
      <c r="DJP680" s="417"/>
      <c r="DJQ680" s="417"/>
      <c r="DJR680" s="418"/>
      <c r="DJS680" s="418"/>
      <c r="DJT680" s="417"/>
      <c r="DJU680" s="417"/>
      <c r="DJV680" s="418"/>
      <c r="DJW680" s="418"/>
      <c r="DJX680" s="417"/>
      <c r="DJY680" s="417"/>
      <c r="DJZ680" s="417"/>
      <c r="DKA680" s="417"/>
      <c r="DKB680" s="417"/>
      <c r="DKC680" s="411"/>
      <c r="DKD680" s="443"/>
      <c r="DKE680" s="417"/>
      <c r="DKF680" s="417"/>
      <c r="DKG680" s="417"/>
      <c r="DKH680" s="417"/>
      <c r="DKI680" s="417"/>
      <c r="DKJ680" s="417"/>
      <c r="DKK680" s="417"/>
      <c r="DKL680" s="416"/>
      <c r="DKM680" s="416"/>
      <c r="DKN680" s="416"/>
      <c r="DKO680" s="416"/>
      <c r="DKP680" s="416"/>
      <c r="DKQ680" s="416"/>
      <c r="DKR680" s="416"/>
      <c r="DKS680" s="416"/>
      <c r="DKT680" s="416"/>
      <c r="DKU680" s="416"/>
      <c r="DKV680" s="416"/>
      <c r="DKW680" s="416"/>
      <c r="DKX680" s="416"/>
      <c r="DKY680" s="416"/>
      <c r="DKZ680" s="416"/>
      <c r="DLA680" s="416"/>
      <c r="DLB680" s="416"/>
      <c r="DLC680" s="416"/>
      <c r="DLD680" s="416"/>
      <c r="DLE680" s="416"/>
      <c r="DLF680" s="416"/>
      <c r="DLG680" s="416"/>
      <c r="DLH680" s="416"/>
      <c r="DLI680" s="416"/>
      <c r="DLJ680" s="416"/>
      <c r="DLK680" s="416"/>
      <c r="DLL680" s="416"/>
      <c r="DLM680" s="416"/>
      <c r="DLN680" s="416"/>
      <c r="DLO680" s="416"/>
      <c r="DLP680" s="416"/>
      <c r="DLQ680" s="416"/>
      <c r="DLR680" s="416"/>
      <c r="DLS680" s="416"/>
      <c r="DLT680" s="416"/>
      <c r="DLU680" s="416"/>
      <c r="DLV680" s="416"/>
      <c r="DLW680" s="416"/>
      <c r="DLX680" s="416"/>
      <c r="DLY680" s="416"/>
      <c r="DLZ680" s="416"/>
      <c r="DMA680" s="416"/>
      <c r="DMB680" s="416"/>
      <c r="DMC680" s="416"/>
      <c r="DMD680" s="417"/>
      <c r="DME680" s="417"/>
      <c r="DMF680" s="417"/>
      <c r="DMG680" s="417"/>
      <c r="DMH680" s="417"/>
      <c r="DMI680" s="417"/>
      <c r="DMJ680" s="417"/>
      <c r="DMK680" s="417"/>
      <c r="DML680" s="417"/>
      <c r="DMM680" s="417"/>
      <c r="DMN680" s="417"/>
      <c r="DMO680" s="417"/>
      <c r="DMP680" s="417"/>
      <c r="DMQ680" s="417"/>
      <c r="DMR680" s="417"/>
      <c r="DMS680" s="417"/>
      <c r="DMT680" s="417"/>
      <c r="DMU680" s="417"/>
      <c r="DMV680" s="417"/>
      <c r="DMW680" s="417"/>
      <c r="DMX680" s="417"/>
      <c r="DMY680" s="417"/>
      <c r="DMZ680" s="417"/>
      <c r="DNA680" s="417"/>
      <c r="DNB680" s="418"/>
      <c r="DNC680" s="418"/>
      <c r="DND680" s="418"/>
      <c r="DNE680" s="418"/>
      <c r="DNF680" s="418"/>
      <c r="DNG680" s="417"/>
      <c r="DNH680" s="417"/>
      <c r="DNI680" s="418"/>
      <c r="DNJ680" s="418"/>
      <c r="DNK680" s="417"/>
      <c r="DNL680" s="417"/>
      <c r="DNM680" s="418"/>
      <c r="DNN680" s="418"/>
      <c r="DNO680" s="417"/>
      <c r="DNP680" s="417"/>
      <c r="DNQ680" s="417"/>
      <c r="DNR680" s="417"/>
      <c r="DNS680" s="417"/>
      <c r="DNT680" s="417"/>
      <c r="DNU680" s="417"/>
      <c r="DNV680" s="418"/>
      <c r="DNW680" s="418"/>
      <c r="DNX680" s="417"/>
      <c r="DNY680" s="417"/>
      <c r="DNZ680" s="418"/>
      <c r="DOA680" s="418"/>
      <c r="DOB680" s="417"/>
      <c r="DOC680" s="417"/>
      <c r="DOD680" s="417"/>
      <c r="DOE680" s="417"/>
      <c r="DOF680" s="417"/>
      <c r="DOG680" s="411"/>
      <c r="DOH680" s="443"/>
      <c r="DOI680" s="417"/>
      <c r="DOJ680" s="417"/>
      <c r="DOK680" s="417"/>
      <c r="DOL680" s="417"/>
      <c r="DOM680" s="417"/>
      <c r="DON680" s="417"/>
      <c r="DOO680" s="417"/>
      <c r="DOP680" s="416"/>
      <c r="DOQ680" s="416"/>
      <c r="DOR680" s="416"/>
      <c r="DOS680" s="416"/>
      <c r="DOT680" s="416"/>
      <c r="DOU680" s="416"/>
      <c r="DOV680" s="416"/>
      <c r="DOW680" s="416"/>
      <c r="DOX680" s="416"/>
      <c r="DOY680" s="416"/>
      <c r="DOZ680" s="416"/>
      <c r="DPA680" s="416"/>
      <c r="DPB680" s="416"/>
      <c r="DPC680" s="416"/>
      <c r="DPD680" s="416"/>
      <c r="DPE680" s="416"/>
      <c r="DPF680" s="416"/>
      <c r="DPG680" s="416"/>
      <c r="DPH680" s="416"/>
      <c r="DPI680" s="416"/>
      <c r="DPJ680" s="416"/>
      <c r="DPK680" s="416"/>
      <c r="DPL680" s="416"/>
      <c r="DPM680" s="416"/>
      <c r="DPN680" s="416"/>
      <c r="DPO680" s="416"/>
      <c r="DPP680" s="416"/>
      <c r="DPQ680" s="416"/>
      <c r="DPR680" s="416"/>
      <c r="DPS680" s="416"/>
      <c r="DPT680" s="416"/>
      <c r="DPU680" s="416"/>
      <c r="DPV680" s="416"/>
      <c r="DPW680" s="416"/>
      <c r="DPX680" s="416"/>
      <c r="DPY680" s="416"/>
      <c r="DPZ680" s="416"/>
      <c r="DQA680" s="416"/>
      <c r="DQB680" s="416"/>
      <c r="DQC680" s="416"/>
      <c r="DQD680" s="416"/>
      <c r="DQE680" s="416"/>
      <c r="DQF680" s="416"/>
      <c r="DQG680" s="416"/>
      <c r="DQH680" s="417"/>
      <c r="DQI680" s="417"/>
      <c r="DQJ680" s="417"/>
      <c r="DQK680" s="417"/>
      <c r="DQL680" s="417"/>
      <c r="DQM680" s="417"/>
      <c r="DQN680" s="417"/>
      <c r="DQO680" s="417"/>
      <c r="DQP680" s="417"/>
      <c r="DQQ680" s="417"/>
      <c r="DQR680" s="417"/>
      <c r="DQS680" s="417"/>
      <c r="DQT680" s="417"/>
      <c r="DQU680" s="417"/>
      <c r="DQV680" s="417"/>
      <c r="DQW680" s="417"/>
      <c r="DQX680" s="417"/>
      <c r="DQY680" s="417"/>
      <c r="DQZ680" s="417"/>
      <c r="DRA680" s="417"/>
      <c r="DRB680" s="417"/>
      <c r="DRC680" s="417"/>
      <c r="DRD680" s="417"/>
      <c r="DRE680" s="417"/>
      <c r="DRF680" s="418"/>
      <c r="DRG680" s="418"/>
      <c r="DRH680" s="418"/>
      <c r="DRI680" s="418"/>
      <c r="DRJ680" s="418"/>
      <c r="DRK680" s="417"/>
      <c r="DRL680" s="417"/>
      <c r="DRM680" s="418"/>
      <c r="DRN680" s="418"/>
      <c r="DRO680" s="417"/>
      <c r="DRP680" s="417"/>
      <c r="DRQ680" s="418"/>
      <c r="DRR680" s="418"/>
      <c r="DRS680" s="417"/>
      <c r="DRT680" s="417"/>
      <c r="DRU680" s="417"/>
      <c r="DRV680" s="417"/>
      <c r="DRW680" s="417"/>
      <c r="DRX680" s="417"/>
      <c r="DRY680" s="417"/>
      <c r="DRZ680" s="418"/>
      <c r="DSA680" s="418"/>
      <c r="DSB680" s="417"/>
      <c r="DSC680" s="417"/>
      <c r="DSD680" s="418"/>
      <c r="DSE680" s="418"/>
      <c r="DSF680" s="417"/>
      <c r="DSG680" s="417"/>
      <c r="DSH680" s="417"/>
      <c r="DSI680" s="417"/>
      <c r="DSJ680" s="417"/>
      <c r="DSK680" s="411"/>
      <c r="DSL680" s="443"/>
      <c r="DSM680" s="417"/>
      <c r="DSN680" s="417"/>
      <c r="DSO680" s="417"/>
      <c r="DSP680" s="417"/>
      <c r="DSQ680" s="417"/>
      <c r="DSR680" s="417"/>
      <c r="DSS680" s="417"/>
      <c r="DST680" s="416"/>
      <c r="DSU680" s="416"/>
      <c r="DSV680" s="416"/>
      <c r="DSW680" s="416"/>
      <c r="DSX680" s="416"/>
      <c r="DSY680" s="416"/>
      <c r="DSZ680" s="416"/>
      <c r="DTA680" s="416"/>
      <c r="DTB680" s="416"/>
      <c r="DTC680" s="416"/>
      <c r="DTD680" s="416"/>
      <c r="DTE680" s="416"/>
      <c r="DTF680" s="416"/>
      <c r="DTG680" s="416"/>
      <c r="DTH680" s="416"/>
      <c r="DTI680" s="416"/>
      <c r="DTJ680" s="416"/>
      <c r="DTK680" s="416"/>
      <c r="DTL680" s="416"/>
      <c r="DTM680" s="416"/>
      <c r="DTN680" s="416"/>
      <c r="DTO680" s="416"/>
      <c r="DTP680" s="416"/>
      <c r="DTQ680" s="416"/>
      <c r="DTR680" s="416"/>
      <c r="DTS680" s="416"/>
      <c r="DTT680" s="416"/>
      <c r="DTU680" s="416"/>
      <c r="DTV680" s="416"/>
      <c r="DTW680" s="416"/>
      <c r="DTX680" s="416"/>
      <c r="DTY680" s="416"/>
      <c r="DTZ680" s="416"/>
      <c r="DUA680" s="416"/>
      <c r="DUB680" s="416"/>
      <c r="DUC680" s="416"/>
      <c r="DUD680" s="416"/>
      <c r="DUE680" s="416"/>
      <c r="DUF680" s="416"/>
      <c r="DUG680" s="416"/>
      <c r="DUH680" s="416"/>
      <c r="DUI680" s="416"/>
      <c r="DUJ680" s="416"/>
      <c r="DUK680" s="416"/>
      <c r="DUL680" s="417"/>
      <c r="DUM680" s="417"/>
      <c r="DUN680" s="417"/>
      <c r="DUO680" s="417"/>
      <c r="DUP680" s="417"/>
      <c r="DUQ680" s="417"/>
      <c r="DUR680" s="417"/>
      <c r="DUS680" s="417"/>
      <c r="DUT680" s="417"/>
      <c r="DUU680" s="417"/>
      <c r="DUV680" s="417"/>
      <c r="DUW680" s="417"/>
      <c r="DUX680" s="417"/>
      <c r="DUY680" s="417"/>
      <c r="DUZ680" s="417"/>
      <c r="DVA680" s="417"/>
      <c r="DVB680" s="417"/>
      <c r="DVC680" s="417"/>
      <c r="DVD680" s="417"/>
      <c r="DVE680" s="417"/>
      <c r="DVF680" s="417"/>
      <c r="DVG680" s="417"/>
      <c r="DVH680" s="417"/>
      <c r="DVI680" s="417"/>
      <c r="DVJ680" s="418"/>
      <c r="DVK680" s="418"/>
      <c r="DVL680" s="418"/>
      <c r="DVM680" s="418"/>
      <c r="DVN680" s="418"/>
      <c r="DVO680" s="417"/>
      <c r="DVP680" s="417"/>
      <c r="DVQ680" s="418"/>
      <c r="DVR680" s="418"/>
      <c r="DVS680" s="417"/>
      <c r="DVT680" s="417"/>
      <c r="DVU680" s="418"/>
      <c r="DVV680" s="418"/>
      <c r="DVW680" s="417"/>
      <c r="DVX680" s="417"/>
      <c r="DVY680" s="417"/>
      <c r="DVZ680" s="417"/>
      <c r="DWA680" s="417"/>
      <c r="DWB680" s="417"/>
      <c r="DWC680" s="417"/>
      <c r="DWD680" s="418"/>
      <c r="DWE680" s="418"/>
      <c r="DWF680" s="417"/>
      <c r="DWG680" s="417"/>
      <c r="DWH680" s="418"/>
      <c r="DWI680" s="418"/>
      <c r="DWJ680" s="417"/>
      <c r="DWK680" s="417"/>
      <c r="DWL680" s="417"/>
      <c r="DWM680" s="417"/>
      <c r="DWN680" s="417"/>
      <c r="DWO680" s="411"/>
      <c r="DWP680" s="443"/>
      <c r="DWQ680" s="417"/>
      <c r="DWR680" s="417"/>
      <c r="DWS680" s="417"/>
      <c r="DWT680" s="417"/>
      <c r="DWU680" s="417"/>
      <c r="DWV680" s="417"/>
      <c r="DWW680" s="417"/>
      <c r="DWX680" s="416"/>
      <c r="DWY680" s="416"/>
      <c r="DWZ680" s="416"/>
      <c r="DXA680" s="416"/>
      <c r="DXB680" s="416"/>
      <c r="DXC680" s="416"/>
      <c r="DXD680" s="416"/>
      <c r="DXE680" s="416"/>
      <c r="DXF680" s="416"/>
      <c r="DXG680" s="416"/>
      <c r="DXH680" s="416"/>
      <c r="DXI680" s="416"/>
      <c r="DXJ680" s="416"/>
      <c r="DXK680" s="416"/>
      <c r="DXL680" s="416"/>
      <c r="DXM680" s="416"/>
      <c r="DXN680" s="416"/>
      <c r="DXO680" s="416"/>
      <c r="DXP680" s="416"/>
      <c r="DXQ680" s="416"/>
      <c r="DXR680" s="416"/>
      <c r="DXS680" s="416"/>
      <c r="DXT680" s="416"/>
      <c r="DXU680" s="416"/>
      <c r="DXV680" s="416"/>
      <c r="DXW680" s="416"/>
      <c r="DXX680" s="416"/>
      <c r="DXY680" s="416"/>
      <c r="DXZ680" s="416"/>
      <c r="DYA680" s="416"/>
      <c r="DYB680" s="416"/>
      <c r="DYC680" s="416"/>
      <c r="DYD680" s="416"/>
      <c r="DYE680" s="416"/>
      <c r="DYF680" s="416"/>
      <c r="DYG680" s="416"/>
      <c r="DYH680" s="416"/>
      <c r="DYI680" s="416"/>
      <c r="DYJ680" s="416"/>
      <c r="DYK680" s="416"/>
      <c r="DYL680" s="416"/>
      <c r="DYM680" s="416"/>
      <c r="DYN680" s="416"/>
      <c r="DYO680" s="416"/>
      <c r="DYP680" s="417"/>
      <c r="DYQ680" s="417"/>
      <c r="DYR680" s="417"/>
      <c r="DYS680" s="417"/>
      <c r="DYT680" s="417"/>
      <c r="DYU680" s="417"/>
      <c r="DYV680" s="417"/>
      <c r="DYW680" s="417"/>
      <c r="DYX680" s="417"/>
      <c r="DYY680" s="417"/>
      <c r="DYZ680" s="417"/>
      <c r="DZA680" s="417"/>
      <c r="DZB680" s="417"/>
      <c r="DZC680" s="417"/>
      <c r="DZD680" s="417"/>
      <c r="DZE680" s="417"/>
      <c r="DZF680" s="417"/>
      <c r="DZG680" s="417"/>
      <c r="DZH680" s="417"/>
      <c r="DZI680" s="417"/>
      <c r="DZJ680" s="417"/>
      <c r="DZK680" s="417"/>
      <c r="DZL680" s="417"/>
      <c r="DZM680" s="417"/>
      <c r="DZN680" s="418"/>
      <c r="DZO680" s="418"/>
      <c r="DZP680" s="418"/>
      <c r="DZQ680" s="418"/>
      <c r="DZR680" s="418"/>
      <c r="DZS680" s="417"/>
      <c r="DZT680" s="417"/>
      <c r="DZU680" s="418"/>
      <c r="DZV680" s="418"/>
      <c r="DZW680" s="417"/>
      <c r="DZX680" s="417"/>
      <c r="DZY680" s="418"/>
      <c r="DZZ680" s="418"/>
      <c r="EAA680" s="417"/>
      <c r="EAB680" s="417"/>
      <c r="EAC680" s="417"/>
      <c r="EAD680" s="417"/>
      <c r="EAE680" s="417"/>
      <c r="EAF680" s="417"/>
      <c r="EAG680" s="417"/>
      <c r="EAH680" s="418"/>
      <c r="EAI680" s="418"/>
      <c r="EAJ680" s="417"/>
      <c r="EAK680" s="417"/>
      <c r="EAL680" s="418"/>
      <c r="EAM680" s="418"/>
      <c r="EAN680" s="417"/>
      <c r="EAO680" s="417"/>
      <c r="EAP680" s="417"/>
      <c r="EAQ680" s="417"/>
      <c r="EAR680" s="417"/>
      <c r="EAS680" s="411"/>
      <c r="EAT680" s="443"/>
      <c r="EAU680" s="417"/>
      <c r="EAV680" s="417"/>
      <c r="EAW680" s="417"/>
      <c r="EAX680" s="417"/>
      <c r="EAY680" s="417"/>
      <c r="EAZ680" s="417"/>
      <c r="EBA680" s="417"/>
      <c r="EBB680" s="416"/>
      <c r="EBC680" s="416"/>
      <c r="EBD680" s="416"/>
      <c r="EBE680" s="416"/>
      <c r="EBF680" s="416"/>
      <c r="EBG680" s="416"/>
      <c r="EBH680" s="416"/>
      <c r="EBI680" s="416"/>
      <c r="EBJ680" s="416"/>
      <c r="EBK680" s="416"/>
      <c r="EBL680" s="416"/>
      <c r="EBM680" s="416"/>
      <c r="EBN680" s="416"/>
      <c r="EBO680" s="416"/>
      <c r="EBP680" s="416"/>
      <c r="EBQ680" s="416"/>
      <c r="EBR680" s="416"/>
      <c r="EBS680" s="416"/>
      <c r="EBT680" s="416"/>
      <c r="EBU680" s="416"/>
      <c r="EBV680" s="416"/>
      <c r="EBW680" s="416"/>
      <c r="EBX680" s="416"/>
      <c r="EBY680" s="416"/>
      <c r="EBZ680" s="416"/>
      <c r="ECA680" s="416"/>
      <c r="ECB680" s="416"/>
      <c r="ECC680" s="416"/>
      <c r="ECD680" s="416"/>
      <c r="ECE680" s="416"/>
      <c r="ECF680" s="416"/>
      <c r="ECG680" s="416"/>
      <c r="ECH680" s="416"/>
      <c r="ECI680" s="416"/>
      <c r="ECJ680" s="416"/>
      <c r="ECK680" s="416"/>
      <c r="ECL680" s="416"/>
      <c r="ECM680" s="416"/>
      <c r="ECN680" s="416"/>
      <c r="ECO680" s="416"/>
      <c r="ECP680" s="416"/>
      <c r="ECQ680" s="416"/>
      <c r="ECR680" s="416"/>
      <c r="ECS680" s="416"/>
      <c r="ECT680" s="417"/>
      <c r="ECU680" s="417"/>
      <c r="ECV680" s="417"/>
      <c r="ECW680" s="417"/>
      <c r="ECX680" s="417"/>
      <c r="ECY680" s="417"/>
      <c r="ECZ680" s="417"/>
      <c r="EDA680" s="417"/>
      <c r="EDB680" s="417"/>
      <c r="EDC680" s="417"/>
      <c r="EDD680" s="417"/>
      <c r="EDE680" s="417"/>
      <c r="EDF680" s="417"/>
      <c r="EDG680" s="417"/>
      <c r="EDH680" s="417"/>
      <c r="EDI680" s="417"/>
      <c r="EDJ680" s="417"/>
      <c r="EDK680" s="417"/>
      <c r="EDL680" s="417"/>
      <c r="EDM680" s="417"/>
      <c r="EDN680" s="417"/>
      <c r="EDO680" s="417"/>
      <c r="EDP680" s="417"/>
      <c r="EDQ680" s="417"/>
      <c r="EDR680" s="418"/>
      <c r="EDS680" s="418"/>
      <c r="EDT680" s="418"/>
      <c r="EDU680" s="418"/>
      <c r="EDV680" s="418"/>
      <c r="EDW680" s="417"/>
      <c r="EDX680" s="417"/>
      <c r="EDY680" s="418"/>
      <c r="EDZ680" s="418"/>
      <c r="EEA680" s="417"/>
      <c r="EEB680" s="417"/>
      <c r="EEC680" s="418"/>
      <c r="EED680" s="418"/>
      <c r="EEE680" s="417"/>
      <c r="EEF680" s="417"/>
      <c r="EEG680" s="417"/>
      <c r="EEH680" s="417"/>
      <c r="EEI680" s="417"/>
      <c r="EEJ680" s="417"/>
      <c r="EEK680" s="417"/>
      <c r="EEL680" s="418"/>
      <c r="EEM680" s="418"/>
      <c r="EEN680" s="417"/>
      <c r="EEO680" s="417"/>
      <c r="EEP680" s="418"/>
      <c r="EEQ680" s="418"/>
      <c r="EER680" s="417"/>
      <c r="EES680" s="417"/>
      <c r="EET680" s="417"/>
      <c r="EEU680" s="417"/>
      <c r="EEV680" s="417"/>
      <c r="EEW680" s="411"/>
      <c r="EEX680" s="443"/>
      <c r="EEY680" s="417"/>
      <c r="EEZ680" s="417"/>
      <c r="EFA680" s="417"/>
      <c r="EFB680" s="417"/>
      <c r="EFC680" s="417"/>
      <c r="EFD680" s="417"/>
      <c r="EFE680" s="417"/>
      <c r="EFF680" s="416"/>
      <c r="EFG680" s="416"/>
      <c r="EFH680" s="416"/>
      <c r="EFI680" s="416"/>
      <c r="EFJ680" s="416"/>
      <c r="EFK680" s="416"/>
      <c r="EFL680" s="416"/>
      <c r="EFM680" s="416"/>
      <c r="EFN680" s="416"/>
      <c r="EFO680" s="416"/>
      <c r="EFP680" s="416"/>
      <c r="EFQ680" s="416"/>
      <c r="EFR680" s="416"/>
      <c r="EFS680" s="416"/>
      <c r="EFT680" s="416"/>
      <c r="EFU680" s="416"/>
      <c r="EFV680" s="416"/>
      <c r="EFW680" s="416"/>
      <c r="EFX680" s="416"/>
      <c r="EFY680" s="416"/>
      <c r="EFZ680" s="416"/>
      <c r="EGA680" s="416"/>
      <c r="EGB680" s="416"/>
      <c r="EGC680" s="416"/>
      <c r="EGD680" s="416"/>
      <c r="EGE680" s="416"/>
      <c r="EGF680" s="416"/>
      <c r="EGG680" s="416"/>
      <c r="EGH680" s="416"/>
      <c r="EGI680" s="416"/>
      <c r="EGJ680" s="416"/>
      <c r="EGK680" s="416"/>
      <c r="EGL680" s="416"/>
      <c r="EGM680" s="416"/>
      <c r="EGN680" s="416"/>
      <c r="EGO680" s="416"/>
      <c r="EGP680" s="416"/>
      <c r="EGQ680" s="416"/>
      <c r="EGR680" s="416"/>
      <c r="EGS680" s="416"/>
      <c r="EGT680" s="416"/>
      <c r="EGU680" s="416"/>
      <c r="EGV680" s="416"/>
      <c r="EGW680" s="416"/>
      <c r="EGX680" s="417"/>
      <c r="EGY680" s="417"/>
      <c r="EGZ680" s="417"/>
      <c r="EHA680" s="417"/>
      <c r="EHB680" s="417"/>
      <c r="EHC680" s="417"/>
      <c r="EHD680" s="417"/>
      <c r="EHE680" s="417"/>
      <c r="EHF680" s="417"/>
      <c r="EHG680" s="417"/>
      <c r="EHH680" s="417"/>
      <c r="EHI680" s="417"/>
      <c r="EHJ680" s="417"/>
      <c r="EHK680" s="417"/>
      <c r="EHL680" s="417"/>
      <c r="EHM680" s="417"/>
      <c r="EHN680" s="417"/>
      <c r="EHO680" s="417"/>
      <c r="EHP680" s="417"/>
      <c r="EHQ680" s="417"/>
      <c r="EHR680" s="417"/>
      <c r="EHS680" s="417"/>
      <c r="EHT680" s="417"/>
      <c r="EHU680" s="417"/>
      <c r="EHV680" s="418"/>
      <c r="EHW680" s="418"/>
      <c r="EHX680" s="418"/>
      <c r="EHY680" s="418"/>
      <c r="EHZ680" s="418"/>
      <c r="EIA680" s="417"/>
      <c r="EIB680" s="417"/>
      <c r="EIC680" s="418"/>
      <c r="EID680" s="418"/>
      <c r="EIE680" s="417"/>
      <c r="EIF680" s="417"/>
      <c r="EIG680" s="418"/>
      <c r="EIH680" s="418"/>
      <c r="EII680" s="417"/>
      <c r="EIJ680" s="417"/>
      <c r="EIK680" s="417"/>
      <c r="EIL680" s="417"/>
      <c r="EIM680" s="417"/>
      <c r="EIN680" s="417"/>
      <c r="EIO680" s="417"/>
      <c r="EIP680" s="418"/>
      <c r="EIQ680" s="418"/>
      <c r="EIR680" s="417"/>
      <c r="EIS680" s="417"/>
      <c r="EIT680" s="418"/>
      <c r="EIU680" s="418"/>
      <c r="EIV680" s="417"/>
      <c r="EIW680" s="417"/>
      <c r="EIX680" s="417"/>
      <c r="EIY680" s="417"/>
      <c r="EIZ680" s="417"/>
      <c r="EJA680" s="411"/>
      <c r="EJB680" s="443"/>
      <c r="EJC680" s="417"/>
      <c r="EJD680" s="417"/>
      <c r="EJE680" s="417"/>
      <c r="EJF680" s="417"/>
      <c r="EJG680" s="417"/>
      <c r="EJH680" s="417"/>
      <c r="EJI680" s="417"/>
      <c r="EJJ680" s="416"/>
      <c r="EJK680" s="416"/>
      <c r="EJL680" s="416"/>
      <c r="EJM680" s="416"/>
      <c r="EJN680" s="416"/>
      <c r="EJO680" s="416"/>
      <c r="EJP680" s="416"/>
      <c r="EJQ680" s="416"/>
      <c r="EJR680" s="416"/>
      <c r="EJS680" s="416"/>
      <c r="EJT680" s="416"/>
      <c r="EJU680" s="416"/>
      <c r="EJV680" s="416"/>
      <c r="EJW680" s="416"/>
      <c r="EJX680" s="416"/>
      <c r="EJY680" s="416"/>
      <c r="EJZ680" s="416"/>
      <c r="EKA680" s="416"/>
      <c r="EKB680" s="416"/>
      <c r="EKC680" s="416"/>
      <c r="EKD680" s="416"/>
      <c r="EKE680" s="416"/>
      <c r="EKF680" s="416"/>
      <c r="EKG680" s="416"/>
      <c r="EKH680" s="416"/>
      <c r="EKI680" s="416"/>
      <c r="EKJ680" s="416"/>
      <c r="EKK680" s="416"/>
      <c r="EKL680" s="416"/>
      <c r="EKM680" s="416"/>
      <c r="EKN680" s="416"/>
      <c r="EKO680" s="416"/>
      <c r="EKP680" s="416"/>
      <c r="EKQ680" s="416"/>
      <c r="EKR680" s="416"/>
      <c r="EKS680" s="416"/>
      <c r="EKT680" s="416"/>
      <c r="EKU680" s="416"/>
      <c r="EKV680" s="416"/>
      <c r="EKW680" s="416"/>
      <c r="EKX680" s="416"/>
      <c r="EKY680" s="416"/>
      <c r="EKZ680" s="416"/>
      <c r="ELA680" s="416"/>
      <c r="ELB680" s="417"/>
      <c r="ELC680" s="417"/>
      <c r="ELD680" s="417"/>
      <c r="ELE680" s="417"/>
      <c r="ELF680" s="417"/>
      <c r="ELG680" s="417"/>
      <c r="ELH680" s="417"/>
      <c r="ELI680" s="417"/>
      <c r="ELJ680" s="417"/>
      <c r="ELK680" s="417"/>
      <c r="ELL680" s="417"/>
      <c r="ELM680" s="417"/>
      <c r="ELN680" s="417"/>
      <c r="ELO680" s="417"/>
      <c r="ELP680" s="417"/>
      <c r="ELQ680" s="417"/>
      <c r="ELR680" s="417"/>
      <c r="ELS680" s="417"/>
      <c r="ELT680" s="417"/>
      <c r="ELU680" s="417"/>
      <c r="ELV680" s="417"/>
      <c r="ELW680" s="417"/>
      <c r="ELX680" s="417"/>
      <c r="ELY680" s="417"/>
      <c r="ELZ680" s="418"/>
      <c r="EMA680" s="418"/>
      <c r="EMB680" s="418"/>
      <c r="EMC680" s="418"/>
      <c r="EMD680" s="418"/>
      <c r="EME680" s="417"/>
      <c r="EMF680" s="417"/>
      <c r="EMG680" s="418"/>
      <c r="EMH680" s="418"/>
      <c r="EMI680" s="417"/>
      <c r="EMJ680" s="417"/>
      <c r="EMK680" s="418"/>
      <c r="EML680" s="418"/>
      <c r="EMM680" s="417"/>
      <c r="EMN680" s="417"/>
      <c r="EMO680" s="417"/>
      <c r="EMP680" s="417"/>
      <c r="EMQ680" s="417"/>
      <c r="EMR680" s="417"/>
      <c r="EMS680" s="417"/>
      <c r="EMT680" s="418"/>
      <c r="EMU680" s="418"/>
      <c r="EMV680" s="417"/>
      <c r="EMW680" s="417"/>
      <c r="EMX680" s="418"/>
      <c r="EMY680" s="418"/>
      <c r="EMZ680" s="417"/>
      <c r="ENA680" s="417"/>
      <c r="ENB680" s="417"/>
      <c r="ENC680" s="417"/>
      <c r="END680" s="417"/>
      <c r="ENE680" s="411"/>
      <c r="ENF680" s="443"/>
      <c r="ENG680" s="417"/>
      <c r="ENH680" s="417"/>
      <c r="ENI680" s="417"/>
      <c r="ENJ680" s="417"/>
      <c r="ENK680" s="417"/>
      <c r="ENL680" s="417"/>
      <c r="ENM680" s="417"/>
      <c r="ENN680" s="416"/>
      <c r="ENO680" s="416"/>
      <c r="ENP680" s="416"/>
      <c r="ENQ680" s="416"/>
      <c r="ENR680" s="416"/>
      <c r="ENS680" s="416"/>
      <c r="ENT680" s="416"/>
      <c r="ENU680" s="416"/>
      <c r="ENV680" s="416"/>
      <c r="ENW680" s="416"/>
      <c r="ENX680" s="416"/>
      <c r="ENY680" s="416"/>
      <c r="ENZ680" s="416"/>
      <c r="EOA680" s="416"/>
      <c r="EOB680" s="416"/>
      <c r="EOC680" s="416"/>
      <c r="EOD680" s="416"/>
      <c r="EOE680" s="416"/>
      <c r="EOF680" s="416"/>
      <c r="EOG680" s="416"/>
      <c r="EOH680" s="416"/>
      <c r="EOI680" s="416"/>
      <c r="EOJ680" s="416"/>
      <c r="EOK680" s="416"/>
      <c r="EOL680" s="416"/>
      <c r="EOM680" s="416"/>
      <c r="EON680" s="416"/>
      <c r="EOO680" s="416"/>
      <c r="EOP680" s="416"/>
      <c r="EOQ680" s="416"/>
      <c r="EOR680" s="416"/>
      <c r="EOS680" s="416"/>
      <c r="EOT680" s="416"/>
      <c r="EOU680" s="416"/>
      <c r="EOV680" s="416"/>
      <c r="EOW680" s="416"/>
      <c r="EOX680" s="416"/>
      <c r="EOY680" s="416"/>
      <c r="EOZ680" s="416"/>
      <c r="EPA680" s="416"/>
      <c r="EPB680" s="416"/>
      <c r="EPC680" s="416"/>
      <c r="EPD680" s="416"/>
      <c r="EPE680" s="416"/>
      <c r="EPF680" s="417"/>
      <c r="EPG680" s="417"/>
      <c r="EPH680" s="417"/>
      <c r="EPI680" s="417"/>
      <c r="EPJ680" s="417"/>
      <c r="EPK680" s="417"/>
      <c r="EPL680" s="417"/>
      <c r="EPM680" s="417"/>
      <c r="EPN680" s="417"/>
      <c r="EPO680" s="417"/>
      <c r="EPP680" s="417"/>
      <c r="EPQ680" s="417"/>
      <c r="EPR680" s="417"/>
      <c r="EPS680" s="417"/>
      <c r="EPT680" s="417"/>
      <c r="EPU680" s="417"/>
      <c r="EPV680" s="417"/>
      <c r="EPW680" s="417"/>
      <c r="EPX680" s="417"/>
      <c r="EPY680" s="417"/>
      <c r="EPZ680" s="417"/>
      <c r="EQA680" s="417"/>
      <c r="EQB680" s="417"/>
      <c r="EQC680" s="417"/>
      <c r="EQD680" s="418"/>
      <c r="EQE680" s="418"/>
      <c r="EQF680" s="418"/>
      <c r="EQG680" s="418"/>
      <c r="EQH680" s="418"/>
      <c r="EQI680" s="417"/>
      <c r="EQJ680" s="417"/>
      <c r="EQK680" s="418"/>
      <c r="EQL680" s="418"/>
      <c r="EQM680" s="417"/>
      <c r="EQN680" s="417"/>
      <c r="EQO680" s="418"/>
      <c r="EQP680" s="418"/>
      <c r="EQQ680" s="417"/>
      <c r="EQR680" s="417"/>
      <c r="EQS680" s="417"/>
      <c r="EQT680" s="417"/>
      <c r="EQU680" s="417"/>
      <c r="EQV680" s="417"/>
      <c r="EQW680" s="417"/>
      <c r="EQX680" s="418"/>
      <c r="EQY680" s="418"/>
      <c r="EQZ680" s="417"/>
      <c r="ERA680" s="417"/>
      <c r="ERB680" s="418"/>
      <c r="ERC680" s="418"/>
      <c r="ERD680" s="417"/>
      <c r="ERE680" s="417"/>
      <c r="ERF680" s="417"/>
      <c r="ERG680" s="417"/>
      <c r="ERH680" s="417"/>
      <c r="ERI680" s="411"/>
      <c r="ERJ680" s="443"/>
      <c r="ERK680" s="417"/>
      <c r="ERL680" s="417"/>
      <c r="ERM680" s="417"/>
      <c r="ERN680" s="417"/>
      <c r="ERO680" s="417"/>
      <c r="ERP680" s="417"/>
      <c r="ERQ680" s="417"/>
      <c r="ERR680" s="416"/>
      <c r="ERS680" s="416"/>
      <c r="ERT680" s="416"/>
      <c r="ERU680" s="416"/>
      <c r="ERV680" s="416"/>
      <c r="ERW680" s="416"/>
      <c r="ERX680" s="416"/>
      <c r="ERY680" s="416"/>
      <c r="ERZ680" s="416"/>
      <c r="ESA680" s="416"/>
      <c r="ESB680" s="416"/>
      <c r="ESC680" s="416"/>
      <c r="ESD680" s="416"/>
      <c r="ESE680" s="416"/>
      <c r="ESF680" s="416"/>
      <c r="ESG680" s="416"/>
      <c r="ESH680" s="416"/>
      <c r="ESI680" s="416"/>
      <c r="ESJ680" s="416"/>
      <c r="ESK680" s="416"/>
      <c r="ESL680" s="416"/>
      <c r="ESM680" s="416"/>
      <c r="ESN680" s="416"/>
      <c r="ESO680" s="416"/>
      <c r="ESP680" s="416"/>
      <c r="ESQ680" s="416"/>
      <c r="ESR680" s="416"/>
      <c r="ESS680" s="416"/>
      <c r="EST680" s="416"/>
      <c r="ESU680" s="416"/>
      <c r="ESV680" s="416"/>
      <c r="ESW680" s="416"/>
      <c r="ESX680" s="416"/>
      <c r="ESY680" s="416"/>
      <c r="ESZ680" s="416"/>
      <c r="ETA680" s="416"/>
      <c r="ETB680" s="416"/>
      <c r="ETC680" s="416"/>
      <c r="ETD680" s="416"/>
      <c r="ETE680" s="416"/>
      <c r="ETF680" s="416"/>
      <c r="ETG680" s="416"/>
      <c r="ETH680" s="416"/>
      <c r="ETI680" s="416"/>
      <c r="ETJ680" s="417"/>
      <c r="ETK680" s="417"/>
      <c r="ETL680" s="417"/>
      <c r="ETM680" s="417"/>
      <c r="ETN680" s="417"/>
      <c r="ETO680" s="417"/>
      <c r="ETP680" s="417"/>
      <c r="ETQ680" s="417"/>
      <c r="ETR680" s="417"/>
      <c r="ETS680" s="417"/>
      <c r="ETT680" s="417"/>
      <c r="ETU680" s="417"/>
      <c r="ETV680" s="417"/>
      <c r="ETW680" s="417"/>
      <c r="ETX680" s="417"/>
      <c r="ETY680" s="417"/>
      <c r="ETZ680" s="417"/>
      <c r="EUA680" s="417"/>
      <c r="EUB680" s="417"/>
      <c r="EUC680" s="417"/>
      <c r="EUD680" s="417"/>
      <c r="EUE680" s="417"/>
      <c r="EUF680" s="417"/>
      <c r="EUG680" s="417"/>
      <c r="EUH680" s="418"/>
      <c r="EUI680" s="418"/>
      <c r="EUJ680" s="418"/>
      <c r="EUK680" s="418"/>
      <c r="EUL680" s="418"/>
      <c r="EUM680" s="417"/>
      <c r="EUN680" s="417"/>
      <c r="EUO680" s="418"/>
      <c r="EUP680" s="418"/>
      <c r="EUQ680" s="417"/>
      <c r="EUR680" s="417"/>
      <c r="EUS680" s="418"/>
      <c r="EUT680" s="418"/>
      <c r="EUU680" s="417"/>
      <c r="EUV680" s="417"/>
      <c r="EUW680" s="417"/>
      <c r="EUX680" s="417"/>
      <c r="EUY680" s="417"/>
      <c r="EUZ680" s="417"/>
      <c r="EVA680" s="417"/>
      <c r="EVB680" s="418"/>
      <c r="EVC680" s="418"/>
      <c r="EVD680" s="417"/>
      <c r="EVE680" s="417"/>
      <c r="EVF680" s="418"/>
      <c r="EVG680" s="418"/>
      <c r="EVH680" s="417"/>
      <c r="EVI680" s="417"/>
      <c r="EVJ680" s="417"/>
      <c r="EVK680" s="417"/>
      <c r="EVL680" s="417"/>
      <c r="EVM680" s="411"/>
      <c r="EVN680" s="443"/>
      <c r="EVO680" s="417"/>
      <c r="EVP680" s="417"/>
      <c r="EVQ680" s="417"/>
      <c r="EVR680" s="417"/>
      <c r="EVS680" s="417"/>
      <c r="EVT680" s="417"/>
      <c r="EVU680" s="417"/>
      <c r="EVV680" s="416"/>
      <c r="EVW680" s="416"/>
      <c r="EVX680" s="416"/>
      <c r="EVY680" s="416"/>
      <c r="EVZ680" s="416"/>
      <c r="EWA680" s="416"/>
      <c r="EWB680" s="416"/>
      <c r="EWC680" s="416"/>
      <c r="EWD680" s="416"/>
      <c r="EWE680" s="416"/>
      <c r="EWF680" s="416"/>
      <c r="EWG680" s="416"/>
      <c r="EWH680" s="416"/>
      <c r="EWI680" s="416"/>
      <c r="EWJ680" s="416"/>
      <c r="EWK680" s="416"/>
      <c r="EWL680" s="416"/>
      <c r="EWM680" s="416"/>
      <c r="EWN680" s="416"/>
      <c r="EWO680" s="416"/>
      <c r="EWP680" s="416"/>
      <c r="EWQ680" s="416"/>
      <c r="EWR680" s="416"/>
      <c r="EWS680" s="416"/>
      <c r="EWT680" s="416"/>
      <c r="EWU680" s="416"/>
      <c r="EWV680" s="416"/>
      <c r="EWW680" s="416"/>
      <c r="EWX680" s="416"/>
      <c r="EWY680" s="416"/>
      <c r="EWZ680" s="416"/>
      <c r="EXA680" s="416"/>
      <c r="EXB680" s="416"/>
      <c r="EXC680" s="416"/>
      <c r="EXD680" s="416"/>
      <c r="EXE680" s="416"/>
      <c r="EXF680" s="416"/>
      <c r="EXG680" s="416"/>
      <c r="EXH680" s="416"/>
      <c r="EXI680" s="416"/>
      <c r="EXJ680" s="416"/>
      <c r="EXK680" s="416"/>
      <c r="EXL680" s="416"/>
      <c r="EXM680" s="416"/>
      <c r="EXN680" s="417"/>
      <c r="EXO680" s="417"/>
      <c r="EXP680" s="417"/>
      <c r="EXQ680" s="417"/>
      <c r="EXR680" s="417"/>
      <c r="EXS680" s="417"/>
      <c r="EXT680" s="417"/>
      <c r="EXU680" s="417"/>
      <c r="EXV680" s="417"/>
      <c r="EXW680" s="417"/>
      <c r="EXX680" s="417"/>
      <c r="EXY680" s="417"/>
      <c r="EXZ680" s="417"/>
      <c r="EYA680" s="417"/>
      <c r="EYB680" s="417"/>
      <c r="EYC680" s="417"/>
      <c r="EYD680" s="417"/>
      <c r="EYE680" s="417"/>
      <c r="EYF680" s="417"/>
      <c r="EYG680" s="417"/>
      <c r="EYH680" s="417"/>
      <c r="EYI680" s="417"/>
      <c r="EYJ680" s="417"/>
      <c r="EYK680" s="417"/>
      <c r="EYL680" s="418"/>
      <c r="EYM680" s="418"/>
      <c r="EYN680" s="418"/>
      <c r="EYO680" s="418"/>
      <c r="EYP680" s="418"/>
      <c r="EYQ680" s="417"/>
      <c r="EYR680" s="417"/>
      <c r="EYS680" s="418"/>
      <c r="EYT680" s="418"/>
      <c r="EYU680" s="417"/>
      <c r="EYV680" s="417"/>
      <c r="EYW680" s="418"/>
      <c r="EYX680" s="418"/>
      <c r="EYY680" s="417"/>
      <c r="EYZ680" s="417"/>
      <c r="EZA680" s="417"/>
      <c r="EZB680" s="417"/>
      <c r="EZC680" s="417"/>
      <c r="EZD680" s="417"/>
      <c r="EZE680" s="417"/>
      <c r="EZF680" s="418"/>
      <c r="EZG680" s="418"/>
      <c r="EZH680" s="417"/>
      <c r="EZI680" s="417"/>
      <c r="EZJ680" s="418"/>
      <c r="EZK680" s="418"/>
      <c r="EZL680" s="417"/>
      <c r="EZM680" s="417"/>
      <c r="EZN680" s="417"/>
      <c r="EZO680" s="417"/>
      <c r="EZP680" s="417"/>
      <c r="EZQ680" s="411"/>
      <c r="EZR680" s="443"/>
      <c r="EZS680" s="417"/>
      <c r="EZT680" s="417"/>
      <c r="EZU680" s="417"/>
      <c r="EZV680" s="417"/>
      <c r="EZW680" s="417"/>
      <c r="EZX680" s="417"/>
      <c r="EZY680" s="417"/>
      <c r="EZZ680" s="416"/>
      <c r="FAA680" s="416"/>
      <c r="FAB680" s="416"/>
      <c r="FAC680" s="416"/>
      <c r="FAD680" s="416"/>
      <c r="FAE680" s="416"/>
      <c r="FAF680" s="416"/>
      <c r="FAG680" s="416"/>
      <c r="FAH680" s="416"/>
      <c r="FAI680" s="416"/>
      <c r="FAJ680" s="416"/>
      <c r="FAK680" s="416"/>
      <c r="FAL680" s="416"/>
      <c r="FAM680" s="416"/>
      <c r="FAN680" s="416"/>
      <c r="FAO680" s="416"/>
      <c r="FAP680" s="416"/>
      <c r="FAQ680" s="416"/>
      <c r="FAR680" s="416"/>
      <c r="FAS680" s="416"/>
      <c r="FAT680" s="416"/>
      <c r="FAU680" s="416"/>
      <c r="FAV680" s="416"/>
      <c r="FAW680" s="416"/>
      <c r="FAX680" s="416"/>
      <c r="FAY680" s="416"/>
      <c r="FAZ680" s="416"/>
      <c r="FBA680" s="416"/>
      <c r="FBB680" s="416"/>
      <c r="FBC680" s="416"/>
      <c r="FBD680" s="416"/>
      <c r="FBE680" s="416"/>
      <c r="FBF680" s="416"/>
      <c r="FBG680" s="416"/>
      <c r="FBH680" s="416"/>
      <c r="FBI680" s="416"/>
      <c r="FBJ680" s="416"/>
      <c r="FBK680" s="416"/>
      <c r="FBL680" s="416"/>
      <c r="FBM680" s="416"/>
      <c r="FBN680" s="416"/>
      <c r="FBO680" s="416"/>
      <c r="FBP680" s="416"/>
      <c r="FBQ680" s="416"/>
      <c r="FBR680" s="417"/>
      <c r="FBS680" s="417"/>
      <c r="FBT680" s="417"/>
      <c r="FBU680" s="417"/>
      <c r="FBV680" s="417"/>
      <c r="FBW680" s="417"/>
      <c r="FBX680" s="417"/>
      <c r="FBY680" s="417"/>
      <c r="FBZ680" s="417"/>
      <c r="FCA680" s="417"/>
      <c r="FCB680" s="417"/>
      <c r="FCC680" s="417"/>
      <c r="FCD680" s="417"/>
      <c r="FCE680" s="417"/>
      <c r="FCF680" s="417"/>
      <c r="FCG680" s="417"/>
      <c r="FCH680" s="417"/>
      <c r="FCI680" s="417"/>
      <c r="FCJ680" s="417"/>
      <c r="FCK680" s="417"/>
      <c r="FCL680" s="417"/>
      <c r="FCM680" s="417"/>
      <c r="FCN680" s="417"/>
      <c r="FCO680" s="417"/>
      <c r="FCP680" s="418"/>
      <c r="FCQ680" s="418"/>
      <c r="FCR680" s="418"/>
      <c r="FCS680" s="418"/>
      <c r="FCT680" s="418"/>
      <c r="FCU680" s="417"/>
      <c r="FCV680" s="417"/>
      <c r="FCW680" s="418"/>
      <c r="FCX680" s="418"/>
      <c r="FCY680" s="417"/>
      <c r="FCZ680" s="417"/>
      <c r="FDA680" s="418"/>
      <c r="FDB680" s="418"/>
      <c r="FDC680" s="417"/>
      <c r="FDD680" s="417"/>
      <c r="FDE680" s="417"/>
      <c r="FDF680" s="417"/>
      <c r="FDG680" s="417"/>
      <c r="FDH680" s="417"/>
      <c r="FDI680" s="417"/>
      <c r="FDJ680" s="418"/>
      <c r="FDK680" s="418"/>
      <c r="FDL680" s="417"/>
      <c r="FDM680" s="417"/>
      <c r="FDN680" s="418"/>
      <c r="FDO680" s="418"/>
      <c r="FDP680" s="417"/>
      <c r="FDQ680" s="417"/>
      <c r="FDR680" s="417"/>
      <c r="FDS680" s="417"/>
      <c r="FDT680" s="417"/>
      <c r="FDU680" s="411"/>
      <c r="FDV680" s="443"/>
      <c r="FDW680" s="417"/>
      <c r="FDX680" s="417"/>
      <c r="FDY680" s="417"/>
      <c r="FDZ680" s="417"/>
      <c r="FEA680" s="417"/>
      <c r="FEB680" s="417"/>
      <c r="FEC680" s="417"/>
      <c r="FED680" s="416"/>
      <c r="FEE680" s="416"/>
      <c r="FEF680" s="416"/>
      <c r="FEG680" s="416"/>
      <c r="FEH680" s="416"/>
      <c r="FEI680" s="416"/>
      <c r="FEJ680" s="416"/>
      <c r="FEK680" s="416"/>
      <c r="FEL680" s="416"/>
      <c r="FEM680" s="416"/>
      <c r="FEN680" s="416"/>
      <c r="FEO680" s="416"/>
      <c r="FEP680" s="416"/>
      <c r="FEQ680" s="416"/>
      <c r="FER680" s="416"/>
      <c r="FES680" s="416"/>
      <c r="FET680" s="416"/>
      <c r="FEU680" s="416"/>
      <c r="FEV680" s="416"/>
      <c r="FEW680" s="416"/>
      <c r="FEX680" s="416"/>
      <c r="FEY680" s="416"/>
      <c r="FEZ680" s="416"/>
      <c r="FFA680" s="416"/>
      <c r="FFB680" s="416"/>
      <c r="FFC680" s="416"/>
      <c r="FFD680" s="416"/>
      <c r="FFE680" s="416"/>
      <c r="FFF680" s="416"/>
      <c r="FFG680" s="416"/>
      <c r="FFH680" s="416"/>
      <c r="FFI680" s="416"/>
      <c r="FFJ680" s="416"/>
      <c r="FFK680" s="416"/>
      <c r="FFL680" s="416"/>
      <c r="FFM680" s="416"/>
      <c r="FFN680" s="416"/>
      <c r="FFO680" s="416"/>
      <c r="FFP680" s="416"/>
      <c r="FFQ680" s="416"/>
      <c r="FFR680" s="416"/>
      <c r="FFS680" s="416"/>
      <c r="FFT680" s="416"/>
      <c r="FFU680" s="416"/>
      <c r="FFV680" s="417"/>
      <c r="FFW680" s="417"/>
      <c r="FFX680" s="417"/>
      <c r="FFY680" s="417"/>
      <c r="FFZ680" s="417"/>
      <c r="FGA680" s="417"/>
      <c r="FGB680" s="417"/>
      <c r="FGC680" s="417"/>
      <c r="FGD680" s="417"/>
      <c r="FGE680" s="417"/>
      <c r="FGF680" s="417"/>
      <c r="FGG680" s="417"/>
      <c r="FGH680" s="417"/>
      <c r="FGI680" s="417"/>
      <c r="FGJ680" s="417"/>
      <c r="FGK680" s="417"/>
      <c r="FGL680" s="417"/>
      <c r="FGM680" s="417"/>
      <c r="FGN680" s="417"/>
      <c r="FGO680" s="417"/>
      <c r="FGP680" s="417"/>
      <c r="FGQ680" s="417"/>
      <c r="FGR680" s="417"/>
      <c r="FGS680" s="417"/>
      <c r="FGT680" s="418"/>
      <c r="FGU680" s="418"/>
      <c r="FGV680" s="418"/>
      <c r="FGW680" s="418"/>
      <c r="FGX680" s="418"/>
      <c r="FGY680" s="417"/>
      <c r="FGZ680" s="417"/>
      <c r="FHA680" s="418"/>
      <c r="FHB680" s="418"/>
      <c r="FHC680" s="417"/>
      <c r="FHD680" s="417"/>
      <c r="FHE680" s="418"/>
      <c r="FHF680" s="418"/>
      <c r="FHG680" s="417"/>
      <c r="FHH680" s="417"/>
      <c r="FHI680" s="417"/>
      <c r="FHJ680" s="417"/>
      <c r="FHK680" s="417"/>
      <c r="FHL680" s="417"/>
      <c r="FHM680" s="417"/>
      <c r="FHN680" s="418"/>
      <c r="FHO680" s="418"/>
      <c r="FHP680" s="417"/>
      <c r="FHQ680" s="417"/>
      <c r="FHR680" s="418"/>
      <c r="FHS680" s="418"/>
      <c r="FHT680" s="417"/>
      <c r="FHU680" s="417"/>
      <c r="FHV680" s="417"/>
      <c r="FHW680" s="417"/>
      <c r="FHX680" s="417"/>
      <c r="FHY680" s="411"/>
      <c r="FHZ680" s="443"/>
      <c r="FIA680" s="417"/>
      <c r="FIB680" s="417"/>
      <c r="FIC680" s="417"/>
      <c r="FID680" s="417"/>
      <c r="FIE680" s="417"/>
      <c r="FIF680" s="417"/>
      <c r="FIG680" s="417"/>
      <c r="FIH680" s="416"/>
      <c r="FII680" s="416"/>
      <c r="FIJ680" s="416"/>
      <c r="FIK680" s="416"/>
      <c r="FIL680" s="416"/>
      <c r="FIM680" s="416"/>
      <c r="FIN680" s="416"/>
      <c r="FIO680" s="416"/>
      <c r="FIP680" s="416"/>
      <c r="FIQ680" s="416"/>
      <c r="FIR680" s="416"/>
      <c r="FIS680" s="416"/>
      <c r="FIT680" s="416"/>
      <c r="FIU680" s="416"/>
      <c r="FIV680" s="416"/>
      <c r="FIW680" s="416"/>
      <c r="FIX680" s="416"/>
      <c r="FIY680" s="416"/>
      <c r="FIZ680" s="416"/>
      <c r="FJA680" s="416"/>
      <c r="FJB680" s="416"/>
      <c r="FJC680" s="416"/>
      <c r="FJD680" s="416"/>
      <c r="FJE680" s="416"/>
      <c r="FJF680" s="416"/>
      <c r="FJG680" s="416"/>
      <c r="FJH680" s="416"/>
      <c r="FJI680" s="416"/>
      <c r="FJJ680" s="416"/>
      <c r="FJK680" s="416"/>
      <c r="FJL680" s="416"/>
      <c r="FJM680" s="416"/>
      <c r="FJN680" s="416"/>
      <c r="FJO680" s="416"/>
      <c r="FJP680" s="416"/>
      <c r="FJQ680" s="416"/>
      <c r="FJR680" s="416"/>
      <c r="FJS680" s="416"/>
      <c r="FJT680" s="416"/>
      <c r="FJU680" s="416"/>
      <c r="FJV680" s="416"/>
      <c r="FJW680" s="416"/>
      <c r="FJX680" s="416"/>
      <c r="FJY680" s="416"/>
      <c r="FJZ680" s="417"/>
      <c r="FKA680" s="417"/>
      <c r="FKB680" s="417"/>
      <c r="FKC680" s="417"/>
      <c r="FKD680" s="417"/>
      <c r="FKE680" s="417"/>
      <c r="FKF680" s="417"/>
      <c r="FKG680" s="417"/>
      <c r="FKH680" s="417"/>
      <c r="FKI680" s="417"/>
      <c r="FKJ680" s="417"/>
      <c r="FKK680" s="417"/>
      <c r="FKL680" s="417"/>
      <c r="FKM680" s="417"/>
      <c r="FKN680" s="417"/>
      <c r="FKO680" s="417"/>
      <c r="FKP680" s="417"/>
      <c r="FKQ680" s="417"/>
      <c r="FKR680" s="417"/>
      <c r="FKS680" s="417"/>
      <c r="FKT680" s="417"/>
      <c r="FKU680" s="417"/>
      <c r="FKV680" s="417"/>
      <c r="FKW680" s="417"/>
      <c r="FKX680" s="418"/>
      <c r="FKY680" s="418"/>
      <c r="FKZ680" s="418"/>
      <c r="FLA680" s="418"/>
      <c r="FLB680" s="418"/>
      <c r="FLC680" s="417"/>
      <c r="FLD680" s="417"/>
      <c r="FLE680" s="418"/>
      <c r="FLF680" s="418"/>
      <c r="FLG680" s="417"/>
      <c r="FLH680" s="417"/>
      <c r="FLI680" s="418"/>
      <c r="FLJ680" s="418"/>
      <c r="FLK680" s="417"/>
      <c r="FLL680" s="417"/>
      <c r="FLM680" s="417"/>
      <c r="FLN680" s="417"/>
      <c r="FLO680" s="417"/>
      <c r="FLP680" s="417"/>
      <c r="FLQ680" s="417"/>
      <c r="FLR680" s="418"/>
      <c r="FLS680" s="418"/>
      <c r="FLT680" s="417"/>
      <c r="FLU680" s="417"/>
      <c r="FLV680" s="418"/>
      <c r="FLW680" s="418"/>
      <c r="FLX680" s="417"/>
      <c r="FLY680" s="417"/>
      <c r="FLZ680" s="417"/>
      <c r="FMA680" s="417"/>
      <c r="FMB680" s="417"/>
      <c r="FMC680" s="411"/>
      <c r="FMD680" s="443"/>
      <c r="FME680" s="417"/>
      <c r="FMF680" s="417"/>
      <c r="FMG680" s="417"/>
      <c r="FMH680" s="417"/>
      <c r="FMI680" s="417"/>
      <c r="FMJ680" s="417"/>
      <c r="FMK680" s="417"/>
      <c r="FML680" s="416"/>
      <c r="FMM680" s="416"/>
      <c r="FMN680" s="416"/>
      <c r="FMO680" s="416"/>
      <c r="FMP680" s="416"/>
      <c r="FMQ680" s="416"/>
      <c r="FMR680" s="416"/>
      <c r="FMS680" s="416"/>
      <c r="FMT680" s="416"/>
      <c r="FMU680" s="416"/>
      <c r="FMV680" s="416"/>
      <c r="FMW680" s="416"/>
      <c r="FMX680" s="416"/>
      <c r="FMY680" s="416"/>
      <c r="FMZ680" s="416"/>
      <c r="FNA680" s="416"/>
      <c r="FNB680" s="416"/>
      <c r="FNC680" s="416"/>
      <c r="FND680" s="416"/>
      <c r="FNE680" s="416"/>
      <c r="FNF680" s="416"/>
      <c r="FNG680" s="416"/>
      <c r="FNH680" s="416"/>
      <c r="FNI680" s="416"/>
      <c r="FNJ680" s="416"/>
      <c r="FNK680" s="416"/>
      <c r="FNL680" s="416"/>
      <c r="FNM680" s="416"/>
      <c r="FNN680" s="416"/>
      <c r="FNO680" s="416"/>
      <c r="FNP680" s="416"/>
      <c r="FNQ680" s="416"/>
      <c r="FNR680" s="416"/>
      <c r="FNS680" s="416"/>
      <c r="FNT680" s="416"/>
      <c r="FNU680" s="416"/>
      <c r="FNV680" s="416"/>
      <c r="FNW680" s="416"/>
      <c r="FNX680" s="416"/>
      <c r="FNY680" s="416"/>
      <c r="FNZ680" s="416"/>
      <c r="FOA680" s="416"/>
      <c r="FOB680" s="416"/>
      <c r="FOC680" s="416"/>
      <c r="FOD680" s="417"/>
      <c r="FOE680" s="417"/>
      <c r="FOF680" s="417"/>
      <c r="FOG680" s="417"/>
      <c r="FOH680" s="417"/>
      <c r="FOI680" s="417"/>
      <c r="FOJ680" s="417"/>
      <c r="FOK680" s="417"/>
      <c r="FOL680" s="417"/>
      <c r="FOM680" s="417"/>
      <c r="FON680" s="417"/>
      <c r="FOO680" s="417"/>
      <c r="FOP680" s="417"/>
      <c r="FOQ680" s="417"/>
      <c r="FOR680" s="417"/>
      <c r="FOS680" s="417"/>
      <c r="FOT680" s="417"/>
      <c r="FOU680" s="417"/>
      <c r="FOV680" s="417"/>
      <c r="FOW680" s="417"/>
      <c r="FOX680" s="417"/>
      <c r="FOY680" s="417"/>
      <c r="FOZ680" s="417"/>
      <c r="FPA680" s="417"/>
      <c r="FPB680" s="418"/>
      <c r="FPC680" s="418"/>
      <c r="FPD680" s="418"/>
      <c r="FPE680" s="418"/>
      <c r="FPF680" s="418"/>
      <c r="FPG680" s="417"/>
      <c r="FPH680" s="417"/>
      <c r="FPI680" s="418"/>
      <c r="FPJ680" s="418"/>
      <c r="FPK680" s="417"/>
      <c r="FPL680" s="417"/>
      <c r="FPM680" s="418"/>
      <c r="FPN680" s="418"/>
      <c r="FPO680" s="417"/>
      <c r="FPP680" s="417"/>
      <c r="FPQ680" s="417"/>
      <c r="FPR680" s="417"/>
      <c r="FPS680" s="417"/>
      <c r="FPT680" s="417"/>
      <c r="FPU680" s="417"/>
      <c r="FPV680" s="418"/>
      <c r="FPW680" s="418"/>
      <c r="FPX680" s="417"/>
      <c r="FPY680" s="417"/>
      <c r="FPZ680" s="418"/>
      <c r="FQA680" s="418"/>
      <c r="FQB680" s="417"/>
      <c r="FQC680" s="417"/>
      <c r="FQD680" s="417"/>
      <c r="FQE680" s="417"/>
      <c r="FQF680" s="417"/>
      <c r="FQG680" s="411"/>
      <c r="FQH680" s="443"/>
      <c r="FQI680" s="417"/>
      <c r="FQJ680" s="417"/>
      <c r="FQK680" s="417"/>
      <c r="FQL680" s="417"/>
      <c r="FQM680" s="417"/>
      <c r="FQN680" s="417"/>
      <c r="FQO680" s="417"/>
      <c r="FQP680" s="416"/>
      <c r="FQQ680" s="416"/>
      <c r="FQR680" s="416"/>
      <c r="FQS680" s="416"/>
      <c r="FQT680" s="416"/>
      <c r="FQU680" s="416"/>
      <c r="FQV680" s="416"/>
      <c r="FQW680" s="416"/>
      <c r="FQX680" s="416"/>
      <c r="FQY680" s="416"/>
      <c r="FQZ680" s="416"/>
      <c r="FRA680" s="416"/>
      <c r="FRB680" s="416"/>
      <c r="FRC680" s="416"/>
      <c r="FRD680" s="416"/>
      <c r="FRE680" s="416"/>
      <c r="FRF680" s="416"/>
      <c r="FRG680" s="416"/>
      <c r="FRH680" s="416"/>
      <c r="FRI680" s="416"/>
      <c r="FRJ680" s="416"/>
      <c r="FRK680" s="416"/>
      <c r="FRL680" s="416"/>
      <c r="FRM680" s="416"/>
      <c r="FRN680" s="416"/>
      <c r="FRO680" s="416"/>
      <c r="FRP680" s="416"/>
      <c r="FRQ680" s="416"/>
      <c r="FRR680" s="416"/>
      <c r="FRS680" s="416"/>
      <c r="FRT680" s="416"/>
      <c r="FRU680" s="416"/>
      <c r="FRV680" s="416"/>
      <c r="FRW680" s="416"/>
      <c r="FRX680" s="416"/>
      <c r="FRY680" s="416"/>
      <c r="FRZ680" s="416"/>
      <c r="FSA680" s="416"/>
      <c r="FSB680" s="416"/>
      <c r="FSC680" s="416"/>
      <c r="FSD680" s="416"/>
      <c r="FSE680" s="416"/>
      <c r="FSF680" s="416"/>
      <c r="FSG680" s="416"/>
      <c r="FSH680" s="417"/>
      <c r="FSI680" s="417"/>
      <c r="FSJ680" s="417"/>
      <c r="FSK680" s="417"/>
      <c r="FSL680" s="417"/>
      <c r="FSM680" s="417"/>
      <c r="FSN680" s="417"/>
      <c r="FSO680" s="417"/>
      <c r="FSP680" s="417"/>
      <c r="FSQ680" s="417"/>
      <c r="FSR680" s="417"/>
      <c r="FSS680" s="417"/>
      <c r="FST680" s="417"/>
      <c r="FSU680" s="417"/>
      <c r="FSV680" s="417"/>
      <c r="FSW680" s="417"/>
      <c r="FSX680" s="417"/>
      <c r="FSY680" s="417"/>
      <c r="FSZ680" s="417"/>
      <c r="FTA680" s="417"/>
      <c r="FTB680" s="417"/>
      <c r="FTC680" s="417"/>
      <c r="FTD680" s="417"/>
      <c r="FTE680" s="417"/>
      <c r="FTF680" s="418"/>
      <c r="FTG680" s="418"/>
      <c r="FTH680" s="418"/>
      <c r="FTI680" s="418"/>
      <c r="FTJ680" s="418"/>
      <c r="FTK680" s="417"/>
      <c r="FTL680" s="417"/>
      <c r="FTM680" s="418"/>
      <c r="FTN680" s="418"/>
      <c r="FTO680" s="417"/>
      <c r="FTP680" s="417"/>
      <c r="FTQ680" s="418"/>
      <c r="FTR680" s="418"/>
      <c r="FTS680" s="417"/>
      <c r="FTT680" s="417"/>
      <c r="FTU680" s="417"/>
      <c r="FTV680" s="417"/>
      <c r="FTW680" s="417"/>
      <c r="FTX680" s="417"/>
      <c r="FTY680" s="417"/>
      <c r="FTZ680" s="418"/>
      <c r="FUA680" s="418"/>
      <c r="FUB680" s="417"/>
      <c r="FUC680" s="417"/>
      <c r="FUD680" s="418"/>
      <c r="FUE680" s="418"/>
      <c r="FUF680" s="417"/>
      <c r="FUG680" s="417"/>
      <c r="FUH680" s="417"/>
      <c r="FUI680" s="417"/>
      <c r="FUJ680" s="417"/>
      <c r="FUK680" s="411"/>
      <c r="FUL680" s="443"/>
      <c r="FUM680" s="417"/>
      <c r="FUN680" s="417"/>
      <c r="FUO680" s="417"/>
      <c r="FUP680" s="417"/>
      <c r="FUQ680" s="417"/>
      <c r="FUR680" s="417"/>
      <c r="FUS680" s="417"/>
      <c r="FUT680" s="416"/>
      <c r="FUU680" s="416"/>
      <c r="FUV680" s="416"/>
      <c r="FUW680" s="416"/>
      <c r="FUX680" s="416"/>
      <c r="FUY680" s="416"/>
      <c r="FUZ680" s="416"/>
      <c r="FVA680" s="416"/>
      <c r="FVB680" s="416"/>
      <c r="FVC680" s="416"/>
      <c r="FVD680" s="416"/>
      <c r="FVE680" s="416"/>
      <c r="FVF680" s="416"/>
      <c r="FVG680" s="416"/>
      <c r="FVH680" s="416"/>
      <c r="FVI680" s="416"/>
      <c r="FVJ680" s="416"/>
      <c r="FVK680" s="416"/>
      <c r="FVL680" s="416"/>
      <c r="FVM680" s="416"/>
      <c r="FVN680" s="416"/>
      <c r="FVO680" s="416"/>
      <c r="FVP680" s="416"/>
      <c r="FVQ680" s="416"/>
      <c r="FVR680" s="416"/>
      <c r="FVS680" s="416"/>
      <c r="FVT680" s="416"/>
      <c r="FVU680" s="416"/>
      <c r="FVV680" s="416"/>
      <c r="FVW680" s="416"/>
      <c r="FVX680" s="416"/>
      <c r="FVY680" s="416"/>
      <c r="FVZ680" s="416"/>
      <c r="FWA680" s="416"/>
      <c r="FWB680" s="416"/>
      <c r="FWC680" s="416"/>
      <c r="FWD680" s="416"/>
      <c r="FWE680" s="416"/>
      <c r="FWF680" s="416"/>
      <c r="FWG680" s="416"/>
      <c r="FWH680" s="416"/>
      <c r="FWI680" s="416"/>
      <c r="FWJ680" s="416"/>
      <c r="FWK680" s="416"/>
      <c r="FWL680" s="417"/>
      <c r="FWM680" s="417"/>
      <c r="FWN680" s="417"/>
      <c r="FWO680" s="417"/>
      <c r="FWP680" s="417"/>
      <c r="FWQ680" s="417"/>
      <c r="FWR680" s="417"/>
      <c r="FWS680" s="417"/>
      <c r="FWT680" s="417"/>
      <c r="FWU680" s="417"/>
      <c r="FWV680" s="417"/>
      <c r="FWW680" s="417"/>
      <c r="FWX680" s="417"/>
      <c r="FWY680" s="417"/>
      <c r="FWZ680" s="417"/>
      <c r="FXA680" s="417"/>
      <c r="FXB680" s="417"/>
      <c r="FXC680" s="417"/>
      <c r="FXD680" s="417"/>
      <c r="FXE680" s="417"/>
      <c r="FXF680" s="417"/>
      <c r="FXG680" s="417"/>
      <c r="FXH680" s="417"/>
      <c r="FXI680" s="417"/>
      <c r="FXJ680" s="418"/>
      <c r="FXK680" s="418"/>
      <c r="FXL680" s="418"/>
      <c r="FXM680" s="418"/>
      <c r="FXN680" s="418"/>
      <c r="FXO680" s="417"/>
      <c r="FXP680" s="417"/>
      <c r="FXQ680" s="418"/>
      <c r="FXR680" s="418"/>
      <c r="FXS680" s="417"/>
      <c r="FXT680" s="417"/>
      <c r="FXU680" s="418"/>
      <c r="FXV680" s="418"/>
      <c r="FXW680" s="417"/>
      <c r="FXX680" s="417"/>
      <c r="FXY680" s="417"/>
      <c r="FXZ680" s="417"/>
      <c r="FYA680" s="417"/>
      <c r="FYB680" s="417"/>
      <c r="FYC680" s="417"/>
      <c r="FYD680" s="418"/>
      <c r="FYE680" s="418"/>
      <c r="FYF680" s="417"/>
      <c r="FYG680" s="417"/>
      <c r="FYH680" s="418"/>
      <c r="FYI680" s="418"/>
      <c r="FYJ680" s="417"/>
      <c r="FYK680" s="417"/>
      <c r="FYL680" s="417"/>
      <c r="FYM680" s="417"/>
      <c r="FYN680" s="417"/>
      <c r="FYO680" s="411"/>
      <c r="FYP680" s="443"/>
      <c r="FYQ680" s="417"/>
      <c r="FYR680" s="417"/>
      <c r="FYS680" s="417"/>
      <c r="FYT680" s="417"/>
      <c r="FYU680" s="417"/>
      <c r="FYV680" s="417"/>
      <c r="FYW680" s="417"/>
      <c r="FYX680" s="416"/>
      <c r="FYY680" s="416"/>
      <c r="FYZ680" s="416"/>
      <c r="FZA680" s="416"/>
      <c r="FZB680" s="416"/>
      <c r="FZC680" s="416"/>
      <c r="FZD680" s="416"/>
      <c r="FZE680" s="416"/>
      <c r="FZF680" s="416"/>
      <c r="FZG680" s="416"/>
      <c r="FZH680" s="416"/>
      <c r="FZI680" s="416"/>
      <c r="FZJ680" s="416"/>
      <c r="FZK680" s="416"/>
      <c r="FZL680" s="416"/>
      <c r="FZM680" s="416"/>
      <c r="FZN680" s="416"/>
      <c r="FZO680" s="416"/>
      <c r="FZP680" s="416"/>
      <c r="FZQ680" s="416"/>
      <c r="FZR680" s="416"/>
      <c r="FZS680" s="416"/>
      <c r="FZT680" s="416"/>
      <c r="FZU680" s="416"/>
      <c r="FZV680" s="416"/>
      <c r="FZW680" s="416"/>
      <c r="FZX680" s="416"/>
      <c r="FZY680" s="416"/>
      <c r="FZZ680" s="416"/>
      <c r="GAA680" s="416"/>
      <c r="GAB680" s="416"/>
      <c r="GAC680" s="416"/>
      <c r="GAD680" s="416"/>
      <c r="GAE680" s="416"/>
      <c r="GAF680" s="416"/>
      <c r="GAG680" s="416"/>
      <c r="GAH680" s="416"/>
      <c r="GAI680" s="416"/>
      <c r="GAJ680" s="416"/>
      <c r="GAK680" s="416"/>
      <c r="GAL680" s="416"/>
      <c r="GAM680" s="416"/>
      <c r="GAN680" s="416"/>
      <c r="GAO680" s="416"/>
      <c r="GAP680" s="417"/>
      <c r="GAQ680" s="417"/>
      <c r="GAR680" s="417"/>
      <c r="GAS680" s="417"/>
      <c r="GAT680" s="417"/>
      <c r="GAU680" s="417"/>
      <c r="GAV680" s="417"/>
      <c r="GAW680" s="417"/>
      <c r="GAX680" s="417"/>
      <c r="GAY680" s="417"/>
      <c r="GAZ680" s="417"/>
      <c r="GBA680" s="417"/>
      <c r="GBB680" s="417"/>
      <c r="GBC680" s="417"/>
      <c r="GBD680" s="417"/>
      <c r="GBE680" s="417"/>
      <c r="GBF680" s="417"/>
      <c r="GBG680" s="417"/>
      <c r="GBH680" s="417"/>
      <c r="GBI680" s="417"/>
      <c r="GBJ680" s="417"/>
      <c r="GBK680" s="417"/>
      <c r="GBL680" s="417"/>
      <c r="GBM680" s="417"/>
      <c r="GBN680" s="418"/>
      <c r="GBO680" s="418"/>
      <c r="GBP680" s="418"/>
      <c r="GBQ680" s="418"/>
      <c r="GBR680" s="418"/>
      <c r="GBS680" s="417"/>
      <c r="GBT680" s="417"/>
      <c r="GBU680" s="418"/>
      <c r="GBV680" s="418"/>
      <c r="GBW680" s="417"/>
      <c r="GBX680" s="417"/>
      <c r="GBY680" s="418"/>
      <c r="GBZ680" s="418"/>
      <c r="GCA680" s="417"/>
      <c r="GCB680" s="417"/>
      <c r="GCC680" s="417"/>
      <c r="GCD680" s="417"/>
      <c r="GCE680" s="417"/>
      <c r="GCF680" s="417"/>
      <c r="GCG680" s="417"/>
      <c r="GCH680" s="418"/>
      <c r="GCI680" s="418"/>
      <c r="GCJ680" s="417"/>
      <c r="GCK680" s="417"/>
      <c r="GCL680" s="418"/>
      <c r="GCM680" s="418"/>
      <c r="GCN680" s="417"/>
      <c r="GCO680" s="417"/>
      <c r="GCP680" s="417"/>
      <c r="GCQ680" s="417"/>
      <c r="GCR680" s="417"/>
      <c r="GCS680" s="411"/>
      <c r="GCT680" s="443"/>
      <c r="GCU680" s="417"/>
      <c r="GCV680" s="417"/>
      <c r="GCW680" s="417"/>
      <c r="GCX680" s="417"/>
      <c r="GCY680" s="417"/>
      <c r="GCZ680" s="417"/>
      <c r="GDA680" s="417"/>
      <c r="GDB680" s="416"/>
      <c r="GDC680" s="416"/>
      <c r="GDD680" s="416"/>
      <c r="GDE680" s="416"/>
      <c r="GDF680" s="416"/>
      <c r="GDG680" s="416"/>
      <c r="GDH680" s="416"/>
      <c r="GDI680" s="416"/>
      <c r="GDJ680" s="416"/>
      <c r="GDK680" s="416"/>
      <c r="GDL680" s="416"/>
      <c r="GDM680" s="416"/>
      <c r="GDN680" s="416"/>
      <c r="GDO680" s="416"/>
      <c r="GDP680" s="416"/>
      <c r="GDQ680" s="416"/>
      <c r="GDR680" s="416"/>
      <c r="GDS680" s="416"/>
      <c r="GDT680" s="416"/>
      <c r="GDU680" s="416"/>
      <c r="GDV680" s="416"/>
      <c r="GDW680" s="416"/>
      <c r="GDX680" s="416"/>
      <c r="GDY680" s="416"/>
      <c r="GDZ680" s="416"/>
      <c r="GEA680" s="416"/>
      <c r="GEB680" s="416"/>
      <c r="GEC680" s="416"/>
      <c r="GED680" s="416"/>
      <c r="GEE680" s="416"/>
      <c r="GEF680" s="416"/>
      <c r="GEG680" s="416"/>
      <c r="GEH680" s="416"/>
      <c r="GEI680" s="416"/>
      <c r="GEJ680" s="416"/>
      <c r="GEK680" s="416"/>
      <c r="GEL680" s="416"/>
      <c r="GEM680" s="416"/>
      <c r="GEN680" s="416"/>
      <c r="GEO680" s="416"/>
      <c r="GEP680" s="416"/>
      <c r="GEQ680" s="416"/>
      <c r="GER680" s="416"/>
      <c r="GES680" s="416"/>
      <c r="GET680" s="417"/>
      <c r="GEU680" s="417"/>
      <c r="GEV680" s="417"/>
      <c r="GEW680" s="417"/>
      <c r="GEX680" s="417"/>
      <c r="GEY680" s="417"/>
      <c r="GEZ680" s="417"/>
      <c r="GFA680" s="417"/>
      <c r="GFB680" s="417"/>
      <c r="GFC680" s="417"/>
      <c r="GFD680" s="417"/>
      <c r="GFE680" s="417"/>
      <c r="GFF680" s="417"/>
      <c r="GFG680" s="417"/>
      <c r="GFH680" s="417"/>
      <c r="GFI680" s="417"/>
      <c r="GFJ680" s="417"/>
      <c r="GFK680" s="417"/>
      <c r="GFL680" s="417"/>
      <c r="GFM680" s="417"/>
      <c r="GFN680" s="417"/>
      <c r="GFO680" s="417"/>
      <c r="GFP680" s="417"/>
      <c r="GFQ680" s="417"/>
      <c r="GFR680" s="418"/>
      <c r="GFS680" s="418"/>
      <c r="GFT680" s="418"/>
      <c r="GFU680" s="418"/>
      <c r="GFV680" s="418"/>
      <c r="GFW680" s="417"/>
      <c r="GFX680" s="417"/>
      <c r="GFY680" s="418"/>
      <c r="GFZ680" s="418"/>
      <c r="GGA680" s="417"/>
      <c r="GGB680" s="417"/>
      <c r="GGC680" s="418"/>
      <c r="GGD680" s="418"/>
      <c r="GGE680" s="417"/>
      <c r="GGF680" s="417"/>
      <c r="GGG680" s="417"/>
      <c r="GGH680" s="417"/>
      <c r="GGI680" s="417"/>
      <c r="GGJ680" s="417"/>
      <c r="GGK680" s="417"/>
      <c r="GGL680" s="418"/>
      <c r="GGM680" s="418"/>
      <c r="GGN680" s="417"/>
      <c r="GGO680" s="417"/>
      <c r="GGP680" s="418"/>
      <c r="GGQ680" s="418"/>
      <c r="GGR680" s="417"/>
      <c r="GGS680" s="417"/>
      <c r="GGT680" s="417"/>
      <c r="GGU680" s="417"/>
      <c r="GGV680" s="417"/>
      <c r="GGW680" s="411"/>
      <c r="GGX680" s="443"/>
      <c r="GGY680" s="417"/>
      <c r="GGZ680" s="417"/>
      <c r="GHA680" s="417"/>
      <c r="GHB680" s="417"/>
      <c r="GHC680" s="417"/>
      <c r="GHD680" s="417"/>
      <c r="GHE680" s="417"/>
      <c r="GHF680" s="416"/>
      <c r="GHG680" s="416"/>
      <c r="GHH680" s="416"/>
      <c r="GHI680" s="416"/>
      <c r="GHJ680" s="416"/>
      <c r="GHK680" s="416"/>
      <c r="GHL680" s="416"/>
      <c r="GHM680" s="416"/>
      <c r="GHN680" s="416"/>
      <c r="GHO680" s="416"/>
      <c r="GHP680" s="416"/>
      <c r="GHQ680" s="416"/>
      <c r="GHR680" s="416"/>
      <c r="GHS680" s="416"/>
      <c r="GHT680" s="416"/>
      <c r="GHU680" s="416"/>
      <c r="GHV680" s="416"/>
      <c r="GHW680" s="416"/>
      <c r="GHX680" s="416"/>
      <c r="GHY680" s="416"/>
      <c r="GHZ680" s="416"/>
      <c r="GIA680" s="416"/>
      <c r="GIB680" s="416"/>
      <c r="GIC680" s="416"/>
      <c r="GID680" s="416"/>
      <c r="GIE680" s="416"/>
      <c r="GIF680" s="416"/>
      <c r="GIG680" s="416"/>
      <c r="GIH680" s="416"/>
      <c r="GII680" s="416"/>
      <c r="GIJ680" s="416"/>
      <c r="GIK680" s="416"/>
      <c r="GIL680" s="416"/>
      <c r="GIM680" s="416"/>
      <c r="GIN680" s="416"/>
      <c r="GIO680" s="416"/>
      <c r="GIP680" s="416"/>
      <c r="GIQ680" s="416"/>
      <c r="GIR680" s="416"/>
      <c r="GIS680" s="416"/>
      <c r="GIT680" s="416"/>
      <c r="GIU680" s="416"/>
      <c r="GIV680" s="416"/>
      <c r="GIW680" s="416"/>
      <c r="GIX680" s="417"/>
      <c r="GIY680" s="417"/>
      <c r="GIZ680" s="417"/>
      <c r="GJA680" s="417"/>
      <c r="GJB680" s="417"/>
      <c r="GJC680" s="417"/>
      <c r="GJD680" s="417"/>
      <c r="GJE680" s="417"/>
      <c r="GJF680" s="417"/>
      <c r="GJG680" s="417"/>
      <c r="GJH680" s="417"/>
      <c r="GJI680" s="417"/>
      <c r="GJJ680" s="417"/>
      <c r="GJK680" s="417"/>
      <c r="GJL680" s="417"/>
      <c r="GJM680" s="417"/>
      <c r="GJN680" s="417"/>
      <c r="GJO680" s="417"/>
      <c r="GJP680" s="417"/>
      <c r="GJQ680" s="417"/>
      <c r="GJR680" s="417"/>
      <c r="GJS680" s="417"/>
      <c r="GJT680" s="417"/>
      <c r="GJU680" s="417"/>
      <c r="GJV680" s="418"/>
      <c r="GJW680" s="418"/>
      <c r="GJX680" s="418"/>
      <c r="GJY680" s="418"/>
      <c r="GJZ680" s="418"/>
      <c r="GKA680" s="417"/>
      <c r="GKB680" s="417"/>
      <c r="GKC680" s="418"/>
      <c r="GKD680" s="418"/>
      <c r="GKE680" s="417"/>
      <c r="GKF680" s="417"/>
      <c r="GKG680" s="418"/>
      <c r="GKH680" s="418"/>
      <c r="GKI680" s="417"/>
      <c r="GKJ680" s="417"/>
      <c r="GKK680" s="417"/>
      <c r="GKL680" s="417"/>
      <c r="GKM680" s="417"/>
      <c r="GKN680" s="417"/>
      <c r="GKO680" s="417"/>
      <c r="GKP680" s="418"/>
      <c r="GKQ680" s="418"/>
      <c r="GKR680" s="417"/>
      <c r="GKS680" s="417"/>
      <c r="GKT680" s="418"/>
      <c r="GKU680" s="418"/>
      <c r="GKV680" s="417"/>
      <c r="GKW680" s="417"/>
      <c r="GKX680" s="417"/>
      <c r="GKY680" s="417"/>
      <c r="GKZ680" s="417"/>
      <c r="GLA680" s="411"/>
      <c r="GLB680" s="443"/>
      <c r="GLC680" s="417"/>
      <c r="GLD680" s="417"/>
      <c r="GLE680" s="417"/>
      <c r="GLF680" s="417"/>
      <c r="GLG680" s="417"/>
      <c r="GLH680" s="417"/>
      <c r="GLI680" s="417"/>
      <c r="GLJ680" s="416"/>
      <c r="GLK680" s="416"/>
      <c r="GLL680" s="416"/>
      <c r="GLM680" s="416"/>
      <c r="GLN680" s="416"/>
      <c r="GLO680" s="416"/>
      <c r="GLP680" s="416"/>
      <c r="GLQ680" s="416"/>
      <c r="GLR680" s="416"/>
      <c r="GLS680" s="416"/>
      <c r="GLT680" s="416"/>
      <c r="GLU680" s="416"/>
      <c r="GLV680" s="416"/>
      <c r="GLW680" s="416"/>
      <c r="GLX680" s="416"/>
      <c r="GLY680" s="416"/>
      <c r="GLZ680" s="416"/>
      <c r="GMA680" s="416"/>
      <c r="GMB680" s="416"/>
      <c r="GMC680" s="416"/>
      <c r="GMD680" s="416"/>
      <c r="GME680" s="416"/>
      <c r="GMF680" s="416"/>
      <c r="GMG680" s="416"/>
      <c r="GMH680" s="416"/>
      <c r="GMI680" s="416"/>
      <c r="GMJ680" s="416"/>
      <c r="GMK680" s="416"/>
      <c r="GML680" s="416"/>
      <c r="GMM680" s="416"/>
      <c r="GMN680" s="416"/>
      <c r="GMO680" s="416"/>
      <c r="GMP680" s="416"/>
      <c r="GMQ680" s="416"/>
      <c r="GMR680" s="416"/>
      <c r="GMS680" s="416"/>
      <c r="GMT680" s="416"/>
      <c r="GMU680" s="416"/>
      <c r="GMV680" s="416"/>
      <c r="GMW680" s="416"/>
      <c r="GMX680" s="416"/>
      <c r="GMY680" s="416"/>
      <c r="GMZ680" s="416"/>
      <c r="GNA680" s="416"/>
      <c r="GNB680" s="417"/>
      <c r="GNC680" s="417"/>
      <c r="GND680" s="417"/>
      <c r="GNE680" s="417"/>
      <c r="GNF680" s="417"/>
      <c r="GNG680" s="417"/>
      <c r="GNH680" s="417"/>
      <c r="GNI680" s="417"/>
      <c r="GNJ680" s="417"/>
      <c r="GNK680" s="417"/>
      <c r="GNL680" s="417"/>
      <c r="GNM680" s="417"/>
      <c r="GNN680" s="417"/>
      <c r="GNO680" s="417"/>
      <c r="GNP680" s="417"/>
      <c r="GNQ680" s="417"/>
      <c r="GNR680" s="417"/>
      <c r="GNS680" s="417"/>
      <c r="GNT680" s="417"/>
      <c r="GNU680" s="417"/>
      <c r="GNV680" s="417"/>
      <c r="GNW680" s="417"/>
      <c r="GNX680" s="417"/>
      <c r="GNY680" s="417"/>
      <c r="GNZ680" s="418"/>
      <c r="GOA680" s="418"/>
      <c r="GOB680" s="418"/>
      <c r="GOC680" s="418"/>
      <c r="GOD680" s="418"/>
      <c r="GOE680" s="417"/>
      <c r="GOF680" s="417"/>
      <c r="GOG680" s="418"/>
      <c r="GOH680" s="418"/>
      <c r="GOI680" s="417"/>
      <c r="GOJ680" s="417"/>
      <c r="GOK680" s="418"/>
      <c r="GOL680" s="418"/>
      <c r="GOM680" s="417"/>
      <c r="GON680" s="417"/>
      <c r="GOO680" s="417"/>
      <c r="GOP680" s="417"/>
      <c r="GOQ680" s="417"/>
      <c r="GOR680" s="417"/>
      <c r="GOS680" s="417"/>
      <c r="GOT680" s="418"/>
      <c r="GOU680" s="418"/>
      <c r="GOV680" s="417"/>
      <c r="GOW680" s="417"/>
      <c r="GOX680" s="418"/>
      <c r="GOY680" s="418"/>
      <c r="GOZ680" s="417"/>
      <c r="GPA680" s="417"/>
      <c r="GPB680" s="417"/>
      <c r="GPC680" s="417"/>
      <c r="GPD680" s="417"/>
      <c r="GPE680" s="411"/>
      <c r="GPF680" s="443"/>
      <c r="GPG680" s="417"/>
      <c r="GPH680" s="417"/>
      <c r="GPI680" s="417"/>
      <c r="GPJ680" s="417"/>
      <c r="GPK680" s="417"/>
      <c r="GPL680" s="417"/>
      <c r="GPM680" s="417"/>
      <c r="GPN680" s="416"/>
      <c r="GPO680" s="416"/>
      <c r="GPP680" s="416"/>
      <c r="GPQ680" s="416"/>
      <c r="GPR680" s="416"/>
      <c r="GPS680" s="416"/>
      <c r="GPT680" s="416"/>
      <c r="GPU680" s="416"/>
      <c r="GPV680" s="416"/>
      <c r="GPW680" s="416"/>
      <c r="GPX680" s="416"/>
      <c r="GPY680" s="416"/>
      <c r="GPZ680" s="416"/>
      <c r="GQA680" s="416"/>
      <c r="GQB680" s="416"/>
      <c r="GQC680" s="416"/>
      <c r="GQD680" s="416"/>
      <c r="GQE680" s="416"/>
      <c r="GQF680" s="416"/>
      <c r="GQG680" s="416"/>
      <c r="GQH680" s="416"/>
      <c r="GQI680" s="416"/>
      <c r="GQJ680" s="416"/>
      <c r="GQK680" s="416"/>
      <c r="GQL680" s="416"/>
      <c r="GQM680" s="416"/>
      <c r="GQN680" s="416"/>
      <c r="GQO680" s="416"/>
      <c r="GQP680" s="416"/>
      <c r="GQQ680" s="416"/>
      <c r="GQR680" s="416"/>
      <c r="GQS680" s="416"/>
      <c r="GQT680" s="416"/>
      <c r="GQU680" s="416"/>
      <c r="GQV680" s="416"/>
      <c r="GQW680" s="416"/>
      <c r="GQX680" s="416"/>
      <c r="GQY680" s="416"/>
      <c r="GQZ680" s="416"/>
      <c r="GRA680" s="416"/>
      <c r="GRB680" s="416"/>
      <c r="GRC680" s="416"/>
      <c r="GRD680" s="416"/>
      <c r="GRE680" s="416"/>
      <c r="GRF680" s="417"/>
      <c r="GRG680" s="417"/>
      <c r="GRH680" s="417"/>
      <c r="GRI680" s="417"/>
      <c r="GRJ680" s="417"/>
      <c r="GRK680" s="417"/>
      <c r="GRL680" s="417"/>
      <c r="GRM680" s="417"/>
      <c r="GRN680" s="417"/>
      <c r="GRO680" s="417"/>
      <c r="GRP680" s="417"/>
      <c r="GRQ680" s="417"/>
      <c r="GRR680" s="417"/>
      <c r="GRS680" s="417"/>
      <c r="GRT680" s="417"/>
      <c r="GRU680" s="417"/>
      <c r="GRV680" s="417"/>
      <c r="GRW680" s="417"/>
      <c r="GRX680" s="417"/>
      <c r="GRY680" s="417"/>
      <c r="GRZ680" s="417"/>
      <c r="GSA680" s="417"/>
      <c r="GSB680" s="417"/>
      <c r="GSC680" s="417"/>
      <c r="GSD680" s="418"/>
      <c r="GSE680" s="418"/>
      <c r="GSF680" s="418"/>
      <c r="GSG680" s="418"/>
      <c r="GSH680" s="418"/>
      <c r="GSI680" s="417"/>
      <c r="GSJ680" s="417"/>
      <c r="GSK680" s="418"/>
      <c r="GSL680" s="418"/>
      <c r="GSM680" s="417"/>
      <c r="GSN680" s="417"/>
      <c r="GSO680" s="418"/>
      <c r="GSP680" s="418"/>
      <c r="GSQ680" s="417"/>
      <c r="GSR680" s="417"/>
      <c r="GSS680" s="417"/>
      <c r="GST680" s="417"/>
      <c r="GSU680" s="417"/>
      <c r="GSV680" s="417"/>
      <c r="GSW680" s="417"/>
      <c r="GSX680" s="418"/>
      <c r="GSY680" s="418"/>
      <c r="GSZ680" s="417"/>
      <c r="GTA680" s="417"/>
      <c r="GTB680" s="418"/>
      <c r="GTC680" s="418"/>
      <c r="GTD680" s="417"/>
      <c r="GTE680" s="417"/>
      <c r="GTF680" s="417"/>
      <c r="GTG680" s="417"/>
      <c r="GTH680" s="417"/>
      <c r="GTI680" s="411"/>
      <c r="GTJ680" s="443"/>
      <c r="GTK680" s="417"/>
      <c r="GTL680" s="417"/>
      <c r="GTM680" s="417"/>
      <c r="GTN680" s="417"/>
      <c r="GTO680" s="417"/>
      <c r="GTP680" s="417"/>
      <c r="GTQ680" s="417"/>
      <c r="GTR680" s="416"/>
      <c r="GTS680" s="416"/>
      <c r="GTT680" s="416"/>
      <c r="GTU680" s="416"/>
      <c r="GTV680" s="416"/>
      <c r="GTW680" s="416"/>
      <c r="GTX680" s="416"/>
      <c r="GTY680" s="416"/>
      <c r="GTZ680" s="416"/>
      <c r="GUA680" s="416"/>
      <c r="GUB680" s="416"/>
      <c r="GUC680" s="416"/>
      <c r="GUD680" s="416"/>
      <c r="GUE680" s="416"/>
      <c r="GUF680" s="416"/>
      <c r="GUG680" s="416"/>
      <c r="GUH680" s="416"/>
      <c r="GUI680" s="416"/>
      <c r="GUJ680" s="416"/>
      <c r="GUK680" s="416"/>
      <c r="GUL680" s="416"/>
      <c r="GUM680" s="416"/>
      <c r="GUN680" s="416"/>
      <c r="GUO680" s="416"/>
      <c r="GUP680" s="416"/>
      <c r="GUQ680" s="416"/>
      <c r="GUR680" s="416"/>
      <c r="GUS680" s="416"/>
      <c r="GUT680" s="416"/>
      <c r="GUU680" s="416"/>
      <c r="GUV680" s="416"/>
      <c r="GUW680" s="416"/>
      <c r="GUX680" s="416"/>
      <c r="GUY680" s="416"/>
      <c r="GUZ680" s="416"/>
      <c r="GVA680" s="416"/>
      <c r="GVB680" s="416"/>
      <c r="GVC680" s="416"/>
      <c r="GVD680" s="416"/>
      <c r="GVE680" s="416"/>
      <c r="GVF680" s="416"/>
      <c r="GVG680" s="416"/>
      <c r="GVH680" s="416"/>
      <c r="GVI680" s="416"/>
      <c r="GVJ680" s="417"/>
      <c r="GVK680" s="417"/>
      <c r="GVL680" s="417"/>
      <c r="GVM680" s="417"/>
      <c r="GVN680" s="417"/>
      <c r="GVO680" s="417"/>
      <c r="GVP680" s="417"/>
      <c r="GVQ680" s="417"/>
      <c r="GVR680" s="417"/>
      <c r="GVS680" s="417"/>
      <c r="GVT680" s="417"/>
      <c r="GVU680" s="417"/>
      <c r="GVV680" s="417"/>
      <c r="GVW680" s="417"/>
      <c r="GVX680" s="417"/>
      <c r="GVY680" s="417"/>
      <c r="GVZ680" s="417"/>
      <c r="GWA680" s="417"/>
      <c r="GWB680" s="417"/>
      <c r="GWC680" s="417"/>
      <c r="GWD680" s="417"/>
      <c r="GWE680" s="417"/>
      <c r="GWF680" s="417"/>
      <c r="GWG680" s="417"/>
      <c r="GWH680" s="418"/>
      <c r="GWI680" s="418"/>
      <c r="GWJ680" s="418"/>
      <c r="GWK680" s="418"/>
      <c r="GWL680" s="418"/>
      <c r="GWM680" s="417"/>
      <c r="GWN680" s="417"/>
      <c r="GWO680" s="418"/>
      <c r="GWP680" s="418"/>
      <c r="GWQ680" s="417"/>
      <c r="GWR680" s="417"/>
      <c r="GWS680" s="418"/>
      <c r="GWT680" s="418"/>
      <c r="GWU680" s="417"/>
      <c r="GWV680" s="417"/>
      <c r="GWW680" s="417"/>
      <c r="GWX680" s="417"/>
      <c r="GWY680" s="417"/>
      <c r="GWZ680" s="417"/>
      <c r="GXA680" s="417"/>
      <c r="GXB680" s="418"/>
      <c r="GXC680" s="418"/>
      <c r="GXD680" s="417"/>
      <c r="GXE680" s="417"/>
      <c r="GXF680" s="418"/>
      <c r="GXG680" s="418"/>
      <c r="GXH680" s="417"/>
      <c r="GXI680" s="417"/>
      <c r="GXJ680" s="417"/>
      <c r="GXK680" s="417"/>
      <c r="GXL680" s="417"/>
      <c r="GXM680" s="411"/>
      <c r="GXN680" s="443"/>
      <c r="GXO680" s="417"/>
      <c r="GXP680" s="417"/>
      <c r="GXQ680" s="417"/>
      <c r="GXR680" s="417"/>
      <c r="GXS680" s="417"/>
      <c r="GXT680" s="417"/>
      <c r="GXU680" s="417"/>
      <c r="GXV680" s="416"/>
      <c r="GXW680" s="416"/>
      <c r="GXX680" s="416"/>
      <c r="GXY680" s="416"/>
      <c r="GXZ680" s="416"/>
      <c r="GYA680" s="416"/>
      <c r="GYB680" s="416"/>
      <c r="GYC680" s="416"/>
      <c r="GYD680" s="416"/>
      <c r="GYE680" s="416"/>
      <c r="GYF680" s="416"/>
      <c r="GYG680" s="416"/>
      <c r="GYH680" s="416"/>
      <c r="GYI680" s="416"/>
      <c r="GYJ680" s="416"/>
      <c r="GYK680" s="416"/>
      <c r="GYL680" s="416"/>
      <c r="GYM680" s="416"/>
      <c r="GYN680" s="416"/>
      <c r="GYO680" s="416"/>
      <c r="GYP680" s="416"/>
      <c r="GYQ680" s="416"/>
      <c r="GYR680" s="416"/>
      <c r="GYS680" s="416"/>
      <c r="GYT680" s="416"/>
      <c r="GYU680" s="416"/>
      <c r="GYV680" s="416"/>
      <c r="GYW680" s="416"/>
      <c r="GYX680" s="416"/>
      <c r="GYY680" s="416"/>
      <c r="GYZ680" s="416"/>
      <c r="GZA680" s="416"/>
      <c r="GZB680" s="416"/>
      <c r="GZC680" s="416"/>
      <c r="GZD680" s="416"/>
      <c r="GZE680" s="416"/>
      <c r="GZF680" s="416"/>
      <c r="GZG680" s="416"/>
      <c r="GZH680" s="416"/>
      <c r="GZI680" s="416"/>
      <c r="GZJ680" s="416"/>
      <c r="GZK680" s="416"/>
      <c r="GZL680" s="416"/>
      <c r="GZM680" s="416"/>
      <c r="GZN680" s="417"/>
      <c r="GZO680" s="417"/>
      <c r="GZP680" s="417"/>
      <c r="GZQ680" s="417"/>
      <c r="GZR680" s="417"/>
      <c r="GZS680" s="417"/>
      <c r="GZT680" s="417"/>
      <c r="GZU680" s="417"/>
      <c r="GZV680" s="417"/>
      <c r="GZW680" s="417"/>
      <c r="GZX680" s="417"/>
      <c r="GZY680" s="417"/>
      <c r="GZZ680" s="417"/>
      <c r="HAA680" s="417"/>
      <c r="HAB680" s="417"/>
      <c r="HAC680" s="417"/>
      <c r="HAD680" s="417"/>
      <c r="HAE680" s="417"/>
      <c r="HAF680" s="417"/>
      <c r="HAG680" s="417"/>
      <c r="HAH680" s="417"/>
      <c r="HAI680" s="417"/>
      <c r="HAJ680" s="417"/>
      <c r="HAK680" s="417"/>
      <c r="HAL680" s="418"/>
      <c r="HAM680" s="418"/>
      <c r="HAN680" s="418"/>
      <c r="HAO680" s="418"/>
      <c r="HAP680" s="418"/>
      <c r="HAQ680" s="417"/>
      <c r="HAR680" s="417"/>
      <c r="HAS680" s="418"/>
      <c r="HAT680" s="418"/>
      <c r="HAU680" s="417"/>
      <c r="HAV680" s="417"/>
      <c r="HAW680" s="418"/>
      <c r="HAX680" s="418"/>
      <c r="HAY680" s="417"/>
      <c r="HAZ680" s="417"/>
      <c r="HBA680" s="417"/>
      <c r="HBB680" s="417"/>
      <c r="HBC680" s="417"/>
      <c r="HBD680" s="417"/>
      <c r="HBE680" s="417"/>
      <c r="HBF680" s="418"/>
      <c r="HBG680" s="418"/>
      <c r="HBH680" s="417"/>
      <c r="HBI680" s="417"/>
      <c r="HBJ680" s="418"/>
      <c r="HBK680" s="418"/>
      <c r="HBL680" s="417"/>
      <c r="HBM680" s="417"/>
      <c r="HBN680" s="417"/>
      <c r="HBO680" s="417"/>
      <c r="HBP680" s="417"/>
      <c r="HBQ680" s="411"/>
      <c r="HBR680" s="443"/>
      <c r="HBS680" s="417"/>
      <c r="HBT680" s="417"/>
      <c r="HBU680" s="417"/>
      <c r="HBV680" s="417"/>
      <c r="HBW680" s="417"/>
      <c r="HBX680" s="417"/>
      <c r="HBY680" s="417"/>
      <c r="HBZ680" s="416"/>
      <c r="HCA680" s="416"/>
      <c r="HCB680" s="416"/>
      <c r="HCC680" s="416"/>
      <c r="HCD680" s="416"/>
      <c r="HCE680" s="416"/>
      <c r="HCF680" s="416"/>
      <c r="HCG680" s="416"/>
      <c r="HCH680" s="416"/>
      <c r="HCI680" s="416"/>
      <c r="HCJ680" s="416"/>
      <c r="HCK680" s="416"/>
      <c r="HCL680" s="416"/>
      <c r="HCM680" s="416"/>
      <c r="HCN680" s="416"/>
      <c r="HCO680" s="416"/>
      <c r="HCP680" s="416"/>
      <c r="HCQ680" s="416"/>
      <c r="HCR680" s="416"/>
      <c r="HCS680" s="416"/>
      <c r="HCT680" s="416"/>
      <c r="HCU680" s="416"/>
      <c r="HCV680" s="416"/>
      <c r="HCW680" s="416"/>
      <c r="HCX680" s="416"/>
      <c r="HCY680" s="416"/>
      <c r="HCZ680" s="416"/>
      <c r="HDA680" s="416"/>
      <c r="HDB680" s="416"/>
      <c r="HDC680" s="416"/>
      <c r="HDD680" s="416"/>
      <c r="HDE680" s="416"/>
      <c r="HDF680" s="416"/>
      <c r="HDG680" s="416"/>
      <c r="HDH680" s="416"/>
      <c r="HDI680" s="416"/>
      <c r="HDJ680" s="416"/>
      <c r="HDK680" s="416"/>
      <c r="HDL680" s="416"/>
      <c r="HDM680" s="416"/>
      <c r="HDN680" s="416"/>
      <c r="HDO680" s="416"/>
      <c r="HDP680" s="416"/>
      <c r="HDQ680" s="416"/>
      <c r="HDR680" s="417"/>
      <c r="HDS680" s="417"/>
      <c r="HDT680" s="417"/>
      <c r="HDU680" s="417"/>
      <c r="HDV680" s="417"/>
      <c r="HDW680" s="417"/>
      <c r="HDX680" s="417"/>
      <c r="HDY680" s="417"/>
      <c r="HDZ680" s="417"/>
      <c r="HEA680" s="417"/>
      <c r="HEB680" s="417"/>
      <c r="HEC680" s="417"/>
      <c r="HED680" s="417"/>
      <c r="HEE680" s="417"/>
      <c r="HEF680" s="417"/>
      <c r="HEG680" s="417"/>
      <c r="HEH680" s="417"/>
      <c r="HEI680" s="417"/>
      <c r="HEJ680" s="417"/>
      <c r="HEK680" s="417"/>
      <c r="HEL680" s="417"/>
      <c r="HEM680" s="417"/>
      <c r="HEN680" s="417"/>
      <c r="HEO680" s="417"/>
      <c r="HEP680" s="418"/>
      <c r="HEQ680" s="418"/>
      <c r="HER680" s="418"/>
      <c r="HES680" s="418"/>
      <c r="HET680" s="418"/>
      <c r="HEU680" s="417"/>
      <c r="HEV680" s="417"/>
      <c r="HEW680" s="418"/>
      <c r="HEX680" s="418"/>
      <c r="HEY680" s="417"/>
      <c r="HEZ680" s="417"/>
      <c r="HFA680" s="418"/>
      <c r="HFB680" s="418"/>
      <c r="HFC680" s="417"/>
      <c r="HFD680" s="417"/>
      <c r="HFE680" s="417"/>
      <c r="HFF680" s="417"/>
      <c r="HFG680" s="417"/>
      <c r="HFH680" s="417"/>
      <c r="HFI680" s="417"/>
      <c r="HFJ680" s="418"/>
      <c r="HFK680" s="418"/>
      <c r="HFL680" s="417"/>
      <c r="HFM680" s="417"/>
      <c r="HFN680" s="418"/>
      <c r="HFO680" s="418"/>
      <c r="HFP680" s="417"/>
      <c r="HFQ680" s="417"/>
      <c r="HFR680" s="417"/>
      <c r="HFS680" s="417"/>
      <c r="HFT680" s="417"/>
      <c r="HFU680" s="411"/>
      <c r="HFV680" s="443"/>
      <c r="HFW680" s="417"/>
      <c r="HFX680" s="417"/>
      <c r="HFY680" s="417"/>
      <c r="HFZ680" s="417"/>
      <c r="HGA680" s="417"/>
      <c r="HGB680" s="417"/>
      <c r="HGC680" s="417"/>
      <c r="HGD680" s="416"/>
      <c r="HGE680" s="416"/>
      <c r="HGF680" s="416"/>
      <c r="HGG680" s="416"/>
      <c r="HGH680" s="416"/>
      <c r="HGI680" s="416"/>
      <c r="HGJ680" s="416"/>
      <c r="HGK680" s="416"/>
      <c r="HGL680" s="416"/>
      <c r="HGM680" s="416"/>
      <c r="HGN680" s="416"/>
      <c r="HGO680" s="416"/>
      <c r="HGP680" s="416"/>
      <c r="HGQ680" s="416"/>
      <c r="HGR680" s="416"/>
      <c r="HGS680" s="416"/>
      <c r="HGT680" s="416"/>
      <c r="HGU680" s="416"/>
      <c r="HGV680" s="416"/>
      <c r="HGW680" s="416"/>
      <c r="HGX680" s="416"/>
      <c r="HGY680" s="416"/>
      <c r="HGZ680" s="416"/>
      <c r="HHA680" s="416"/>
      <c r="HHB680" s="416"/>
      <c r="HHC680" s="416"/>
      <c r="HHD680" s="416"/>
      <c r="HHE680" s="416"/>
      <c r="HHF680" s="416"/>
      <c r="HHG680" s="416"/>
      <c r="HHH680" s="416"/>
      <c r="HHI680" s="416"/>
      <c r="HHJ680" s="416"/>
      <c r="HHK680" s="416"/>
      <c r="HHL680" s="416"/>
      <c r="HHM680" s="416"/>
      <c r="HHN680" s="416"/>
      <c r="HHO680" s="416"/>
      <c r="HHP680" s="416"/>
      <c r="HHQ680" s="416"/>
      <c r="HHR680" s="416"/>
      <c r="HHS680" s="416"/>
      <c r="HHT680" s="416"/>
      <c r="HHU680" s="416"/>
      <c r="HHV680" s="417"/>
      <c r="HHW680" s="417"/>
      <c r="HHX680" s="417"/>
      <c r="HHY680" s="417"/>
      <c r="HHZ680" s="417"/>
      <c r="HIA680" s="417"/>
      <c r="HIB680" s="417"/>
      <c r="HIC680" s="417"/>
      <c r="HID680" s="417"/>
      <c r="HIE680" s="417"/>
      <c r="HIF680" s="417"/>
      <c r="HIG680" s="417"/>
      <c r="HIH680" s="417"/>
      <c r="HII680" s="417"/>
      <c r="HIJ680" s="417"/>
      <c r="HIK680" s="417"/>
      <c r="HIL680" s="417"/>
      <c r="HIM680" s="417"/>
      <c r="HIN680" s="417"/>
      <c r="HIO680" s="417"/>
      <c r="HIP680" s="417"/>
      <c r="HIQ680" s="417"/>
      <c r="HIR680" s="417"/>
      <c r="HIS680" s="417"/>
      <c r="HIT680" s="418"/>
      <c r="HIU680" s="418"/>
      <c r="HIV680" s="418"/>
      <c r="HIW680" s="418"/>
      <c r="HIX680" s="418"/>
      <c r="HIY680" s="417"/>
      <c r="HIZ680" s="417"/>
      <c r="HJA680" s="418"/>
      <c r="HJB680" s="418"/>
      <c r="HJC680" s="417"/>
      <c r="HJD680" s="417"/>
      <c r="HJE680" s="418"/>
      <c r="HJF680" s="418"/>
      <c r="HJG680" s="417"/>
      <c r="HJH680" s="417"/>
      <c r="HJI680" s="417"/>
      <c r="HJJ680" s="417"/>
      <c r="HJK680" s="417"/>
      <c r="HJL680" s="417"/>
      <c r="HJM680" s="417"/>
      <c r="HJN680" s="418"/>
      <c r="HJO680" s="418"/>
      <c r="HJP680" s="417"/>
      <c r="HJQ680" s="417"/>
      <c r="HJR680" s="418"/>
      <c r="HJS680" s="418"/>
      <c r="HJT680" s="417"/>
      <c r="HJU680" s="417"/>
      <c r="HJV680" s="417"/>
      <c r="HJW680" s="417"/>
      <c r="HJX680" s="417"/>
      <c r="HJY680" s="411"/>
      <c r="HJZ680" s="443"/>
      <c r="HKA680" s="417"/>
      <c r="HKB680" s="417"/>
      <c r="HKC680" s="417"/>
      <c r="HKD680" s="417"/>
      <c r="HKE680" s="417"/>
      <c r="HKF680" s="417"/>
      <c r="HKG680" s="417"/>
      <c r="HKH680" s="416"/>
      <c r="HKI680" s="416"/>
      <c r="HKJ680" s="416"/>
      <c r="HKK680" s="416"/>
      <c r="HKL680" s="416"/>
      <c r="HKM680" s="416"/>
      <c r="HKN680" s="416"/>
      <c r="HKO680" s="416"/>
      <c r="HKP680" s="416"/>
      <c r="HKQ680" s="416"/>
      <c r="HKR680" s="416"/>
      <c r="HKS680" s="416"/>
      <c r="HKT680" s="416"/>
      <c r="HKU680" s="416"/>
      <c r="HKV680" s="416"/>
      <c r="HKW680" s="416"/>
      <c r="HKX680" s="416"/>
      <c r="HKY680" s="416"/>
      <c r="HKZ680" s="416"/>
      <c r="HLA680" s="416"/>
      <c r="HLB680" s="416"/>
      <c r="HLC680" s="416"/>
      <c r="HLD680" s="416"/>
      <c r="HLE680" s="416"/>
      <c r="HLF680" s="416"/>
      <c r="HLG680" s="416"/>
      <c r="HLH680" s="416"/>
      <c r="HLI680" s="416"/>
      <c r="HLJ680" s="416"/>
      <c r="HLK680" s="416"/>
      <c r="HLL680" s="416"/>
      <c r="HLM680" s="416"/>
      <c r="HLN680" s="416"/>
      <c r="HLO680" s="416"/>
      <c r="HLP680" s="416"/>
      <c r="HLQ680" s="416"/>
      <c r="HLR680" s="416"/>
      <c r="HLS680" s="416"/>
      <c r="HLT680" s="416"/>
      <c r="HLU680" s="416"/>
      <c r="HLV680" s="416"/>
      <c r="HLW680" s="416"/>
      <c r="HLX680" s="416"/>
      <c r="HLY680" s="416"/>
      <c r="HLZ680" s="417"/>
      <c r="HMA680" s="417"/>
      <c r="HMB680" s="417"/>
      <c r="HMC680" s="417"/>
      <c r="HMD680" s="417"/>
      <c r="HME680" s="417"/>
      <c r="HMF680" s="417"/>
      <c r="HMG680" s="417"/>
      <c r="HMH680" s="417"/>
      <c r="HMI680" s="417"/>
      <c r="HMJ680" s="417"/>
      <c r="HMK680" s="417"/>
      <c r="HML680" s="417"/>
      <c r="HMM680" s="417"/>
      <c r="HMN680" s="417"/>
      <c r="HMO680" s="417"/>
      <c r="HMP680" s="417"/>
      <c r="HMQ680" s="417"/>
      <c r="HMR680" s="417"/>
      <c r="HMS680" s="417"/>
      <c r="HMT680" s="417"/>
      <c r="HMU680" s="417"/>
      <c r="HMV680" s="417"/>
      <c r="HMW680" s="417"/>
      <c r="HMX680" s="418"/>
      <c r="HMY680" s="418"/>
      <c r="HMZ680" s="418"/>
      <c r="HNA680" s="418"/>
      <c r="HNB680" s="418"/>
      <c r="HNC680" s="417"/>
      <c r="HND680" s="417"/>
      <c r="HNE680" s="418"/>
      <c r="HNF680" s="418"/>
      <c r="HNG680" s="417"/>
      <c r="HNH680" s="417"/>
      <c r="HNI680" s="418"/>
      <c r="HNJ680" s="418"/>
      <c r="HNK680" s="417"/>
      <c r="HNL680" s="417"/>
      <c r="HNM680" s="417"/>
      <c r="HNN680" s="417"/>
      <c r="HNO680" s="417"/>
      <c r="HNP680" s="417"/>
      <c r="HNQ680" s="417"/>
      <c r="HNR680" s="418"/>
      <c r="HNS680" s="418"/>
      <c r="HNT680" s="417"/>
      <c r="HNU680" s="417"/>
      <c r="HNV680" s="418"/>
      <c r="HNW680" s="418"/>
      <c r="HNX680" s="417"/>
      <c r="HNY680" s="417"/>
      <c r="HNZ680" s="417"/>
      <c r="HOA680" s="417"/>
      <c r="HOB680" s="417"/>
      <c r="HOC680" s="411"/>
      <c r="HOD680" s="443"/>
      <c r="HOE680" s="417"/>
      <c r="HOF680" s="417"/>
      <c r="HOG680" s="417"/>
      <c r="HOH680" s="417"/>
      <c r="HOI680" s="417"/>
      <c r="HOJ680" s="417"/>
      <c r="HOK680" s="417"/>
      <c r="HOL680" s="416"/>
      <c r="HOM680" s="416"/>
      <c r="HON680" s="416"/>
      <c r="HOO680" s="416"/>
      <c r="HOP680" s="416"/>
      <c r="HOQ680" s="416"/>
      <c r="HOR680" s="416"/>
      <c r="HOS680" s="416"/>
      <c r="HOT680" s="416"/>
      <c r="HOU680" s="416"/>
      <c r="HOV680" s="416"/>
      <c r="HOW680" s="416"/>
      <c r="HOX680" s="416"/>
      <c r="HOY680" s="416"/>
      <c r="HOZ680" s="416"/>
      <c r="HPA680" s="416"/>
      <c r="HPB680" s="416"/>
      <c r="HPC680" s="416"/>
      <c r="HPD680" s="416"/>
      <c r="HPE680" s="416"/>
      <c r="HPF680" s="416"/>
      <c r="HPG680" s="416"/>
      <c r="HPH680" s="416"/>
      <c r="HPI680" s="416"/>
      <c r="HPJ680" s="416"/>
      <c r="HPK680" s="416"/>
      <c r="HPL680" s="416"/>
      <c r="HPM680" s="416"/>
      <c r="HPN680" s="416"/>
      <c r="HPO680" s="416"/>
      <c r="HPP680" s="416"/>
      <c r="HPQ680" s="416"/>
      <c r="HPR680" s="416"/>
      <c r="HPS680" s="416"/>
      <c r="HPT680" s="416"/>
      <c r="HPU680" s="416"/>
      <c r="HPV680" s="416"/>
      <c r="HPW680" s="416"/>
      <c r="HPX680" s="416"/>
      <c r="HPY680" s="416"/>
      <c r="HPZ680" s="416"/>
      <c r="HQA680" s="416"/>
      <c r="HQB680" s="416"/>
      <c r="HQC680" s="416"/>
      <c r="HQD680" s="417"/>
      <c r="HQE680" s="417"/>
      <c r="HQF680" s="417"/>
      <c r="HQG680" s="417"/>
      <c r="HQH680" s="417"/>
      <c r="HQI680" s="417"/>
      <c r="HQJ680" s="417"/>
      <c r="HQK680" s="417"/>
      <c r="HQL680" s="417"/>
      <c r="HQM680" s="417"/>
      <c r="HQN680" s="417"/>
      <c r="HQO680" s="417"/>
      <c r="HQP680" s="417"/>
      <c r="HQQ680" s="417"/>
      <c r="HQR680" s="417"/>
      <c r="HQS680" s="417"/>
      <c r="HQT680" s="417"/>
      <c r="HQU680" s="417"/>
      <c r="HQV680" s="417"/>
      <c r="HQW680" s="417"/>
      <c r="HQX680" s="417"/>
      <c r="HQY680" s="417"/>
      <c r="HQZ680" s="417"/>
      <c r="HRA680" s="417"/>
      <c r="HRB680" s="418"/>
      <c r="HRC680" s="418"/>
      <c r="HRD680" s="418"/>
      <c r="HRE680" s="418"/>
      <c r="HRF680" s="418"/>
      <c r="HRG680" s="417"/>
      <c r="HRH680" s="417"/>
      <c r="HRI680" s="418"/>
      <c r="HRJ680" s="418"/>
      <c r="HRK680" s="417"/>
      <c r="HRL680" s="417"/>
      <c r="HRM680" s="418"/>
      <c r="HRN680" s="418"/>
      <c r="HRO680" s="417"/>
      <c r="HRP680" s="417"/>
      <c r="HRQ680" s="417"/>
      <c r="HRR680" s="417"/>
      <c r="HRS680" s="417"/>
      <c r="HRT680" s="417"/>
      <c r="HRU680" s="417"/>
      <c r="HRV680" s="418"/>
      <c r="HRW680" s="418"/>
      <c r="HRX680" s="417"/>
      <c r="HRY680" s="417"/>
      <c r="HRZ680" s="418"/>
      <c r="HSA680" s="418"/>
      <c r="HSB680" s="417"/>
      <c r="HSC680" s="417"/>
      <c r="HSD680" s="417"/>
      <c r="HSE680" s="417"/>
      <c r="HSF680" s="417"/>
      <c r="HSG680" s="411"/>
      <c r="HSH680" s="443"/>
      <c r="HSI680" s="417"/>
      <c r="HSJ680" s="417"/>
      <c r="HSK680" s="417"/>
      <c r="HSL680" s="417"/>
      <c r="HSM680" s="417"/>
      <c r="HSN680" s="417"/>
      <c r="HSO680" s="417"/>
      <c r="HSP680" s="416"/>
      <c r="HSQ680" s="416"/>
      <c r="HSR680" s="416"/>
      <c r="HSS680" s="416"/>
      <c r="HST680" s="416"/>
      <c r="HSU680" s="416"/>
      <c r="HSV680" s="416"/>
      <c r="HSW680" s="416"/>
      <c r="HSX680" s="416"/>
      <c r="HSY680" s="416"/>
      <c r="HSZ680" s="416"/>
      <c r="HTA680" s="416"/>
      <c r="HTB680" s="416"/>
      <c r="HTC680" s="416"/>
      <c r="HTD680" s="416"/>
      <c r="HTE680" s="416"/>
      <c r="HTF680" s="416"/>
      <c r="HTG680" s="416"/>
      <c r="HTH680" s="416"/>
      <c r="HTI680" s="416"/>
      <c r="HTJ680" s="416"/>
      <c r="HTK680" s="416"/>
      <c r="HTL680" s="416"/>
      <c r="HTM680" s="416"/>
      <c r="HTN680" s="416"/>
      <c r="HTO680" s="416"/>
      <c r="HTP680" s="416"/>
      <c r="HTQ680" s="416"/>
      <c r="HTR680" s="416"/>
      <c r="HTS680" s="416"/>
      <c r="HTT680" s="416"/>
      <c r="HTU680" s="416"/>
      <c r="HTV680" s="416"/>
      <c r="HTW680" s="416"/>
      <c r="HTX680" s="416"/>
      <c r="HTY680" s="416"/>
      <c r="HTZ680" s="416"/>
      <c r="HUA680" s="416"/>
      <c r="HUB680" s="416"/>
      <c r="HUC680" s="416"/>
      <c r="HUD680" s="416"/>
      <c r="HUE680" s="416"/>
      <c r="HUF680" s="416"/>
      <c r="HUG680" s="416"/>
      <c r="HUH680" s="417"/>
      <c r="HUI680" s="417"/>
      <c r="HUJ680" s="417"/>
      <c r="HUK680" s="417"/>
      <c r="HUL680" s="417"/>
      <c r="HUM680" s="417"/>
      <c r="HUN680" s="417"/>
      <c r="HUO680" s="417"/>
      <c r="HUP680" s="417"/>
      <c r="HUQ680" s="417"/>
      <c r="HUR680" s="417"/>
      <c r="HUS680" s="417"/>
      <c r="HUT680" s="417"/>
      <c r="HUU680" s="417"/>
      <c r="HUV680" s="417"/>
      <c r="HUW680" s="417"/>
      <c r="HUX680" s="417"/>
      <c r="HUY680" s="417"/>
      <c r="HUZ680" s="417"/>
      <c r="HVA680" s="417"/>
      <c r="HVB680" s="417"/>
      <c r="HVC680" s="417"/>
      <c r="HVD680" s="417"/>
      <c r="HVE680" s="417"/>
      <c r="HVF680" s="418"/>
      <c r="HVG680" s="418"/>
      <c r="HVH680" s="418"/>
      <c r="HVI680" s="418"/>
      <c r="HVJ680" s="418"/>
      <c r="HVK680" s="417"/>
      <c r="HVL680" s="417"/>
      <c r="HVM680" s="418"/>
      <c r="HVN680" s="418"/>
      <c r="HVO680" s="417"/>
      <c r="HVP680" s="417"/>
      <c r="HVQ680" s="418"/>
      <c r="HVR680" s="418"/>
      <c r="HVS680" s="417"/>
      <c r="HVT680" s="417"/>
      <c r="HVU680" s="417"/>
      <c r="HVV680" s="417"/>
      <c r="HVW680" s="417"/>
      <c r="HVX680" s="417"/>
      <c r="HVY680" s="417"/>
      <c r="HVZ680" s="418"/>
      <c r="HWA680" s="418"/>
      <c r="HWB680" s="417"/>
      <c r="HWC680" s="417"/>
      <c r="HWD680" s="418"/>
      <c r="HWE680" s="418"/>
      <c r="HWF680" s="417"/>
      <c r="HWG680" s="417"/>
      <c r="HWH680" s="417"/>
      <c r="HWI680" s="417"/>
      <c r="HWJ680" s="417"/>
      <c r="HWK680" s="411"/>
      <c r="HWL680" s="443"/>
      <c r="HWM680" s="417"/>
      <c r="HWN680" s="417"/>
      <c r="HWO680" s="417"/>
      <c r="HWP680" s="417"/>
      <c r="HWQ680" s="417"/>
      <c r="HWR680" s="417"/>
      <c r="HWS680" s="417"/>
      <c r="HWT680" s="416"/>
      <c r="HWU680" s="416"/>
      <c r="HWV680" s="416"/>
      <c r="HWW680" s="416"/>
      <c r="HWX680" s="416"/>
      <c r="HWY680" s="416"/>
      <c r="HWZ680" s="416"/>
      <c r="HXA680" s="416"/>
      <c r="HXB680" s="416"/>
      <c r="HXC680" s="416"/>
      <c r="HXD680" s="416"/>
      <c r="HXE680" s="416"/>
      <c r="HXF680" s="416"/>
      <c r="HXG680" s="416"/>
      <c r="HXH680" s="416"/>
      <c r="HXI680" s="416"/>
      <c r="HXJ680" s="416"/>
      <c r="HXK680" s="416"/>
      <c r="HXL680" s="416"/>
      <c r="HXM680" s="416"/>
      <c r="HXN680" s="416"/>
      <c r="HXO680" s="416"/>
      <c r="HXP680" s="416"/>
      <c r="HXQ680" s="416"/>
      <c r="HXR680" s="416"/>
      <c r="HXS680" s="416"/>
      <c r="HXT680" s="416"/>
      <c r="HXU680" s="416"/>
      <c r="HXV680" s="416"/>
      <c r="HXW680" s="416"/>
      <c r="HXX680" s="416"/>
      <c r="HXY680" s="416"/>
      <c r="HXZ680" s="416"/>
      <c r="HYA680" s="416"/>
      <c r="HYB680" s="416"/>
      <c r="HYC680" s="416"/>
      <c r="HYD680" s="416"/>
      <c r="HYE680" s="416"/>
      <c r="HYF680" s="416"/>
      <c r="HYG680" s="416"/>
      <c r="HYH680" s="416"/>
      <c r="HYI680" s="416"/>
      <c r="HYJ680" s="416"/>
      <c r="HYK680" s="416"/>
      <c r="HYL680" s="417"/>
      <c r="HYM680" s="417"/>
      <c r="HYN680" s="417"/>
      <c r="HYO680" s="417"/>
      <c r="HYP680" s="417"/>
      <c r="HYQ680" s="417"/>
      <c r="HYR680" s="417"/>
      <c r="HYS680" s="417"/>
      <c r="HYT680" s="417"/>
      <c r="HYU680" s="417"/>
      <c r="HYV680" s="417"/>
      <c r="HYW680" s="417"/>
      <c r="HYX680" s="417"/>
      <c r="HYY680" s="417"/>
      <c r="HYZ680" s="417"/>
      <c r="HZA680" s="417"/>
      <c r="HZB680" s="417"/>
      <c r="HZC680" s="417"/>
      <c r="HZD680" s="417"/>
      <c r="HZE680" s="417"/>
      <c r="HZF680" s="417"/>
      <c r="HZG680" s="417"/>
      <c r="HZH680" s="417"/>
      <c r="HZI680" s="417"/>
      <c r="HZJ680" s="418"/>
      <c r="HZK680" s="418"/>
      <c r="HZL680" s="418"/>
      <c r="HZM680" s="418"/>
      <c r="HZN680" s="418"/>
      <c r="HZO680" s="417"/>
      <c r="HZP680" s="417"/>
      <c r="HZQ680" s="418"/>
      <c r="HZR680" s="418"/>
      <c r="HZS680" s="417"/>
      <c r="HZT680" s="417"/>
      <c r="HZU680" s="418"/>
      <c r="HZV680" s="418"/>
      <c r="HZW680" s="417"/>
      <c r="HZX680" s="417"/>
      <c r="HZY680" s="417"/>
      <c r="HZZ680" s="417"/>
      <c r="IAA680" s="417"/>
      <c r="IAB680" s="417"/>
      <c r="IAC680" s="417"/>
      <c r="IAD680" s="418"/>
      <c r="IAE680" s="418"/>
      <c r="IAF680" s="417"/>
      <c r="IAG680" s="417"/>
      <c r="IAH680" s="418"/>
      <c r="IAI680" s="418"/>
      <c r="IAJ680" s="417"/>
      <c r="IAK680" s="417"/>
      <c r="IAL680" s="417"/>
      <c r="IAM680" s="417"/>
      <c r="IAN680" s="417"/>
      <c r="IAO680" s="411"/>
      <c r="IAP680" s="443"/>
      <c r="IAQ680" s="417"/>
      <c r="IAR680" s="417"/>
      <c r="IAS680" s="417"/>
      <c r="IAT680" s="417"/>
      <c r="IAU680" s="417"/>
      <c r="IAV680" s="417"/>
      <c r="IAW680" s="417"/>
      <c r="IAX680" s="416"/>
      <c r="IAY680" s="416"/>
      <c r="IAZ680" s="416"/>
      <c r="IBA680" s="416"/>
      <c r="IBB680" s="416"/>
      <c r="IBC680" s="416"/>
      <c r="IBD680" s="416"/>
      <c r="IBE680" s="416"/>
      <c r="IBF680" s="416"/>
      <c r="IBG680" s="416"/>
      <c r="IBH680" s="416"/>
      <c r="IBI680" s="416"/>
      <c r="IBJ680" s="416"/>
      <c r="IBK680" s="416"/>
      <c r="IBL680" s="416"/>
      <c r="IBM680" s="416"/>
      <c r="IBN680" s="416"/>
      <c r="IBO680" s="416"/>
      <c r="IBP680" s="416"/>
      <c r="IBQ680" s="416"/>
      <c r="IBR680" s="416"/>
      <c r="IBS680" s="416"/>
      <c r="IBT680" s="416"/>
      <c r="IBU680" s="416"/>
      <c r="IBV680" s="416"/>
      <c r="IBW680" s="416"/>
      <c r="IBX680" s="416"/>
      <c r="IBY680" s="416"/>
      <c r="IBZ680" s="416"/>
      <c r="ICA680" s="416"/>
      <c r="ICB680" s="416"/>
      <c r="ICC680" s="416"/>
      <c r="ICD680" s="416"/>
      <c r="ICE680" s="416"/>
      <c r="ICF680" s="416"/>
      <c r="ICG680" s="416"/>
      <c r="ICH680" s="416"/>
      <c r="ICI680" s="416"/>
      <c r="ICJ680" s="416"/>
      <c r="ICK680" s="416"/>
      <c r="ICL680" s="416"/>
      <c r="ICM680" s="416"/>
      <c r="ICN680" s="416"/>
      <c r="ICO680" s="416"/>
      <c r="ICP680" s="417"/>
      <c r="ICQ680" s="417"/>
      <c r="ICR680" s="417"/>
      <c r="ICS680" s="417"/>
      <c r="ICT680" s="417"/>
      <c r="ICU680" s="417"/>
      <c r="ICV680" s="417"/>
      <c r="ICW680" s="417"/>
      <c r="ICX680" s="417"/>
      <c r="ICY680" s="417"/>
      <c r="ICZ680" s="417"/>
      <c r="IDA680" s="417"/>
      <c r="IDB680" s="417"/>
      <c r="IDC680" s="417"/>
      <c r="IDD680" s="417"/>
      <c r="IDE680" s="417"/>
      <c r="IDF680" s="417"/>
      <c r="IDG680" s="417"/>
      <c r="IDH680" s="417"/>
      <c r="IDI680" s="417"/>
      <c r="IDJ680" s="417"/>
      <c r="IDK680" s="417"/>
      <c r="IDL680" s="417"/>
      <c r="IDM680" s="417"/>
      <c r="IDN680" s="418"/>
      <c r="IDO680" s="418"/>
      <c r="IDP680" s="418"/>
      <c r="IDQ680" s="418"/>
      <c r="IDR680" s="418"/>
      <c r="IDS680" s="417"/>
      <c r="IDT680" s="417"/>
      <c r="IDU680" s="418"/>
      <c r="IDV680" s="418"/>
      <c r="IDW680" s="417"/>
      <c r="IDX680" s="417"/>
      <c r="IDY680" s="418"/>
      <c r="IDZ680" s="418"/>
      <c r="IEA680" s="417"/>
      <c r="IEB680" s="417"/>
      <c r="IEC680" s="417"/>
      <c r="IED680" s="417"/>
      <c r="IEE680" s="417"/>
      <c r="IEF680" s="417"/>
      <c r="IEG680" s="417"/>
      <c r="IEH680" s="418"/>
      <c r="IEI680" s="418"/>
      <c r="IEJ680" s="417"/>
      <c r="IEK680" s="417"/>
      <c r="IEL680" s="418"/>
      <c r="IEM680" s="418"/>
      <c r="IEN680" s="417"/>
      <c r="IEO680" s="417"/>
      <c r="IEP680" s="417"/>
      <c r="IEQ680" s="417"/>
      <c r="IER680" s="417"/>
      <c r="IES680" s="411"/>
      <c r="IET680" s="443"/>
      <c r="IEU680" s="417"/>
      <c r="IEV680" s="417"/>
      <c r="IEW680" s="417"/>
      <c r="IEX680" s="417"/>
      <c r="IEY680" s="417"/>
      <c r="IEZ680" s="417"/>
      <c r="IFA680" s="417"/>
      <c r="IFB680" s="416"/>
      <c r="IFC680" s="416"/>
      <c r="IFD680" s="416"/>
      <c r="IFE680" s="416"/>
      <c r="IFF680" s="416"/>
      <c r="IFG680" s="416"/>
      <c r="IFH680" s="416"/>
      <c r="IFI680" s="416"/>
      <c r="IFJ680" s="416"/>
      <c r="IFK680" s="416"/>
      <c r="IFL680" s="416"/>
      <c r="IFM680" s="416"/>
      <c r="IFN680" s="416"/>
      <c r="IFO680" s="416"/>
      <c r="IFP680" s="416"/>
      <c r="IFQ680" s="416"/>
      <c r="IFR680" s="416"/>
      <c r="IFS680" s="416"/>
      <c r="IFT680" s="416"/>
      <c r="IFU680" s="416"/>
      <c r="IFV680" s="416"/>
      <c r="IFW680" s="416"/>
      <c r="IFX680" s="416"/>
      <c r="IFY680" s="416"/>
      <c r="IFZ680" s="416"/>
      <c r="IGA680" s="416"/>
      <c r="IGB680" s="416"/>
      <c r="IGC680" s="416"/>
      <c r="IGD680" s="416"/>
      <c r="IGE680" s="416"/>
      <c r="IGF680" s="416"/>
      <c r="IGG680" s="416"/>
      <c r="IGH680" s="416"/>
      <c r="IGI680" s="416"/>
      <c r="IGJ680" s="416"/>
      <c r="IGK680" s="416"/>
      <c r="IGL680" s="416"/>
      <c r="IGM680" s="416"/>
      <c r="IGN680" s="416"/>
      <c r="IGO680" s="416"/>
      <c r="IGP680" s="416"/>
      <c r="IGQ680" s="416"/>
      <c r="IGR680" s="416"/>
      <c r="IGS680" s="416"/>
      <c r="IGT680" s="417"/>
      <c r="IGU680" s="417"/>
      <c r="IGV680" s="417"/>
      <c r="IGW680" s="417"/>
      <c r="IGX680" s="417"/>
      <c r="IGY680" s="417"/>
      <c r="IGZ680" s="417"/>
      <c r="IHA680" s="417"/>
      <c r="IHB680" s="417"/>
      <c r="IHC680" s="417"/>
      <c r="IHD680" s="417"/>
      <c r="IHE680" s="417"/>
      <c r="IHF680" s="417"/>
      <c r="IHG680" s="417"/>
      <c r="IHH680" s="417"/>
      <c r="IHI680" s="417"/>
      <c r="IHJ680" s="417"/>
      <c r="IHK680" s="417"/>
      <c r="IHL680" s="417"/>
      <c r="IHM680" s="417"/>
      <c r="IHN680" s="417"/>
      <c r="IHO680" s="417"/>
      <c r="IHP680" s="417"/>
      <c r="IHQ680" s="417"/>
      <c r="IHR680" s="418"/>
      <c r="IHS680" s="418"/>
      <c r="IHT680" s="418"/>
      <c r="IHU680" s="418"/>
      <c r="IHV680" s="418"/>
      <c r="IHW680" s="417"/>
      <c r="IHX680" s="417"/>
      <c r="IHY680" s="418"/>
      <c r="IHZ680" s="418"/>
      <c r="IIA680" s="417"/>
      <c r="IIB680" s="417"/>
      <c r="IIC680" s="418"/>
      <c r="IID680" s="418"/>
      <c r="IIE680" s="417"/>
      <c r="IIF680" s="417"/>
      <c r="IIG680" s="417"/>
      <c r="IIH680" s="417"/>
      <c r="III680" s="417"/>
      <c r="IIJ680" s="417"/>
      <c r="IIK680" s="417"/>
      <c r="IIL680" s="418"/>
      <c r="IIM680" s="418"/>
      <c r="IIN680" s="417"/>
      <c r="IIO680" s="417"/>
      <c r="IIP680" s="418"/>
      <c r="IIQ680" s="418"/>
      <c r="IIR680" s="417"/>
      <c r="IIS680" s="417"/>
      <c r="IIT680" s="417"/>
      <c r="IIU680" s="417"/>
      <c r="IIV680" s="417"/>
      <c r="IIW680" s="411"/>
      <c r="IIX680" s="443"/>
      <c r="IIY680" s="417"/>
      <c r="IIZ680" s="417"/>
      <c r="IJA680" s="417"/>
      <c r="IJB680" s="417"/>
      <c r="IJC680" s="417"/>
      <c r="IJD680" s="417"/>
      <c r="IJE680" s="417"/>
      <c r="IJF680" s="416"/>
      <c r="IJG680" s="416"/>
      <c r="IJH680" s="416"/>
      <c r="IJI680" s="416"/>
      <c r="IJJ680" s="416"/>
      <c r="IJK680" s="416"/>
      <c r="IJL680" s="416"/>
      <c r="IJM680" s="416"/>
      <c r="IJN680" s="416"/>
      <c r="IJO680" s="416"/>
      <c r="IJP680" s="416"/>
      <c r="IJQ680" s="416"/>
      <c r="IJR680" s="416"/>
      <c r="IJS680" s="416"/>
      <c r="IJT680" s="416"/>
      <c r="IJU680" s="416"/>
      <c r="IJV680" s="416"/>
      <c r="IJW680" s="416"/>
      <c r="IJX680" s="416"/>
      <c r="IJY680" s="416"/>
      <c r="IJZ680" s="416"/>
      <c r="IKA680" s="416"/>
      <c r="IKB680" s="416"/>
      <c r="IKC680" s="416"/>
      <c r="IKD680" s="416"/>
      <c r="IKE680" s="416"/>
      <c r="IKF680" s="416"/>
      <c r="IKG680" s="416"/>
      <c r="IKH680" s="416"/>
      <c r="IKI680" s="416"/>
      <c r="IKJ680" s="416"/>
      <c r="IKK680" s="416"/>
      <c r="IKL680" s="416"/>
      <c r="IKM680" s="416"/>
      <c r="IKN680" s="416"/>
      <c r="IKO680" s="416"/>
      <c r="IKP680" s="416"/>
      <c r="IKQ680" s="416"/>
      <c r="IKR680" s="416"/>
      <c r="IKS680" s="416"/>
      <c r="IKT680" s="416"/>
      <c r="IKU680" s="416"/>
      <c r="IKV680" s="416"/>
      <c r="IKW680" s="416"/>
      <c r="IKX680" s="417"/>
      <c r="IKY680" s="417"/>
      <c r="IKZ680" s="417"/>
      <c r="ILA680" s="417"/>
      <c r="ILB680" s="417"/>
      <c r="ILC680" s="417"/>
      <c r="ILD680" s="417"/>
      <c r="ILE680" s="417"/>
      <c r="ILF680" s="417"/>
      <c r="ILG680" s="417"/>
      <c r="ILH680" s="417"/>
      <c r="ILI680" s="417"/>
      <c r="ILJ680" s="417"/>
      <c r="ILK680" s="417"/>
      <c r="ILL680" s="417"/>
      <c r="ILM680" s="417"/>
      <c r="ILN680" s="417"/>
      <c r="ILO680" s="417"/>
      <c r="ILP680" s="417"/>
      <c r="ILQ680" s="417"/>
      <c r="ILR680" s="417"/>
      <c r="ILS680" s="417"/>
      <c r="ILT680" s="417"/>
      <c r="ILU680" s="417"/>
      <c r="ILV680" s="418"/>
      <c r="ILW680" s="418"/>
      <c r="ILX680" s="418"/>
      <c r="ILY680" s="418"/>
      <c r="ILZ680" s="418"/>
      <c r="IMA680" s="417"/>
      <c r="IMB680" s="417"/>
      <c r="IMC680" s="418"/>
      <c r="IMD680" s="418"/>
      <c r="IME680" s="417"/>
      <c r="IMF680" s="417"/>
      <c r="IMG680" s="418"/>
      <c r="IMH680" s="418"/>
      <c r="IMI680" s="417"/>
      <c r="IMJ680" s="417"/>
      <c r="IMK680" s="417"/>
      <c r="IML680" s="417"/>
      <c r="IMM680" s="417"/>
      <c r="IMN680" s="417"/>
      <c r="IMO680" s="417"/>
      <c r="IMP680" s="418"/>
      <c r="IMQ680" s="418"/>
      <c r="IMR680" s="417"/>
      <c r="IMS680" s="417"/>
      <c r="IMT680" s="418"/>
      <c r="IMU680" s="418"/>
      <c r="IMV680" s="417"/>
      <c r="IMW680" s="417"/>
      <c r="IMX680" s="417"/>
      <c r="IMY680" s="417"/>
      <c r="IMZ680" s="417"/>
      <c r="INA680" s="411"/>
      <c r="INB680" s="443"/>
      <c r="INC680" s="417"/>
      <c r="IND680" s="417"/>
      <c r="INE680" s="417"/>
      <c r="INF680" s="417"/>
      <c r="ING680" s="417"/>
      <c r="INH680" s="417"/>
      <c r="INI680" s="417"/>
      <c r="INJ680" s="416"/>
      <c r="INK680" s="416"/>
      <c r="INL680" s="416"/>
      <c r="INM680" s="416"/>
      <c r="INN680" s="416"/>
      <c r="INO680" s="416"/>
      <c r="INP680" s="416"/>
      <c r="INQ680" s="416"/>
      <c r="INR680" s="416"/>
      <c r="INS680" s="416"/>
      <c r="INT680" s="416"/>
      <c r="INU680" s="416"/>
      <c r="INV680" s="416"/>
      <c r="INW680" s="416"/>
      <c r="INX680" s="416"/>
      <c r="INY680" s="416"/>
      <c r="INZ680" s="416"/>
      <c r="IOA680" s="416"/>
      <c r="IOB680" s="416"/>
      <c r="IOC680" s="416"/>
      <c r="IOD680" s="416"/>
      <c r="IOE680" s="416"/>
      <c r="IOF680" s="416"/>
      <c r="IOG680" s="416"/>
      <c r="IOH680" s="416"/>
      <c r="IOI680" s="416"/>
      <c r="IOJ680" s="416"/>
      <c r="IOK680" s="416"/>
      <c r="IOL680" s="416"/>
      <c r="IOM680" s="416"/>
      <c r="ION680" s="416"/>
      <c r="IOO680" s="416"/>
      <c r="IOP680" s="416"/>
      <c r="IOQ680" s="416"/>
      <c r="IOR680" s="416"/>
      <c r="IOS680" s="416"/>
      <c r="IOT680" s="416"/>
      <c r="IOU680" s="416"/>
      <c r="IOV680" s="416"/>
      <c r="IOW680" s="416"/>
      <c r="IOX680" s="416"/>
      <c r="IOY680" s="416"/>
      <c r="IOZ680" s="416"/>
      <c r="IPA680" s="416"/>
      <c r="IPB680" s="417"/>
      <c r="IPC680" s="417"/>
      <c r="IPD680" s="417"/>
      <c r="IPE680" s="417"/>
      <c r="IPF680" s="417"/>
      <c r="IPG680" s="417"/>
      <c r="IPH680" s="417"/>
      <c r="IPI680" s="417"/>
      <c r="IPJ680" s="417"/>
      <c r="IPK680" s="417"/>
      <c r="IPL680" s="417"/>
      <c r="IPM680" s="417"/>
      <c r="IPN680" s="417"/>
      <c r="IPO680" s="417"/>
      <c r="IPP680" s="417"/>
      <c r="IPQ680" s="417"/>
      <c r="IPR680" s="417"/>
      <c r="IPS680" s="417"/>
      <c r="IPT680" s="417"/>
      <c r="IPU680" s="417"/>
      <c r="IPV680" s="417"/>
      <c r="IPW680" s="417"/>
      <c r="IPX680" s="417"/>
      <c r="IPY680" s="417"/>
      <c r="IPZ680" s="418"/>
      <c r="IQA680" s="418"/>
      <c r="IQB680" s="418"/>
      <c r="IQC680" s="418"/>
      <c r="IQD680" s="418"/>
      <c r="IQE680" s="417"/>
      <c r="IQF680" s="417"/>
      <c r="IQG680" s="418"/>
      <c r="IQH680" s="418"/>
      <c r="IQI680" s="417"/>
      <c r="IQJ680" s="417"/>
      <c r="IQK680" s="418"/>
      <c r="IQL680" s="418"/>
      <c r="IQM680" s="417"/>
      <c r="IQN680" s="417"/>
      <c r="IQO680" s="417"/>
      <c r="IQP680" s="417"/>
      <c r="IQQ680" s="417"/>
      <c r="IQR680" s="417"/>
      <c r="IQS680" s="417"/>
      <c r="IQT680" s="418"/>
      <c r="IQU680" s="418"/>
      <c r="IQV680" s="417"/>
      <c r="IQW680" s="417"/>
      <c r="IQX680" s="418"/>
      <c r="IQY680" s="418"/>
      <c r="IQZ680" s="417"/>
      <c r="IRA680" s="417"/>
      <c r="IRB680" s="417"/>
      <c r="IRC680" s="417"/>
      <c r="IRD680" s="417"/>
      <c r="IRE680" s="411"/>
      <c r="IRF680" s="443"/>
      <c r="IRG680" s="417"/>
      <c r="IRH680" s="417"/>
      <c r="IRI680" s="417"/>
      <c r="IRJ680" s="417"/>
      <c r="IRK680" s="417"/>
      <c r="IRL680" s="417"/>
      <c r="IRM680" s="417"/>
      <c r="IRN680" s="416"/>
      <c r="IRO680" s="416"/>
      <c r="IRP680" s="416"/>
      <c r="IRQ680" s="416"/>
      <c r="IRR680" s="416"/>
      <c r="IRS680" s="416"/>
      <c r="IRT680" s="416"/>
      <c r="IRU680" s="416"/>
      <c r="IRV680" s="416"/>
      <c r="IRW680" s="416"/>
      <c r="IRX680" s="416"/>
      <c r="IRY680" s="416"/>
      <c r="IRZ680" s="416"/>
      <c r="ISA680" s="416"/>
      <c r="ISB680" s="416"/>
      <c r="ISC680" s="416"/>
      <c r="ISD680" s="416"/>
      <c r="ISE680" s="416"/>
      <c r="ISF680" s="416"/>
      <c r="ISG680" s="416"/>
      <c r="ISH680" s="416"/>
      <c r="ISI680" s="416"/>
      <c r="ISJ680" s="416"/>
      <c r="ISK680" s="416"/>
      <c r="ISL680" s="416"/>
      <c r="ISM680" s="416"/>
      <c r="ISN680" s="416"/>
      <c r="ISO680" s="416"/>
      <c r="ISP680" s="416"/>
      <c r="ISQ680" s="416"/>
      <c r="ISR680" s="416"/>
      <c r="ISS680" s="416"/>
      <c r="IST680" s="416"/>
      <c r="ISU680" s="416"/>
      <c r="ISV680" s="416"/>
      <c r="ISW680" s="416"/>
      <c r="ISX680" s="416"/>
      <c r="ISY680" s="416"/>
      <c r="ISZ680" s="416"/>
      <c r="ITA680" s="416"/>
      <c r="ITB680" s="416"/>
      <c r="ITC680" s="416"/>
      <c r="ITD680" s="416"/>
      <c r="ITE680" s="416"/>
      <c r="ITF680" s="417"/>
      <c r="ITG680" s="417"/>
      <c r="ITH680" s="417"/>
      <c r="ITI680" s="417"/>
      <c r="ITJ680" s="417"/>
      <c r="ITK680" s="417"/>
      <c r="ITL680" s="417"/>
      <c r="ITM680" s="417"/>
      <c r="ITN680" s="417"/>
      <c r="ITO680" s="417"/>
      <c r="ITP680" s="417"/>
      <c r="ITQ680" s="417"/>
      <c r="ITR680" s="417"/>
      <c r="ITS680" s="417"/>
      <c r="ITT680" s="417"/>
      <c r="ITU680" s="417"/>
      <c r="ITV680" s="417"/>
      <c r="ITW680" s="417"/>
      <c r="ITX680" s="417"/>
      <c r="ITY680" s="417"/>
      <c r="ITZ680" s="417"/>
      <c r="IUA680" s="417"/>
      <c r="IUB680" s="417"/>
      <c r="IUC680" s="417"/>
      <c r="IUD680" s="418"/>
      <c r="IUE680" s="418"/>
      <c r="IUF680" s="418"/>
      <c r="IUG680" s="418"/>
      <c r="IUH680" s="418"/>
      <c r="IUI680" s="417"/>
      <c r="IUJ680" s="417"/>
      <c r="IUK680" s="418"/>
      <c r="IUL680" s="418"/>
      <c r="IUM680" s="417"/>
      <c r="IUN680" s="417"/>
      <c r="IUO680" s="418"/>
      <c r="IUP680" s="418"/>
      <c r="IUQ680" s="417"/>
      <c r="IUR680" s="417"/>
      <c r="IUS680" s="417"/>
      <c r="IUT680" s="417"/>
      <c r="IUU680" s="417"/>
      <c r="IUV680" s="417"/>
      <c r="IUW680" s="417"/>
      <c r="IUX680" s="418"/>
      <c r="IUY680" s="418"/>
      <c r="IUZ680" s="417"/>
      <c r="IVA680" s="417"/>
      <c r="IVB680" s="418"/>
      <c r="IVC680" s="418"/>
      <c r="IVD680" s="417"/>
      <c r="IVE680" s="417"/>
      <c r="IVF680" s="417"/>
      <c r="IVG680" s="417"/>
      <c r="IVH680" s="417"/>
      <c r="IVI680" s="411"/>
      <c r="IVJ680" s="443"/>
      <c r="IVK680" s="417"/>
      <c r="IVL680" s="417"/>
      <c r="IVM680" s="417"/>
      <c r="IVN680" s="417"/>
      <c r="IVO680" s="417"/>
      <c r="IVP680" s="417"/>
      <c r="IVQ680" s="417"/>
      <c r="IVR680" s="416"/>
      <c r="IVS680" s="416"/>
      <c r="IVT680" s="416"/>
      <c r="IVU680" s="416"/>
      <c r="IVV680" s="416"/>
      <c r="IVW680" s="416"/>
      <c r="IVX680" s="416"/>
      <c r="IVY680" s="416"/>
      <c r="IVZ680" s="416"/>
      <c r="IWA680" s="416"/>
      <c r="IWB680" s="416"/>
      <c r="IWC680" s="416"/>
      <c r="IWD680" s="416"/>
      <c r="IWE680" s="416"/>
      <c r="IWF680" s="416"/>
      <c r="IWG680" s="416"/>
      <c r="IWH680" s="416"/>
      <c r="IWI680" s="416"/>
      <c r="IWJ680" s="416"/>
      <c r="IWK680" s="416"/>
      <c r="IWL680" s="416"/>
      <c r="IWM680" s="416"/>
      <c r="IWN680" s="416"/>
      <c r="IWO680" s="416"/>
      <c r="IWP680" s="416"/>
      <c r="IWQ680" s="416"/>
      <c r="IWR680" s="416"/>
      <c r="IWS680" s="416"/>
      <c r="IWT680" s="416"/>
      <c r="IWU680" s="416"/>
      <c r="IWV680" s="416"/>
      <c r="IWW680" s="416"/>
      <c r="IWX680" s="416"/>
      <c r="IWY680" s="416"/>
      <c r="IWZ680" s="416"/>
      <c r="IXA680" s="416"/>
      <c r="IXB680" s="416"/>
      <c r="IXC680" s="416"/>
      <c r="IXD680" s="416"/>
      <c r="IXE680" s="416"/>
      <c r="IXF680" s="416"/>
      <c r="IXG680" s="416"/>
      <c r="IXH680" s="416"/>
      <c r="IXI680" s="416"/>
      <c r="IXJ680" s="417"/>
      <c r="IXK680" s="417"/>
      <c r="IXL680" s="417"/>
      <c r="IXM680" s="417"/>
      <c r="IXN680" s="417"/>
      <c r="IXO680" s="417"/>
      <c r="IXP680" s="417"/>
      <c r="IXQ680" s="417"/>
      <c r="IXR680" s="417"/>
      <c r="IXS680" s="417"/>
      <c r="IXT680" s="417"/>
      <c r="IXU680" s="417"/>
      <c r="IXV680" s="417"/>
      <c r="IXW680" s="417"/>
      <c r="IXX680" s="417"/>
      <c r="IXY680" s="417"/>
      <c r="IXZ680" s="417"/>
      <c r="IYA680" s="417"/>
      <c r="IYB680" s="417"/>
      <c r="IYC680" s="417"/>
      <c r="IYD680" s="417"/>
      <c r="IYE680" s="417"/>
      <c r="IYF680" s="417"/>
      <c r="IYG680" s="417"/>
      <c r="IYH680" s="418"/>
      <c r="IYI680" s="418"/>
      <c r="IYJ680" s="418"/>
      <c r="IYK680" s="418"/>
      <c r="IYL680" s="418"/>
      <c r="IYM680" s="417"/>
      <c r="IYN680" s="417"/>
      <c r="IYO680" s="418"/>
      <c r="IYP680" s="418"/>
      <c r="IYQ680" s="417"/>
      <c r="IYR680" s="417"/>
      <c r="IYS680" s="418"/>
      <c r="IYT680" s="418"/>
      <c r="IYU680" s="417"/>
      <c r="IYV680" s="417"/>
      <c r="IYW680" s="417"/>
      <c r="IYX680" s="417"/>
      <c r="IYY680" s="417"/>
      <c r="IYZ680" s="417"/>
      <c r="IZA680" s="417"/>
      <c r="IZB680" s="418"/>
      <c r="IZC680" s="418"/>
      <c r="IZD680" s="417"/>
      <c r="IZE680" s="417"/>
      <c r="IZF680" s="418"/>
      <c r="IZG680" s="418"/>
      <c r="IZH680" s="417"/>
      <c r="IZI680" s="417"/>
      <c r="IZJ680" s="417"/>
      <c r="IZK680" s="417"/>
      <c r="IZL680" s="417"/>
      <c r="IZM680" s="411"/>
      <c r="IZN680" s="443"/>
      <c r="IZO680" s="417"/>
      <c r="IZP680" s="417"/>
      <c r="IZQ680" s="417"/>
      <c r="IZR680" s="417"/>
      <c r="IZS680" s="417"/>
      <c r="IZT680" s="417"/>
      <c r="IZU680" s="417"/>
      <c r="IZV680" s="416"/>
      <c r="IZW680" s="416"/>
      <c r="IZX680" s="416"/>
      <c r="IZY680" s="416"/>
      <c r="IZZ680" s="416"/>
      <c r="JAA680" s="416"/>
      <c r="JAB680" s="416"/>
      <c r="JAC680" s="416"/>
      <c r="JAD680" s="416"/>
      <c r="JAE680" s="416"/>
      <c r="JAF680" s="416"/>
      <c r="JAG680" s="416"/>
      <c r="JAH680" s="416"/>
      <c r="JAI680" s="416"/>
      <c r="JAJ680" s="416"/>
      <c r="JAK680" s="416"/>
      <c r="JAL680" s="416"/>
      <c r="JAM680" s="416"/>
      <c r="JAN680" s="416"/>
      <c r="JAO680" s="416"/>
      <c r="JAP680" s="416"/>
      <c r="JAQ680" s="416"/>
      <c r="JAR680" s="416"/>
      <c r="JAS680" s="416"/>
      <c r="JAT680" s="416"/>
      <c r="JAU680" s="416"/>
      <c r="JAV680" s="416"/>
      <c r="JAW680" s="416"/>
      <c r="JAX680" s="416"/>
      <c r="JAY680" s="416"/>
      <c r="JAZ680" s="416"/>
      <c r="JBA680" s="416"/>
      <c r="JBB680" s="416"/>
      <c r="JBC680" s="416"/>
      <c r="JBD680" s="416"/>
      <c r="JBE680" s="416"/>
      <c r="JBF680" s="416"/>
      <c r="JBG680" s="416"/>
      <c r="JBH680" s="416"/>
      <c r="JBI680" s="416"/>
      <c r="JBJ680" s="416"/>
      <c r="JBK680" s="416"/>
      <c r="JBL680" s="416"/>
      <c r="JBM680" s="416"/>
      <c r="JBN680" s="417"/>
      <c r="JBO680" s="417"/>
      <c r="JBP680" s="417"/>
      <c r="JBQ680" s="417"/>
      <c r="JBR680" s="417"/>
      <c r="JBS680" s="417"/>
      <c r="JBT680" s="417"/>
      <c r="JBU680" s="417"/>
      <c r="JBV680" s="417"/>
      <c r="JBW680" s="417"/>
      <c r="JBX680" s="417"/>
      <c r="JBY680" s="417"/>
      <c r="JBZ680" s="417"/>
      <c r="JCA680" s="417"/>
      <c r="JCB680" s="417"/>
      <c r="JCC680" s="417"/>
      <c r="JCD680" s="417"/>
      <c r="JCE680" s="417"/>
      <c r="JCF680" s="417"/>
      <c r="JCG680" s="417"/>
      <c r="JCH680" s="417"/>
      <c r="JCI680" s="417"/>
      <c r="JCJ680" s="417"/>
      <c r="JCK680" s="417"/>
      <c r="JCL680" s="418"/>
      <c r="JCM680" s="418"/>
      <c r="JCN680" s="418"/>
      <c r="JCO680" s="418"/>
      <c r="JCP680" s="418"/>
      <c r="JCQ680" s="417"/>
      <c r="JCR680" s="417"/>
      <c r="JCS680" s="418"/>
      <c r="JCT680" s="418"/>
      <c r="JCU680" s="417"/>
      <c r="JCV680" s="417"/>
      <c r="JCW680" s="418"/>
      <c r="JCX680" s="418"/>
      <c r="JCY680" s="417"/>
      <c r="JCZ680" s="417"/>
      <c r="JDA680" s="417"/>
      <c r="JDB680" s="417"/>
      <c r="JDC680" s="417"/>
      <c r="JDD680" s="417"/>
      <c r="JDE680" s="417"/>
      <c r="JDF680" s="418"/>
      <c r="JDG680" s="418"/>
      <c r="JDH680" s="417"/>
      <c r="JDI680" s="417"/>
      <c r="JDJ680" s="418"/>
      <c r="JDK680" s="418"/>
      <c r="JDL680" s="417"/>
      <c r="JDM680" s="417"/>
      <c r="JDN680" s="417"/>
      <c r="JDO680" s="417"/>
      <c r="JDP680" s="417"/>
      <c r="JDQ680" s="411"/>
      <c r="JDR680" s="443"/>
      <c r="JDS680" s="417"/>
      <c r="JDT680" s="417"/>
      <c r="JDU680" s="417"/>
      <c r="JDV680" s="417"/>
      <c r="JDW680" s="417"/>
      <c r="JDX680" s="417"/>
      <c r="JDY680" s="417"/>
      <c r="JDZ680" s="416"/>
      <c r="JEA680" s="416"/>
      <c r="JEB680" s="416"/>
      <c r="JEC680" s="416"/>
      <c r="JED680" s="416"/>
      <c r="JEE680" s="416"/>
      <c r="JEF680" s="416"/>
      <c r="JEG680" s="416"/>
      <c r="JEH680" s="416"/>
      <c r="JEI680" s="416"/>
      <c r="JEJ680" s="416"/>
      <c r="JEK680" s="416"/>
      <c r="JEL680" s="416"/>
      <c r="JEM680" s="416"/>
      <c r="JEN680" s="416"/>
      <c r="JEO680" s="416"/>
      <c r="JEP680" s="416"/>
      <c r="JEQ680" s="416"/>
      <c r="JER680" s="416"/>
      <c r="JES680" s="416"/>
      <c r="JET680" s="416"/>
      <c r="JEU680" s="416"/>
      <c r="JEV680" s="416"/>
      <c r="JEW680" s="416"/>
      <c r="JEX680" s="416"/>
      <c r="JEY680" s="416"/>
      <c r="JEZ680" s="416"/>
      <c r="JFA680" s="416"/>
      <c r="JFB680" s="416"/>
      <c r="JFC680" s="416"/>
      <c r="JFD680" s="416"/>
      <c r="JFE680" s="416"/>
      <c r="JFF680" s="416"/>
      <c r="JFG680" s="416"/>
      <c r="JFH680" s="416"/>
      <c r="JFI680" s="416"/>
      <c r="JFJ680" s="416"/>
      <c r="JFK680" s="416"/>
      <c r="JFL680" s="416"/>
      <c r="JFM680" s="416"/>
      <c r="JFN680" s="416"/>
      <c r="JFO680" s="416"/>
      <c r="JFP680" s="416"/>
      <c r="JFQ680" s="416"/>
      <c r="JFR680" s="417"/>
      <c r="JFS680" s="417"/>
      <c r="JFT680" s="417"/>
      <c r="JFU680" s="417"/>
      <c r="JFV680" s="417"/>
      <c r="JFW680" s="417"/>
      <c r="JFX680" s="417"/>
      <c r="JFY680" s="417"/>
      <c r="JFZ680" s="417"/>
      <c r="JGA680" s="417"/>
      <c r="JGB680" s="417"/>
      <c r="JGC680" s="417"/>
      <c r="JGD680" s="417"/>
      <c r="JGE680" s="417"/>
      <c r="JGF680" s="417"/>
      <c r="JGG680" s="417"/>
      <c r="JGH680" s="417"/>
      <c r="JGI680" s="417"/>
      <c r="JGJ680" s="417"/>
      <c r="JGK680" s="417"/>
      <c r="JGL680" s="417"/>
      <c r="JGM680" s="417"/>
      <c r="JGN680" s="417"/>
      <c r="JGO680" s="417"/>
      <c r="JGP680" s="418"/>
      <c r="JGQ680" s="418"/>
      <c r="JGR680" s="418"/>
      <c r="JGS680" s="418"/>
      <c r="JGT680" s="418"/>
      <c r="JGU680" s="417"/>
      <c r="JGV680" s="417"/>
      <c r="JGW680" s="418"/>
      <c r="JGX680" s="418"/>
      <c r="JGY680" s="417"/>
      <c r="JGZ680" s="417"/>
      <c r="JHA680" s="418"/>
      <c r="JHB680" s="418"/>
      <c r="JHC680" s="417"/>
      <c r="JHD680" s="417"/>
      <c r="JHE680" s="417"/>
      <c r="JHF680" s="417"/>
      <c r="JHG680" s="417"/>
      <c r="JHH680" s="417"/>
      <c r="JHI680" s="417"/>
      <c r="JHJ680" s="418"/>
      <c r="JHK680" s="418"/>
      <c r="JHL680" s="417"/>
      <c r="JHM680" s="417"/>
      <c r="JHN680" s="418"/>
      <c r="JHO680" s="418"/>
      <c r="JHP680" s="417"/>
      <c r="JHQ680" s="417"/>
      <c r="JHR680" s="417"/>
      <c r="JHS680" s="417"/>
      <c r="JHT680" s="417"/>
      <c r="JHU680" s="411"/>
      <c r="JHV680" s="443"/>
      <c r="JHW680" s="417"/>
      <c r="JHX680" s="417"/>
      <c r="JHY680" s="417"/>
      <c r="JHZ680" s="417"/>
      <c r="JIA680" s="417"/>
      <c r="JIB680" s="417"/>
      <c r="JIC680" s="417"/>
      <c r="JID680" s="416"/>
      <c r="JIE680" s="416"/>
      <c r="JIF680" s="416"/>
      <c r="JIG680" s="416"/>
      <c r="JIH680" s="416"/>
      <c r="JII680" s="416"/>
      <c r="JIJ680" s="416"/>
      <c r="JIK680" s="416"/>
      <c r="JIL680" s="416"/>
      <c r="JIM680" s="416"/>
      <c r="JIN680" s="416"/>
      <c r="JIO680" s="416"/>
      <c r="JIP680" s="416"/>
      <c r="JIQ680" s="416"/>
      <c r="JIR680" s="416"/>
      <c r="JIS680" s="416"/>
      <c r="JIT680" s="416"/>
      <c r="JIU680" s="416"/>
      <c r="JIV680" s="416"/>
      <c r="JIW680" s="416"/>
      <c r="JIX680" s="416"/>
      <c r="JIY680" s="416"/>
      <c r="JIZ680" s="416"/>
      <c r="JJA680" s="416"/>
      <c r="JJB680" s="416"/>
      <c r="JJC680" s="416"/>
      <c r="JJD680" s="416"/>
      <c r="JJE680" s="416"/>
      <c r="JJF680" s="416"/>
      <c r="JJG680" s="416"/>
      <c r="JJH680" s="416"/>
      <c r="JJI680" s="416"/>
      <c r="JJJ680" s="416"/>
      <c r="JJK680" s="416"/>
      <c r="JJL680" s="416"/>
      <c r="JJM680" s="416"/>
      <c r="JJN680" s="416"/>
      <c r="JJO680" s="416"/>
      <c r="JJP680" s="416"/>
      <c r="JJQ680" s="416"/>
      <c r="JJR680" s="416"/>
      <c r="JJS680" s="416"/>
      <c r="JJT680" s="416"/>
      <c r="JJU680" s="416"/>
      <c r="JJV680" s="417"/>
      <c r="JJW680" s="417"/>
      <c r="JJX680" s="417"/>
      <c r="JJY680" s="417"/>
      <c r="JJZ680" s="417"/>
      <c r="JKA680" s="417"/>
      <c r="JKB680" s="417"/>
      <c r="JKC680" s="417"/>
      <c r="JKD680" s="417"/>
      <c r="JKE680" s="417"/>
      <c r="JKF680" s="417"/>
      <c r="JKG680" s="417"/>
      <c r="JKH680" s="417"/>
      <c r="JKI680" s="417"/>
      <c r="JKJ680" s="417"/>
      <c r="JKK680" s="417"/>
      <c r="JKL680" s="417"/>
      <c r="JKM680" s="417"/>
      <c r="JKN680" s="417"/>
      <c r="JKO680" s="417"/>
      <c r="JKP680" s="417"/>
      <c r="JKQ680" s="417"/>
      <c r="JKR680" s="417"/>
      <c r="JKS680" s="417"/>
      <c r="JKT680" s="418"/>
      <c r="JKU680" s="418"/>
      <c r="JKV680" s="418"/>
      <c r="JKW680" s="418"/>
      <c r="JKX680" s="418"/>
      <c r="JKY680" s="417"/>
      <c r="JKZ680" s="417"/>
      <c r="JLA680" s="418"/>
      <c r="JLB680" s="418"/>
      <c r="JLC680" s="417"/>
      <c r="JLD680" s="417"/>
      <c r="JLE680" s="418"/>
      <c r="JLF680" s="418"/>
      <c r="JLG680" s="417"/>
      <c r="JLH680" s="417"/>
      <c r="JLI680" s="417"/>
      <c r="JLJ680" s="417"/>
      <c r="JLK680" s="417"/>
      <c r="JLL680" s="417"/>
      <c r="JLM680" s="417"/>
      <c r="JLN680" s="418"/>
      <c r="JLO680" s="418"/>
      <c r="JLP680" s="417"/>
      <c r="JLQ680" s="417"/>
      <c r="JLR680" s="418"/>
      <c r="JLS680" s="418"/>
      <c r="JLT680" s="417"/>
      <c r="JLU680" s="417"/>
      <c r="JLV680" s="417"/>
      <c r="JLW680" s="417"/>
      <c r="JLX680" s="417"/>
      <c r="JLY680" s="411"/>
      <c r="JLZ680" s="443"/>
      <c r="JMA680" s="417"/>
      <c r="JMB680" s="417"/>
      <c r="JMC680" s="417"/>
      <c r="JMD680" s="417"/>
      <c r="JME680" s="417"/>
      <c r="JMF680" s="417"/>
      <c r="JMG680" s="417"/>
      <c r="JMH680" s="416"/>
      <c r="JMI680" s="416"/>
      <c r="JMJ680" s="416"/>
      <c r="JMK680" s="416"/>
      <c r="JML680" s="416"/>
      <c r="JMM680" s="416"/>
      <c r="JMN680" s="416"/>
      <c r="JMO680" s="416"/>
      <c r="JMP680" s="416"/>
      <c r="JMQ680" s="416"/>
      <c r="JMR680" s="416"/>
      <c r="JMS680" s="416"/>
      <c r="JMT680" s="416"/>
      <c r="JMU680" s="416"/>
      <c r="JMV680" s="416"/>
      <c r="JMW680" s="416"/>
      <c r="JMX680" s="416"/>
      <c r="JMY680" s="416"/>
      <c r="JMZ680" s="416"/>
      <c r="JNA680" s="416"/>
      <c r="JNB680" s="416"/>
      <c r="JNC680" s="416"/>
      <c r="JND680" s="416"/>
      <c r="JNE680" s="416"/>
      <c r="JNF680" s="416"/>
      <c r="JNG680" s="416"/>
      <c r="JNH680" s="416"/>
      <c r="JNI680" s="416"/>
      <c r="JNJ680" s="416"/>
      <c r="JNK680" s="416"/>
      <c r="JNL680" s="416"/>
      <c r="JNM680" s="416"/>
      <c r="JNN680" s="416"/>
      <c r="JNO680" s="416"/>
      <c r="JNP680" s="416"/>
      <c r="JNQ680" s="416"/>
      <c r="JNR680" s="416"/>
      <c r="JNS680" s="416"/>
      <c r="JNT680" s="416"/>
      <c r="JNU680" s="416"/>
      <c r="JNV680" s="416"/>
      <c r="JNW680" s="416"/>
      <c r="JNX680" s="416"/>
      <c r="JNY680" s="416"/>
      <c r="JNZ680" s="417"/>
      <c r="JOA680" s="417"/>
      <c r="JOB680" s="417"/>
      <c r="JOC680" s="417"/>
      <c r="JOD680" s="417"/>
      <c r="JOE680" s="417"/>
      <c r="JOF680" s="417"/>
      <c r="JOG680" s="417"/>
      <c r="JOH680" s="417"/>
      <c r="JOI680" s="417"/>
      <c r="JOJ680" s="417"/>
      <c r="JOK680" s="417"/>
      <c r="JOL680" s="417"/>
      <c r="JOM680" s="417"/>
      <c r="JON680" s="417"/>
      <c r="JOO680" s="417"/>
      <c r="JOP680" s="417"/>
      <c r="JOQ680" s="417"/>
      <c r="JOR680" s="417"/>
      <c r="JOS680" s="417"/>
      <c r="JOT680" s="417"/>
      <c r="JOU680" s="417"/>
      <c r="JOV680" s="417"/>
      <c r="JOW680" s="417"/>
      <c r="JOX680" s="418"/>
      <c r="JOY680" s="418"/>
      <c r="JOZ680" s="418"/>
      <c r="JPA680" s="418"/>
      <c r="JPB680" s="418"/>
      <c r="JPC680" s="417"/>
      <c r="JPD680" s="417"/>
      <c r="JPE680" s="418"/>
      <c r="JPF680" s="418"/>
      <c r="JPG680" s="417"/>
      <c r="JPH680" s="417"/>
      <c r="JPI680" s="418"/>
      <c r="JPJ680" s="418"/>
      <c r="JPK680" s="417"/>
      <c r="JPL680" s="417"/>
      <c r="JPM680" s="417"/>
      <c r="JPN680" s="417"/>
      <c r="JPO680" s="417"/>
      <c r="JPP680" s="417"/>
      <c r="JPQ680" s="417"/>
      <c r="JPR680" s="418"/>
      <c r="JPS680" s="418"/>
      <c r="JPT680" s="417"/>
      <c r="JPU680" s="417"/>
      <c r="JPV680" s="418"/>
      <c r="JPW680" s="418"/>
      <c r="JPX680" s="417"/>
      <c r="JPY680" s="417"/>
      <c r="JPZ680" s="417"/>
      <c r="JQA680" s="417"/>
      <c r="JQB680" s="417"/>
      <c r="JQC680" s="411"/>
      <c r="JQD680" s="443"/>
      <c r="JQE680" s="417"/>
      <c r="JQF680" s="417"/>
      <c r="JQG680" s="417"/>
      <c r="JQH680" s="417"/>
      <c r="JQI680" s="417"/>
      <c r="JQJ680" s="417"/>
      <c r="JQK680" s="417"/>
      <c r="JQL680" s="416"/>
      <c r="JQM680" s="416"/>
      <c r="JQN680" s="416"/>
      <c r="JQO680" s="416"/>
      <c r="JQP680" s="416"/>
      <c r="JQQ680" s="416"/>
      <c r="JQR680" s="416"/>
      <c r="JQS680" s="416"/>
      <c r="JQT680" s="416"/>
      <c r="JQU680" s="416"/>
      <c r="JQV680" s="416"/>
      <c r="JQW680" s="416"/>
      <c r="JQX680" s="416"/>
      <c r="JQY680" s="416"/>
      <c r="JQZ680" s="416"/>
      <c r="JRA680" s="416"/>
      <c r="JRB680" s="416"/>
      <c r="JRC680" s="416"/>
      <c r="JRD680" s="416"/>
      <c r="JRE680" s="416"/>
      <c r="JRF680" s="416"/>
      <c r="JRG680" s="416"/>
      <c r="JRH680" s="416"/>
      <c r="JRI680" s="416"/>
      <c r="JRJ680" s="416"/>
      <c r="JRK680" s="416"/>
      <c r="JRL680" s="416"/>
      <c r="JRM680" s="416"/>
      <c r="JRN680" s="416"/>
      <c r="JRO680" s="416"/>
      <c r="JRP680" s="416"/>
      <c r="JRQ680" s="416"/>
      <c r="JRR680" s="416"/>
      <c r="JRS680" s="416"/>
      <c r="JRT680" s="416"/>
      <c r="JRU680" s="416"/>
      <c r="JRV680" s="416"/>
      <c r="JRW680" s="416"/>
      <c r="JRX680" s="416"/>
      <c r="JRY680" s="416"/>
      <c r="JRZ680" s="416"/>
      <c r="JSA680" s="416"/>
      <c r="JSB680" s="416"/>
      <c r="JSC680" s="416"/>
      <c r="JSD680" s="417"/>
      <c r="JSE680" s="417"/>
      <c r="JSF680" s="417"/>
      <c r="JSG680" s="417"/>
      <c r="JSH680" s="417"/>
      <c r="JSI680" s="417"/>
      <c r="JSJ680" s="417"/>
      <c r="JSK680" s="417"/>
      <c r="JSL680" s="417"/>
      <c r="JSM680" s="417"/>
      <c r="JSN680" s="417"/>
      <c r="JSO680" s="417"/>
      <c r="JSP680" s="417"/>
      <c r="JSQ680" s="417"/>
      <c r="JSR680" s="417"/>
      <c r="JSS680" s="417"/>
      <c r="JST680" s="417"/>
      <c r="JSU680" s="417"/>
      <c r="JSV680" s="417"/>
      <c r="JSW680" s="417"/>
      <c r="JSX680" s="417"/>
      <c r="JSY680" s="417"/>
      <c r="JSZ680" s="417"/>
      <c r="JTA680" s="417"/>
      <c r="JTB680" s="418"/>
      <c r="JTC680" s="418"/>
      <c r="JTD680" s="418"/>
      <c r="JTE680" s="418"/>
      <c r="JTF680" s="418"/>
      <c r="JTG680" s="417"/>
      <c r="JTH680" s="417"/>
      <c r="JTI680" s="418"/>
      <c r="JTJ680" s="418"/>
      <c r="JTK680" s="417"/>
      <c r="JTL680" s="417"/>
      <c r="JTM680" s="418"/>
      <c r="JTN680" s="418"/>
      <c r="JTO680" s="417"/>
      <c r="JTP680" s="417"/>
      <c r="JTQ680" s="417"/>
      <c r="JTR680" s="417"/>
      <c r="JTS680" s="417"/>
      <c r="JTT680" s="417"/>
      <c r="JTU680" s="417"/>
      <c r="JTV680" s="418"/>
      <c r="JTW680" s="418"/>
      <c r="JTX680" s="417"/>
      <c r="JTY680" s="417"/>
      <c r="JTZ680" s="418"/>
      <c r="JUA680" s="418"/>
      <c r="JUB680" s="417"/>
      <c r="JUC680" s="417"/>
      <c r="JUD680" s="417"/>
      <c r="JUE680" s="417"/>
      <c r="JUF680" s="417"/>
      <c r="JUG680" s="411"/>
      <c r="JUH680" s="443"/>
      <c r="JUI680" s="417"/>
      <c r="JUJ680" s="417"/>
      <c r="JUK680" s="417"/>
      <c r="JUL680" s="417"/>
      <c r="JUM680" s="417"/>
      <c r="JUN680" s="417"/>
      <c r="JUO680" s="417"/>
      <c r="JUP680" s="416"/>
      <c r="JUQ680" s="416"/>
      <c r="JUR680" s="416"/>
      <c r="JUS680" s="416"/>
      <c r="JUT680" s="416"/>
      <c r="JUU680" s="416"/>
      <c r="JUV680" s="416"/>
      <c r="JUW680" s="416"/>
      <c r="JUX680" s="416"/>
      <c r="JUY680" s="416"/>
      <c r="JUZ680" s="416"/>
      <c r="JVA680" s="416"/>
      <c r="JVB680" s="416"/>
      <c r="JVC680" s="416"/>
      <c r="JVD680" s="416"/>
      <c r="JVE680" s="416"/>
      <c r="JVF680" s="416"/>
      <c r="JVG680" s="416"/>
      <c r="JVH680" s="416"/>
      <c r="JVI680" s="416"/>
      <c r="JVJ680" s="416"/>
      <c r="JVK680" s="416"/>
      <c r="JVL680" s="416"/>
      <c r="JVM680" s="416"/>
      <c r="JVN680" s="416"/>
      <c r="JVO680" s="416"/>
      <c r="JVP680" s="416"/>
      <c r="JVQ680" s="416"/>
      <c r="JVR680" s="416"/>
      <c r="JVS680" s="416"/>
      <c r="JVT680" s="416"/>
      <c r="JVU680" s="416"/>
      <c r="JVV680" s="416"/>
      <c r="JVW680" s="416"/>
      <c r="JVX680" s="416"/>
      <c r="JVY680" s="416"/>
      <c r="JVZ680" s="416"/>
      <c r="JWA680" s="416"/>
      <c r="JWB680" s="416"/>
      <c r="JWC680" s="416"/>
      <c r="JWD680" s="416"/>
      <c r="JWE680" s="416"/>
      <c r="JWF680" s="416"/>
      <c r="JWG680" s="416"/>
      <c r="JWH680" s="417"/>
      <c r="JWI680" s="417"/>
      <c r="JWJ680" s="417"/>
      <c r="JWK680" s="417"/>
      <c r="JWL680" s="417"/>
      <c r="JWM680" s="417"/>
      <c r="JWN680" s="417"/>
      <c r="JWO680" s="417"/>
      <c r="JWP680" s="417"/>
      <c r="JWQ680" s="417"/>
      <c r="JWR680" s="417"/>
      <c r="JWS680" s="417"/>
      <c r="JWT680" s="417"/>
      <c r="JWU680" s="417"/>
      <c r="JWV680" s="417"/>
      <c r="JWW680" s="417"/>
      <c r="JWX680" s="417"/>
      <c r="JWY680" s="417"/>
      <c r="JWZ680" s="417"/>
      <c r="JXA680" s="417"/>
      <c r="JXB680" s="417"/>
      <c r="JXC680" s="417"/>
      <c r="JXD680" s="417"/>
      <c r="JXE680" s="417"/>
      <c r="JXF680" s="418"/>
      <c r="JXG680" s="418"/>
      <c r="JXH680" s="418"/>
      <c r="JXI680" s="418"/>
      <c r="JXJ680" s="418"/>
      <c r="JXK680" s="417"/>
      <c r="JXL680" s="417"/>
      <c r="JXM680" s="418"/>
      <c r="JXN680" s="418"/>
      <c r="JXO680" s="417"/>
      <c r="JXP680" s="417"/>
      <c r="JXQ680" s="418"/>
      <c r="JXR680" s="418"/>
      <c r="JXS680" s="417"/>
      <c r="JXT680" s="417"/>
      <c r="JXU680" s="417"/>
      <c r="JXV680" s="417"/>
      <c r="JXW680" s="417"/>
      <c r="JXX680" s="417"/>
      <c r="JXY680" s="417"/>
      <c r="JXZ680" s="418"/>
      <c r="JYA680" s="418"/>
      <c r="JYB680" s="417"/>
      <c r="JYC680" s="417"/>
      <c r="JYD680" s="418"/>
      <c r="JYE680" s="418"/>
      <c r="JYF680" s="417"/>
      <c r="JYG680" s="417"/>
      <c r="JYH680" s="417"/>
      <c r="JYI680" s="417"/>
      <c r="JYJ680" s="417"/>
      <c r="JYK680" s="411"/>
      <c r="JYL680" s="443"/>
      <c r="JYM680" s="417"/>
      <c r="JYN680" s="417"/>
      <c r="JYO680" s="417"/>
      <c r="JYP680" s="417"/>
      <c r="JYQ680" s="417"/>
      <c r="JYR680" s="417"/>
      <c r="JYS680" s="417"/>
      <c r="JYT680" s="416"/>
      <c r="JYU680" s="416"/>
      <c r="JYV680" s="416"/>
      <c r="JYW680" s="416"/>
      <c r="JYX680" s="416"/>
      <c r="JYY680" s="416"/>
      <c r="JYZ680" s="416"/>
      <c r="JZA680" s="416"/>
      <c r="JZB680" s="416"/>
      <c r="JZC680" s="416"/>
      <c r="JZD680" s="416"/>
      <c r="JZE680" s="416"/>
      <c r="JZF680" s="416"/>
      <c r="JZG680" s="416"/>
      <c r="JZH680" s="416"/>
      <c r="JZI680" s="416"/>
      <c r="JZJ680" s="416"/>
      <c r="JZK680" s="416"/>
      <c r="JZL680" s="416"/>
      <c r="JZM680" s="416"/>
      <c r="JZN680" s="416"/>
      <c r="JZO680" s="416"/>
      <c r="JZP680" s="416"/>
      <c r="JZQ680" s="416"/>
      <c r="JZR680" s="416"/>
      <c r="JZS680" s="416"/>
      <c r="JZT680" s="416"/>
      <c r="JZU680" s="416"/>
      <c r="JZV680" s="416"/>
      <c r="JZW680" s="416"/>
      <c r="JZX680" s="416"/>
      <c r="JZY680" s="416"/>
      <c r="JZZ680" s="416"/>
      <c r="KAA680" s="416"/>
      <c r="KAB680" s="416"/>
      <c r="KAC680" s="416"/>
      <c r="KAD680" s="416"/>
      <c r="KAE680" s="416"/>
      <c r="KAF680" s="416"/>
      <c r="KAG680" s="416"/>
      <c r="KAH680" s="416"/>
      <c r="KAI680" s="416"/>
      <c r="KAJ680" s="416"/>
      <c r="KAK680" s="416"/>
      <c r="KAL680" s="417"/>
      <c r="KAM680" s="417"/>
      <c r="KAN680" s="417"/>
      <c r="KAO680" s="417"/>
      <c r="KAP680" s="417"/>
      <c r="KAQ680" s="417"/>
      <c r="KAR680" s="417"/>
      <c r="KAS680" s="417"/>
      <c r="KAT680" s="417"/>
      <c r="KAU680" s="417"/>
      <c r="KAV680" s="417"/>
      <c r="KAW680" s="417"/>
      <c r="KAX680" s="417"/>
      <c r="KAY680" s="417"/>
      <c r="KAZ680" s="417"/>
      <c r="KBA680" s="417"/>
      <c r="KBB680" s="417"/>
      <c r="KBC680" s="417"/>
      <c r="KBD680" s="417"/>
      <c r="KBE680" s="417"/>
      <c r="KBF680" s="417"/>
      <c r="KBG680" s="417"/>
      <c r="KBH680" s="417"/>
      <c r="KBI680" s="417"/>
      <c r="KBJ680" s="418"/>
      <c r="KBK680" s="418"/>
      <c r="KBL680" s="418"/>
      <c r="KBM680" s="418"/>
      <c r="KBN680" s="418"/>
      <c r="KBO680" s="417"/>
      <c r="KBP680" s="417"/>
      <c r="KBQ680" s="418"/>
      <c r="KBR680" s="418"/>
      <c r="KBS680" s="417"/>
      <c r="KBT680" s="417"/>
      <c r="KBU680" s="418"/>
      <c r="KBV680" s="418"/>
      <c r="KBW680" s="417"/>
      <c r="KBX680" s="417"/>
      <c r="KBY680" s="417"/>
      <c r="KBZ680" s="417"/>
      <c r="KCA680" s="417"/>
      <c r="KCB680" s="417"/>
      <c r="KCC680" s="417"/>
      <c r="KCD680" s="418"/>
      <c r="KCE680" s="418"/>
      <c r="KCF680" s="417"/>
      <c r="KCG680" s="417"/>
      <c r="KCH680" s="418"/>
      <c r="KCI680" s="418"/>
      <c r="KCJ680" s="417"/>
      <c r="KCK680" s="417"/>
      <c r="KCL680" s="417"/>
      <c r="KCM680" s="417"/>
      <c r="KCN680" s="417"/>
      <c r="KCO680" s="411"/>
      <c r="KCP680" s="443"/>
      <c r="KCQ680" s="417"/>
      <c r="KCR680" s="417"/>
      <c r="KCS680" s="417"/>
      <c r="KCT680" s="417"/>
      <c r="KCU680" s="417"/>
      <c r="KCV680" s="417"/>
      <c r="KCW680" s="417"/>
      <c r="KCX680" s="416"/>
      <c r="KCY680" s="416"/>
      <c r="KCZ680" s="416"/>
      <c r="KDA680" s="416"/>
      <c r="KDB680" s="416"/>
      <c r="KDC680" s="416"/>
      <c r="KDD680" s="416"/>
      <c r="KDE680" s="416"/>
      <c r="KDF680" s="416"/>
      <c r="KDG680" s="416"/>
      <c r="KDH680" s="416"/>
      <c r="KDI680" s="416"/>
      <c r="KDJ680" s="416"/>
      <c r="KDK680" s="416"/>
      <c r="KDL680" s="416"/>
      <c r="KDM680" s="416"/>
      <c r="KDN680" s="416"/>
      <c r="KDO680" s="416"/>
      <c r="KDP680" s="416"/>
      <c r="KDQ680" s="416"/>
      <c r="KDR680" s="416"/>
      <c r="KDS680" s="416"/>
      <c r="KDT680" s="416"/>
      <c r="KDU680" s="416"/>
      <c r="KDV680" s="416"/>
      <c r="KDW680" s="416"/>
      <c r="KDX680" s="416"/>
      <c r="KDY680" s="416"/>
      <c r="KDZ680" s="416"/>
      <c r="KEA680" s="416"/>
      <c r="KEB680" s="416"/>
      <c r="KEC680" s="416"/>
      <c r="KED680" s="416"/>
      <c r="KEE680" s="416"/>
      <c r="KEF680" s="416"/>
      <c r="KEG680" s="416"/>
      <c r="KEH680" s="416"/>
      <c r="KEI680" s="416"/>
      <c r="KEJ680" s="416"/>
      <c r="KEK680" s="416"/>
      <c r="KEL680" s="416"/>
      <c r="KEM680" s="416"/>
      <c r="KEN680" s="416"/>
      <c r="KEO680" s="416"/>
      <c r="KEP680" s="417"/>
      <c r="KEQ680" s="417"/>
      <c r="KER680" s="417"/>
      <c r="KES680" s="417"/>
      <c r="KET680" s="417"/>
      <c r="KEU680" s="417"/>
      <c r="KEV680" s="417"/>
      <c r="KEW680" s="417"/>
      <c r="KEX680" s="417"/>
      <c r="KEY680" s="417"/>
      <c r="KEZ680" s="417"/>
      <c r="KFA680" s="417"/>
      <c r="KFB680" s="417"/>
      <c r="KFC680" s="417"/>
      <c r="KFD680" s="417"/>
      <c r="KFE680" s="417"/>
      <c r="KFF680" s="417"/>
      <c r="KFG680" s="417"/>
      <c r="KFH680" s="417"/>
      <c r="KFI680" s="417"/>
      <c r="KFJ680" s="417"/>
      <c r="KFK680" s="417"/>
      <c r="KFL680" s="417"/>
      <c r="KFM680" s="417"/>
      <c r="KFN680" s="418"/>
      <c r="KFO680" s="418"/>
      <c r="KFP680" s="418"/>
      <c r="KFQ680" s="418"/>
      <c r="KFR680" s="418"/>
      <c r="KFS680" s="417"/>
      <c r="KFT680" s="417"/>
      <c r="KFU680" s="418"/>
      <c r="KFV680" s="418"/>
      <c r="KFW680" s="417"/>
      <c r="KFX680" s="417"/>
      <c r="KFY680" s="418"/>
      <c r="KFZ680" s="418"/>
      <c r="KGA680" s="417"/>
      <c r="KGB680" s="417"/>
      <c r="KGC680" s="417"/>
      <c r="KGD680" s="417"/>
      <c r="KGE680" s="417"/>
      <c r="KGF680" s="417"/>
      <c r="KGG680" s="417"/>
      <c r="KGH680" s="418"/>
      <c r="KGI680" s="418"/>
      <c r="KGJ680" s="417"/>
      <c r="KGK680" s="417"/>
      <c r="KGL680" s="418"/>
      <c r="KGM680" s="418"/>
      <c r="KGN680" s="417"/>
      <c r="KGO680" s="417"/>
      <c r="KGP680" s="417"/>
      <c r="KGQ680" s="417"/>
      <c r="KGR680" s="417"/>
      <c r="KGS680" s="411"/>
      <c r="KGT680" s="443"/>
      <c r="KGU680" s="417"/>
      <c r="KGV680" s="417"/>
      <c r="KGW680" s="417"/>
      <c r="KGX680" s="417"/>
      <c r="KGY680" s="417"/>
      <c r="KGZ680" s="417"/>
      <c r="KHA680" s="417"/>
      <c r="KHB680" s="416"/>
      <c r="KHC680" s="416"/>
      <c r="KHD680" s="416"/>
      <c r="KHE680" s="416"/>
      <c r="KHF680" s="416"/>
      <c r="KHG680" s="416"/>
      <c r="KHH680" s="416"/>
      <c r="KHI680" s="416"/>
      <c r="KHJ680" s="416"/>
      <c r="KHK680" s="416"/>
      <c r="KHL680" s="416"/>
      <c r="KHM680" s="416"/>
      <c r="KHN680" s="416"/>
      <c r="KHO680" s="416"/>
      <c r="KHP680" s="416"/>
      <c r="KHQ680" s="416"/>
      <c r="KHR680" s="416"/>
      <c r="KHS680" s="416"/>
      <c r="KHT680" s="416"/>
      <c r="KHU680" s="416"/>
      <c r="KHV680" s="416"/>
      <c r="KHW680" s="416"/>
      <c r="KHX680" s="416"/>
      <c r="KHY680" s="416"/>
      <c r="KHZ680" s="416"/>
      <c r="KIA680" s="416"/>
      <c r="KIB680" s="416"/>
      <c r="KIC680" s="416"/>
      <c r="KID680" s="416"/>
      <c r="KIE680" s="416"/>
      <c r="KIF680" s="416"/>
      <c r="KIG680" s="416"/>
      <c r="KIH680" s="416"/>
      <c r="KII680" s="416"/>
      <c r="KIJ680" s="416"/>
      <c r="KIK680" s="416"/>
      <c r="KIL680" s="416"/>
      <c r="KIM680" s="416"/>
      <c r="KIN680" s="416"/>
      <c r="KIO680" s="416"/>
      <c r="KIP680" s="416"/>
      <c r="KIQ680" s="416"/>
      <c r="KIR680" s="416"/>
      <c r="KIS680" s="416"/>
      <c r="KIT680" s="417"/>
      <c r="KIU680" s="417"/>
      <c r="KIV680" s="417"/>
      <c r="KIW680" s="417"/>
      <c r="KIX680" s="417"/>
      <c r="KIY680" s="417"/>
      <c r="KIZ680" s="417"/>
      <c r="KJA680" s="417"/>
      <c r="KJB680" s="417"/>
      <c r="KJC680" s="417"/>
      <c r="KJD680" s="417"/>
      <c r="KJE680" s="417"/>
      <c r="KJF680" s="417"/>
      <c r="KJG680" s="417"/>
      <c r="KJH680" s="417"/>
      <c r="KJI680" s="417"/>
      <c r="KJJ680" s="417"/>
      <c r="KJK680" s="417"/>
      <c r="KJL680" s="417"/>
      <c r="KJM680" s="417"/>
      <c r="KJN680" s="417"/>
      <c r="KJO680" s="417"/>
      <c r="KJP680" s="417"/>
      <c r="KJQ680" s="417"/>
      <c r="KJR680" s="418"/>
      <c r="KJS680" s="418"/>
      <c r="KJT680" s="418"/>
      <c r="KJU680" s="418"/>
      <c r="KJV680" s="418"/>
      <c r="KJW680" s="417"/>
      <c r="KJX680" s="417"/>
      <c r="KJY680" s="418"/>
      <c r="KJZ680" s="418"/>
      <c r="KKA680" s="417"/>
      <c r="KKB680" s="417"/>
      <c r="KKC680" s="418"/>
      <c r="KKD680" s="418"/>
      <c r="KKE680" s="417"/>
      <c r="KKF680" s="417"/>
      <c r="KKG680" s="417"/>
      <c r="KKH680" s="417"/>
      <c r="KKI680" s="417"/>
      <c r="KKJ680" s="417"/>
      <c r="KKK680" s="417"/>
      <c r="KKL680" s="418"/>
      <c r="KKM680" s="418"/>
      <c r="KKN680" s="417"/>
      <c r="KKO680" s="417"/>
      <c r="KKP680" s="418"/>
      <c r="KKQ680" s="418"/>
      <c r="KKR680" s="417"/>
      <c r="KKS680" s="417"/>
      <c r="KKT680" s="417"/>
      <c r="KKU680" s="417"/>
      <c r="KKV680" s="417"/>
      <c r="KKW680" s="411"/>
      <c r="KKX680" s="443"/>
      <c r="KKY680" s="417"/>
      <c r="KKZ680" s="417"/>
      <c r="KLA680" s="417"/>
      <c r="KLB680" s="417"/>
      <c r="KLC680" s="417"/>
      <c r="KLD680" s="417"/>
      <c r="KLE680" s="417"/>
      <c r="KLF680" s="416"/>
      <c r="KLG680" s="416"/>
      <c r="KLH680" s="416"/>
      <c r="KLI680" s="416"/>
      <c r="KLJ680" s="416"/>
      <c r="KLK680" s="416"/>
      <c r="KLL680" s="416"/>
      <c r="KLM680" s="416"/>
      <c r="KLN680" s="416"/>
      <c r="KLO680" s="416"/>
      <c r="KLP680" s="416"/>
      <c r="KLQ680" s="416"/>
      <c r="KLR680" s="416"/>
      <c r="KLS680" s="416"/>
      <c r="KLT680" s="416"/>
      <c r="KLU680" s="416"/>
      <c r="KLV680" s="416"/>
      <c r="KLW680" s="416"/>
      <c r="KLX680" s="416"/>
      <c r="KLY680" s="416"/>
      <c r="KLZ680" s="416"/>
      <c r="KMA680" s="416"/>
      <c r="KMB680" s="416"/>
      <c r="KMC680" s="416"/>
      <c r="KMD680" s="416"/>
      <c r="KME680" s="416"/>
      <c r="KMF680" s="416"/>
      <c r="KMG680" s="416"/>
      <c r="KMH680" s="416"/>
      <c r="KMI680" s="416"/>
      <c r="KMJ680" s="416"/>
      <c r="KMK680" s="416"/>
      <c r="KML680" s="416"/>
      <c r="KMM680" s="416"/>
      <c r="KMN680" s="416"/>
      <c r="KMO680" s="416"/>
      <c r="KMP680" s="416"/>
      <c r="KMQ680" s="416"/>
      <c r="KMR680" s="416"/>
      <c r="KMS680" s="416"/>
      <c r="KMT680" s="416"/>
      <c r="KMU680" s="416"/>
      <c r="KMV680" s="416"/>
      <c r="KMW680" s="416"/>
      <c r="KMX680" s="417"/>
      <c r="KMY680" s="417"/>
      <c r="KMZ680" s="417"/>
      <c r="KNA680" s="417"/>
      <c r="KNB680" s="417"/>
      <c r="KNC680" s="417"/>
      <c r="KND680" s="417"/>
      <c r="KNE680" s="417"/>
      <c r="KNF680" s="417"/>
      <c r="KNG680" s="417"/>
      <c r="KNH680" s="417"/>
      <c r="KNI680" s="417"/>
      <c r="KNJ680" s="417"/>
      <c r="KNK680" s="417"/>
      <c r="KNL680" s="417"/>
      <c r="KNM680" s="417"/>
      <c r="KNN680" s="417"/>
      <c r="KNO680" s="417"/>
      <c r="KNP680" s="417"/>
      <c r="KNQ680" s="417"/>
      <c r="KNR680" s="417"/>
      <c r="KNS680" s="417"/>
      <c r="KNT680" s="417"/>
      <c r="KNU680" s="417"/>
      <c r="KNV680" s="418"/>
      <c r="KNW680" s="418"/>
      <c r="KNX680" s="418"/>
      <c r="KNY680" s="418"/>
      <c r="KNZ680" s="418"/>
      <c r="KOA680" s="417"/>
      <c r="KOB680" s="417"/>
      <c r="KOC680" s="418"/>
      <c r="KOD680" s="418"/>
      <c r="KOE680" s="417"/>
      <c r="KOF680" s="417"/>
      <c r="KOG680" s="418"/>
      <c r="KOH680" s="418"/>
      <c r="KOI680" s="417"/>
      <c r="KOJ680" s="417"/>
      <c r="KOK680" s="417"/>
      <c r="KOL680" s="417"/>
      <c r="KOM680" s="417"/>
      <c r="KON680" s="417"/>
      <c r="KOO680" s="417"/>
      <c r="KOP680" s="418"/>
      <c r="KOQ680" s="418"/>
      <c r="KOR680" s="417"/>
      <c r="KOS680" s="417"/>
      <c r="KOT680" s="418"/>
      <c r="KOU680" s="418"/>
      <c r="KOV680" s="417"/>
      <c r="KOW680" s="417"/>
      <c r="KOX680" s="417"/>
      <c r="KOY680" s="417"/>
      <c r="KOZ680" s="417"/>
      <c r="KPA680" s="411"/>
      <c r="KPB680" s="443"/>
      <c r="KPC680" s="417"/>
      <c r="KPD680" s="417"/>
      <c r="KPE680" s="417"/>
      <c r="KPF680" s="417"/>
      <c r="KPG680" s="417"/>
      <c r="KPH680" s="417"/>
      <c r="KPI680" s="417"/>
      <c r="KPJ680" s="416"/>
      <c r="KPK680" s="416"/>
      <c r="KPL680" s="416"/>
      <c r="KPM680" s="416"/>
      <c r="KPN680" s="416"/>
      <c r="KPO680" s="416"/>
      <c r="KPP680" s="416"/>
      <c r="KPQ680" s="416"/>
      <c r="KPR680" s="416"/>
      <c r="KPS680" s="416"/>
      <c r="KPT680" s="416"/>
      <c r="KPU680" s="416"/>
      <c r="KPV680" s="416"/>
      <c r="KPW680" s="416"/>
      <c r="KPX680" s="416"/>
      <c r="KPY680" s="416"/>
      <c r="KPZ680" s="416"/>
      <c r="KQA680" s="416"/>
      <c r="KQB680" s="416"/>
      <c r="KQC680" s="416"/>
      <c r="KQD680" s="416"/>
      <c r="KQE680" s="416"/>
      <c r="KQF680" s="416"/>
      <c r="KQG680" s="416"/>
      <c r="KQH680" s="416"/>
      <c r="KQI680" s="416"/>
      <c r="KQJ680" s="416"/>
      <c r="KQK680" s="416"/>
      <c r="KQL680" s="416"/>
      <c r="KQM680" s="416"/>
      <c r="KQN680" s="416"/>
      <c r="KQO680" s="416"/>
      <c r="KQP680" s="416"/>
      <c r="KQQ680" s="416"/>
      <c r="KQR680" s="416"/>
      <c r="KQS680" s="416"/>
      <c r="KQT680" s="416"/>
      <c r="KQU680" s="416"/>
      <c r="KQV680" s="416"/>
      <c r="KQW680" s="416"/>
      <c r="KQX680" s="416"/>
      <c r="KQY680" s="416"/>
      <c r="KQZ680" s="416"/>
      <c r="KRA680" s="416"/>
      <c r="KRB680" s="417"/>
      <c r="KRC680" s="417"/>
      <c r="KRD680" s="417"/>
      <c r="KRE680" s="417"/>
      <c r="KRF680" s="417"/>
      <c r="KRG680" s="417"/>
      <c r="KRH680" s="417"/>
      <c r="KRI680" s="417"/>
      <c r="KRJ680" s="417"/>
      <c r="KRK680" s="417"/>
      <c r="KRL680" s="417"/>
      <c r="KRM680" s="417"/>
      <c r="KRN680" s="417"/>
      <c r="KRO680" s="417"/>
      <c r="KRP680" s="417"/>
      <c r="KRQ680" s="417"/>
      <c r="KRR680" s="417"/>
      <c r="KRS680" s="417"/>
      <c r="KRT680" s="417"/>
      <c r="KRU680" s="417"/>
      <c r="KRV680" s="417"/>
      <c r="KRW680" s="417"/>
      <c r="KRX680" s="417"/>
      <c r="KRY680" s="417"/>
      <c r="KRZ680" s="418"/>
      <c r="KSA680" s="418"/>
      <c r="KSB680" s="418"/>
      <c r="KSC680" s="418"/>
      <c r="KSD680" s="418"/>
      <c r="KSE680" s="417"/>
      <c r="KSF680" s="417"/>
      <c r="KSG680" s="418"/>
      <c r="KSH680" s="418"/>
      <c r="KSI680" s="417"/>
      <c r="KSJ680" s="417"/>
      <c r="KSK680" s="418"/>
      <c r="KSL680" s="418"/>
      <c r="KSM680" s="417"/>
      <c r="KSN680" s="417"/>
      <c r="KSO680" s="417"/>
      <c r="KSP680" s="417"/>
      <c r="KSQ680" s="417"/>
      <c r="KSR680" s="417"/>
      <c r="KSS680" s="417"/>
      <c r="KST680" s="418"/>
      <c r="KSU680" s="418"/>
      <c r="KSV680" s="417"/>
      <c r="KSW680" s="417"/>
      <c r="KSX680" s="418"/>
      <c r="KSY680" s="418"/>
      <c r="KSZ680" s="417"/>
      <c r="KTA680" s="417"/>
      <c r="KTB680" s="417"/>
      <c r="KTC680" s="417"/>
      <c r="KTD680" s="417"/>
      <c r="KTE680" s="411"/>
      <c r="KTF680" s="443"/>
      <c r="KTG680" s="417"/>
      <c r="KTH680" s="417"/>
      <c r="KTI680" s="417"/>
      <c r="KTJ680" s="417"/>
      <c r="KTK680" s="417"/>
      <c r="KTL680" s="417"/>
      <c r="KTM680" s="417"/>
      <c r="KTN680" s="416"/>
      <c r="KTO680" s="416"/>
      <c r="KTP680" s="416"/>
      <c r="KTQ680" s="416"/>
      <c r="KTR680" s="416"/>
      <c r="KTS680" s="416"/>
      <c r="KTT680" s="416"/>
      <c r="KTU680" s="416"/>
      <c r="KTV680" s="416"/>
      <c r="KTW680" s="416"/>
      <c r="KTX680" s="416"/>
      <c r="KTY680" s="416"/>
      <c r="KTZ680" s="416"/>
      <c r="KUA680" s="416"/>
      <c r="KUB680" s="416"/>
      <c r="KUC680" s="416"/>
      <c r="KUD680" s="416"/>
      <c r="KUE680" s="416"/>
      <c r="KUF680" s="416"/>
      <c r="KUG680" s="416"/>
      <c r="KUH680" s="416"/>
      <c r="KUI680" s="416"/>
      <c r="KUJ680" s="416"/>
      <c r="KUK680" s="416"/>
      <c r="KUL680" s="416"/>
      <c r="KUM680" s="416"/>
      <c r="KUN680" s="416"/>
      <c r="KUO680" s="416"/>
      <c r="KUP680" s="416"/>
      <c r="KUQ680" s="416"/>
      <c r="KUR680" s="416"/>
      <c r="KUS680" s="416"/>
      <c r="KUT680" s="416"/>
      <c r="KUU680" s="416"/>
      <c r="KUV680" s="416"/>
      <c r="KUW680" s="416"/>
      <c r="KUX680" s="416"/>
      <c r="KUY680" s="416"/>
      <c r="KUZ680" s="416"/>
      <c r="KVA680" s="416"/>
      <c r="KVB680" s="416"/>
      <c r="KVC680" s="416"/>
      <c r="KVD680" s="416"/>
      <c r="KVE680" s="416"/>
      <c r="KVF680" s="417"/>
      <c r="KVG680" s="417"/>
      <c r="KVH680" s="417"/>
      <c r="KVI680" s="417"/>
      <c r="KVJ680" s="417"/>
      <c r="KVK680" s="417"/>
      <c r="KVL680" s="417"/>
      <c r="KVM680" s="417"/>
      <c r="KVN680" s="417"/>
      <c r="KVO680" s="417"/>
      <c r="KVP680" s="417"/>
      <c r="KVQ680" s="417"/>
      <c r="KVR680" s="417"/>
      <c r="KVS680" s="417"/>
      <c r="KVT680" s="417"/>
      <c r="KVU680" s="417"/>
      <c r="KVV680" s="417"/>
      <c r="KVW680" s="417"/>
      <c r="KVX680" s="417"/>
      <c r="KVY680" s="417"/>
      <c r="KVZ680" s="417"/>
      <c r="KWA680" s="417"/>
      <c r="KWB680" s="417"/>
      <c r="KWC680" s="417"/>
      <c r="KWD680" s="418"/>
      <c r="KWE680" s="418"/>
      <c r="KWF680" s="418"/>
      <c r="KWG680" s="418"/>
      <c r="KWH680" s="418"/>
      <c r="KWI680" s="417"/>
      <c r="KWJ680" s="417"/>
      <c r="KWK680" s="418"/>
      <c r="KWL680" s="418"/>
      <c r="KWM680" s="417"/>
      <c r="KWN680" s="417"/>
      <c r="KWO680" s="418"/>
      <c r="KWP680" s="418"/>
      <c r="KWQ680" s="417"/>
      <c r="KWR680" s="417"/>
      <c r="KWS680" s="417"/>
      <c r="KWT680" s="417"/>
      <c r="KWU680" s="417"/>
      <c r="KWV680" s="417"/>
      <c r="KWW680" s="417"/>
      <c r="KWX680" s="418"/>
      <c r="KWY680" s="418"/>
      <c r="KWZ680" s="417"/>
      <c r="KXA680" s="417"/>
      <c r="KXB680" s="418"/>
      <c r="KXC680" s="418"/>
      <c r="KXD680" s="417"/>
      <c r="KXE680" s="417"/>
      <c r="KXF680" s="417"/>
      <c r="KXG680" s="417"/>
      <c r="KXH680" s="417"/>
      <c r="KXI680" s="411"/>
      <c r="KXJ680" s="443"/>
      <c r="KXK680" s="417"/>
      <c r="KXL680" s="417"/>
      <c r="KXM680" s="417"/>
      <c r="KXN680" s="417"/>
      <c r="KXO680" s="417"/>
      <c r="KXP680" s="417"/>
      <c r="KXQ680" s="417"/>
      <c r="KXR680" s="416"/>
      <c r="KXS680" s="416"/>
      <c r="KXT680" s="416"/>
      <c r="KXU680" s="416"/>
      <c r="KXV680" s="416"/>
      <c r="KXW680" s="416"/>
      <c r="KXX680" s="416"/>
      <c r="KXY680" s="416"/>
      <c r="KXZ680" s="416"/>
      <c r="KYA680" s="416"/>
      <c r="KYB680" s="416"/>
      <c r="KYC680" s="416"/>
      <c r="KYD680" s="416"/>
      <c r="KYE680" s="416"/>
      <c r="KYF680" s="416"/>
      <c r="KYG680" s="416"/>
      <c r="KYH680" s="416"/>
      <c r="KYI680" s="416"/>
      <c r="KYJ680" s="416"/>
      <c r="KYK680" s="416"/>
      <c r="KYL680" s="416"/>
      <c r="KYM680" s="416"/>
      <c r="KYN680" s="416"/>
      <c r="KYO680" s="416"/>
      <c r="KYP680" s="416"/>
      <c r="KYQ680" s="416"/>
      <c r="KYR680" s="416"/>
      <c r="KYS680" s="416"/>
      <c r="KYT680" s="416"/>
      <c r="KYU680" s="416"/>
      <c r="KYV680" s="416"/>
      <c r="KYW680" s="416"/>
      <c r="KYX680" s="416"/>
      <c r="KYY680" s="416"/>
      <c r="KYZ680" s="416"/>
      <c r="KZA680" s="416"/>
      <c r="KZB680" s="416"/>
      <c r="KZC680" s="416"/>
      <c r="KZD680" s="416"/>
      <c r="KZE680" s="416"/>
      <c r="KZF680" s="416"/>
      <c r="KZG680" s="416"/>
      <c r="KZH680" s="416"/>
      <c r="KZI680" s="416"/>
      <c r="KZJ680" s="417"/>
      <c r="KZK680" s="417"/>
      <c r="KZL680" s="417"/>
      <c r="KZM680" s="417"/>
      <c r="KZN680" s="417"/>
      <c r="KZO680" s="417"/>
      <c r="KZP680" s="417"/>
      <c r="KZQ680" s="417"/>
      <c r="KZR680" s="417"/>
      <c r="KZS680" s="417"/>
      <c r="KZT680" s="417"/>
      <c r="KZU680" s="417"/>
      <c r="KZV680" s="417"/>
      <c r="KZW680" s="417"/>
      <c r="KZX680" s="417"/>
      <c r="KZY680" s="417"/>
      <c r="KZZ680" s="417"/>
      <c r="LAA680" s="417"/>
      <c r="LAB680" s="417"/>
      <c r="LAC680" s="417"/>
      <c r="LAD680" s="417"/>
      <c r="LAE680" s="417"/>
      <c r="LAF680" s="417"/>
      <c r="LAG680" s="417"/>
      <c r="LAH680" s="418"/>
      <c r="LAI680" s="418"/>
      <c r="LAJ680" s="418"/>
      <c r="LAK680" s="418"/>
      <c r="LAL680" s="418"/>
      <c r="LAM680" s="417"/>
      <c r="LAN680" s="417"/>
      <c r="LAO680" s="418"/>
      <c r="LAP680" s="418"/>
      <c r="LAQ680" s="417"/>
      <c r="LAR680" s="417"/>
      <c r="LAS680" s="418"/>
      <c r="LAT680" s="418"/>
      <c r="LAU680" s="417"/>
      <c r="LAV680" s="417"/>
      <c r="LAW680" s="417"/>
      <c r="LAX680" s="417"/>
      <c r="LAY680" s="417"/>
      <c r="LAZ680" s="417"/>
      <c r="LBA680" s="417"/>
      <c r="LBB680" s="418"/>
      <c r="LBC680" s="418"/>
      <c r="LBD680" s="417"/>
      <c r="LBE680" s="417"/>
      <c r="LBF680" s="418"/>
      <c r="LBG680" s="418"/>
      <c r="LBH680" s="417"/>
      <c r="LBI680" s="417"/>
      <c r="LBJ680" s="417"/>
      <c r="LBK680" s="417"/>
      <c r="LBL680" s="417"/>
      <c r="LBM680" s="411"/>
      <c r="LBN680" s="443"/>
      <c r="LBO680" s="417"/>
      <c r="LBP680" s="417"/>
      <c r="LBQ680" s="417"/>
      <c r="LBR680" s="417"/>
      <c r="LBS680" s="417"/>
      <c r="LBT680" s="417"/>
      <c r="LBU680" s="417"/>
      <c r="LBV680" s="416"/>
      <c r="LBW680" s="416"/>
      <c r="LBX680" s="416"/>
      <c r="LBY680" s="416"/>
      <c r="LBZ680" s="416"/>
      <c r="LCA680" s="416"/>
      <c r="LCB680" s="416"/>
      <c r="LCC680" s="416"/>
      <c r="LCD680" s="416"/>
      <c r="LCE680" s="416"/>
      <c r="LCF680" s="416"/>
      <c r="LCG680" s="416"/>
      <c r="LCH680" s="416"/>
      <c r="LCI680" s="416"/>
      <c r="LCJ680" s="416"/>
      <c r="LCK680" s="416"/>
      <c r="LCL680" s="416"/>
      <c r="LCM680" s="416"/>
      <c r="LCN680" s="416"/>
      <c r="LCO680" s="416"/>
      <c r="LCP680" s="416"/>
      <c r="LCQ680" s="416"/>
      <c r="LCR680" s="416"/>
      <c r="LCS680" s="416"/>
      <c r="LCT680" s="416"/>
      <c r="LCU680" s="416"/>
      <c r="LCV680" s="416"/>
      <c r="LCW680" s="416"/>
      <c r="LCX680" s="416"/>
      <c r="LCY680" s="416"/>
      <c r="LCZ680" s="416"/>
      <c r="LDA680" s="416"/>
      <c r="LDB680" s="416"/>
      <c r="LDC680" s="416"/>
      <c r="LDD680" s="416"/>
      <c r="LDE680" s="416"/>
      <c r="LDF680" s="416"/>
      <c r="LDG680" s="416"/>
      <c r="LDH680" s="416"/>
      <c r="LDI680" s="416"/>
      <c r="LDJ680" s="416"/>
      <c r="LDK680" s="416"/>
      <c r="LDL680" s="416"/>
      <c r="LDM680" s="416"/>
      <c r="LDN680" s="417"/>
      <c r="LDO680" s="417"/>
      <c r="LDP680" s="417"/>
      <c r="LDQ680" s="417"/>
      <c r="LDR680" s="417"/>
      <c r="LDS680" s="417"/>
      <c r="LDT680" s="417"/>
      <c r="LDU680" s="417"/>
      <c r="LDV680" s="417"/>
      <c r="LDW680" s="417"/>
      <c r="LDX680" s="417"/>
      <c r="LDY680" s="417"/>
      <c r="LDZ680" s="417"/>
      <c r="LEA680" s="417"/>
      <c r="LEB680" s="417"/>
      <c r="LEC680" s="417"/>
      <c r="LED680" s="417"/>
      <c r="LEE680" s="417"/>
      <c r="LEF680" s="417"/>
      <c r="LEG680" s="417"/>
      <c r="LEH680" s="417"/>
      <c r="LEI680" s="417"/>
      <c r="LEJ680" s="417"/>
      <c r="LEK680" s="417"/>
      <c r="LEL680" s="418"/>
      <c r="LEM680" s="418"/>
      <c r="LEN680" s="418"/>
      <c r="LEO680" s="418"/>
      <c r="LEP680" s="418"/>
      <c r="LEQ680" s="417"/>
      <c r="LER680" s="417"/>
      <c r="LES680" s="418"/>
      <c r="LET680" s="418"/>
      <c r="LEU680" s="417"/>
      <c r="LEV680" s="417"/>
      <c r="LEW680" s="418"/>
      <c r="LEX680" s="418"/>
      <c r="LEY680" s="417"/>
      <c r="LEZ680" s="417"/>
      <c r="LFA680" s="417"/>
      <c r="LFB680" s="417"/>
      <c r="LFC680" s="417"/>
      <c r="LFD680" s="417"/>
      <c r="LFE680" s="417"/>
      <c r="LFF680" s="418"/>
      <c r="LFG680" s="418"/>
      <c r="LFH680" s="417"/>
      <c r="LFI680" s="417"/>
      <c r="LFJ680" s="418"/>
      <c r="LFK680" s="418"/>
      <c r="LFL680" s="417"/>
      <c r="LFM680" s="417"/>
      <c r="LFN680" s="417"/>
      <c r="LFO680" s="417"/>
      <c r="LFP680" s="417"/>
      <c r="LFQ680" s="411"/>
      <c r="LFR680" s="443"/>
      <c r="LFS680" s="417"/>
      <c r="LFT680" s="417"/>
      <c r="LFU680" s="417"/>
      <c r="LFV680" s="417"/>
      <c r="LFW680" s="417"/>
      <c r="LFX680" s="417"/>
      <c r="LFY680" s="417"/>
      <c r="LFZ680" s="416"/>
      <c r="LGA680" s="416"/>
      <c r="LGB680" s="416"/>
      <c r="LGC680" s="416"/>
      <c r="LGD680" s="416"/>
      <c r="LGE680" s="416"/>
      <c r="LGF680" s="416"/>
      <c r="LGG680" s="416"/>
      <c r="LGH680" s="416"/>
      <c r="LGI680" s="416"/>
      <c r="LGJ680" s="416"/>
      <c r="LGK680" s="416"/>
      <c r="LGL680" s="416"/>
      <c r="LGM680" s="416"/>
      <c r="LGN680" s="416"/>
      <c r="LGO680" s="416"/>
      <c r="LGP680" s="416"/>
      <c r="LGQ680" s="416"/>
      <c r="LGR680" s="416"/>
      <c r="LGS680" s="416"/>
      <c r="LGT680" s="416"/>
      <c r="LGU680" s="416"/>
      <c r="LGV680" s="416"/>
      <c r="LGW680" s="416"/>
      <c r="LGX680" s="416"/>
      <c r="LGY680" s="416"/>
      <c r="LGZ680" s="416"/>
      <c r="LHA680" s="416"/>
      <c r="LHB680" s="416"/>
      <c r="LHC680" s="416"/>
      <c r="LHD680" s="416"/>
      <c r="LHE680" s="416"/>
      <c r="LHF680" s="416"/>
      <c r="LHG680" s="416"/>
      <c r="LHH680" s="416"/>
      <c r="LHI680" s="416"/>
      <c r="LHJ680" s="416"/>
      <c r="LHK680" s="416"/>
      <c r="LHL680" s="416"/>
      <c r="LHM680" s="416"/>
      <c r="LHN680" s="416"/>
      <c r="LHO680" s="416"/>
      <c r="LHP680" s="416"/>
      <c r="LHQ680" s="416"/>
      <c r="LHR680" s="417"/>
      <c r="LHS680" s="417"/>
      <c r="LHT680" s="417"/>
      <c r="LHU680" s="417"/>
      <c r="LHV680" s="417"/>
      <c r="LHW680" s="417"/>
      <c r="LHX680" s="417"/>
      <c r="LHY680" s="417"/>
      <c r="LHZ680" s="417"/>
      <c r="LIA680" s="417"/>
      <c r="LIB680" s="417"/>
      <c r="LIC680" s="417"/>
      <c r="LID680" s="417"/>
      <c r="LIE680" s="417"/>
      <c r="LIF680" s="417"/>
      <c r="LIG680" s="417"/>
      <c r="LIH680" s="417"/>
      <c r="LII680" s="417"/>
      <c r="LIJ680" s="417"/>
      <c r="LIK680" s="417"/>
      <c r="LIL680" s="417"/>
      <c r="LIM680" s="417"/>
      <c r="LIN680" s="417"/>
      <c r="LIO680" s="417"/>
      <c r="LIP680" s="418"/>
      <c r="LIQ680" s="418"/>
      <c r="LIR680" s="418"/>
      <c r="LIS680" s="418"/>
      <c r="LIT680" s="418"/>
      <c r="LIU680" s="417"/>
      <c r="LIV680" s="417"/>
      <c r="LIW680" s="418"/>
      <c r="LIX680" s="418"/>
      <c r="LIY680" s="417"/>
      <c r="LIZ680" s="417"/>
      <c r="LJA680" s="418"/>
      <c r="LJB680" s="418"/>
      <c r="LJC680" s="417"/>
      <c r="LJD680" s="417"/>
      <c r="LJE680" s="417"/>
      <c r="LJF680" s="417"/>
      <c r="LJG680" s="417"/>
      <c r="LJH680" s="417"/>
      <c r="LJI680" s="417"/>
      <c r="LJJ680" s="418"/>
      <c r="LJK680" s="418"/>
      <c r="LJL680" s="417"/>
      <c r="LJM680" s="417"/>
      <c r="LJN680" s="418"/>
      <c r="LJO680" s="418"/>
      <c r="LJP680" s="417"/>
      <c r="LJQ680" s="417"/>
      <c r="LJR680" s="417"/>
      <c r="LJS680" s="417"/>
      <c r="LJT680" s="417"/>
      <c r="LJU680" s="411"/>
      <c r="LJV680" s="443"/>
      <c r="LJW680" s="417"/>
      <c r="LJX680" s="417"/>
      <c r="LJY680" s="417"/>
      <c r="LJZ680" s="417"/>
      <c r="LKA680" s="417"/>
      <c r="LKB680" s="417"/>
      <c r="LKC680" s="417"/>
      <c r="LKD680" s="416"/>
      <c r="LKE680" s="416"/>
      <c r="LKF680" s="416"/>
      <c r="LKG680" s="416"/>
      <c r="LKH680" s="416"/>
      <c r="LKI680" s="416"/>
      <c r="LKJ680" s="416"/>
      <c r="LKK680" s="416"/>
      <c r="LKL680" s="416"/>
      <c r="LKM680" s="416"/>
      <c r="LKN680" s="416"/>
      <c r="LKO680" s="416"/>
      <c r="LKP680" s="416"/>
      <c r="LKQ680" s="416"/>
      <c r="LKR680" s="416"/>
      <c r="LKS680" s="416"/>
      <c r="LKT680" s="416"/>
      <c r="LKU680" s="416"/>
      <c r="LKV680" s="416"/>
      <c r="LKW680" s="416"/>
      <c r="LKX680" s="416"/>
      <c r="LKY680" s="416"/>
      <c r="LKZ680" s="416"/>
      <c r="LLA680" s="416"/>
      <c r="LLB680" s="416"/>
      <c r="LLC680" s="416"/>
      <c r="LLD680" s="416"/>
      <c r="LLE680" s="416"/>
      <c r="LLF680" s="416"/>
      <c r="LLG680" s="416"/>
      <c r="LLH680" s="416"/>
      <c r="LLI680" s="416"/>
      <c r="LLJ680" s="416"/>
      <c r="LLK680" s="416"/>
      <c r="LLL680" s="416"/>
      <c r="LLM680" s="416"/>
      <c r="LLN680" s="416"/>
      <c r="LLO680" s="416"/>
      <c r="LLP680" s="416"/>
      <c r="LLQ680" s="416"/>
      <c r="LLR680" s="416"/>
      <c r="LLS680" s="416"/>
      <c r="LLT680" s="416"/>
      <c r="LLU680" s="416"/>
      <c r="LLV680" s="417"/>
      <c r="LLW680" s="417"/>
      <c r="LLX680" s="417"/>
      <c r="LLY680" s="417"/>
      <c r="LLZ680" s="417"/>
      <c r="LMA680" s="417"/>
      <c r="LMB680" s="417"/>
      <c r="LMC680" s="417"/>
      <c r="LMD680" s="417"/>
      <c r="LME680" s="417"/>
      <c r="LMF680" s="417"/>
      <c r="LMG680" s="417"/>
      <c r="LMH680" s="417"/>
      <c r="LMI680" s="417"/>
      <c r="LMJ680" s="417"/>
      <c r="LMK680" s="417"/>
      <c r="LML680" s="417"/>
      <c r="LMM680" s="417"/>
      <c r="LMN680" s="417"/>
      <c r="LMO680" s="417"/>
      <c r="LMP680" s="417"/>
      <c r="LMQ680" s="417"/>
      <c r="LMR680" s="417"/>
      <c r="LMS680" s="417"/>
      <c r="LMT680" s="418"/>
      <c r="LMU680" s="418"/>
      <c r="LMV680" s="418"/>
      <c r="LMW680" s="418"/>
      <c r="LMX680" s="418"/>
      <c r="LMY680" s="417"/>
      <c r="LMZ680" s="417"/>
      <c r="LNA680" s="418"/>
      <c r="LNB680" s="418"/>
      <c r="LNC680" s="417"/>
      <c r="LND680" s="417"/>
      <c r="LNE680" s="418"/>
      <c r="LNF680" s="418"/>
      <c r="LNG680" s="417"/>
      <c r="LNH680" s="417"/>
      <c r="LNI680" s="417"/>
      <c r="LNJ680" s="417"/>
      <c r="LNK680" s="417"/>
      <c r="LNL680" s="417"/>
      <c r="LNM680" s="417"/>
      <c r="LNN680" s="418"/>
      <c r="LNO680" s="418"/>
      <c r="LNP680" s="417"/>
      <c r="LNQ680" s="417"/>
      <c r="LNR680" s="418"/>
      <c r="LNS680" s="418"/>
      <c r="LNT680" s="417"/>
      <c r="LNU680" s="417"/>
      <c r="LNV680" s="417"/>
      <c r="LNW680" s="417"/>
      <c r="LNX680" s="417"/>
      <c r="LNY680" s="411"/>
      <c r="LNZ680" s="443"/>
      <c r="LOA680" s="417"/>
      <c r="LOB680" s="417"/>
      <c r="LOC680" s="417"/>
      <c r="LOD680" s="417"/>
      <c r="LOE680" s="417"/>
      <c r="LOF680" s="417"/>
      <c r="LOG680" s="417"/>
      <c r="LOH680" s="416"/>
      <c r="LOI680" s="416"/>
      <c r="LOJ680" s="416"/>
      <c r="LOK680" s="416"/>
      <c r="LOL680" s="416"/>
      <c r="LOM680" s="416"/>
      <c r="LON680" s="416"/>
      <c r="LOO680" s="416"/>
      <c r="LOP680" s="416"/>
      <c r="LOQ680" s="416"/>
      <c r="LOR680" s="416"/>
      <c r="LOS680" s="416"/>
      <c r="LOT680" s="416"/>
      <c r="LOU680" s="416"/>
      <c r="LOV680" s="416"/>
      <c r="LOW680" s="416"/>
      <c r="LOX680" s="416"/>
      <c r="LOY680" s="416"/>
      <c r="LOZ680" s="416"/>
      <c r="LPA680" s="416"/>
      <c r="LPB680" s="416"/>
      <c r="LPC680" s="416"/>
      <c r="LPD680" s="416"/>
      <c r="LPE680" s="416"/>
      <c r="LPF680" s="416"/>
      <c r="LPG680" s="416"/>
      <c r="LPH680" s="416"/>
      <c r="LPI680" s="416"/>
      <c r="LPJ680" s="416"/>
      <c r="LPK680" s="416"/>
      <c r="LPL680" s="416"/>
      <c r="LPM680" s="416"/>
      <c r="LPN680" s="416"/>
      <c r="LPO680" s="416"/>
      <c r="LPP680" s="416"/>
      <c r="LPQ680" s="416"/>
      <c r="LPR680" s="416"/>
      <c r="LPS680" s="416"/>
      <c r="LPT680" s="416"/>
      <c r="LPU680" s="416"/>
      <c r="LPV680" s="416"/>
      <c r="LPW680" s="416"/>
      <c r="LPX680" s="416"/>
      <c r="LPY680" s="416"/>
      <c r="LPZ680" s="417"/>
      <c r="LQA680" s="417"/>
      <c r="LQB680" s="417"/>
      <c r="LQC680" s="417"/>
      <c r="LQD680" s="417"/>
      <c r="LQE680" s="417"/>
      <c r="LQF680" s="417"/>
      <c r="LQG680" s="417"/>
      <c r="LQH680" s="417"/>
      <c r="LQI680" s="417"/>
      <c r="LQJ680" s="417"/>
      <c r="LQK680" s="417"/>
      <c r="LQL680" s="417"/>
      <c r="LQM680" s="417"/>
      <c r="LQN680" s="417"/>
      <c r="LQO680" s="417"/>
      <c r="LQP680" s="417"/>
      <c r="LQQ680" s="417"/>
      <c r="LQR680" s="417"/>
      <c r="LQS680" s="417"/>
      <c r="LQT680" s="417"/>
      <c r="LQU680" s="417"/>
      <c r="LQV680" s="417"/>
      <c r="LQW680" s="417"/>
      <c r="LQX680" s="418"/>
      <c r="LQY680" s="418"/>
      <c r="LQZ680" s="418"/>
      <c r="LRA680" s="418"/>
      <c r="LRB680" s="418"/>
      <c r="LRC680" s="417"/>
      <c r="LRD680" s="417"/>
      <c r="LRE680" s="418"/>
      <c r="LRF680" s="418"/>
      <c r="LRG680" s="417"/>
      <c r="LRH680" s="417"/>
      <c r="LRI680" s="418"/>
      <c r="LRJ680" s="418"/>
      <c r="LRK680" s="417"/>
      <c r="LRL680" s="417"/>
      <c r="LRM680" s="417"/>
      <c r="LRN680" s="417"/>
      <c r="LRO680" s="417"/>
      <c r="LRP680" s="417"/>
      <c r="LRQ680" s="417"/>
      <c r="LRR680" s="418"/>
      <c r="LRS680" s="418"/>
      <c r="LRT680" s="417"/>
      <c r="LRU680" s="417"/>
      <c r="LRV680" s="418"/>
      <c r="LRW680" s="418"/>
      <c r="LRX680" s="417"/>
      <c r="LRY680" s="417"/>
      <c r="LRZ680" s="417"/>
      <c r="LSA680" s="417"/>
      <c r="LSB680" s="417"/>
      <c r="LSC680" s="411"/>
      <c r="LSD680" s="443"/>
      <c r="LSE680" s="417"/>
      <c r="LSF680" s="417"/>
      <c r="LSG680" s="417"/>
      <c r="LSH680" s="417"/>
      <c r="LSI680" s="417"/>
      <c r="LSJ680" s="417"/>
      <c r="LSK680" s="417"/>
      <c r="LSL680" s="416"/>
      <c r="LSM680" s="416"/>
      <c r="LSN680" s="416"/>
      <c r="LSO680" s="416"/>
      <c r="LSP680" s="416"/>
      <c r="LSQ680" s="416"/>
      <c r="LSR680" s="416"/>
      <c r="LSS680" s="416"/>
      <c r="LST680" s="416"/>
      <c r="LSU680" s="416"/>
      <c r="LSV680" s="416"/>
      <c r="LSW680" s="416"/>
      <c r="LSX680" s="416"/>
      <c r="LSY680" s="416"/>
      <c r="LSZ680" s="416"/>
      <c r="LTA680" s="416"/>
      <c r="LTB680" s="416"/>
      <c r="LTC680" s="416"/>
      <c r="LTD680" s="416"/>
      <c r="LTE680" s="416"/>
      <c r="LTF680" s="416"/>
      <c r="LTG680" s="416"/>
      <c r="LTH680" s="416"/>
      <c r="LTI680" s="416"/>
      <c r="LTJ680" s="416"/>
      <c r="LTK680" s="416"/>
      <c r="LTL680" s="416"/>
      <c r="LTM680" s="416"/>
      <c r="LTN680" s="416"/>
      <c r="LTO680" s="416"/>
      <c r="LTP680" s="416"/>
      <c r="LTQ680" s="416"/>
      <c r="LTR680" s="416"/>
      <c r="LTS680" s="416"/>
      <c r="LTT680" s="416"/>
      <c r="LTU680" s="416"/>
      <c r="LTV680" s="416"/>
      <c r="LTW680" s="416"/>
      <c r="LTX680" s="416"/>
      <c r="LTY680" s="416"/>
      <c r="LTZ680" s="416"/>
      <c r="LUA680" s="416"/>
      <c r="LUB680" s="416"/>
      <c r="LUC680" s="416"/>
      <c r="LUD680" s="417"/>
      <c r="LUE680" s="417"/>
      <c r="LUF680" s="417"/>
      <c r="LUG680" s="417"/>
      <c r="LUH680" s="417"/>
      <c r="LUI680" s="417"/>
      <c r="LUJ680" s="417"/>
      <c r="LUK680" s="417"/>
      <c r="LUL680" s="417"/>
      <c r="LUM680" s="417"/>
      <c r="LUN680" s="417"/>
      <c r="LUO680" s="417"/>
      <c r="LUP680" s="417"/>
      <c r="LUQ680" s="417"/>
      <c r="LUR680" s="417"/>
      <c r="LUS680" s="417"/>
      <c r="LUT680" s="417"/>
      <c r="LUU680" s="417"/>
      <c r="LUV680" s="417"/>
      <c r="LUW680" s="417"/>
      <c r="LUX680" s="417"/>
      <c r="LUY680" s="417"/>
      <c r="LUZ680" s="417"/>
      <c r="LVA680" s="417"/>
      <c r="LVB680" s="418"/>
      <c r="LVC680" s="418"/>
      <c r="LVD680" s="418"/>
      <c r="LVE680" s="418"/>
      <c r="LVF680" s="418"/>
      <c r="LVG680" s="417"/>
      <c r="LVH680" s="417"/>
      <c r="LVI680" s="418"/>
      <c r="LVJ680" s="418"/>
      <c r="LVK680" s="417"/>
      <c r="LVL680" s="417"/>
      <c r="LVM680" s="418"/>
      <c r="LVN680" s="418"/>
      <c r="LVO680" s="417"/>
      <c r="LVP680" s="417"/>
      <c r="LVQ680" s="417"/>
      <c r="LVR680" s="417"/>
      <c r="LVS680" s="417"/>
      <c r="LVT680" s="417"/>
      <c r="LVU680" s="417"/>
      <c r="LVV680" s="418"/>
      <c r="LVW680" s="418"/>
      <c r="LVX680" s="417"/>
      <c r="LVY680" s="417"/>
      <c r="LVZ680" s="418"/>
      <c r="LWA680" s="418"/>
      <c r="LWB680" s="417"/>
      <c r="LWC680" s="417"/>
      <c r="LWD680" s="417"/>
      <c r="LWE680" s="417"/>
      <c r="LWF680" s="417"/>
      <c r="LWG680" s="411"/>
      <c r="LWH680" s="443"/>
      <c r="LWI680" s="417"/>
      <c r="LWJ680" s="417"/>
      <c r="LWK680" s="417"/>
      <c r="LWL680" s="417"/>
      <c r="LWM680" s="417"/>
      <c r="LWN680" s="417"/>
      <c r="LWO680" s="417"/>
      <c r="LWP680" s="416"/>
      <c r="LWQ680" s="416"/>
      <c r="LWR680" s="416"/>
      <c r="LWS680" s="416"/>
      <c r="LWT680" s="416"/>
      <c r="LWU680" s="416"/>
      <c r="LWV680" s="416"/>
      <c r="LWW680" s="416"/>
      <c r="LWX680" s="416"/>
      <c r="LWY680" s="416"/>
      <c r="LWZ680" s="416"/>
      <c r="LXA680" s="416"/>
      <c r="LXB680" s="416"/>
      <c r="LXC680" s="416"/>
      <c r="LXD680" s="416"/>
      <c r="LXE680" s="416"/>
      <c r="LXF680" s="416"/>
      <c r="LXG680" s="416"/>
      <c r="LXH680" s="416"/>
      <c r="LXI680" s="416"/>
      <c r="LXJ680" s="416"/>
      <c r="LXK680" s="416"/>
      <c r="LXL680" s="416"/>
      <c r="LXM680" s="416"/>
      <c r="LXN680" s="416"/>
      <c r="LXO680" s="416"/>
      <c r="LXP680" s="416"/>
      <c r="LXQ680" s="416"/>
      <c r="LXR680" s="416"/>
      <c r="LXS680" s="416"/>
      <c r="LXT680" s="416"/>
      <c r="LXU680" s="416"/>
      <c r="LXV680" s="416"/>
      <c r="LXW680" s="416"/>
      <c r="LXX680" s="416"/>
      <c r="LXY680" s="416"/>
      <c r="LXZ680" s="416"/>
      <c r="LYA680" s="416"/>
      <c r="LYB680" s="416"/>
      <c r="LYC680" s="416"/>
      <c r="LYD680" s="416"/>
      <c r="LYE680" s="416"/>
      <c r="LYF680" s="416"/>
      <c r="LYG680" s="416"/>
      <c r="LYH680" s="417"/>
      <c r="LYI680" s="417"/>
      <c r="LYJ680" s="417"/>
      <c r="LYK680" s="417"/>
      <c r="LYL680" s="417"/>
      <c r="LYM680" s="417"/>
      <c r="LYN680" s="417"/>
      <c r="LYO680" s="417"/>
      <c r="LYP680" s="417"/>
      <c r="LYQ680" s="417"/>
      <c r="LYR680" s="417"/>
      <c r="LYS680" s="417"/>
      <c r="LYT680" s="417"/>
      <c r="LYU680" s="417"/>
      <c r="LYV680" s="417"/>
      <c r="LYW680" s="417"/>
      <c r="LYX680" s="417"/>
      <c r="LYY680" s="417"/>
      <c r="LYZ680" s="417"/>
      <c r="LZA680" s="417"/>
      <c r="LZB680" s="417"/>
      <c r="LZC680" s="417"/>
      <c r="LZD680" s="417"/>
      <c r="LZE680" s="417"/>
      <c r="LZF680" s="418"/>
      <c r="LZG680" s="418"/>
      <c r="LZH680" s="418"/>
      <c r="LZI680" s="418"/>
      <c r="LZJ680" s="418"/>
      <c r="LZK680" s="417"/>
      <c r="LZL680" s="417"/>
      <c r="LZM680" s="418"/>
      <c r="LZN680" s="418"/>
      <c r="LZO680" s="417"/>
      <c r="LZP680" s="417"/>
      <c r="LZQ680" s="418"/>
      <c r="LZR680" s="418"/>
      <c r="LZS680" s="417"/>
      <c r="LZT680" s="417"/>
      <c r="LZU680" s="417"/>
      <c r="LZV680" s="417"/>
      <c r="LZW680" s="417"/>
      <c r="LZX680" s="417"/>
      <c r="LZY680" s="417"/>
      <c r="LZZ680" s="418"/>
      <c r="MAA680" s="418"/>
      <c r="MAB680" s="417"/>
      <c r="MAC680" s="417"/>
      <c r="MAD680" s="418"/>
      <c r="MAE680" s="418"/>
      <c r="MAF680" s="417"/>
      <c r="MAG680" s="417"/>
      <c r="MAH680" s="417"/>
      <c r="MAI680" s="417"/>
      <c r="MAJ680" s="417"/>
      <c r="MAK680" s="411"/>
      <c r="MAL680" s="443"/>
      <c r="MAM680" s="417"/>
      <c r="MAN680" s="417"/>
      <c r="MAO680" s="417"/>
      <c r="MAP680" s="417"/>
      <c r="MAQ680" s="417"/>
      <c r="MAR680" s="417"/>
      <c r="MAS680" s="417"/>
      <c r="MAT680" s="416"/>
      <c r="MAU680" s="416"/>
      <c r="MAV680" s="416"/>
      <c r="MAW680" s="416"/>
      <c r="MAX680" s="416"/>
      <c r="MAY680" s="416"/>
      <c r="MAZ680" s="416"/>
      <c r="MBA680" s="416"/>
      <c r="MBB680" s="416"/>
      <c r="MBC680" s="416"/>
      <c r="MBD680" s="416"/>
      <c r="MBE680" s="416"/>
      <c r="MBF680" s="416"/>
      <c r="MBG680" s="416"/>
      <c r="MBH680" s="416"/>
      <c r="MBI680" s="416"/>
      <c r="MBJ680" s="416"/>
      <c r="MBK680" s="416"/>
      <c r="MBL680" s="416"/>
      <c r="MBM680" s="416"/>
      <c r="MBN680" s="416"/>
      <c r="MBO680" s="416"/>
      <c r="MBP680" s="416"/>
      <c r="MBQ680" s="416"/>
      <c r="MBR680" s="416"/>
      <c r="MBS680" s="416"/>
      <c r="MBT680" s="416"/>
      <c r="MBU680" s="416"/>
      <c r="MBV680" s="416"/>
      <c r="MBW680" s="416"/>
      <c r="MBX680" s="416"/>
      <c r="MBY680" s="416"/>
      <c r="MBZ680" s="416"/>
      <c r="MCA680" s="416"/>
      <c r="MCB680" s="416"/>
      <c r="MCC680" s="416"/>
      <c r="MCD680" s="416"/>
      <c r="MCE680" s="416"/>
      <c r="MCF680" s="416"/>
      <c r="MCG680" s="416"/>
      <c r="MCH680" s="416"/>
      <c r="MCI680" s="416"/>
      <c r="MCJ680" s="416"/>
      <c r="MCK680" s="416"/>
      <c r="MCL680" s="417"/>
      <c r="MCM680" s="417"/>
      <c r="MCN680" s="417"/>
      <c r="MCO680" s="417"/>
      <c r="MCP680" s="417"/>
      <c r="MCQ680" s="417"/>
      <c r="MCR680" s="417"/>
      <c r="MCS680" s="417"/>
      <c r="MCT680" s="417"/>
      <c r="MCU680" s="417"/>
      <c r="MCV680" s="417"/>
      <c r="MCW680" s="417"/>
      <c r="MCX680" s="417"/>
      <c r="MCY680" s="417"/>
      <c r="MCZ680" s="417"/>
      <c r="MDA680" s="417"/>
      <c r="MDB680" s="417"/>
      <c r="MDC680" s="417"/>
      <c r="MDD680" s="417"/>
      <c r="MDE680" s="417"/>
      <c r="MDF680" s="417"/>
      <c r="MDG680" s="417"/>
      <c r="MDH680" s="417"/>
      <c r="MDI680" s="417"/>
      <c r="MDJ680" s="418"/>
      <c r="MDK680" s="418"/>
      <c r="MDL680" s="418"/>
      <c r="MDM680" s="418"/>
      <c r="MDN680" s="418"/>
      <c r="MDO680" s="417"/>
      <c r="MDP680" s="417"/>
      <c r="MDQ680" s="418"/>
      <c r="MDR680" s="418"/>
      <c r="MDS680" s="417"/>
      <c r="MDT680" s="417"/>
      <c r="MDU680" s="418"/>
      <c r="MDV680" s="418"/>
      <c r="MDW680" s="417"/>
      <c r="MDX680" s="417"/>
      <c r="MDY680" s="417"/>
      <c r="MDZ680" s="417"/>
      <c r="MEA680" s="417"/>
      <c r="MEB680" s="417"/>
      <c r="MEC680" s="417"/>
      <c r="MED680" s="418"/>
      <c r="MEE680" s="418"/>
      <c r="MEF680" s="417"/>
      <c r="MEG680" s="417"/>
      <c r="MEH680" s="418"/>
      <c r="MEI680" s="418"/>
      <c r="MEJ680" s="417"/>
      <c r="MEK680" s="417"/>
      <c r="MEL680" s="417"/>
      <c r="MEM680" s="417"/>
      <c r="MEN680" s="417"/>
      <c r="MEO680" s="411"/>
      <c r="MEP680" s="443"/>
      <c r="MEQ680" s="417"/>
      <c r="MER680" s="417"/>
      <c r="MES680" s="417"/>
      <c r="MET680" s="417"/>
      <c r="MEU680" s="417"/>
      <c r="MEV680" s="417"/>
      <c r="MEW680" s="417"/>
      <c r="MEX680" s="416"/>
      <c r="MEY680" s="416"/>
      <c r="MEZ680" s="416"/>
      <c r="MFA680" s="416"/>
      <c r="MFB680" s="416"/>
      <c r="MFC680" s="416"/>
      <c r="MFD680" s="416"/>
      <c r="MFE680" s="416"/>
      <c r="MFF680" s="416"/>
      <c r="MFG680" s="416"/>
      <c r="MFH680" s="416"/>
      <c r="MFI680" s="416"/>
      <c r="MFJ680" s="416"/>
      <c r="MFK680" s="416"/>
      <c r="MFL680" s="416"/>
      <c r="MFM680" s="416"/>
      <c r="MFN680" s="416"/>
      <c r="MFO680" s="416"/>
      <c r="MFP680" s="416"/>
      <c r="MFQ680" s="416"/>
      <c r="MFR680" s="416"/>
      <c r="MFS680" s="416"/>
      <c r="MFT680" s="416"/>
      <c r="MFU680" s="416"/>
      <c r="MFV680" s="416"/>
      <c r="MFW680" s="416"/>
      <c r="MFX680" s="416"/>
      <c r="MFY680" s="416"/>
      <c r="MFZ680" s="416"/>
      <c r="MGA680" s="416"/>
      <c r="MGB680" s="416"/>
      <c r="MGC680" s="416"/>
      <c r="MGD680" s="416"/>
      <c r="MGE680" s="416"/>
      <c r="MGF680" s="416"/>
      <c r="MGG680" s="416"/>
      <c r="MGH680" s="416"/>
      <c r="MGI680" s="416"/>
      <c r="MGJ680" s="416"/>
      <c r="MGK680" s="416"/>
      <c r="MGL680" s="416"/>
      <c r="MGM680" s="416"/>
      <c r="MGN680" s="416"/>
      <c r="MGO680" s="416"/>
      <c r="MGP680" s="417"/>
      <c r="MGQ680" s="417"/>
      <c r="MGR680" s="417"/>
      <c r="MGS680" s="417"/>
      <c r="MGT680" s="417"/>
      <c r="MGU680" s="417"/>
      <c r="MGV680" s="417"/>
      <c r="MGW680" s="417"/>
      <c r="MGX680" s="417"/>
      <c r="MGY680" s="417"/>
      <c r="MGZ680" s="417"/>
      <c r="MHA680" s="417"/>
      <c r="MHB680" s="417"/>
      <c r="MHC680" s="417"/>
      <c r="MHD680" s="417"/>
      <c r="MHE680" s="417"/>
      <c r="MHF680" s="417"/>
      <c r="MHG680" s="417"/>
      <c r="MHH680" s="417"/>
      <c r="MHI680" s="417"/>
      <c r="MHJ680" s="417"/>
      <c r="MHK680" s="417"/>
      <c r="MHL680" s="417"/>
      <c r="MHM680" s="417"/>
      <c r="MHN680" s="418"/>
      <c r="MHO680" s="418"/>
      <c r="MHP680" s="418"/>
      <c r="MHQ680" s="418"/>
      <c r="MHR680" s="418"/>
      <c r="MHS680" s="417"/>
      <c r="MHT680" s="417"/>
      <c r="MHU680" s="418"/>
      <c r="MHV680" s="418"/>
      <c r="MHW680" s="417"/>
      <c r="MHX680" s="417"/>
      <c r="MHY680" s="418"/>
      <c r="MHZ680" s="418"/>
      <c r="MIA680" s="417"/>
      <c r="MIB680" s="417"/>
      <c r="MIC680" s="417"/>
      <c r="MID680" s="417"/>
      <c r="MIE680" s="417"/>
      <c r="MIF680" s="417"/>
      <c r="MIG680" s="417"/>
      <c r="MIH680" s="418"/>
      <c r="MII680" s="418"/>
      <c r="MIJ680" s="417"/>
      <c r="MIK680" s="417"/>
      <c r="MIL680" s="418"/>
      <c r="MIM680" s="418"/>
      <c r="MIN680" s="417"/>
      <c r="MIO680" s="417"/>
      <c r="MIP680" s="417"/>
      <c r="MIQ680" s="417"/>
      <c r="MIR680" s="417"/>
      <c r="MIS680" s="411"/>
      <c r="MIT680" s="443"/>
      <c r="MIU680" s="417"/>
      <c r="MIV680" s="417"/>
      <c r="MIW680" s="417"/>
      <c r="MIX680" s="417"/>
      <c r="MIY680" s="417"/>
      <c r="MIZ680" s="417"/>
      <c r="MJA680" s="417"/>
      <c r="MJB680" s="416"/>
      <c r="MJC680" s="416"/>
      <c r="MJD680" s="416"/>
      <c r="MJE680" s="416"/>
      <c r="MJF680" s="416"/>
      <c r="MJG680" s="416"/>
      <c r="MJH680" s="416"/>
      <c r="MJI680" s="416"/>
      <c r="MJJ680" s="416"/>
      <c r="MJK680" s="416"/>
      <c r="MJL680" s="416"/>
      <c r="MJM680" s="416"/>
      <c r="MJN680" s="416"/>
      <c r="MJO680" s="416"/>
      <c r="MJP680" s="416"/>
      <c r="MJQ680" s="416"/>
      <c r="MJR680" s="416"/>
      <c r="MJS680" s="416"/>
      <c r="MJT680" s="416"/>
      <c r="MJU680" s="416"/>
      <c r="MJV680" s="416"/>
      <c r="MJW680" s="416"/>
      <c r="MJX680" s="416"/>
      <c r="MJY680" s="416"/>
      <c r="MJZ680" s="416"/>
      <c r="MKA680" s="416"/>
      <c r="MKB680" s="416"/>
      <c r="MKC680" s="416"/>
      <c r="MKD680" s="416"/>
      <c r="MKE680" s="416"/>
      <c r="MKF680" s="416"/>
      <c r="MKG680" s="416"/>
      <c r="MKH680" s="416"/>
      <c r="MKI680" s="416"/>
      <c r="MKJ680" s="416"/>
      <c r="MKK680" s="416"/>
      <c r="MKL680" s="416"/>
      <c r="MKM680" s="416"/>
      <c r="MKN680" s="416"/>
      <c r="MKO680" s="416"/>
      <c r="MKP680" s="416"/>
      <c r="MKQ680" s="416"/>
      <c r="MKR680" s="416"/>
      <c r="MKS680" s="416"/>
      <c r="MKT680" s="417"/>
      <c r="MKU680" s="417"/>
      <c r="MKV680" s="417"/>
      <c r="MKW680" s="417"/>
      <c r="MKX680" s="417"/>
      <c r="MKY680" s="417"/>
      <c r="MKZ680" s="417"/>
      <c r="MLA680" s="417"/>
      <c r="MLB680" s="417"/>
      <c r="MLC680" s="417"/>
      <c r="MLD680" s="417"/>
      <c r="MLE680" s="417"/>
      <c r="MLF680" s="417"/>
      <c r="MLG680" s="417"/>
      <c r="MLH680" s="417"/>
      <c r="MLI680" s="417"/>
      <c r="MLJ680" s="417"/>
      <c r="MLK680" s="417"/>
      <c r="MLL680" s="417"/>
      <c r="MLM680" s="417"/>
      <c r="MLN680" s="417"/>
      <c r="MLO680" s="417"/>
      <c r="MLP680" s="417"/>
      <c r="MLQ680" s="417"/>
      <c r="MLR680" s="418"/>
      <c r="MLS680" s="418"/>
      <c r="MLT680" s="418"/>
      <c r="MLU680" s="418"/>
      <c r="MLV680" s="418"/>
      <c r="MLW680" s="417"/>
      <c r="MLX680" s="417"/>
      <c r="MLY680" s="418"/>
      <c r="MLZ680" s="418"/>
      <c r="MMA680" s="417"/>
      <c r="MMB680" s="417"/>
      <c r="MMC680" s="418"/>
      <c r="MMD680" s="418"/>
      <c r="MME680" s="417"/>
      <c r="MMF680" s="417"/>
      <c r="MMG680" s="417"/>
      <c r="MMH680" s="417"/>
      <c r="MMI680" s="417"/>
      <c r="MMJ680" s="417"/>
      <c r="MMK680" s="417"/>
      <c r="MML680" s="418"/>
      <c r="MMM680" s="418"/>
      <c r="MMN680" s="417"/>
      <c r="MMO680" s="417"/>
      <c r="MMP680" s="418"/>
      <c r="MMQ680" s="418"/>
      <c r="MMR680" s="417"/>
      <c r="MMS680" s="417"/>
      <c r="MMT680" s="417"/>
      <c r="MMU680" s="417"/>
      <c r="MMV680" s="417"/>
      <c r="MMW680" s="411"/>
      <c r="MMX680" s="443"/>
      <c r="MMY680" s="417"/>
      <c r="MMZ680" s="417"/>
      <c r="MNA680" s="417"/>
      <c r="MNB680" s="417"/>
      <c r="MNC680" s="417"/>
      <c r="MND680" s="417"/>
      <c r="MNE680" s="417"/>
      <c r="MNF680" s="416"/>
      <c r="MNG680" s="416"/>
      <c r="MNH680" s="416"/>
      <c r="MNI680" s="416"/>
      <c r="MNJ680" s="416"/>
      <c r="MNK680" s="416"/>
      <c r="MNL680" s="416"/>
      <c r="MNM680" s="416"/>
      <c r="MNN680" s="416"/>
      <c r="MNO680" s="416"/>
      <c r="MNP680" s="416"/>
      <c r="MNQ680" s="416"/>
      <c r="MNR680" s="416"/>
      <c r="MNS680" s="416"/>
      <c r="MNT680" s="416"/>
      <c r="MNU680" s="416"/>
      <c r="MNV680" s="416"/>
      <c r="MNW680" s="416"/>
      <c r="MNX680" s="416"/>
      <c r="MNY680" s="416"/>
      <c r="MNZ680" s="416"/>
      <c r="MOA680" s="416"/>
      <c r="MOB680" s="416"/>
      <c r="MOC680" s="416"/>
      <c r="MOD680" s="416"/>
      <c r="MOE680" s="416"/>
      <c r="MOF680" s="416"/>
      <c r="MOG680" s="416"/>
      <c r="MOH680" s="416"/>
      <c r="MOI680" s="416"/>
      <c r="MOJ680" s="416"/>
      <c r="MOK680" s="416"/>
      <c r="MOL680" s="416"/>
      <c r="MOM680" s="416"/>
      <c r="MON680" s="416"/>
      <c r="MOO680" s="416"/>
      <c r="MOP680" s="416"/>
      <c r="MOQ680" s="416"/>
      <c r="MOR680" s="416"/>
      <c r="MOS680" s="416"/>
      <c r="MOT680" s="416"/>
      <c r="MOU680" s="416"/>
      <c r="MOV680" s="416"/>
      <c r="MOW680" s="416"/>
      <c r="MOX680" s="417"/>
      <c r="MOY680" s="417"/>
      <c r="MOZ680" s="417"/>
      <c r="MPA680" s="417"/>
      <c r="MPB680" s="417"/>
      <c r="MPC680" s="417"/>
      <c r="MPD680" s="417"/>
      <c r="MPE680" s="417"/>
      <c r="MPF680" s="417"/>
      <c r="MPG680" s="417"/>
      <c r="MPH680" s="417"/>
      <c r="MPI680" s="417"/>
      <c r="MPJ680" s="417"/>
      <c r="MPK680" s="417"/>
      <c r="MPL680" s="417"/>
      <c r="MPM680" s="417"/>
      <c r="MPN680" s="417"/>
      <c r="MPO680" s="417"/>
      <c r="MPP680" s="417"/>
      <c r="MPQ680" s="417"/>
      <c r="MPR680" s="417"/>
      <c r="MPS680" s="417"/>
      <c r="MPT680" s="417"/>
      <c r="MPU680" s="417"/>
      <c r="MPV680" s="418"/>
      <c r="MPW680" s="418"/>
      <c r="MPX680" s="418"/>
      <c r="MPY680" s="418"/>
      <c r="MPZ680" s="418"/>
      <c r="MQA680" s="417"/>
      <c r="MQB680" s="417"/>
      <c r="MQC680" s="418"/>
      <c r="MQD680" s="418"/>
      <c r="MQE680" s="417"/>
      <c r="MQF680" s="417"/>
      <c r="MQG680" s="418"/>
      <c r="MQH680" s="418"/>
      <c r="MQI680" s="417"/>
      <c r="MQJ680" s="417"/>
      <c r="MQK680" s="417"/>
      <c r="MQL680" s="417"/>
      <c r="MQM680" s="417"/>
      <c r="MQN680" s="417"/>
      <c r="MQO680" s="417"/>
      <c r="MQP680" s="418"/>
      <c r="MQQ680" s="418"/>
      <c r="MQR680" s="417"/>
      <c r="MQS680" s="417"/>
      <c r="MQT680" s="418"/>
      <c r="MQU680" s="418"/>
      <c r="MQV680" s="417"/>
      <c r="MQW680" s="417"/>
      <c r="MQX680" s="417"/>
      <c r="MQY680" s="417"/>
      <c r="MQZ680" s="417"/>
      <c r="MRA680" s="411"/>
      <c r="MRB680" s="443"/>
      <c r="MRC680" s="417"/>
      <c r="MRD680" s="417"/>
      <c r="MRE680" s="417"/>
      <c r="MRF680" s="417"/>
      <c r="MRG680" s="417"/>
      <c r="MRH680" s="417"/>
      <c r="MRI680" s="417"/>
      <c r="MRJ680" s="416"/>
      <c r="MRK680" s="416"/>
      <c r="MRL680" s="416"/>
      <c r="MRM680" s="416"/>
      <c r="MRN680" s="416"/>
      <c r="MRO680" s="416"/>
      <c r="MRP680" s="416"/>
      <c r="MRQ680" s="416"/>
      <c r="MRR680" s="416"/>
      <c r="MRS680" s="416"/>
      <c r="MRT680" s="416"/>
      <c r="MRU680" s="416"/>
      <c r="MRV680" s="416"/>
      <c r="MRW680" s="416"/>
      <c r="MRX680" s="416"/>
      <c r="MRY680" s="416"/>
      <c r="MRZ680" s="416"/>
      <c r="MSA680" s="416"/>
      <c r="MSB680" s="416"/>
      <c r="MSC680" s="416"/>
      <c r="MSD680" s="416"/>
      <c r="MSE680" s="416"/>
      <c r="MSF680" s="416"/>
      <c r="MSG680" s="416"/>
      <c r="MSH680" s="416"/>
      <c r="MSI680" s="416"/>
      <c r="MSJ680" s="416"/>
      <c r="MSK680" s="416"/>
      <c r="MSL680" s="416"/>
      <c r="MSM680" s="416"/>
      <c r="MSN680" s="416"/>
      <c r="MSO680" s="416"/>
      <c r="MSP680" s="416"/>
      <c r="MSQ680" s="416"/>
      <c r="MSR680" s="416"/>
      <c r="MSS680" s="416"/>
      <c r="MST680" s="416"/>
      <c r="MSU680" s="416"/>
      <c r="MSV680" s="416"/>
      <c r="MSW680" s="416"/>
      <c r="MSX680" s="416"/>
      <c r="MSY680" s="416"/>
      <c r="MSZ680" s="416"/>
      <c r="MTA680" s="416"/>
      <c r="MTB680" s="417"/>
      <c r="MTC680" s="417"/>
      <c r="MTD680" s="417"/>
      <c r="MTE680" s="417"/>
      <c r="MTF680" s="417"/>
      <c r="MTG680" s="417"/>
      <c r="MTH680" s="417"/>
      <c r="MTI680" s="417"/>
      <c r="MTJ680" s="417"/>
      <c r="MTK680" s="417"/>
      <c r="MTL680" s="417"/>
      <c r="MTM680" s="417"/>
      <c r="MTN680" s="417"/>
      <c r="MTO680" s="417"/>
      <c r="MTP680" s="417"/>
      <c r="MTQ680" s="417"/>
      <c r="MTR680" s="417"/>
      <c r="MTS680" s="417"/>
      <c r="MTT680" s="417"/>
      <c r="MTU680" s="417"/>
      <c r="MTV680" s="417"/>
      <c r="MTW680" s="417"/>
      <c r="MTX680" s="417"/>
      <c r="MTY680" s="417"/>
      <c r="MTZ680" s="418"/>
      <c r="MUA680" s="418"/>
      <c r="MUB680" s="418"/>
      <c r="MUC680" s="418"/>
      <c r="MUD680" s="418"/>
      <c r="MUE680" s="417"/>
      <c r="MUF680" s="417"/>
      <c r="MUG680" s="418"/>
      <c r="MUH680" s="418"/>
      <c r="MUI680" s="417"/>
      <c r="MUJ680" s="417"/>
      <c r="MUK680" s="418"/>
      <c r="MUL680" s="418"/>
      <c r="MUM680" s="417"/>
      <c r="MUN680" s="417"/>
      <c r="MUO680" s="417"/>
      <c r="MUP680" s="417"/>
      <c r="MUQ680" s="417"/>
      <c r="MUR680" s="417"/>
      <c r="MUS680" s="417"/>
      <c r="MUT680" s="418"/>
      <c r="MUU680" s="418"/>
      <c r="MUV680" s="417"/>
      <c r="MUW680" s="417"/>
      <c r="MUX680" s="418"/>
      <c r="MUY680" s="418"/>
      <c r="MUZ680" s="417"/>
      <c r="MVA680" s="417"/>
      <c r="MVB680" s="417"/>
      <c r="MVC680" s="417"/>
      <c r="MVD680" s="417"/>
      <c r="MVE680" s="411"/>
      <c r="MVF680" s="443"/>
      <c r="MVG680" s="417"/>
      <c r="MVH680" s="417"/>
      <c r="MVI680" s="417"/>
      <c r="MVJ680" s="417"/>
      <c r="MVK680" s="417"/>
      <c r="MVL680" s="417"/>
      <c r="MVM680" s="417"/>
      <c r="MVN680" s="416"/>
      <c r="MVO680" s="416"/>
      <c r="MVP680" s="416"/>
      <c r="MVQ680" s="416"/>
      <c r="MVR680" s="416"/>
      <c r="MVS680" s="416"/>
      <c r="MVT680" s="416"/>
      <c r="MVU680" s="416"/>
      <c r="MVV680" s="416"/>
      <c r="MVW680" s="416"/>
      <c r="MVX680" s="416"/>
      <c r="MVY680" s="416"/>
      <c r="MVZ680" s="416"/>
      <c r="MWA680" s="416"/>
      <c r="MWB680" s="416"/>
      <c r="MWC680" s="416"/>
      <c r="MWD680" s="416"/>
      <c r="MWE680" s="416"/>
      <c r="MWF680" s="416"/>
      <c r="MWG680" s="416"/>
      <c r="MWH680" s="416"/>
      <c r="MWI680" s="416"/>
      <c r="MWJ680" s="416"/>
      <c r="MWK680" s="416"/>
      <c r="MWL680" s="416"/>
      <c r="MWM680" s="416"/>
      <c r="MWN680" s="416"/>
      <c r="MWO680" s="416"/>
      <c r="MWP680" s="416"/>
      <c r="MWQ680" s="416"/>
      <c r="MWR680" s="416"/>
      <c r="MWS680" s="416"/>
      <c r="MWT680" s="416"/>
      <c r="MWU680" s="416"/>
      <c r="MWV680" s="416"/>
      <c r="MWW680" s="416"/>
      <c r="MWX680" s="416"/>
      <c r="MWY680" s="416"/>
      <c r="MWZ680" s="416"/>
      <c r="MXA680" s="416"/>
      <c r="MXB680" s="416"/>
      <c r="MXC680" s="416"/>
      <c r="MXD680" s="416"/>
      <c r="MXE680" s="416"/>
      <c r="MXF680" s="417"/>
      <c r="MXG680" s="417"/>
      <c r="MXH680" s="417"/>
      <c r="MXI680" s="417"/>
      <c r="MXJ680" s="417"/>
      <c r="MXK680" s="417"/>
      <c r="MXL680" s="417"/>
      <c r="MXM680" s="417"/>
      <c r="MXN680" s="417"/>
      <c r="MXO680" s="417"/>
      <c r="MXP680" s="417"/>
      <c r="MXQ680" s="417"/>
      <c r="MXR680" s="417"/>
      <c r="MXS680" s="417"/>
      <c r="MXT680" s="417"/>
      <c r="MXU680" s="417"/>
      <c r="MXV680" s="417"/>
      <c r="MXW680" s="417"/>
      <c r="MXX680" s="417"/>
      <c r="MXY680" s="417"/>
      <c r="MXZ680" s="417"/>
      <c r="MYA680" s="417"/>
      <c r="MYB680" s="417"/>
      <c r="MYC680" s="417"/>
      <c r="MYD680" s="418"/>
      <c r="MYE680" s="418"/>
      <c r="MYF680" s="418"/>
      <c r="MYG680" s="418"/>
      <c r="MYH680" s="418"/>
      <c r="MYI680" s="417"/>
      <c r="MYJ680" s="417"/>
      <c r="MYK680" s="418"/>
      <c r="MYL680" s="418"/>
      <c r="MYM680" s="417"/>
      <c r="MYN680" s="417"/>
      <c r="MYO680" s="418"/>
      <c r="MYP680" s="418"/>
      <c r="MYQ680" s="417"/>
      <c r="MYR680" s="417"/>
      <c r="MYS680" s="417"/>
      <c r="MYT680" s="417"/>
      <c r="MYU680" s="417"/>
      <c r="MYV680" s="417"/>
      <c r="MYW680" s="417"/>
      <c r="MYX680" s="418"/>
      <c r="MYY680" s="418"/>
      <c r="MYZ680" s="417"/>
      <c r="MZA680" s="417"/>
      <c r="MZB680" s="418"/>
      <c r="MZC680" s="418"/>
      <c r="MZD680" s="417"/>
      <c r="MZE680" s="417"/>
      <c r="MZF680" s="417"/>
      <c r="MZG680" s="417"/>
      <c r="MZH680" s="417"/>
      <c r="MZI680" s="411"/>
      <c r="MZJ680" s="443"/>
      <c r="MZK680" s="417"/>
      <c r="MZL680" s="417"/>
      <c r="MZM680" s="417"/>
      <c r="MZN680" s="417"/>
      <c r="MZO680" s="417"/>
      <c r="MZP680" s="417"/>
      <c r="MZQ680" s="417"/>
      <c r="MZR680" s="416"/>
      <c r="MZS680" s="416"/>
      <c r="MZT680" s="416"/>
      <c r="MZU680" s="416"/>
      <c r="MZV680" s="416"/>
      <c r="MZW680" s="416"/>
      <c r="MZX680" s="416"/>
      <c r="MZY680" s="416"/>
      <c r="MZZ680" s="416"/>
      <c r="NAA680" s="416"/>
      <c r="NAB680" s="416"/>
      <c r="NAC680" s="416"/>
      <c r="NAD680" s="416"/>
      <c r="NAE680" s="416"/>
      <c r="NAF680" s="416"/>
      <c r="NAG680" s="416"/>
      <c r="NAH680" s="416"/>
      <c r="NAI680" s="416"/>
      <c r="NAJ680" s="416"/>
      <c r="NAK680" s="416"/>
      <c r="NAL680" s="416"/>
      <c r="NAM680" s="416"/>
      <c r="NAN680" s="416"/>
      <c r="NAO680" s="416"/>
      <c r="NAP680" s="416"/>
      <c r="NAQ680" s="416"/>
      <c r="NAR680" s="416"/>
      <c r="NAS680" s="416"/>
      <c r="NAT680" s="416"/>
      <c r="NAU680" s="416"/>
      <c r="NAV680" s="416"/>
      <c r="NAW680" s="416"/>
      <c r="NAX680" s="416"/>
      <c r="NAY680" s="416"/>
      <c r="NAZ680" s="416"/>
      <c r="NBA680" s="416"/>
      <c r="NBB680" s="416"/>
      <c r="NBC680" s="416"/>
      <c r="NBD680" s="416"/>
      <c r="NBE680" s="416"/>
      <c r="NBF680" s="416"/>
      <c r="NBG680" s="416"/>
      <c r="NBH680" s="416"/>
      <c r="NBI680" s="416"/>
      <c r="NBJ680" s="417"/>
      <c r="NBK680" s="417"/>
      <c r="NBL680" s="417"/>
      <c r="NBM680" s="417"/>
      <c r="NBN680" s="417"/>
      <c r="NBO680" s="417"/>
      <c r="NBP680" s="417"/>
      <c r="NBQ680" s="417"/>
      <c r="NBR680" s="417"/>
      <c r="NBS680" s="417"/>
      <c r="NBT680" s="417"/>
      <c r="NBU680" s="417"/>
      <c r="NBV680" s="417"/>
      <c r="NBW680" s="417"/>
      <c r="NBX680" s="417"/>
      <c r="NBY680" s="417"/>
      <c r="NBZ680" s="417"/>
      <c r="NCA680" s="417"/>
      <c r="NCB680" s="417"/>
      <c r="NCC680" s="417"/>
      <c r="NCD680" s="417"/>
      <c r="NCE680" s="417"/>
      <c r="NCF680" s="417"/>
      <c r="NCG680" s="417"/>
      <c r="NCH680" s="418"/>
      <c r="NCI680" s="418"/>
      <c r="NCJ680" s="418"/>
      <c r="NCK680" s="418"/>
      <c r="NCL680" s="418"/>
      <c r="NCM680" s="417"/>
      <c r="NCN680" s="417"/>
      <c r="NCO680" s="418"/>
      <c r="NCP680" s="418"/>
      <c r="NCQ680" s="417"/>
      <c r="NCR680" s="417"/>
      <c r="NCS680" s="418"/>
      <c r="NCT680" s="418"/>
      <c r="NCU680" s="417"/>
      <c r="NCV680" s="417"/>
      <c r="NCW680" s="417"/>
      <c r="NCX680" s="417"/>
      <c r="NCY680" s="417"/>
      <c r="NCZ680" s="417"/>
      <c r="NDA680" s="417"/>
      <c r="NDB680" s="418"/>
      <c r="NDC680" s="418"/>
      <c r="NDD680" s="417"/>
      <c r="NDE680" s="417"/>
      <c r="NDF680" s="418"/>
      <c r="NDG680" s="418"/>
      <c r="NDH680" s="417"/>
      <c r="NDI680" s="417"/>
      <c r="NDJ680" s="417"/>
      <c r="NDK680" s="417"/>
      <c r="NDL680" s="417"/>
      <c r="NDM680" s="411"/>
      <c r="NDN680" s="443"/>
      <c r="NDO680" s="417"/>
      <c r="NDP680" s="417"/>
      <c r="NDQ680" s="417"/>
      <c r="NDR680" s="417"/>
      <c r="NDS680" s="417"/>
      <c r="NDT680" s="417"/>
      <c r="NDU680" s="417"/>
      <c r="NDV680" s="416"/>
      <c r="NDW680" s="416"/>
      <c r="NDX680" s="416"/>
      <c r="NDY680" s="416"/>
      <c r="NDZ680" s="416"/>
      <c r="NEA680" s="416"/>
      <c r="NEB680" s="416"/>
      <c r="NEC680" s="416"/>
      <c r="NED680" s="416"/>
      <c r="NEE680" s="416"/>
      <c r="NEF680" s="416"/>
      <c r="NEG680" s="416"/>
      <c r="NEH680" s="416"/>
      <c r="NEI680" s="416"/>
      <c r="NEJ680" s="416"/>
      <c r="NEK680" s="416"/>
      <c r="NEL680" s="416"/>
      <c r="NEM680" s="416"/>
      <c r="NEN680" s="416"/>
      <c r="NEO680" s="416"/>
      <c r="NEP680" s="416"/>
      <c r="NEQ680" s="416"/>
      <c r="NER680" s="416"/>
      <c r="NES680" s="416"/>
      <c r="NET680" s="416"/>
      <c r="NEU680" s="416"/>
      <c r="NEV680" s="416"/>
      <c r="NEW680" s="416"/>
      <c r="NEX680" s="416"/>
      <c r="NEY680" s="416"/>
      <c r="NEZ680" s="416"/>
      <c r="NFA680" s="416"/>
      <c r="NFB680" s="416"/>
      <c r="NFC680" s="416"/>
      <c r="NFD680" s="416"/>
      <c r="NFE680" s="416"/>
      <c r="NFF680" s="416"/>
      <c r="NFG680" s="416"/>
      <c r="NFH680" s="416"/>
      <c r="NFI680" s="416"/>
      <c r="NFJ680" s="416"/>
      <c r="NFK680" s="416"/>
      <c r="NFL680" s="416"/>
      <c r="NFM680" s="416"/>
      <c r="NFN680" s="417"/>
      <c r="NFO680" s="417"/>
      <c r="NFP680" s="417"/>
      <c r="NFQ680" s="417"/>
      <c r="NFR680" s="417"/>
      <c r="NFS680" s="417"/>
      <c r="NFT680" s="417"/>
      <c r="NFU680" s="417"/>
      <c r="NFV680" s="417"/>
      <c r="NFW680" s="417"/>
      <c r="NFX680" s="417"/>
      <c r="NFY680" s="417"/>
      <c r="NFZ680" s="417"/>
      <c r="NGA680" s="417"/>
      <c r="NGB680" s="417"/>
      <c r="NGC680" s="417"/>
      <c r="NGD680" s="417"/>
      <c r="NGE680" s="417"/>
      <c r="NGF680" s="417"/>
      <c r="NGG680" s="417"/>
      <c r="NGH680" s="417"/>
      <c r="NGI680" s="417"/>
      <c r="NGJ680" s="417"/>
      <c r="NGK680" s="417"/>
      <c r="NGL680" s="418"/>
      <c r="NGM680" s="418"/>
      <c r="NGN680" s="418"/>
      <c r="NGO680" s="418"/>
      <c r="NGP680" s="418"/>
      <c r="NGQ680" s="417"/>
      <c r="NGR680" s="417"/>
      <c r="NGS680" s="418"/>
      <c r="NGT680" s="418"/>
      <c r="NGU680" s="417"/>
      <c r="NGV680" s="417"/>
      <c r="NGW680" s="418"/>
      <c r="NGX680" s="418"/>
      <c r="NGY680" s="417"/>
      <c r="NGZ680" s="417"/>
      <c r="NHA680" s="417"/>
      <c r="NHB680" s="417"/>
      <c r="NHC680" s="417"/>
      <c r="NHD680" s="417"/>
      <c r="NHE680" s="417"/>
      <c r="NHF680" s="418"/>
      <c r="NHG680" s="418"/>
      <c r="NHH680" s="417"/>
      <c r="NHI680" s="417"/>
      <c r="NHJ680" s="418"/>
      <c r="NHK680" s="418"/>
      <c r="NHL680" s="417"/>
      <c r="NHM680" s="417"/>
      <c r="NHN680" s="417"/>
      <c r="NHO680" s="417"/>
      <c r="NHP680" s="417"/>
      <c r="NHQ680" s="411"/>
      <c r="NHR680" s="443"/>
      <c r="NHS680" s="417"/>
      <c r="NHT680" s="417"/>
      <c r="NHU680" s="417"/>
      <c r="NHV680" s="417"/>
      <c r="NHW680" s="417"/>
      <c r="NHX680" s="417"/>
      <c r="NHY680" s="417"/>
      <c r="NHZ680" s="416"/>
      <c r="NIA680" s="416"/>
      <c r="NIB680" s="416"/>
      <c r="NIC680" s="416"/>
      <c r="NID680" s="416"/>
      <c r="NIE680" s="416"/>
      <c r="NIF680" s="416"/>
      <c r="NIG680" s="416"/>
      <c r="NIH680" s="416"/>
      <c r="NII680" s="416"/>
      <c r="NIJ680" s="416"/>
      <c r="NIK680" s="416"/>
      <c r="NIL680" s="416"/>
      <c r="NIM680" s="416"/>
      <c r="NIN680" s="416"/>
      <c r="NIO680" s="416"/>
      <c r="NIP680" s="416"/>
      <c r="NIQ680" s="416"/>
      <c r="NIR680" s="416"/>
      <c r="NIS680" s="416"/>
      <c r="NIT680" s="416"/>
      <c r="NIU680" s="416"/>
      <c r="NIV680" s="416"/>
      <c r="NIW680" s="416"/>
      <c r="NIX680" s="416"/>
      <c r="NIY680" s="416"/>
      <c r="NIZ680" s="416"/>
      <c r="NJA680" s="416"/>
      <c r="NJB680" s="416"/>
      <c r="NJC680" s="416"/>
      <c r="NJD680" s="416"/>
      <c r="NJE680" s="416"/>
      <c r="NJF680" s="416"/>
      <c r="NJG680" s="416"/>
      <c r="NJH680" s="416"/>
      <c r="NJI680" s="416"/>
      <c r="NJJ680" s="416"/>
      <c r="NJK680" s="416"/>
      <c r="NJL680" s="416"/>
      <c r="NJM680" s="416"/>
      <c r="NJN680" s="416"/>
      <c r="NJO680" s="416"/>
      <c r="NJP680" s="416"/>
      <c r="NJQ680" s="416"/>
      <c r="NJR680" s="417"/>
      <c r="NJS680" s="417"/>
      <c r="NJT680" s="417"/>
      <c r="NJU680" s="417"/>
      <c r="NJV680" s="417"/>
      <c r="NJW680" s="417"/>
      <c r="NJX680" s="417"/>
      <c r="NJY680" s="417"/>
      <c r="NJZ680" s="417"/>
      <c r="NKA680" s="417"/>
      <c r="NKB680" s="417"/>
      <c r="NKC680" s="417"/>
      <c r="NKD680" s="417"/>
      <c r="NKE680" s="417"/>
      <c r="NKF680" s="417"/>
      <c r="NKG680" s="417"/>
      <c r="NKH680" s="417"/>
      <c r="NKI680" s="417"/>
      <c r="NKJ680" s="417"/>
      <c r="NKK680" s="417"/>
      <c r="NKL680" s="417"/>
      <c r="NKM680" s="417"/>
      <c r="NKN680" s="417"/>
      <c r="NKO680" s="417"/>
      <c r="NKP680" s="418"/>
      <c r="NKQ680" s="418"/>
      <c r="NKR680" s="418"/>
      <c r="NKS680" s="418"/>
      <c r="NKT680" s="418"/>
      <c r="NKU680" s="417"/>
      <c r="NKV680" s="417"/>
      <c r="NKW680" s="418"/>
      <c r="NKX680" s="418"/>
      <c r="NKY680" s="417"/>
      <c r="NKZ680" s="417"/>
      <c r="NLA680" s="418"/>
      <c r="NLB680" s="418"/>
      <c r="NLC680" s="417"/>
      <c r="NLD680" s="417"/>
      <c r="NLE680" s="417"/>
      <c r="NLF680" s="417"/>
      <c r="NLG680" s="417"/>
      <c r="NLH680" s="417"/>
      <c r="NLI680" s="417"/>
      <c r="NLJ680" s="418"/>
      <c r="NLK680" s="418"/>
      <c r="NLL680" s="417"/>
      <c r="NLM680" s="417"/>
      <c r="NLN680" s="418"/>
      <c r="NLO680" s="418"/>
      <c r="NLP680" s="417"/>
      <c r="NLQ680" s="417"/>
      <c r="NLR680" s="417"/>
      <c r="NLS680" s="417"/>
      <c r="NLT680" s="417"/>
      <c r="NLU680" s="411"/>
      <c r="NLV680" s="443"/>
      <c r="NLW680" s="417"/>
      <c r="NLX680" s="417"/>
      <c r="NLY680" s="417"/>
      <c r="NLZ680" s="417"/>
      <c r="NMA680" s="417"/>
      <c r="NMB680" s="417"/>
      <c r="NMC680" s="417"/>
      <c r="NMD680" s="416"/>
      <c r="NME680" s="416"/>
      <c r="NMF680" s="416"/>
      <c r="NMG680" s="416"/>
      <c r="NMH680" s="416"/>
      <c r="NMI680" s="416"/>
      <c r="NMJ680" s="416"/>
      <c r="NMK680" s="416"/>
      <c r="NML680" s="416"/>
      <c r="NMM680" s="416"/>
      <c r="NMN680" s="416"/>
      <c r="NMO680" s="416"/>
      <c r="NMP680" s="416"/>
      <c r="NMQ680" s="416"/>
      <c r="NMR680" s="416"/>
      <c r="NMS680" s="416"/>
      <c r="NMT680" s="416"/>
      <c r="NMU680" s="416"/>
      <c r="NMV680" s="416"/>
      <c r="NMW680" s="416"/>
      <c r="NMX680" s="416"/>
      <c r="NMY680" s="416"/>
      <c r="NMZ680" s="416"/>
      <c r="NNA680" s="416"/>
      <c r="NNB680" s="416"/>
      <c r="NNC680" s="416"/>
      <c r="NND680" s="416"/>
      <c r="NNE680" s="416"/>
      <c r="NNF680" s="416"/>
      <c r="NNG680" s="416"/>
      <c r="NNH680" s="416"/>
      <c r="NNI680" s="416"/>
      <c r="NNJ680" s="416"/>
      <c r="NNK680" s="416"/>
      <c r="NNL680" s="416"/>
      <c r="NNM680" s="416"/>
      <c r="NNN680" s="416"/>
      <c r="NNO680" s="416"/>
      <c r="NNP680" s="416"/>
      <c r="NNQ680" s="416"/>
      <c r="NNR680" s="416"/>
      <c r="NNS680" s="416"/>
      <c r="NNT680" s="416"/>
      <c r="NNU680" s="416"/>
      <c r="NNV680" s="417"/>
      <c r="NNW680" s="417"/>
      <c r="NNX680" s="417"/>
      <c r="NNY680" s="417"/>
      <c r="NNZ680" s="417"/>
      <c r="NOA680" s="417"/>
      <c r="NOB680" s="417"/>
      <c r="NOC680" s="417"/>
      <c r="NOD680" s="417"/>
      <c r="NOE680" s="417"/>
      <c r="NOF680" s="417"/>
      <c r="NOG680" s="417"/>
      <c r="NOH680" s="417"/>
      <c r="NOI680" s="417"/>
      <c r="NOJ680" s="417"/>
      <c r="NOK680" s="417"/>
      <c r="NOL680" s="417"/>
      <c r="NOM680" s="417"/>
      <c r="NON680" s="417"/>
      <c r="NOO680" s="417"/>
      <c r="NOP680" s="417"/>
      <c r="NOQ680" s="417"/>
      <c r="NOR680" s="417"/>
      <c r="NOS680" s="417"/>
      <c r="NOT680" s="418"/>
      <c r="NOU680" s="418"/>
      <c r="NOV680" s="418"/>
      <c r="NOW680" s="418"/>
      <c r="NOX680" s="418"/>
      <c r="NOY680" s="417"/>
      <c r="NOZ680" s="417"/>
      <c r="NPA680" s="418"/>
      <c r="NPB680" s="418"/>
      <c r="NPC680" s="417"/>
      <c r="NPD680" s="417"/>
      <c r="NPE680" s="418"/>
      <c r="NPF680" s="418"/>
      <c r="NPG680" s="417"/>
      <c r="NPH680" s="417"/>
      <c r="NPI680" s="417"/>
      <c r="NPJ680" s="417"/>
      <c r="NPK680" s="417"/>
      <c r="NPL680" s="417"/>
      <c r="NPM680" s="417"/>
      <c r="NPN680" s="418"/>
      <c r="NPO680" s="418"/>
      <c r="NPP680" s="417"/>
      <c r="NPQ680" s="417"/>
      <c r="NPR680" s="418"/>
      <c r="NPS680" s="418"/>
      <c r="NPT680" s="417"/>
      <c r="NPU680" s="417"/>
      <c r="NPV680" s="417"/>
      <c r="NPW680" s="417"/>
      <c r="NPX680" s="417"/>
      <c r="NPY680" s="411"/>
      <c r="NPZ680" s="443"/>
      <c r="NQA680" s="417"/>
      <c r="NQB680" s="417"/>
      <c r="NQC680" s="417"/>
      <c r="NQD680" s="417"/>
      <c r="NQE680" s="417"/>
      <c r="NQF680" s="417"/>
      <c r="NQG680" s="417"/>
      <c r="NQH680" s="416"/>
      <c r="NQI680" s="416"/>
      <c r="NQJ680" s="416"/>
      <c r="NQK680" s="416"/>
      <c r="NQL680" s="416"/>
      <c r="NQM680" s="416"/>
      <c r="NQN680" s="416"/>
      <c r="NQO680" s="416"/>
      <c r="NQP680" s="416"/>
      <c r="NQQ680" s="416"/>
      <c r="NQR680" s="416"/>
      <c r="NQS680" s="416"/>
      <c r="NQT680" s="416"/>
      <c r="NQU680" s="416"/>
      <c r="NQV680" s="416"/>
      <c r="NQW680" s="416"/>
      <c r="NQX680" s="416"/>
      <c r="NQY680" s="416"/>
      <c r="NQZ680" s="416"/>
      <c r="NRA680" s="416"/>
      <c r="NRB680" s="416"/>
      <c r="NRC680" s="416"/>
      <c r="NRD680" s="416"/>
      <c r="NRE680" s="416"/>
      <c r="NRF680" s="416"/>
      <c r="NRG680" s="416"/>
      <c r="NRH680" s="416"/>
      <c r="NRI680" s="416"/>
      <c r="NRJ680" s="416"/>
      <c r="NRK680" s="416"/>
      <c r="NRL680" s="416"/>
      <c r="NRM680" s="416"/>
      <c r="NRN680" s="416"/>
      <c r="NRO680" s="416"/>
      <c r="NRP680" s="416"/>
      <c r="NRQ680" s="416"/>
      <c r="NRR680" s="416"/>
      <c r="NRS680" s="416"/>
      <c r="NRT680" s="416"/>
      <c r="NRU680" s="416"/>
      <c r="NRV680" s="416"/>
      <c r="NRW680" s="416"/>
      <c r="NRX680" s="416"/>
      <c r="NRY680" s="416"/>
      <c r="NRZ680" s="417"/>
      <c r="NSA680" s="417"/>
      <c r="NSB680" s="417"/>
      <c r="NSC680" s="417"/>
      <c r="NSD680" s="417"/>
      <c r="NSE680" s="417"/>
      <c r="NSF680" s="417"/>
      <c r="NSG680" s="417"/>
      <c r="NSH680" s="417"/>
      <c r="NSI680" s="417"/>
      <c r="NSJ680" s="417"/>
      <c r="NSK680" s="417"/>
      <c r="NSL680" s="417"/>
      <c r="NSM680" s="417"/>
      <c r="NSN680" s="417"/>
      <c r="NSO680" s="417"/>
      <c r="NSP680" s="417"/>
      <c r="NSQ680" s="417"/>
      <c r="NSR680" s="417"/>
      <c r="NSS680" s="417"/>
      <c r="NST680" s="417"/>
      <c r="NSU680" s="417"/>
      <c r="NSV680" s="417"/>
      <c r="NSW680" s="417"/>
      <c r="NSX680" s="418"/>
      <c r="NSY680" s="418"/>
      <c r="NSZ680" s="418"/>
      <c r="NTA680" s="418"/>
      <c r="NTB680" s="418"/>
      <c r="NTC680" s="417"/>
      <c r="NTD680" s="417"/>
      <c r="NTE680" s="418"/>
      <c r="NTF680" s="418"/>
      <c r="NTG680" s="417"/>
      <c r="NTH680" s="417"/>
      <c r="NTI680" s="418"/>
      <c r="NTJ680" s="418"/>
      <c r="NTK680" s="417"/>
      <c r="NTL680" s="417"/>
      <c r="NTM680" s="417"/>
      <c r="NTN680" s="417"/>
      <c r="NTO680" s="417"/>
      <c r="NTP680" s="417"/>
      <c r="NTQ680" s="417"/>
      <c r="NTR680" s="418"/>
      <c r="NTS680" s="418"/>
      <c r="NTT680" s="417"/>
      <c r="NTU680" s="417"/>
      <c r="NTV680" s="418"/>
      <c r="NTW680" s="418"/>
      <c r="NTX680" s="417"/>
      <c r="NTY680" s="417"/>
      <c r="NTZ680" s="417"/>
      <c r="NUA680" s="417"/>
      <c r="NUB680" s="417"/>
      <c r="NUC680" s="411"/>
      <c r="NUD680" s="443"/>
      <c r="NUE680" s="417"/>
      <c r="NUF680" s="417"/>
      <c r="NUG680" s="417"/>
      <c r="NUH680" s="417"/>
      <c r="NUI680" s="417"/>
      <c r="NUJ680" s="417"/>
      <c r="NUK680" s="417"/>
      <c r="NUL680" s="416"/>
      <c r="NUM680" s="416"/>
      <c r="NUN680" s="416"/>
      <c r="NUO680" s="416"/>
      <c r="NUP680" s="416"/>
      <c r="NUQ680" s="416"/>
      <c r="NUR680" s="416"/>
      <c r="NUS680" s="416"/>
      <c r="NUT680" s="416"/>
      <c r="NUU680" s="416"/>
      <c r="NUV680" s="416"/>
      <c r="NUW680" s="416"/>
      <c r="NUX680" s="416"/>
      <c r="NUY680" s="416"/>
      <c r="NUZ680" s="416"/>
      <c r="NVA680" s="416"/>
      <c r="NVB680" s="416"/>
      <c r="NVC680" s="416"/>
      <c r="NVD680" s="416"/>
      <c r="NVE680" s="416"/>
      <c r="NVF680" s="416"/>
      <c r="NVG680" s="416"/>
      <c r="NVH680" s="416"/>
      <c r="NVI680" s="416"/>
      <c r="NVJ680" s="416"/>
      <c r="NVK680" s="416"/>
      <c r="NVL680" s="416"/>
      <c r="NVM680" s="416"/>
      <c r="NVN680" s="416"/>
      <c r="NVO680" s="416"/>
      <c r="NVP680" s="416"/>
      <c r="NVQ680" s="416"/>
      <c r="NVR680" s="416"/>
      <c r="NVS680" s="416"/>
      <c r="NVT680" s="416"/>
      <c r="NVU680" s="416"/>
      <c r="NVV680" s="416"/>
      <c r="NVW680" s="416"/>
      <c r="NVX680" s="416"/>
      <c r="NVY680" s="416"/>
      <c r="NVZ680" s="416"/>
      <c r="NWA680" s="416"/>
      <c r="NWB680" s="416"/>
      <c r="NWC680" s="416"/>
      <c r="NWD680" s="417"/>
      <c r="NWE680" s="417"/>
      <c r="NWF680" s="417"/>
      <c r="NWG680" s="417"/>
      <c r="NWH680" s="417"/>
      <c r="NWI680" s="417"/>
      <c r="NWJ680" s="417"/>
      <c r="NWK680" s="417"/>
      <c r="NWL680" s="417"/>
      <c r="NWM680" s="417"/>
      <c r="NWN680" s="417"/>
      <c r="NWO680" s="417"/>
      <c r="NWP680" s="417"/>
      <c r="NWQ680" s="417"/>
      <c r="NWR680" s="417"/>
      <c r="NWS680" s="417"/>
      <c r="NWT680" s="417"/>
      <c r="NWU680" s="417"/>
      <c r="NWV680" s="417"/>
      <c r="NWW680" s="417"/>
      <c r="NWX680" s="417"/>
      <c r="NWY680" s="417"/>
      <c r="NWZ680" s="417"/>
      <c r="NXA680" s="417"/>
      <c r="NXB680" s="418"/>
      <c r="NXC680" s="418"/>
      <c r="NXD680" s="418"/>
      <c r="NXE680" s="418"/>
      <c r="NXF680" s="418"/>
      <c r="NXG680" s="417"/>
      <c r="NXH680" s="417"/>
      <c r="NXI680" s="418"/>
      <c r="NXJ680" s="418"/>
      <c r="NXK680" s="417"/>
      <c r="NXL680" s="417"/>
      <c r="NXM680" s="418"/>
      <c r="NXN680" s="418"/>
      <c r="NXO680" s="417"/>
      <c r="NXP680" s="417"/>
      <c r="NXQ680" s="417"/>
      <c r="NXR680" s="417"/>
      <c r="NXS680" s="417"/>
      <c r="NXT680" s="417"/>
      <c r="NXU680" s="417"/>
      <c r="NXV680" s="418"/>
      <c r="NXW680" s="418"/>
      <c r="NXX680" s="417"/>
      <c r="NXY680" s="417"/>
      <c r="NXZ680" s="418"/>
      <c r="NYA680" s="418"/>
      <c r="NYB680" s="417"/>
      <c r="NYC680" s="417"/>
      <c r="NYD680" s="417"/>
      <c r="NYE680" s="417"/>
      <c r="NYF680" s="417"/>
      <c r="NYG680" s="411"/>
      <c r="NYH680" s="443"/>
      <c r="NYI680" s="417"/>
      <c r="NYJ680" s="417"/>
      <c r="NYK680" s="417"/>
      <c r="NYL680" s="417"/>
      <c r="NYM680" s="417"/>
      <c r="NYN680" s="417"/>
      <c r="NYO680" s="417"/>
      <c r="NYP680" s="416"/>
      <c r="NYQ680" s="416"/>
      <c r="NYR680" s="416"/>
      <c r="NYS680" s="416"/>
      <c r="NYT680" s="416"/>
      <c r="NYU680" s="416"/>
      <c r="NYV680" s="416"/>
      <c r="NYW680" s="416"/>
      <c r="NYX680" s="416"/>
      <c r="NYY680" s="416"/>
      <c r="NYZ680" s="416"/>
      <c r="NZA680" s="416"/>
      <c r="NZB680" s="416"/>
      <c r="NZC680" s="416"/>
      <c r="NZD680" s="416"/>
      <c r="NZE680" s="416"/>
      <c r="NZF680" s="416"/>
      <c r="NZG680" s="416"/>
      <c r="NZH680" s="416"/>
      <c r="NZI680" s="416"/>
      <c r="NZJ680" s="416"/>
      <c r="NZK680" s="416"/>
      <c r="NZL680" s="416"/>
      <c r="NZM680" s="416"/>
      <c r="NZN680" s="416"/>
      <c r="NZO680" s="416"/>
      <c r="NZP680" s="416"/>
      <c r="NZQ680" s="416"/>
      <c r="NZR680" s="416"/>
      <c r="NZS680" s="416"/>
      <c r="NZT680" s="416"/>
      <c r="NZU680" s="416"/>
      <c r="NZV680" s="416"/>
      <c r="NZW680" s="416"/>
      <c r="NZX680" s="416"/>
      <c r="NZY680" s="416"/>
      <c r="NZZ680" s="416"/>
      <c r="OAA680" s="416"/>
      <c r="OAB680" s="416"/>
      <c r="OAC680" s="416"/>
      <c r="OAD680" s="416"/>
      <c r="OAE680" s="416"/>
      <c r="OAF680" s="416"/>
      <c r="OAG680" s="416"/>
      <c r="OAH680" s="417"/>
      <c r="OAI680" s="417"/>
      <c r="OAJ680" s="417"/>
      <c r="OAK680" s="417"/>
      <c r="OAL680" s="417"/>
      <c r="OAM680" s="417"/>
      <c r="OAN680" s="417"/>
      <c r="OAO680" s="417"/>
      <c r="OAP680" s="417"/>
      <c r="OAQ680" s="417"/>
      <c r="OAR680" s="417"/>
      <c r="OAS680" s="417"/>
      <c r="OAT680" s="417"/>
      <c r="OAU680" s="417"/>
      <c r="OAV680" s="417"/>
      <c r="OAW680" s="417"/>
      <c r="OAX680" s="417"/>
      <c r="OAY680" s="417"/>
      <c r="OAZ680" s="417"/>
      <c r="OBA680" s="417"/>
      <c r="OBB680" s="417"/>
      <c r="OBC680" s="417"/>
      <c r="OBD680" s="417"/>
      <c r="OBE680" s="417"/>
      <c r="OBF680" s="418"/>
      <c r="OBG680" s="418"/>
      <c r="OBH680" s="418"/>
      <c r="OBI680" s="418"/>
      <c r="OBJ680" s="418"/>
      <c r="OBK680" s="417"/>
      <c r="OBL680" s="417"/>
      <c r="OBM680" s="418"/>
      <c r="OBN680" s="418"/>
      <c r="OBO680" s="417"/>
      <c r="OBP680" s="417"/>
      <c r="OBQ680" s="418"/>
      <c r="OBR680" s="418"/>
      <c r="OBS680" s="417"/>
      <c r="OBT680" s="417"/>
      <c r="OBU680" s="417"/>
      <c r="OBV680" s="417"/>
      <c r="OBW680" s="417"/>
      <c r="OBX680" s="417"/>
      <c r="OBY680" s="417"/>
      <c r="OBZ680" s="418"/>
      <c r="OCA680" s="418"/>
      <c r="OCB680" s="417"/>
      <c r="OCC680" s="417"/>
      <c r="OCD680" s="418"/>
      <c r="OCE680" s="418"/>
      <c r="OCF680" s="417"/>
      <c r="OCG680" s="417"/>
      <c r="OCH680" s="417"/>
      <c r="OCI680" s="417"/>
      <c r="OCJ680" s="417"/>
      <c r="OCK680" s="411"/>
      <c r="OCL680" s="443"/>
      <c r="OCM680" s="417"/>
      <c r="OCN680" s="417"/>
      <c r="OCO680" s="417"/>
      <c r="OCP680" s="417"/>
      <c r="OCQ680" s="417"/>
      <c r="OCR680" s="417"/>
      <c r="OCS680" s="417"/>
      <c r="OCT680" s="416"/>
      <c r="OCU680" s="416"/>
      <c r="OCV680" s="416"/>
      <c r="OCW680" s="416"/>
      <c r="OCX680" s="416"/>
      <c r="OCY680" s="416"/>
      <c r="OCZ680" s="416"/>
      <c r="ODA680" s="416"/>
      <c r="ODB680" s="416"/>
      <c r="ODC680" s="416"/>
      <c r="ODD680" s="416"/>
      <c r="ODE680" s="416"/>
      <c r="ODF680" s="416"/>
      <c r="ODG680" s="416"/>
      <c r="ODH680" s="416"/>
      <c r="ODI680" s="416"/>
      <c r="ODJ680" s="416"/>
      <c r="ODK680" s="416"/>
      <c r="ODL680" s="416"/>
      <c r="ODM680" s="416"/>
      <c r="ODN680" s="416"/>
      <c r="ODO680" s="416"/>
      <c r="ODP680" s="416"/>
      <c r="ODQ680" s="416"/>
      <c r="ODR680" s="416"/>
      <c r="ODS680" s="416"/>
      <c r="ODT680" s="416"/>
      <c r="ODU680" s="416"/>
      <c r="ODV680" s="416"/>
      <c r="ODW680" s="416"/>
      <c r="ODX680" s="416"/>
      <c r="ODY680" s="416"/>
      <c r="ODZ680" s="416"/>
      <c r="OEA680" s="416"/>
      <c r="OEB680" s="416"/>
      <c r="OEC680" s="416"/>
      <c r="OED680" s="416"/>
      <c r="OEE680" s="416"/>
      <c r="OEF680" s="416"/>
      <c r="OEG680" s="416"/>
      <c r="OEH680" s="416"/>
      <c r="OEI680" s="416"/>
      <c r="OEJ680" s="416"/>
      <c r="OEK680" s="416"/>
      <c r="OEL680" s="417"/>
      <c r="OEM680" s="417"/>
      <c r="OEN680" s="417"/>
      <c r="OEO680" s="417"/>
      <c r="OEP680" s="417"/>
      <c r="OEQ680" s="417"/>
      <c r="OER680" s="417"/>
      <c r="OES680" s="417"/>
      <c r="OET680" s="417"/>
      <c r="OEU680" s="417"/>
      <c r="OEV680" s="417"/>
      <c r="OEW680" s="417"/>
      <c r="OEX680" s="417"/>
      <c r="OEY680" s="417"/>
      <c r="OEZ680" s="417"/>
      <c r="OFA680" s="417"/>
      <c r="OFB680" s="417"/>
      <c r="OFC680" s="417"/>
      <c r="OFD680" s="417"/>
      <c r="OFE680" s="417"/>
      <c r="OFF680" s="417"/>
      <c r="OFG680" s="417"/>
      <c r="OFH680" s="417"/>
      <c r="OFI680" s="417"/>
      <c r="OFJ680" s="418"/>
      <c r="OFK680" s="418"/>
      <c r="OFL680" s="418"/>
      <c r="OFM680" s="418"/>
      <c r="OFN680" s="418"/>
      <c r="OFO680" s="417"/>
      <c r="OFP680" s="417"/>
      <c r="OFQ680" s="418"/>
      <c r="OFR680" s="418"/>
      <c r="OFS680" s="417"/>
      <c r="OFT680" s="417"/>
      <c r="OFU680" s="418"/>
      <c r="OFV680" s="418"/>
      <c r="OFW680" s="417"/>
      <c r="OFX680" s="417"/>
      <c r="OFY680" s="417"/>
      <c r="OFZ680" s="417"/>
      <c r="OGA680" s="417"/>
      <c r="OGB680" s="417"/>
      <c r="OGC680" s="417"/>
      <c r="OGD680" s="418"/>
      <c r="OGE680" s="418"/>
      <c r="OGF680" s="417"/>
      <c r="OGG680" s="417"/>
      <c r="OGH680" s="418"/>
      <c r="OGI680" s="418"/>
      <c r="OGJ680" s="417"/>
      <c r="OGK680" s="417"/>
      <c r="OGL680" s="417"/>
      <c r="OGM680" s="417"/>
      <c r="OGN680" s="417"/>
      <c r="OGO680" s="411"/>
      <c r="OGP680" s="443"/>
      <c r="OGQ680" s="417"/>
      <c r="OGR680" s="417"/>
      <c r="OGS680" s="417"/>
      <c r="OGT680" s="417"/>
      <c r="OGU680" s="417"/>
      <c r="OGV680" s="417"/>
      <c r="OGW680" s="417"/>
      <c r="OGX680" s="416"/>
      <c r="OGY680" s="416"/>
      <c r="OGZ680" s="416"/>
      <c r="OHA680" s="416"/>
      <c r="OHB680" s="416"/>
      <c r="OHC680" s="416"/>
      <c r="OHD680" s="416"/>
      <c r="OHE680" s="416"/>
      <c r="OHF680" s="416"/>
      <c r="OHG680" s="416"/>
      <c r="OHH680" s="416"/>
      <c r="OHI680" s="416"/>
      <c r="OHJ680" s="416"/>
      <c r="OHK680" s="416"/>
      <c r="OHL680" s="416"/>
      <c r="OHM680" s="416"/>
      <c r="OHN680" s="416"/>
      <c r="OHO680" s="416"/>
      <c r="OHP680" s="416"/>
      <c r="OHQ680" s="416"/>
      <c r="OHR680" s="416"/>
      <c r="OHS680" s="416"/>
      <c r="OHT680" s="416"/>
      <c r="OHU680" s="416"/>
      <c r="OHV680" s="416"/>
      <c r="OHW680" s="416"/>
      <c r="OHX680" s="416"/>
      <c r="OHY680" s="416"/>
      <c r="OHZ680" s="416"/>
      <c r="OIA680" s="416"/>
      <c r="OIB680" s="416"/>
      <c r="OIC680" s="416"/>
      <c r="OID680" s="416"/>
      <c r="OIE680" s="416"/>
      <c r="OIF680" s="416"/>
      <c r="OIG680" s="416"/>
      <c r="OIH680" s="416"/>
      <c r="OII680" s="416"/>
      <c r="OIJ680" s="416"/>
      <c r="OIK680" s="416"/>
      <c r="OIL680" s="416"/>
      <c r="OIM680" s="416"/>
      <c r="OIN680" s="416"/>
      <c r="OIO680" s="416"/>
      <c r="OIP680" s="417"/>
      <c r="OIQ680" s="417"/>
      <c r="OIR680" s="417"/>
      <c r="OIS680" s="417"/>
      <c r="OIT680" s="417"/>
      <c r="OIU680" s="417"/>
      <c r="OIV680" s="417"/>
      <c r="OIW680" s="417"/>
      <c r="OIX680" s="417"/>
      <c r="OIY680" s="417"/>
      <c r="OIZ680" s="417"/>
      <c r="OJA680" s="417"/>
      <c r="OJB680" s="417"/>
      <c r="OJC680" s="417"/>
      <c r="OJD680" s="417"/>
      <c r="OJE680" s="417"/>
      <c r="OJF680" s="417"/>
      <c r="OJG680" s="417"/>
      <c r="OJH680" s="417"/>
      <c r="OJI680" s="417"/>
      <c r="OJJ680" s="417"/>
      <c r="OJK680" s="417"/>
      <c r="OJL680" s="417"/>
      <c r="OJM680" s="417"/>
      <c r="OJN680" s="418"/>
      <c r="OJO680" s="418"/>
      <c r="OJP680" s="418"/>
      <c r="OJQ680" s="418"/>
      <c r="OJR680" s="418"/>
      <c r="OJS680" s="417"/>
      <c r="OJT680" s="417"/>
      <c r="OJU680" s="418"/>
      <c r="OJV680" s="418"/>
      <c r="OJW680" s="417"/>
      <c r="OJX680" s="417"/>
      <c r="OJY680" s="418"/>
      <c r="OJZ680" s="418"/>
      <c r="OKA680" s="417"/>
      <c r="OKB680" s="417"/>
      <c r="OKC680" s="417"/>
      <c r="OKD680" s="417"/>
      <c r="OKE680" s="417"/>
      <c r="OKF680" s="417"/>
      <c r="OKG680" s="417"/>
      <c r="OKH680" s="418"/>
      <c r="OKI680" s="418"/>
      <c r="OKJ680" s="417"/>
      <c r="OKK680" s="417"/>
      <c r="OKL680" s="418"/>
      <c r="OKM680" s="418"/>
      <c r="OKN680" s="417"/>
      <c r="OKO680" s="417"/>
      <c r="OKP680" s="417"/>
      <c r="OKQ680" s="417"/>
      <c r="OKR680" s="417"/>
      <c r="OKS680" s="411"/>
      <c r="OKT680" s="443"/>
      <c r="OKU680" s="417"/>
      <c r="OKV680" s="417"/>
      <c r="OKW680" s="417"/>
      <c r="OKX680" s="417"/>
      <c r="OKY680" s="417"/>
      <c r="OKZ680" s="417"/>
      <c r="OLA680" s="417"/>
      <c r="OLB680" s="416"/>
      <c r="OLC680" s="416"/>
      <c r="OLD680" s="416"/>
      <c r="OLE680" s="416"/>
      <c r="OLF680" s="416"/>
      <c r="OLG680" s="416"/>
      <c r="OLH680" s="416"/>
      <c r="OLI680" s="416"/>
      <c r="OLJ680" s="416"/>
      <c r="OLK680" s="416"/>
      <c r="OLL680" s="416"/>
      <c r="OLM680" s="416"/>
      <c r="OLN680" s="416"/>
      <c r="OLO680" s="416"/>
      <c r="OLP680" s="416"/>
      <c r="OLQ680" s="416"/>
      <c r="OLR680" s="416"/>
      <c r="OLS680" s="416"/>
      <c r="OLT680" s="416"/>
      <c r="OLU680" s="416"/>
      <c r="OLV680" s="416"/>
      <c r="OLW680" s="416"/>
      <c r="OLX680" s="416"/>
      <c r="OLY680" s="416"/>
      <c r="OLZ680" s="416"/>
      <c r="OMA680" s="416"/>
      <c r="OMB680" s="416"/>
      <c r="OMC680" s="416"/>
      <c r="OMD680" s="416"/>
      <c r="OME680" s="416"/>
      <c r="OMF680" s="416"/>
      <c r="OMG680" s="416"/>
      <c r="OMH680" s="416"/>
      <c r="OMI680" s="416"/>
      <c r="OMJ680" s="416"/>
      <c r="OMK680" s="416"/>
      <c r="OML680" s="416"/>
      <c r="OMM680" s="416"/>
      <c r="OMN680" s="416"/>
      <c r="OMO680" s="416"/>
      <c r="OMP680" s="416"/>
      <c r="OMQ680" s="416"/>
      <c r="OMR680" s="416"/>
      <c r="OMS680" s="416"/>
      <c r="OMT680" s="417"/>
      <c r="OMU680" s="417"/>
      <c r="OMV680" s="417"/>
      <c r="OMW680" s="417"/>
      <c r="OMX680" s="417"/>
      <c r="OMY680" s="417"/>
      <c r="OMZ680" s="417"/>
      <c r="ONA680" s="417"/>
      <c r="ONB680" s="417"/>
      <c r="ONC680" s="417"/>
      <c r="OND680" s="417"/>
      <c r="ONE680" s="417"/>
      <c r="ONF680" s="417"/>
      <c r="ONG680" s="417"/>
      <c r="ONH680" s="417"/>
      <c r="ONI680" s="417"/>
      <c r="ONJ680" s="417"/>
      <c r="ONK680" s="417"/>
      <c r="ONL680" s="417"/>
      <c r="ONM680" s="417"/>
      <c r="ONN680" s="417"/>
      <c r="ONO680" s="417"/>
      <c r="ONP680" s="417"/>
      <c r="ONQ680" s="417"/>
      <c r="ONR680" s="418"/>
      <c r="ONS680" s="418"/>
      <c r="ONT680" s="418"/>
      <c r="ONU680" s="418"/>
      <c r="ONV680" s="418"/>
      <c r="ONW680" s="417"/>
      <c r="ONX680" s="417"/>
      <c r="ONY680" s="418"/>
      <c r="ONZ680" s="418"/>
      <c r="OOA680" s="417"/>
      <c r="OOB680" s="417"/>
      <c r="OOC680" s="418"/>
      <c r="OOD680" s="418"/>
      <c r="OOE680" s="417"/>
      <c r="OOF680" s="417"/>
      <c r="OOG680" s="417"/>
      <c r="OOH680" s="417"/>
      <c r="OOI680" s="417"/>
      <c r="OOJ680" s="417"/>
      <c r="OOK680" s="417"/>
      <c r="OOL680" s="418"/>
      <c r="OOM680" s="418"/>
      <c r="OON680" s="417"/>
      <c r="OOO680" s="417"/>
      <c r="OOP680" s="418"/>
      <c r="OOQ680" s="418"/>
      <c r="OOR680" s="417"/>
      <c r="OOS680" s="417"/>
      <c r="OOT680" s="417"/>
      <c r="OOU680" s="417"/>
      <c r="OOV680" s="417"/>
      <c r="OOW680" s="411"/>
      <c r="OOX680" s="443"/>
      <c r="OOY680" s="417"/>
      <c r="OOZ680" s="417"/>
      <c r="OPA680" s="417"/>
      <c r="OPB680" s="417"/>
      <c r="OPC680" s="417"/>
      <c r="OPD680" s="417"/>
      <c r="OPE680" s="417"/>
      <c r="OPF680" s="416"/>
      <c r="OPG680" s="416"/>
      <c r="OPH680" s="416"/>
      <c r="OPI680" s="416"/>
      <c r="OPJ680" s="416"/>
      <c r="OPK680" s="416"/>
      <c r="OPL680" s="416"/>
      <c r="OPM680" s="416"/>
      <c r="OPN680" s="416"/>
      <c r="OPO680" s="416"/>
      <c r="OPP680" s="416"/>
      <c r="OPQ680" s="416"/>
      <c r="OPR680" s="416"/>
      <c r="OPS680" s="416"/>
      <c r="OPT680" s="416"/>
      <c r="OPU680" s="416"/>
      <c r="OPV680" s="416"/>
      <c r="OPW680" s="416"/>
      <c r="OPX680" s="416"/>
      <c r="OPY680" s="416"/>
      <c r="OPZ680" s="416"/>
      <c r="OQA680" s="416"/>
      <c r="OQB680" s="416"/>
      <c r="OQC680" s="416"/>
      <c r="OQD680" s="416"/>
      <c r="OQE680" s="416"/>
      <c r="OQF680" s="416"/>
      <c r="OQG680" s="416"/>
      <c r="OQH680" s="416"/>
      <c r="OQI680" s="416"/>
      <c r="OQJ680" s="416"/>
      <c r="OQK680" s="416"/>
      <c r="OQL680" s="416"/>
      <c r="OQM680" s="416"/>
      <c r="OQN680" s="416"/>
      <c r="OQO680" s="416"/>
      <c r="OQP680" s="416"/>
      <c r="OQQ680" s="416"/>
      <c r="OQR680" s="416"/>
      <c r="OQS680" s="416"/>
      <c r="OQT680" s="416"/>
      <c r="OQU680" s="416"/>
      <c r="OQV680" s="416"/>
      <c r="OQW680" s="416"/>
      <c r="OQX680" s="417"/>
      <c r="OQY680" s="417"/>
      <c r="OQZ680" s="417"/>
      <c r="ORA680" s="417"/>
      <c r="ORB680" s="417"/>
      <c r="ORC680" s="417"/>
      <c r="ORD680" s="417"/>
      <c r="ORE680" s="417"/>
      <c r="ORF680" s="417"/>
      <c r="ORG680" s="417"/>
      <c r="ORH680" s="417"/>
      <c r="ORI680" s="417"/>
      <c r="ORJ680" s="417"/>
      <c r="ORK680" s="417"/>
      <c r="ORL680" s="417"/>
      <c r="ORM680" s="417"/>
      <c r="ORN680" s="417"/>
      <c r="ORO680" s="417"/>
      <c r="ORP680" s="417"/>
      <c r="ORQ680" s="417"/>
      <c r="ORR680" s="417"/>
      <c r="ORS680" s="417"/>
      <c r="ORT680" s="417"/>
      <c r="ORU680" s="417"/>
      <c r="ORV680" s="418"/>
      <c r="ORW680" s="418"/>
      <c r="ORX680" s="418"/>
      <c r="ORY680" s="418"/>
      <c r="ORZ680" s="418"/>
      <c r="OSA680" s="417"/>
      <c r="OSB680" s="417"/>
      <c r="OSC680" s="418"/>
      <c r="OSD680" s="418"/>
      <c r="OSE680" s="417"/>
      <c r="OSF680" s="417"/>
      <c r="OSG680" s="418"/>
      <c r="OSH680" s="418"/>
      <c r="OSI680" s="417"/>
      <c r="OSJ680" s="417"/>
      <c r="OSK680" s="417"/>
      <c r="OSL680" s="417"/>
      <c r="OSM680" s="417"/>
      <c r="OSN680" s="417"/>
      <c r="OSO680" s="417"/>
      <c r="OSP680" s="418"/>
      <c r="OSQ680" s="418"/>
      <c r="OSR680" s="417"/>
      <c r="OSS680" s="417"/>
      <c r="OST680" s="418"/>
      <c r="OSU680" s="418"/>
      <c r="OSV680" s="417"/>
      <c r="OSW680" s="417"/>
      <c r="OSX680" s="417"/>
      <c r="OSY680" s="417"/>
      <c r="OSZ680" s="417"/>
      <c r="OTA680" s="411"/>
      <c r="OTB680" s="443"/>
      <c r="OTC680" s="417"/>
      <c r="OTD680" s="417"/>
      <c r="OTE680" s="417"/>
      <c r="OTF680" s="417"/>
      <c r="OTG680" s="417"/>
      <c r="OTH680" s="417"/>
      <c r="OTI680" s="417"/>
      <c r="OTJ680" s="416"/>
      <c r="OTK680" s="416"/>
      <c r="OTL680" s="416"/>
      <c r="OTM680" s="416"/>
      <c r="OTN680" s="416"/>
      <c r="OTO680" s="416"/>
      <c r="OTP680" s="416"/>
      <c r="OTQ680" s="416"/>
      <c r="OTR680" s="416"/>
      <c r="OTS680" s="416"/>
      <c r="OTT680" s="416"/>
      <c r="OTU680" s="416"/>
      <c r="OTV680" s="416"/>
      <c r="OTW680" s="416"/>
      <c r="OTX680" s="416"/>
      <c r="OTY680" s="416"/>
      <c r="OTZ680" s="416"/>
      <c r="OUA680" s="416"/>
      <c r="OUB680" s="416"/>
      <c r="OUC680" s="416"/>
      <c r="OUD680" s="416"/>
      <c r="OUE680" s="416"/>
      <c r="OUF680" s="416"/>
      <c r="OUG680" s="416"/>
      <c r="OUH680" s="416"/>
      <c r="OUI680" s="416"/>
      <c r="OUJ680" s="416"/>
      <c r="OUK680" s="416"/>
      <c r="OUL680" s="416"/>
      <c r="OUM680" s="416"/>
      <c r="OUN680" s="416"/>
      <c r="OUO680" s="416"/>
      <c r="OUP680" s="416"/>
      <c r="OUQ680" s="416"/>
      <c r="OUR680" s="416"/>
      <c r="OUS680" s="416"/>
      <c r="OUT680" s="416"/>
      <c r="OUU680" s="416"/>
      <c r="OUV680" s="416"/>
      <c r="OUW680" s="416"/>
      <c r="OUX680" s="416"/>
      <c r="OUY680" s="416"/>
      <c r="OUZ680" s="416"/>
      <c r="OVA680" s="416"/>
      <c r="OVB680" s="417"/>
      <c r="OVC680" s="417"/>
      <c r="OVD680" s="417"/>
      <c r="OVE680" s="417"/>
      <c r="OVF680" s="417"/>
      <c r="OVG680" s="417"/>
      <c r="OVH680" s="417"/>
      <c r="OVI680" s="417"/>
      <c r="OVJ680" s="417"/>
      <c r="OVK680" s="417"/>
      <c r="OVL680" s="417"/>
      <c r="OVM680" s="417"/>
      <c r="OVN680" s="417"/>
      <c r="OVO680" s="417"/>
      <c r="OVP680" s="417"/>
      <c r="OVQ680" s="417"/>
      <c r="OVR680" s="417"/>
      <c r="OVS680" s="417"/>
      <c r="OVT680" s="417"/>
      <c r="OVU680" s="417"/>
      <c r="OVV680" s="417"/>
      <c r="OVW680" s="417"/>
      <c r="OVX680" s="417"/>
      <c r="OVY680" s="417"/>
      <c r="OVZ680" s="418"/>
      <c r="OWA680" s="418"/>
      <c r="OWB680" s="418"/>
      <c r="OWC680" s="418"/>
      <c r="OWD680" s="418"/>
      <c r="OWE680" s="417"/>
      <c r="OWF680" s="417"/>
      <c r="OWG680" s="418"/>
      <c r="OWH680" s="418"/>
      <c r="OWI680" s="417"/>
      <c r="OWJ680" s="417"/>
      <c r="OWK680" s="418"/>
      <c r="OWL680" s="418"/>
      <c r="OWM680" s="417"/>
      <c r="OWN680" s="417"/>
      <c r="OWO680" s="417"/>
      <c r="OWP680" s="417"/>
      <c r="OWQ680" s="417"/>
      <c r="OWR680" s="417"/>
      <c r="OWS680" s="417"/>
      <c r="OWT680" s="418"/>
      <c r="OWU680" s="418"/>
      <c r="OWV680" s="417"/>
      <c r="OWW680" s="417"/>
      <c r="OWX680" s="418"/>
      <c r="OWY680" s="418"/>
      <c r="OWZ680" s="417"/>
      <c r="OXA680" s="417"/>
      <c r="OXB680" s="417"/>
      <c r="OXC680" s="417"/>
      <c r="OXD680" s="417"/>
      <c r="OXE680" s="411"/>
      <c r="OXF680" s="443"/>
      <c r="OXG680" s="417"/>
      <c r="OXH680" s="417"/>
      <c r="OXI680" s="417"/>
      <c r="OXJ680" s="417"/>
      <c r="OXK680" s="417"/>
      <c r="OXL680" s="417"/>
      <c r="OXM680" s="417"/>
      <c r="OXN680" s="416"/>
      <c r="OXO680" s="416"/>
      <c r="OXP680" s="416"/>
      <c r="OXQ680" s="416"/>
      <c r="OXR680" s="416"/>
      <c r="OXS680" s="416"/>
      <c r="OXT680" s="416"/>
      <c r="OXU680" s="416"/>
      <c r="OXV680" s="416"/>
      <c r="OXW680" s="416"/>
      <c r="OXX680" s="416"/>
      <c r="OXY680" s="416"/>
      <c r="OXZ680" s="416"/>
      <c r="OYA680" s="416"/>
      <c r="OYB680" s="416"/>
      <c r="OYC680" s="416"/>
      <c r="OYD680" s="416"/>
      <c r="OYE680" s="416"/>
      <c r="OYF680" s="416"/>
      <c r="OYG680" s="416"/>
      <c r="OYH680" s="416"/>
      <c r="OYI680" s="416"/>
      <c r="OYJ680" s="416"/>
      <c r="OYK680" s="416"/>
      <c r="OYL680" s="416"/>
      <c r="OYM680" s="416"/>
      <c r="OYN680" s="416"/>
      <c r="OYO680" s="416"/>
      <c r="OYP680" s="416"/>
      <c r="OYQ680" s="416"/>
      <c r="OYR680" s="416"/>
      <c r="OYS680" s="416"/>
      <c r="OYT680" s="416"/>
      <c r="OYU680" s="416"/>
      <c r="OYV680" s="416"/>
      <c r="OYW680" s="416"/>
      <c r="OYX680" s="416"/>
      <c r="OYY680" s="416"/>
      <c r="OYZ680" s="416"/>
      <c r="OZA680" s="416"/>
      <c r="OZB680" s="416"/>
      <c r="OZC680" s="416"/>
      <c r="OZD680" s="416"/>
      <c r="OZE680" s="416"/>
      <c r="OZF680" s="417"/>
      <c r="OZG680" s="417"/>
      <c r="OZH680" s="417"/>
      <c r="OZI680" s="417"/>
      <c r="OZJ680" s="417"/>
      <c r="OZK680" s="417"/>
      <c r="OZL680" s="417"/>
      <c r="OZM680" s="417"/>
      <c r="OZN680" s="417"/>
      <c r="OZO680" s="417"/>
      <c r="OZP680" s="417"/>
      <c r="OZQ680" s="417"/>
      <c r="OZR680" s="417"/>
      <c r="OZS680" s="417"/>
      <c r="OZT680" s="417"/>
      <c r="OZU680" s="417"/>
      <c r="OZV680" s="417"/>
      <c r="OZW680" s="417"/>
      <c r="OZX680" s="417"/>
      <c r="OZY680" s="417"/>
      <c r="OZZ680" s="417"/>
      <c r="PAA680" s="417"/>
      <c r="PAB680" s="417"/>
      <c r="PAC680" s="417"/>
      <c r="PAD680" s="418"/>
      <c r="PAE680" s="418"/>
      <c r="PAF680" s="418"/>
      <c r="PAG680" s="418"/>
      <c r="PAH680" s="418"/>
      <c r="PAI680" s="417"/>
      <c r="PAJ680" s="417"/>
      <c r="PAK680" s="418"/>
      <c r="PAL680" s="418"/>
      <c r="PAM680" s="417"/>
      <c r="PAN680" s="417"/>
      <c r="PAO680" s="418"/>
      <c r="PAP680" s="418"/>
      <c r="PAQ680" s="417"/>
      <c r="PAR680" s="417"/>
      <c r="PAS680" s="417"/>
      <c r="PAT680" s="417"/>
      <c r="PAU680" s="417"/>
      <c r="PAV680" s="417"/>
      <c r="PAW680" s="417"/>
      <c r="PAX680" s="418"/>
      <c r="PAY680" s="418"/>
      <c r="PAZ680" s="417"/>
      <c r="PBA680" s="417"/>
      <c r="PBB680" s="418"/>
      <c r="PBC680" s="418"/>
      <c r="PBD680" s="417"/>
      <c r="PBE680" s="417"/>
      <c r="PBF680" s="417"/>
      <c r="PBG680" s="417"/>
      <c r="PBH680" s="417"/>
      <c r="PBI680" s="411"/>
      <c r="PBJ680" s="443"/>
      <c r="PBK680" s="417"/>
      <c r="PBL680" s="417"/>
      <c r="PBM680" s="417"/>
      <c r="PBN680" s="417"/>
      <c r="PBO680" s="417"/>
      <c r="PBP680" s="417"/>
      <c r="PBQ680" s="417"/>
      <c r="PBR680" s="416"/>
      <c r="PBS680" s="416"/>
      <c r="PBT680" s="416"/>
      <c r="PBU680" s="416"/>
      <c r="PBV680" s="416"/>
      <c r="PBW680" s="416"/>
      <c r="PBX680" s="416"/>
      <c r="PBY680" s="416"/>
      <c r="PBZ680" s="416"/>
      <c r="PCA680" s="416"/>
      <c r="PCB680" s="416"/>
      <c r="PCC680" s="416"/>
      <c r="PCD680" s="416"/>
      <c r="PCE680" s="416"/>
      <c r="PCF680" s="416"/>
      <c r="PCG680" s="416"/>
      <c r="PCH680" s="416"/>
      <c r="PCI680" s="416"/>
      <c r="PCJ680" s="416"/>
      <c r="PCK680" s="416"/>
      <c r="PCL680" s="416"/>
      <c r="PCM680" s="416"/>
      <c r="PCN680" s="416"/>
      <c r="PCO680" s="416"/>
      <c r="PCP680" s="416"/>
      <c r="PCQ680" s="416"/>
      <c r="PCR680" s="416"/>
      <c r="PCS680" s="416"/>
      <c r="PCT680" s="416"/>
      <c r="PCU680" s="416"/>
      <c r="PCV680" s="416"/>
      <c r="PCW680" s="416"/>
      <c r="PCX680" s="416"/>
      <c r="PCY680" s="416"/>
      <c r="PCZ680" s="416"/>
      <c r="PDA680" s="416"/>
      <c r="PDB680" s="416"/>
      <c r="PDC680" s="416"/>
      <c r="PDD680" s="416"/>
      <c r="PDE680" s="416"/>
      <c r="PDF680" s="416"/>
      <c r="PDG680" s="416"/>
      <c r="PDH680" s="416"/>
      <c r="PDI680" s="416"/>
      <c r="PDJ680" s="417"/>
      <c r="PDK680" s="417"/>
      <c r="PDL680" s="417"/>
      <c r="PDM680" s="417"/>
      <c r="PDN680" s="417"/>
      <c r="PDO680" s="417"/>
      <c r="PDP680" s="417"/>
      <c r="PDQ680" s="417"/>
      <c r="PDR680" s="417"/>
      <c r="PDS680" s="417"/>
      <c r="PDT680" s="417"/>
      <c r="PDU680" s="417"/>
      <c r="PDV680" s="417"/>
      <c r="PDW680" s="417"/>
      <c r="PDX680" s="417"/>
      <c r="PDY680" s="417"/>
      <c r="PDZ680" s="417"/>
      <c r="PEA680" s="417"/>
      <c r="PEB680" s="417"/>
      <c r="PEC680" s="417"/>
      <c r="PED680" s="417"/>
      <c r="PEE680" s="417"/>
      <c r="PEF680" s="417"/>
      <c r="PEG680" s="417"/>
      <c r="PEH680" s="418"/>
      <c r="PEI680" s="418"/>
      <c r="PEJ680" s="418"/>
      <c r="PEK680" s="418"/>
      <c r="PEL680" s="418"/>
      <c r="PEM680" s="417"/>
      <c r="PEN680" s="417"/>
      <c r="PEO680" s="418"/>
      <c r="PEP680" s="418"/>
      <c r="PEQ680" s="417"/>
      <c r="PER680" s="417"/>
      <c r="PES680" s="418"/>
      <c r="PET680" s="418"/>
      <c r="PEU680" s="417"/>
      <c r="PEV680" s="417"/>
      <c r="PEW680" s="417"/>
      <c r="PEX680" s="417"/>
      <c r="PEY680" s="417"/>
      <c r="PEZ680" s="417"/>
      <c r="PFA680" s="417"/>
      <c r="PFB680" s="418"/>
      <c r="PFC680" s="418"/>
      <c r="PFD680" s="417"/>
      <c r="PFE680" s="417"/>
      <c r="PFF680" s="418"/>
      <c r="PFG680" s="418"/>
      <c r="PFH680" s="417"/>
      <c r="PFI680" s="417"/>
      <c r="PFJ680" s="417"/>
      <c r="PFK680" s="417"/>
      <c r="PFL680" s="417"/>
      <c r="PFM680" s="411"/>
      <c r="PFN680" s="443"/>
      <c r="PFO680" s="417"/>
      <c r="PFP680" s="417"/>
      <c r="PFQ680" s="417"/>
      <c r="PFR680" s="417"/>
      <c r="PFS680" s="417"/>
      <c r="PFT680" s="417"/>
      <c r="PFU680" s="417"/>
      <c r="PFV680" s="416"/>
      <c r="PFW680" s="416"/>
      <c r="PFX680" s="416"/>
      <c r="PFY680" s="416"/>
      <c r="PFZ680" s="416"/>
      <c r="PGA680" s="416"/>
      <c r="PGB680" s="416"/>
      <c r="PGC680" s="416"/>
      <c r="PGD680" s="416"/>
      <c r="PGE680" s="416"/>
      <c r="PGF680" s="416"/>
      <c r="PGG680" s="416"/>
      <c r="PGH680" s="416"/>
      <c r="PGI680" s="416"/>
      <c r="PGJ680" s="416"/>
      <c r="PGK680" s="416"/>
      <c r="PGL680" s="416"/>
      <c r="PGM680" s="416"/>
      <c r="PGN680" s="416"/>
      <c r="PGO680" s="416"/>
      <c r="PGP680" s="416"/>
      <c r="PGQ680" s="416"/>
      <c r="PGR680" s="416"/>
      <c r="PGS680" s="416"/>
      <c r="PGT680" s="416"/>
      <c r="PGU680" s="416"/>
      <c r="PGV680" s="416"/>
      <c r="PGW680" s="416"/>
      <c r="PGX680" s="416"/>
      <c r="PGY680" s="416"/>
      <c r="PGZ680" s="416"/>
      <c r="PHA680" s="416"/>
      <c r="PHB680" s="416"/>
      <c r="PHC680" s="416"/>
      <c r="PHD680" s="416"/>
      <c r="PHE680" s="416"/>
      <c r="PHF680" s="416"/>
      <c r="PHG680" s="416"/>
      <c r="PHH680" s="416"/>
      <c r="PHI680" s="416"/>
      <c r="PHJ680" s="416"/>
      <c r="PHK680" s="416"/>
      <c r="PHL680" s="416"/>
      <c r="PHM680" s="416"/>
      <c r="PHN680" s="417"/>
      <c r="PHO680" s="417"/>
      <c r="PHP680" s="417"/>
      <c r="PHQ680" s="417"/>
      <c r="PHR680" s="417"/>
      <c r="PHS680" s="417"/>
      <c r="PHT680" s="417"/>
      <c r="PHU680" s="417"/>
      <c r="PHV680" s="417"/>
      <c r="PHW680" s="417"/>
      <c r="PHX680" s="417"/>
      <c r="PHY680" s="417"/>
      <c r="PHZ680" s="417"/>
      <c r="PIA680" s="417"/>
      <c r="PIB680" s="417"/>
      <c r="PIC680" s="417"/>
      <c r="PID680" s="417"/>
      <c r="PIE680" s="417"/>
      <c r="PIF680" s="417"/>
      <c r="PIG680" s="417"/>
      <c r="PIH680" s="417"/>
      <c r="PII680" s="417"/>
      <c r="PIJ680" s="417"/>
      <c r="PIK680" s="417"/>
      <c r="PIL680" s="418"/>
      <c r="PIM680" s="418"/>
      <c r="PIN680" s="418"/>
      <c r="PIO680" s="418"/>
      <c r="PIP680" s="418"/>
      <c r="PIQ680" s="417"/>
      <c r="PIR680" s="417"/>
      <c r="PIS680" s="418"/>
      <c r="PIT680" s="418"/>
      <c r="PIU680" s="417"/>
      <c r="PIV680" s="417"/>
      <c r="PIW680" s="418"/>
      <c r="PIX680" s="418"/>
      <c r="PIY680" s="417"/>
      <c r="PIZ680" s="417"/>
      <c r="PJA680" s="417"/>
      <c r="PJB680" s="417"/>
      <c r="PJC680" s="417"/>
      <c r="PJD680" s="417"/>
      <c r="PJE680" s="417"/>
      <c r="PJF680" s="418"/>
      <c r="PJG680" s="418"/>
      <c r="PJH680" s="417"/>
      <c r="PJI680" s="417"/>
      <c r="PJJ680" s="418"/>
      <c r="PJK680" s="418"/>
      <c r="PJL680" s="417"/>
      <c r="PJM680" s="417"/>
      <c r="PJN680" s="417"/>
      <c r="PJO680" s="417"/>
      <c r="PJP680" s="417"/>
      <c r="PJQ680" s="411"/>
      <c r="PJR680" s="443"/>
      <c r="PJS680" s="417"/>
      <c r="PJT680" s="417"/>
      <c r="PJU680" s="417"/>
      <c r="PJV680" s="417"/>
      <c r="PJW680" s="417"/>
      <c r="PJX680" s="417"/>
      <c r="PJY680" s="417"/>
      <c r="PJZ680" s="416"/>
      <c r="PKA680" s="416"/>
      <c r="PKB680" s="416"/>
      <c r="PKC680" s="416"/>
      <c r="PKD680" s="416"/>
      <c r="PKE680" s="416"/>
      <c r="PKF680" s="416"/>
      <c r="PKG680" s="416"/>
      <c r="PKH680" s="416"/>
      <c r="PKI680" s="416"/>
      <c r="PKJ680" s="416"/>
      <c r="PKK680" s="416"/>
      <c r="PKL680" s="416"/>
      <c r="PKM680" s="416"/>
      <c r="PKN680" s="416"/>
      <c r="PKO680" s="416"/>
      <c r="PKP680" s="416"/>
      <c r="PKQ680" s="416"/>
      <c r="PKR680" s="416"/>
      <c r="PKS680" s="416"/>
      <c r="PKT680" s="416"/>
      <c r="PKU680" s="416"/>
      <c r="PKV680" s="416"/>
      <c r="PKW680" s="416"/>
      <c r="PKX680" s="416"/>
      <c r="PKY680" s="416"/>
      <c r="PKZ680" s="416"/>
      <c r="PLA680" s="416"/>
      <c r="PLB680" s="416"/>
      <c r="PLC680" s="416"/>
      <c r="PLD680" s="416"/>
      <c r="PLE680" s="416"/>
      <c r="PLF680" s="416"/>
      <c r="PLG680" s="416"/>
      <c r="PLH680" s="416"/>
      <c r="PLI680" s="416"/>
      <c r="PLJ680" s="416"/>
      <c r="PLK680" s="416"/>
      <c r="PLL680" s="416"/>
      <c r="PLM680" s="416"/>
      <c r="PLN680" s="416"/>
      <c r="PLO680" s="416"/>
      <c r="PLP680" s="416"/>
      <c r="PLQ680" s="416"/>
      <c r="PLR680" s="417"/>
      <c r="PLS680" s="417"/>
      <c r="PLT680" s="417"/>
      <c r="PLU680" s="417"/>
      <c r="PLV680" s="417"/>
      <c r="PLW680" s="417"/>
      <c r="PLX680" s="417"/>
      <c r="PLY680" s="417"/>
      <c r="PLZ680" s="417"/>
      <c r="PMA680" s="417"/>
      <c r="PMB680" s="417"/>
      <c r="PMC680" s="417"/>
      <c r="PMD680" s="417"/>
      <c r="PME680" s="417"/>
      <c r="PMF680" s="417"/>
      <c r="PMG680" s="417"/>
      <c r="PMH680" s="417"/>
      <c r="PMI680" s="417"/>
      <c r="PMJ680" s="417"/>
      <c r="PMK680" s="417"/>
      <c r="PML680" s="417"/>
      <c r="PMM680" s="417"/>
      <c r="PMN680" s="417"/>
      <c r="PMO680" s="417"/>
      <c r="PMP680" s="418"/>
      <c r="PMQ680" s="418"/>
      <c r="PMR680" s="418"/>
      <c r="PMS680" s="418"/>
      <c r="PMT680" s="418"/>
      <c r="PMU680" s="417"/>
      <c r="PMV680" s="417"/>
      <c r="PMW680" s="418"/>
      <c r="PMX680" s="418"/>
      <c r="PMY680" s="417"/>
      <c r="PMZ680" s="417"/>
      <c r="PNA680" s="418"/>
      <c r="PNB680" s="418"/>
      <c r="PNC680" s="417"/>
      <c r="PND680" s="417"/>
      <c r="PNE680" s="417"/>
      <c r="PNF680" s="417"/>
      <c r="PNG680" s="417"/>
      <c r="PNH680" s="417"/>
      <c r="PNI680" s="417"/>
      <c r="PNJ680" s="418"/>
      <c r="PNK680" s="418"/>
      <c r="PNL680" s="417"/>
      <c r="PNM680" s="417"/>
      <c r="PNN680" s="418"/>
      <c r="PNO680" s="418"/>
      <c r="PNP680" s="417"/>
      <c r="PNQ680" s="417"/>
      <c r="PNR680" s="417"/>
      <c r="PNS680" s="417"/>
      <c r="PNT680" s="417"/>
      <c r="PNU680" s="411"/>
      <c r="PNV680" s="443"/>
      <c r="PNW680" s="417"/>
      <c r="PNX680" s="417"/>
      <c r="PNY680" s="417"/>
      <c r="PNZ680" s="417"/>
      <c r="POA680" s="417"/>
      <c r="POB680" s="417"/>
      <c r="POC680" s="417"/>
      <c r="POD680" s="416"/>
      <c r="POE680" s="416"/>
      <c r="POF680" s="416"/>
      <c r="POG680" s="416"/>
      <c r="POH680" s="416"/>
      <c r="POI680" s="416"/>
      <c r="POJ680" s="416"/>
      <c r="POK680" s="416"/>
      <c r="POL680" s="416"/>
      <c r="POM680" s="416"/>
      <c r="PON680" s="416"/>
      <c r="POO680" s="416"/>
      <c r="POP680" s="416"/>
      <c r="POQ680" s="416"/>
      <c r="POR680" s="416"/>
      <c r="POS680" s="416"/>
      <c r="POT680" s="416"/>
      <c r="POU680" s="416"/>
      <c r="POV680" s="416"/>
      <c r="POW680" s="416"/>
      <c r="POX680" s="416"/>
      <c r="POY680" s="416"/>
      <c r="POZ680" s="416"/>
      <c r="PPA680" s="416"/>
      <c r="PPB680" s="416"/>
      <c r="PPC680" s="416"/>
      <c r="PPD680" s="416"/>
      <c r="PPE680" s="416"/>
      <c r="PPF680" s="416"/>
      <c r="PPG680" s="416"/>
      <c r="PPH680" s="416"/>
      <c r="PPI680" s="416"/>
      <c r="PPJ680" s="416"/>
      <c r="PPK680" s="416"/>
      <c r="PPL680" s="416"/>
      <c r="PPM680" s="416"/>
      <c r="PPN680" s="416"/>
      <c r="PPO680" s="416"/>
      <c r="PPP680" s="416"/>
      <c r="PPQ680" s="416"/>
      <c r="PPR680" s="416"/>
      <c r="PPS680" s="416"/>
      <c r="PPT680" s="416"/>
      <c r="PPU680" s="416"/>
      <c r="PPV680" s="417"/>
      <c r="PPW680" s="417"/>
      <c r="PPX680" s="417"/>
      <c r="PPY680" s="417"/>
      <c r="PPZ680" s="417"/>
      <c r="PQA680" s="417"/>
      <c r="PQB680" s="417"/>
      <c r="PQC680" s="417"/>
      <c r="PQD680" s="417"/>
      <c r="PQE680" s="417"/>
      <c r="PQF680" s="417"/>
      <c r="PQG680" s="417"/>
      <c r="PQH680" s="417"/>
      <c r="PQI680" s="417"/>
      <c r="PQJ680" s="417"/>
      <c r="PQK680" s="417"/>
      <c r="PQL680" s="417"/>
      <c r="PQM680" s="417"/>
      <c r="PQN680" s="417"/>
      <c r="PQO680" s="417"/>
      <c r="PQP680" s="417"/>
      <c r="PQQ680" s="417"/>
      <c r="PQR680" s="417"/>
      <c r="PQS680" s="417"/>
      <c r="PQT680" s="418"/>
      <c r="PQU680" s="418"/>
      <c r="PQV680" s="418"/>
      <c r="PQW680" s="418"/>
      <c r="PQX680" s="418"/>
      <c r="PQY680" s="417"/>
      <c r="PQZ680" s="417"/>
      <c r="PRA680" s="418"/>
      <c r="PRB680" s="418"/>
      <c r="PRC680" s="417"/>
      <c r="PRD680" s="417"/>
      <c r="PRE680" s="418"/>
      <c r="PRF680" s="418"/>
      <c r="PRG680" s="417"/>
      <c r="PRH680" s="417"/>
      <c r="PRI680" s="417"/>
      <c r="PRJ680" s="417"/>
      <c r="PRK680" s="417"/>
      <c r="PRL680" s="417"/>
      <c r="PRM680" s="417"/>
      <c r="PRN680" s="418"/>
      <c r="PRO680" s="418"/>
      <c r="PRP680" s="417"/>
      <c r="PRQ680" s="417"/>
      <c r="PRR680" s="418"/>
      <c r="PRS680" s="418"/>
      <c r="PRT680" s="417"/>
      <c r="PRU680" s="417"/>
      <c r="PRV680" s="417"/>
      <c r="PRW680" s="417"/>
      <c r="PRX680" s="417"/>
      <c r="PRY680" s="411"/>
      <c r="PRZ680" s="443"/>
      <c r="PSA680" s="417"/>
      <c r="PSB680" s="417"/>
      <c r="PSC680" s="417"/>
      <c r="PSD680" s="417"/>
      <c r="PSE680" s="417"/>
      <c r="PSF680" s="417"/>
      <c r="PSG680" s="417"/>
      <c r="PSH680" s="416"/>
      <c r="PSI680" s="416"/>
      <c r="PSJ680" s="416"/>
      <c r="PSK680" s="416"/>
      <c r="PSL680" s="416"/>
      <c r="PSM680" s="416"/>
      <c r="PSN680" s="416"/>
      <c r="PSO680" s="416"/>
      <c r="PSP680" s="416"/>
      <c r="PSQ680" s="416"/>
      <c r="PSR680" s="416"/>
      <c r="PSS680" s="416"/>
      <c r="PST680" s="416"/>
      <c r="PSU680" s="416"/>
      <c r="PSV680" s="416"/>
      <c r="PSW680" s="416"/>
      <c r="PSX680" s="416"/>
      <c r="PSY680" s="416"/>
      <c r="PSZ680" s="416"/>
      <c r="PTA680" s="416"/>
      <c r="PTB680" s="416"/>
      <c r="PTC680" s="416"/>
      <c r="PTD680" s="416"/>
      <c r="PTE680" s="416"/>
      <c r="PTF680" s="416"/>
      <c r="PTG680" s="416"/>
      <c r="PTH680" s="416"/>
      <c r="PTI680" s="416"/>
      <c r="PTJ680" s="416"/>
      <c r="PTK680" s="416"/>
      <c r="PTL680" s="416"/>
      <c r="PTM680" s="416"/>
      <c r="PTN680" s="416"/>
      <c r="PTO680" s="416"/>
      <c r="PTP680" s="416"/>
      <c r="PTQ680" s="416"/>
      <c r="PTR680" s="416"/>
      <c r="PTS680" s="416"/>
      <c r="PTT680" s="416"/>
      <c r="PTU680" s="416"/>
      <c r="PTV680" s="416"/>
      <c r="PTW680" s="416"/>
      <c r="PTX680" s="416"/>
      <c r="PTY680" s="416"/>
      <c r="PTZ680" s="417"/>
      <c r="PUA680" s="417"/>
      <c r="PUB680" s="417"/>
      <c r="PUC680" s="417"/>
      <c r="PUD680" s="417"/>
      <c r="PUE680" s="417"/>
      <c r="PUF680" s="417"/>
      <c r="PUG680" s="417"/>
      <c r="PUH680" s="417"/>
      <c r="PUI680" s="417"/>
      <c r="PUJ680" s="417"/>
      <c r="PUK680" s="417"/>
      <c r="PUL680" s="417"/>
      <c r="PUM680" s="417"/>
      <c r="PUN680" s="417"/>
      <c r="PUO680" s="417"/>
      <c r="PUP680" s="417"/>
      <c r="PUQ680" s="417"/>
      <c r="PUR680" s="417"/>
      <c r="PUS680" s="417"/>
      <c r="PUT680" s="417"/>
      <c r="PUU680" s="417"/>
      <c r="PUV680" s="417"/>
      <c r="PUW680" s="417"/>
      <c r="PUX680" s="418"/>
      <c r="PUY680" s="418"/>
      <c r="PUZ680" s="418"/>
      <c r="PVA680" s="418"/>
      <c r="PVB680" s="418"/>
      <c r="PVC680" s="417"/>
      <c r="PVD680" s="417"/>
      <c r="PVE680" s="418"/>
      <c r="PVF680" s="418"/>
      <c r="PVG680" s="417"/>
      <c r="PVH680" s="417"/>
      <c r="PVI680" s="418"/>
      <c r="PVJ680" s="418"/>
      <c r="PVK680" s="417"/>
      <c r="PVL680" s="417"/>
      <c r="PVM680" s="417"/>
      <c r="PVN680" s="417"/>
      <c r="PVO680" s="417"/>
      <c r="PVP680" s="417"/>
      <c r="PVQ680" s="417"/>
      <c r="PVR680" s="418"/>
      <c r="PVS680" s="418"/>
      <c r="PVT680" s="417"/>
      <c r="PVU680" s="417"/>
      <c r="PVV680" s="418"/>
      <c r="PVW680" s="418"/>
      <c r="PVX680" s="417"/>
      <c r="PVY680" s="417"/>
      <c r="PVZ680" s="417"/>
      <c r="PWA680" s="417"/>
      <c r="PWB680" s="417"/>
      <c r="PWC680" s="411"/>
      <c r="PWD680" s="443"/>
      <c r="PWE680" s="417"/>
      <c r="PWF680" s="417"/>
      <c r="PWG680" s="417"/>
      <c r="PWH680" s="417"/>
      <c r="PWI680" s="417"/>
      <c r="PWJ680" s="417"/>
      <c r="PWK680" s="417"/>
      <c r="PWL680" s="416"/>
      <c r="PWM680" s="416"/>
      <c r="PWN680" s="416"/>
      <c r="PWO680" s="416"/>
      <c r="PWP680" s="416"/>
      <c r="PWQ680" s="416"/>
      <c r="PWR680" s="416"/>
      <c r="PWS680" s="416"/>
      <c r="PWT680" s="416"/>
      <c r="PWU680" s="416"/>
      <c r="PWV680" s="416"/>
      <c r="PWW680" s="416"/>
      <c r="PWX680" s="416"/>
      <c r="PWY680" s="416"/>
      <c r="PWZ680" s="416"/>
      <c r="PXA680" s="416"/>
      <c r="PXB680" s="416"/>
      <c r="PXC680" s="416"/>
      <c r="PXD680" s="416"/>
      <c r="PXE680" s="416"/>
      <c r="PXF680" s="416"/>
      <c r="PXG680" s="416"/>
      <c r="PXH680" s="416"/>
      <c r="PXI680" s="416"/>
      <c r="PXJ680" s="416"/>
      <c r="PXK680" s="416"/>
      <c r="PXL680" s="416"/>
      <c r="PXM680" s="416"/>
      <c r="PXN680" s="416"/>
      <c r="PXO680" s="416"/>
      <c r="PXP680" s="416"/>
      <c r="PXQ680" s="416"/>
      <c r="PXR680" s="416"/>
      <c r="PXS680" s="416"/>
      <c r="PXT680" s="416"/>
      <c r="PXU680" s="416"/>
      <c r="PXV680" s="416"/>
      <c r="PXW680" s="416"/>
      <c r="PXX680" s="416"/>
      <c r="PXY680" s="416"/>
      <c r="PXZ680" s="416"/>
      <c r="PYA680" s="416"/>
      <c r="PYB680" s="416"/>
      <c r="PYC680" s="416"/>
      <c r="PYD680" s="417"/>
      <c r="PYE680" s="417"/>
      <c r="PYF680" s="417"/>
      <c r="PYG680" s="417"/>
      <c r="PYH680" s="417"/>
      <c r="PYI680" s="417"/>
      <c r="PYJ680" s="417"/>
      <c r="PYK680" s="417"/>
      <c r="PYL680" s="417"/>
      <c r="PYM680" s="417"/>
      <c r="PYN680" s="417"/>
      <c r="PYO680" s="417"/>
      <c r="PYP680" s="417"/>
      <c r="PYQ680" s="417"/>
      <c r="PYR680" s="417"/>
      <c r="PYS680" s="417"/>
      <c r="PYT680" s="417"/>
      <c r="PYU680" s="417"/>
      <c r="PYV680" s="417"/>
      <c r="PYW680" s="417"/>
      <c r="PYX680" s="417"/>
      <c r="PYY680" s="417"/>
      <c r="PYZ680" s="417"/>
      <c r="PZA680" s="417"/>
      <c r="PZB680" s="418"/>
      <c r="PZC680" s="418"/>
      <c r="PZD680" s="418"/>
      <c r="PZE680" s="418"/>
      <c r="PZF680" s="418"/>
      <c r="PZG680" s="417"/>
      <c r="PZH680" s="417"/>
      <c r="PZI680" s="418"/>
      <c r="PZJ680" s="418"/>
      <c r="PZK680" s="417"/>
      <c r="PZL680" s="417"/>
      <c r="PZM680" s="418"/>
      <c r="PZN680" s="418"/>
      <c r="PZO680" s="417"/>
      <c r="PZP680" s="417"/>
      <c r="PZQ680" s="417"/>
      <c r="PZR680" s="417"/>
      <c r="PZS680" s="417"/>
      <c r="PZT680" s="417"/>
      <c r="PZU680" s="417"/>
      <c r="PZV680" s="418"/>
      <c r="PZW680" s="418"/>
      <c r="PZX680" s="417"/>
      <c r="PZY680" s="417"/>
      <c r="PZZ680" s="418"/>
      <c r="QAA680" s="418"/>
      <c r="QAB680" s="417"/>
      <c r="QAC680" s="417"/>
      <c r="QAD680" s="417"/>
      <c r="QAE680" s="417"/>
      <c r="QAF680" s="417"/>
      <c r="QAG680" s="411"/>
      <c r="QAH680" s="443"/>
      <c r="QAI680" s="417"/>
      <c r="QAJ680" s="417"/>
      <c r="QAK680" s="417"/>
      <c r="QAL680" s="417"/>
      <c r="QAM680" s="417"/>
      <c r="QAN680" s="417"/>
      <c r="QAO680" s="417"/>
      <c r="QAP680" s="416"/>
      <c r="QAQ680" s="416"/>
      <c r="QAR680" s="416"/>
      <c r="QAS680" s="416"/>
      <c r="QAT680" s="416"/>
      <c r="QAU680" s="416"/>
      <c r="QAV680" s="416"/>
      <c r="QAW680" s="416"/>
      <c r="QAX680" s="416"/>
      <c r="QAY680" s="416"/>
      <c r="QAZ680" s="416"/>
      <c r="QBA680" s="416"/>
      <c r="QBB680" s="416"/>
      <c r="QBC680" s="416"/>
      <c r="QBD680" s="416"/>
      <c r="QBE680" s="416"/>
      <c r="QBF680" s="416"/>
      <c r="QBG680" s="416"/>
      <c r="QBH680" s="416"/>
      <c r="QBI680" s="416"/>
      <c r="QBJ680" s="416"/>
      <c r="QBK680" s="416"/>
      <c r="QBL680" s="416"/>
      <c r="QBM680" s="416"/>
      <c r="QBN680" s="416"/>
      <c r="QBO680" s="416"/>
      <c r="QBP680" s="416"/>
      <c r="QBQ680" s="416"/>
      <c r="QBR680" s="416"/>
      <c r="QBS680" s="416"/>
      <c r="QBT680" s="416"/>
      <c r="QBU680" s="416"/>
      <c r="QBV680" s="416"/>
      <c r="QBW680" s="416"/>
      <c r="QBX680" s="416"/>
      <c r="QBY680" s="416"/>
      <c r="QBZ680" s="416"/>
      <c r="QCA680" s="416"/>
      <c r="QCB680" s="416"/>
      <c r="QCC680" s="416"/>
      <c r="QCD680" s="416"/>
      <c r="QCE680" s="416"/>
      <c r="QCF680" s="416"/>
      <c r="QCG680" s="416"/>
      <c r="QCH680" s="417"/>
      <c r="QCI680" s="417"/>
      <c r="QCJ680" s="417"/>
      <c r="QCK680" s="417"/>
      <c r="QCL680" s="417"/>
      <c r="QCM680" s="417"/>
      <c r="QCN680" s="417"/>
      <c r="QCO680" s="417"/>
      <c r="QCP680" s="417"/>
      <c r="QCQ680" s="417"/>
      <c r="QCR680" s="417"/>
      <c r="QCS680" s="417"/>
      <c r="QCT680" s="417"/>
      <c r="QCU680" s="417"/>
      <c r="QCV680" s="417"/>
      <c r="QCW680" s="417"/>
      <c r="QCX680" s="417"/>
      <c r="QCY680" s="417"/>
      <c r="QCZ680" s="417"/>
      <c r="QDA680" s="417"/>
      <c r="QDB680" s="417"/>
      <c r="QDC680" s="417"/>
      <c r="QDD680" s="417"/>
      <c r="QDE680" s="417"/>
      <c r="QDF680" s="418"/>
      <c r="QDG680" s="418"/>
      <c r="QDH680" s="418"/>
      <c r="QDI680" s="418"/>
      <c r="QDJ680" s="418"/>
      <c r="QDK680" s="417"/>
      <c r="QDL680" s="417"/>
      <c r="QDM680" s="418"/>
      <c r="QDN680" s="418"/>
      <c r="QDO680" s="417"/>
      <c r="QDP680" s="417"/>
      <c r="QDQ680" s="418"/>
      <c r="QDR680" s="418"/>
      <c r="QDS680" s="417"/>
      <c r="QDT680" s="417"/>
      <c r="QDU680" s="417"/>
      <c r="QDV680" s="417"/>
      <c r="QDW680" s="417"/>
      <c r="QDX680" s="417"/>
      <c r="QDY680" s="417"/>
      <c r="QDZ680" s="418"/>
      <c r="QEA680" s="418"/>
      <c r="QEB680" s="417"/>
      <c r="QEC680" s="417"/>
      <c r="QED680" s="418"/>
      <c r="QEE680" s="418"/>
      <c r="QEF680" s="417"/>
      <c r="QEG680" s="417"/>
      <c r="QEH680" s="417"/>
      <c r="QEI680" s="417"/>
      <c r="QEJ680" s="417"/>
      <c r="QEK680" s="411"/>
      <c r="QEL680" s="443"/>
      <c r="QEM680" s="417"/>
      <c r="QEN680" s="417"/>
      <c r="QEO680" s="417"/>
      <c r="QEP680" s="417"/>
      <c r="QEQ680" s="417"/>
      <c r="QER680" s="417"/>
      <c r="QES680" s="417"/>
      <c r="QET680" s="416"/>
      <c r="QEU680" s="416"/>
      <c r="QEV680" s="416"/>
      <c r="QEW680" s="416"/>
      <c r="QEX680" s="416"/>
      <c r="QEY680" s="416"/>
      <c r="QEZ680" s="416"/>
      <c r="QFA680" s="416"/>
      <c r="QFB680" s="416"/>
      <c r="QFC680" s="416"/>
      <c r="QFD680" s="416"/>
      <c r="QFE680" s="416"/>
      <c r="QFF680" s="416"/>
      <c r="QFG680" s="416"/>
      <c r="QFH680" s="416"/>
      <c r="QFI680" s="416"/>
      <c r="QFJ680" s="416"/>
      <c r="QFK680" s="416"/>
      <c r="QFL680" s="416"/>
      <c r="QFM680" s="416"/>
      <c r="QFN680" s="416"/>
      <c r="QFO680" s="416"/>
      <c r="QFP680" s="416"/>
      <c r="QFQ680" s="416"/>
      <c r="QFR680" s="416"/>
      <c r="QFS680" s="416"/>
      <c r="QFT680" s="416"/>
      <c r="QFU680" s="416"/>
      <c r="QFV680" s="416"/>
      <c r="QFW680" s="416"/>
      <c r="QFX680" s="416"/>
      <c r="QFY680" s="416"/>
      <c r="QFZ680" s="416"/>
      <c r="QGA680" s="416"/>
      <c r="QGB680" s="416"/>
      <c r="QGC680" s="416"/>
      <c r="QGD680" s="416"/>
      <c r="QGE680" s="416"/>
      <c r="QGF680" s="416"/>
      <c r="QGG680" s="416"/>
      <c r="QGH680" s="416"/>
      <c r="QGI680" s="416"/>
      <c r="QGJ680" s="416"/>
      <c r="QGK680" s="416"/>
      <c r="QGL680" s="417"/>
      <c r="QGM680" s="417"/>
      <c r="QGN680" s="417"/>
      <c r="QGO680" s="417"/>
      <c r="QGP680" s="417"/>
      <c r="QGQ680" s="417"/>
      <c r="QGR680" s="417"/>
      <c r="QGS680" s="417"/>
      <c r="QGT680" s="417"/>
      <c r="QGU680" s="417"/>
      <c r="QGV680" s="417"/>
      <c r="QGW680" s="417"/>
      <c r="QGX680" s="417"/>
      <c r="QGY680" s="417"/>
      <c r="QGZ680" s="417"/>
      <c r="QHA680" s="417"/>
      <c r="QHB680" s="417"/>
      <c r="QHC680" s="417"/>
      <c r="QHD680" s="417"/>
      <c r="QHE680" s="417"/>
      <c r="QHF680" s="417"/>
      <c r="QHG680" s="417"/>
      <c r="QHH680" s="417"/>
      <c r="QHI680" s="417"/>
      <c r="QHJ680" s="418"/>
      <c r="QHK680" s="418"/>
      <c r="QHL680" s="418"/>
      <c r="QHM680" s="418"/>
      <c r="QHN680" s="418"/>
      <c r="QHO680" s="417"/>
      <c r="QHP680" s="417"/>
      <c r="QHQ680" s="418"/>
      <c r="QHR680" s="418"/>
      <c r="QHS680" s="417"/>
      <c r="QHT680" s="417"/>
      <c r="QHU680" s="418"/>
      <c r="QHV680" s="418"/>
      <c r="QHW680" s="417"/>
      <c r="QHX680" s="417"/>
      <c r="QHY680" s="417"/>
      <c r="QHZ680" s="417"/>
      <c r="QIA680" s="417"/>
      <c r="QIB680" s="417"/>
      <c r="QIC680" s="417"/>
      <c r="QID680" s="418"/>
      <c r="QIE680" s="418"/>
      <c r="QIF680" s="417"/>
      <c r="QIG680" s="417"/>
      <c r="QIH680" s="418"/>
      <c r="QII680" s="418"/>
      <c r="QIJ680" s="417"/>
      <c r="QIK680" s="417"/>
      <c r="QIL680" s="417"/>
      <c r="QIM680" s="417"/>
      <c r="QIN680" s="417"/>
      <c r="QIO680" s="411"/>
      <c r="QIP680" s="443"/>
      <c r="QIQ680" s="417"/>
      <c r="QIR680" s="417"/>
      <c r="QIS680" s="417"/>
      <c r="QIT680" s="417"/>
      <c r="QIU680" s="417"/>
      <c r="QIV680" s="417"/>
      <c r="QIW680" s="417"/>
      <c r="QIX680" s="416"/>
      <c r="QIY680" s="416"/>
      <c r="QIZ680" s="416"/>
      <c r="QJA680" s="416"/>
      <c r="QJB680" s="416"/>
      <c r="QJC680" s="416"/>
      <c r="QJD680" s="416"/>
      <c r="QJE680" s="416"/>
      <c r="QJF680" s="416"/>
      <c r="QJG680" s="416"/>
      <c r="QJH680" s="416"/>
      <c r="QJI680" s="416"/>
      <c r="QJJ680" s="416"/>
      <c r="QJK680" s="416"/>
      <c r="QJL680" s="416"/>
      <c r="QJM680" s="416"/>
      <c r="QJN680" s="416"/>
      <c r="QJO680" s="416"/>
      <c r="QJP680" s="416"/>
      <c r="QJQ680" s="416"/>
      <c r="QJR680" s="416"/>
      <c r="QJS680" s="416"/>
      <c r="QJT680" s="416"/>
      <c r="QJU680" s="416"/>
      <c r="QJV680" s="416"/>
      <c r="QJW680" s="416"/>
      <c r="QJX680" s="416"/>
      <c r="QJY680" s="416"/>
      <c r="QJZ680" s="416"/>
      <c r="QKA680" s="416"/>
      <c r="QKB680" s="416"/>
      <c r="QKC680" s="416"/>
      <c r="QKD680" s="416"/>
      <c r="QKE680" s="416"/>
      <c r="QKF680" s="416"/>
      <c r="QKG680" s="416"/>
      <c r="QKH680" s="416"/>
      <c r="QKI680" s="416"/>
      <c r="QKJ680" s="416"/>
      <c r="QKK680" s="416"/>
      <c r="QKL680" s="416"/>
      <c r="QKM680" s="416"/>
      <c r="QKN680" s="416"/>
      <c r="QKO680" s="416"/>
      <c r="QKP680" s="417"/>
      <c r="QKQ680" s="417"/>
      <c r="QKR680" s="417"/>
      <c r="QKS680" s="417"/>
      <c r="QKT680" s="417"/>
      <c r="QKU680" s="417"/>
      <c r="QKV680" s="417"/>
      <c r="QKW680" s="417"/>
      <c r="QKX680" s="417"/>
      <c r="QKY680" s="417"/>
      <c r="QKZ680" s="417"/>
      <c r="QLA680" s="417"/>
      <c r="QLB680" s="417"/>
      <c r="QLC680" s="417"/>
      <c r="QLD680" s="417"/>
      <c r="QLE680" s="417"/>
      <c r="QLF680" s="417"/>
      <c r="QLG680" s="417"/>
      <c r="QLH680" s="417"/>
      <c r="QLI680" s="417"/>
      <c r="QLJ680" s="417"/>
      <c r="QLK680" s="417"/>
      <c r="QLL680" s="417"/>
      <c r="QLM680" s="417"/>
      <c r="QLN680" s="418"/>
      <c r="QLO680" s="418"/>
      <c r="QLP680" s="418"/>
      <c r="QLQ680" s="418"/>
      <c r="QLR680" s="418"/>
      <c r="QLS680" s="417"/>
      <c r="QLT680" s="417"/>
      <c r="QLU680" s="418"/>
      <c r="QLV680" s="418"/>
      <c r="QLW680" s="417"/>
      <c r="QLX680" s="417"/>
      <c r="QLY680" s="418"/>
      <c r="QLZ680" s="418"/>
      <c r="QMA680" s="417"/>
      <c r="QMB680" s="417"/>
      <c r="QMC680" s="417"/>
      <c r="QMD680" s="417"/>
      <c r="QME680" s="417"/>
      <c r="QMF680" s="417"/>
      <c r="QMG680" s="417"/>
      <c r="QMH680" s="418"/>
      <c r="QMI680" s="418"/>
      <c r="QMJ680" s="417"/>
      <c r="QMK680" s="417"/>
      <c r="QML680" s="418"/>
      <c r="QMM680" s="418"/>
      <c r="QMN680" s="417"/>
      <c r="QMO680" s="417"/>
      <c r="QMP680" s="417"/>
      <c r="QMQ680" s="417"/>
      <c r="QMR680" s="417"/>
      <c r="QMS680" s="411"/>
      <c r="QMT680" s="443"/>
      <c r="QMU680" s="417"/>
      <c r="QMV680" s="417"/>
      <c r="QMW680" s="417"/>
      <c r="QMX680" s="417"/>
      <c r="QMY680" s="417"/>
      <c r="QMZ680" s="417"/>
      <c r="QNA680" s="417"/>
      <c r="QNB680" s="416"/>
      <c r="QNC680" s="416"/>
      <c r="QND680" s="416"/>
      <c r="QNE680" s="416"/>
      <c r="QNF680" s="416"/>
      <c r="QNG680" s="416"/>
      <c r="QNH680" s="416"/>
      <c r="QNI680" s="416"/>
      <c r="QNJ680" s="416"/>
      <c r="QNK680" s="416"/>
      <c r="QNL680" s="416"/>
      <c r="QNM680" s="416"/>
      <c r="QNN680" s="416"/>
      <c r="QNO680" s="416"/>
      <c r="QNP680" s="416"/>
      <c r="QNQ680" s="416"/>
      <c r="QNR680" s="416"/>
      <c r="QNS680" s="416"/>
      <c r="QNT680" s="416"/>
      <c r="QNU680" s="416"/>
      <c r="QNV680" s="416"/>
      <c r="QNW680" s="416"/>
      <c r="QNX680" s="416"/>
      <c r="QNY680" s="416"/>
      <c r="QNZ680" s="416"/>
      <c r="QOA680" s="416"/>
      <c r="QOB680" s="416"/>
      <c r="QOC680" s="416"/>
      <c r="QOD680" s="416"/>
      <c r="QOE680" s="416"/>
      <c r="QOF680" s="416"/>
      <c r="QOG680" s="416"/>
      <c r="QOH680" s="416"/>
      <c r="QOI680" s="416"/>
      <c r="QOJ680" s="416"/>
      <c r="QOK680" s="416"/>
      <c r="QOL680" s="416"/>
      <c r="QOM680" s="416"/>
      <c r="QON680" s="416"/>
      <c r="QOO680" s="416"/>
      <c r="QOP680" s="416"/>
      <c r="QOQ680" s="416"/>
      <c r="QOR680" s="416"/>
      <c r="QOS680" s="416"/>
      <c r="QOT680" s="417"/>
      <c r="QOU680" s="417"/>
      <c r="QOV680" s="417"/>
      <c r="QOW680" s="417"/>
      <c r="QOX680" s="417"/>
      <c r="QOY680" s="417"/>
      <c r="QOZ680" s="417"/>
      <c r="QPA680" s="417"/>
      <c r="QPB680" s="417"/>
      <c r="QPC680" s="417"/>
      <c r="QPD680" s="417"/>
      <c r="QPE680" s="417"/>
      <c r="QPF680" s="417"/>
      <c r="QPG680" s="417"/>
      <c r="QPH680" s="417"/>
      <c r="QPI680" s="417"/>
      <c r="QPJ680" s="417"/>
      <c r="QPK680" s="417"/>
      <c r="QPL680" s="417"/>
      <c r="QPM680" s="417"/>
      <c r="QPN680" s="417"/>
      <c r="QPO680" s="417"/>
      <c r="QPP680" s="417"/>
      <c r="QPQ680" s="417"/>
      <c r="QPR680" s="418"/>
      <c r="QPS680" s="418"/>
      <c r="QPT680" s="418"/>
      <c r="QPU680" s="418"/>
      <c r="QPV680" s="418"/>
      <c r="QPW680" s="417"/>
      <c r="QPX680" s="417"/>
      <c r="QPY680" s="418"/>
      <c r="QPZ680" s="418"/>
      <c r="QQA680" s="417"/>
      <c r="QQB680" s="417"/>
      <c r="QQC680" s="418"/>
      <c r="QQD680" s="418"/>
      <c r="QQE680" s="417"/>
      <c r="QQF680" s="417"/>
      <c r="QQG680" s="417"/>
      <c r="QQH680" s="417"/>
      <c r="QQI680" s="417"/>
      <c r="QQJ680" s="417"/>
      <c r="QQK680" s="417"/>
      <c r="QQL680" s="418"/>
      <c r="QQM680" s="418"/>
      <c r="QQN680" s="417"/>
      <c r="QQO680" s="417"/>
      <c r="QQP680" s="418"/>
      <c r="QQQ680" s="418"/>
      <c r="QQR680" s="417"/>
      <c r="QQS680" s="417"/>
      <c r="QQT680" s="417"/>
      <c r="QQU680" s="417"/>
      <c r="QQV680" s="417"/>
      <c r="QQW680" s="411"/>
      <c r="QQX680" s="443"/>
      <c r="QQY680" s="417"/>
      <c r="QQZ680" s="417"/>
      <c r="QRA680" s="417"/>
      <c r="QRB680" s="417"/>
      <c r="QRC680" s="417"/>
      <c r="QRD680" s="417"/>
      <c r="QRE680" s="417"/>
      <c r="QRF680" s="416"/>
      <c r="QRG680" s="416"/>
      <c r="QRH680" s="416"/>
      <c r="QRI680" s="416"/>
      <c r="QRJ680" s="416"/>
      <c r="QRK680" s="416"/>
      <c r="QRL680" s="416"/>
      <c r="QRM680" s="416"/>
      <c r="QRN680" s="416"/>
      <c r="QRO680" s="416"/>
      <c r="QRP680" s="416"/>
      <c r="QRQ680" s="416"/>
      <c r="QRR680" s="416"/>
      <c r="QRS680" s="416"/>
      <c r="QRT680" s="416"/>
      <c r="QRU680" s="416"/>
      <c r="QRV680" s="416"/>
      <c r="QRW680" s="416"/>
      <c r="QRX680" s="416"/>
      <c r="QRY680" s="416"/>
      <c r="QRZ680" s="416"/>
      <c r="QSA680" s="416"/>
      <c r="QSB680" s="416"/>
      <c r="QSC680" s="416"/>
      <c r="QSD680" s="416"/>
      <c r="QSE680" s="416"/>
      <c r="QSF680" s="416"/>
      <c r="QSG680" s="416"/>
      <c r="QSH680" s="416"/>
      <c r="QSI680" s="416"/>
      <c r="QSJ680" s="416"/>
      <c r="QSK680" s="416"/>
      <c r="QSL680" s="416"/>
      <c r="QSM680" s="416"/>
      <c r="QSN680" s="416"/>
      <c r="QSO680" s="416"/>
      <c r="QSP680" s="416"/>
      <c r="QSQ680" s="416"/>
      <c r="QSR680" s="416"/>
      <c r="QSS680" s="416"/>
      <c r="QST680" s="416"/>
      <c r="QSU680" s="416"/>
      <c r="QSV680" s="416"/>
      <c r="QSW680" s="416"/>
      <c r="QSX680" s="417"/>
      <c r="QSY680" s="417"/>
      <c r="QSZ680" s="417"/>
      <c r="QTA680" s="417"/>
      <c r="QTB680" s="417"/>
      <c r="QTC680" s="417"/>
      <c r="QTD680" s="417"/>
      <c r="QTE680" s="417"/>
      <c r="QTF680" s="417"/>
      <c r="QTG680" s="417"/>
      <c r="QTH680" s="417"/>
      <c r="QTI680" s="417"/>
      <c r="QTJ680" s="417"/>
      <c r="QTK680" s="417"/>
      <c r="QTL680" s="417"/>
      <c r="QTM680" s="417"/>
      <c r="QTN680" s="417"/>
      <c r="QTO680" s="417"/>
      <c r="QTP680" s="417"/>
      <c r="QTQ680" s="417"/>
      <c r="QTR680" s="417"/>
      <c r="QTS680" s="417"/>
      <c r="QTT680" s="417"/>
      <c r="QTU680" s="417"/>
      <c r="QTV680" s="418"/>
      <c r="QTW680" s="418"/>
      <c r="QTX680" s="418"/>
      <c r="QTY680" s="418"/>
      <c r="QTZ680" s="418"/>
      <c r="QUA680" s="417"/>
      <c r="QUB680" s="417"/>
      <c r="QUC680" s="418"/>
      <c r="QUD680" s="418"/>
      <c r="QUE680" s="417"/>
      <c r="QUF680" s="417"/>
      <c r="QUG680" s="418"/>
      <c r="QUH680" s="418"/>
      <c r="QUI680" s="417"/>
      <c r="QUJ680" s="417"/>
      <c r="QUK680" s="417"/>
      <c r="QUL680" s="417"/>
      <c r="QUM680" s="417"/>
      <c r="QUN680" s="417"/>
      <c r="QUO680" s="417"/>
      <c r="QUP680" s="418"/>
      <c r="QUQ680" s="418"/>
      <c r="QUR680" s="417"/>
      <c r="QUS680" s="417"/>
      <c r="QUT680" s="418"/>
      <c r="QUU680" s="418"/>
      <c r="QUV680" s="417"/>
      <c r="QUW680" s="417"/>
      <c r="QUX680" s="417"/>
      <c r="QUY680" s="417"/>
      <c r="QUZ680" s="417"/>
      <c r="QVA680" s="411"/>
      <c r="QVB680" s="443"/>
      <c r="QVC680" s="417"/>
      <c r="QVD680" s="417"/>
      <c r="QVE680" s="417"/>
      <c r="QVF680" s="417"/>
      <c r="QVG680" s="417"/>
      <c r="QVH680" s="417"/>
      <c r="QVI680" s="417"/>
      <c r="QVJ680" s="416"/>
      <c r="QVK680" s="416"/>
      <c r="QVL680" s="416"/>
      <c r="QVM680" s="416"/>
      <c r="QVN680" s="416"/>
      <c r="QVO680" s="416"/>
      <c r="QVP680" s="416"/>
      <c r="QVQ680" s="416"/>
      <c r="QVR680" s="416"/>
      <c r="QVS680" s="416"/>
      <c r="QVT680" s="416"/>
      <c r="QVU680" s="416"/>
      <c r="QVV680" s="416"/>
      <c r="QVW680" s="416"/>
      <c r="QVX680" s="416"/>
      <c r="QVY680" s="416"/>
      <c r="QVZ680" s="416"/>
      <c r="QWA680" s="416"/>
      <c r="QWB680" s="416"/>
      <c r="QWC680" s="416"/>
      <c r="QWD680" s="416"/>
      <c r="QWE680" s="416"/>
      <c r="QWF680" s="416"/>
      <c r="QWG680" s="416"/>
      <c r="QWH680" s="416"/>
      <c r="QWI680" s="416"/>
      <c r="QWJ680" s="416"/>
      <c r="QWK680" s="416"/>
      <c r="QWL680" s="416"/>
      <c r="QWM680" s="416"/>
      <c r="QWN680" s="416"/>
      <c r="QWO680" s="416"/>
      <c r="QWP680" s="416"/>
      <c r="QWQ680" s="416"/>
      <c r="QWR680" s="416"/>
      <c r="QWS680" s="416"/>
      <c r="QWT680" s="416"/>
      <c r="QWU680" s="416"/>
      <c r="QWV680" s="416"/>
      <c r="QWW680" s="416"/>
      <c r="QWX680" s="416"/>
      <c r="QWY680" s="416"/>
      <c r="QWZ680" s="416"/>
      <c r="QXA680" s="416"/>
      <c r="QXB680" s="417"/>
      <c r="QXC680" s="417"/>
      <c r="QXD680" s="417"/>
      <c r="QXE680" s="417"/>
      <c r="QXF680" s="417"/>
      <c r="QXG680" s="417"/>
      <c r="QXH680" s="417"/>
      <c r="QXI680" s="417"/>
      <c r="QXJ680" s="417"/>
      <c r="QXK680" s="417"/>
      <c r="QXL680" s="417"/>
      <c r="QXM680" s="417"/>
      <c r="QXN680" s="417"/>
      <c r="QXO680" s="417"/>
      <c r="QXP680" s="417"/>
      <c r="QXQ680" s="417"/>
      <c r="QXR680" s="417"/>
      <c r="QXS680" s="417"/>
      <c r="QXT680" s="417"/>
      <c r="QXU680" s="417"/>
      <c r="QXV680" s="417"/>
      <c r="QXW680" s="417"/>
      <c r="QXX680" s="417"/>
      <c r="QXY680" s="417"/>
      <c r="QXZ680" s="418"/>
      <c r="QYA680" s="418"/>
      <c r="QYB680" s="418"/>
      <c r="QYC680" s="418"/>
      <c r="QYD680" s="418"/>
      <c r="QYE680" s="417"/>
      <c r="QYF680" s="417"/>
      <c r="QYG680" s="418"/>
      <c r="QYH680" s="418"/>
      <c r="QYI680" s="417"/>
      <c r="QYJ680" s="417"/>
      <c r="QYK680" s="418"/>
      <c r="QYL680" s="418"/>
      <c r="QYM680" s="417"/>
      <c r="QYN680" s="417"/>
      <c r="QYO680" s="417"/>
      <c r="QYP680" s="417"/>
      <c r="QYQ680" s="417"/>
      <c r="QYR680" s="417"/>
      <c r="QYS680" s="417"/>
      <c r="QYT680" s="418"/>
      <c r="QYU680" s="418"/>
      <c r="QYV680" s="417"/>
      <c r="QYW680" s="417"/>
      <c r="QYX680" s="418"/>
      <c r="QYY680" s="418"/>
      <c r="QYZ680" s="417"/>
      <c r="QZA680" s="417"/>
      <c r="QZB680" s="417"/>
      <c r="QZC680" s="417"/>
      <c r="QZD680" s="417"/>
      <c r="QZE680" s="411"/>
      <c r="QZF680" s="443"/>
      <c r="QZG680" s="417"/>
      <c r="QZH680" s="417"/>
      <c r="QZI680" s="417"/>
      <c r="QZJ680" s="417"/>
      <c r="QZK680" s="417"/>
      <c r="QZL680" s="417"/>
      <c r="QZM680" s="417"/>
      <c r="QZN680" s="416"/>
      <c r="QZO680" s="416"/>
      <c r="QZP680" s="416"/>
      <c r="QZQ680" s="416"/>
      <c r="QZR680" s="416"/>
      <c r="QZS680" s="416"/>
      <c r="QZT680" s="416"/>
      <c r="QZU680" s="416"/>
      <c r="QZV680" s="416"/>
      <c r="QZW680" s="416"/>
      <c r="QZX680" s="416"/>
      <c r="QZY680" s="416"/>
      <c r="QZZ680" s="416"/>
      <c r="RAA680" s="416"/>
      <c r="RAB680" s="416"/>
      <c r="RAC680" s="416"/>
      <c r="RAD680" s="416"/>
      <c r="RAE680" s="416"/>
      <c r="RAF680" s="416"/>
      <c r="RAG680" s="416"/>
      <c r="RAH680" s="416"/>
      <c r="RAI680" s="416"/>
      <c r="RAJ680" s="416"/>
      <c r="RAK680" s="416"/>
      <c r="RAL680" s="416"/>
      <c r="RAM680" s="416"/>
      <c r="RAN680" s="416"/>
      <c r="RAO680" s="416"/>
      <c r="RAP680" s="416"/>
      <c r="RAQ680" s="416"/>
      <c r="RAR680" s="416"/>
      <c r="RAS680" s="416"/>
      <c r="RAT680" s="416"/>
      <c r="RAU680" s="416"/>
      <c r="RAV680" s="416"/>
      <c r="RAW680" s="416"/>
      <c r="RAX680" s="416"/>
      <c r="RAY680" s="416"/>
      <c r="RAZ680" s="416"/>
      <c r="RBA680" s="416"/>
      <c r="RBB680" s="416"/>
      <c r="RBC680" s="416"/>
      <c r="RBD680" s="416"/>
      <c r="RBE680" s="416"/>
      <c r="RBF680" s="417"/>
      <c r="RBG680" s="417"/>
      <c r="RBH680" s="417"/>
      <c r="RBI680" s="417"/>
      <c r="RBJ680" s="417"/>
      <c r="RBK680" s="417"/>
      <c r="RBL680" s="417"/>
      <c r="RBM680" s="417"/>
      <c r="RBN680" s="417"/>
      <c r="RBO680" s="417"/>
      <c r="RBP680" s="417"/>
      <c r="RBQ680" s="417"/>
      <c r="RBR680" s="417"/>
      <c r="RBS680" s="417"/>
      <c r="RBT680" s="417"/>
      <c r="RBU680" s="417"/>
      <c r="RBV680" s="417"/>
      <c r="RBW680" s="417"/>
      <c r="RBX680" s="417"/>
      <c r="RBY680" s="417"/>
      <c r="RBZ680" s="417"/>
      <c r="RCA680" s="417"/>
      <c r="RCB680" s="417"/>
    </row>
    <row r="681" spans="1:12248" s="401" customFormat="1" ht="59.25" hidden="1" customHeight="1" x14ac:dyDescent="0.3">
      <c r="B681" s="503" t="s">
        <v>21</v>
      </c>
      <c r="C681" s="654" t="s">
        <v>299</v>
      </c>
      <c r="D681" s="551"/>
      <c r="E681" s="397"/>
      <c r="F681" s="397"/>
      <c r="G681" s="397"/>
      <c r="H681" s="397"/>
      <c r="I681" s="397"/>
      <c r="J681" s="551"/>
      <c r="K681" s="551"/>
      <c r="L681" s="551"/>
      <c r="M681" s="551"/>
      <c r="N681" s="551"/>
      <c r="O681" s="551"/>
      <c r="P681" s="551"/>
      <c r="Q681" s="551"/>
      <c r="R681" s="551"/>
      <c r="S681" s="416">
        <f t="shared" ref="S681:S686" si="1618">AA681</f>
        <v>0</v>
      </c>
      <c r="T681" s="575" t="e">
        <f t="shared" si="1579"/>
        <v>#DIV/0!</v>
      </c>
      <c r="U681" s="396"/>
      <c r="V681" s="551"/>
      <c r="W681" s="551"/>
      <c r="X681" s="551"/>
      <c r="Y681" s="551"/>
      <c r="Z681" s="551"/>
      <c r="AA681" s="551"/>
      <c r="AB681" s="575" t="e">
        <f t="shared" ref="AB681:AB686" si="1619">AA681/D681</f>
        <v>#DIV/0!</v>
      </c>
      <c r="AC681" s="551">
        <f t="shared" ref="AC681:AC702" si="1620">AK681</f>
        <v>0</v>
      </c>
      <c r="AD681" s="575" t="e">
        <f t="shared" ref="AD681:AD705" si="1621">AC681/D681</f>
        <v>#DIV/0!</v>
      </c>
      <c r="AE681" s="396"/>
      <c r="AF681" s="551"/>
      <c r="AG681" s="551"/>
      <c r="AH681" s="575"/>
      <c r="AI681" s="551"/>
      <c r="AJ681" s="551"/>
      <c r="AK681" s="551"/>
      <c r="AL681" s="575" t="e">
        <f t="shared" ref="AL681:AL686" si="1622">AK681/D681</f>
        <v>#DIV/0!</v>
      </c>
      <c r="AM681" s="551"/>
      <c r="AN681" s="551"/>
      <c r="AO681" s="551"/>
      <c r="AP681" s="551"/>
      <c r="AQ681" s="551"/>
      <c r="AR681" s="551"/>
      <c r="AS681" s="551"/>
      <c r="AT681" s="551"/>
      <c r="AU681" s="396"/>
      <c r="AV681" s="651"/>
      <c r="AW681" s="396"/>
      <c r="AX681" s="396"/>
      <c r="AY681" s="396"/>
      <c r="AZ681" s="396"/>
      <c r="BA681" s="398">
        <f t="shared" si="1587"/>
        <v>0</v>
      </c>
      <c r="BB681" s="398"/>
      <c r="BC681" s="398"/>
      <c r="BD681" s="398"/>
      <c r="BE681" s="398">
        <f t="shared" si="1588"/>
        <v>0</v>
      </c>
      <c r="BF681" s="398">
        <f>E681</f>
        <v>0</v>
      </c>
      <c r="BG681" s="398"/>
      <c r="BH681" s="398"/>
      <c r="BI681" s="398"/>
      <c r="BJ681" s="399"/>
      <c r="BK681" s="399"/>
      <c r="BL681" s="399"/>
      <c r="BM681" s="399"/>
      <c r="BN681" s="400">
        <f t="shared" ref="BN681:BN699" si="1623">BO681+BP681+BQ681</f>
        <v>0</v>
      </c>
      <c r="BO681" s="398"/>
      <c r="BP681" s="399"/>
      <c r="BQ681" s="399"/>
      <c r="BR681" s="399"/>
      <c r="BS681" s="399"/>
      <c r="BT681" s="397">
        <f t="shared" si="1571"/>
        <v>0</v>
      </c>
      <c r="BU681" s="397">
        <f t="shared" si="1572"/>
        <v>0</v>
      </c>
      <c r="BV681" s="398"/>
      <c r="BW681" s="399"/>
      <c r="BX681" s="399"/>
      <c r="BY681" s="399"/>
      <c r="BZ681" s="399"/>
      <c r="CA681" s="400">
        <f t="shared" si="1574"/>
        <v>0</v>
      </c>
      <c r="CB681" s="398"/>
      <c r="CC681" s="398"/>
      <c r="CD681" s="398"/>
      <c r="CE681" s="398">
        <f t="shared" si="1589"/>
        <v>0</v>
      </c>
      <c r="CF681" s="397">
        <f t="shared" si="1617"/>
        <v>0</v>
      </c>
      <c r="CG681" s="397"/>
      <c r="CH681" s="397">
        <f t="shared" si="1575"/>
        <v>0</v>
      </c>
      <c r="CI681" s="399"/>
      <c r="CJ681" s="400"/>
      <c r="CK681" s="398"/>
      <c r="CL681" s="399"/>
      <c r="CM681" s="399"/>
      <c r="CN681" s="399"/>
      <c r="CO681" s="399"/>
    </row>
    <row r="682" spans="1:12248" s="655" customFormat="1" ht="49.5" hidden="1" customHeight="1" x14ac:dyDescent="0.3">
      <c r="B682" s="503"/>
      <c r="C682" s="656" t="s">
        <v>298</v>
      </c>
      <c r="D682" s="657"/>
      <c r="E682" s="624"/>
      <c r="F682" s="624"/>
      <c r="G682" s="624"/>
      <c r="H682" s="624"/>
      <c r="I682" s="624"/>
      <c r="J682" s="657"/>
      <c r="K682" s="657"/>
      <c r="L682" s="657"/>
      <c r="M682" s="657"/>
      <c r="N682" s="657"/>
      <c r="O682" s="657"/>
      <c r="P682" s="657"/>
      <c r="Q682" s="657"/>
      <c r="R682" s="657"/>
      <c r="S682" s="416">
        <f t="shared" si="1618"/>
        <v>0</v>
      </c>
      <c r="T682" s="575" t="e">
        <f t="shared" si="1579"/>
        <v>#DIV/0!</v>
      </c>
      <c r="U682" s="651"/>
      <c r="V682" s="657"/>
      <c r="W682" s="657"/>
      <c r="X682" s="657"/>
      <c r="Y682" s="657"/>
      <c r="Z682" s="657"/>
      <c r="AA682" s="657"/>
      <c r="AB682" s="575" t="e">
        <f t="shared" si="1619"/>
        <v>#DIV/0!</v>
      </c>
      <c r="AC682" s="657">
        <f t="shared" si="1620"/>
        <v>0</v>
      </c>
      <c r="AD682" s="575" t="e">
        <f t="shared" si="1621"/>
        <v>#DIV/0!</v>
      </c>
      <c r="AE682" s="651"/>
      <c r="AF682" s="657"/>
      <c r="AG682" s="657"/>
      <c r="AH682" s="575"/>
      <c r="AI682" s="657"/>
      <c r="AJ682" s="657"/>
      <c r="AK682" s="657"/>
      <c r="AL682" s="575" t="e">
        <f t="shared" si="1622"/>
        <v>#DIV/0!</v>
      </c>
      <c r="AM682" s="657"/>
      <c r="AN682" s="657"/>
      <c r="AO682" s="657"/>
      <c r="AP682" s="657"/>
      <c r="AQ682" s="657"/>
      <c r="AR682" s="657"/>
      <c r="AS682" s="657"/>
      <c r="AT682" s="657"/>
      <c r="AU682" s="651"/>
      <c r="AV682" s="651"/>
      <c r="AW682" s="651"/>
      <c r="AX682" s="651"/>
      <c r="AY682" s="651"/>
      <c r="AZ682" s="651"/>
      <c r="BA682" s="398">
        <f t="shared" si="1587"/>
        <v>0</v>
      </c>
      <c r="BB682" s="398"/>
      <c r="BC682" s="398"/>
      <c r="BD682" s="398"/>
      <c r="BE682" s="398">
        <f t="shared" si="1588"/>
        <v>0</v>
      </c>
      <c r="BF682" s="398">
        <f>E682</f>
        <v>0</v>
      </c>
      <c r="BG682" s="398"/>
      <c r="BH682" s="398"/>
      <c r="BI682" s="398"/>
      <c r="BJ682" s="399"/>
      <c r="BK682" s="399"/>
      <c r="BL682" s="399"/>
      <c r="BM682" s="399"/>
      <c r="BN682" s="400">
        <f t="shared" si="1623"/>
        <v>0</v>
      </c>
      <c r="BO682" s="398"/>
      <c r="BP682" s="399"/>
      <c r="BQ682" s="399"/>
      <c r="BR682" s="399"/>
      <c r="BS682" s="399"/>
      <c r="BT682" s="624">
        <f t="shared" si="1571"/>
        <v>0</v>
      </c>
      <c r="BU682" s="624">
        <f t="shared" si="1572"/>
        <v>0</v>
      </c>
      <c r="BV682" s="398"/>
      <c r="BW682" s="399"/>
      <c r="BX682" s="399"/>
      <c r="BY682" s="399"/>
      <c r="BZ682" s="399"/>
      <c r="CA682" s="400">
        <f t="shared" si="1574"/>
        <v>0</v>
      </c>
      <c r="CB682" s="398"/>
      <c r="CC682" s="398"/>
      <c r="CD682" s="398"/>
      <c r="CE682" s="398">
        <f t="shared" si="1589"/>
        <v>0</v>
      </c>
      <c r="CF682" s="624">
        <f t="shared" si="1617"/>
        <v>0</v>
      </c>
      <c r="CG682" s="624"/>
      <c r="CH682" s="624">
        <f t="shared" si="1575"/>
        <v>0</v>
      </c>
      <c r="CI682" s="399"/>
      <c r="CJ682" s="400"/>
      <c r="CK682" s="398"/>
      <c r="CL682" s="399"/>
      <c r="CM682" s="399"/>
      <c r="CN682" s="399"/>
      <c r="CO682" s="399"/>
    </row>
    <row r="683" spans="1:12248" s="401" customFormat="1" ht="54" hidden="1" customHeight="1" x14ac:dyDescent="0.3">
      <c r="B683" s="503" t="s">
        <v>22</v>
      </c>
      <c r="C683" s="654" t="s">
        <v>247</v>
      </c>
      <c r="D683" s="551"/>
      <c r="E683" s="397"/>
      <c r="F683" s="397"/>
      <c r="G683" s="397"/>
      <c r="H683" s="397"/>
      <c r="I683" s="397"/>
      <c r="J683" s="551"/>
      <c r="K683" s="551"/>
      <c r="L683" s="551"/>
      <c r="M683" s="551"/>
      <c r="N683" s="551"/>
      <c r="O683" s="551"/>
      <c r="P683" s="551"/>
      <c r="Q683" s="551"/>
      <c r="R683" s="551"/>
      <c r="S683" s="416">
        <f t="shared" si="1618"/>
        <v>0</v>
      </c>
      <c r="T683" s="575" t="e">
        <f t="shared" si="1579"/>
        <v>#DIV/0!</v>
      </c>
      <c r="U683" s="396"/>
      <c r="V683" s="551"/>
      <c r="W683" s="551"/>
      <c r="X683" s="551"/>
      <c r="Y683" s="551"/>
      <c r="Z683" s="551"/>
      <c r="AA683" s="551"/>
      <c r="AB683" s="575" t="e">
        <f t="shared" si="1619"/>
        <v>#DIV/0!</v>
      </c>
      <c r="AC683" s="551">
        <f t="shared" si="1620"/>
        <v>0</v>
      </c>
      <c r="AD683" s="575" t="e">
        <f t="shared" si="1621"/>
        <v>#DIV/0!</v>
      </c>
      <c r="AE683" s="396"/>
      <c r="AF683" s="551"/>
      <c r="AG683" s="551"/>
      <c r="AH683" s="575"/>
      <c r="AI683" s="551"/>
      <c r="AJ683" s="551"/>
      <c r="AK683" s="551"/>
      <c r="AL683" s="575" t="e">
        <f t="shared" si="1622"/>
        <v>#DIV/0!</v>
      </c>
      <c r="AM683" s="551"/>
      <c r="AN683" s="551"/>
      <c r="AO683" s="551"/>
      <c r="AP683" s="551"/>
      <c r="AQ683" s="551"/>
      <c r="AR683" s="551"/>
      <c r="AS683" s="551"/>
      <c r="AT683" s="551"/>
      <c r="AU683" s="396"/>
      <c r="AV683" s="651"/>
      <c r="AW683" s="396"/>
      <c r="AX683" s="396"/>
      <c r="AY683" s="396"/>
      <c r="AZ683" s="396"/>
      <c r="BA683" s="398">
        <f t="shared" si="1587"/>
        <v>0</v>
      </c>
      <c r="BB683" s="398"/>
      <c r="BC683" s="398"/>
      <c r="BD683" s="398"/>
      <c r="BE683" s="398">
        <f t="shared" si="1588"/>
        <v>0</v>
      </c>
      <c r="BF683" s="398">
        <f>E683</f>
        <v>0</v>
      </c>
      <c r="BG683" s="398"/>
      <c r="BH683" s="398"/>
      <c r="BI683" s="398"/>
      <c r="BJ683" s="399"/>
      <c r="BK683" s="399"/>
      <c r="BL683" s="399"/>
      <c r="BM683" s="399"/>
      <c r="BN683" s="400">
        <f t="shared" si="1623"/>
        <v>0</v>
      </c>
      <c r="BO683" s="398"/>
      <c r="BP683" s="399"/>
      <c r="BQ683" s="399"/>
      <c r="BR683" s="399"/>
      <c r="BS683" s="399"/>
      <c r="BT683" s="397">
        <f t="shared" si="1571"/>
        <v>0</v>
      </c>
      <c r="BU683" s="397">
        <f t="shared" si="1572"/>
        <v>0</v>
      </c>
      <c r="BV683" s="398"/>
      <c r="BW683" s="399"/>
      <c r="BX683" s="399"/>
      <c r="BY683" s="399"/>
      <c r="BZ683" s="399"/>
      <c r="CA683" s="400">
        <f t="shared" si="1574"/>
        <v>0</v>
      </c>
      <c r="CB683" s="398"/>
      <c r="CC683" s="398"/>
      <c r="CD683" s="398"/>
      <c r="CE683" s="398">
        <f t="shared" si="1589"/>
        <v>0</v>
      </c>
      <c r="CF683" s="397">
        <f t="shared" si="1617"/>
        <v>0</v>
      </c>
      <c r="CG683" s="397"/>
      <c r="CH683" s="397">
        <f t="shared" si="1575"/>
        <v>0</v>
      </c>
      <c r="CI683" s="399"/>
      <c r="CJ683" s="400"/>
      <c r="CK683" s="398"/>
      <c r="CL683" s="399"/>
      <c r="CM683" s="399"/>
      <c r="CN683" s="399"/>
      <c r="CO683" s="399"/>
    </row>
    <row r="684" spans="1:12248" s="401" customFormat="1" ht="54" hidden="1" customHeight="1" x14ac:dyDescent="0.3">
      <c r="B684" s="503" t="s">
        <v>10</v>
      </c>
      <c r="C684" s="377" t="s">
        <v>341</v>
      </c>
      <c r="D684" s="551">
        <f t="shared" ref="D684:D689" si="1624">E684</f>
        <v>45300</v>
      </c>
      <c r="E684" s="392">
        <f>E685</f>
        <v>45300</v>
      </c>
      <c r="F684" s="392"/>
      <c r="G684" s="397"/>
      <c r="H684" s="397"/>
      <c r="I684" s="397"/>
      <c r="J684" s="551"/>
      <c r="K684" s="551"/>
      <c r="L684" s="551"/>
      <c r="M684" s="551"/>
      <c r="N684" s="551"/>
      <c r="O684" s="551"/>
      <c r="P684" s="551"/>
      <c r="Q684" s="551"/>
      <c r="R684" s="551"/>
      <c r="S684" s="416">
        <f t="shared" si="1618"/>
        <v>0</v>
      </c>
      <c r="T684" s="575">
        <f t="shared" si="1579"/>
        <v>0</v>
      </c>
      <c r="U684" s="391">
        <f>U685</f>
        <v>0</v>
      </c>
      <c r="V684" s="551"/>
      <c r="W684" s="551"/>
      <c r="X684" s="551"/>
      <c r="Y684" s="551"/>
      <c r="Z684" s="551"/>
      <c r="AA684" s="551"/>
      <c r="AB684" s="575">
        <f t="shared" si="1619"/>
        <v>0</v>
      </c>
      <c r="AC684" s="551">
        <f t="shared" si="1620"/>
        <v>0</v>
      </c>
      <c r="AD684" s="575">
        <f t="shared" si="1621"/>
        <v>0</v>
      </c>
      <c r="AE684" s="391">
        <f>AE685</f>
        <v>69</v>
      </c>
      <c r="AF684" s="551"/>
      <c r="AG684" s="551"/>
      <c r="AH684" s="575"/>
      <c r="AI684" s="551"/>
      <c r="AJ684" s="551"/>
      <c r="AK684" s="551"/>
      <c r="AL684" s="575">
        <f t="shared" si="1622"/>
        <v>0</v>
      </c>
      <c r="AM684" s="551"/>
      <c r="AN684" s="551"/>
      <c r="AO684" s="551"/>
      <c r="AP684" s="551"/>
      <c r="AQ684" s="551"/>
      <c r="AR684" s="551"/>
      <c r="AS684" s="551"/>
      <c r="AT684" s="551"/>
      <c r="AU684" s="396"/>
      <c r="AV684" s="651">
        <f t="shared" ref="AV684:AV689" si="1625">AW684</f>
        <v>45300</v>
      </c>
      <c r="AW684" s="391">
        <f>AW685</f>
        <v>45300</v>
      </c>
      <c r="AX684" s="391"/>
      <c r="AY684" s="396"/>
      <c r="AZ684" s="396"/>
      <c r="BA684" s="398"/>
      <c r="BB684" s="398"/>
      <c r="BC684" s="398"/>
      <c r="BD684" s="398"/>
      <c r="BE684" s="398"/>
      <c r="BF684" s="398"/>
      <c r="BG684" s="398"/>
      <c r="BH684" s="398"/>
      <c r="BI684" s="391">
        <f t="shared" ref="BI684:BI694" si="1626">BJ684</f>
        <v>10000</v>
      </c>
      <c r="BJ684" s="391">
        <f>BJ685</f>
        <v>10000</v>
      </c>
      <c r="BK684" s="391"/>
      <c r="BL684" s="399"/>
      <c r="BM684" s="399"/>
      <c r="BN684" s="400"/>
      <c r="BO684" s="391">
        <f t="shared" ref="BO684:BO689" si="1627">BP684</f>
        <v>10000</v>
      </c>
      <c r="BP684" s="391">
        <f>BP685</f>
        <v>10000</v>
      </c>
      <c r="BQ684" s="391"/>
      <c r="BR684" s="399"/>
      <c r="BS684" s="399"/>
      <c r="BT684" s="397"/>
      <c r="BU684" s="397"/>
      <c r="BV684" s="391">
        <f t="shared" ref="BV684:BV694" si="1628">BW684</f>
        <v>0</v>
      </c>
      <c r="BW684" s="391">
        <f>BW685</f>
        <v>0</v>
      </c>
      <c r="BX684" s="391"/>
      <c r="BY684" s="399"/>
      <c r="BZ684" s="399"/>
      <c r="CA684" s="400"/>
      <c r="CB684" s="398"/>
      <c r="CC684" s="398"/>
      <c r="CD684" s="398"/>
      <c r="CE684" s="398"/>
      <c r="CF684" s="397"/>
      <c r="CG684" s="397"/>
      <c r="CH684" s="397"/>
      <c r="CI684" s="399"/>
      <c r="CJ684" s="400"/>
      <c r="CK684" s="391">
        <f t="shared" ref="CK684:CK694" si="1629">CL684</f>
        <v>0</v>
      </c>
      <c r="CL684" s="391">
        <f>CL685</f>
        <v>0</v>
      </c>
      <c r="CM684" s="391"/>
      <c r="CN684" s="399"/>
      <c r="CO684" s="399"/>
    </row>
    <row r="685" spans="1:12248" s="658" customFormat="1" ht="54" hidden="1" customHeight="1" x14ac:dyDescent="0.25">
      <c r="B685" s="503"/>
      <c r="C685" s="659" t="s">
        <v>31</v>
      </c>
      <c r="D685" s="660">
        <f t="shared" si="1624"/>
        <v>45300</v>
      </c>
      <c r="E685" s="455">
        <f>E687</f>
        <v>45300</v>
      </c>
      <c r="F685" s="455"/>
      <c r="G685" s="455"/>
      <c r="H685" s="455"/>
      <c r="I685" s="455"/>
      <c r="J685" s="660"/>
      <c r="K685" s="660"/>
      <c r="L685" s="660"/>
      <c r="M685" s="660"/>
      <c r="N685" s="660"/>
      <c r="O685" s="660"/>
      <c r="P685" s="660"/>
      <c r="Q685" s="660"/>
      <c r="R685" s="660"/>
      <c r="S685" s="416">
        <f t="shared" si="1618"/>
        <v>0</v>
      </c>
      <c r="T685" s="575">
        <f t="shared" si="1579"/>
        <v>0</v>
      </c>
      <c r="U685" s="469">
        <f>U687</f>
        <v>0</v>
      </c>
      <c r="V685" s="660"/>
      <c r="W685" s="660"/>
      <c r="X685" s="660"/>
      <c r="Y685" s="660"/>
      <c r="Z685" s="660"/>
      <c r="AA685" s="660"/>
      <c r="AB685" s="575">
        <f t="shared" si="1619"/>
        <v>0</v>
      </c>
      <c r="AC685" s="660">
        <f t="shared" si="1620"/>
        <v>0</v>
      </c>
      <c r="AD685" s="575">
        <f t="shared" si="1621"/>
        <v>0</v>
      </c>
      <c r="AE685" s="469">
        <f>AE687</f>
        <v>69</v>
      </c>
      <c r="AF685" s="660"/>
      <c r="AG685" s="660"/>
      <c r="AH685" s="575"/>
      <c r="AI685" s="660"/>
      <c r="AJ685" s="660"/>
      <c r="AK685" s="660"/>
      <c r="AL685" s="575">
        <f t="shared" si="1622"/>
        <v>0</v>
      </c>
      <c r="AM685" s="660"/>
      <c r="AN685" s="660"/>
      <c r="AO685" s="660"/>
      <c r="AP685" s="660"/>
      <c r="AQ685" s="660"/>
      <c r="AR685" s="660"/>
      <c r="AS685" s="660"/>
      <c r="AT685" s="660"/>
      <c r="AU685" s="469">
        <f>AV685+AW685+AX685</f>
        <v>90600</v>
      </c>
      <c r="AV685" s="469">
        <f t="shared" si="1625"/>
        <v>45300</v>
      </c>
      <c r="AW685" s="469">
        <f>AW687</f>
        <v>45300</v>
      </c>
      <c r="AX685" s="469"/>
      <c r="AY685" s="469"/>
      <c r="AZ685" s="469"/>
      <c r="BA685" s="469" t="e">
        <f t="shared" ref="BA685" si="1630">BB685+BC685+BD685</f>
        <v>#REF!</v>
      </c>
      <c r="BB685" s="469" t="e">
        <f>BB477+BB643+#REF!</f>
        <v>#REF!</v>
      </c>
      <c r="BC685" s="469"/>
      <c r="BD685" s="469"/>
      <c r="BE685" s="469" t="e">
        <f t="shared" ref="BE685" si="1631">BF685+BG685</f>
        <v>#REF!</v>
      </c>
      <c r="BF685" s="469" t="e">
        <f>BF477+BF643+#REF!</f>
        <v>#REF!</v>
      </c>
      <c r="BG685" s="469">
        <f>G685</f>
        <v>0</v>
      </c>
      <c r="BH685" s="469"/>
      <c r="BI685" s="469">
        <f t="shared" si="1626"/>
        <v>10000</v>
      </c>
      <c r="BJ685" s="469">
        <f>BJ687</f>
        <v>10000</v>
      </c>
      <c r="BK685" s="469"/>
      <c r="BL685" s="469"/>
      <c r="BM685" s="469"/>
      <c r="BN685" s="469">
        <f t="shared" ref="BN685" si="1632">BO685+BP685+BQ685</f>
        <v>20000</v>
      </c>
      <c r="BO685" s="469">
        <f t="shared" si="1627"/>
        <v>10000</v>
      </c>
      <c r="BP685" s="469">
        <f>BP687</f>
        <v>10000</v>
      </c>
      <c r="BQ685" s="469"/>
      <c r="BR685" s="469"/>
      <c r="BS685" s="469"/>
      <c r="BT685" s="455"/>
      <c r="BU685" s="455"/>
      <c r="BV685" s="469">
        <f t="shared" si="1628"/>
        <v>0</v>
      </c>
      <c r="BW685" s="469">
        <f>BW687</f>
        <v>0</v>
      </c>
      <c r="BX685" s="469"/>
      <c r="BY685" s="469"/>
      <c r="BZ685" s="469"/>
      <c r="CA685" s="469" t="e">
        <f t="shared" ref="CA685" si="1633">CB685+CC685+CD685</f>
        <v>#REF!</v>
      </c>
      <c r="CB685" s="469" t="e">
        <f>CB477+CB643+#REF!</f>
        <v>#REF!</v>
      </c>
      <c r="CC685" s="455"/>
      <c r="CD685" s="455"/>
      <c r="CE685" s="469" t="e">
        <f t="shared" ref="CE685" si="1634">CF685+CH685+CI685</f>
        <v>#REF!</v>
      </c>
      <c r="CF685" s="469" t="e">
        <f>CF477+CF643+#REF!</f>
        <v>#REF!</v>
      </c>
      <c r="CG685" s="469"/>
      <c r="CH685" s="455"/>
      <c r="CI685" s="469"/>
      <c r="CJ685" s="469"/>
      <c r="CK685" s="469">
        <f t="shared" si="1629"/>
        <v>0</v>
      </c>
      <c r="CL685" s="469">
        <f>CL687</f>
        <v>0</v>
      </c>
      <c r="CM685" s="469"/>
      <c r="CN685" s="469"/>
      <c r="CO685" s="469"/>
    </row>
    <row r="686" spans="1:12248" s="650" customFormat="1" ht="159" customHeight="1" x14ac:dyDescent="0.3">
      <c r="A686" s="411"/>
      <c r="B686" s="503" t="s">
        <v>11</v>
      </c>
      <c r="C686" s="444" t="s">
        <v>417</v>
      </c>
      <c r="D686" s="416">
        <f>H686</f>
        <v>130210.94</v>
      </c>
      <c r="E686" s="416"/>
      <c r="F686" s="416"/>
      <c r="G686" s="416"/>
      <c r="H686" s="416">
        <f>[6]Лист1!$B$58</f>
        <v>130210.94</v>
      </c>
      <c r="I686" s="416">
        <f>Q686</f>
        <v>0</v>
      </c>
      <c r="J686" s="416"/>
      <c r="K686" s="416"/>
      <c r="L686" s="416"/>
      <c r="M686" s="416"/>
      <c r="N686" s="416"/>
      <c r="O686" s="416"/>
      <c r="P686" s="416"/>
      <c r="Q686" s="416">
        <v>0</v>
      </c>
      <c r="R686" s="416"/>
      <c r="S686" s="416">
        <f t="shared" si="1618"/>
        <v>0</v>
      </c>
      <c r="T686" s="575">
        <f t="shared" si="1579"/>
        <v>0</v>
      </c>
      <c r="U686" s="417"/>
      <c r="V686" s="416"/>
      <c r="W686" s="416"/>
      <c r="X686" s="416"/>
      <c r="Y686" s="416"/>
      <c r="Z686" s="416"/>
      <c r="AA686" s="416">
        <v>0</v>
      </c>
      <c r="AB686" s="575">
        <f t="shared" si="1619"/>
        <v>0</v>
      </c>
      <c r="AC686" s="416">
        <f t="shared" si="1620"/>
        <v>130210.94</v>
      </c>
      <c r="AD686" s="575">
        <f t="shared" si="1621"/>
        <v>1</v>
      </c>
      <c r="AE686" s="417"/>
      <c r="AF686" s="416"/>
      <c r="AG686" s="416"/>
      <c r="AH686" s="575"/>
      <c r="AI686" s="416"/>
      <c r="AJ686" s="416"/>
      <c r="AK686" s="416">
        <f>'[12]Дорожный фонд'!$Y$260</f>
        <v>130210.94</v>
      </c>
      <c r="AL686" s="575">
        <f t="shared" si="1622"/>
        <v>1</v>
      </c>
      <c r="AM686" s="416"/>
      <c r="AN686" s="416"/>
      <c r="AO686" s="416"/>
      <c r="AP686" s="416"/>
      <c r="AQ686" s="416"/>
      <c r="AR686" s="416"/>
      <c r="AS686" s="416"/>
      <c r="AT686" s="416"/>
      <c r="AU686" s="417">
        <f>AZ686-H686</f>
        <v>0</v>
      </c>
      <c r="AV686" s="417">
        <f>AZ686</f>
        <v>130210.94</v>
      </c>
      <c r="AW686" s="417"/>
      <c r="AX686" s="417"/>
      <c r="AY686" s="417"/>
      <c r="AZ686" s="417">
        <f>[6]Лист1!$B$58</f>
        <v>130210.94</v>
      </c>
      <c r="BA686" s="417"/>
      <c r="BB686" s="417"/>
      <c r="BC686" s="417"/>
      <c r="BD686" s="417"/>
      <c r="BE686" s="417"/>
      <c r="BF686" s="417"/>
      <c r="BG686" s="417"/>
      <c r="BH686" s="417"/>
      <c r="BI686" s="417">
        <f>BM686</f>
        <v>107000</v>
      </c>
      <c r="BJ686" s="417"/>
      <c r="BK686" s="417"/>
      <c r="BL686" s="417"/>
      <c r="BM686" s="417">
        <f>[6]Лист1!$C$58</f>
        <v>107000</v>
      </c>
      <c r="BN686" s="417">
        <f>BS686-BI686</f>
        <v>0</v>
      </c>
      <c r="BO686" s="417">
        <f>BS686</f>
        <v>107000</v>
      </c>
      <c r="BP686" s="417"/>
      <c r="BQ686" s="417"/>
      <c r="BR686" s="417"/>
      <c r="BS686" s="417">
        <f>[6]Лист1!$C$58</f>
        <v>107000</v>
      </c>
      <c r="BT686" s="417"/>
      <c r="BU686" s="417"/>
      <c r="BV686" s="417">
        <v>0</v>
      </c>
      <c r="BW686" s="417"/>
      <c r="BX686" s="417"/>
      <c r="BY686" s="417"/>
      <c r="BZ686" s="417"/>
      <c r="CA686" s="417"/>
      <c r="CB686" s="417"/>
      <c r="CC686" s="417"/>
      <c r="CD686" s="417"/>
      <c r="CE686" s="417">
        <f>CI686</f>
        <v>109000</v>
      </c>
      <c r="CF686" s="417"/>
      <c r="CG686" s="417"/>
      <c r="CH686" s="417"/>
      <c r="CI686" s="417">
        <f>[6]Лист1!$D$58</f>
        <v>109000</v>
      </c>
      <c r="CJ686" s="417">
        <v>0</v>
      </c>
      <c r="CK686" s="417">
        <f>CO686</f>
        <v>109000</v>
      </c>
      <c r="CL686" s="417"/>
      <c r="CM686" s="417"/>
      <c r="CN686" s="417"/>
      <c r="CO686" s="417">
        <f>[6]Лист1!$D$58</f>
        <v>109000</v>
      </c>
      <c r="CP686" s="417"/>
      <c r="CQ686" s="417"/>
      <c r="CR686" s="417"/>
      <c r="CS686" s="417"/>
      <c r="CT686" s="417"/>
      <c r="CU686" s="417"/>
      <c r="CV686" s="417"/>
      <c r="CW686" s="417"/>
      <c r="CX686" s="417"/>
      <c r="CY686" s="417"/>
      <c r="CZ686" s="417"/>
      <c r="DA686" s="417"/>
      <c r="DB686" s="417"/>
      <c r="DC686" s="418"/>
      <c r="DD686" s="418"/>
      <c r="DE686" s="418"/>
      <c r="DF686" s="418"/>
      <c r="DG686" s="416"/>
      <c r="DH686" s="416"/>
      <c r="DI686" s="416"/>
      <c r="DJ686" s="416"/>
      <c r="DK686" s="416"/>
      <c r="DL686" s="416"/>
      <c r="DM686" s="416"/>
      <c r="DN686" s="416"/>
      <c r="DO686" s="416"/>
      <c r="DP686" s="416"/>
      <c r="DQ686" s="416"/>
      <c r="DR686" s="416"/>
      <c r="DS686" s="416"/>
      <c r="DT686" s="416"/>
      <c r="DU686" s="416"/>
      <c r="DV686" s="416"/>
      <c r="DW686" s="416"/>
      <c r="DX686" s="416"/>
      <c r="DY686" s="416"/>
      <c r="DZ686" s="417"/>
      <c r="EA686" s="417"/>
      <c r="EB686" s="417"/>
      <c r="EC686" s="417"/>
      <c r="ED686" s="417"/>
      <c r="EE686" s="417"/>
      <c r="EF686" s="417"/>
      <c r="EG686" s="417"/>
      <c r="EH686" s="417"/>
      <c r="EI686" s="417"/>
      <c r="EJ686" s="417"/>
      <c r="EK686" s="417"/>
      <c r="EL686" s="417"/>
      <c r="EM686" s="417"/>
      <c r="EN686" s="417"/>
      <c r="EO686" s="417"/>
      <c r="EP686" s="417"/>
      <c r="EQ686" s="417"/>
      <c r="ER686" s="417"/>
      <c r="ES686" s="417"/>
      <c r="ET686" s="417"/>
      <c r="EU686" s="417"/>
      <c r="EV686" s="417"/>
      <c r="EW686" s="417"/>
      <c r="EX686" s="418"/>
      <c r="EY686" s="418"/>
      <c r="EZ686" s="418"/>
      <c r="FA686" s="418"/>
      <c r="FB686" s="418"/>
      <c r="FC686" s="417"/>
      <c r="FD686" s="417"/>
      <c r="FE686" s="418"/>
      <c r="FF686" s="418"/>
      <c r="FG686" s="417"/>
      <c r="FH686" s="417"/>
      <c r="FI686" s="418"/>
      <c r="FJ686" s="418"/>
      <c r="FK686" s="417"/>
      <c r="FL686" s="417"/>
      <c r="FM686" s="417"/>
      <c r="FN686" s="417"/>
      <c r="FO686" s="417"/>
      <c r="FP686" s="417"/>
      <c r="FQ686" s="417"/>
      <c r="FR686" s="418"/>
      <c r="FS686" s="418"/>
      <c r="FT686" s="417"/>
      <c r="FU686" s="417"/>
      <c r="FV686" s="418"/>
      <c r="FW686" s="418"/>
      <c r="FX686" s="417"/>
      <c r="FY686" s="417"/>
      <c r="FZ686" s="417"/>
      <c r="GA686" s="417"/>
      <c r="GB686" s="417"/>
      <c r="GC686" s="411"/>
      <c r="GD686" s="443"/>
      <c r="GE686" s="417"/>
      <c r="GF686" s="417"/>
      <c r="GG686" s="417"/>
      <c r="GH686" s="417"/>
      <c r="GI686" s="417"/>
      <c r="GJ686" s="417"/>
      <c r="GK686" s="417"/>
      <c r="GL686" s="416"/>
      <c r="GM686" s="416"/>
      <c r="GN686" s="416"/>
      <c r="GO686" s="416"/>
      <c r="GP686" s="416"/>
      <c r="GQ686" s="416"/>
      <c r="GR686" s="416"/>
      <c r="GS686" s="416"/>
      <c r="GT686" s="416"/>
      <c r="GU686" s="416"/>
      <c r="GV686" s="416"/>
      <c r="GW686" s="416"/>
      <c r="GX686" s="416"/>
      <c r="GY686" s="416"/>
      <c r="GZ686" s="416"/>
      <c r="HA686" s="416"/>
      <c r="HB686" s="416"/>
      <c r="HC686" s="416"/>
      <c r="HD686" s="416"/>
      <c r="HE686" s="416"/>
      <c r="HF686" s="416"/>
      <c r="HG686" s="416"/>
      <c r="HH686" s="416"/>
      <c r="HI686" s="416"/>
      <c r="HJ686" s="416"/>
      <c r="HK686" s="416"/>
      <c r="HL686" s="416"/>
      <c r="HM686" s="416"/>
      <c r="HN686" s="416"/>
      <c r="HO686" s="416"/>
      <c r="HP686" s="416"/>
      <c r="HQ686" s="416"/>
      <c r="HR686" s="416"/>
      <c r="HS686" s="416"/>
      <c r="HT686" s="416"/>
      <c r="HU686" s="416"/>
      <c r="HV686" s="416"/>
      <c r="HW686" s="416"/>
      <c r="HX686" s="416"/>
      <c r="HY686" s="416"/>
      <c r="HZ686" s="416"/>
      <c r="IA686" s="416"/>
      <c r="IB686" s="416"/>
      <c r="IC686" s="416"/>
      <c r="ID686" s="417"/>
      <c r="IE686" s="417"/>
      <c r="IF686" s="417"/>
      <c r="IG686" s="417"/>
      <c r="IH686" s="417"/>
      <c r="II686" s="417"/>
      <c r="IJ686" s="417"/>
      <c r="IK686" s="417"/>
      <c r="IL686" s="417"/>
      <c r="IM686" s="417"/>
      <c r="IN686" s="417"/>
      <c r="IO686" s="417"/>
      <c r="IP686" s="417"/>
      <c r="IQ686" s="417"/>
      <c r="IR686" s="417"/>
      <c r="IS686" s="417"/>
      <c r="IT686" s="417"/>
      <c r="IU686" s="417"/>
      <c r="IV686" s="417"/>
      <c r="IW686" s="417"/>
      <c r="IX686" s="417"/>
      <c r="IY686" s="417"/>
      <c r="IZ686" s="417"/>
      <c r="JA686" s="417"/>
      <c r="JB686" s="418"/>
      <c r="JC686" s="418"/>
      <c r="JD686" s="418"/>
      <c r="JE686" s="418"/>
      <c r="JF686" s="418"/>
      <c r="JG686" s="417"/>
      <c r="JH686" s="417"/>
      <c r="JI686" s="418"/>
      <c r="JJ686" s="418"/>
      <c r="JK686" s="417"/>
      <c r="JL686" s="417"/>
      <c r="JM686" s="418"/>
      <c r="JN686" s="418"/>
      <c r="JO686" s="417"/>
      <c r="JP686" s="417"/>
      <c r="JQ686" s="417"/>
      <c r="JR686" s="417"/>
      <c r="JS686" s="417"/>
      <c r="JT686" s="417"/>
      <c r="JU686" s="417"/>
      <c r="JV686" s="418"/>
      <c r="JW686" s="418"/>
      <c r="JX686" s="417"/>
      <c r="JY686" s="417"/>
      <c r="JZ686" s="418"/>
      <c r="KA686" s="418"/>
      <c r="KB686" s="417"/>
      <c r="KC686" s="417"/>
      <c r="KD686" s="417"/>
      <c r="KE686" s="417"/>
      <c r="KF686" s="417"/>
      <c r="KG686" s="411"/>
      <c r="KH686" s="443"/>
      <c r="KI686" s="417"/>
      <c r="KJ686" s="417"/>
      <c r="KK686" s="417"/>
      <c r="KL686" s="417"/>
      <c r="KM686" s="417"/>
      <c r="KN686" s="417"/>
      <c r="KO686" s="417"/>
      <c r="KP686" s="416"/>
      <c r="KQ686" s="416"/>
      <c r="KR686" s="416"/>
      <c r="KS686" s="416"/>
      <c r="KT686" s="416"/>
      <c r="KU686" s="416"/>
      <c r="KV686" s="416"/>
      <c r="KW686" s="416"/>
      <c r="KX686" s="416"/>
      <c r="KY686" s="416"/>
      <c r="KZ686" s="416"/>
      <c r="LA686" s="416"/>
      <c r="LB686" s="416"/>
      <c r="LC686" s="416"/>
      <c r="LD686" s="416"/>
      <c r="LE686" s="416"/>
      <c r="LF686" s="416"/>
      <c r="LG686" s="416"/>
      <c r="LH686" s="416"/>
      <c r="LI686" s="416"/>
      <c r="LJ686" s="416"/>
      <c r="LK686" s="416"/>
      <c r="LL686" s="416"/>
      <c r="LM686" s="416"/>
      <c r="LN686" s="416"/>
      <c r="LO686" s="416"/>
      <c r="LP686" s="416"/>
      <c r="LQ686" s="416"/>
      <c r="LR686" s="416"/>
      <c r="LS686" s="416"/>
      <c r="LT686" s="416"/>
      <c r="LU686" s="416"/>
      <c r="LV686" s="416"/>
      <c r="LW686" s="416"/>
      <c r="LX686" s="416"/>
      <c r="LY686" s="416"/>
      <c r="LZ686" s="416"/>
      <c r="MA686" s="416"/>
      <c r="MB686" s="416"/>
      <c r="MC686" s="416"/>
      <c r="MD686" s="416"/>
      <c r="ME686" s="416"/>
      <c r="MF686" s="416"/>
      <c r="MG686" s="416"/>
      <c r="MH686" s="417"/>
      <c r="MI686" s="417"/>
      <c r="MJ686" s="417"/>
      <c r="MK686" s="417"/>
      <c r="ML686" s="417"/>
      <c r="MM686" s="417"/>
      <c r="MN686" s="417"/>
      <c r="MO686" s="417"/>
      <c r="MP686" s="417"/>
      <c r="MQ686" s="417"/>
      <c r="MR686" s="417"/>
      <c r="MS686" s="417"/>
      <c r="MT686" s="417"/>
      <c r="MU686" s="417"/>
      <c r="MV686" s="417"/>
      <c r="MW686" s="417"/>
      <c r="MX686" s="417"/>
      <c r="MY686" s="417"/>
      <c r="MZ686" s="417"/>
      <c r="NA686" s="417"/>
      <c r="NB686" s="417"/>
      <c r="NC686" s="417"/>
      <c r="ND686" s="417"/>
      <c r="NE686" s="417"/>
      <c r="NF686" s="418"/>
      <c r="NG686" s="418"/>
      <c r="NH686" s="418"/>
      <c r="NI686" s="418"/>
      <c r="NJ686" s="418"/>
      <c r="NK686" s="417"/>
      <c r="NL686" s="417"/>
      <c r="NM686" s="418"/>
      <c r="NN686" s="418"/>
      <c r="NO686" s="417"/>
      <c r="NP686" s="417"/>
      <c r="NQ686" s="418"/>
      <c r="NR686" s="418"/>
      <c r="NS686" s="417"/>
      <c r="NT686" s="417"/>
      <c r="NU686" s="417"/>
      <c r="NV686" s="417"/>
      <c r="NW686" s="417"/>
      <c r="NX686" s="417"/>
      <c r="NY686" s="417"/>
      <c r="NZ686" s="418"/>
      <c r="OA686" s="418"/>
      <c r="OB686" s="417"/>
      <c r="OC686" s="417"/>
      <c r="OD686" s="418"/>
      <c r="OE686" s="418"/>
      <c r="OF686" s="417"/>
      <c r="OG686" s="417"/>
      <c r="OH686" s="417"/>
      <c r="OI686" s="417"/>
      <c r="OJ686" s="417"/>
      <c r="OK686" s="411"/>
      <c r="OL686" s="443"/>
      <c r="OM686" s="417"/>
      <c r="ON686" s="417"/>
      <c r="OO686" s="417"/>
      <c r="OP686" s="417"/>
      <c r="OQ686" s="417"/>
      <c r="OR686" s="417"/>
      <c r="OS686" s="417"/>
      <c r="OT686" s="416"/>
      <c r="OU686" s="416"/>
      <c r="OV686" s="416"/>
      <c r="OW686" s="416"/>
      <c r="OX686" s="416"/>
      <c r="OY686" s="416"/>
      <c r="OZ686" s="416"/>
      <c r="PA686" s="416"/>
      <c r="PB686" s="416"/>
      <c r="PC686" s="416"/>
      <c r="PD686" s="416"/>
      <c r="PE686" s="416"/>
      <c r="PF686" s="416"/>
      <c r="PG686" s="416"/>
      <c r="PH686" s="416"/>
      <c r="PI686" s="416"/>
      <c r="PJ686" s="416"/>
      <c r="PK686" s="416"/>
      <c r="PL686" s="416"/>
      <c r="PM686" s="416"/>
      <c r="PN686" s="416"/>
      <c r="PO686" s="416"/>
      <c r="PP686" s="416"/>
      <c r="PQ686" s="416"/>
      <c r="PR686" s="416"/>
      <c r="PS686" s="416"/>
      <c r="PT686" s="416"/>
      <c r="PU686" s="416"/>
      <c r="PV686" s="416"/>
      <c r="PW686" s="416"/>
      <c r="PX686" s="416"/>
      <c r="PY686" s="416"/>
      <c r="PZ686" s="416"/>
      <c r="QA686" s="416"/>
      <c r="QB686" s="416"/>
      <c r="QC686" s="416"/>
      <c r="QD686" s="416"/>
      <c r="QE686" s="416"/>
      <c r="QF686" s="416"/>
      <c r="QG686" s="416"/>
      <c r="QH686" s="416"/>
      <c r="QI686" s="416"/>
      <c r="QJ686" s="416"/>
      <c r="QK686" s="416"/>
      <c r="QL686" s="417"/>
      <c r="QM686" s="417"/>
      <c r="QN686" s="417"/>
      <c r="QO686" s="417"/>
      <c r="QP686" s="417"/>
      <c r="QQ686" s="417"/>
      <c r="QR686" s="417"/>
      <c r="QS686" s="417"/>
      <c r="QT686" s="417"/>
      <c r="QU686" s="417"/>
      <c r="QV686" s="417"/>
      <c r="QW686" s="417"/>
      <c r="QX686" s="417"/>
      <c r="QY686" s="417"/>
      <c r="QZ686" s="417"/>
      <c r="RA686" s="417"/>
      <c r="RB686" s="417"/>
      <c r="RC686" s="417"/>
      <c r="RD686" s="417"/>
      <c r="RE686" s="417"/>
      <c r="RF686" s="417"/>
      <c r="RG686" s="417"/>
      <c r="RH686" s="417"/>
      <c r="RI686" s="417"/>
      <c r="RJ686" s="418"/>
      <c r="RK686" s="418"/>
      <c r="RL686" s="418"/>
      <c r="RM686" s="418"/>
      <c r="RN686" s="418"/>
      <c r="RO686" s="417"/>
      <c r="RP686" s="417"/>
      <c r="RQ686" s="418"/>
      <c r="RR686" s="418"/>
      <c r="RS686" s="417"/>
      <c r="RT686" s="417"/>
      <c r="RU686" s="418"/>
      <c r="RV686" s="418"/>
      <c r="RW686" s="417"/>
      <c r="RX686" s="417"/>
      <c r="RY686" s="417"/>
      <c r="RZ686" s="417"/>
      <c r="SA686" s="417"/>
      <c r="SB686" s="417"/>
      <c r="SC686" s="417"/>
      <c r="SD686" s="418"/>
      <c r="SE686" s="418"/>
      <c r="SF686" s="417"/>
      <c r="SG686" s="417"/>
      <c r="SH686" s="418"/>
      <c r="SI686" s="418"/>
      <c r="SJ686" s="417"/>
      <c r="SK686" s="417"/>
      <c r="SL686" s="417"/>
      <c r="SM686" s="417"/>
      <c r="SN686" s="417"/>
      <c r="SO686" s="411"/>
      <c r="SP686" s="443"/>
      <c r="SQ686" s="417"/>
      <c r="SR686" s="417"/>
      <c r="SS686" s="417"/>
      <c r="ST686" s="417"/>
      <c r="SU686" s="417"/>
      <c r="SV686" s="417"/>
      <c r="SW686" s="417"/>
      <c r="SX686" s="416"/>
      <c r="SY686" s="416"/>
      <c r="SZ686" s="416"/>
      <c r="TA686" s="416"/>
      <c r="TB686" s="416"/>
      <c r="TC686" s="416"/>
      <c r="TD686" s="416"/>
      <c r="TE686" s="416"/>
      <c r="TF686" s="416"/>
      <c r="TG686" s="416"/>
      <c r="TH686" s="416"/>
      <c r="TI686" s="416"/>
      <c r="TJ686" s="416"/>
      <c r="TK686" s="416"/>
      <c r="TL686" s="416"/>
      <c r="TM686" s="416"/>
      <c r="TN686" s="416"/>
      <c r="TO686" s="416"/>
      <c r="TP686" s="416"/>
      <c r="TQ686" s="416"/>
      <c r="TR686" s="416"/>
      <c r="TS686" s="416"/>
      <c r="TT686" s="416"/>
      <c r="TU686" s="416"/>
      <c r="TV686" s="416"/>
      <c r="TW686" s="416"/>
      <c r="TX686" s="416"/>
      <c r="TY686" s="416"/>
      <c r="TZ686" s="416"/>
      <c r="UA686" s="416"/>
      <c r="UB686" s="416"/>
      <c r="UC686" s="416"/>
      <c r="UD686" s="416"/>
      <c r="UE686" s="416"/>
      <c r="UF686" s="416"/>
      <c r="UG686" s="416"/>
      <c r="UH686" s="416"/>
      <c r="UI686" s="416"/>
      <c r="UJ686" s="416"/>
      <c r="UK686" s="416"/>
      <c r="UL686" s="416"/>
      <c r="UM686" s="416"/>
      <c r="UN686" s="416"/>
      <c r="UO686" s="416"/>
      <c r="UP686" s="417"/>
      <c r="UQ686" s="417"/>
      <c r="UR686" s="417"/>
      <c r="US686" s="417"/>
      <c r="UT686" s="417"/>
      <c r="UU686" s="417"/>
      <c r="UV686" s="417"/>
      <c r="UW686" s="417"/>
      <c r="UX686" s="417"/>
      <c r="UY686" s="417"/>
      <c r="UZ686" s="417"/>
      <c r="VA686" s="417"/>
      <c r="VB686" s="417"/>
      <c r="VC686" s="417"/>
      <c r="VD686" s="417"/>
      <c r="VE686" s="417"/>
      <c r="VF686" s="417"/>
      <c r="VG686" s="417"/>
      <c r="VH686" s="417"/>
      <c r="VI686" s="417"/>
      <c r="VJ686" s="417"/>
      <c r="VK686" s="417"/>
      <c r="VL686" s="417"/>
      <c r="VM686" s="417"/>
      <c r="VN686" s="418"/>
      <c r="VO686" s="418"/>
      <c r="VP686" s="418"/>
      <c r="VQ686" s="418"/>
      <c r="VR686" s="418"/>
      <c r="VS686" s="417"/>
      <c r="VT686" s="417"/>
      <c r="VU686" s="418"/>
      <c r="VV686" s="418"/>
      <c r="VW686" s="417"/>
      <c r="VX686" s="417"/>
      <c r="VY686" s="418"/>
      <c r="VZ686" s="418"/>
      <c r="WA686" s="417"/>
      <c r="WB686" s="417"/>
      <c r="WC686" s="417"/>
      <c r="WD686" s="417"/>
      <c r="WE686" s="417"/>
      <c r="WF686" s="417"/>
      <c r="WG686" s="417"/>
      <c r="WH686" s="418"/>
      <c r="WI686" s="418"/>
      <c r="WJ686" s="417"/>
      <c r="WK686" s="417"/>
      <c r="WL686" s="418"/>
      <c r="WM686" s="418"/>
      <c r="WN686" s="417"/>
      <c r="WO686" s="417"/>
      <c r="WP686" s="417"/>
      <c r="WQ686" s="417"/>
      <c r="WR686" s="417"/>
      <c r="WS686" s="411"/>
      <c r="WT686" s="443"/>
      <c r="WU686" s="417"/>
      <c r="WV686" s="417"/>
      <c r="WW686" s="417"/>
      <c r="WX686" s="417"/>
      <c r="WY686" s="417"/>
      <c r="WZ686" s="417"/>
      <c r="XA686" s="417"/>
      <c r="XB686" s="416"/>
      <c r="XC686" s="416"/>
      <c r="XD686" s="416"/>
      <c r="XE686" s="416"/>
      <c r="XF686" s="416"/>
      <c r="XG686" s="416"/>
      <c r="XH686" s="416"/>
      <c r="XI686" s="416"/>
      <c r="XJ686" s="416"/>
      <c r="XK686" s="416"/>
      <c r="XL686" s="416"/>
      <c r="XM686" s="416"/>
      <c r="XN686" s="416"/>
      <c r="XO686" s="416"/>
      <c r="XP686" s="416"/>
      <c r="XQ686" s="416"/>
      <c r="XR686" s="416"/>
      <c r="XS686" s="416"/>
      <c r="XT686" s="416"/>
      <c r="XU686" s="416"/>
      <c r="XV686" s="416"/>
      <c r="XW686" s="416"/>
      <c r="XX686" s="416"/>
      <c r="XY686" s="416"/>
      <c r="XZ686" s="416"/>
      <c r="YA686" s="416"/>
      <c r="YB686" s="416"/>
      <c r="YC686" s="416"/>
      <c r="YD686" s="416"/>
      <c r="YE686" s="416"/>
      <c r="YF686" s="416"/>
      <c r="YG686" s="416"/>
      <c r="YH686" s="416"/>
      <c r="YI686" s="416"/>
      <c r="YJ686" s="416"/>
      <c r="YK686" s="416"/>
      <c r="YL686" s="416"/>
      <c r="YM686" s="416"/>
      <c r="YN686" s="416"/>
      <c r="YO686" s="416"/>
      <c r="YP686" s="416"/>
      <c r="YQ686" s="416"/>
      <c r="YR686" s="416"/>
      <c r="YS686" s="416"/>
      <c r="YT686" s="417"/>
      <c r="YU686" s="417"/>
      <c r="YV686" s="417"/>
      <c r="YW686" s="417"/>
      <c r="YX686" s="417"/>
      <c r="YY686" s="417"/>
      <c r="YZ686" s="417"/>
      <c r="ZA686" s="417"/>
      <c r="ZB686" s="417"/>
      <c r="ZC686" s="417"/>
      <c r="ZD686" s="417"/>
      <c r="ZE686" s="417"/>
      <c r="ZF686" s="417"/>
      <c r="ZG686" s="417"/>
      <c r="ZH686" s="417"/>
      <c r="ZI686" s="417"/>
      <c r="ZJ686" s="417"/>
      <c r="ZK686" s="417"/>
      <c r="ZL686" s="417"/>
      <c r="ZM686" s="417"/>
      <c r="ZN686" s="417"/>
      <c r="ZO686" s="417"/>
      <c r="ZP686" s="417"/>
      <c r="ZQ686" s="417"/>
      <c r="ZR686" s="418"/>
      <c r="ZS686" s="418"/>
      <c r="ZT686" s="418"/>
      <c r="ZU686" s="418"/>
      <c r="ZV686" s="418"/>
      <c r="ZW686" s="417"/>
      <c r="ZX686" s="417"/>
      <c r="ZY686" s="418"/>
      <c r="ZZ686" s="418"/>
      <c r="AAA686" s="417"/>
      <c r="AAB686" s="417"/>
      <c r="AAC686" s="418"/>
      <c r="AAD686" s="418"/>
      <c r="AAE686" s="417"/>
      <c r="AAF686" s="417"/>
      <c r="AAG686" s="417"/>
      <c r="AAH686" s="417"/>
      <c r="AAI686" s="417"/>
      <c r="AAJ686" s="417"/>
      <c r="AAK686" s="417"/>
      <c r="AAL686" s="418"/>
      <c r="AAM686" s="418"/>
      <c r="AAN686" s="417"/>
      <c r="AAO686" s="417"/>
      <c r="AAP686" s="418"/>
      <c r="AAQ686" s="418"/>
      <c r="AAR686" s="417"/>
      <c r="AAS686" s="417"/>
      <c r="AAT686" s="417"/>
      <c r="AAU686" s="417"/>
      <c r="AAV686" s="417"/>
      <c r="AAW686" s="411"/>
      <c r="AAX686" s="443"/>
      <c r="AAY686" s="417"/>
      <c r="AAZ686" s="417"/>
      <c r="ABA686" s="417"/>
      <c r="ABB686" s="417"/>
      <c r="ABC686" s="417"/>
      <c r="ABD686" s="417"/>
      <c r="ABE686" s="417"/>
      <c r="ABF686" s="416"/>
      <c r="ABG686" s="416"/>
      <c r="ABH686" s="416"/>
      <c r="ABI686" s="416"/>
      <c r="ABJ686" s="416"/>
      <c r="ABK686" s="416"/>
      <c r="ABL686" s="416"/>
      <c r="ABM686" s="416"/>
      <c r="ABN686" s="416"/>
      <c r="ABO686" s="416"/>
      <c r="ABP686" s="416"/>
      <c r="ABQ686" s="416"/>
      <c r="ABR686" s="416"/>
      <c r="ABS686" s="416"/>
      <c r="ABT686" s="416"/>
      <c r="ABU686" s="416"/>
      <c r="ABV686" s="416"/>
      <c r="ABW686" s="416"/>
      <c r="ABX686" s="416"/>
      <c r="ABY686" s="416"/>
      <c r="ABZ686" s="416"/>
      <c r="ACA686" s="416"/>
      <c r="ACB686" s="416"/>
      <c r="ACC686" s="416"/>
      <c r="ACD686" s="416"/>
      <c r="ACE686" s="416"/>
      <c r="ACF686" s="416"/>
      <c r="ACG686" s="416"/>
      <c r="ACH686" s="416"/>
      <c r="ACI686" s="416"/>
      <c r="ACJ686" s="416"/>
      <c r="ACK686" s="416"/>
      <c r="ACL686" s="416"/>
      <c r="ACM686" s="416"/>
      <c r="ACN686" s="416"/>
      <c r="ACO686" s="416"/>
      <c r="ACP686" s="416"/>
      <c r="ACQ686" s="416"/>
      <c r="ACR686" s="416"/>
      <c r="ACS686" s="416"/>
      <c r="ACT686" s="416"/>
      <c r="ACU686" s="416"/>
      <c r="ACV686" s="416"/>
      <c r="ACW686" s="416"/>
      <c r="ACX686" s="417"/>
      <c r="ACY686" s="417"/>
      <c r="ACZ686" s="417"/>
      <c r="ADA686" s="417"/>
      <c r="ADB686" s="417"/>
      <c r="ADC686" s="417"/>
      <c r="ADD686" s="417"/>
      <c r="ADE686" s="417"/>
      <c r="ADF686" s="417"/>
      <c r="ADG686" s="417"/>
      <c r="ADH686" s="417"/>
      <c r="ADI686" s="417"/>
      <c r="ADJ686" s="417"/>
      <c r="ADK686" s="417"/>
      <c r="ADL686" s="417"/>
      <c r="ADM686" s="417"/>
      <c r="ADN686" s="417"/>
      <c r="ADO686" s="417"/>
      <c r="ADP686" s="417"/>
      <c r="ADQ686" s="417"/>
      <c r="ADR686" s="417"/>
      <c r="ADS686" s="417"/>
      <c r="ADT686" s="417"/>
      <c r="ADU686" s="417"/>
      <c r="ADV686" s="418"/>
      <c r="ADW686" s="418"/>
      <c r="ADX686" s="418"/>
      <c r="ADY686" s="418"/>
      <c r="ADZ686" s="418"/>
      <c r="AEA686" s="417"/>
      <c r="AEB686" s="417"/>
      <c r="AEC686" s="418"/>
      <c r="AED686" s="418"/>
      <c r="AEE686" s="417"/>
      <c r="AEF686" s="417"/>
      <c r="AEG686" s="418"/>
      <c r="AEH686" s="418"/>
      <c r="AEI686" s="417"/>
      <c r="AEJ686" s="417"/>
      <c r="AEK686" s="417"/>
      <c r="AEL686" s="417"/>
      <c r="AEM686" s="417"/>
      <c r="AEN686" s="417"/>
      <c r="AEO686" s="417"/>
      <c r="AEP686" s="418"/>
      <c r="AEQ686" s="418"/>
      <c r="AER686" s="417"/>
      <c r="AES686" s="417"/>
      <c r="AET686" s="418"/>
      <c r="AEU686" s="418"/>
      <c r="AEV686" s="417"/>
      <c r="AEW686" s="417"/>
      <c r="AEX686" s="417"/>
      <c r="AEY686" s="417"/>
      <c r="AEZ686" s="417"/>
      <c r="AFA686" s="411"/>
      <c r="AFB686" s="443"/>
      <c r="AFC686" s="417"/>
      <c r="AFD686" s="417"/>
      <c r="AFE686" s="417"/>
      <c r="AFF686" s="417"/>
      <c r="AFG686" s="417"/>
      <c r="AFH686" s="417"/>
      <c r="AFI686" s="417"/>
      <c r="AFJ686" s="416"/>
      <c r="AFK686" s="416"/>
      <c r="AFL686" s="416"/>
      <c r="AFM686" s="416"/>
      <c r="AFN686" s="416"/>
      <c r="AFO686" s="416"/>
      <c r="AFP686" s="416"/>
      <c r="AFQ686" s="416"/>
      <c r="AFR686" s="416"/>
      <c r="AFS686" s="416"/>
      <c r="AFT686" s="416"/>
      <c r="AFU686" s="416"/>
      <c r="AFV686" s="416"/>
      <c r="AFW686" s="416"/>
      <c r="AFX686" s="416"/>
      <c r="AFY686" s="416"/>
      <c r="AFZ686" s="416"/>
      <c r="AGA686" s="416"/>
      <c r="AGB686" s="416"/>
      <c r="AGC686" s="416"/>
      <c r="AGD686" s="416"/>
      <c r="AGE686" s="416"/>
      <c r="AGF686" s="416"/>
      <c r="AGG686" s="416"/>
      <c r="AGH686" s="416"/>
      <c r="AGI686" s="416"/>
      <c r="AGJ686" s="416"/>
      <c r="AGK686" s="416"/>
      <c r="AGL686" s="416"/>
      <c r="AGM686" s="416"/>
      <c r="AGN686" s="416"/>
      <c r="AGO686" s="416"/>
      <c r="AGP686" s="416"/>
      <c r="AGQ686" s="416"/>
      <c r="AGR686" s="416"/>
      <c r="AGS686" s="416"/>
      <c r="AGT686" s="416"/>
      <c r="AGU686" s="416"/>
      <c r="AGV686" s="416"/>
      <c r="AGW686" s="416"/>
      <c r="AGX686" s="416"/>
      <c r="AGY686" s="416"/>
      <c r="AGZ686" s="416"/>
      <c r="AHA686" s="416"/>
      <c r="AHB686" s="417"/>
      <c r="AHC686" s="417"/>
      <c r="AHD686" s="417"/>
      <c r="AHE686" s="417"/>
      <c r="AHF686" s="417"/>
      <c r="AHG686" s="417"/>
      <c r="AHH686" s="417"/>
      <c r="AHI686" s="417"/>
      <c r="AHJ686" s="417"/>
      <c r="AHK686" s="417"/>
      <c r="AHL686" s="417"/>
      <c r="AHM686" s="417"/>
      <c r="AHN686" s="417"/>
      <c r="AHO686" s="417"/>
      <c r="AHP686" s="417"/>
      <c r="AHQ686" s="417"/>
      <c r="AHR686" s="417"/>
      <c r="AHS686" s="417"/>
      <c r="AHT686" s="417"/>
      <c r="AHU686" s="417"/>
      <c r="AHV686" s="417"/>
      <c r="AHW686" s="417"/>
      <c r="AHX686" s="417"/>
      <c r="AHY686" s="417"/>
      <c r="AHZ686" s="418"/>
      <c r="AIA686" s="418"/>
      <c r="AIB686" s="418"/>
      <c r="AIC686" s="418"/>
      <c r="AID686" s="418"/>
      <c r="AIE686" s="417"/>
      <c r="AIF686" s="417"/>
      <c r="AIG686" s="418"/>
      <c r="AIH686" s="418"/>
      <c r="AII686" s="417"/>
      <c r="AIJ686" s="417"/>
      <c r="AIK686" s="418"/>
      <c r="AIL686" s="418"/>
      <c r="AIM686" s="417"/>
      <c r="AIN686" s="417"/>
      <c r="AIO686" s="417"/>
      <c r="AIP686" s="417"/>
      <c r="AIQ686" s="417"/>
      <c r="AIR686" s="417"/>
      <c r="AIS686" s="417"/>
      <c r="AIT686" s="418"/>
      <c r="AIU686" s="418"/>
      <c r="AIV686" s="417"/>
      <c r="AIW686" s="417"/>
      <c r="AIX686" s="418"/>
      <c r="AIY686" s="418"/>
      <c r="AIZ686" s="417"/>
      <c r="AJA686" s="417"/>
      <c r="AJB686" s="417"/>
      <c r="AJC686" s="417"/>
      <c r="AJD686" s="417"/>
      <c r="AJE686" s="411"/>
      <c r="AJF686" s="443"/>
      <c r="AJG686" s="417"/>
      <c r="AJH686" s="417"/>
      <c r="AJI686" s="417"/>
      <c r="AJJ686" s="417"/>
      <c r="AJK686" s="417"/>
      <c r="AJL686" s="417"/>
      <c r="AJM686" s="417"/>
      <c r="AJN686" s="416"/>
      <c r="AJO686" s="416"/>
      <c r="AJP686" s="416"/>
      <c r="AJQ686" s="416"/>
      <c r="AJR686" s="416"/>
      <c r="AJS686" s="416"/>
      <c r="AJT686" s="416"/>
      <c r="AJU686" s="416"/>
      <c r="AJV686" s="416"/>
      <c r="AJW686" s="416"/>
      <c r="AJX686" s="416"/>
      <c r="AJY686" s="416"/>
      <c r="AJZ686" s="416"/>
      <c r="AKA686" s="416"/>
      <c r="AKB686" s="416"/>
      <c r="AKC686" s="416"/>
      <c r="AKD686" s="416"/>
      <c r="AKE686" s="416"/>
      <c r="AKF686" s="416"/>
      <c r="AKG686" s="416"/>
      <c r="AKH686" s="416"/>
      <c r="AKI686" s="416"/>
      <c r="AKJ686" s="416"/>
      <c r="AKK686" s="416"/>
      <c r="AKL686" s="416"/>
      <c r="AKM686" s="416"/>
      <c r="AKN686" s="416"/>
      <c r="AKO686" s="416"/>
      <c r="AKP686" s="416"/>
      <c r="AKQ686" s="416"/>
      <c r="AKR686" s="416"/>
      <c r="AKS686" s="416"/>
      <c r="AKT686" s="416"/>
      <c r="AKU686" s="416"/>
      <c r="AKV686" s="416"/>
      <c r="AKW686" s="416"/>
      <c r="AKX686" s="416"/>
      <c r="AKY686" s="416"/>
      <c r="AKZ686" s="416"/>
      <c r="ALA686" s="416"/>
      <c r="ALB686" s="416"/>
      <c r="ALC686" s="416"/>
      <c r="ALD686" s="416"/>
      <c r="ALE686" s="416"/>
      <c r="ALF686" s="417"/>
      <c r="ALG686" s="417"/>
      <c r="ALH686" s="417"/>
      <c r="ALI686" s="417"/>
      <c r="ALJ686" s="417"/>
      <c r="ALK686" s="417"/>
      <c r="ALL686" s="417"/>
      <c r="ALM686" s="417"/>
      <c r="ALN686" s="417"/>
      <c r="ALO686" s="417"/>
      <c r="ALP686" s="417"/>
      <c r="ALQ686" s="417"/>
      <c r="ALR686" s="417"/>
      <c r="ALS686" s="417"/>
      <c r="ALT686" s="417"/>
      <c r="ALU686" s="417"/>
      <c r="ALV686" s="417"/>
      <c r="ALW686" s="417"/>
      <c r="ALX686" s="417"/>
      <c r="ALY686" s="417"/>
      <c r="ALZ686" s="417"/>
      <c r="AMA686" s="417"/>
      <c r="AMB686" s="417"/>
      <c r="AMC686" s="417"/>
      <c r="AMD686" s="418"/>
      <c r="AME686" s="418"/>
      <c r="AMF686" s="418"/>
      <c r="AMG686" s="418"/>
      <c r="AMH686" s="418"/>
      <c r="AMI686" s="417"/>
      <c r="AMJ686" s="417"/>
      <c r="AMK686" s="418"/>
      <c r="AML686" s="418"/>
      <c r="AMM686" s="417"/>
      <c r="AMN686" s="417"/>
      <c r="AMO686" s="418"/>
      <c r="AMP686" s="418"/>
      <c r="AMQ686" s="417"/>
      <c r="AMR686" s="417"/>
      <c r="AMS686" s="417"/>
      <c r="AMT686" s="417"/>
      <c r="AMU686" s="417"/>
      <c r="AMV686" s="417"/>
      <c r="AMW686" s="417"/>
      <c r="AMX686" s="418"/>
      <c r="AMY686" s="418"/>
      <c r="AMZ686" s="417"/>
      <c r="ANA686" s="417"/>
      <c r="ANB686" s="418"/>
      <c r="ANC686" s="418"/>
      <c r="AND686" s="417"/>
      <c r="ANE686" s="417"/>
      <c r="ANF686" s="417"/>
      <c r="ANG686" s="417"/>
      <c r="ANH686" s="417"/>
      <c r="ANI686" s="411"/>
      <c r="ANJ686" s="443"/>
      <c r="ANK686" s="417"/>
      <c r="ANL686" s="417"/>
      <c r="ANM686" s="417"/>
      <c r="ANN686" s="417"/>
      <c r="ANO686" s="417"/>
      <c r="ANP686" s="417"/>
      <c r="ANQ686" s="417"/>
      <c r="ANR686" s="416"/>
      <c r="ANS686" s="416"/>
      <c r="ANT686" s="416"/>
      <c r="ANU686" s="416"/>
      <c r="ANV686" s="416"/>
      <c r="ANW686" s="416"/>
      <c r="ANX686" s="416"/>
      <c r="ANY686" s="416"/>
      <c r="ANZ686" s="416"/>
      <c r="AOA686" s="416"/>
      <c r="AOB686" s="416"/>
      <c r="AOC686" s="416"/>
      <c r="AOD686" s="416"/>
      <c r="AOE686" s="416"/>
      <c r="AOF686" s="416"/>
      <c r="AOG686" s="416"/>
      <c r="AOH686" s="416"/>
      <c r="AOI686" s="416"/>
      <c r="AOJ686" s="416"/>
      <c r="AOK686" s="416"/>
      <c r="AOL686" s="416"/>
      <c r="AOM686" s="416"/>
      <c r="AON686" s="416"/>
      <c r="AOO686" s="416"/>
      <c r="AOP686" s="416"/>
      <c r="AOQ686" s="416"/>
      <c r="AOR686" s="416"/>
      <c r="AOS686" s="416"/>
      <c r="AOT686" s="416"/>
      <c r="AOU686" s="416"/>
      <c r="AOV686" s="416"/>
      <c r="AOW686" s="416"/>
      <c r="AOX686" s="416"/>
      <c r="AOY686" s="416"/>
      <c r="AOZ686" s="416"/>
      <c r="APA686" s="416"/>
      <c r="APB686" s="416"/>
      <c r="APC686" s="416"/>
      <c r="APD686" s="416"/>
      <c r="APE686" s="416"/>
      <c r="APF686" s="416"/>
      <c r="APG686" s="416"/>
      <c r="APH686" s="416"/>
      <c r="API686" s="416"/>
      <c r="APJ686" s="417"/>
      <c r="APK686" s="417"/>
      <c r="APL686" s="417"/>
      <c r="APM686" s="417"/>
      <c r="APN686" s="417"/>
      <c r="APO686" s="417"/>
      <c r="APP686" s="417"/>
      <c r="APQ686" s="417"/>
      <c r="APR686" s="417"/>
      <c r="APS686" s="417"/>
      <c r="APT686" s="417"/>
      <c r="APU686" s="417"/>
      <c r="APV686" s="417"/>
      <c r="APW686" s="417"/>
      <c r="APX686" s="417"/>
      <c r="APY686" s="417"/>
      <c r="APZ686" s="417"/>
      <c r="AQA686" s="417"/>
      <c r="AQB686" s="417"/>
      <c r="AQC686" s="417"/>
      <c r="AQD686" s="417"/>
      <c r="AQE686" s="417"/>
      <c r="AQF686" s="417"/>
      <c r="AQG686" s="417"/>
      <c r="AQH686" s="418"/>
      <c r="AQI686" s="418"/>
      <c r="AQJ686" s="418"/>
      <c r="AQK686" s="418"/>
      <c r="AQL686" s="418"/>
      <c r="AQM686" s="417"/>
      <c r="AQN686" s="417"/>
      <c r="AQO686" s="418"/>
      <c r="AQP686" s="418"/>
      <c r="AQQ686" s="417"/>
      <c r="AQR686" s="417"/>
      <c r="AQS686" s="418"/>
      <c r="AQT686" s="418"/>
      <c r="AQU686" s="417"/>
      <c r="AQV686" s="417"/>
      <c r="AQW686" s="417"/>
      <c r="AQX686" s="417"/>
      <c r="AQY686" s="417"/>
      <c r="AQZ686" s="417"/>
      <c r="ARA686" s="417"/>
      <c r="ARB686" s="418"/>
      <c r="ARC686" s="418"/>
      <c r="ARD686" s="417"/>
      <c r="ARE686" s="417"/>
      <c r="ARF686" s="418"/>
      <c r="ARG686" s="418"/>
      <c r="ARH686" s="417"/>
      <c r="ARI686" s="417"/>
      <c r="ARJ686" s="417"/>
      <c r="ARK686" s="417"/>
      <c r="ARL686" s="417"/>
      <c r="ARM686" s="411"/>
      <c r="ARN686" s="443"/>
      <c r="ARO686" s="417"/>
      <c r="ARP686" s="417"/>
      <c r="ARQ686" s="417"/>
      <c r="ARR686" s="417"/>
      <c r="ARS686" s="417"/>
      <c r="ART686" s="417"/>
      <c r="ARU686" s="417"/>
      <c r="ARV686" s="416"/>
      <c r="ARW686" s="416"/>
      <c r="ARX686" s="416"/>
      <c r="ARY686" s="416"/>
      <c r="ARZ686" s="416"/>
      <c r="ASA686" s="416"/>
      <c r="ASB686" s="416"/>
      <c r="ASC686" s="416"/>
      <c r="ASD686" s="416"/>
      <c r="ASE686" s="416"/>
      <c r="ASF686" s="416"/>
      <c r="ASG686" s="416"/>
      <c r="ASH686" s="416"/>
      <c r="ASI686" s="416"/>
      <c r="ASJ686" s="416"/>
      <c r="ASK686" s="416"/>
      <c r="ASL686" s="416"/>
      <c r="ASM686" s="416"/>
      <c r="ASN686" s="416"/>
      <c r="ASO686" s="416"/>
      <c r="ASP686" s="416"/>
      <c r="ASQ686" s="416"/>
      <c r="ASR686" s="416"/>
      <c r="ASS686" s="416"/>
      <c r="AST686" s="416"/>
      <c r="ASU686" s="416"/>
      <c r="ASV686" s="416"/>
      <c r="ASW686" s="416"/>
      <c r="ASX686" s="416"/>
      <c r="ASY686" s="416"/>
      <c r="ASZ686" s="416"/>
      <c r="ATA686" s="416"/>
      <c r="ATB686" s="416"/>
      <c r="ATC686" s="416"/>
      <c r="ATD686" s="416"/>
      <c r="ATE686" s="416"/>
      <c r="ATF686" s="416"/>
      <c r="ATG686" s="416"/>
      <c r="ATH686" s="416"/>
      <c r="ATI686" s="416"/>
      <c r="ATJ686" s="416"/>
      <c r="ATK686" s="416"/>
      <c r="ATL686" s="416"/>
      <c r="ATM686" s="416"/>
      <c r="ATN686" s="417"/>
      <c r="ATO686" s="417"/>
      <c r="ATP686" s="417"/>
      <c r="ATQ686" s="417"/>
      <c r="ATR686" s="417"/>
      <c r="ATS686" s="417"/>
      <c r="ATT686" s="417"/>
      <c r="ATU686" s="417"/>
      <c r="ATV686" s="417"/>
      <c r="ATW686" s="417"/>
      <c r="ATX686" s="417"/>
      <c r="ATY686" s="417"/>
      <c r="ATZ686" s="417"/>
      <c r="AUA686" s="417"/>
      <c r="AUB686" s="417"/>
      <c r="AUC686" s="417"/>
      <c r="AUD686" s="417"/>
      <c r="AUE686" s="417"/>
      <c r="AUF686" s="417"/>
      <c r="AUG686" s="417"/>
      <c r="AUH686" s="417"/>
      <c r="AUI686" s="417"/>
      <c r="AUJ686" s="417"/>
      <c r="AUK686" s="417"/>
      <c r="AUL686" s="418"/>
      <c r="AUM686" s="418"/>
      <c r="AUN686" s="418"/>
      <c r="AUO686" s="418"/>
      <c r="AUP686" s="418"/>
      <c r="AUQ686" s="417"/>
      <c r="AUR686" s="417"/>
      <c r="AUS686" s="418"/>
      <c r="AUT686" s="418"/>
      <c r="AUU686" s="417"/>
      <c r="AUV686" s="417"/>
      <c r="AUW686" s="418"/>
      <c r="AUX686" s="418"/>
      <c r="AUY686" s="417"/>
      <c r="AUZ686" s="417"/>
      <c r="AVA686" s="417"/>
      <c r="AVB686" s="417"/>
      <c r="AVC686" s="417"/>
      <c r="AVD686" s="417"/>
      <c r="AVE686" s="417"/>
      <c r="AVF686" s="418"/>
      <c r="AVG686" s="418"/>
      <c r="AVH686" s="417"/>
      <c r="AVI686" s="417"/>
      <c r="AVJ686" s="418"/>
      <c r="AVK686" s="418"/>
      <c r="AVL686" s="417"/>
      <c r="AVM686" s="417"/>
      <c r="AVN686" s="417"/>
      <c r="AVO686" s="417"/>
      <c r="AVP686" s="417"/>
      <c r="AVQ686" s="411"/>
      <c r="AVR686" s="443"/>
      <c r="AVS686" s="417"/>
      <c r="AVT686" s="417"/>
      <c r="AVU686" s="417"/>
      <c r="AVV686" s="417"/>
      <c r="AVW686" s="417"/>
      <c r="AVX686" s="417"/>
      <c r="AVY686" s="417"/>
      <c r="AVZ686" s="416"/>
      <c r="AWA686" s="416"/>
      <c r="AWB686" s="416"/>
      <c r="AWC686" s="416"/>
      <c r="AWD686" s="416"/>
      <c r="AWE686" s="416"/>
      <c r="AWF686" s="416"/>
      <c r="AWG686" s="416"/>
      <c r="AWH686" s="416"/>
      <c r="AWI686" s="416"/>
      <c r="AWJ686" s="416"/>
      <c r="AWK686" s="416"/>
      <c r="AWL686" s="416"/>
      <c r="AWM686" s="416"/>
      <c r="AWN686" s="416"/>
      <c r="AWO686" s="416"/>
      <c r="AWP686" s="416"/>
      <c r="AWQ686" s="416"/>
      <c r="AWR686" s="416"/>
      <c r="AWS686" s="416"/>
      <c r="AWT686" s="416"/>
      <c r="AWU686" s="416"/>
      <c r="AWV686" s="416"/>
      <c r="AWW686" s="416"/>
      <c r="AWX686" s="416"/>
      <c r="AWY686" s="416"/>
      <c r="AWZ686" s="416"/>
      <c r="AXA686" s="416"/>
      <c r="AXB686" s="416"/>
      <c r="AXC686" s="416"/>
      <c r="AXD686" s="416"/>
      <c r="AXE686" s="416"/>
      <c r="AXF686" s="416"/>
      <c r="AXG686" s="416"/>
      <c r="AXH686" s="416"/>
      <c r="AXI686" s="416"/>
      <c r="AXJ686" s="416"/>
      <c r="AXK686" s="416"/>
      <c r="AXL686" s="416"/>
      <c r="AXM686" s="416"/>
      <c r="AXN686" s="416"/>
      <c r="AXO686" s="416"/>
      <c r="AXP686" s="416"/>
      <c r="AXQ686" s="416"/>
      <c r="AXR686" s="417"/>
      <c r="AXS686" s="417"/>
      <c r="AXT686" s="417"/>
      <c r="AXU686" s="417"/>
      <c r="AXV686" s="417"/>
      <c r="AXW686" s="417"/>
      <c r="AXX686" s="417"/>
      <c r="AXY686" s="417"/>
      <c r="AXZ686" s="417"/>
      <c r="AYA686" s="417"/>
      <c r="AYB686" s="417"/>
      <c r="AYC686" s="417"/>
      <c r="AYD686" s="417"/>
      <c r="AYE686" s="417"/>
      <c r="AYF686" s="417"/>
      <c r="AYG686" s="417"/>
      <c r="AYH686" s="417"/>
      <c r="AYI686" s="417"/>
      <c r="AYJ686" s="417"/>
      <c r="AYK686" s="417"/>
      <c r="AYL686" s="417"/>
      <c r="AYM686" s="417"/>
      <c r="AYN686" s="417"/>
      <c r="AYO686" s="417"/>
      <c r="AYP686" s="418"/>
      <c r="AYQ686" s="418"/>
      <c r="AYR686" s="418"/>
      <c r="AYS686" s="418"/>
      <c r="AYT686" s="418"/>
      <c r="AYU686" s="417"/>
      <c r="AYV686" s="417"/>
      <c r="AYW686" s="418"/>
      <c r="AYX686" s="418"/>
      <c r="AYY686" s="417"/>
      <c r="AYZ686" s="417"/>
      <c r="AZA686" s="418"/>
      <c r="AZB686" s="418"/>
      <c r="AZC686" s="417"/>
      <c r="AZD686" s="417"/>
      <c r="AZE686" s="417"/>
      <c r="AZF686" s="417"/>
      <c r="AZG686" s="417"/>
      <c r="AZH686" s="417"/>
      <c r="AZI686" s="417"/>
      <c r="AZJ686" s="418"/>
      <c r="AZK686" s="418"/>
      <c r="AZL686" s="417"/>
      <c r="AZM686" s="417"/>
      <c r="AZN686" s="418"/>
      <c r="AZO686" s="418"/>
      <c r="AZP686" s="417"/>
      <c r="AZQ686" s="417"/>
      <c r="AZR686" s="417"/>
      <c r="AZS686" s="417"/>
      <c r="AZT686" s="417"/>
      <c r="AZU686" s="411"/>
      <c r="AZV686" s="443"/>
      <c r="AZW686" s="417"/>
      <c r="AZX686" s="417"/>
      <c r="AZY686" s="417"/>
      <c r="AZZ686" s="417"/>
      <c r="BAA686" s="417"/>
      <c r="BAB686" s="417"/>
      <c r="BAC686" s="417"/>
      <c r="BAD686" s="416"/>
      <c r="BAE686" s="416"/>
      <c r="BAF686" s="416"/>
      <c r="BAG686" s="416"/>
      <c r="BAH686" s="416"/>
      <c r="BAI686" s="416"/>
      <c r="BAJ686" s="416"/>
      <c r="BAK686" s="416"/>
      <c r="BAL686" s="416"/>
      <c r="BAM686" s="416"/>
      <c r="BAN686" s="416"/>
      <c r="BAO686" s="416"/>
      <c r="BAP686" s="416"/>
      <c r="BAQ686" s="416"/>
      <c r="BAR686" s="416"/>
      <c r="BAS686" s="416"/>
      <c r="BAT686" s="416"/>
      <c r="BAU686" s="416"/>
      <c r="BAV686" s="416"/>
      <c r="BAW686" s="416"/>
      <c r="BAX686" s="416"/>
      <c r="BAY686" s="416"/>
      <c r="BAZ686" s="416"/>
      <c r="BBA686" s="416"/>
      <c r="BBB686" s="416"/>
      <c r="BBC686" s="416"/>
      <c r="BBD686" s="416"/>
      <c r="BBE686" s="416"/>
      <c r="BBF686" s="416"/>
      <c r="BBG686" s="416"/>
      <c r="BBH686" s="416"/>
      <c r="BBI686" s="416"/>
      <c r="BBJ686" s="416"/>
      <c r="BBK686" s="416"/>
      <c r="BBL686" s="416"/>
      <c r="BBM686" s="416"/>
      <c r="BBN686" s="416"/>
      <c r="BBO686" s="416"/>
      <c r="BBP686" s="416"/>
      <c r="BBQ686" s="416"/>
      <c r="BBR686" s="416"/>
      <c r="BBS686" s="416"/>
      <c r="BBT686" s="416"/>
      <c r="BBU686" s="416"/>
      <c r="BBV686" s="417"/>
      <c r="BBW686" s="417"/>
      <c r="BBX686" s="417"/>
      <c r="BBY686" s="417"/>
      <c r="BBZ686" s="417"/>
      <c r="BCA686" s="417"/>
      <c r="BCB686" s="417"/>
      <c r="BCC686" s="417"/>
      <c r="BCD686" s="417"/>
      <c r="BCE686" s="417"/>
      <c r="BCF686" s="417"/>
      <c r="BCG686" s="417"/>
      <c r="BCH686" s="417"/>
      <c r="BCI686" s="417"/>
      <c r="BCJ686" s="417"/>
      <c r="BCK686" s="417"/>
      <c r="BCL686" s="417"/>
      <c r="BCM686" s="417"/>
      <c r="BCN686" s="417"/>
      <c r="BCO686" s="417"/>
      <c r="BCP686" s="417"/>
      <c r="BCQ686" s="417"/>
      <c r="BCR686" s="417"/>
      <c r="BCS686" s="417"/>
      <c r="BCT686" s="418"/>
      <c r="BCU686" s="418"/>
      <c r="BCV686" s="418"/>
      <c r="BCW686" s="418"/>
      <c r="BCX686" s="418"/>
      <c r="BCY686" s="417"/>
      <c r="BCZ686" s="417"/>
      <c r="BDA686" s="418"/>
      <c r="BDB686" s="418"/>
      <c r="BDC686" s="417"/>
      <c r="BDD686" s="417"/>
      <c r="BDE686" s="418"/>
      <c r="BDF686" s="418"/>
      <c r="BDG686" s="417"/>
      <c r="BDH686" s="417"/>
      <c r="BDI686" s="417"/>
      <c r="BDJ686" s="417"/>
      <c r="BDK686" s="417"/>
      <c r="BDL686" s="417"/>
      <c r="BDM686" s="417"/>
      <c r="BDN686" s="418"/>
      <c r="BDO686" s="418"/>
      <c r="BDP686" s="417"/>
      <c r="BDQ686" s="417"/>
      <c r="BDR686" s="418"/>
      <c r="BDS686" s="418"/>
      <c r="BDT686" s="417"/>
      <c r="BDU686" s="417"/>
      <c r="BDV686" s="417"/>
      <c r="BDW686" s="417"/>
      <c r="BDX686" s="417"/>
      <c r="BDY686" s="411"/>
      <c r="BDZ686" s="443"/>
      <c r="BEA686" s="417"/>
      <c r="BEB686" s="417"/>
      <c r="BEC686" s="417"/>
      <c r="BED686" s="417"/>
      <c r="BEE686" s="417"/>
      <c r="BEF686" s="417"/>
      <c r="BEG686" s="417"/>
      <c r="BEH686" s="416"/>
      <c r="BEI686" s="416"/>
      <c r="BEJ686" s="416"/>
      <c r="BEK686" s="416"/>
      <c r="BEL686" s="416"/>
      <c r="BEM686" s="416"/>
      <c r="BEN686" s="416"/>
      <c r="BEO686" s="416"/>
      <c r="BEP686" s="416"/>
      <c r="BEQ686" s="416"/>
      <c r="BER686" s="416"/>
      <c r="BES686" s="416"/>
      <c r="BET686" s="416"/>
      <c r="BEU686" s="416"/>
      <c r="BEV686" s="416"/>
      <c r="BEW686" s="416"/>
      <c r="BEX686" s="416"/>
      <c r="BEY686" s="416"/>
      <c r="BEZ686" s="416"/>
      <c r="BFA686" s="416"/>
      <c r="BFB686" s="416"/>
      <c r="BFC686" s="416"/>
      <c r="BFD686" s="416"/>
      <c r="BFE686" s="416"/>
      <c r="BFF686" s="416"/>
      <c r="BFG686" s="416"/>
      <c r="BFH686" s="416"/>
      <c r="BFI686" s="416"/>
      <c r="BFJ686" s="416"/>
      <c r="BFK686" s="416"/>
      <c r="BFL686" s="416"/>
      <c r="BFM686" s="416"/>
      <c r="BFN686" s="416"/>
      <c r="BFO686" s="416"/>
      <c r="BFP686" s="416"/>
      <c r="BFQ686" s="416"/>
      <c r="BFR686" s="416"/>
      <c r="BFS686" s="416"/>
      <c r="BFT686" s="416"/>
      <c r="BFU686" s="416"/>
      <c r="BFV686" s="416"/>
      <c r="BFW686" s="416"/>
      <c r="BFX686" s="416"/>
      <c r="BFY686" s="416"/>
      <c r="BFZ686" s="417"/>
      <c r="BGA686" s="417"/>
      <c r="BGB686" s="417"/>
      <c r="BGC686" s="417"/>
      <c r="BGD686" s="417"/>
      <c r="BGE686" s="417"/>
      <c r="BGF686" s="417"/>
      <c r="BGG686" s="417"/>
      <c r="BGH686" s="417"/>
      <c r="BGI686" s="417"/>
      <c r="BGJ686" s="417"/>
      <c r="BGK686" s="417"/>
      <c r="BGL686" s="417"/>
      <c r="BGM686" s="417"/>
      <c r="BGN686" s="417"/>
      <c r="BGO686" s="417"/>
      <c r="BGP686" s="417"/>
      <c r="BGQ686" s="417"/>
      <c r="BGR686" s="417"/>
      <c r="BGS686" s="417"/>
      <c r="BGT686" s="417"/>
      <c r="BGU686" s="417"/>
      <c r="BGV686" s="417"/>
      <c r="BGW686" s="417"/>
      <c r="BGX686" s="418"/>
      <c r="BGY686" s="418"/>
      <c r="BGZ686" s="418"/>
      <c r="BHA686" s="418"/>
      <c r="BHB686" s="418"/>
      <c r="BHC686" s="417"/>
      <c r="BHD686" s="417"/>
      <c r="BHE686" s="418"/>
      <c r="BHF686" s="418"/>
      <c r="BHG686" s="417"/>
      <c r="BHH686" s="417"/>
      <c r="BHI686" s="418"/>
      <c r="BHJ686" s="418"/>
      <c r="BHK686" s="417"/>
      <c r="BHL686" s="417"/>
      <c r="BHM686" s="417"/>
      <c r="BHN686" s="417"/>
      <c r="BHO686" s="417"/>
      <c r="BHP686" s="417"/>
      <c r="BHQ686" s="417"/>
      <c r="BHR686" s="418"/>
      <c r="BHS686" s="418"/>
      <c r="BHT686" s="417"/>
      <c r="BHU686" s="417"/>
      <c r="BHV686" s="418"/>
      <c r="BHW686" s="418"/>
      <c r="BHX686" s="417"/>
      <c r="BHY686" s="417"/>
      <c r="BHZ686" s="417"/>
      <c r="BIA686" s="417"/>
      <c r="BIB686" s="417"/>
      <c r="BIC686" s="411"/>
      <c r="BID686" s="443"/>
      <c r="BIE686" s="417"/>
      <c r="BIF686" s="417"/>
      <c r="BIG686" s="417"/>
      <c r="BIH686" s="417"/>
      <c r="BII686" s="417"/>
      <c r="BIJ686" s="417"/>
      <c r="BIK686" s="417"/>
      <c r="BIL686" s="416"/>
      <c r="BIM686" s="416"/>
      <c r="BIN686" s="416"/>
      <c r="BIO686" s="416"/>
      <c r="BIP686" s="416"/>
      <c r="BIQ686" s="416"/>
      <c r="BIR686" s="416"/>
      <c r="BIS686" s="416"/>
      <c r="BIT686" s="416"/>
      <c r="BIU686" s="416"/>
      <c r="BIV686" s="416"/>
      <c r="BIW686" s="416"/>
      <c r="BIX686" s="416"/>
      <c r="BIY686" s="416"/>
      <c r="BIZ686" s="416"/>
      <c r="BJA686" s="416"/>
      <c r="BJB686" s="416"/>
      <c r="BJC686" s="416"/>
      <c r="BJD686" s="416"/>
      <c r="BJE686" s="416"/>
      <c r="BJF686" s="416"/>
      <c r="BJG686" s="416"/>
      <c r="BJH686" s="416"/>
      <c r="BJI686" s="416"/>
      <c r="BJJ686" s="416"/>
      <c r="BJK686" s="416"/>
      <c r="BJL686" s="416"/>
      <c r="BJM686" s="416"/>
      <c r="BJN686" s="416"/>
      <c r="BJO686" s="416"/>
      <c r="BJP686" s="416"/>
      <c r="BJQ686" s="416"/>
      <c r="BJR686" s="416"/>
      <c r="BJS686" s="416"/>
      <c r="BJT686" s="416"/>
      <c r="BJU686" s="416"/>
      <c r="BJV686" s="416"/>
      <c r="BJW686" s="416"/>
      <c r="BJX686" s="416"/>
      <c r="BJY686" s="416"/>
      <c r="BJZ686" s="416"/>
      <c r="BKA686" s="416"/>
      <c r="BKB686" s="416"/>
      <c r="BKC686" s="416"/>
      <c r="BKD686" s="417"/>
      <c r="BKE686" s="417"/>
      <c r="BKF686" s="417"/>
      <c r="BKG686" s="417"/>
      <c r="BKH686" s="417"/>
      <c r="BKI686" s="417"/>
      <c r="BKJ686" s="417"/>
      <c r="BKK686" s="417"/>
      <c r="BKL686" s="417"/>
      <c r="BKM686" s="417"/>
      <c r="BKN686" s="417"/>
      <c r="BKO686" s="417"/>
      <c r="BKP686" s="417"/>
      <c r="BKQ686" s="417"/>
      <c r="BKR686" s="417"/>
      <c r="BKS686" s="417"/>
      <c r="BKT686" s="417"/>
      <c r="BKU686" s="417"/>
      <c r="BKV686" s="417"/>
      <c r="BKW686" s="417"/>
      <c r="BKX686" s="417"/>
      <c r="BKY686" s="417"/>
      <c r="BKZ686" s="417"/>
      <c r="BLA686" s="417"/>
      <c r="BLB686" s="418"/>
      <c r="BLC686" s="418"/>
      <c r="BLD686" s="418"/>
      <c r="BLE686" s="418"/>
      <c r="BLF686" s="418"/>
      <c r="BLG686" s="417"/>
      <c r="BLH686" s="417"/>
      <c r="BLI686" s="418"/>
      <c r="BLJ686" s="418"/>
      <c r="BLK686" s="417"/>
      <c r="BLL686" s="417"/>
      <c r="BLM686" s="418"/>
      <c r="BLN686" s="418"/>
      <c r="BLO686" s="417"/>
      <c r="BLP686" s="417"/>
      <c r="BLQ686" s="417"/>
      <c r="BLR686" s="417"/>
      <c r="BLS686" s="417"/>
      <c r="BLT686" s="417"/>
      <c r="BLU686" s="417"/>
      <c r="BLV686" s="418"/>
      <c r="BLW686" s="418"/>
      <c r="BLX686" s="417"/>
      <c r="BLY686" s="417"/>
      <c r="BLZ686" s="418"/>
      <c r="BMA686" s="418"/>
      <c r="BMB686" s="417"/>
      <c r="BMC686" s="417"/>
      <c r="BMD686" s="417"/>
      <c r="BME686" s="417"/>
      <c r="BMF686" s="417"/>
      <c r="BMG686" s="411"/>
      <c r="BMH686" s="443"/>
      <c r="BMI686" s="417"/>
      <c r="BMJ686" s="417"/>
      <c r="BMK686" s="417"/>
      <c r="BML686" s="417"/>
      <c r="BMM686" s="417"/>
      <c r="BMN686" s="417"/>
      <c r="BMO686" s="417"/>
      <c r="BMP686" s="416"/>
      <c r="BMQ686" s="416"/>
      <c r="BMR686" s="416"/>
      <c r="BMS686" s="416"/>
      <c r="BMT686" s="416"/>
      <c r="BMU686" s="416"/>
      <c r="BMV686" s="416"/>
      <c r="BMW686" s="416"/>
      <c r="BMX686" s="416"/>
      <c r="BMY686" s="416"/>
      <c r="BMZ686" s="416"/>
      <c r="BNA686" s="416"/>
      <c r="BNB686" s="416"/>
      <c r="BNC686" s="416"/>
      <c r="BND686" s="416"/>
      <c r="BNE686" s="416"/>
      <c r="BNF686" s="416"/>
      <c r="BNG686" s="416"/>
      <c r="BNH686" s="416"/>
      <c r="BNI686" s="416"/>
      <c r="BNJ686" s="416"/>
      <c r="BNK686" s="416"/>
      <c r="BNL686" s="416"/>
      <c r="BNM686" s="416"/>
      <c r="BNN686" s="416"/>
      <c r="BNO686" s="416"/>
      <c r="BNP686" s="416"/>
      <c r="BNQ686" s="416"/>
      <c r="BNR686" s="416"/>
      <c r="BNS686" s="416"/>
      <c r="BNT686" s="416"/>
      <c r="BNU686" s="416"/>
      <c r="BNV686" s="416"/>
      <c r="BNW686" s="416"/>
      <c r="BNX686" s="416"/>
      <c r="BNY686" s="416"/>
      <c r="BNZ686" s="416"/>
      <c r="BOA686" s="416"/>
      <c r="BOB686" s="416"/>
      <c r="BOC686" s="416"/>
      <c r="BOD686" s="416"/>
      <c r="BOE686" s="416"/>
      <c r="BOF686" s="416"/>
      <c r="BOG686" s="416"/>
      <c r="BOH686" s="417"/>
      <c r="BOI686" s="417"/>
      <c r="BOJ686" s="417"/>
      <c r="BOK686" s="417"/>
      <c r="BOL686" s="417"/>
      <c r="BOM686" s="417"/>
      <c r="BON686" s="417"/>
      <c r="BOO686" s="417"/>
      <c r="BOP686" s="417"/>
      <c r="BOQ686" s="417"/>
      <c r="BOR686" s="417"/>
      <c r="BOS686" s="417"/>
      <c r="BOT686" s="417"/>
      <c r="BOU686" s="417"/>
      <c r="BOV686" s="417"/>
      <c r="BOW686" s="417"/>
      <c r="BOX686" s="417"/>
      <c r="BOY686" s="417"/>
      <c r="BOZ686" s="417"/>
      <c r="BPA686" s="417"/>
      <c r="BPB686" s="417"/>
      <c r="BPC686" s="417"/>
      <c r="BPD686" s="417"/>
      <c r="BPE686" s="417"/>
      <c r="BPF686" s="418"/>
      <c r="BPG686" s="418"/>
      <c r="BPH686" s="418"/>
      <c r="BPI686" s="418"/>
      <c r="BPJ686" s="418"/>
      <c r="BPK686" s="417"/>
      <c r="BPL686" s="417"/>
      <c r="BPM686" s="418"/>
      <c r="BPN686" s="418"/>
      <c r="BPO686" s="417"/>
      <c r="BPP686" s="417"/>
      <c r="BPQ686" s="418"/>
      <c r="BPR686" s="418"/>
      <c r="BPS686" s="417"/>
      <c r="BPT686" s="417"/>
      <c r="BPU686" s="417"/>
      <c r="BPV686" s="417"/>
      <c r="BPW686" s="417"/>
      <c r="BPX686" s="417"/>
      <c r="BPY686" s="417"/>
      <c r="BPZ686" s="418"/>
      <c r="BQA686" s="418"/>
      <c r="BQB686" s="417"/>
      <c r="BQC686" s="417"/>
      <c r="BQD686" s="418"/>
      <c r="BQE686" s="418"/>
      <c r="BQF686" s="417"/>
      <c r="BQG686" s="417"/>
      <c r="BQH686" s="417"/>
      <c r="BQI686" s="417"/>
      <c r="BQJ686" s="417"/>
      <c r="BQK686" s="411"/>
      <c r="BQL686" s="443"/>
      <c r="BQM686" s="417"/>
      <c r="BQN686" s="417"/>
      <c r="BQO686" s="417"/>
      <c r="BQP686" s="417"/>
      <c r="BQQ686" s="417"/>
      <c r="BQR686" s="417"/>
      <c r="BQS686" s="417"/>
      <c r="BQT686" s="416"/>
      <c r="BQU686" s="416"/>
      <c r="BQV686" s="416"/>
      <c r="BQW686" s="416"/>
      <c r="BQX686" s="416"/>
      <c r="BQY686" s="416"/>
      <c r="BQZ686" s="416"/>
      <c r="BRA686" s="416"/>
      <c r="BRB686" s="416"/>
      <c r="BRC686" s="416"/>
      <c r="BRD686" s="416"/>
      <c r="BRE686" s="416"/>
      <c r="BRF686" s="416"/>
      <c r="BRG686" s="416"/>
      <c r="BRH686" s="416"/>
      <c r="BRI686" s="416"/>
      <c r="BRJ686" s="416"/>
      <c r="BRK686" s="416"/>
      <c r="BRL686" s="416"/>
      <c r="BRM686" s="416"/>
      <c r="BRN686" s="416"/>
      <c r="BRO686" s="416"/>
      <c r="BRP686" s="416"/>
      <c r="BRQ686" s="416"/>
      <c r="BRR686" s="416"/>
      <c r="BRS686" s="416"/>
      <c r="BRT686" s="416"/>
      <c r="BRU686" s="416"/>
      <c r="BRV686" s="416"/>
      <c r="BRW686" s="416"/>
      <c r="BRX686" s="416"/>
      <c r="BRY686" s="416"/>
      <c r="BRZ686" s="416"/>
      <c r="BSA686" s="416"/>
      <c r="BSB686" s="416"/>
      <c r="BSC686" s="416"/>
      <c r="BSD686" s="416"/>
      <c r="BSE686" s="416"/>
      <c r="BSF686" s="416"/>
      <c r="BSG686" s="416"/>
      <c r="BSH686" s="416"/>
      <c r="BSI686" s="416"/>
      <c r="BSJ686" s="416"/>
      <c r="BSK686" s="416"/>
      <c r="BSL686" s="417"/>
      <c r="BSM686" s="417"/>
      <c r="BSN686" s="417"/>
      <c r="BSO686" s="417"/>
      <c r="BSP686" s="417"/>
      <c r="BSQ686" s="417"/>
      <c r="BSR686" s="417"/>
      <c r="BSS686" s="417"/>
      <c r="BST686" s="417"/>
      <c r="BSU686" s="417"/>
      <c r="BSV686" s="417"/>
      <c r="BSW686" s="417"/>
      <c r="BSX686" s="417"/>
      <c r="BSY686" s="417"/>
      <c r="BSZ686" s="417"/>
      <c r="BTA686" s="417"/>
      <c r="BTB686" s="417"/>
      <c r="BTC686" s="417"/>
      <c r="BTD686" s="417"/>
      <c r="BTE686" s="417"/>
      <c r="BTF686" s="417"/>
      <c r="BTG686" s="417"/>
      <c r="BTH686" s="417"/>
      <c r="BTI686" s="417"/>
      <c r="BTJ686" s="418"/>
      <c r="BTK686" s="418"/>
      <c r="BTL686" s="418"/>
      <c r="BTM686" s="418"/>
      <c r="BTN686" s="418"/>
      <c r="BTO686" s="417"/>
      <c r="BTP686" s="417"/>
      <c r="BTQ686" s="418"/>
      <c r="BTR686" s="418"/>
      <c r="BTS686" s="417"/>
      <c r="BTT686" s="417"/>
      <c r="BTU686" s="418"/>
      <c r="BTV686" s="418"/>
      <c r="BTW686" s="417"/>
      <c r="BTX686" s="417"/>
      <c r="BTY686" s="417"/>
      <c r="BTZ686" s="417"/>
      <c r="BUA686" s="417"/>
      <c r="BUB686" s="417"/>
      <c r="BUC686" s="417"/>
      <c r="BUD686" s="418"/>
      <c r="BUE686" s="418"/>
      <c r="BUF686" s="417"/>
      <c r="BUG686" s="417"/>
      <c r="BUH686" s="418"/>
      <c r="BUI686" s="418"/>
      <c r="BUJ686" s="417"/>
      <c r="BUK686" s="417"/>
      <c r="BUL686" s="417"/>
      <c r="BUM686" s="417"/>
      <c r="BUN686" s="417"/>
      <c r="BUO686" s="411"/>
      <c r="BUP686" s="443"/>
      <c r="BUQ686" s="417"/>
      <c r="BUR686" s="417"/>
      <c r="BUS686" s="417"/>
      <c r="BUT686" s="417"/>
      <c r="BUU686" s="417"/>
      <c r="BUV686" s="417"/>
      <c r="BUW686" s="417"/>
      <c r="BUX686" s="416"/>
      <c r="BUY686" s="416"/>
      <c r="BUZ686" s="416"/>
      <c r="BVA686" s="416"/>
      <c r="BVB686" s="416"/>
      <c r="BVC686" s="416"/>
      <c r="BVD686" s="416"/>
      <c r="BVE686" s="416"/>
      <c r="BVF686" s="416"/>
      <c r="BVG686" s="416"/>
      <c r="BVH686" s="416"/>
      <c r="BVI686" s="416"/>
      <c r="BVJ686" s="416"/>
      <c r="BVK686" s="416"/>
      <c r="BVL686" s="416"/>
      <c r="BVM686" s="416"/>
      <c r="BVN686" s="416"/>
      <c r="BVO686" s="416"/>
      <c r="BVP686" s="416"/>
      <c r="BVQ686" s="416"/>
      <c r="BVR686" s="416"/>
      <c r="BVS686" s="416"/>
      <c r="BVT686" s="416"/>
      <c r="BVU686" s="416"/>
      <c r="BVV686" s="416"/>
      <c r="BVW686" s="416"/>
      <c r="BVX686" s="416"/>
      <c r="BVY686" s="416"/>
      <c r="BVZ686" s="416"/>
      <c r="BWA686" s="416"/>
      <c r="BWB686" s="416"/>
      <c r="BWC686" s="416"/>
      <c r="BWD686" s="416"/>
      <c r="BWE686" s="416"/>
      <c r="BWF686" s="416"/>
      <c r="BWG686" s="416"/>
      <c r="BWH686" s="416"/>
      <c r="BWI686" s="416"/>
      <c r="BWJ686" s="416"/>
      <c r="BWK686" s="416"/>
      <c r="BWL686" s="416"/>
      <c r="BWM686" s="416"/>
      <c r="BWN686" s="416"/>
      <c r="BWO686" s="416"/>
      <c r="BWP686" s="417"/>
      <c r="BWQ686" s="417"/>
      <c r="BWR686" s="417"/>
      <c r="BWS686" s="417"/>
      <c r="BWT686" s="417"/>
      <c r="BWU686" s="417"/>
      <c r="BWV686" s="417"/>
      <c r="BWW686" s="417"/>
      <c r="BWX686" s="417"/>
      <c r="BWY686" s="417"/>
      <c r="BWZ686" s="417"/>
      <c r="BXA686" s="417"/>
      <c r="BXB686" s="417"/>
      <c r="BXC686" s="417"/>
      <c r="BXD686" s="417"/>
      <c r="BXE686" s="417"/>
      <c r="BXF686" s="417"/>
      <c r="BXG686" s="417"/>
      <c r="BXH686" s="417"/>
      <c r="BXI686" s="417"/>
      <c r="BXJ686" s="417"/>
      <c r="BXK686" s="417"/>
      <c r="BXL686" s="417"/>
      <c r="BXM686" s="417"/>
      <c r="BXN686" s="418"/>
      <c r="BXO686" s="418"/>
      <c r="BXP686" s="418"/>
      <c r="BXQ686" s="418"/>
      <c r="BXR686" s="418"/>
      <c r="BXS686" s="417"/>
      <c r="BXT686" s="417"/>
      <c r="BXU686" s="418"/>
      <c r="BXV686" s="418"/>
      <c r="BXW686" s="417"/>
      <c r="BXX686" s="417"/>
      <c r="BXY686" s="418"/>
      <c r="BXZ686" s="418"/>
      <c r="BYA686" s="417"/>
      <c r="BYB686" s="417"/>
      <c r="BYC686" s="417"/>
      <c r="BYD686" s="417"/>
      <c r="BYE686" s="417"/>
      <c r="BYF686" s="417"/>
      <c r="BYG686" s="417"/>
      <c r="BYH686" s="418"/>
      <c r="BYI686" s="418"/>
      <c r="BYJ686" s="417"/>
      <c r="BYK686" s="417"/>
      <c r="BYL686" s="418"/>
      <c r="BYM686" s="418"/>
      <c r="BYN686" s="417"/>
      <c r="BYO686" s="417"/>
      <c r="BYP686" s="417"/>
      <c r="BYQ686" s="417"/>
      <c r="BYR686" s="417"/>
      <c r="BYS686" s="411"/>
      <c r="BYT686" s="443"/>
      <c r="BYU686" s="417"/>
      <c r="BYV686" s="417"/>
      <c r="BYW686" s="417"/>
      <c r="BYX686" s="417"/>
      <c r="BYY686" s="417"/>
      <c r="BYZ686" s="417"/>
      <c r="BZA686" s="417"/>
      <c r="BZB686" s="416"/>
      <c r="BZC686" s="416"/>
      <c r="BZD686" s="416"/>
      <c r="BZE686" s="416"/>
      <c r="BZF686" s="416"/>
      <c r="BZG686" s="416"/>
      <c r="BZH686" s="416"/>
      <c r="BZI686" s="416"/>
      <c r="BZJ686" s="416"/>
      <c r="BZK686" s="416"/>
      <c r="BZL686" s="416"/>
      <c r="BZM686" s="416"/>
      <c r="BZN686" s="416"/>
      <c r="BZO686" s="416"/>
      <c r="BZP686" s="416"/>
      <c r="BZQ686" s="416"/>
      <c r="BZR686" s="416"/>
      <c r="BZS686" s="416"/>
      <c r="BZT686" s="416"/>
      <c r="BZU686" s="416"/>
      <c r="BZV686" s="416"/>
      <c r="BZW686" s="416"/>
      <c r="BZX686" s="416"/>
      <c r="BZY686" s="416"/>
      <c r="BZZ686" s="416"/>
      <c r="CAA686" s="416"/>
      <c r="CAB686" s="416"/>
      <c r="CAC686" s="416"/>
      <c r="CAD686" s="416"/>
      <c r="CAE686" s="416"/>
      <c r="CAF686" s="416"/>
      <c r="CAG686" s="416"/>
      <c r="CAH686" s="416"/>
      <c r="CAI686" s="416"/>
      <c r="CAJ686" s="416"/>
      <c r="CAK686" s="416"/>
      <c r="CAL686" s="416"/>
      <c r="CAM686" s="416"/>
      <c r="CAN686" s="416"/>
      <c r="CAO686" s="416"/>
      <c r="CAP686" s="416"/>
      <c r="CAQ686" s="416"/>
      <c r="CAR686" s="416"/>
      <c r="CAS686" s="416"/>
      <c r="CAT686" s="417"/>
      <c r="CAU686" s="417"/>
      <c r="CAV686" s="417"/>
      <c r="CAW686" s="417"/>
      <c r="CAX686" s="417"/>
      <c r="CAY686" s="417"/>
      <c r="CAZ686" s="417"/>
      <c r="CBA686" s="417"/>
      <c r="CBB686" s="417"/>
      <c r="CBC686" s="417"/>
      <c r="CBD686" s="417"/>
      <c r="CBE686" s="417"/>
      <c r="CBF686" s="417"/>
      <c r="CBG686" s="417"/>
      <c r="CBH686" s="417"/>
      <c r="CBI686" s="417"/>
      <c r="CBJ686" s="417"/>
      <c r="CBK686" s="417"/>
      <c r="CBL686" s="417"/>
      <c r="CBM686" s="417"/>
      <c r="CBN686" s="417"/>
      <c r="CBO686" s="417"/>
      <c r="CBP686" s="417"/>
      <c r="CBQ686" s="417"/>
      <c r="CBR686" s="418"/>
      <c r="CBS686" s="418"/>
      <c r="CBT686" s="418"/>
      <c r="CBU686" s="418"/>
      <c r="CBV686" s="418"/>
      <c r="CBW686" s="417"/>
      <c r="CBX686" s="417"/>
      <c r="CBY686" s="418"/>
      <c r="CBZ686" s="418"/>
      <c r="CCA686" s="417"/>
      <c r="CCB686" s="417"/>
      <c r="CCC686" s="418"/>
      <c r="CCD686" s="418"/>
      <c r="CCE686" s="417"/>
      <c r="CCF686" s="417"/>
      <c r="CCG686" s="417"/>
      <c r="CCH686" s="417"/>
      <c r="CCI686" s="417"/>
      <c r="CCJ686" s="417"/>
      <c r="CCK686" s="417"/>
      <c r="CCL686" s="418"/>
      <c r="CCM686" s="418"/>
      <c r="CCN686" s="417"/>
      <c r="CCO686" s="417"/>
      <c r="CCP686" s="418"/>
      <c r="CCQ686" s="418"/>
      <c r="CCR686" s="417"/>
      <c r="CCS686" s="417"/>
      <c r="CCT686" s="417"/>
      <c r="CCU686" s="417"/>
      <c r="CCV686" s="417"/>
      <c r="CCW686" s="411"/>
      <c r="CCX686" s="443"/>
      <c r="CCY686" s="417"/>
      <c r="CCZ686" s="417"/>
      <c r="CDA686" s="417"/>
      <c r="CDB686" s="417"/>
      <c r="CDC686" s="417"/>
      <c r="CDD686" s="417"/>
      <c r="CDE686" s="417"/>
      <c r="CDF686" s="416"/>
      <c r="CDG686" s="416"/>
      <c r="CDH686" s="416"/>
      <c r="CDI686" s="416"/>
      <c r="CDJ686" s="416"/>
      <c r="CDK686" s="416"/>
      <c r="CDL686" s="416"/>
      <c r="CDM686" s="416"/>
      <c r="CDN686" s="416"/>
      <c r="CDO686" s="416"/>
      <c r="CDP686" s="416"/>
      <c r="CDQ686" s="416"/>
      <c r="CDR686" s="416"/>
      <c r="CDS686" s="416"/>
      <c r="CDT686" s="416"/>
      <c r="CDU686" s="416"/>
      <c r="CDV686" s="416"/>
      <c r="CDW686" s="416"/>
      <c r="CDX686" s="416"/>
      <c r="CDY686" s="416"/>
      <c r="CDZ686" s="416"/>
      <c r="CEA686" s="416"/>
      <c r="CEB686" s="416"/>
      <c r="CEC686" s="416"/>
      <c r="CED686" s="416"/>
      <c r="CEE686" s="416"/>
      <c r="CEF686" s="416"/>
      <c r="CEG686" s="416"/>
      <c r="CEH686" s="416"/>
      <c r="CEI686" s="416"/>
      <c r="CEJ686" s="416"/>
      <c r="CEK686" s="416"/>
      <c r="CEL686" s="416"/>
      <c r="CEM686" s="416"/>
      <c r="CEN686" s="416"/>
      <c r="CEO686" s="416"/>
      <c r="CEP686" s="416"/>
      <c r="CEQ686" s="416"/>
      <c r="CER686" s="416"/>
      <c r="CES686" s="416"/>
      <c r="CET686" s="416"/>
      <c r="CEU686" s="416"/>
      <c r="CEV686" s="416"/>
      <c r="CEW686" s="416"/>
      <c r="CEX686" s="417"/>
      <c r="CEY686" s="417"/>
      <c r="CEZ686" s="417"/>
      <c r="CFA686" s="417"/>
      <c r="CFB686" s="417"/>
      <c r="CFC686" s="417"/>
      <c r="CFD686" s="417"/>
      <c r="CFE686" s="417"/>
      <c r="CFF686" s="417"/>
      <c r="CFG686" s="417"/>
      <c r="CFH686" s="417"/>
      <c r="CFI686" s="417"/>
      <c r="CFJ686" s="417"/>
      <c r="CFK686" s="417"/>
      <c r="CFL686" s="417"/>
      <c r="CFM686" s="417"/>
      <c r="CFN686" s="417"/>
      <c r="CFO686" s="417"/>
      <c r="CFP686" s="417"/>
      <c r="CFQ686" s="417"/>
      <c r="CFR686" s="417"/>
      <c r="CFS686" s="417"/>
      <c r="CFT686" s="417"/>
      <c r="CFU686" s="417"/>
      <c r="CFV686" s="418"/>
      <c r="CFW686" s="418"/>
      <c r="CFX686" s="418"/>
      <c r="CFY686" s="418"/>
      <c r="CFZ686" s="418"/>
      <c r="CGA686" s="417"/>
      <c r="CGB686" s="417"/>
      <c r="CGC686" s="418"/>
      <c r="CGD686" s="418"/>
      <c r="CGE686" s="417"/>
      <c r="CGF686" s="417"/>
      <c r="CGG686" s="418"/>
      <c r="CGH686" s="418"/>
      <c r="CGI686" s="417"/>
      <c r="CGJ686" s="417"/>
      <c r="CGK686" s="417"/>
      <c r="CGL686" s="417"/>
      <c r="CGM686" s="417"/>
      <c r="CGN686" s="417"/>
      <c r="CGO686" s="417"/>
      <c r="CGP686" s="418"/>
      <c r="CGQ686" s="418"/>
      <c r="CGR686" s="417"/>
      <c r="CGS686" s="417"/>
      <c r="CGT686" s="418"/>
      <c r="CGU686" s="418"/>
      <c r="CGV686" s="417"/>
      <c r="CGW686" s="417"/>
      <c r="CGX686" s="417"/>
      <c r="CGY686" s="417"/>
      <c r="CGZ686" s="417"/>
      <c r="CHA686" s="411"/>
      <c r="CHB686" s="443"/>
      <c r="CHC686" s="417"/>
      <c r="CHD686" s="417"/>
      <c r="CHE686" s="417"/>
      <c r="CHF686" s="417"/>
      <c r="CHG686" s="417"/>
      <c r="CHH686" s="417"/>
      <c r="CHI686" s="417"/>
      <c r="CHJ686" s="416"/>
      <c r="CHK686" s="416"/>
      <c r="CHL686" s="416"/>
      <c r="CHM686" s="416"/>
      <c r="CHN686" s="416"/>
      <c r="CHO686" s="416"/>
      <c r="CHP686" s="416"/>
      <c r="CHQ686" s="416"/>
      <c r="CHR686" s="416"/>
      <c r="CHS686" s="416"/>
      <c r="CHT686" s="416"/>
      <c r="CHU686" s="416"/>
      <c r="CHV686" s="416"/>
      <c r="CHW686" s="416"/>
      <c r="CHX686" s="416"/>
      <c r="CHY686" s="416"/>
      <c r="CHZ686" s="416"/>
      <c r="CIA686" s="416"/>
      <c r="CIB686" s="416"/>
      <c r="CIC686" s="416"/>
      <c r="CID686" s="416"/>
      <c r="CIE686" s="416"/>
      <c r="CIF686" s="416"/>
      <c r="CIG686" s="416"/>
      <c r="CIH686" s="416"/>
      <c r="CII686" s="416"/>
      <c r="CIJ686" s="416"/>
      <c r="CIK686" s="416"/>
      <c r="CIL686" s="416"/>
      <c r="CIM686" s="416"/>
      <c r="CIN686" s="416"/>
      <c r="CIO686" s="416"/>
      <c r="CIP686" s="416"/>
      <c r="CIQ686" s="416"/>
      <c r="CIR686" s="416"/>
      <c r="CIS686" s="416"/>
      <c r="CIT686" s="416"/>
      <c r="CIU686" s="416"/>
      <c r="CIV686" s="416"/>
      <c r="CIW686" s="416"/>
      <c r="CIX686" s="416"/>
      <c r="CIY686" s="416"/>
      <c r="CIZ686" s="416"/>
      <c r="CJA686" s="416"/>
      <c r="CJB686" s="417"/>
      <c r="CJC686" s="417"/>
      <c r="CJD686" s="417"/>
      <c r="CJE686" s="417"/>
      <c r="CJF686" s="417"/>
      <c r="CJG686" s="417"/>
      <c r="CJH686" s="417"/>
      <c r="CJI686" s="417"/>
      <c r="CJJ686" s="417"/>
      <c r="CJK686" s="417"/>
      <c r="CJL686" s="417"/>
      <c r="CJM686" s="417"/>
      <c r="CJN686" s="417"/>
      <c r="CJO686" s="417"/>
      <c r="CJP686" s="417"/>
      <c r="CJQ686" s="417"/>
      <c r="CJR686" s="417"/>
      <c r="CJS686" s="417"/>
      <c r="CJT686" s="417"/>
      <c r="CJU686" s="417"/>
      <c r="CJV686" s="417"/>
      <c r="CJW686" s="417"/>
      <c r="CJX686" s="417"/>
      <c r="CJY686" s="417"/>
      <c r="CJZ686" s="418"/>
      <c r="CKA686" s="418"/>
      <c r="CKB686" s="418"/>
      <c r="CKC686" s="418"/>
      <c r="CKD686" s="418"/>
      <c r="CKE686" s="417"/>
      <c r="CKF686" s="417"/>
      <c r="CKG686" s="418"/>
      <c r="CKH686" s="418"/>
      <c r="CKI686" s="417"/>
      <c r="CKJ686" s="417"/>
      <c r="CKK686" s="418"/>
      <c r="CKL686" s="418"/>
      <c r="CKM686" s="417"/>
      <c r="CKN686" s="417"/>
      <c r="CKO686" s="417"/>
      <c r="CKP686" s="417"/>
      <c r="CKQ686" s="417"/>
      <c r="CKR686" s="417"/>
      <c r="CKS686" s="417"/>
      <c r="CKT686" s="418"/>
      <c r="CKU686" s="418"/>
      <c r="CKV686" s="417"/>
      <c r="CKW686" s="417"/>
      <c r="CKX686" s="418"/>
      <c r="CKY686" s="418"/>
      <c r="CKZ686" s="417"/>
      <c r="CLA686" s="417"/>
      <c r="CLB686" s="417"/>
      <c r="CLC686" s="417"/>
      <c r="CLD686" s="417"/>
      <c r="CLE686" s="411"/>
      <c r="CLF686" s="443"/>
      <c r="CLG686" s="417"/>
      <c r="CLH686" s="417"/>
      <c r="CLI686" s="417"/>
      <c r="CLJ686" s="417"/>
      <c r="CLK686" s="417"/>
      <c r="CLL686" s="417"/>
      <c r="CLM686" s="417"/>
      <c r="CLN686" s="416"/>
      <c r="CLO686" s="416"/>
      <c r="CLP686" s="416"/>
      <c r="CLQ686" s="416"/>
      <c r="CLR686" s="416"/>
      <c r="CLS686" s="416"/>
      <c r="CLT686" s="416"/>
      <c r="CLU686" s="416"/>
      <c r="CLV686" s="416"/>
      <c r="CLW686" s="416"/>
      <c r="CLX686" s="416"/>
      <c r="CLY686" s="416"/>
      <c r="CLZ686" s="416"/>
      <c r="CMA686" s="416"/>
      <c r="CMB686" s="416"/>
      <c r="CMC686" s="416"/>
      <c r="CMD686" s="416"/>
      <c r="CME686" s="416"/>
      <c r="CMF686" s="416"/>
      <c r="CMG686" s="416"/>
      <c r="CMH686" s="416"/>
      <c r="CMI686" s="416"/>
      <c r="CMJ686" s="416"/>
      <c r="CMK686" s="416"/>
      <c r="CML686" s="416"/>
      <c r="CMM686" s="416"/>
      <c r="CMN686" s="416"/>
      <c r="CMO686" s="416"/>
      <c r="CMP686" s="416"/>
      <c r="CMQ686" s="416"/>
      <c r="CMR686" s="416"/>
      <c r="CMS686" s="416"/>
      <c r="CMT686" s="416"/>
      <c r="CMU686" s="416"/>
      <c r="CMV686" s="416"/>
      <c r="CMW686" s="416"/>
      <c r="CMX686" s="416"/>
      <c r="CMY686" s="416"/>
      <c r="CMZ686" s="416"/>
      <c r="CNA686" s="416"/>
      <c r="CNB686" s="416"/>
      <c r="CNC686" s="416"/>
      <c r="CND686" s="416"/>
      <c r="CNE686" s="416"/>
      <c r="CNF686" s="417"/>
      <c r="CNG686" s="417"/>
      <c r="CNH686" s="417"/>
      <c r="CNI686" s="417"/>
      <c r="CNJ686" s="417"/>
      <c r="CNK686" s="417"/>
      <c r="CNL686" s="417"/>
      <c r="CNM686" s="417"/>
      <c r="CNN686" s="417"/>
      <c r="CNO686" s="417"/>
      <c r="CNP686" s="417"/>
      <c r="CNQ686" s="417"/>
      <c r="CNR686" s="417"/>
      <c r="CNS686" s="417"/>
      <c r="CNT686" s="417"/>
      <c r="CNU686" s="417"/>
      <c r="CNV686" s="417"/>
      <c r="CNW686" s="417"/>
      <c r="CNX686" s="417"/>
      <c r="CNY686" s="417"/>
      <c r="CNZ686" s="417"/>
      <c r="COA686" s="417"/>
      <c r="COB686" s="417"/>
      <c r="COC686" s="417"/>
      <c r="COD686" s="418"/>
      <c r="COE686" s="418"/>
      <c r="COF686" s="418"/>
      <c r="COG686" s="418"/>
      <c r="COH686" s="418"/>
      <c r="COI686" s="417"/>
      <c r="COJ686" s="417"/>
      <c r="COK686" s="418"/>
      <c r="COL686" s="418"/>
      <c r="COM686" s="417"/>
      <c r="CON686" s="417"/>
      <c r="COO686" s="418"/>
      <c r="COP686" s="418"/>
      <c r="COQ686" s="417"/>
      <c r="COR686" s="417"/>
      <c r="COS686" s="417"/>
      <c r="COT686" s="417"/>
      <c r="COU686" s="417"/>
      <c r="COV686" s="417"/>
      <c r="COW686" s="417"/>
      <c r="COX686" s="418"/>
      <c r="COY686" s="418"/>
      <c r="COZ686" s="417"/>
      <c r="CPA686" s="417"/>
      <c r="CPB686" s="418"/>
      <c r="CPC686" s="418"/>
      <c r="CPD686" s="417"/>
      <c r="CPE686" s="417"/>
      <c r="CPF686" s="417"/>
      <c r="CPG686" s="417"/>
      <c r="CPH686" s="417"/>
      <c r="CPI686" s="411"/>
      <c r="CPJ686" s="443"/>
      <c r="CPK686" s="417"/>
      <c r="CPL686" s="417"/>
      <c r="CPM686" s="417"/>
      <c r="CPN686" s="417"/>
      <c r="CPO686" s="417"/>
      <c r="CPP686" s="417"/>
      <c r="CPQ686" s="417"/>
      <c r="CPR686" s="416"/>
      <c r="CPS686" s="416"/>
      <c r="CPT686" s="416"/>
      <c r="CPU686" s="416"/>
      <c r="CPV686" s="416"/>
      <c r="CPW686" s="416"/>
      <c r="CPX686" s="416"/>
      <c r="CPY686" s="416"/>
      <c r="CPZ686" s="416"/>
      <c r="CQA686" s="416"/>
      <c r="CQB686" s="416"/>
      <c r="CQC686" s="416"/>
      <c r="CQD686" s="416"/>
      <c r="CQE686" s="416"/>
      <c r="CQF686" s="416"/>
      <c r="CQG686" s="416"/>
      <c r="CQH686" s="416"/>
      <c r="CQI686" s="416"/>
      <c r="CQJ686" s="416"/>
      <c r="CQK686" s="416"/>
      <c r="CQL686" s="416"/>
      <c r="CQM686" s="416"/>
      <c r="CQN686" s="416"/>
      <c r="CQO686" s="416"/>
      <c r="CQP686" s="416"/>
      <c r="CQQ686" s="416"/>
      <c r="CQR686" s="416"/>
      <c r="CQS686" s="416"/>
      <c r="CQT686" s="416"/>
      <c r="CQU686" s="416"/>
      <c r="CQV686" s="416"/>
      <c r="CQW686" s="416"/>
      <c r="CQX686" s="416"/>
      <c r="CQY686" s="416"/>
      <c r="CQZ686" s="416"/>
      <c r="CRA686" s="416"/>
      <c r="CRB686" s="416"/>
      <c r="CRC686" s="416"/>
      <c r="CRD686" s="416"/>
      <c r="CRE686" s="416"/>
      <c r="CRF686" s="416"/>
      <c r="CRG686" s="416"/>
      <c r="CRH686" s="416"/>
      <c r="CRI686" s="416"/>
      <c r="CRJ686" s="417"/>
      <c r="CRK686" s="417"/>
      <c r="CRL686" s="417"/>
      <c r="CRM686" s="417"/>
      <c r="CRN686" s="417"/>
      <c r="CRO686" s="417"/>
      <c r="CRP686" s="417"/>
      <c r="CRQ686" s="417"/>
      <c r="CRR686" s="417"/>
      <c r="CRS686" s="417"/>
      <c r="CRT686" s="417"/>
      <c r="CRU686" s="417"/>
      <c r="CRV686" s="417"/>
      <c r="CRW686" s="417"/>
      <c r="CRX686" s="417"/>
      <c r="CRY686" s="417"/>
      <c r="CRZ686" s="417"/>
      <c r="CSA686" s="417"/>
      <c r="CSB686" s="417"/>
      <c r="CSC686" s="417"/>
      <c r="CSD686" s="417"/>
      <c r="CSE686" s="417"/>
      <c r="CSF686" s="417"/>
      <c r="CSG686" s="417"/>
      <c r="CSH686" s="418"/>
      <c r="CSI686" s="418"/>
      <c r="CSJ686" s="418"/>
      <c r="CSK686" s="418"/>
      <c r="CSL686" s="418"/>
      <c r="CSM686" s="417"/>
      <c r="CSN686" s="417"/>
      <c r="CSO686" s="418"/>
      <c r="CSP686" s="418"/>
      <c r="CSQ686" s="417"/>
      <c r="CSR686" s="417"/>
      <c r="CSS686" s="418"/>
      <c r="CST686" s="418"/>
      <c r="CSU686" s="417"/>
      <c r="CSV686" s="417"/>
      <c r="CSW686" s="417"/>
      <c r="CSX686" s="417"/>
      <c r="CSY686" s="417"/>
      <c r="CSZ686" s="417"/>
      <c r="CTA686" s="417"/>
      <c r="CTB686" s="418"/>
      <c r="CTC686" s="418"/>
      <c r="CTD686" s="417"/>
      <c r="CTE686" s="417"/>
      <c r="CTF686" s="418"/>
      <c r="CTG686" s="418"/>
      <c r="CTH686" s="417"/>
      <c r="CTI686" s="417"/>
      <c r="CTJ686" s="417"/>
      <c r="CTK686" s="417"/>
      <c r="CTL686" s="417"/>
      <c r="CTM686" s="411"/>
      <c r="CTN686" s="443"/>
      <c r="CTO686" s="417"/>
      <c r="CTP686" s="417"/>
      <c r="CTQ686" s="417"/>
      <c r="CTR686" s="417"/>
      <c r="CTS686" s="417"/>
      <c r="CTT686" s="417"/>
      <c r="CTU686" s="417"/>
      <c r="CTV686" s="416"/>
      <c r="CTW686" s="416"/>
      <c r="CTX686" s="416"/>
      <c r="CTY686" s="416"/>
      <c r="CTZ686" s="416"/>
      <c r="CUA686" s="416"/>
      <c r="CUB686" s="416"/>
      <c r="CUC686" s="416"/>
      <c r="CUD686" s="416"/>
      <c r="CUE686" s="416"/>
      <c r="CUF686" s="416"/>
      <c r="CUG686" s="416"/>
      <c r="CUH686" s="416"/>
      <c r="CUI686" s="416"/>
      <c r="CUJ686" s="416"/>
      <c r="CUK686" s="416"/>
      <c r="CUL686" s="416"/>
      <c r="CUM686" s="416"/>
      <c r="CUN686" s="416"/>
      <c r="CUO686" s="416"/>
      <c r="CUP686" s="416"/>
      <c r="CUQ686" s="416"/>
      <c r="CUR686" s="416"/>
      <c r="CUS686" s="416"/>
      <c r="CUT686" s="416"/>
      <c r="CUU686" s="416"/>
      <c r="CUV686" s="416"/>
      <c r="CUW686" s="416"/>
      <c r="CUX686" s="416"/>
      <c r="CUY686" s="416"/>
      <c r="CUZ686" s="416"/>
      <c r="CVA686" s="416"/>
      <c r="CVB686" s="416"/>
      <c r="CVC686" s="416"/>
      <c r="CVD686" s="416"/>
      <c r="CVE686" s="416"/>
      <c r="CVF686" s="416"/>
      <c r="CVG686" s="416"/>
      <c r="CVH686" s="416"/>
      <c r="CVI686" s="416"/>
      <c r="CVJ686" s="416"/>
      <c r="CVK686" s="416"/>
      <c r="CVL686" s="416"/>
      <c r="CVM686" s="416"/>
      <c r="CVN686" s="417"/>
      <c r="CVO686" s="417"/>
      <c r="CVP686" s="417"/>
      <c r="CVQ686" s="417"/>
      <c r="CVR686" s="417"/>
      <c r="CVS686" s="417"/>
      <c r="CVT686" s="417"/>
      <c r="CVU686" s="417"/>
      <c r="CVV686" s="417"/>
      <c r="CVW686" s="417"/>
      <c r="CVX686" s="417"/>
      <c r="CVY686" s="417"/>
      <c r="CVZ686" s="417"/>
      <c r="CWA686" s="417"/>
      <c r="CWB686" s="417"/>
      <c r="CWC686" s="417"/>
      <c r="CWD686" s="417"/>
      <c r="CWE686" s="417"/>
      <c r="CWF686" s="417"/>
      <c r="CWG686" s="417"/>
      <c r="CWH686" s="417"/>
      <c r="CWI686" s="417"/>
      <c r="CWJ686" s="417"/>
      <c r="CWK686" s="417"/>
      <c r="CWL686" s="418"/>
      <c r="CWM686" s="418"/>
      <c r="CWN686" s="418"/>
      <c r="CWO686" s="418"/>
      <c r="CWP686" s="418"/>
      <c r="CWQ686" s="417"/>
      <c r="CWR686" s="417"/>
      <c r="CWS686" s="418"/>
      <c r="CWT686" s="418"/>
      <c r="CWU686" s="417"/>
      <c r="CWV686" s="417"/>
      <c r="CWW686" s="418"/>
      <c r="CWX686" s="418"/>
      <c r="CWY686" s="417"/>
      <c r="CWZ686" s="417"/>
      <c r="CXA686" s="417"/>
      <c r="CXB686" s="417"/>
      <c r="CXC686" s="417"/>
      <c r="CXD686" s="417"/>
      <c r="CXE686" s="417"/>
      <c r="CXF686" s="418"/>
      <c r="CXG686" s="418"/>
      <c r="CXH686" s="417"/>
      <c r="CXI686" s="417"/>
      <c r="CXJ686" s="418"/>
      <c r="CXK686" s="418"/>
      <c r="CXL686" s="417"/>
      <c r="CXM686" s="417"/>
      <c r="CXN686" s="417"/>
      <c r="CXO686" s="417"/>
      <c r="CXP686" s="417"/>
      <c r="CXQ686" s="411"/>
      <c r="CXR686" s="443"/>
      <c r="CXS686" s="417"/>
      <c r="CXT686" s="417"/>
      <c r="CXU686" s="417"/>
      <c r="CXV686" s="417"/>
      <c r="CXW686" s="417"/>
      <c r="CXX686" s="417"/>
      <c r="CXY686" s="417"/>
      <c r="CXZ686" s="416"/>
      <c r="CYA686" s="416"/>
      <c r="CYB686" s="416"/>
      <c r="CYC686" s="416"/>
      <c r="CYD686" s="416"/>
      <c r="CYE686" s="416"/>
      <c r="CYF686" s="416"/>
      <c r="CYG686" s="416"/>
      <c r="CYH686" s="416"/>
      <c r="CYI686" s="416"/>
      <c r="CYJ686" s="416"/>
      <c r="CYK686" s="416"/>
      <c r="CYL686" s="416"/>
      <c r="CYM686" s="416"/>
      <c r="CYN686" s="416"/>
      <c r="CYO686" s="416"/>
      <c r="CYP686" s="416"/>
      <c r="CYQ686" s="416"/>
      <c r="CYR686" s="416"/>
      <c r="CYS686" s="416"/>
      <c r="CYT686" s="416"/>
      <c r="CYU686" s="416"/>
      <c r="CYV686" s="416"/>
      <c r="CYW686" s="416"/>
      <c r="CYX686" s="416"/>
      <c r="CYY686" s="416"/>
      <c r="CYZ686" s="416"/>
      <c r="CZA686" s="416"/>
      <c r="CZB686" s="416"/>
      <c r="CZC686" s="416"/>
      <c r="CZD686" s="416"/>
      <c r="CZE686" s="416"/>
      <c r="CZF686" s="416"/>
      <c r="CZG686" s="416"/>
      <c r="CZH686" s="416"/>
      <c r="CZI686" s="416"/>
      <c r="CZJ686" s="416"/>
      <c r="CZK686" s="416"/>
      <c r="CZL686" s="416"/>
      <c r="CZM686" s="416"/>
      <c r="CZN686" s="416"/>
      <c r="CZO686" s="416"/>
      <c r="CZP686" s="416"/>
      <c r="CZQ686" s="416"/>
      <c r="CZR686" s="417"/>
      <c r="CZS686" s="417"/>
      <c r="CZT686" s="417"/>
      <c r="CZU686" s="417"/>
      <c r="CZV686" s="417"/>
      <c r="CZW686" s="417"/>
      <c r="CZX686" s="417"/>
      <c r="CZY686" s="417"/>
      <c r="CZZ686" s="417"/>
      <c r="DAA686" s="417"/>
      <c r="DAB686" s="417"/>
      <c r="DAC686" s="417"/>
      <c r="DAD686" s="417"/>
      <c r="DAE686" s="417"/>
      <c r="DAF686" s="417"/>
      <c r="DAG686" s="417"/>
      <c r="DAH686" s="417"/>
      <c r="DAI686" s="417"/>
      <c r="DAJ686" s="417"/>
      <c r="DAK686" s="417"/>
      <c r="DAL686" s="417"/>
      <c r="DAM686" s="417"/>
      <c r="DAN686" s="417"/>
      <c r="DAO686" s="417"/>
      <c r="DAP686" s="418"/>
      <c r="DAQ686" s="418"/>
      <c r="DAR686" s="418"/>
      <c r="DAS686" s="418"/>
      <c r="DAT686" s="418"/>
      <c r="DAU686" s="417"/>
      <c r="DAV686" s="417"/>
      <c r="DAW686" s="418"/>
      <c r="DAX686" s="418"/>
      <c r="DAY686" s="417"/>
      <c r="DAZ686" s="417"/>
      <c r="DBA686" s="418"/>
      <c r="DBB686" s="418"/>
      <c r="DBC686" s="417"/>
      <c r="DBD686" s="417"/>
      <c r="DBE686" s="417"/>
      <c r="DBF686" s="417"/>
      <c r="DBG686" s="417"/>
      <c r="DBH686" s="417"/>
      <c r="DBI686" s="417"/>
      <c r="DBJ686" s="418"/>
      <c r="DBK686" s="418"/>
      <c r="DBL686" s="417"/>
      <c r="DBM686" s="417"/>
      <c r="DBN686" s="418"/>
      <c r="DBO686" s="418"/>
      <c r="DBP686" s="417"/>
      <c r="DBQ686" s="417"/>
      <c r="DBR686" s="417"/>
      <c r="DBS686" s="417"/>
      <c r="DBT686" s="417"/>
      <c r="DBU686" s="411"/>
      <c r="DBV686" s="443"/>
      <c r="DBW686" s="417"/>
      <c r="DBX686" s="417"/>
      <c r="DBY686" s="417"/>
      <c r="DBZ686" s="417"/>
      <c r="DCA686" s="417"/>
      <c r="DCB686" s="417"/>
      <c r="DCC686" s="417"/>
      <c r="DCD686" s="416"/>
      <c r="DCE686" s="416"/>
      <c r="DCF686" s="416"/>
      <c r="DCG686" s="416"/>
      <c r="DCH686" s="416"/>
      <c r="DCI686" s="416"/>
      <c r="DCJ686" s="416"/>
      <c r="DCK686" s="416"/>
      <c r="DCL686" s="416"/>
      <c r="DCM686" s="416"/>
      <c r="DCN686" s="416"/>
      <c r="DCO686" s="416"/>
      <c r="DCP686" s="416"/>
      <c r="DCQ686" s="416"/>
      <c r="DCR686" s="416"/>
      <c r="DCS686" s="416"/>
      <c r="DCT686" s="416"/>
      <c r="DCU686" s="416"/>
      <c r="DCV686" s="416"/>
      <c r="DCW686" s="416"/>
      <c r="DCX686" s="416"/>
      <c r="DCY686" s="416"/>
      <c r="DCZ686" s="416"/>
      <c r="DDA686" s="416"/>
      <c r="DDB686" s="416"/>
      <c r="DDC686" s="416"/>
      <c r="DDD686" s="416"/>
      <c r="DDE686" s="416"/>
      <c r="DDF686" s="416"/>
      <c r="DDG686" s="416"/>
      <c r="DDH686" s="416"/>
      <c r="DDI686" s="416"/>
      <c r="DDJ686" s="416"/>
      <c r="DDK686" s="416"/>
      <c r="DDL686" s="416"/>
      <c r="DDM686" s="416"/>
      <c r="DDN686" s="416"/>
      <c r="DDO686" s="416"/>
      <c r="DDP686" s="416"/>
      <c r="DDQ686" s="416"/>
      <c r="DDR686" s="416"/>
      <c r="DDS686" s="416"/>
      <c r="DDT686" s="416"/>
      <c r="DDU686" s="416"/>
      <c r="DDV686" s="417"/>
      <c r="DDW686" s="417"/>
      <c r="DDX686" s="417"/>
      <c r="DDY686" s="417"/>
      <c r="DDZ686" s="417"/>
      <c r="DEA686" s="417"/>
      <c r="DEB686" s="417"/>
      <c r="DEC686" s="417"/>
      <c r="DED686" s="417"/>
      <c r="DEE686" s="417"/>
      <c r="DEF686" s="417"/>
      <c r="DEG686" s="417"/>
      <c r="DEH686" s="417"/>
      <c r="DEI686" s="417"/>
      <c r="DEJ686" s="417"/>
      <c r="DEK686" s="417"/>
      <c r="DEL686" s="417"/>
      <c r="DEM686" s="417"/>
      <c r="DEN686" s="417"/>
      <c r="DEO686" s="417"/>
      <c r="DEP686" s="417"/>
      <c r="DEQ686" s="417"/>
      <c r="DER686" s="417"/>
      <c r="DES686" s="417"/>
      <c r="DET686" s="418"/>
      <c r="DEU686" s="418"/>
      <c r="DEV686" s="418"/>
      <c r="DEW686" s="418"/>
      <c r="DEX686" s="418"/>
      <c r="DEY686" s="417"/>
      <c r="DEZ686" s="417"/>
      <c r="DFA686" s="418"/>
      <c r="DFB686" s="418"/>
      <c r="DFC686" s="417"/>
      <c r="DFD686" s="417"/>
      <c r="DFE686" s="418"/>
      <c r="DFF686" s="418"/>
      <c r="DFG686" s="417"/>
      <c r="DFH686" s="417"/>
      <c r="DFI686" s="417"/>
      <c r="DFJ686" s="417"/>
      <c r="DFK686" s="417"/>
      <c r="DFL686" s="417"/>
      <c r="DFM686" s="417"/>
      <c r="DFN686" s="418"/>
      <c r="DFO686" s="418"/>
      <c r="DFP686" s="417"/>
      <c r="DFQ686" s="417"/>
      <c r="DFR686" s="418"/>
      <c r="DFS686" s="418"/>
      <c r="DFT686" s="417"/>
      <c r="DFU686" s="417"/>
      <c r="DFV686" s="417"/>
      <c r="DFW686" s="417"/>
      <c r="DFX686" s="417"/>
      <c r="DFY686" s="411"/>
      <c r="DFZ686" s="443"/>
      <c r="DGA686" s="417"/>
      <c r="DGB686" s="417"/>
      <c r="DGC686" s="417"/>
      <c r="DGD686" s="417"/>
      <c r="DGE686" s="417"/>
      <c r="DGF686" s="417"/>
      <c r="DGG686" s="417"/>
      <c r="DGH686" s="416"/>
      <c r="DGI686" s="416"/>
      <c r="DGJ686" s="416"/>
      <c r="DGK686" s="416"/>
      <c r="DGL686" s="416"/>
      <c r="DGM686" s="416"/>
      <c r="DGN686" s="416"/>
      <c r="DGO686" s="416"/>
      <c r="DGP686" s="416"/>
      <c r="DGQ686" s="416"/>
      <c r="DGR686" s="416"/>
      <c r="DGS686" s="416"/>
      <c r="DGT686" s="416"/>
      <c r="DGU686" s="416"/>
      <c r="DGV686" s="416"/>
      <c r="DGW686" s="416"/>
      <c r="DGX686" s="416"/>
      <c r="DGY686" s="416"/>
      <c r="DGZ686" s="416"/>
      <c r="DHA686" s="416"/>
      <c r="DHB686" s="416"/>
      <c r="DHC686" s="416"/>
      <c r="DHD686" s="416"/>
      <c r="DHE686" s="416"/>
      <c r="DHF686" s="416"/>
      <c r="DHG686" s="416"/>
      <c r="DHH686" s="416"/>
      <c r="DHI686" s="416"/>
      <c r="DHJ686" s="416"/>
      <c r="DHK686" s="416"/>
      <c r="DHL686" s="416"/>
      <c r="DHM686" s="416"/>
      <c r="DHN686" s="416"/>
      <c r="DHO686" s="416"/>
      <c r="DHP686" s="416"/>
      <c r="DHQ686" s="416"/>
      <c r="DHR686" s="416"/>
      <c r="DHS686" s="416"/>
      <c r="DHT686" s="416"/>
      <c r="DHU686" s="416"/>
      <c r="DHV686" s="416"/>
      <c r="DHW686" s="416"/>
      <c r="DHX686" s="416"/>
      <c r="DHY686" s="416"/>
      <c r="DHZ686" s="417"/>
      <c r="DIA686" s="417"/>
      <c r="DIB686" s="417"/>
      <c r="DIC686" s="417"/>
      <c r="DID686" s="417"/>
      <c r="DIE686" s="417"/>
      <c r="DIF686" s="417"/>
      <c r="DIG686" s="417"/>
      <c r="DIH686" s="417"/>
      <c r="DII686" s="417"/>
      <c r="DIJ686" s="417"/>
      <c r="DIK686" s="417"/>
      <c r="DIL686" s="417"/>
      <c r="DIM686" s="417"/>
      <c r="DIN686" s="417"/>
      <c r="DIO686" s="417"/>
      <c r="DIP686" s="417"/>
      <c r="DIQ686" s="417"/>
      <c r="DIR686" s="417"/>
      <c r="DIS686" s="417"/>
      <c r="DIT686" s="417"/>
      <c r="DIU686" s="417"/>
      <c r="DIV686" s="417"/>
      <c r="DIW686" s="417"/>
      <c r="DIX686" s="418"/>
      <c r="DIY686" s="418"/>
      <c r="DIZ686" s="418"/>
      <c r="DJA686" s="418"/>
      <c r="DJB686" s="418"/>
      <c r="DJC686" s="417"/>
      <c r="DJD686" s="417"/>
      <c r="DJE686" s="418"/>
      <c r="DJF686" s="418"/>
      <c r="DJG686" s="417"/>
      <c r="DJH686" s="417"/>
      <c r="DJI686" s="418"/>
      <c r="DJJ686" s="418"/>
      <c r="DJK686" s="417"/>
      <c r="DJL686" s="417"/>
      <c r="DJM686" s="417"/>
      <c r="DJN686" s="417"/>
      <c r="DJO686" s="417"/>
      <c r="DJP686" s="417"/>
      <c r="DJQ686" s="417"/>
      <c r="DJR686" s="418"/>
      <c r="DJS686" s="418"/>
      <c r="DJT686" s="417"/>
      <c r="DJU686" s="417"/>
      <c r="DJV686" s="418"/>
      <c r="DJW686" s="418"/>
      <c r="DJX686" s="417"/>
      <c r="DJY686" s="417"/>
      <c r="DJZ686" s="417"/>
      <c r="DKA686" s="417"/>
      <c r="DKB686" s="417"/>
      <c r="DKC686" s="411"/>
      <c r="DKD686" s="443"/>
      <c r="DKE686" s="417"/>
      <c r="DKF686" s="417"/>
      <c r="DKG686" s="417"/>
      <c r="DKH686" s="417"/>
      <c r="DKI686" s="417"/>
      <c r="DKJ686" s="417"/>
      <c r="DKK686" s="417"/>
      <c r="DKL686" s="416"/>
      <c r="DKM686" s="416"/>
      <c r="DKN686" s="416"/>
      <c r="DKO686" s="416"/>
      <c r="DKP686" s="416"/>
      <c r="DKQ686" s="416"/>
      <c r="DKR686" s="416"/>
      <c r="DKS686" s="416"/>
      <c r="DKT686" s="416"/>
      <c r="DKU686" s="416"/>
      <c r="DKV686" s="416"/>
      <c r="DKW686" s="416"/>
      <c r="DKX686" s="416"/>
      <c r="DKY686" s="416"/>
      <c r="DKZ686" s="416"/>
      <c r="DLA686" s="416"/>
      <c r="DLB686" s="416"/>
      <c r="DLC686" s="416"/>
      <c r="DLD686" s="416"/>
      <c r="DLE686" s="416"/>
      <c r="DLF686" s="416"/>
      <c r="DLG686" s="416"/>
      <c r="DLH686" s="416"/>
      <c r="DLI686" s="416"/>
      <c r="DLJ686" s="416"/>
      <c r="DLK686" s="416"/>
      <c r="DLL686" s="416"/>
      <c r="DLM686" s="416"/>
      <c r="DLN686" s="416"/>
      <c r="DLO686" s="416"/>
      <c r="DLP686" s="416"/>
      <c r="DLQ686" s="416"/>
      <c r="DLR686" s="416"/>
      <c r="DLS686" s="416"/>
      <c r="DLT686" s="416"/>
      <c r="DLU686" s="416"/>
      <c r="DLV686" s="416"/>
      <c r="DLW686" s="416"/>
      <c r="DLX686" s="416"/>
      <c r="DLY686" s="416"/>
      <c r="DLZ686" s="416"/>
      <c r="DMA686" s="416"/>
      <c r="DMB686" s="416"/>
      <c r="DMC686" s="416"/>
      <c r="DMD686" s="417"/>
      <c r="DME686" s="417"/>
      <c r="DMF686" s="417"/>
      <c r="DMG686" s="417"/>
      <c r="DMH686" s="417"/>
      <c r="DMI686" s="417"/>
      <c r="DMJ686" s="417"/>
      <c r="DMK686" s="417"/>
      <c r="DML686" s="417"/>
      <c r="DMM686" s="417"/>
      <c r="DMN686" s="417"/>
      <c r="DMO686" s="417"/>
      <c r="DMP686" s="417"/>
      <c r="DMQ686" s="417"/>
      <c r="DMR686" s="417"/>
      <c r="DMS686" s="417"/>
      <c r="DMT686" s="417"/>
      <c r="DMU686" s="417"/>
      <c r="DMV686" s="417"/>
      <c r="DMW686" s="417"/>
      <c r="DMX686" s="417"/>
      <c r="DMY686" s="417"/>
      <c r="DMZ686" s="417"/>
      <c r="DNA686" s="417"/>
      <c r="DNB686" s="418"/>
      <c r="DNC686" s="418"/>
      <c r="DND686" s="418"/>
      <c r="DNE686" s="418"/>
      <c r="DNF686" s="418"/>
      <c r="DNG686" s="417"/>
      <c r="DNH686" s="417"/>
      <c r="DNI686" s="418"/>
      <c r="DNJ686" s="418"/>
      <c r="DNK686" s="417"/>
      <c r="DNL686" s="417"/>
      <c r="DNM686" s="418"/>
      <c r="DNN686" s="418"/>
      <c r="DNO686" s="417"/>
      <c r="DNP686" s="417"/>
      <c r="DNQ686" s="417"/>
      <c r="DNR686" s="417"/>
      <c r="DNS686" s="417"/>
      <c r="DNT686" s="417"/>
      <c r="DNU686" s="417"/>
      <c r="DNV686" s="418"/>
      <c r="DNW686" s="418"/>
      <c r="DNX686" s="417"/>
      <c r="DNY686" s="417"/>
      <c r="DNZ686" s="418"/>
      <c r="DOA686" s="418"/>
      <c r="DOB686" s="417"/>
      <c r="DOC686" s="417"/>
      <c r="DOD686" s="417"/>
      <c r="DOE686" s="417"/>
      <c r="DOF686" s="417"/>
      <c r="DOG686" s="411"/>
      <c r="DOH686" s="443"/>
      <c r="DOI686" s="417"/>
      <c r="DOJ686" s="417"/>
      <c r="DOK686" s="417"/>
      <c r="DOL686" s="417"/>
      <c r="DOM686" s="417"/>
      <c r="DON686" s="417"/>
      <c r="DOO686" s="417"/>
      <c r="DOP686" s="416"/>
      <c r="DOQ686" s="416"/>
      <c r="DOR686" s="416"/>
      <c r="DOS686" s="416"/>
      <c r="DOT686" s="416"/>
      <c r="DOU686" s="416"/>
      <c r="DOV686" s="416"/>
      <c r="DOW686" s="416"/>
      <c r="DOX686" s="416"/>
      <c r="DOY686" s="416"/>
      <c r="DOZ686" s="416"/>
      <c r="DPA686" s="416"/>
      <c r="DPB686" s="416"/>
      <c r="DPC686" s="416"/>
      <c r="DPD686" s="416"/>
      <c r="DPE686" s="416"/>
      <c r="DPF686" s="416"/>
      <c r="DPG686" s="416"/>
      <c r="DPH686" s="416"/>
      <c r="DPI686" s="416"/>
      <c r="DPJ686" s="416"/>
      <c r="DPK686" s="416"/>
      <c r="DPL686" s="416"/>
      <c r="DPM686" s="416"/>
      <c r="DPN686" s="416"/>
      <c r="DPO686" s="416"/>
      <c r="DPP686" s="416"/>
      <c r="DPQ686" s="416"/>
      <c r="DPR686" s="416"/>
      <c r="DPS686" s="416"/>
      <c r="DPT686" s="416"/>
      <c r="DPU686" s="416"/>
      <c r="DPV686" s="416"/>
      <c r="DPW686" s="416"/>
      <c r="DPX686" s="416"/>
      <c r="DPY686" s="416"/>
      <c r="DPZ686" s="416"/>
      <c r="DQA686" s="416"/>
      <c r="DQB686" s="416"/>
      <c r="DQC686" s="416"/>
      <c r="DQD686" s="416"/>
      <c r="DQE686" s="416"/>
      <c r="DQF686" s="416"/>
      <c r="DQG686" s="416"/>
      <c r="DQH686" s="417"/>
      <c r="DQI686" s="417"/>
      <c r="DQJ686" s="417"/>
      <c r="DQK686" s="417"/>
      <c r="DQL686" s="417"/>
      <c r="DQM686" s="417"/>
      <c r="DQN686" s="417"/>
      <c r="DQO686" s="417"/>
      <c r="DQP686" s="417"/>
      <c r="DQQ686" s="417"/>
      <c r="DQR686" s="417"/>
      <c r="DQS686" s="417"/>
      <c r="DQT686" s="417"/>
      <c r="DQU686" s="417"/>
      <c r="DQV686" s="417"/>
      <c r="DQW686" s="417"/>
      <c r="DQX686" s="417"/>
      <c r="DQY686" s="417"/>
      <c r="DQZ686" s="417"/>
      <c r="DRA686" s="417"/>
      <c r="DRB686" s="417"/>
      <c r="DRC686" s="417"/>
      <c r="DRD686" s="417"/>
      <c r="DRE686" s="417"/>
      <c r="DRF686" s="418"/>
      <c r="DRG686" s="418"/>
      <c r="DRH686" s="418"/>
      <c r="DRI686" s="418"/>
      <c r="DRJ686" s="418"/>
      <c r="DRK686" s="417"/>
      <c r="DRL686" s="417"/>
      <c r="DRM686" s="418"/>
      <c r="DRN686" s="418"/>
      <c r="DRO686" s="417"/>
      <c r="DRP686" s="417"/>
      <c r="DRQ686" s="418"/>
      <c r="DRR686" s="418"/>
      <c r="DRS686" s="417"/>
      <c r="DRT686" s="417"/>
      <c r="DRU686" s="417"/>
      <c r="DRV686" s="417"/>
      <c r="DRW686" s="417"/>
      <c r="DRX686" s="417"/>
      <c r="DRY686" s="417"/>
      <c r="DRZ686" s="418"/>
      <c r="DSA686" s="418"/>
      <c r="DSB686" s="417"/>
      <c r="DSC686" s="417"/>
      <c r="DSD686" s="418"/>
      <c r="DSE686" s="418"/>
      <c r="DSF686" s="417"/>
      <c r="DSG686" s="417"/>
      <c r="DSH686" s="417"/>
      <c r="DSI686" s="417"/>
      <c r="DSJ686" s="417"/>
      <c r="DSK686" s="411"/>
      <c r="DSL686" s="443"/>
      <c r="DSM686" s="417"/>
      <c r="DSN686" s="417"/>
      <c r="DSO686" s="417"/>
      <c r="DSP686" s="417"/>
      <c r="DSQ686" s="417"/>
      <c r="DSR686" s="417"/>
      <c r="DSS686" s="417"/>
      <c r="DST686" s="416"/>
      <c r="DSU686" s="416"/>
      <c r="DSV686" s="416"/>
      <c r="DSW686" s="416"/>
      <c r="DSX686" s="416"/>
      <c r="DSY686" s="416"/>
      <c r="DSZ686" s="416"/>
      <c r="DTA686" s="416"/>
      <c r="DTB686" s="416"/>
      <c r="DTC686" s="416"/>
      <c r="DTD686" s="416"/>
      <c r="DTE686" s="416"/>
      <c r="DTF686" s="416"/>
      <c r="DTG686" s="416"/>
      <c r="DTH686" s="416"/>
      <c r="DTI686" s="416"/>
      <c r="DTJ686" s="416"/>
      <c r="DTK686" s="416"/>
      <c r="DTL686" s="416"/>
      <c r="DTM686" s="416"/>
      <c r="DTN686" s="416"/>
      <c r="DTO686" s="416"/>
      <c r="DTP686" s="416"/>
      <c r="DTQ686" s="416"/>
      <c r="DTR686" s="416"/>
      <c r="DTS686" s="416"/>
      <c r="DTT686" s="416"/>
      <c r="DTU686" s="416"/>
      <c r="DTV686" s="416"/>
      <c r="DTW686" s="416"/>
      <c r="DTX686" s="416"/>
      <c r="DTY686" s="416"/>
      <c r="DTZ686" s="416"/>
      <c r="DUA686" s="416"/>
      <c r="DUB686" s="416"/>
      <c r="DUC686" s="416"/>
      <c r="DUD686" s="416"/>
      <c r="DUE686" s="416"/>
      <c r="DUF686" s="416"/>
      <c r="DUG686" s="416"/>
      <c r="DUH686" s="416"/>
      <c r="DUI686" s="416"/>
      <c r="DUJ686" s="416"/>
      <c r="DUK686" s="416"/>
      <c r="DUL686" s="417"/>
      <c r="DUM686" s="417"/>
      <c r="DUN686" s="417"/>
      <c r="DUO686" s="417"/>
      <c r="DUP686" s="417"/>
      <c r="DUQ686" s="417"/>
      <c r="DUR686" s="417"/>
      <c r="DUS686" s="417"/>
      <c r="DUT686" s="417"/>
      <c r="DUU686" s="417"/>
      <c r="DUV686" s="417"/>
      <c r="DUW686" s="417"/>
      <c r="DUX686" s="417"/>
      <c r="DUY686" s="417"/>
      <c r="DUZ686" s="417"/>
      <c r="DVA686" s="417"/>
      <c r="DVB686" s="417"/>
      <c r="DVC686" s="417"/>
      <c r="DVD686" s="417"/>
      <c r="DVE686" s="417"/>
      <c r="DVF686" s="417"/>
      <c r="DVG686" s="417"/>
      <c r="DVH686" s="417"/>
      <c r="DVI686" s="417"/>
      <c r="DVJ686" s="418"/>
      <c r="DVK686" s="418"/>
      <c r="DVL686" s="418"/>
      <c r="DVM686" s="418"/>
      <c r="DVN686" s="418"/>
      <c r="DVO686" s="417"/>
      <c r="DVP686" s="417"/>
      <c r="DVQ686" s="418"/>
      <c r="DVR686" s="418"/>
      <c r="DVS686" s="417"/>
      <c r="DVT686" s="417"/>
      <c r="DVU686" s="418"/>
      <c r="DVV686" s="418"/>
      <c r="DVW686" s="417"/>
      <c r="DVX686" s="417"/>
      <c r="DVY686" s="417"/>
      <c r="DVZ686" s="417"/>
      <c r="DWA686" s="417"/>
      <c r="DWB686" s="417"/>
      <c r="DWC686" s="417"/>
      <c r="DWD686" s="418"/>
      <c r="DWE686" s="418"/>
      <c r="DWF686" s="417"/>
      <c r="DWG686" s="417"/>
      <c r="DWH686" s="418"/>
      <c r="DWI686" s="418"/>
      <c r="DWJ686" s="417"/>
      <c r="DWK686" s="417"/>
      <c r="DWL686" s="417"/>
      <c r="DWM686" s="417"/>
      <c r="DWN686" s="417"/>
      <c r="DWO686" s="411"/>
      <c r="DWP686" s="443"/>
      <c r="DWQ686" s="417"/>
      <c r="DWR686" s="417"/>
      <c r="DWS686" s="417"/>
      <c r="DWT686" s="417"/>
      <c r="DWU686" s="417"/>
      <c r="DWV686" s="417"/>
      <c r="DWW686" s="417"/>
      <c r="DWX686" s="416"/>
      <c r="DWY686" s="416"/>
      <c r="DWZ686" s="416"/>
      <c r="DXA686" s="416"/>
      <c r="DXB686" s="416"/>
      <c r="DXC686" s="416"/>
      <c r="DXD686" s="416"/>
      <c r="DXE686" s="416"/>
      <c r="DXF686" s="416"/>
      <c r="DXG686" s="416"/>
      <c r="DXH686" s="416"/>
      <c r="DXI686" s="416"/>
      <c r="DXJ686" s="416"/>
      <c r="DXK686" s="416"/>
      <c r="DXL686" s="416"/>
      <c r="DXM686" s="416"/>
      <c r="DXN686" s="416"/>
      <c r="DXO686" s="416"/>
      <c r="DXP686" s="416"/>
      <c r="DXQ686" s="416"/>
      <c r="DXR686" s="416"/>
      <c r="DXS686" s="416"/>
      <c r="DXT686" s="416"/>
      <c r="DXU686" s="416"/>
      <c r="DXV686" s="416"/>
      <c r="DXW686" s="416"/>
      <c r="DXX686" s="416"/>
      <c r="DXY686" s="416"/>
      <c r="DXZ686" s="416"/>
      <c r="DYA686" s="416"/>
      <c r="DYB686" s="416"/>
      <c r="DYC686" s="416"/>
      <c r="DYD686" s="416"/>
      <c r="DYE686" s="416"/>
      <c r="DYF686" s="416"/>
      <c r="DYG686" s="416"/>
      <c r="DYH686" s="416"/>
      <c r="DYI686" s="416"/>
      <c r="DYJ686" s="416"/>
      <c r="DYK686" s="416"/>
      <c r="DYL686" s="416"/>
      <c r="DYM686" s="416"/>
      <c r="DYN686" s="416"/>
      <c r="DYO686" s="416"/>
      <c r="DYP686" s="417"/>
      <c r="DYQ686" s="417"/>
      <c r="DYR686" s="417"/>
      <c r="DYS686" s="417"/>
      <c r="DYT686" s="417"/>
      <c r="DYU686" s="417"/>
      <c r="DYV686" s="417"/>
      <c r="DYW686" s="417"/>
      <c r="DYX686" s="417"/>
      <c r="DYY686" s="417"/>
      <c r="DYZ686" s="417"/>
      <c r="DZA686" s="417"/>
      <c r="DZB686" s="417"/>
      <c r="DZC686" s="417"/>
      <c r="DZD686" s="417"/>
      <c r="DZE686" s="417"/>
      <c r="DZF686" s="417"/>
      <c r="DZG686" s="417"/>
      <c r="DZH686" s="417"/>
      <c r="DZI686" s="417"/>
      <c r="DZJ686" s="417"/>
      <c r="DZK686" s="417"/>
      <c r="DZL686" s="417"/>
      <c r="DZM686" s="417"/>
      <c r="DZN686" s="418"/>
      <c r="DZO686" s="418"/>
      <c r="DZP686" s="418"/>
      <c r="DZQ686" s="418"/>
      <c r="DZR686" s="418"/>
      <c r="DZS686" s="417"/>
      <c r="DZT686" s="417"/>
      <c r="DZU686" s="418"/>
      <c r="DZV686" s="418"/>
      <c r="DZW686" s="417"/>
      <c r="DZX686" s="417"/>
      <c r="DZY686" s="418"/>
      <c r="DZZ686" s="418"/>
      <c r="EAA686" s="417"/>
      <c r="EAB686" s="417"/>
      <c r="EAC686" s="417"/>
      <c r="EAD686" s="417"/>
      <c r="EAE686" s="417"/>
      <c r="EAF686" s="417"/>
      <c r="EAG686" s="417"/>
      <c r="EAH686" s="418"/>
      <c r="EAI686" s="418"/>
      <c r="EAJ686" s="417"/>
      <c r="EAK686" s="417"/>
      <c r="EAL686" s="418"/>
      <c r="EAM686" s="418"/>
      <c r="EAN686" s="417"/>
      <c r="EAO686" s="417"/>
      <c r="EAP686" s="417"/>
      <c r="EAQ686" s="417"/>
      <c r="EAR686" s="417"/>
      <c r="EAS686" s="411"/>
      <c r="EAT686" s="443"/>
      <c r="EAU686" s="417"/>
      <c r="EAV686" s="417"/>
      <c r="EAW686" s="417"/>
      <c r="EAX686" s="417"/>
      <c r="EAY686" s="417"/>
      <c r="EAZ686" s="417"/>
      <c r="EBA686" s="417"/>
      <c r="EBB686" s="416"/>
      <c r="EBC686" s="416"/>
      <c r="EBD686" s="416"/>
      <c r="EBE686" s="416"/>
      <c r="EBF686" s="416"/>
      <c r="EBG686" s="416"/>
      <c r="EBH686" s="416"/>
      <c r="EBI686" s="416"/>
      <c r="EBJ686" s="416"/>
      <c r="EBK686" s="416"/>
      <c r="EBL686" s="416"/>
      <c r="EBM686" s="416"/>
      <c r="EBN686" s="416"/>
      <c r="EBO686" s="416"/>
      <c r="EBP686" s="416"/>
      <c r="EBQ686" s="416"/>
      <c r="EBR686" s="416"/>
      <c r="EBS686" s="416"/>
      <c r="EBT686" s="416"/>
      <c r="EBU686" s="416"/>
      <c r="EBV686" s="416"/>
      <c r="EBW686" s="416"/>
      <c r="EBX686" s="416"/>
      <c r="EBY686" s="416"/>
      <c r="EBZ686" s="416"/>
      <c r="ECA686" s="416"/>
      <c r="ECB686" s="416"/>
      <c r="ECC686" s="416"/>
      <c r="ECD686" s="416"/>
      <c r="ECE686" s="416"/>
      <c r="ECF686" s="416"/>
      <c r="ECG686" s="416"/>
      <c r="ECH686" s="416"/>
      <c r="ECI686" s="416"/>
      <c r="ECJ686" s="416"/>
      <c r="ECK686" s="416"/>
      <c r="ECL686" s="416"/>
      <c r="ECM686" s="416"/>
      <c r="ECN686" s="416"/>
      <c r="ECO686" s="416"/>
      <c r="ECP686" s="416"/>
      <c r="ECQ686" s="416"/>
      <c r="ECR686" s="416"/>
      <c r="ECS686" s="416"/>
      <c r="ECT686" s="417"/>
      <c r="ECU686" s="417"/>
      <c r="ECV686" s="417"/>
      <c r="ECW686" s="417"/>
      <c r="ECX686" s="417"/>
      <c r="ECY686" s="417"/>
      <c r="ECZ686" s="417"/>
      <c r="EDA686" s="417"/>
      <c r="EDB686" s="417"/>
      <c r="EDC686" s="417"/>
      <c r="EDD686" s="417"/>
      <c r="EDE686" s="417"/>
      <c r="EDF686" s="417"/>
      <c r="EDG686" s="417"/>
      <c r="EDH686" s="417"/>
      <c r="EDI686" s="417"/>
      <c r="EDJ686" s="417"/>
      <c r="EDK686" s="417"/>
      <c r="EDL686" s="417"/>
      <c r="EDM686" s="417"/>
      <c r="EDN686" s="417"/>
      <c r="EDO686" s="417"/>
      <c r="EDP686" s="417"/>
      <c r="EDQ686" s="417"/>
      <c r="EDR686" s="418"/>
      <c r="EDS686" s="418"/>
      <c r="EDT686" s="418"/>
      <c r="EDU686" s="418"/>
      <c r="EDV686" s="418"/>
      <c r="EDW686" s="417"/>
      <c r="EDX686" s="417"/>
      <c r="EDY686" s="418"/>
      <c r="EDZ686" s="418"/>
      <c r="EEA686" s="417"/>
      <c r="EEB686" s="417"/>
      <c r="EEC686" s="418"/>
      <c r="EED686" s="418"/>
      <c r="EEE686" s="417"/>
      <c r="EEF686" s="417"/>
      <c r="EEG686" s="417"/>
      <c r="EEH686" s="417"/>
      <c r="EEI686" s="417"/>
      <c r="EEJ686" s="417"/>
      <c r="EEK686" s="417"/>
      <c r="EEL686" s="418"/>
      <c r="EEM686" s="418"/>
      <c r="EEN686" s="417"/>
      <c r="EEO686" s="417"/>
      <c r="EEP686" s="418"/>
      <c r="EEQ686" s="418"/>
      <c r="EER686" s="417"/>
      <c r="EES686" s="417"/>
      <c r="EET686" s="417"/>
      <c r="EEU686" s="417"/>
      <c r="EEV686" s="417"/>
      <c r="EEW686" s="411"/>
      <c r="EEX686" s="443"/>
      <c r="EEY686" s="417"/>
      <c r="EEZ686" s="417"/>
      <c r="EFA686" s="417"/>
      <c r="EFB686" s="417"/>
      <c r="EFC686" s="417"/>
      <c r="EFD686" s="417"/>
      <c r="EFE686" s="417"/>
      <c r="EFF686" s="416"/>
      <c r="EFG686" s="416"/>
      <c r="EFH686" s="416"/>
      <c r="EFI686" s="416"/>
      <c r="EFJ686" s="416"/>
      <c r="EFK686" s="416"/>
      <c r="EFL686" s="416"/>
      <c r="EFM686" s="416"/>
      <c r="EFN686" s="416"/>
      <c r="EFO686" s="416"/>
      <c r="EFP686" s="416"/>
      <c r="EFQ686" s="416"/>
      <c r="EFR686" s="416"/>
      <c r="EFS686" s="416"/>
      <c r="EFT686" s="416"/>
      <c r="EFU686" s="416"/>
      <c r="EFV686" s="416"/>
      <c r="EFW686" s="416"/>
      <c r="EFX686" s="416"/>
      <c r="EFY686" s="416"/>
      <c r="EFZ686" s="416"/>
      <c r="EGA686" s="416"/>
      <c r="EGB686" s="416"/>
      <c r="EGC686" s="416"/>
      <c r="EGD686" s="416"/>
      <c r="EGE686" s="416"/>
      <c r="EGF686" s="416"/>
      <c r="EGG686" s="416"/>
      <c r="EGH686" s="416"/>
      <c r="EGI686" s="416"/>
      <c r="EGJ686" s="416"/>
      <c r="EGK686" s="416"/>
      <c r="EGL686" s="416"/>
      <c r="EGM686" s="416"/>
      <c r="EGN686" s="416"/>
      <c r="EGO686" s="416"/>
      <c r="EGP686" s="416"/>
      <c r="EGQ686" s="416"/>
      <c r="EGR686" s="416"/>
      <c r="EGS686" s="416"/>
      <c r="EGT686" s="416"/>
      <c r="EGU686" s="416"/>
      <c r="EGV686" s="416"/>
      <c r="EGW686" s="416"/>
      <c r="EGX686" s="417"/>
      <c r="EGY686" s="417"/>
      <c r="EGZ686" s="417"/>
      <c r="EHA686" s="417"/>
      <c r="EHB686" s="417"/>
      <c r="EHC686" s="417"/>
      <c r="EHD686" s="417"/>
      <c r="EHE686" s="417"/>
      <c r="EHF686" s="417"/>
      <c r="EHG686" s="417"/>
      <c r="EHH686" s="417"/>
      <c r="EHI686" s="417"/>
      <c r="EHJ686" s="417"/>
      <c r="EHK686" s="417"/>
      <c r="EHL686" s="417"/>
      <c r="EHM686" s="417"/>
      <c r="EHN686" s="417"/>
      <c r="EHO686" s="417"/>
      <c r="EHP686" s="417"/>
      <c r="EHQ686" s="417"/>
      <c r="EHR686" s="417"/>
      <c r="EHS686" s="417"/>
      <c r="EHT686" s="417"/>
      <c r="EHU686" s="417"/>
      <c r="EHV686" s="418"/>
      <c r="EHW686" s="418"/>
      <c r="EHX686" s="418"/>
      <c r="EHY686" s="418"/>
      <c r="EHZ686" s="418"/>
      <c r="EIA686" s="417"/>
      <c r="EIB686" s="417"/>
      <c r="EIC686" s="418"/>
      <c r="EID686" s="418"/>
      <c r="EIE686" s="417"/>
      <c r="EIF686" s="417"/>
      <c r="EIG686" s="418"/>
      <c r="EIH686" s="418"/>
      <c r="EII686" s="417"/>
      <c r="EIJ686" s="417"/>
      <c r="EIK686" s="417"/>
      <c r="EIL686" s="417"/>
      <c r="EIM686" s="417"/>
      <c r="EIN686" s="417"/>
      <c r="EIO686" s="417"/>
      <c r="EIP686" s="418"/>
      <c r="EIQ686" s="418"/>
      <c r="EIR686" s="417"/>
      <c r="EIS686" s="417"/>
      <c r="EIT686" s="418"/>
      <c r="EIU686" s="418"/>
      <c r="EIV686" s="417"/>
      <c r="EIW686" s="417"/>
      <c r="EIX686" s="417"/>
      <c r="EIY686" s="417"/>
      <c r="EIZ686" s="417"/>
      <c r="EJA686" s="411"/>
      <c r="EJB686" s="443"/>
      <c r="EJC686" s="417"/>
      <c r="EJD686" s="417"/>
      <c r="EJE686" s="417"/>
      <c r="EJF686" s="417"/>
      <c r="EJG686" s="417"/>
      <c r="EJH686" s="417"/>
      <c r="EJI686" s="417"/>
      <c r="EJJ686" s="416"/>
      <c r="EJK686" s="416"/>
      <c r="EJL686" s="416"/>
      <c r="EJM686" s="416"/>
      <c r="EJN686" s="416"/>
      <c r="EJO686" s="416"/>
      <c r="EJP686" s="416"/>
      <c r="EJQ686" s="416"/>
      <c r="EJR686" s="416"/>
      <c r="EJS686" s="416"/>
      <c r="EJT686" s="416"/>
      <c r="EJU686" s="416"/>
      <c r="EJV686" s="416"/>
      <c r="EJW686" s="416"/>
      <c r="EJX686" s="416"/>
      <c r="EJY686" s="416"/>
      <c r="EJZ686" s="416"/>
      <c r="EKA686" s="416"/>
      <c r="EKB686" s="416"/>
      <c r="EKC686" s="416"/>
      <c r="EKD686" s="416"/>
      <c r="EKE686" s="416"/>
      <c r="EKF686" s="416"/>
      <c r="EKG686" s="416"/>
      <c r="EKH686" s="416"/>
      <c r="EKI686" s="416"/>
      <c r="EKJ686" s="416"/>
      <c r="EKK686" s="416"/>
      <c r="EKL686" s="416"/>
      <c r="EKM686" s="416"/>
      <c r="EKN686" s="416"/>
      <c r="EKO686" s="416"/>
      <c r="EKP686" s="416"/>
      <c r="EKQ686" s="416"/>
      <c r="EKR686" s="416"/>
      <c r="EKS686" s="416"/>
      <c r="EKT686" s="416"/>
      <c r="EKU686" s="416"/>
      <c r="EKV686" s="416"/>
      <c r="EKW686" s="416"/>
      <c r="EKX686" s="416"/>
      <c r="EKY686" s="416"/>
      <c r="EKZ686" s="416"/>
      <c r="ELA686" s="416"/>
      <c r="ELB686" s="417"/>
      <c r="ELC686" s="417"/>
      <c r="ELD686" s="417"/>
      <c r="ELE686" s="417"/>
      <c r="ELF686" s="417"/>
      <c r="ELG686" s="417"/>
      <c r="ELH686" s="417"/>
      <c r="ELI686" s="417"/>
      <c r="ELJ686" s="417"/>
      <c r="ELK686" s="417"/>
      <c r="ELL686" s="417"/>
      <c r="ELM686" s="417"/>
      <c r="ELN686" s="417"/>
      <c r="ELO686" s="417"/>
      <c r="ELP686" s="417"/>
      <c r="ELQ686" s="417"/>
      <c r="ELR686" s="417"/>
      <c r="ELS686" s="417"/>
      <c r="ELT686" s="417"/>
      <c r="ELU686" s="417"/>
      <c r="ELV686" s="417"/>
      <c r="ELW686" s="417"/>
      <c r="ELX686" s="417"/>
      <c r="ELY686" s="417"/>
      <c r="ELZ686" s="418"/>
      <c r="EMA686" s="418"/>
      <c r="EMB686" s="418"/>
      <c r="EMC686" s="418"/>
      <c r="EMD686" s="418"/>
      <c r="EME686" s="417"/>
      <c r="EMF686" s="417"/>
      <c r="EMG686" s="418"/>
      <c r="EMH686" s="418"/>
      <c r="EMI686" s="417"/>
      <c r="EMJ686" s="417"/>
      <c r="EMK686" s="418"/>
      <c r="EML686" s="418"/>
      <c r="EMM686" s="417"/>
      <c r="EMN686" s="417"/>
      <c r="EMO686" s="417"/>
      <c r="EMP686" s="417"/>
      <c r="EMQ686" s="417"/>
      <c r="EMR686" s="417"/>
      <c r="EMS686" s="417"/>
      <c r="EMT686" s="418"/>
      <c r="EMU686" s="418"/>
      <c r="EMV686" s="417"/>
      <c r="EMW686" s="417"/>
      <c r="EMX686" s="418"/>
      <c r="EMY686" s="418"/>
      <c r="EMZ686" s="417"/>
      <c r="ENA686" s="417"/>
      <c r="ENB686" s="417"/>
      <c r="ENC686" s="417"/>
      <c r="END686" s="417"/>
      <c r="ENE686" s="411"/>
      <c r="ENF686" s="443"/>
      <c r="ENG686" s="417"/>
      <c r="ENH686" s="417"/>
      <c r="ENI686" s="417"/>
      <c r="ENJ686" s="417"/>
      <c r="ENK686" s="417"/>
      <c r="ENL686" s="417"/>
      <c r="ENM686" s="417"/>
      <c r="ENN686" s="416"/>
      <c r="ENO686" s="416"/>
      <c r="ENP686" s="416"/>
      <c r="ENQ686" s="416"/>
      <c r="ENR686" s="416"/>
      <c r="ENS686" s="416"/>
      <c r="ENT686" s="416"/>
      <c r="ENU686" s="416"/>
      <c r="ENV686" s="416"/>
      <c r="ENW686" s="416"/>
      <c r="ENX686" s="416"/>
      <c r="ENY686" s="416"/>
      <c r="ENZ686" s="416"/>
      <c r="EOA686" s="416"/>
      <c r="EOB686" s="416"/>
      <c r="EOC686" s="416"/>
      <c r="EOD686" s="416"/>
      <c r="EOE686" s="416"/>
      <c r="EOF686" s="416"/>
      <c r="EOG686" s="416"/>
      <c r="EOH686" s="416"/>
      <c r="EOI686" s="416"/>
      <c r="EOJ686" s="416"/>
      <c r="EOK686" s="416"/>
      <c r="EOL686" s="416"/>
      <c r="EOM686" s="416"/>
      <c r="EON686" s="416"/>
      <c r="EOO686" s="416"/>
      <c r="EOP686" s="416"/>
      <c r="EOQ686" s="416"/>
      <c r="EOR686" s="416"/>
      <c r="EOS686" s="416"/>
      <c r="EOT686" s="416"/>
      <c r="EOU686" s="416"/>
      <c r="EOV686" s="416"/>
      <c r="EOW686" s="416"/>
      <c r="EOX686" s="416"/>
      <c r="EOY686" s="416"/>
      <c r="EOZ686" s="416"/>
      <c r="EPA686" s="416"/>
      <c r="EPB686" s="416"/>
      <c r="EPC686" s="416"/>
      <c r="EPD686" s="416"/>
      <c r="EPE686" s="416"/>
      <c r="EPF686" s="417"/>
      <c r="EPG686" s="417"/>
      <c r="EPH686" s="417"/>
      <c r="EPI686" s="417"/>
      <c r="EPJ686" s="417"/>
      <c r="EPK686" s="417"/>
      <c r="EPL686" s="417"/>
      <c r="EPM686" s="417"/>
      <c r="EPN686" s="417"/>
      <c r="EPO686" s="417"/>
      <c r="EPP686" s="417"/>
      <c r="EPQ686" s="417"/>
      <c r="EPR686" s="417"/>
      <c r="EPS686" s="417"/>
      <c r="EPT686" s="417"/>
      <c r="EPU686" s="417"/>
      <c r="EPV686" s="417"/>
      <c r="EPW686" s="417"/>
      <c r="EPX686" s="417"/>
      <c r="EPY686" s="417"/>
      <c r="EPZ686" s="417"/>
      <c r="EQA686" s="417"/>
      <c r="EQB686" s="417"/>
      <c r="EQC686" s="417"/>
      <c r="EQD686" s="418"/>
      <c r="EQE686" s="418"/>
      <c r="EQF686" s="418"/>
      <c r="EQG686" s="418"/>
      <c r="EQH686" s="418"/>
      <c r="EQI686" s="417"/>
      <c r="EQJ686" s="417"/>
      <c r="EQK686" s="418"/>
      <c r="EQL686" s="418"/>
      <c r="EQM686" s="417"/>
      <c r="EQN686" s="417"/>
      <c r="EQO686" s="418"/>
      <c r="EQP686" s="418"/>
      <c r="EQQ686" s="417"/>
      <c r="EQR686" s="417"/>
      <c r="EQS686" s="417"/>
      <c r="EQT686" s="417"/>
      <c r="EQU686" s="417"/>
      <c r="EQV686" s="417"/>
      <c r="EQW686" s="417"/>
      <c r="EQX686" s="418"/>
      <c r="EQY686" s="418"/>
      <c r="EQZ686" s="417"/>
      <c r="ERA686" s="417"/>
      <c r="ERB686" s="418"/>
      <c r="ERC686" s="418"/>
      <c r="ERD686" s="417"/>
      <c r="ERE686" s="417"/>
      <c r="ERF686" s="417"/>
      <c r="ERG686" s="417"/>
      <c r="ERH686" s="417"/>
      <c r="ERI686" s="411"/>
      <c r="ERJ686" s="443"/>
      <c r="ERK686" s="417"/>
      <c r="ERL686" s="417"/>
      <c r="ERM686" s="417"/>
      <c r="ERN686" s="417"/>
      <c r="ERO686" s="417"/>
      <c r="ERP686" s="417"/>
      <c r="ERQ686" s="417"/>
      <c r="ERR686" s="416"/>
      <c r="ERS686" s="416"/>
      <c r="ERT686" s="416"/>
      <c r="ERU686" s="416"/>
      <c r="ERV686" s="416"/>
      <c r="ERW686" s="416"/>
      <c r="ERX686" s="416"/>
      <c r="ERY686" s="416"/>
      <c r="ERZ686" s="416"/>
      <c r="ESA686" s="416"/>
      <c r="ESB686" s="416"/>
      <c r="ESC686" s="416"/>
      <c r="ESD686" s="416"/>
      <c r="ESE686" s="416"/>
      <c r="ESF686" s="416"/>
      <c r="ESG686" s="416"/>
      <c r="ESH686" s="416"/>
      <c r="ESI686" s="416"/>
      <c r="ESJ686" s="416"/>
      <c r="ESK686" s="416"/>
      <c r="ESL686" s="416"/>
      <c r="ESM686" s="416"/>
      <c r="ESN686" s="416"/>
      <c r="ESO686" s="416"/>
      <c r="ESP686" s="416"/>
      <c r="ESQ686" s="416"/>
      <c r="ESR686" s="416"/>
      <c r="ESS686" s="416"/>
      <c r="EST686" s="416"/>
      <c r="ESU686" s="416"/>
      <c r="ESV686" s="416"/>
      <c r="ESW686" s="416"/>
      <c r="ESX686" s="416"/>
      <c r="ESY686" s="416"/>
      <c r="ESZ686" s="416"/>
      <c r="ETA686" s="416"/>
      <c r="ETB686" s="416"/>
      <c r="ETC686" s="416"/>
      <c r="ETD686" s="416"/>
      <c r="ETE686" s="416"/>
      <c r="ETF686" s="416"/>
      <c r="ETG686" s="416"/>
      <c r="ETH686" s="416"/>
      <c r="ETI686" s="416"/>
      <c r="ETJ686" s="417"/>
      <c r="ETK686" s="417"/>
      <c r="ETL686" s="417"/>
      <c r="ETM686" s="417"/>
      <c r="ETN686" s="417"/>
      <c r="ETO686" s="417"/>
      <c r="ETP686" s="417"/>
      <c r="ETQ686" s="417"/>
      <c r="ETR686" s="417"/>
      <c r="ETS686" s="417"/>
      <c r="ETT686" s="417"/>
      <c r="ETU686" s="417"/>
      <c r="ETV686" s="417"/>
      <c r="ETW686" s="417"/>
      <c r="ETX686" s="417"/>
      <c r="ETY686" s="417"/>
      <c r="ETZ686" s="417"/>
      <c r="EUA686" s="417"/>
      <c r="EUB686" s="417"/>
      <c r="EUC686" s="417"/>
      <c r="EUD686" s="417"/>
      <c r="EUE686" s="417"/>
      <c r="EUF686" s="417"/>
      <c r="EUG686" s="417"/>
      <c r="EUH686" s="418"/>
      <c r="EUI686" s="418"/>
      <c r="EUJ686" s="418"/>
      <c r="EUK686" s="418"/>
      <c r="EUL686" s="418"/>
      <c r="EUM686" s="417"/>
      <c r="EUN686" s="417"/>
      <c r="EUO686" s="418"/>
      <c r="EUP686" s="418"/>
      <c r="EUQ686" s="417"/>
      <c r="EUR686" s="417"/>
      <c r="EUS686" s="418"/>
      <c r="EUT686" s="418"/>
      <c r="EUU686" s="417"/>
      <c r="EUV686" s="417"/>
      <c r="EUW686" s="417"/>
      <c r="EUX686" s="417"/>
      <c r="EUY686" s="417"/>
      <c r="EUZ686" s="417"/>
      <c r="EVA686" s="417"/>
      <c r="EVB686" s="418"/>
      <c r="EVC686" s="418"/>
      <c r="EVD686" s="417"/>
      <c r="EVE686" s="417"/>
      <c r="EVF686" s="418"/>
      <c r="EVG686" s="418"/>
      <c r="EVH686" s="417"/>
      <c r="EVI686" s="417"/>
      <c r="EVJ686" s="417"/>
      <c r="EVK686" s="417"/>
      <c r="EVL686" s="417"/>
      <c r="EVM686" s="411"/>
      <c r="EVN686" s="443"/>
      <c r="EVO686" s="417"/>
      <c r="EVP686" s="417"/>
      <c r="EVQ686" s="417"/>
      <c r="EVR686" s="417"/>
      <c r="EVS686" s="417"/>
      <c r="EVT686" s="417"/>
      <c r="EVU686" s="417"/>
      <c r="EVV686" s="416"/>
      <c r="EVW686" s="416"/>
      <c r="EVX686" s="416"/>
      <c r="EVY686" s="416"/>
      <c r="EVZ686" s="416"/>
      <c r="EWA686" s="416"/>
      <c r="EWB686" s="416"/>
      <c r="EWC686" s="416"/>
      <c r="EWD686" s="416"/>
      <c r="EWE686" s="416"/>
      <c r="EWF686" s="416"/>
      <c r="EWG686" s="416"/>
      <c r="EWH686" s="416"/>
      <c r="EWI686" s="416"/>
      <c r="EWJ686" s="416"/>
      <c r="EWK686" s="416"/>
      <c r="EWL686" s="416"/>
      <c r="EWM686" s="416"/>
      <c r="EWN686" s="416"/>
      <c r="EWO686" s="416"/>
      <c r="EWP686" s="416"/>
      <c r="EWQ686" s="416"/>
      <c r="EWR686" s="416"/>
      <c r="EWS686" s="416"/>
      <c r="EWT686" s="416"/>
      <c r="EWU686" s="416"/>
      <c r="EWV686" s="416"/>
      <c r="EWW686" s="416"/>
      <c r="EWX686" s="416"/>
      <c r="EWY686" s="416"/>
      <c r="EWZ686" s="416"/>
      <c r="EXA686" s="416"/>
      <c r="EXB686" s="416"/>
      <c r="EXC686" s="416"/>
      <c r="EXD686" s="416"/>
      <c r="EXE686" s="416"/>
      <c r="EXF686" s="416"/>
      <c r="EXG686" s="416"/>
      <c r="EXH686" s="416"/>
      <c r="EXI686" s="416"/>
      <c r="EXJ686" s="416"/>
      <c r="EXK686" s="416"/>
      <c r="EXL686" s="416"/>
      <c r="EXM686" s="416"/>
      <c r="EXN686" s="417"/>
      <c r="EXO686" s="417"/>
      <c r="EXP686" s="417"/>
      <c r="EXQ686" s="417"/>
      <c r="EXR686" s="417"/>
      <c r="EXS686" s="417"/>
      <c r="EXT686" s="417"/>
      <c r="EXU686" s="417"/>
      <c r="EXV686" s="417"/>
      <c r="EXW686" s="417"/>
      <c r="EXX686" s="417"/>
      <c r="EXY686" s="417"/>
      <c r="EXZ686" s="417"/>
      <c r="EYA686" s="417"/>
      <c r="EYB686" s="417"/>
      <c r="EYC686" s="417"/>
      <c r="EYD686" s="417"/>
      <c r="EYE686" s="417"/>
      <c r="EYF686" s="417"/>
      <c r="EYG686" s="417"/>
      <c r="EYH686" s="417"/>
      <c r="EYI686" s="417"/>
      <c r="EYJ686" s="417"/>
      <c r="EYK686" s="417"/>
      <c r="EYL686" s="418"/>
      <c r="EYM686" s="418"/>
      <c r="EYN686" s="418"/>
      <c r="EYO686" s="418"/>
      <c r="EYP686" s="418"/>
      <c r="EYQ686" s="417"/>
      <c r="EYR686" s="417"/>
      <c r="EYS686" s="418"/>
      <c r="EYT686" s="418"/>
      <c r="EYU686" s="417"/>
      <c r="EYV686" s="417"/>
      <c r="EYW686" s="418"/>
      <c r="EYX686" s="418"/>
      <c r="EYY686" s="417"/>
      <c r="EYZ686" s="417"/>
      <c r="EZA686" s="417"/>
      <c r="EZB686" s="417"/>
      <c r="EZC686" s="417"/>
      <c r="EZD686" s="417"/>
      <c r="EZE686" s="417"/>
      <c r="EZF686" s="418"/>
      <c r="EZG686" s="418"/>
      <c r="EZH686" s="417"/>
      <c r="EZI686" s="417"/>
      <c r="EZJ686" s="418"/>
      <c r="EZK686" s="418"/>
      <c r="EZL686" s="417"/>
      <c r="EZM686" s="417"/>
      <c r="EZN686" s="417"/>
      <c r="EZO686" s="417"/>
      <c r="EZP686" s="417"/>
      <c r="EZQ686" s="411"/>
      <c r="EZR686" s="443"/>
      <c r="EZS686" s="417"/>
      <c r="EZT686" s="417"/>
      <c r="EZU686" s="417"/>
      <c r="EZV686" s="417"/>
      <c r="EZW686" s="417"/>
      <c r="EZX686" s="417"/>
      <c r="EZY686" s="417"/>
      <c r="EZZ686" s="416"/>
      <c r="FAA686" s="416"/>
      <c r="FAB686" s="416"/>
      <c r="FAC686" s="416"/>
      <c r="FAD686" s="416"/>
      <c r="FAE686" s="416"/>
      <c r="FAF686" s="416"/>
      <c r="FAG686" s="416"/>
      <c r="FAH686" s="416"/>
      <c r="FAI686" s="416"/>
      <c r="FAJ686" s="416"/>
      <c r="FAK686" s="416"/>
      <c r="FAL686" s="416"/>
      <c r="FAM686" s="416"/>
      <c r="FAN686" s="416"/>
      <c r="FAO686" s="416"/>
      <c r="FAP686" s="416"/>
      <c r="FAQ686" s="416"/>
      <c r="FAR686" s="416"/>
      <c r="FAS686" s="416"/>
      <c r="FAT686" s="416"/>
      <c r="FAU686" s="416"/>
      <c r="FAV686" s="416"/>
      <c r="FAW686" s="416"/>
      <c r="FAX686" s="416"/>
      <c r="FAY686" s="416"/>
      <c r="FAZ686" s="416"/>
      <c r="FBA686" s="416"/>
      <c r="FBB686" s="416"/>
      <c r="FBC686" s="416"/>
      <c r="FBD686" s="416"/>
      <c r="FBE686" s="416"/>
      <c r="FBF686" s="416"/>
      <c r="FBG686" s="416"/>
      <c r="FBH686" s="416"/>
      <c r="FBI686" s="416"/>
      <c r="FBJ686" s="416"/>
      <c r="FBK686" s="416"/>
      <c r="FBL686" s="416"/>
      <c r="FBM686" s="416"/>
      <c r="FBN686" s="416"/>
      <c r="FBO686" s="416"/>
      <c r="FBP686" s="416"/>
      <c r="FBQ686" s="416"/>
      <c r="FBR686" s="417"/>
      <c r="FBS686" s="417"/>
      <c r="FBT686" s="417"/>
      <c r="FBU686" s="417"/>
      <c r="FBV686" s="417"/>
      <c r="FBW686" s="417"/>
      <c r="FBX686" s="417"/>
      <c r="FBY686" s="417"/>
      <c r="FBZ686" s="417"/>
      <c r="FCA686" s="417"/>
      <c r="FCB686" s="417"/>
      <c r="FCC686" s="417"/>
      <c r="FCD686" s="417"/>
      <c r="FCE686" s="417"/>
      <c r="FCF686" s="417"/>
      <c r="FCG686" s="417"/>
      <c r="FCH686" s="417"/>
      <c r="FCI686" s="417"/>
      <c r="FCJ686" s="417"/>
      <c r="FCK686" s="417"/>
      <c r="FCL686" s="417"/>
      <c r="FCM686" s="417"/>
      <c r="FCN686" s="417"/>
      <c r="FCO686" s="417"/>
      <c r="FCP686" s="418"/>
      <c r="FCQ686" s="418"/>
      <c r="FCR686" s="418"/>
      <c r="FCS686" s="418"/>
      <c r="FCT686" s="418"/>
      <c r="FCU686" s="417"/>
      <c r="FCV686" s="417"/>
      <c r="FCW686" s="418"/>
      <c r="FCX686" s="418"/>
      <c r="FCY686" s="417"/>
      <c r="FCZ686" s="417"/>
      <c r="FDA686" s="418"/>
      <c r="FDB686" s="418"/>
      <c r="FDC686" s="417"/>
      <c r="FDD686" s="417"/>
      <c r="FDE686" s="417"/>
      <c r="FDF686" s="417"/>
      <c r="FDG686" s="417"/>
      <c r="FDH686" s="417"/>
      <c r="FDI686" s="417"/>
      <c r="FDJ686" s="418"/>
      <c r="FDK686" s="418"/>
      <c r="FDL686" s="417"/>
      <c r="FDM686" s="417"/>
      <c r="FDN686" s="418"/>
      <c r="FDO686" s="418"/>
      <c r="FDP686" s="417"/>
      <c r="FDQ686" s="417"/>
      <c r="FDR686" s="417"/>
      <c r="FDS686" s="417"/>
      <c r="FDT686" s="417"/>
      <c r="FDU686" s="411"/>
      <c r="FDV686" s="443"/>
      <c r="FDW686" s="417"/>
      <c r="FDX686" s="417"/>
      <c r="FDY686" s="417"/>
      <c r="FDZ686" s="417"/>
      <c r="FEA686" s="417"/>
      <c r="FEB686" s="417"/>
      <c r="FEC686" s="417"/>
      <c r="FED686" s="416"/>
      <c r="FEE686" s="416"/>
      <c r="FEF686" s="416"/>
      <c r="FEG686" s="416"/>
      <c r="FEH686" s="416"/>
      <c r="FEI686" s="416"/>
      <c r="FEJ686" s="416"/>
      <c r="FEK686" s="416"/>
      <c r="FEL686" s="416"/>
      <c r="FEM686" s="416"/>
      <c r="FEN686" s="416"/>
      <c r="FEO686" s="416"/>
      <c r="FEP686" s="416"/>
      <c r="FEQ686" s="416"/>
      <c r="FER686" s="416"/>
      <c r="FES686" s="416"/>
      <c r="FET686" s="416"/>
      <c r="FEU686" s="416"/>
      <c r="FEV686" s="416"/>
      <c r="FEW686" s="416"/>
      <c r="FEX686" s="416"/>
      <c r="FEY686" s="416"/>
      <c r="FEZ686" s="416"/>
      <c r="FFA686" s="416"/>
      <c r="FFB686" s="416"/>
      <c r="FFC686" s="416"/>
      <c r="FFD686" s="416"/>
      <c r="FFE686" s="416"/>
      <c r="FFF686" s="416"/>
      <c r="FFG686" s="416"/>
      <c r="FFH686" s="416"/>
      <c r="FFI686" s="416"/>
      <c r="FFJ686" s="416"/>
      <c r="FFK686" s="416"/>
      <c r="FFL686" s="416"/>
      <c r="FFM686" s="416"/>
      <c r="FFN686" s="416"/>
      <c r="FFO686" s="416"/>
      <c r="FFP686" s="416"/>
      <c r="FFQ686" s="416"/>
      <c r="FFR686" s="416"/>
      <c r="FFS686" s="416"/>
      <c r="FFT686" s="416"/>
      <c r="FFU686" s="416"/>
      <c r="FFV686" s="417"/>
      <c r="FFW686" s="417"/>
      <c r="FFX686" s="417"/>
      <c r="FFY686" s="417"/>
      <c r="FFZ686" s="417"/>
      <c r="FGA686" s="417"/>
      <c r="FGB686" s="417"/>
      <c r="FGC686" s="417"/>
      <c r="FGD686" s="417"/>
      <c r="FGE686" s="417"/>
      <c r="FGF686" s="417"/>
      <c r="FGG686" s="417"/>
      <c r="FGH686" s="417"/>
      <c r="FGI686" s="417"/>
      <c r="FGJ686" s="417"/>
      <c r="FGK686" s="417"/>
      <c r="FGL686" s="417"/>
      <c r="FGM686" s="417"/>
      <c r="FGN686" s="417"/>
      <c r="FGO686" s="417"/>
      <c r="FGP686" s="417"/>
      <c r="FGQ686" s="417"/>
      <c r="FGR686" s="417"/>
      <c r="FGS686" s="417"/>
      <c r="FGT686" s="418"/>
      <c r="FGU686" s="418"/>
      <c r="FGV686" s="418"/>
      <c r="FGW686" s="418"/>
      <c r="FGX686" s="418"/>
      <c r="FGY686" s="417"/>
      <c r="FGZ686" s="417"/>
      <c r="FHA686" s="418"/>
      <c r="FHB686" s="418"/>
      <c r="FHC686" s="417"/>
      <c r="FHD686" s="417"/>
      <c r="FHE686" s="418"/>
      <c r="FHF686" s="418"/>
      <c r="FHG686" s="417"/>
      <c r="FHH686" s="417"/>
      <c r="FHI686" s="417"/>
      <c r="FHJ686" s="417"/>
      <c r="FHK686" s="417"/>
      <c r="FHL686" s="417"/>
      <c r="FHM686" s="417"/>
      <c r="FHN686" s="418"/>
      <c r="FHO686" s="418"/>
      <c r="FHP686" s="417"/>
      <c r="FHQ686" s="417"/>
      <c r="FHR686" s="418"/>
      <c r="FHS686" s="418"/>
      <c r="FHT686" s="417"/>
      <c r="FHU686" s="417"/>
      <c r="FHV686" s="417"/>
      <c r="FHW686" s="417"/>
      <c r="FHX686" s="417"/>
      <c r="FHY686" s="411"/>
      <c r="FHZ686" s="443"/>
      <c r="FIA686" s="417"/>
      <c r="FIB686" s="417"/>
      <c r="FIC686" s="417"/>
      <c r="FID686" s="417"/>
      <c r="FIE686" s="417"/>
      <c r="FIF686" s="417"/>
      <c r="FIG686" s="417"/>
      <c r="FIH686" s="416"/>
      <c r="FII686" s="416"/>
      <c r="FIJ686" s="416"/>
      <c r="FIK686" s="416"/>
      <c r="FIL686" s="416"/>
      <c r="FIM686" s="416"/>
      <c r="FIN686" s="416"/>
      <c r="FIO686" s="416"/>
      <c r="FIP686" s="416"/>
      <c r="FIQ686" s="416"/>
      <c r="FIR686" s="416"/>
      <c r="FIS686" s="416"/>
      <c r="FIT686" s="416"/>
      <c r="FIU686" s="416"/>
      <c r="FIV686" s="416"/>
      <c r="FIW686" s="416"/>
      <c r="FIX686" s="416"/>
      <c r="FIY686" s="416"/>
      <c r="FIZ686" s="416"/>
      <c r="FJA686" s="416"/>
      <c r="FJB686" s="416"/>
      <c r="FJC686" s="416"/>
      <c r="FJD686" s="416"/>
      <c r="FJE686" s="416"/>
      <c r="FJF686" s="416"/>
      <c r="FJG686" s="416"/>
      <c r="FJH686" s="416"/>
      <c r="FJI686" s="416"/>
      <c r="FJJ686" s="416"/>
      <c r="FJK686" s="416"/>
      <c r="FJL686" s="416"/>
      <c r="FJM686" s="416"/>
      <c r="FJN686" s="416"/>
      <c r="FJO686" s="416"/>
      <c r="FJP686" s="416"/>
      <c r="FJQ686" s="416"/>
      <c r="FJR686" s="416"/>
      <c r="FJS686" s="416"/>
      <c r="FJT686" s="416"/>
      <c r="FJU686" s="416"/>
      <c r="FJV686" s="416"/>
      <c r="FJW686" s="416"/>
      <c r="FJX686" s="416"/>
      <c r="FJY686" s="416"/>
      <c r="FJZ686" s="417"/>
      <c r="FKA686" s="417"/>
      <c r="FKB686" s="417"/>
      <c r="FKC686" s="417"/>
      <c r="FKD686" s="417"/>
      <c r="FKE686" s="417"/>
      <c r="FKF686" s="417"/>
      <c r="FKG686" s="417"/>
      <c r="FKH686" s="417"/>
      <c r="FKI686" s="417"/>
      <c r="FKJ686" s="417"/>
      <c r="FKK686" s="417"/>
      <c r="FKL686" s="417"/>
      <c r="FKM686" s="417"/>
      <c r="FKN686" s="417"/>
      <c r="FKO686" s="417"/>
      <c r="FKP686" s="417"/>
      <c r="FKQ686" s="417"/>
      <c r="FKR686" s="417"/>
      <c r="FKS686" s="417"/>
      <c r="FKT686" s="417"/>
      <c r="FKU686" s="417"/>
      <c r="FKV686" s="417"/>
      <c r="FKW686" s="417"/>
      <c r="FKX686" s="418"/>
      <c r="FKY686" s="418"/>
      <c r="FKZ686" s="418"/>
      <c r="FLA686" s="418"/>
      <c r="FLB686" s="418"/>
      <c r="FLC686" s="417"/>
      <c r="FLD686" s="417"/>
      <c r="FLE686" s="418"/>
      <c r="FLF686" s="418"/>
      <c r="FLG686" s="417"/>
      <c r="FLH686" s="417"/>
      <c r="FLI686" s="418"/>
      <c r="FLJ686" s="418"/>
      <c r="FLK686" s="417"/>
      <c r="FLL686" s="417"/>
      <c r="FLM686" s="417"/>
      <c r="FLN686" s="417"/>
      <c r="FLO686" s="417"/>
      <c r="FLP686" s="417"/>
      <c r="FLQ686" s="417"/>
      <c r="FLR686" s="418"/>
      <c r="FLS686" s="418"/>
      <c r="FLT686" s="417"/>
      <c r="FLU686" s="417"/>
      <c r="FLV686" s="418"/>
      <c r="FLW686" s="418"/>
      <c r="FLX686" s="417"/>
      <c r="FLY686" s="417"/>
      <c r="FLZ686" s="417"/>
      <c r="FMA686" s="417"/>
      <c r="FMB686" s="417"/>
      <c r="FMC686" s="411"/>
      <c r="FMD686" s="443"/>
      <c r="FME686" s="417"/>
      <c r="FMF686" s="417"/>
      <c r="FMG686" s="417"/>
      <c r="FMH686" s="417"/>
      <c r="FMI686" s="417"/>
      <c r="FMJ686" s="417"/>
      <c r="FMK686" s="417"/>
      <c r="FML686" s="416"/>
      <c r="FMM686" s="416"/>
      <c r="FMN686" s="416"/>
      <c r="FMO686" s="416"/>
      <c r="FMP686" s="416"/>
      <c r="FMQ686" s="416"/>
      <c r="FMR686" s="416"/>
      <c r="FMS686" s="416"/>
      <c r="FMT686" s="416"/>
      <c r="FMU686" s="416"/>
      <c r="FMV686" s="416"/>
      <c r="FMW686" s="416"/>
      <c r="FMX686" s="416"/>
      <c r="FMY686" s="416"/>
      <c r="FMZ686" s="416"/>
      <c r="FNA686" s="416"/>
      <c r="FNB686" s="416"/>
      <c r="FNC686" s="416"/>
      <c r="FND686" s="416"/>
      <c r="FNE686" s="416"/>
      <c r="FNF686" s="416"/>
      <c r="FNG686" s="416"/>
      <c r="FNH686" s="416"/>
      <c r="FNI686" s="416"/>
      <c r="FNJ686" s="416"/>
      <c r="FNK686" s="416"/>
      <c r="FNL686" s="416"/>
      <c r="FNM686" s="416"/>
      <c r="FNN686" s="416"/>
      <c r="FNO686" s="416"/>
      <c r="FNP686" s="416"/>
      <c r="FNQ686" s="416"/>
      <c r="FNR686" s="416"/>
      <c r="FNS686" s="416"/>
      <c r="FNT686" s="416"/>
      <c r="FNU686" s="416"/>
      <c r="FNV686" s="416"/>
      <c r="FNW686" s="416"/>
      <c r="FNX686" s="416"/>
      <c r="FNY686" s="416"/>
      <c r="FNZ686" s="416"/>
      <c r="FOA686" s="416"/>
      <c r="FOB686" s="416"/>
      <c r="FOC686" s="416"/>
      <c r="FOD686" s="417"/>
      <c r="FOE686" s="417"/>
      <c r="FOF686" s="417"/>
      <c r="FOG686" s="417"/>
      <c r="FOH686" s="417"/>
      <c r="FOI686" s="417"/>
      <c r="FOJ686" s="417"/>
      <c r="FOK686" s="417"/>
      <c r="FOL686" s="417"/>
      <c r="FOM686" s="417"/>
      <c r="FON686" s="417"/>
      <c r="FOO686" s="417"/>
      <c r="FOP686" s="417"/>
      <c r="FOQ686" s="417"/>
      <c r="FOR686" s="417"/>
      <c r="FOS686" s="417"/>
      <c r="FOT686" s="417"/>
      <c r="FOU686" s="417"/>
      <c r="FOV686" s="417"/>
      <c r="FOW686" s="417"/>
      <c r="FOX686" s="417"/>
      <c r="FOY686" s="417"/>
      <c r="FOZ686" s="417"/>
      <c r="FPA686" s="417"/>
      <c r="FPB686" s="418"/>
      <c r="FPC686" s="418"/>
      <c r="FPD686" s="418"/>
      <c r="FPE686" s="418"/>
      <c r="FPF686" s="418"/>
      <c r="FPG686" s="417"/>
      <c r="FPH686" s="417"/>
      <c r="FPI686" s="418"/>
      <c r="FPJ686" s="418"/>
      <c r="FPK686" s="417"/>
      <c r="FPL686" s="417"/>
      <c r="FPM686" s="418"/>
      <c r="FPN686" s="418"/>
      <c r="FPO686" s="417"/>
      <c r="FPP686" s="417"/>
      <c r="FPQ686" s="417"/>
      <c r="FPR686" s="417"/>
      <c r="FPS686" s="417"/>
      <c r="FPT686" s="417"/>
      <c r="FPU686" s="417"/>
      <c r="FPV686" s="418"/>
      <c r="FPW686" s="418"/>
      <c r="FPX686" s="417"/>
      <c r="FPY686" s="417"/>
      <c r="FPZ686" s="418"/>
      <c r="FQA686" s="418"/>
      <c r="FQB686" s="417"/>
      <c r="FQC686" s="417"/>
      <c r="FQD686" s="417"/>
      <c r="FQE686" s="417"/>
      <c r="FQF686" s="417"/>
      <c r="FQG686" s="411"/>
      <c r="FQH686" s="443"/>
      <c r="FQI686" s="417"/>
      <c r="FQJ686" s="417"/>
      <c r="FQK686" s="417"/>
      <c r="FQL686" s="417"/>
      <c r="FQM686" s="417"/>
      <c r="FQN686" s="417"/>
      <c r="FQO686" s="417"/>
      <c r="FQP686" s="416"/>
      <c r="FQQ686" s="416"/>
      <c r="FQR686" s="416"/>
      <c r="FQS686" s="416"/>
      <c r="FQT686" s="416"/>
      <c r="FQU686" s="416"/>
      <c r="FQV686" s="416"/>
      <c r="FQW686" s="416"/>
      <c r="FQX686" s="416"/>
      <c r="FQY686" s="416"/>
      <c r="FQZ686" s="416"/>
      <c r="FRA686" s="416"/>
      <c r="FRB686" s="416"/>
      <c r="FRC686" s="416"/>
      <c r="FRD686" s="416"/>
      <c r="FRE686" s="416"/>
      <c r="FRF686" s="416"/>
      <c r="FRG686" s="416"/>
      <c r="FRH686" s="416"/>
      <c r="FRI686" s="416"/>
      <c r="FRJ686" s="416"/>
      <c r="FRK686" s="416"/>
      <c r="FRL686" s="416"/>
      <c r="FRM686" s="416"/>
      <c r="FRN686" s="416"/>
      <c r="FRO686" s="416"/>
      <c r="FRP686" s="416"/>
      <c r="FRQ686" s="416"/>
      <c r="FRR686" s="416"/>
      <c r="FRS686" s="416"/>
      <c r="FRT686" s="416"/>
      <c r="FRU686" s="416"/>
      <c r="FRV686" s="416"/>
      <c r="FRW686" s="416"/>
      <c r="FRX686" s="416"/>
      <c r="FRY686" s="416"/>
      <c r="FRZ686" s="416"/>
      <c r="FSA686" s="416"/>
      <c r="FSB686" s="416"/>
      <c r="FSC686" s="416"/>
      <c r="FSD686" s="416"/>
      <c r="FSE686" s="416"/>
      <c r="FSF686" s="416"/>
      <c r="FSG686" s="416"/>
      <c r="FSH686" s="417"/>
      <c r="FSI686" s="417"/>
      <c r="FSJ686" s="417"/>
      <c r="FSK686" s="417"/>
      <c r="FSL686" s="417"/>
      <c r="FSM686" s="417"/>
      <c r="FSN686" s="417"/>
      <c r="FSO686" s="417"/>
      <c r="FSP686" s="417"/>
      <c r="FSQ686" s="417"/>
      <c r="FSR686" s="417"/>
      <c r="FSS686" s="417"/>
      <c r="FST686" s="417"/>
      <c r="FSU686" s="417"/>
      <c r="FSV686" s="417"/>
      <c r="FSW686" s="417"/>
      <c r="FSX686" s="417"/>
      <c r="FSY686" s="417"/>
      <c r="FSZ686" s="417"/>
      <c r="FTA686" s="417"/>
      <c r="FTB686" s="417"/>
      <c r="FTC686" s="417"/>
      <c r="FTD686" s="417"/>
      <c r="FTE686" s="417"/>
      <c r="FTF686" s="418"/>
      <c r="FTG686" s="418"/>
      <c r="FTH686" s="418"/>
      <c r="FTI686" s="418"/>
      <c r="FTJ686" s="418"/>
      <c r="FTK686" s="417"/>
      <c r="FTL686" s="417"/>
      <c r="FTM686" s="418"/>
      <c r="FTN686" s="418"/>
      <c r="FTO686" s="417"/>
      <c r="FTP686" s="417"/>
      <c r="FTQ686" s="418"/>
      <c r="FTR686" s="418"/>
      <c r="FTS686" s="417"/>
      <c r="FTT686" s="417"/>
      <c r="FTU686" s="417"/>
      <c r="FTV686" s="417"/>
      <c r="FTW686" s="417"/>
      <c r="FTX686" s="417"/>
      <c r="FTY686" s="417"/>
      <c r="FTZ686" s="418"/>
      <c r="FUA686" s="418"/>
      <c r="FUB686" s="417"/>
      <c r="FUC686" s="417"/>
      <c r="FUD686" s="418"/>
      <c r="FUE686" s="418"/>
      <c r="FUF686" s="417"/>
      <c r="FUG686" s="417"/>
      <c r="FUH686" s="417"/>
      <c r="FUI686" s="417"/>
      <c r="FUJ686" s="417"/>
      <c r="FUK686" s="411"/>
      <c r="FUL686" s="443"/>
      <c r="FUM686" s="417"/>
      <c r="FUN686" s="417"/>
      <c r="FUO686" s="417"/>
      <c r="FUP686" s="417"/>
      <c r="FUQ686" s="417"/>
      <c r="FUR686" s="417"/>
      <c r="FUS686" s="417"/>
      <c r="FUT686" s="416"/>
      <c r="FUU686" s="416"/>
      <c r="FUV686" s="416"/>
      <c r="FUW686" s="416"/>
      <c r="FUX686" s="416"/>
      <c r="FUY686" s="416"/>
      <c r="FUZ686" s="416"/>
      <c r="FVA686" s="416"/>
      <c r="FVB686" s="416"/>
      <c r="FVC686" s="416"/>
      <c r="FVD686" s="416"/>
      <c r="FVE686" s="416"/>
      <c r="FVF686" s="416"/>
      <c r="FVG686" s="416"/>
      <c r="FVH686" s="416"/>
      <c r="FVI686" s="416"/>
      <c r="FVJ686" s="416"/>
      <c r="FVK686" s="416"/>
      <c r="FVL686" s="416"/>
      <c r="FVM686" s="416"/>
      <c r="FVN686" s="416"/>
      <c r="FVO686" s="416"/>
      <c r="FVP686" s="416"/>
      <c r="FVQ686" s="416"/>
      <c r="FVR686" s="416"/>
      <c r="FVS686" s="416"/>
      <c r="FVT686" s="416"/>
      <c r="FVU686" s="416"/>
      <c r="FVV686" s="416"/>
      <c r="FVW686" s="416"/>
      <c r="FVX686" s="416"/>
      <c r="FVY686" s="416"/>
      <c r="FVZ686" s="416"/>
      <c r="FWA686" s="416"/>
      <c r="FWB686" s="416"/>
      <c r="FWC686" s="416"/>
      <c r="FWD686" s="416"/>
      <c r="FWE686" s="416"/>
      <c r="FWF686" s="416"/>
      <c r="FWG686" s="416"/>
      <c r="FWH686" s="416"/>
      <c r="FWI686" s="416"/>
      <c r="FWJ686" s="416"/>
      <c r="FWK686" s="416"/>
      <c r="FWL686" s="417"/>
      <c r="FWM686" s="417"/>
      <c r="FWN686" s="417"/>
      <c r="FWO686" s="417"/>
      <c r="FWP686" s="417"/>
      <c r="FWQ686" s="417"/>
      <c r="FWR686" s="417"/>
      <c r="FWS686" s="417"/>
      <c r="FWT686" s="417"/>
      <c r="FWU686" s="417"/>
      <c r="FWV686" s="417"/>
      <c r="FWW686" s="417"/>
      <c r="FWX686" s="417"/>
      <c r="FWY686" s="417"/>
      <c r="FWZ686" s="417"/>
      <c r="FXA686" s="417"/>
      <c r="FXB686" s="417"/>
      <c r="FXC686" s="417"/>
      <c r="FXD686" s="417"/>
      <c r="FXE686" s="417"/>
      <c r="FXF686" s="417"/>
      <c r="FXG686" s="417"/>
      <c r="FXH686" s="417"/>
      <c r="FXI686" s="417"/>
      <c r="FXJ686" s="418"/>
      <c r="FXK686" s="418"/>
      <c r="FXL686" s="418"/>
      <c r="FXM686" s="418"/>
      <c r="FXN686" s="418"/>
      <c r="FXO686" s="417"/>
      <c r="FXP686" s="417"/>
      <c r="FXQ686" s="418"/>
      <c r="FXR686" s="418"/>
      <c r="FXS686" s="417"/>
      <c r="FXT686" s="417"/>
      <c r="FXU686" s="418"/>
      <c r="FXV686" s="418"/>
      <c r="FXW686" s="417"/>
      <c r="FXX686" s="417"/>
      <c r="FXY686" s="417"/>
      <c r="FXZ686" s="417"/>
      <c r="FYA686" s="417"/>
      <c r="FYB686" s="417"/>
      <c r="FYC686" s="417"/>
      <c r="FYD686" s="418"/>
      <c r="FYE686" s="418"/>
      <c r="FYF686" s="417"/>
      <c r="FYG686" s="417"/>
      <c r="FYH686" s="418"/>
      <c r="FYI686" s="418"/>
      <c r="FYJ686" s="417"/>
      <c r="FYK686" s="417"/>
      <c r="FYL686" s="417"/>
      <c r="FYM686" s="417"/>
      <c r="FYN686" s="417"/>
      <c r="FYO686" s="411"/>
      <c r="FYP686" s="443"/>
      <c r="FYQ686" s="417"/>
      <c r="FYR686" s="417"/>
      <c r="FYS686" s="417"/>
      <c r="FYT686" s="417"/>
      <c r="FYU686" s="417"/>
      <c r="FYV686" s="417"/>
      <c r="FYW686" s="417"/>
      <c r="FYX686" s="416"/>
      <c r="FYY686" s="416"/>
      <c r="FYZ686" s="416"/>
      <c r="FZA686" s="416"/>
      <c r="FZB686" s="416"/>
      <c r="FZC686" s="416"/>
      <c r="FZD686" s="416"/>
      <c r="FZE686" s="416"/>
      <c r="FZF686" s="416"/>
      <c r="FZG686" s="416"/>
      <c r="FZH686" s="416"/>
      <c r="FZI686" s="416"/>
      <c r="FZJ686" s="416"/>
      <c r="FZK686" s="416"/>
      <c r="FZL686" s="416"/>
      <c r="FZM686" s="416"/>
      <c r="FZN686" s="416"/>
      <c r="FZO686" s="416"/>
      <c r="FZP686" s="416"/>
      <c r="FZQ686" s="416"/>
      <c r="FZR686" s="416"/>
      <c r="FZS686" s="416"/>
      <c r="FZT686" s="416"/>
      <c r="FZU686" s="416"/>
      <c r="FZV686" s="416"/>
      <c r="FZW686" s="416"/>
      <c r="FZX686" s="416"/>
      <c r="FZY686" s="416"/>
      <c r="FZZ686" s="416"/>
      <c r="GAA686" s="416"/>
      <c r="GAB686" s="416"/>
      <c r="GAC686" s="416"/>
      <c r="GAD686" s="416"/>
      <c r="GAE686" s="416"/>
      <c r="GAF686" s="416"/>
      <c r="GAG686" s="416"/>
      <c r="GAH686" s="416"/>
      <c r="GAI686" s="416"/>
      <c r="GAJ686" s="416"/>
      <c r="GAK686" s="416"/>
      <c r="GAL686" s="416"/>
      <c r="GAM686" s="416"/>
      <c r="GAN686" s="416"/>
      <c r="GAO686" s="416"/>
      <c r="GAP686" s="417"/>
      <c r="GAQ686" s="417"/>
      <c r="GAR686" s="417"/>
      <c r="GAS686" s="417"/>
      <c r="GAT686" s="417"/>
      <c r="GAU686" s="417"/>
      <c r="GAV686" s="417"/>
      <c r="GAW686" s="417"/>
      <c r="GAX686" s="417"/>
      <c r="GAY686" s="417"/>
      <c r="GAZ686" s="417"/>
      <c r="GBA686" s="417"/>
      <c r="GBB686" s="417"/>
      <c r="GBC686" s="417"/>
      <c r="GBD686" s="417"/>
      <c r="GBE686" s="417"/>
      <c r="GBF686" s="417"/>
      <c r="GBG686" s="417"/>
      <c r="GBH686" s="417"/>
      <c r="GBI686" s="417"/>
      <c r="GBJ686" s="417"/>
      <c r="GBK686" s="417"/>
      <c r="GBL686" s="417"/>
      <c r="GBM686" s="417"/>
      <c r="GBN686" s="418"/>
      <c r="GBO686" s="418"/>
      <c r="GBP686" s="418"/>
      <c r="GBQ686" s="418"/>
      <c r="GBR686" s="418"/>
      <c r="GBS686" s="417"/>
      <c r="GBT686" s="417"/>
      <c r="GBU686" s="418"/>
      <c r="GBV686" s="418"/>
      <c r="GBW686" s="417"/>
      <c r="GBX686" s="417"/>
      <c r="GBY686" s="418"/>
      <c r="GBZ686" s="418"/>
      <c r="GCA686" s="417"/>
      <c r="GCB686" s="417"/>
      <c r="GCC686" s="417"/>
      <c r="GCD686" s="417"/>
      <c r="GCE686" s="417"/>
      <c r="GCF686" s="417"/>
      <c r="GCG686" s="417"/>
      <c r="GCH686" s="418"/>
      <c r="GCI686" s="418"/>
      <c r="GCJ686" s="417"/>
      <c r="GCK686" s="417"/>
      <c r="GCL686" s="418"/>
      <c r="GCM686" s="418"/>
      <c r="GCN686" s="417"/>
      <c r="GCO686" s="417"/>
      <c r="GCP686" s="417"/>
      <c r="GCQ686" s="417"/>
      <c r="GCR686" s="417"/>
      <c r="GCS686" s="411"/>
      <c r="GCT686" s="443"/>
      <c r="GCU686" s="417"/>
      <c r="GCV686" s="417"/>
      <c r="GCW686" s="417"/>
      <c r="GCX686" s="417"/>
      <c r="GCY686" s="417"/>
      <c r="GCZ686" s="417"/>
      <c r="GDA686" s="417"/>
      <c r="GDB686" s="416"/>
      <c r="GDC686" s="416"/>
      <c r="GDD686" s="416"/>
      <c r="GDE686" s="416"/>
      <c r="GDF686" s="416"/>
      <c r="GDG686" s="416"/>
      <c r="GDH686" s="416"/>
      <c r="GDI686" s="416"/>
      <c r="GDJ686" s="416"/>
      <c r="GDK686" s="416"/>
      <c r="GDL686" s="416"/>
      <c r="GDM686" s="416"/>
      <c r="GDN686" s="416"/>
      <c r="GDO686" s="416"/>
      <c r="GDP686" s="416"/>
      <c r="GDQ686" s="416"/>
      <c r="GDR686" s="416"/>
      <c r="GDS686" s="416"/>
      <c r="GDT686" s="416"/>
      <c r="GDU686" s="416"/>
      <c r="GDV686" s="416"/>
      <c r="GDW686" s="416"/>
      <c r="GDX686" s="416"/>
      <c r="GDY686" s="416"/>
      <c r="GDZ686" s="416"/>
      <c r="GEA686" s="416"/>
      <c r="GEB686" s="416"/>
      <c r="GEC686" s="416"/>
      <c r="GED686" s="416"/>
      <c r="GEE686" s="416"/>
      <c r="GEF686" s="416"/>
      <c r="GEG686" s="416"/>
      <c r="GEH686" s="416"/>
      <c r="GEI686" s="416"/>
      <c r="GEJ686" s="416"/>
      <c r="GEK686" s="416"/>
      <c r="GEL686" s="416"/>
      <c r="GEM686" s="416"/>
      <c r="GEN686" s="416"/>
      <c r="GEO686" s="416"/>
      <c r="GEP686" s="416"/>
      <c r="GEQ686" s="416"/>
      <c r="GER686" s="416"/>
      <c r="GES686" s="416"/>
      <c r="GET686" s="417"/>
      <c r="GEU686" s="417"/>
      <c r="GEV686" s="417"/>
      <c r="GEW686" s="417"/>
      <c r="GEX686" s="417"/>
      <c r="GEY686" s="417"/>
      <c r="GEZ686" s="417"/>
      <c r="GFA686" s="417"/>
      <c r="GFB686" s="417"/>
      <c r="GFC686" s="417"/>
      <c r="GFD686" s="417"/>
      <c r="GFE686" s="417"/>
      <c r="GFF686" s="417"/>
      <c r="GFG686" s="417"/>
      <c r="GFH686" s="417"/>
      <c r="GFI686" s="417"/>
      <c r="GFJ686" s="417"/>
      <c r="GFK686" s="417"/>
      <c r="GFL686" s="417"/>
      <c r="GFM686" s="417"/>
      <c r="GFN686" s="417"/>
      <c r="GFO686" s="417"/>
      <c r="GFP686" s="417"/>
      <c r="GFQ686" s="417"/>
      <c r="GFR686" s="418"/>
      <c r="GFS686" s="418"/>
      <c r="GFT686" s="418"/>
      <c r="GFU686" s="418"/>
      <c r="GFV686" s="418"/>
      <c r="GFW686" s="417"/>
      <c r="GFX686" s="417"/>
      <c r="GFY686" s="418"/>
      <c r="GFZ686" s="418"/>
      <c r="GGA686" s="417"/>
      <c r="GGB686" s="417"/>
      <c r="GGC686" s="418"/>
      <c r="GGD686" s="418"/>
      <c r="GGE686" s="417"/>
      <c r="GGF686" s="417"/>
      <c r="GGG686" s="417"/>
      <c r="GGH686" s="417"/>
      <c r="GGI686" s="417"/>
      <c r="GGJ686" s="417"/>
      <c r="GGK686" s="417"/>
      <c r="GGL686" s="418"/>
      <c r="GGM686" s="418"/>
      <c r="GGN686" s="417"/>
      <c r="GGO686" s="417"/>
      <c r="GGP686" s="418"/>
      <c r="GGQ686" s="418"/>
      <c r="GGR686" s="417"/>
      <c r="GGS686" s="417"/>
      <c r="GGT686" s="417"/>
      <c r="GGU686" s="417"/>
      <c r="GGV686" s="417"/>
      <c r="GGW686" s="411"/>
      <c r="GGX686" s="443"/>
      <c r="GGY686" s="417"/>
      <c r="GGZ686" s="417"/>
      <c r="GHA686" s="417"/>
      <c r="GHB686" s="417"/>
      <c r="GHC686" s="417"/>
      <c r="GHD686" s="417"/>
      <c r="GHE686" s="417"/>
      <c r="GHF686" s="416"/>
      <c r="GHG686" s="416"/>
      <c r="GHH686" s="416"/>
      <c r="GHI686" s="416"/>
      <c r="GHJ686" s="416"/>
      <c r="GHK686" s="416"/>
      <c r="GHL686" s="416"/>
      <c r="GHM686" s="416"/>
      <c r="GHN686" s="416"/>
      <c r="GHO686" s="416"/>
      <c r="GHP686" s="416"/>
      <c r="GHQ686" s="416"/>
      <c r="GHR686" s="416"/>
      <c r="GHS686" s="416"/>
      <c r="GHT686" s="416"/>
      <c r="GHU686" s="416"/>
      <c r="GHV686" s="416"/>
      <c r="GHW686" s="416"/>
      <c r="GHX686" s="416"/>
      <c r="GHY686" s="416"/>
      <c r="GHZ686" s="416"/>
      <c r="GIA686" s="416"/>
      <c r="GIB686" s="416"/>
      <c r="GIC686" s="416"/>
      <c r="GID686" s="416"/>
      <c r="GIE686" s="416"/>
      <c r="GIF686" s="416"/>
      <c r="GIG686" s="416"/>
      <c r="GIH686" s="416"/>
      <c r="GII686" s="416"/>
      <c r="GIJ686" s="416"/>
      <c r="GIK686" s="416"/>
      <c r="GIL686" s="416"/>
      <c r="GIM686" s="416"/>
      <c r="GIN686" s="416"/>
      <c r="GIO686" s="416"/>
      <c r="GIP686" s="416"/>
      <c r="GIQ686" s="416"/>
      <c r="GIR686" s="416"/>
      <c r="GIS686" s="416"/>
      <c r="GIT686" s="416"/>
      <c r="GIU686" s="416"/>
      <c r="GIV686" s="416"/>
      <c r="GIW686" s="416"/>
      <c r="GIX686" s="417"/>
      <c r="GIY686" s="417"/>
      <c r="GIZ686" s="417"/>
      <c r="GJA686" s="417"/>
      <c r="GJB686" s="417"/>
      <c r="GJC686" s="417"/>
      <c r="GJD686" s="417"/>
      <c r="GJE686" s="417"/>
      <c r="GJF686" s="417"/>
      <c r="GJG686" s="417"/>
      <c r="GJH686" s="417"/>
      <c r="GJI686" s="417"/>
      <c r="GJJ686" s="417"/>
      <c r="GJK686" s="417"/>
      <c r="GJL686" s="417"/>
      <c r="GJM686" s="417"/>
      <c r="GJN686" s="417"/>
      <c r="GJO686" s="417"/>
      <c r="GJP686" s="417"/>
      <c r="GJQ686" s="417"/>
      <c r="GJR686" s="417"/>
      <c r="GJS686" s="417"/>
      <c r="GJT686" s="417"/>
      <c r="GJU686" s="417"/>
      <c r="GJV686" s="418"/>
      <c r="GJW686" s="418"/>
      <c r="GJX686" s="418"/>
      <c r="GJY686" s="418"/>
      <c r="GJZ686" s="418"/>
      <c r="GKA686" s="417"/>
      <c r="GKB686" s="417"/>
      <c r="GKC686" s="418"/>
      <c r="GKD686" s="418"/>
      <c r="GKE686" s="417"/>
      <c r="GKF686" s="417"/>
      <c r="GKG686" s="418"/>
      <c r="GKH686" s="418"/>
      <c r="GKI686" s="417"/>
      <c r="GKJ686" s="417"/>
      <c r="GKK686" s="417"/>
      <c r="GKL686" s="417"/>
      <c r="GKM686" s="417"/>
      <c r="GKN686" s="417"/>
      <c r="GKO686" s="417"/>
      <c r="GKP686" s="418"/>
      <c r="GKQ686" s="418"/>
      <c r="GKR686" s="417"/>
      <c r="GKS686" s="417"/>
      <c r="GKT686" s="418"/>
      <c r="GKU686" s="418"/>
      <c r="GKV686" s="417"/>
      <c r="GKW686" s="417"/>
      <c r="GKX686" s="417"/>
      <c r="GKY686" s="417"/>
      <c r="GKZ686" s="417"/>
      <c r="GLA686" s="411"/>
      <c r="GLB686" s="443"/>
      <c r="GLC686" s="417"/>
      <c r="GLD686" s="417"/>
      <c r="GLE686" s="417"/>
      <c r="GLF686" s="417"/>
      <c r="GLG686" s="417"/>
      <c r="GLH686" s="417"/>
      <c r="GLI686" s="417"/>
      <c r="GLJ686" s="416"/>
      <c r="GLK686" s="416"/>
      <c r="GLL686" s="416"/>
      <c r="GLM686" s="416"/>
      <c r="GLN686" s="416"/>
      <c r="GLO686" s="416"/>
      <c r="GLP686" s="416"/>
      <c r="GLQ686" s="416"/>
      <c r="GLR686" s="416"/>
      <c r="GLS686" s="416"/>
      <c r="GLT686" s="416"/>
      <c r="GLU686" s="416"/>
      <c r="GLV686" s="416"/>
      <c r="GLW686" s="416"/>
      <c r="GLX686" s="416"/>
      <c r="GLY686" s="416"/>
      <c r="GLZ686" s="416"/>
      <c r="GMA686" s="416"/>
      <c r="GMB686" s="416"/>
      <c r="GMC686" s="416"/>
      <c r="GMD686" s="416"/>
      <c r="GME686" s="416"/>
      <c r="GMF686" s="416"/>
      <c r="GMG686" s="416"/>
      <c r="GMH686" s="416"/>
      <c r="GMI686" s="416"/>
      <c r="GMJ686" s="416"/>
      <c r="GMK686" s="416"/>
      <c r="GML686" s="416"/>
      <c r="GMM686" s="416"/>
      <c r="GMN686" s="416"/>
      <c r="GMO686" s="416"/>
      <c r="GMP686" s="416"/>
      <c r="GMQ686" s="416"/>
      <c r="GMR686" s="416"/>
      <c r="GMS686" s="416"/>
      <c r="GMT686" s="416"/>
      <c r="GMU686" s="416"/>
      <c r="GMV686" s="416"/>
      <c r="GMW686" s="416"/>
      <c r="GMX686" s="416"/>
      <c r="GMY686" s="416"/>
      <c r="GMZ686" s="416"/>
      <c r="GNA686" s="416"/>
      <c r="GNB686" s="417"/>
      <c r="GNC686" s="417"/>
      <c r="GND686" s="417"/>
      <c r="GNE686" s="417"/>
      <c r="GNF686" s="417"/>
      <c r="GNG686" s="417"/>
      <c r="GNH686" s="417"/>
      <c r="GNI686" s="417"/>
      <c r="GNJ686" s="417"/>
      <c r="GNK686" s="417"/>
      <c r="GNL686" s="417"/>
      <c r="GNM686" s="417"/>
      <c r="GNN686" s="417"/>
      <c r="GNO686" s="417"/>
      <c r="GNP686" s="417"/>
      <c r="GNQ686" s="417"/>
      <c r="GNR686" s="417"/>
      <c r="GNS686" s="417"/>
      <c r="GNT686" s="417"/>
      <c r="GNU686" s="417"/>
      <c r="GNV686" s="417"/>
      <c r="GNW686" s="417"/>
      <c r="GNX686" s="417"/>
      <c r="GNY686" s="417"/>
      <c r="GNZ686" s="418"/>
      <c r="GOA686" s="418"/>
      <c r="GOB686" s="418"/>
      <c r="GOC686" s="418"/>
      <c r="GOD686" s="418"/>
      <c r="GOE686" s="417"/>
      <c r="GOF686" s="417"/>
      <c r="GOG686" s="418"/>
      <c r="GOH686" s="418"/>
      <c r="GOI686" s="417"/>
      <c r="GOJ686" s="417"/>
      <c r="GOK686" s="418"/>
      <c r="GOL686" s="418"/>
      <c r="GOM686" s="417"/>
      <c r="GON686" s="417"/>
      <c r="GOO686" s="417"/>
      <c r="GOP686" s="417"/>
      <c r="GOQ686" s="417"/>
      <c r="GOR686" s="417"/>
      <c r="GOS686" s="417"/>
      <c r="GOT686" s="418"/>
      <c r="GOU686" s="418"/>
      <c r="GOV686" s="417"/>
      <c r="GOW686" s="417"/>
      <c r="GOX686" s="418"/>
      <c r="GOY686" s="418"/>
      <c r="GOZ686" s="417"/>
      <c r="GPA686" s="417"/>
      <c r="GPB686" s="417"/>
      <c r="GPC686" s="417"/>
      <c r="GPD686" s="417"/>
      <c r="GPE686" s="411"/>
      <c r="GPF686" s="443"/>
      <c r="GPG686" s="417"/>
      <c r="GPH686" s="417"/>
      <c r="GPI686" s="417"/>
      <c r="GPJ686" s="417"/>
      <c r="GPK686" s="417"/>
      <c r="GPL686" s="417"/>
      <c r="GPM686" s="417"/>
      <c r="GPN686" s="416"/>
      <c r="GPO686" s="416"/>
      <c r="GPP686" s="416"/>
      <c r="GPQ686" s="416"/>
      <c r="GPR686" s="416"/>
      <c r="GPS686" s="416"/>
      <c r="GPT686" s="416"/>
      <c r="GPU686" s="416"/>
      <c r="GPV686" s="416"/>
      <c r="GPW686" s="416"/>
      <c r="GPX686" s="416"/>
      <c r="GPY686" s="416"/>
      <c r="GPZ686" s="416"/>
      <c r="GQA686" s="416"/>
      <c r="GQB686" s="416"/>
      <c r="GQC686" s="416"/>
      <c r="GQD686" s="416"/>
      <c r="GQE686" s="416"/>
      <c r="GQF686" s="416"/>
      <c r="GQG686" s="416"/>
      <c r="GQH686" s="416"/>
      <c r="GQI686" s="416"/>
      <c r="GQJ686" s="416"/>
      <c r="GQK686" s="416"/>
      <c r="GQL686" s="416"/>
      <c r="GQM686" s="416"/>
      <c r="GQN686" s="416"/>
      <c r="GQO686" s="416"/>
      <c r="GQP686" s="416"/>
      <c r="GQQ686" s="416"/>
      <c r="GQR686" s="416"/>
      <c r="GQS686" s="416"/>
      <c r="GQT686" s="416"/>
      <c r="GQU686" s="416"/>
      <c r="GQV686" s="416"/>
      <c r="GQW686" s="416"/>
      <c r="GQX686" s="416"/>
      <c r="GQY686" s="416"/>
      <c r="GQZ686" s="416"/>
      <c r="GRA686" s="416"/>
      <c r="GRB686" s="416"/>
      <c r="GRC686" s="416"/>
      <c r="GRD686" s="416"/>
      <c r="GRE686" s="416"/>
      <c r="GRF686" s="417"/>
      <c r="GRG686" s="417"/>
      <c r="GRH686" s="417"/>
      <c r="GRI686" s="417"/>
      <c r="GRJ686" s="417"/>
      <c r="GRK686" s="417"/>
      <c r="GRL686" s="417"/>
      <c r="GRM686" s="417"/>
      <c r="GRN686" s="417"/>
      <c r="GRO686" s="417"/>
      <c r="GRP686" s="417"/>
      <c r="GRQ686" s="417"/>
      <c r="GRR686" s="417"/>
      <c r="GRS686" s="417"/>
      <c r="GRT686" s="417"/>
      <c r="GRU686" s="417"/>
      <c r="GRV686" s="417"/>
      <c r="GRW686" s="417"/>
      <c r="GRX686" s="417"/>
      <c r="GRY686" s="417"/>
      <c r="GRZ686" s="417"/>
      <c r="GSA686" s="417"/>
      <c r="GSB686" s="417"/>
      <c r="GSC686" s="417"/>
      <c r="GSD686" s="418"/>
      <c r="GSE686" s="418"/>
      <c r="GSF686" s="418"/>
      <c r="GSG686" s="418"/>
      <c r="GSH686" s="418"/>
      <c r="GSI686" s="417"/>
      <c r="GSJ686" s="417"/>
      <c r="GSK686" s="418"/>
      <c r="GSL686" s="418"/>
      <c r="GSM686" s="417"/>
      <c r="GSN686" s="417"/>
      <c r="GSO686" s="418"/>
      <c r="GSP686" s="418"/>
      <c r="GSQ686" s="417"/>
      <c r="GSR686" s="417"/>
      <c r="GSS686" s="417"/>
      <c r="GST686" s="417"/>
      <c r="GSU686" s="417"/>
      <c r="GSV686" s="417"/>
      <c r="GSW686" s="417"/>
      <c r="GSX686" s="418"/>
      <c r="GSY686" s="418"/>
      <c r="GSZ686" s="417"/>
      <c r="GTA686" s="417"/>
      <c r="GTB686" s="418"/>
      <c r="GTC686" s="418"/>
      <c r="GTD686" s="417"/>
      <c r="GTE686" s="417"/>
      <c r="GTF686" s="417"/>
      <c r="GTG686" s="417"/>
      <c r="GTH686" s="417"/>
      <c r="GTI686" s="411"/>
      <c r="GTJ686" s="443"/>
      <c r="GTK686" s="417"/>
      <c r="GTL686" s="417"/>
      <c r="GTM686" s="417"/>
      <c r="GTN686" s="417"/>
      <c r="GTO686" s="417"/>
      <c r="GTP686" s="417"/>
      <c r="GTQ686" s="417"/>
      <c r="GTR686" s="416"/>
      <c r="GTS686" s="416"/>
      <c r="GTT686" s="416"/>
      <c r="GTU686" s="416"/>
      <c r="GTV686" s="416"/>
      <c r="GTW686" s="416"/>
      <c r="GTX686" s="416"/>
      <c r="GTY686" s="416"/>
      <c r="GTZ686" s="416"/>
      <c r="GUA686" s="416"/>
      <c r="GUB686" s="416"/>
      <c r="GUC686" s="416"/>
      <c r="GUD686" s="416"/>
      <c r="GUE686" s="416"/>
      <c r="GUF686" s="416"/>
      <c r="GUG686" s="416"/>
      <c r="GUH686" s="416"/>
      <c r="GUI686" s="416"/>
      <c r="GUJ686" s="416"/>
      <c r="GUK686" s="416"/>
      <c r="GUL686" s="416"/>
      <c r="GUM686" s="416"/>
      <c r="GUN686" s="416"/>
      <c r="GUO686" s="416"/>
      <c r="GUP686" s="416"/>
      <c r="GUQ686" s="416"/>
      <c r="GUR686" s="416"/>
      <c r="GUS686" s="416"/>
      <c r="GUT686" s="416"/>
      <c r="GUU686" s="416"/>
      <c r="GUV686" s="416"/>
      <c r="GUW686" s="416"/>
      <c r="GUX686" s="416"/>
      <c r="GUY686" s="416"/>
      <c r="GUZ686" s="416"/>
      <c r="GVA686" s="416"/>
      <c r="GVB686" s="416"/>
      <c r="GVC686" s="416"/>
      <c r="GVD686" s="416"/>
      <c r="GVE686" s="416"/>
      <c r="GVF686" s="416"/>
      <c r="GVG686" s="416"/>
      <c r="GVH686" s="416"/>
      <c r="GVI686" s="416"/>
      <c r="GVJ686" s="417"/>
      <c r="GVK686" s="417"/>
      <c r="GVL686" s="417"/>
      <c r="GVM686" s="417"/>
      <c r="GVN686" s="417"/>
      <c r="GVO686" s="417"/>
      <c r="GVP686" s="417"/>
      <c r="GVQ686" s="417"/>
      <c r="GVR686" s="417"/>
      <c r="GVS686" s="417"/>
      <c r="GVT686" s="417"/>
      <c r="GVU686" s="417"/>
      <c r="GVV686" s="417"/>
      <c r="GVW686" s="417"/>
      <c r="GVX686" s="417"/>
      <c r="GVY686" s="417"/>
      <c r="GVZ686" s="417"/>
      <c r="GWA686" s="417"/>
      <c r="GWB686" s="417"/>
      <c r="GWC686" s="417"/>
      <c r="GWD686" s="417"/>
      <c r="GWE686" s="417"/>
      <c r="GWF686" s="417"/>
      <c r="GWG686" s="417"/>
      <c r="GWH686" s="418"/>
      <c r="GWI686" s="418"/>
      <c r="GWJ686" s="418"/>
      <c r="GWK686" s="418"/>
      <c r="GWL686" s="418"/>
      <c r="GWM686" s="417"/>
      <c r="GWN686" s="417"/>
      <c r="GWO686" s="418"/>
      <c r="GWP686" s="418"/>
      <c r="GWQ686" s="417"/>
      <c r="GWR686" s="417"/>
      <c r="GWS686" s="418"/>
      <c r="GWT686" s="418"/>
      <c r="GWU686" s="417"/>
      <c r="GWV686" s="417"/>
      <c r="GWW686" s="417"/>
      <c r="GWX686" s="417"/>
      <c r="GWY686" s="417"/>
      <c r="GWZ686" s="417"/>
      <c r="GXA686" s="417"/>
      <c r="GXB686" s="418"/>
      <c r="GXC686" s="418"/>
      <c r="GXD686" s="417"/>
      <c r="GXE686" s="417"/>
      <c r="GXF686" s="418"/>
      <c r="GXG686" s="418"/>
      <c r="GXH686" s="417"/>
      <c r="GXI686" s="417"/>
      <c r="GXJ686" s="417"/>
      <c r="GXK686" s="417"/>
      <c r="GXL686" s="417"/>
      <c r="GXM686" s="411"/>
      <c r="GXN686" s="443"/>
      <c r="GXO686" s="417"/>
      <c r="GXP686" s="417"/>
      <c r="GXQ686" s="417"/>
      <c r="GXR686" s="417"/>
      <c r="GXS686" s="417"/>
      <c r="GXT686" s="417"/>
      <c r="GXU686" s="417"/>
      <c r="GXV686" s="416"/>
      <c r="GXW686" s="416"/>
      <c r="GXX686" s="416"/>
      <c r="GXY686" s="416"/>
      <c r="GXZ686" s="416"/>
      <c r="GYA686" s="416"/>
      <c r="GYB686" s="416"/>
      <c r="GYC686" s="416"/>
      <c r="GYD686" s="416"/>
      <c r="GYE686" s="416"/>
      <c r="GYF686" s="416"/>
      <c r="GYG686" s="416"/>
      <c r="GYH686" s="416"/>
      <c r="GYI686" s="416"/>
      <c r="GYJ686" s="416"/>
      <c r="GYK686" s="416"/>
      <c r="GYL686" s="416"/>
      <c r="GYM686" s="416"/>
      <c r="GYN686" s="416"/>
      <c r="GYO686" s="416"/>
      <c r="GYP686" s="416"/>
      <c r="GYQ686" s="416"/>
      <c r="GYR686" s="416"/>
      <c r="GYS686" s="416"/>
      <c r="GYT686" s="416"/>
      <c r="GYU686" s="416"/>
      <c r="GYV686" s="416"/>
      <c r="GYW686" s="416"/>
      <c r="GYX686" s="416"/>
      <c r="GYY686" s="416"/>
      <c r="GYZ686" s="416"/>
      <c r="GZA686" s="416"/>
      <c r="GZB686" s="416"/>
      <c r="GZC686" s="416"/>
      <c r="GZD686" s="416"/>
      <c r="GZE686" s="416"/>
      <c r="GZF686" s="416"/>
      <c r="GZG686" s="416"/>
      <c r="GZH686" s="416"/>
      <c r="GZI686" s="416"/>
      <c r="GZJ686" s="416"/>
      <c r="GZK686" s="416"/>
      <c r="GZL686" s="416"/>
      <c r="GZM686" s="416"/>
      <c r="GZN686" s="417"/>
      <c r="GZO686" s="417"/>
      <c r="GZP686" s="417"/>
      <c r="GZQ686" s="417"/>
      <c r="GZR686" s="417"/>
      <c r="GZS686" s="417"/>
      <c r="GZT686" s="417"/>
      <c r="GZU686" s="417"/>
      <c r="GZV686" s="417"/>
      <c r="GZW686" s="417"/>
      <c r="GZX686" s="417"/>
      <c r="GZY686" s="417"/>
      <c r="GZZ686" s="417"/>
      <c r="HAA686" s="417"/>
      <c r="HAB686" s="417"/>
      <c r="HAC686" s="417"/>
      <c r="HAD686" s="417"/>
      <c r="HAE686" s="417"/>
      <c r="HAF686" s="417"/>
      <c r="HAG686" s="417"/>
      <c r="HAH686" s="417"/>
      <c r="HAI686" s="417"/>
      <c r="HAJ686" s="417"/>
      <c r="HAK686" s="417"/>
      <c r="HAL686" s="418"/>
      <c r="HAM686" s="418"/>
      <c r="HAN686" s="418"/>
      <c r="HAO686" s="418"/>
      <c r="HAP686" s="418"/>
      <c r="HAQ686" s="417"/>
      <c r="HAR686" s="417"/>
      <c r="HAS686" s="418"/>
      <c r="HAT686" s="418"/>
      <c r="HAU686" s="417"/>
      <c r="HAV686" s="417"/>
      <c r="HAW686" s="418"/>
      <c r="HAX686" s="418"/>
      <c r="HAY686" s="417"/>
      <c r="HAZ686" s="417"/>
      <c r="HBA686" s="417"/>
      <c r="HBB686" s="417"/>
      <c r="HBC686" s="417"/>
      <c r="HBD686" s="417"/>
      <c r="HBE686" s="417"/>
      <c r="HBF686" s="418"/>
      <c r="HBG686" s="418"/>
      <c r="HBH686" s="417"/>
      <c r="HBI686" s="417"/>
      <c r="HBJ686" s="418"/>
      <c r="HBK686" s="418"/>
      <c r="HBL686" s="417"/>
      <c r="HBM686" s="417"/>
      <c r="HBN686" s="417"/>
      <c r="HBO686" s="417"/>
      <c r="HBP686" s="417"/>
      <c r="HBQ686" s="411"/>
      <c r="HBR686" s="443"/>
      <c r="HBS686" s="417"/>
      <c r="HBT686" s="417"/>
      <c r="HBU686" s="417"/>
      <c r="HBV686" s="417"/>
      <c r="HBW686" s="417"/>
      <c r="HBX686" s="417"/>
      <c r="HBY686" s="417"/>
      <c r="HBZ686" s="416"/>
      <c r="HCA686" s="416"/>
      <c r="HCB686" s="416"/>
      <c r="HCC686" s="416"/>
      <c r="HCD686" s="416"/>
      <c r="HCE686" s="416"/>
      <c r="HCF686" s="416"/>
      <c r="HCG686" s="416"/>
      <c r="HCH686" s="416"/>
      <c r="HCI686" s="416"/>
      <c r="HCJ686" s="416"/>
      <c r="HCK686" s="416"/>
      <c r="HCL686" s="416"/>
      <c r="HCM686" s="416"/>
      <c r="HCN686" s="416"/>
      <c r="HCO686" s="416"/>
      <c r="HCP686" s="416"/>
      <c r="HCQ686" s="416"/>
      <c r="HCR686" s="416"/>
      <c r="HCS686" s="416"/>
      <c r="HCT686" s="416"/>
      <c r="HCU686" s="416"/>
      <c r="HCV686" s="416"/>
      <c r="HCW686" s="416"/>
      <c r="HCX686" s="416"/>
      <c r="HCY686" s="416"/>
      <c r="HCZ686" s="416"/>
      <c r="HDA686" s="416"/>
      <c r="HDB686" s="416"/>
      <c r="HDC686" s="416"/>
      <c r="HDD686" s="416"/>
      <c r="HDE686" s="416"/>
      <c r="HDF686" s="416"/>
      <c r="HDG686" s="416"/>
      <c r="HDH686" s="416"/>
      <c r="HDI686" s="416"/>
      <c r="HDJ686" s="416"/>
      <c r="HDK686" s="416"/>
      <c r="HDL686" s="416"/>
      <c r="HDM686" s="416"/>
      <c r="HDN686" s="416"/>
      <c r="HDO686" s="416"/>
      <c r="HDP686" s="416"/>
      <c r="HDQ686" s="416"/>
      <c r="HDR686" s="417"/>
      <c r="HDS686" s="417"/>
      <c r="HDT686" s="417"/>
      <c r="HDU686" s="417"/>
      <c r="HDV686" s="417"/>
      <c r="HDW686" s="417"/>
      <c r="HDX686" s="417"/>
      <c r="HDY686" s="417"/>
      <c r="HDZ686" s="417"/>
      <c r="HEA686" s="417"/>
      <c r="HEB686" s="417"/>
      <c r="HEC686" s="417"/>
      <c r="HED686" s="417"/>
      <c r="HEE686" s="417"/>
      <c r="HEF686" s="417"/>
      <c r="HEG686" s="417"/>
      <c r="HEH686" s="417"/>
      <c r="HEI686" s="417"/>
      <c r="HEJ686" s="417"/>
      <c r="HEK686" s="417"/>
      <c r="HEL686" s="417"/>
      <c r="HEM686" s="417"/>
      <c r="HEN686" s="417"/>
      <c r="HEO686" s="417"/>
      <c r="HEP686" s="418"/>
      <c r="HEQ686" s="418"/>
      <c r="HER686" s="418"/>
      <c r="HES686" s="418"/>
      <c r="HET686" s="418"/>
      <c r="HEU686" s="417"/>
      <c r="HEV686" s="417"/>
      <c r="HEW686" s="418"/>
      <c r="HEX686" s="418"/>
      <c r="HEY686" s="417"/>
      <c r="HEZ686" s="417"/>
      <c r="HFA686" s="418"/>
      <c r="HFB686" s="418"/>
      <c r="HFC686" s="417"/>
      <c r="HFD686" s="417"/>
      <c r="HFE686" s="417"/>
      <c r="HFF686" s="417"/>
      <c r="HFG686" s="417"/>
      <c r="HFH686" s="417"/>
      <c r="HFI686" s="417"/>
      <c r="HFJ686" s="418"/>
      <c r="HFK686" s="418"/>
      <c r="HFL686" s="417"/>
      <c r="HFM686" s="417"/>
      <c r="HFN686" s="418"/>
      <c r="HFO686" s="418"/>
      <c r="HFP686" s="417"/>
      <c r="HFQ686" s="417"/>
      <c r="HFR686" s="417"/>
      <c r="HFS686" s="417"/>
      <c r="HFT686" s="417"/>
      <c r="HFU686" s="411"/>
      <c r="HFV686" s="443"/>
      <c r="HFW686" s="417"/>
      <c r="HFX686" s="417"/>
      <c r="HFY686" s="417"/>
      <c r="HFZ686" s="417"/>
      <c r="HGA686" s="417"/>
      <c r="HGB686" s="417"/>
      <c r="HGC686" s="417"/>
      <c r="HGD686" s="416"/>
      <c r="HGE686" s="416"/>
      <c r="HGF686" s="416"/>
      <c r="HGG686" s="416"/>
      <c r="HGH686" s="416"/>
      <c r="HGI686" s="416"/>
      <c r="HGJ686" s="416"/>
      <c r="HGK686" s="416"/>
      <c r="HGL686" s="416"/>
      <c r="HGM686" s="416"/>
      <c r="HGN686" s="416"/>
      <c r="HGO686" s="416"/>
      <c r="HGP686" s="416"/>
      <c r="HGQ686" s="416"/>
      <c r="HGR686" s="416"/>
      <c r="HGS686" s="416"/>
      <c r="HGT686" s="416"/>
      <c r="HGU686" s="416"/>
      <c r="HGV686" s="416"/>
      <c r="HGW686" s="416"/>
      <c r="HGX686" s="416"/>
      <c r="HGY686" s="416"/>
      <c r="HGZ686" s="416"/>
      <c r="HHA686" s="416"/>
      <c r="HHB686" s="416"/>
      <c r="HHC686" s="416"/>
      <c r="HHD686" s="416"/>
      <c r="HHE686" s="416"/>
      <c r="HHF686" s="416"/>
      <c r="HHG686" s="416"/>
      <c r="HHH686" s="416"/>
      <c r="HHI686" s="416"/>
      <c r="HHJ686" s="416"/>
      <c r="HHK686" s="416"/>
      <c r="HHL686" s="416"/>
      <c r="HHM686" s="416"/>
      <c r="HHN686" s="416"/>
      <c r="HHO686" s="416"/>
      <c r="HHP686" s="416"/>
      <c r="HHQ686" s="416"/>
      <c r="HHR686" s="416"/>
      <c r="HHS686" s="416"/>
      <c r="HHT686" s="416"/>
      <c r="HHU686" s="416"/>
      <c r="HHV686" s="417"/>
      <c r="HHW686" s="417"/>
      <c r="HHX686" s="417"/>
      <c r="HHY686" s="417"/>
      <c r="HHZ686" s="417"/>
      <c r="HIA686" s="417"/>
      <c r="HIB686" s="417"/>
      <c r="HIC686" s="417"/>
      <c r="HID686" s="417"/>
      <c r="HIE686" s="417"/>
      <c r="HIF686" s="417"/>
      <c r="HIG686" s="417"/>
      <c r="HIH686" s="417"/>
      <c r="HII686" s="417"/>
      <c r="HIJ686" s="417"/>
      <c r="HIK686" s="417"/>
      <c r="HIL686" s="417"/>
      <c r="HIM686" s="417"/>
      <c r="HIN686" s="417"/>
      <c r="HIO686" s="417"/>
      <c r="HIP686" s="417"/>
      <c r="HIQ686" s="417"/>
      <c r="HIR686" s="417"/>
      <c r="HIS686" s="417"/>
      <c r="HIT686" s="418"/>
      <c r="HIU686" s="418"/>
      <c r="HIV686" s="418"/>
      <c r="HIW686" s="418"/>
      <c r="HIX686" s="418"/>
      <c r="HIY686" s="417"/>
      <c r="HIZ686" s="417"/>
      <c r="HJA686" s="418"/>
      <c r="HJB686" s="418"/>
      <c r="HJC686" s="417"/>
      <c r="HJD686" s="417"/>
      <c r="HJE686" s="418"/>
      <c r="HJF686" s="418"/>
      <c r="HJG686" s="417"/>
      <c r="HJH686" s="417"/>
      <c r="HJI686" s="417"/>
      <c r="HJJ686" s="417"/>
      <c r="HJK686" s="417"/>
      <c r="HJL686" s="417"/>
      <c r="HJM686" s="417"/>
      <c r="HJN686" s="418"/>
      <c r="HJO686" s="418"/>
      <c r="HJP686" s="417"/>
      <c r="HJQ686" s="417"/>
      <c r="HJR686" s="418"/>
      <c r="HJS686" s="418"/>
      <c r="HJT686" s="417"/>
      <c r="HJU686" s="417"/>
      <c r="HJV686" s="417"/>
      <c r="HJW686" s="417"/>
      <c r="HJX686" s="417"/>
      <c r="HJY686" s="411"/>
      <c r="HJZ686" s="443"/>
      <c r="HKA686" s="417"/>
      <c r="HKB686" s="417"/>
      <c r="HKC686" s="417"/>
      <c r="HKD686" s="417"/>
      <c r="HKE686" s="417"/>
      <c r="HKF686" s="417"/>
      <c r="HKG686" s="417"/>
      <c r="HKH686" s="416"/>
      <c r="HKI686" s="416"/>
      <c r="HKJ686" s="416"/>
      <c r="HKK686" s="416"/>
      <c r="HKL686" s="416"/>
      <c r="HKM686" s="416"/>
      <c r="HKN686" s="416"/>
      <c r="HKO686" s="416"/>
      <c r="HKP686" s="416"/>
      <c r="HKQ686" s="416"/>
      <c r="HKR686" s="416"/>
      <c r="HKS686" s="416"/>
      <c r="HKT686" s="416"/>
      <c r="HKU686" s="416"/>
      <c r="HKV686" s="416"/>
      <c r="HKW686" s="416"/>
      <c r="HKX686" s="416"/>
      <c r="HKY686" s="416"/>
      <c r="HKZ686" s="416"/>
      <c r="HLA686" s="416"/>
      <c r="HLB686" s="416"/>
      <c r="HLC686" s="416"/>
      <c r="HLD686" s="416"/>
      <c r="HLE686" s="416"/>
      <c r="HLF686" s="416"/>
      <c r="HLG686" s="416"/>
      <c r="HLH686" s="416"/>
      <c r="HLI686" s="416"/>
      <c r="HLJ686" s="416"/>
      <c r="HLK686" s="416"/>
      <c r="HLL686" s="416"/>
      <c r="HLM686" s="416"/>
      <c r="HLN686" s="416"/>
      <c r="HLO686" s="416"/>
      <c r="HLP686" s="416"/>
      <c r="HLQ686" s="416"/>
      <c r="HLR686" s="416"/>
      <c r="HLS686" s="416"/>
      <c r="HLT686" s="416"/>
      <c r="HLU686" s="416"/>
      <c r="HLV686" s="416"/>
      <c r="HLW686" s="416"/>
      <c r="HLX686" s="416"/>
      <c r="HLY686" s="416"/>
      <c r="HLZ686" s="417"/>
      <c r="HMA686" s="417"/>
      <c r="HMB686" s="417"/>
      <c r="HMC686" s="417"/>
      <c r="HMD686" s="417"/>
      <c r="HME686" s="417"/>
      <c r="HMF686" s="417"/>
      <c r="HMG686" s="417"/>
      <c r="HMH686" s="417"/>
      <c r="HMI686" s="417"/>
      <c r="HMJ686" s="417"/>
      <c r="HMK686" s="417"/>
      <c r="HML686" s="417"/>
      <c r="HMM686" s="417"/>
      <c r="HMN686" s="417"/>
      <c r="HMO686" s="417"/>
      <c r="HMP686" s="417"/>
      <c r="HMQ686" s="417"/>
      <c r="HMR686" s="417"/>
      <c r="HMS686" s="417"/>
      <c r="HMT686" s="417"/>
      <c r="HMU686" s="417"/>
      <c r="HMV686" s="417"/>
      <c r="HMW686" s="417"/>
      <c r="HMX686" s="418"/>
      <c r="HMY686" s="418"/>
      <c r="HMZ686" s="418"/>
      <c r="HNA686" s="418"/>
      <c r="HNB686" s="418"/>
      <c r="HNC686" s="417"/>
      <c r="HND686" s="417"/>
      <c r="HNE686" s="418"/>
      <c r="HNF686" s="418"/>
      <c r="HNG686" s="417"/>
      <c r="HNH686" s="417"/>
      <c r="HNI686" s="418"/>
      <c r="HNJ686" s="418"/>
      <c r="HNK686" s="417"/>
      <c r="HNL686" s="417"/>
      <c r="HNM686" s="417"/>
      <c r="HNN686" s="417"/>
      <c r="HNO686" s="417"/>
      <c r="HNP686" s="417"/>
      <c r="HNQ686" s="417"/>
      <c r="HNR686" s="418"/>
      <c r="HNS686" s="418"/>
      <c r="HNT686" s="417"/>
      <c r="HNU686" s="417"/>
      <c r="HNV686" s="418"/>
      <c r="HNW686" s="418"/>
      <c r="HNX686" s="417"/>
      <c r="HNY686" s="417"/>
      <c r="HNZ686" s="417"/>
      <c r="HOA686" s="417"/>
      <c r="HOB686" s="417"/>
      <c r="HOC686" s="411"/>
      <c r="HOD686" s="443"/>
      <c r="HOE686" s="417"/>
      <c r="HOF686" s="417"/>
      <c r="HOG686" s="417"/>
      <c r="HOH686" s="417"/>
      <c r="HOI686" s="417"/>
      <c r="HOJ686" s="417"/>
      <c r="HOK686" s="417"/>
      <c r="HOL686" s="416"/>
      <c r="HOM686" s="416"/>
      <c r="HON686" s="416"/>
      <c r="HOO686" s="416"/>
      <c r="HOP686" s="416"/>
      <c r="HOQ686" s="416"/>
      <c r="HOR686" s="416"/>
      <c r="HOS686" s="416"/>
      <c r="HOT686" s="416"/>
      <c r="HOU686" s="416"/>
      <c r="HOV686" s="416"/>
      <c r="HOW686" s="416"/>
      <c r="HOX686" s="416"/>
      <c r="HOY686" s="416"/>
      <c r="HOZ686" s="416"/>
      <c r="HPA686" s="416"/>
      <c r="HPB686" s="416"/>
      <c r="HPC686" s="416"/>
      <c r="HPD686" s="416"/>
      <c r="HPE686" s="416"/>
      <c r="HPF686" s="416"/>
      <c r="HPG686" s="416"/>
      <c r="HPH686" s="416"/>
      <c r="HPI686" s="416"/>
      <c r="HPJ686" s="416"/>
      <c r="HPK686" s="416"/>
      <c r="HPL686" s="416"/>
      <c r="HPM686" s="416"/>
      <c r="HPN686" s="416"/>
      <c r="HPO686" s="416"/>
      <c r="HPP686" s="416"/>
      <c r="HPQ686" s="416"/>
      <c r="HPR686" s="416"/>
      <c r="HPS686" s="416"/>
      <c r="HPT686" s="416"/>
      <c r="HPU686" s="416"/>
      <c r="HPV686" s="416"/>
      <c r="HPW686" s="416"/>
      <c r="HPX686" s="416"/>
      <c r="HPY686" s="416"/>
      <c r="HPZ686" s="416"/>
      <c r="HQA686" s="416"/>
      <c r="HQB686" s="416"/>
      <c r="HQC686" s="416"/>
      <c r="HQD686" s="417"/>
      <c r="HQE686" s="417"/>
      <c r="HQF686" s="417"/>
      <c r="HQG686" s="417"/>
      <c r="HQH686" s="417"/>
      <c r="HQI686" s="417"/>
      <c r="HQJ686" s="417"/>
      <c r="HQK686" s="417"/>
      <c r="HQL686" s="417"/>
      <c r="HQM686" s="417"/>
      <c r="HQN686" s="417"/>
      <c r="HQO686" s="417"/>
      <c r="HQP686" s="417"/>
      <c r="HQQ686" s="417"/>
      <c r="HQR686" s="417"/>
      <c r="HQS686" s="417"/>
      <c r="HQT686" s="417"/>
      <c r="HQU686" s="417"/>
      <c r="HQV686" s="417"/>
      <c r="HQW686" s="417"/>
      <c r="HQX686" s="417"/>
      <c r="HQY686" s="417"/>
      <c r="HQZ686" s="417"/>
      <c r="HRA686" s="417"/>
      <c r="HRB686" s="418"/>
      <c r="HRC686" s="418"/>
      <c r="HRD686" s="418"/>
      <c r="HRE686" s="418"/>
      <c r="HRF686" s="418"/>
      <c r="HRG686" s="417"/>
      <c r="HRH686" s="417"/>
      <c r="HRI686" s="418"/>
      <c r="HRJ686" s="418"/>
      <c r="HRK686" s="417"/>
      <c r="HRL686" s="417"/>
      <c r="HRM686" s="418"/>
      <c r="HRN686" s="418"/>
      <c r="HRO686" s="417"/>
      <c r="HRP686" s="417"/>
      <c r="HRQ686" s="417"/>
      <c r="HRR686" s="417"/>
      <c r="HRS686" s="417"/>
      <c r="HRT686" s="417"/>
      <c r="HRU686" s="417"/>
      <c r="HRV686" s="418"/>
      <c r="HRW686" s="418"/>
      <c r="HRX686" s="417"/>
      <c r="HRY686" s="417"/>
      <c r="HRZ686" s="418"/>
      <c r="HSA686" s="418"/>
      <c r="HSB686" s="417"/>
      <c r="HSC686" s="417"/>
      <c r="HSD686" s="417"/>
      <c r="HSE686" s="417"/>
      <c r="HSF686" s="417"/>
      <c r="HSG686" s="411"/>
      <c r="HSH686" s="443"/>
      <c r="HSI686" s="417"/>
      <c r="HSJ686" s="417"/>
      <c r="HSK686" s="417"/>
      <c r="HSL686" s="417"/>
      <c r="HSM686" s="417"/>
      <c r="HSN686" s="417"/>
      <c r="HSO686" s="417"/>
      <c r="HSP686" s="416"/>
      <c r="HSQ686" s="416"/>
      <c r="HSR686" s="416"/>
      <c r="HSS686" s="416"/>
      <c r="HST686" s="416"/>
      <c r="HSU686" s="416"/>
      <c r="HSV686" s="416"/>
      <c r="HSW686" s="416"/>
      <c r="HSX686" s="416"/>
      <c r="HSY686" s="416"/>
      <c r="HSZ686" s="416"/>
      <c r="HTA686" s="416"/>
      <c r="HTB686" s="416"/>
      <c r="HTC686" s="416"/>
      <c r="HTD686" s="416"/>
      <c r="HTE686" s="416"/>
      <c r="HTF686" s="416"/>
      <c r="HTG686" s="416"/>
      <c r="HTH686" s="416"/>
      <c r="HTI686" s="416"/>
      <c r="HTJ686" s="416"/>
      <c r="HTK686" s="416"/>
      <c r="HTL686" s="416"/>
      <c r="HTM686" s="416"/>
      <c r="HTN686" s="416"/>
      <c r="HTO686" s="416"/>
      <c r="HTP686" s="416"/>
      <c r="HTQ686" s="416"/>
      <c r="HTR686" s="416"/>
      <c r="HTS686" s="416"/>
      <c r="HTT686" s="416"/>
      <c r="HTU686" s="416"/>
      <c r="HTV686" s="416"/>
      <c r="HTW686" s="416"/>
      <c r="HTX686" s="416"/>
      <c r="HTY686" s="416"/>
      <c r="HTZ686" s="416"/>
      <c r="HUA686" s="416"/>
      <c r="HUB686" s="416"/>
      <c r="HUC686" s="416"/>
      <c r="HUD686" s="416"/>
      <c r="HUE686" s="416"/>
      <c r="HUF686" s="416"/>
      <c r="HUG686" s="416"/>
      <c r="HUH686" s="417"/>
      <c r="HUI686" s="417"/>
      <c r="HUJ686" s="417"/>
      <c r="HUK686" s="417"/>
      <c r="HUL686" s="417"/>
      <c r="HUM686" s="417"/>
      <c r="HUN686" s="417"/>
      <c r="HUO686" s="417"/>
      <c r="HUP686" s="417"/>
      <c r="HUQ686" s="417"/>
      <c r="HUR686" s="417"/>
      <c r="HUS686" s="417"/>
      <c r="HUT686" s="417"/>
      <c r="HUU686" s="417"/>
      <c r="HUV686" s="417"/>
      <c r="HUW686" s="417"/>
      <c r="HUX686" s="417"/>
      <c r="HUY686" s="417"/>
      <c r="HUZ686" s="417"/>
      <c r="HVA686" s="417"/>
      <c r="HVB686" s="417"/>
      <c r="HVC686" s="417"/>
      <c r="HVD686" s="417"/>
      <c r="HVE686" s="417"/>
      <c r="HVF686" s="418"/>
      <c r="HVG686" s="418"/>
      <c r="HVH686" s="418"/>
      <c r="HVI686" s="418"/>
      <c r="HVJ686" s="418"/>
      <c r="HVK686" s="417"/>
      <c r="HVL686" s="417"/>
      <c r="HVM686" s="418"/>
      <c r="HVN686" s="418"/>
      <c r="HVO686" s="417"/>
      <c r="HVP686" s="417"/>
      <c r="HVQ686" s="418"/>
      <c r="HVR686" s="418"/>
      <c r="HVS686" s="417"/>
      <c r="HVT686" s="417"/>
      <c r="HVU686" s="417"/>
      <c r="HVV686" s="417"/>
      <c r="HVW686" s="417"/>
      <c r="HVX686" s="417"/>
      <c r="HVY686" s="417"/>
      <c r="HVZ686" s="418"/>
      <c r="HWA686" s="418"/>
      <c r="HWB686" s="417"/>
      <c r="HWC686" s="417"/>
      <c r="HWD686" s="418"/>
      <c r="HWE686" s="418"/>
      <c r="HWF686" s="417"/>
      <c r="HWG686" s="417"/>
      <c r="HWH686" s="417"/>
      <c r="HWI686" s="417"/>
      <c r="HWJ686" s="417"/>
      <c r="HWK686" s="411"/>
      <c r="HWL686" s="443"/>
      <c r="HWM686" s="417"/>
      <c r="HWN686" s="417"/>
      <c r="HWO686" s="417"/>
      <c r="HWP686" s="417"/>
      <c r="HWQ686" s="417"/>
      <c r="HWR686" s="417"/>
      <c r="HWS686" s="417"/>
      <c r="HWT686" s="416"/>
      <c r="HWU686" s="416"/>
      <c r="HWV686" s="416"/>
      <c r="HWW686" s="416"/>
      <c r="HWX686" s="416"/>
      <c r="HWY686" s="416"/>
      <c r="HWZ686" s="416"/>
      <c r="HXA686" s="416"/>
      <c r="HXB686" s="416"/>
      <c r="HXC686" s="416"/>
      <c r="HXD686" s="416"/>
      <c r="HXE686" s="416"/>
      <c r="HXF686" s="416"/>
      <c r="HXG686" s="416"/>
      <c r="HXH686" s="416"/>
      <c r="HXI686" s="416"/>
      <c r="HXJ686" s="416"/>
      <c r="HXK686" s="416"/>
      <c r="HXL686" s="416"/>
      <c r="HXM686" s="416"/>
      <c r="HXN686" s="416"/>
      <c r="HXO686" s="416"/>
      <c r="HXP686" s="416"/>
      <c r="HXQ686" s="416"/>
      <c r="HXR686" s="416"/>
      <c r="HXS686" s="416"/>
      <c r="HXT686" s="416"/>
      <c r="HXU686" s="416"/>
      <c r="HXV686" s="416"/>
      <c r="HXW686" s="416"/>
      <c r="HXX686" s="416"/>
      <c r="HXY686" s="416"/>
      <c r="HXZ686" s="416"/>
      <c r="HYA686" s="416"/>
      <c r="HYB686" s="416"/>
      <c r="HYC686" s="416"/>
      <c r="HYD686" s="416"/>
      <c r="HYE686" s="416"/>
      <c r="HYF686" s="416"/>
      <c r="HYG686" s="416"/>
      <c r="HYH686" s="416"/>
      <c r="HYI686" s="416"/>
      <c r="HYJ686" s="416"/>
      <c r="HYK686" s="416"/>
      <c r="HYL686" s="417"/>
      <c r="HYM686" s="417"/>
      <c r="HYN686" s="417"/>
      <c r="HYO686" s="417"/>
      <c r="HYP686" s="417"/>
      <c r="HYQ686" s="417"/>
      <c r="HYR686" s="417"/>
      <c r="HYS686" s="417"/>
      <c r="HYT686" s="417"/>
      <c r="HYU686" s="417"/>
      <c r="HYV686" s="417"/>
      <c r="HYW686" s="417"/>
      <c r="HYX686" s="417"/>
      <c r="HYY686" s="417"/>
      <c r="HYZ686" s="417"/>
      <c r="HZA686" s="417"/>
      <c r="HZB686" s="417"/>
      <c r="HZC686" s="417"/>
      <c r="HZD686" s="417"/>
      <c r="HZE686" s="417"/>
      <c r="HZF686" s="417"/>
      <c r="HZG686" s="417"/>
      <c r="HZH686" s="417"/>
      <c r="HZI686" s="417"/>
      <c r="HZJ686" s="418"/>
      <c r="HZK686" s="418"/>
      <c r="HZL686" s="418"/>
      <c r="HZM686" s="418"/>
      <c r="HZN686" s="418"/>
      <c r="HZO686" s="417"/>
      <c r="HZP686" s="417"/>
      <c r="HZQ686" s="418"/>
      <c r="HZR686" s="418"/>
      <c r="HZS686" s="417"/>
      <c r="HZT686" s="417"/>
      <c r="HZU686" s="418"/>
      <c r="HZV686" s="418"/>
      <c r="HZW686" s="417"/>
      <c r="HZX686" s="417"/>
      <c r="HZY686" s="417"/>
      <c r="HZZ686" s="417"/>
      <c r="IAA686" s="417"/>
      <c r="IAB686" s="417"/>
      <c r="IAC686" s="417"/>
      <c r="IAD686" s="418"/>
      <c r="IAE686" s="418"/>
      <c r="IAF686" s="417"/>
      <c r="IAG686" s="417"/>
      <c r="IAH686" s="418"/>
      <c r="IAI686" s="418"/>
      <c r="IAJ686" s="417"/>
      <c r="IAK686" s="417"/>
      <c r="IAL686" s="417"/>
      <c r="IAM686" s="417"/>
      <c r="IAN686" s="417"/>
      <c r="IAO686" s="411"/>
      <c r="IAP686" s="443"/>
      <c r="IAQ686" s="417"/>
      <c r="IAR686" s="417"/>
      <c r="IAS686" s="417"/>
      <c r="IAT686" s="417"/>
      <c r="IAU686" s="417"/>
      <c r="IAV686" s="417"/>
      <c r="IAW686" s="417"/>
      <c r="IAX686" s="416"/>
      <c r="IAY686" s="416"/>
      <c r="IAZ686" s="416"/>
      <c r="IBA686" s="416"/>
      <c r="IBB686" s="416"/>
      <c r="IBC686" s="416"/>
      <c r="IBD686" s="416"/>
      <c r="IBE686" s="416"/>
      <c r="IBF686" s="416"/>
      <c r="IBG686" s="416"/>
      <c r="IBH686" s="416"/>
      <c r="IBI686" s="416"/>
      <c r="IBJ686" s="416"/>
      <c r="IBK686" s="416"/>
      <c r="IBL686" s="416"/>
      <c r="IBM686" s="416"/>
      <c r="IBN686" s="416"/>
      <c r="IBO686" s="416"/>
      <c r="IBP686" s="416"/>
      <c r="IBQ686" s="416"/>
      <c r="IBR686" s="416"/>
      <c r="IBS686" s="416"/>
      <c r="IBT686" s="416"/>
      <c r="IBU686" s="416"/>
      <c r="IBV686" s="416"/>
      <c r="IBW686" s="416"/>
      <c r="IBX686" s="416"/>
      <c r="IBY686" s="416"/>
      <c r="IBZ686" s="416"/>
      <c r="ICA686" s="416"/>
      <c r="ICB686" s="416"/>
      <c r="ICC686" s="416"/>
      <c r="ICD686" s="416"/>
      <c r="ICE686" s="416"/>
      <c r="ICF686" s="416"/>
      <c r="ICG686" s="416"/>
      <c r="ICH686" s="416"/>
      <c r="ICI686" s="416"/>
      <c r="ICJ686" s="416"/>
      <c r="ICK686" s="416"/>
      <c r="ICL686" s="416"/>
      <c r="ICM686" s="416"/>
      <c r="ICN686" s="416"/>
      <c r="ICO686" s="416"/>
      <c r="ICP686" s="417"/>
      <c r="ICQ686" s="417"/>
      <c r="ICR686" s="417"/>
      <c r="ICS686" s="417"/>
      <c r="ICT686" s="417"/>
      <c r="ICU686" s="417"/>
      <c r="ICV686" s="417"/>
      <c r="ICW686" s="417"/>
      <c r="ICX686" s="417"/>
      <c r="ICY686" s="417"/>
      <c r="ICZ686" s="417"/>
      <c r="IDA686" s="417"/>
      <c r="IDB686" s="417"/>
      <c r="IDC686" s="417"/>
      <c r="IDD686" s="417"/>
      <c r="IDE686" s="417"/>
      <c r="IDF686" s="417"/>
      <c r="IDG686" s="417"/>
      <c r="IDH686" s="417"/>
      <c r="IDI686" s="417"/>
      <c r="IDJ686" s="417"/>
      <c r="IDK686" s="417"/>
      <c r="IDL686" s="417"/>
      <c r="IDM686" s="417"/>
      <c r="IDN686" s="418"/>
      <c r="IDO686" s="418"/>
      <c r="IDP686" s="418"/>
      <c r="IDQ686" s="418"/>
      <c r="IDR686" s="418"/>
      <c r="IDS686" s="417"/>
      <c r="IDT686" s="417"/>
      <c r="IDU686" s="418"/>
      <c r="IDV686" s="418"/>
      <c r="IDW686" s="417"/>
      <c r="IDX686" s="417"/>
      <c r="IDY686" s="418"/>
      <c r="IDZ686" s="418"/>
      <c r="IEA686" s="417"/>
      <c r="IEB686" s="417"/>
      <c r="IEC686" s="417"/>
      <c r="IED686" s="417"/>
      <c r="IEE686" s="417"/>
      <c r="IEF686" s="417"/>
      <c r="IEG686" s="417"/>
      <c r="IEH686" s="418"/>
      <c r="IEI686" s="418"/>
      <c r="IEJ686" s="417"/>
      <c r="IEK686" s="417"/>
      <c r="IEL686" s="418"/>
      <c r="IEM686" s="418"/>
      <c r="IEN686" s="417"/>
      <c r="IEO686" s="417"/>
      <c r="IEP686" s="417"/>
      <c r="IEQ686" s="417"/>
      <c r="IER686" s="417"/>
      <c r="IES686" s="411"/>
      <c r="IET686" s="443"/>
      <c r="IEU686" s="417"/>
      <c r="IEV686" s="417"/>
      <c r="IEW686" s="417"/>
      <c r="IEX686" s="417"/>
      <c r="IEY686" s="417"/>
      <c r="IEZ686" s="417"/>
      <c r="IFA686" s="417"/>
      <c r="IFB686" s="416"/>
      <c r="IFC686" s="416"/>
      <c r="IFD686" s="416"/>
      <c r="IFE686" s="416"/>
      <c r="IFF686" s="416"/>
      <c r="IFG686" s="416"/>
      <c r="IFH686" s="416"/>
      <c r="IFI686" s="416"/>
      <c r="IFJ686" s="416"/>
      <c r="IFK686" s="416"/>
      <c r="IFL686" s="416"/>
      <c r="IFM686" s="416"/>
      <c r="IFN686" s="416"/>
      <c r="IFO686" s="416"/>
      <c r="IFP686" s="416"/>
      <c r="IFQ686" s="416"/>
      <c r="IFR686" s="416"/>
      <c r="IFS686" s="416"/>
      <c r="IFT686" s="416"/>
      <c r="IFU686" s="416"/>
      <c r="IFV686" s="416"/>
      <c r="IFW686" s="416"/>
      <c r="IFX686" s="416"/>
      <c r="IFY686" s="416"/>
      <c r="IFZ686" s="416"/>
      <c r="IGA686" s="416"/>
      <c r="IGB686" s="416"/>
      <c r="IGC686" s="416"/>
      <c r="IGD686" s="416"/>
      <c r="IGE686" s="416"/>
      <c r="IGF686" s="416"/>
      <c r="IGG686" s="416"/>
      <c r="IGH686" s="416"/>
      <c r="IGI686" s="416"/>
      <c r="IGJ686" s="416"/>
      <c r="IGK686" s="416"/>
      <c r="IGL686" s="416"/>
      <c r="IGM686" s="416"/>
      <c r="IGN686" s="416"/>
      <c r="IGO686" s="416"/>
      <c r="IGP686" s="416"/>
      <c r="IGQ686" s="416"/>
      <c r="IGR686" s="416"/>
      <c r="IGS686" s="416"/>
      <c r="IGT686" s="417"/>
      <c r="IGU686" s="417"/>
      <c r="IGV686" s="417"/>
      <c r="IGW686" s="417"/>
      <c r="IGX686" s="417"/>
      <c r="IGY686" s="417"/>
      <c r="IGZ686" s="417"/>
      <c r="IHA686" s="417"/>
      <c r="IHB686" s="417"/>
      <c r="IHC686" s="417"/>
      <c r="IHD686" s="417"/>
      <c r="IHE686" s="417"/>
      <c r="IHF686" s="417"/>
      <c r="IHG686" s="417"/>
      <c r="IHH686" s="417"/>
      <c r="IHI686" s="417"/>
      <c r="IHJ686" s="417"/>
      <c r="IHK686" s="417"/>
      <c r="IHL686" s="417"/>
      <c r="IHM686" s="417"/>
      <c r="IHN686" s="417"/>
      <c r="IHO686" s="417"/>
      <c r="IHP686" s="417"/>
      <c r="IHQ686" s="417"/>
      <c r="IHR686" s="418"/>
      <c r="IHS686" s="418"/>
      <c r="IHT686" s="418"/>
      <c r="IHU686" s="418"/>
      <c r="IHV686" s="418"/>
      <c r="IHW686" s="417"/>
      <c r="IHX686" s="417"/>
      <c r="IHY686" s="418"/>
      <c r="IHZ686" s="418"/>
      <c r="IIA686" s="417"/>
      <c r="IIB686" s="417"/>
      <c r="IIC686" s="418"/>
      <c r="IID686" s="418"/>
      <c r="IIE686" s="417"/>
      <c r="IIF686" s="417"/>
      <c r="IIG686" s="417"/>
      <c r="IIH686" s="417"/>
      <c r="III686" s="417"/>
      <c r="IIJ686" s="417"/>
      <c r="IIK686" s="417"/>
      <c r="IIL686" s="418"/>
      <c r="IIM686" s="418"/>
      <c r="IIN686" s="417"/>
      <c r="IIO686" s="417"/>
      <c r="IIP686" s="418"/>
      <c r="IIQ686" s="418"/>
      <c r="IIR686" s="417"/>
      <c r="IIS686" s="417"/>
      <c r="IIT686" s="417"/>
      <c r="IIU686" s="417"/>
      <c r="IIV686" s="417"/>
      <c r="IIW686" s="411"/>
      <c r="IIX686" s="443"/>
      <c r="IIY686" s="417"/>
      <c r="IIZ686" s="417"/>
      <c r="IJA686" s="417"/>
      <c r="IJB686" s="417"/>
      <c r="IJC686" s="417"/>
      <c r="IJD686" s="417"/>
      <c r="IJE686" s="417"/>
      <c r="IJF686" s="416"/>
      <c r="IJG686" s="416"/>
      <c r="IJH686" s="416"/>
      <c r="IJI686" s="416"/>
      <c r="IJJ686" s="416"/>
      <c r="IJK686" s="416"/>
      <c r="IJL686" s="416"/>
      <c r="IJM686" s="416"/>
      <c r="IJN686" s="416"/>
      <c r="IJO686" s="416"/>
      <c r="IJP686" s="416"/>
      <c r="IJQ686" s="416"/>
      <c r="IJR686" s="416"/>
      <c r="IJS686" s="416"/>
      <c r="IJT686" s="416"/>
      <c r="IJU686" s="416"/>
      <c r="IJV686" s="416"/>
      <c r="IJW686" s="416"/>
      <c r="IJX686" s="416"/>
      <c r="IJY686" s="416"/>
      <c r="IJZ686" s="416"/>
      <c r="IKA686" s="416"/>
      <c r="IKB686" s="416"/>
      <c r="IKC686" s="416"/>
      <c r="IKD686" s="416"/>
      <c r="IKE686" s="416"/>
      <c r="IKF686" s="416"/>
      <c r="IKG686" s="416"/>
      <c r="IKH686" s="416"/>
      <c r="IKI686" s="416"/>
      <c r="IKJ686" s="416"/>
      <c r="IKK686" s="416"/>
      <c r="IKL686" s="416"/>
      <c r="IKM686" s="416"/>
      <c r="IKN686" s="416"/>
      <c r="IKO686" s="416"/>
      <c r="IKP686" s="416"/>
      <c r="IKQ686" s="416"/>
      <c r="IKR686" s="416"/>
      <c r="IKS686" s="416"/>
      <c r="IKT686" s="416"/>
      <c r="IKU686" s="416"/>
      <c r="IKV686" s="416"/>
      <c r="IKW686" s="416"/>
      <c r="IKX686" s="417"/>
      <c r="IKY686" s="417"/>
      <c r="IKZ686" s="417"/>
      <c r="ILA686" s="417"/>
      <c r="ILB686" s="417"/>
      <c r="ILC686" s="417"/>
      <c r="ILD686" s="417"/>
      <c r="ILE686" s="417"/>
      <c r="ILF686" s="417"/>
      <c r="ILG686" s="417"/>
      <c r="ILH686" s="417"/>
      <c r="ILI686" s="417"/>
      <c r="ILJ686" s="417"/>
      <c r="ILK686" s="417"/>
      <c r="ILL686" s="417"/>
      <c r="ILM686" s="417"/>
      <c r="ILN686" s="417"/>
      <c r="ILO686" s="417"/>
      <c r="ILP686" s="417"/>
      <c r="ILQ686" s="417"/>
      <c r="ILR686" s="417"/>
      <c r="ILS686" s="417"/>
      <c r="ILT686" s="417"/>
      <c r="ILU686" s="417"/>
      <c r="ILV686" s="418"/>
      <c r="ILW686" s="418"/>
      <c r="ILX686" s="418"/>
      <c r="ILY686" s="418"/>
      <c r="ILZ686" s="418"/>
      <c r="IMA686" s="417"/>
      <c r="IMB686" s="417"/>
      <c r="IMC686" s="418"/>
      <c r="IMD686" s="418"/>
      <c r="IME686" s="417"/>
      <c r="IMF686" s="417"/>
      <c r="IMG686" s="418"/>
      <c r="IMH686" s="418"/>
      <c r="IMI686" s="417"/>
      <c r="IMJ686" s="417"/>
      <c r="IMK686" s="417"/>
      <c r="IML686" s="417"/>
      <c r="IMM686" s="417"/>
      <c r="IMN686" s="417"/>
      <c r="IMO686" s="417"/>
      <c r="IMP686" s="418"/>
      <c r="IMQ686" s="418"/>
      <c r="IMR686" s="417"/>
      <c r="IMS686" s="417"/>
      <c r="IMT686" s="418"/>
      <c r="IMU686" s="418"/>
      <c r="IMV686" s="417"/>
      <c r="IMW686" s="417"/>
      <c r="IMX686" s="417"/>
      <c r="IMY686" s="417"/>
      <c r="IMZ686" s="417"/>
      <c r="INA686" s="411"/>
      <c r="INB686" s="443"/>
      <c r="INC686" s="417"/>
      <c r="IND686" s="417"/>
      <c r="INE686" s="417"/>
      <c r="INF686" s="417"/>
      <c r="ING686" s="417"/>
      <c r="INH686" s="417"/>
      <c r="INI686" s="417"/>
      <c r="INJ686" s="416"/>
      <c r="INK686" s="416"/>
      <c r="INL686" s="416"/>
      <c r="INM686" s="416"/>
      <c r="INN686" s="416"/>
      <c r="INO686" s="416"/>
      <c r="INP686" s="416"/>
      <c r="INQ686" s="416"/>
      <c r="INR686" s="416"/>
      <c r="INS686" s="416"/>
      <c r="INT686" s="416"/>
      <c r="INU686" s="416"/>
      <c r="INV686" s="416"/>
      <c r="INW686" s="416"/>
      <c r="INX686" s="416"/>
      <c r="INY686" s="416"/>
      <c r="INZ686" s="416"/>
      <c r="IOA686" s="416"/>
      <c r="IOB686" s="416"/>
      <c r="IOC686" s="416"/>
      <c r="IOD686" s="416"/>
      <c r="IOE686" s="416"/>
      <c r="IOF686" s="416"/>
      <c r="IOG686" s="416"/>
      <c r="IOH686" s="416"/>
      <c r="IOI686" s="416"/>
      <c r="IOJ686" s="416"/>
      <c r="IOK686" s="416"/>
      <c r="IOL686" s="416"/>
      <c r="IOM686" s="416"/>
      <c r="ION686" s="416"/>
      <c r="IOO686" s="416"/>
      <c r="IOP686" s="416"/>
      <c r="IOQ686" s="416"/>
      <c r="IOR686" s="416"/>
      <c r="IOS686" s="416"/>
      <c r="IOT686" s="416"/>
      <c r="IOU686" s="416"/>
      <c r="IOV686" s="416"/>
      <c r="IOW686" s="416"/>
      <c r="IOX686" s="416"/>
      <c r="IOY686" s="416"/>
      <c r="IOZ686" s="416"/>
      <c r="IPA686" s="416"/>
      <c r="IPB686" s="417"/>
      <c r="IPC686" s="417"/>
      <c r="IPD686" s="417"/>
      <c r="IPE686" s="417"/>
      <c r="IPF686" s="417"/>
      <c r="IPG686" s="417"/>
      <c r="IPH686" s="417"/>
      <c r="IPI686" s="417"/>
      <c r="IPJ686" s="417"/>
      <c r="IPK686" s="417"/>
      <c r="IPL686" s="417"/>
      <c r="IPM686" s="417"/>
      <c r="IPN686" s="417"/>
      <c r="IPO686" s="417"/>
      <c r="IPP686" s="417"/>
      <c r="IPQ686" s="417"/>
      <c r="IPR686" s="417"/>
      <c r="IPS686" s="417"/>
      <c r="IPT686" s="417"/>
      <c r="IPU686" s="417"/>
      <c r="IPV686" s="417"/>
      <c r="IPW686" s="417"/>
      <c r="IPX686" s="417"/>
      <c r="IPY686" s="417"/>
      <c r="IPZ686" s="418"/>
      <c r="IQA686" s="418"/>
      <c r="IQB686" s="418"/>
      <c r="IQC686" s="418"/>
      <c r="IQD686" s="418"/>
      <c r="IQE686" s="417"/>
      <c r="IQF686" s="417"/>
      <c r="IQG686" s="418"/>
      <c r="IQH686" s="418"/>
      <c r="IQI686" s="417"/>
      <c r="IQJ686" s="417"/>
      <c r="IQK686" s="418"/>
      <c r="IQL686" s="418"/>
      <c r="IQM686" s="417"/>
      <c r="IQN686" s="417"/>
      <c r="IQO686" s="417"/>
      <c r="IQP686" s="417"/>
      <c r="IQQ686" s="417"/>
      <c r="IQR686" s="417"/>
      <c r="IQS686" s="417"/>
      <c r="IQT686" s="418"/>
      <c r="IQU686" s="418"/>
      <c r="IQV686" s="417"/>
      <c r="IQW686" s="417"/>
      <c r="IQX686" s="418"/>
      <c r="IQY686" s="418"/>
      <c r="IQZ686" s="417"/>
      <c r="IRA686" s="417"/>
      <c r="IRB686" s="417"/>
      <c r="IRC686" s="417"/>
      <c r="IRD686" s="417"/>
      <c r="IRE686" s="411"/>
      <c r="IRF686" s="443"/>
      <c r="IRG686" s="417"/>
      <c r="IRH686" s="417"/>
      <c r="IRI686" s="417"/>
      <c r="IRJ686" s="417"/>
      <c r="IRK686" s="417"/>
      <c r="IRL686" s="417"/>
      <c r="IRM686" s="417"/>
      <c r="IRN686" s="416"/>
      <c r="IRO686" s="416"/>
      <c r="IRP686" s="416"/>
      <c r="IRQ686" s="416"/>
      <c r="IRR686" s="416"/>
      <c r="IRS686" s="416"/>
      <c r="IRT686" s="416"/>
      <c r="IRU686" s="416"/>
      <c r="IRV686" s="416"/>
      <c r="IRW686" s="416"/>
      <c r="IRX686" s="416"/>
      <c r="IRY686" s="416"/>
      <c r="IRZ686" s="416"/>
      <c r="ISA686" s="416"/>
      <c r="ISB686" s="416"/>
      <c r="ISC686" s="416"/>
      <c r="ISD686" s="416"/>
      <c r="ISE686" s="416"/>
      <c r="ISF686" s="416"/>
      <c r="ISG686" s="416"/>
      <c r="ISH686" s="416"/>
      <c r="ISI686" s="416"/>
      <c r="ISJ686" s="416"/>
      <c r="ISK686" s="416"/>
      <c r="ISL686" s="416"/>
      <c r="ISM686" s="416"/>
      <c r="ISN686" s="416"/>
      <c r="ISO686" s="416"/>
      <c r="ISP686" s="416"/>
      <c r="ISQ686" s="416"/>
      <c r="ISR686" s="416"/>
      <c r="ISS686" s="416"/>
      <c r="IST686" s="416"/>
      <c r="ISU686" s="416"/>
      <c r="ISV686" s="416"/>
      <c r="ISW686" s="416"/>
      <c r="ISX686" s="416"/>
      <c r="ISY686" s="416"/>
      <c r="ISZ686" s="416"/>
      <c r="ITA686" s="416"/>
      <c r="ITB686" s="416"/>
      <c r="ITC686" s="416"/>
      <c r="ITD686" s="416"/>
      <c r="ITE686" s="416"/>
      <c r="ITF686" s="417"/>
      <c r="ITG686" s="417"/>
      <c r="ITH686" s="417"/>
      <c r="ITI686" s="417"/>
      <c r="ITJ686" s="417"/>
      <c r="ITK686" s="417"/>
      <c r="ITL686" s="417"/>
      <c r="ITM686" s="417"/>
      <c r="ITN686" s="417"/>
      <c r="ITO686" s="417"/>
      <c r="ITP686" s="417"/>
      <c r="ITQ686" s="417"/>
      <c r="ITR686" s="417"/>
      <c r="ITS686" s="417"/>
      <c r="ITT686" s="417"/>
      <c r="ITU686" s="417"/>
      <c r="ITV686" s="417"/>
      <c r="ITW686" s="417"/>
      <c r="ITX686" s="417"/>
      <c r="ITY686" s="417"/>
      <c r="ITZ686" s="417"/>
      <c r="IUA686" s="417"/>
      <c r="IUB686" s="417"/>
      <c r="IUC686" s="417"/>
      <c r="IUD686" s="418"/>
      <c r="IUE686" s="418"/>
      <c r="IUF686" s="418"/>
      <c r="IUG686" s="418"/>
      <c r="IUH686" s="418"/>
      <c r="IUI686" s="417"/>
      <c r="IUJ686" s="417"/>
      <c r="IUK686" s="418"/>
      <c r="IUL686" s="418"/>
      <c r="IUM686" s="417"/>
      <c r="IUN686" s="417"/>
      <c r="IUO686" s="418"/>
      <c r="IUP686" s="418"/>
      <c r="IUQ686" s="417"/>
      <c r="IUR686" s="417"/>
      <c r="IUS686" s="417"/>
      <c r="IUT686" s="417"/>
      <c r="IUU686" s="417"/>
      <c r="IUV686" s="417"/>
      <c r="IUW686" s="417"/>
      <c r="IUX686" s="418"/>
      <c r="IUY686" s="418"/>
      <c r="IUZ686" s="417"/>
      <c r="IVA686" s="417"/>
      <c r="IVB686" s="418"/>
      <c r="IVC686" s="418"/>
      <c r="IVD686" s="417"/>
      <c r="IVE686" s="417"/>
      <c r="IVF686" s="417"/>
      <c r="IVG686" s="417"/>
      <c r="IVH686" s="417"/>
      <c r="IVI686" s="411"/>
      <c r="IVJ686" s="443"/>
      <c r="IVK686" s="417"/>
      <c r="IVL686" s="417"/>
      <c r="IVM686" s="417"/>
      <c r="IVN686" s="417"/>
      <c r="IVO686" s="417"/>
      <c r="IVP686" s="417"/>
      <c r="IVQ686" s="417"/>
      <c r="IVR686" s="416"/>
      <c r="IVS686" s="416"/>
      <c r="IVT686" s="416"/>
      <c r="IVU686" s="416"/>
      <c r="IVV686" s="416"/>
      <c r="IVW686" s="416"/>
      <c r="IVX686" s="416"/>
      <c r="IVY686" s="416"/>
      <c r="IVZ686" s="416"/>
      <c r="IWA686" s="416"/>
      <c r="IWB686" s="416"/>
      <c r="IWC686" s="416"/>
      <c r="IWD686" s="416"/>
      <c r="IWE686" s="416"/>
      <c r="IWF686" s="416"/>
      <c r="IWG686" s="416"/>
      <c r="IWH686" s="416"/>
      <c r="IWI686" s="416"/>
      <c r="IWJ686" s="416"/>
      <c r="IWK686" s="416"/>
      <c r="IWL686" s="416"/>
      <c r="IWM686" s="416"/>
      <c r="IWN686" s="416"/>
      <c r="IWO686" s="416"/>
      <c r="IWP686" s="416"/>
      <c r="IWQ686" s="416"/>
      <c r="IWR686" s="416"/>
      <c r="IWS686" s="416"/>
      <c r="IWT686" s="416"/>
      <c r="IWU686" s="416"/>
      <c r="IWV686" s="416"/>
      <c r="IWW686" s="416"/>
      <c r="IWX686" s="416"/>
      <c r="IWY686" s="416"/>
      <c r="IWZ686" s="416"/>
      <c r="IXA686" s="416"/>
      <c r="IXB686" s="416"/>
      <c r="IXC686" s="416"/>
      <c r="IXD686" s="416"/>
      <c r="IXE686" s="416"/>
      <c r="IXF686" s="416"/>
      <c r="IXG686" s="416"/>
      <c r="IXH686" s="416"/>
      <c r="IXI686" s="416"/>
      <c r="IXJ686" s="417"/>
      <c r="IXK686" s="417"/>
      <c r="IXL686" s="417"/>
      <c r="IXM686" s="417"/>
      <c r="IXN686" s="417"/>
      <c r="IXO686" s="417"/>
      <c r="IXP686" s="417"/>
      <c r="IXQ686" s="417"/>
      <c r="IXR686" s="417"/>
      <c r="IXS686" s="417"/>
      <c r="IXT686" s="417"/>
      <c r="IXU686" s="417"/>
      <c r="IXV686" s="417"/>
      <c r="IXW686" s="417"/>
      <c r="IXX686" s="417"/>
      <c r="IXY686" s="417"/>
      <c r="IXZ686" s="417"/>
      <c r="IYA686" s="417"/>
      <c r="IYB686" s="417"/>
      <c r="IYC686" s="417"/>
      <c r="IYD686" s="417"/>
      <c r="IYE686" s="417"/>
      <c r="IYF686" s="417"/>
      <c r="IYG686" s="417"/>
      <c r="IYH686" s="418"/>
      <c r="IYI686" s="418"/>
      <c r="IYJ686" s="418"/>
      <c r="IYK686" s="418"/>
      <c r="IYL686" s="418"/>
      <c r="IYM686" s="417"/>
      <c r="IYN686" s="417"/>
      <c r="IYO686" s="418"/>
      <c r="IYP686" s="418"/>
      <c r="IYQ686" s="417"/>
      <c r="IYR686" s="417"/>
      <c r="IYS686" s="418"/>
      <c r="IYT686" s="418"/>
      <c r="IYU686" s="417"/>
      <c r="IYV686" s="417"/>
      <c r="IYW686" s="417"/>
      <c r="IYX686" s="417"/>
      <c r="IYY686" s="417"/>
      <c r="IYZ686" s="417"/>
      <c r="IZA686" s="417"/>
      <c r="IZB686" s="418"/>
      <c r="IZC686" s="418"/>
      <c r="IZD686" s="417"/>
      <c r="IZE686" s="417"/>
      <c r="IZF686" s="418"/>
      <c r="IZG686" s="418"/>
      <c r="IZH686" s="417"/>
      <c r="IZI686" s="417"/>
      <c r="IZJ686" s="417"/>
      <c r="IZK686" s="417"/>
      <c r="IZL686" s="417"/>
      <c r="IZM686" s="411"/>
      <c r="IZN686" s="443"/>
      <c r="IZO686" s="417"/>
      <c r="IZP686" s="417"/>
      <c r="IZQ686" s="417"/>
      <c r="IZR686" s="417"/>
      <c r="IZS686" s="417"/>
      <c r="IZT686" s="417"/>
      <c r="IZU686" s="417"/>
      <c r="IZV686" s="416"/>
      <c r="IZW686" s="416"/>
      <c r="IZX686" s="416"/>
      <c r="IZY686" s="416"/>
      <c r="IZZ686" s="416"/>
      <c r="JAA686" s="416"/>
      <c r="JAB686" s="416"/>
      <c r="JAC686" s="416"/>
      <c r="JAD686" s="416"/>
      <c r="JAE686" s="416"/>
      <c r="JAF686" s="416"/>
      <c r="JAG686" s="416"/>
      <c r="JAH686" s="416"/>
      <c r="JAI686" s="416"/>
      <c r="JAJ686" s="416"/>
      <c r="JAK686" s="416"/>
      <c r="JAL686" s="416"/>
      <c r="JAM686" s="416"/>
      <c r="JAN686" s="416"/>
      <c r="JAO686" s="416"/>
      <c r="JAP686" s="416"/>
      <c r="JAQ686" s="416"/>
      <c r="JAR686" s="416"/>
      <c r="JAS686" s="416"/>
      <c r="JAT686" s="416"/>
      <c r="JAU686" s="416"/>
      <c r="JAV686" s="416"/>
      <c r="JAW686" s="416"/>
      <c r="JAX686" s="416"/>
      <c r="JAY686" s="416"/>
      <c r="JAZ686" s="416"/>
      <c r="JBA686" s="416"/>
      <c r="JBB686" s="416"/>
      <c r="JBC686" s="416"/>
      <c r="JBD686" s="416"/>
      <c r="JBE686" s="416"/>
      <c r="JBF686" s="416"/>
      <c r="JBG686" s="416"/>
      <c r="JBH686" s="416"/>
      <c r="JBI686" s="416"/>
      <c r="JBJ686" s="416"/>
      <c r="JBK686" s="416"/>
      <c r="JBL686" s="416"/>
      <c r="JBM686" s="416"/>
      <c r="JBN686" s="417"/>
      <c r="JBO686" s="417"/>
      <c r="JBP686" s="417"/>
      <c r="JBQ686" s="417"/>
      <c r="JBR686" s="417"/>
      <c r="JBS686" s="417"/>
      <c r="JBT686" s="417"/>
      <c r="JBU686" s="417"/>
      <c r="JBV686" s="417"/>
      <c r="JBW686" s="417"/>
      <c r="JBX686" s="417"/>
      <c r="JBY686" s="417"/>
      <c r="JBZ686" s="417"/>
      <c r="JCA686" s="417"/>
      <c r="JCB686" s="417"/>
      <c r="JCC686" s="417"/>
      <c r="JCD686" s="417"/>
      <c r="JCE686" s="417"/>
      <c r="JCF686" s="417"/>
      <c r="JCG686" s="417"/>
      <c r="JCH686" s="417"/>
      <c r="JCI686" s="417"/>
      <c r="JCJ686" s="417"/>
      <c r="JCK686" s="417"/>
      <c r="JCL686" s="418"/>
      <c r="JCM686" s="418"/>
      <c r="JCN686" s="418"/>
      <c r="JCO686" s="418"/>
      <c r="JCP686" s="418"/>
      <c r="JCQ686" s="417"/>
      <c r="JCR686" s="417"/>
      <c r="JCS686" s="418"/>
      <c r="JCT686" s="418"/>
      <c r="JCU686" s="417"/>
      <c r="JCV686" s="417"/>
      <c r="JCW686" s="418"/>
      <c r="JCX686" s="418"/>
      <c r="JCY686" s="417"/>
      <c r="JCZ686" s="417"/>
      <c r="JDA686" s="417"/>
      <c r="JDB686" s="417"/>
      <c r="JDC686" s="417"/>
      <c r="JDD686" s="417"/>
      <c r="JDE686" s="417"/>
      <c r="JDF686" s="418"/>
      <c r="JDG686" s="418"/>
      <c r="JDH686" s="417"/>
      <c r="JDI686" s="417"/>
      <c r="JDJ686" s="418"/>
      <c r="JDK686" s="418"/>
      <c r="JDL686" s="417"/>
      <c r="JDM686" s="417"/>
      <c r="JDN686" s="417"/>
      <c r="JDO686" s="417"/>
      <c r="JDP686" s="417"/>
      <c r="JDQ686" s="411"/>
      <c r="JDR686" s="443"/>
      <c r="JDS686" s="417"/>
      <c r="JDT686" s="417"/>
      <c r="JDU686" s="417"/>
      <c r="JDV686" s="417"/>
      <c r="JDW686" s="417"/>
      <c r="JDX686" s="417"/>
      <c r="JDY686" s="417"/>
      <c r="JDZ686" s="416"/>
      <c r="JEA686" s="416"/>
      <c r="JEB686" s="416"/>
      <c r="JEC686" s="416"/>
      <c r="JED686" s="416"/>
      <c r="JEE686" s="416"/>
      <c r="JEF686" s="416"/>
      <c r="JEG686" s="416"/>
      <c r="JEH686" s="416"/>
      <c r="JEI686" s="416"/>
      <c r="JEJ686" s="416"/>
      <c r="JEK686" s="416"/>
      <c r="JEL686" s="416"/>
      <c r="JEM686" s="416"/>
      <c r="JEN686" s="416"/>
      <c r="JEO686" s="416"/>
      <c r="JEP686" s="416"/>
      <c r="JEQ686" s="416"/>
      <c r="JER686" s="416"/>
      <c r="JES686" s="416"/>
      <c r="JET686" s="416"/>
      <c r="JEU686" s="416"/>
      <c r="JEV686" s="416"/>
      <c r="JEW686" s="416"/>
      <c r="JEX686" s="416"/>
      <c r="JEY686" s="416"/>
      <c r="JEZ686" s="416"/>
      <c r="JFA686" s="416"/>
      <c r="JFB686" s="416"/>
      <c r="JFC686" s="416"/>
      <c r="JFD686" s="416"/>
      <c r="JFE686" s="416"/>
      <c r="JFF686" s="416"/>
      <c r="JFG686" s="416"/>
      <c r="JFH686" s="416"/>
      <c r="JFI686" s="416"/>
      <c r="JFJ686" s="416"/>
      <c r="JFK686" s="416"/>
      <c r="JFL686" s="416"/>
      <c r="JFM686" s="416"/>
      <c r="JFN686" s="416"/>
      <c r="JFO686" s="416"/>
      <c r="JFP686" s="416"/>
      <c r="JFQ686" s="416"/>
      <c r="JFR686" s="417"/>
      <c r="JFS686" s="417"/>
      <c r="JFT686" s="417"/>
      <c r="JFU686" s="417"/>
      <c r="JFV686" s="417"/>
      <c r="JFW686" s="417"/>
      <c r="JFX686" s="417"/>
      <c r="JFY686" s="417"/>
      <c r="JFZ686" s="417"/>
      <c r="JGA686" s="417"/>
      <c r="JGB686" s="417"/>
      <c r="JGC686" s="417"/>
      <c r="JGD686" s="417"/>
      <c r="JGE686" s="417"/>
      <c r="JGF686" s="417"/>
      <c r="JGG686" s="417"/>
      <c r="JGH686" s="417"/>
      <c r="JGI686" s="417"/>
      <c r="JGJ686" s="417"/>
      <c r="JGK686" s="417"/>
      <c r="JGL686" s="417"/>
      <c r="JGM686" s="417"/>
      <c r="JGN686" s="417"/>
      <c r="JGO686" s="417"/>
      <c r="JGP686" s="418"/>
      <c r="JGQ686" s="418"/>
      <c r="JGR686" s="418"/>
      <c r="JGS686" s="418"/>
      <c r="JGT686" s="418"/>
      <c r="JGU686" s="417"/>
      <c r="JGV686" s="417"/>
      <c r="JGW686" s="418"/>
      <c r="JGX686" s="418"/>
      <c r="JGY686" s="417"/>
      <c r="JGZ686" s="417"/>
      <c r="JHA686" s="418"/>
      <c r="JHB686" s="418"/>
      <c r="JHC686" s="417"/>
      <c r="JHD686" s="417"/>
      <c r="JHE686" s="417"/>
      <c r="JHF686" s="417"/>
      <c r="JHG686" s="417"/>
      <c r="JHH686" s="417"/>
      <c r="JHI686" s="417"/>
      <c r="JHJ686" s="418"/>
      <c r="JHK686" s="418"/>
      <c r="JHL686" s="417"/>
      <c r="JHM686" s="417"/>
      <c r="JHN686" s="418"/>
      <c r="JHO686" s="418"/>
      <c r="JHP686" s="417"/>
      <c r="JHQ686" s="417"/>
      <c r="JHR686" s="417"/>
      <c r="JHS686" s="417"/>
      <c r="JHT686" s="417"/>
      <c r="JHU686" s="411"/>
      <c r="JHV686" s="443"/>
      <c r="JHW686" s="417"/>
      <c r="JHX686" s="417"/>
      <c r="JHY686" s="417"/>
      <c r="JHZ686" s="417"/>
      <c r="JIA686" s="417"/>
      <c r="JIB686" s="417"/>
      <c r="JIC686" s="417"/>
      <c r="JID686" s="416"/>
      <c r="JIE686" s="416"/>
      <c r="JIF686" s="416"/>
      <c r="JIG686" s="416"/>
      <c r="JIH686" s="416"/>
      <c r="JII686" s="416"/>
      <c r="JIJ686" s="416"/>
      <c r="JIK686" s="416"/>
      <c r="JIL686" s="416"/>
      <c r="JIM686" s="416"/>
      <c r="JIN686" s="416"/>
      <c r="JIO686" s="416"/>
      <c r="JIP686" s="416"/>
      <c r="JIQ686" s="416"/>
      <c r="JIR686" s="416"/>
      <c r="JIS686" s="416"/>
      <c r="JIT686" s="416"/>
      <c r="JIU686" s="416"/>
      <c r="JIV686" s="416"/>
      <c r="JIW686" s="416"/>
      <c r="JIX686" s="416"/>
      <c r="JIY686" s="416"/>
      <c r="JIZ686" s="416"/>
      <c r="JJA686" s="416"/>
      <c r="JJB686" s="416"/>
      <c r="JJC686" s="416"/>
      <c r="JJD686" s="416"/>
      <c r="JJE686" s="416"/>
      <c r="JJF686" s="416"/>
      <c r="JJG686" s="416"/>
      <c r="JJH686" s="416"/>
      <c r="JJI686" s="416"/>
      <c r="JJJ686" s="416"/>
      <c r="JJK686" s="416"/>
      <c r="JJL686" s="416"/>
      <c r="JJM686" s="416"/>
      <c r="JJN686" s="416"/>
      <c r="JJO686" s="416"/>
      <c r="JJP686" s="416"/>
      <c r="JJQ686" s="416"/>
      <c r="JJR686" s="416"/>
      <c r="JJS686" s="416"/>
      <c r="JJT686" s="416"/>
      <c r="JJU686" s="416"/>
      <c r="JJV686" s="417"/>
      <c r="JJW686" s="417"/>
      <c r="JJX686" s="417"/>
      <c r="JJY686" s="417"/>
      <c r="JJZ686" s="417"/>
      <c r="JKA686" s="417"/>
      <c r="JKB686" s="417"/>
      <c r="JKC686" s="417"/>
      <c r="JKD686" s="417"/>
      <c r="JKE686" s="417"/>
      <c r="JKF686" s="417"/>
      <c r="JKG686" s="417"/>
      <c r="JKH686" s="417"/>
      <c r="JKI686" s="417"/>
      <c r="JKJ686" s="417"/>
      <c r="JKK686" s="417"/>
      <c r="JKL686" s="417"/>
      <c r="JKM686" s="417"/>
      <c r="JKN686" s="417"/>
      <c r="JKO686" s="417"/>
      <c r="JKP686" s="417"/>
      <c r="JKQ686" s="417"/>
      <c r="JKR686" s="417"/>
      <c r="JKS686" s="417"/>
      <c r="JKT686" s="418"/>
      <c r="JKU686" s="418"/>
      <c r="JKV686" s="418"/>
      <c r="JKW686" s="418"/>
      <c r="JKX686" s="418"/>
      <c r="JKY686" s="417"/>
      <c r="JKZ686" s="417"/>
      <c r="JLA686" s="418"/>
      <c r="JLB686" s="418"/>
      <c r="JLC686" s="417"/>
      <c r="JLD686" s="417"/>
      <c r="JLE686" s="418"/>
      <c r="JLF686" s="418"/>
      <c r="JLG686" s="417"/>
      <c r="JLH686" s="417"/>
      <c r="JLI686" s="417"/>
      <c r="JLJ686" s="417"/>
      <c r="JLK686" s="417"/>
      <c r="JLL686" s="417"/>
      <c r="JLM686" s="417"/>
      <c r="JLN686" s="418"/>
      <c r="JLO686" s="418"/>
      <c r="JLP686" s="417"/>
      <c r="JLQ686" s="417"/>
      <c r="JLR686" s="418"/>
      <c r="JLS686" s="418"/>
      <c r="JLT686" s="417"/>
      <c r="JLU686" s="417"/>
      <c r="JLV686" s="417"/>
      <c r="JLW686" s="417"/>
      <c r="JLX686" s="417"/>
      <c r="JLY686" s="411"/>
      <c r="JLZ686" s="443"/>
      <c r="JMA686" s="417"/>
      <c r="JMB686" s="417"/>
      <c r="JMC686" s="417"/>
      <c r="JMD686" s="417"/>
      <c r="JME686" s="417"/>
      <c r="JMF686" s="417"/>
      <c r="JMG686" s="417"/>
      <c r="JMH686" s="416"/>
      <c r="JMI686" s="416"/>
      <c r="JMJ686" s="416"/>
      <c r="JMK686" s="416"/>
      <c r="JML686" s="416"/>
      <c r="JMM686" s="416"/>
      <c r="JMN686" s="416"/>
      <c r="JMO686" s="416"/>
      <c r="JMP686" s="416"/>
      <c r="JMQ686" s="416"/>
      <c r="JMR686" s="416"/>
      <c r="JMS686" s="416"/>
      <c r="JMT686" s="416"/>
      <c r="JMU686" s="416"/>
      <c r="JMV686" s="416"/>
      <c r="JMW686" s="416"/>
      <c r="JMX686" s="416"/>
      <c r="JMY686" s="416"/>
      <c r="JMZ686" s="416"/>
      <c r="JNA686" s="416"/>
      <c r="JNB686" s="416"/>
      <c r="JNC686" s="416"/>
      <c r="JND686" s="416"/>
      <c r="JNE686" s="416"/>
      <c r="JNF686" s="416"/>
      <c r="JNG686" s="416"/>
      <c r="JNH686" s="416"/>
      <c r="JNI686" s="416"/>
      <c r="JNJ686" s="416"/>
      <c r="JNK686" s="416"/>
      <c r="JNL686" s="416"/>
      <c r="JNM686" s="416"/>
      <c r="JNN686" s="416"/>
      <c r="JNO686" s="416"/>
      <c r="JNP686" s="416"/>
      <c r="JNQ686" s="416"/>
      <c r="JNR686" s="416"/>
      <c r="JNS686" s="416"/>
      <c r="JNT686" s="416"/>
      <c r="JNU686" s="416"/>
      <c r="JNV686" s="416"/>
      <c r="JNW686" s="416"/>
      <c r="JNX686" s="416"/>
      <c r="JNY686" s="416"/>
      <c r="JNZ686" s="417"/>
      <c r="JOA686" s="417"/>
      <c r="JOB686" s="417"/>
      <c r="JOC686" s="417"/>
      <c r="JOD686" s="417"/>
      <c r="JOE686" s="417"/>
      <c r="JOF686" s="417"/>
      <c r="JOG686" s="417"/>
      <c r="JOH686" s="417"/>
      <c r="JOI686" s="417"/>
      <c r="JOJ686" s="417"/>
      <c r="JOK686" s="417"/>
      <c r="JOL686" s="417"/>
      <c r="JOM686" s="417"/>
      <c r="JON686" s="417"/>
      <c r="JOO686" s="417"/>
      <c r="JOP686" s="417"/>
      <c r="JOQ686" s="417"/>
      <c r="JOR686" s="417"/>
      <c r="JOS686" s="417"/>
      <c r="JOT686" s="417"/>
      <c r="JOU686" s="417"/>
      <c r="JOV686" s="417"/>
      <c r="JOW686" s="417"/>
      <c r="JOX686" s="418"/>
      <c r="JOY686" s="418"/>
      <c r="JOZ686" s="418"/>
      <c r="JPA686" s="418"/>
      <c r="JPB686" s="418"/>
      <c r="JPC686" s="417"/>
      <c r="JPD686" s="417"/>
      <c r="JPE686" s="418"/>
      <c r="JPF686" s="418"/>
      <c r="JPG686" s="417"/>
      <c r="JPH686" s="417"/>
      <c r="JPI686" s="418"/>
      <c r="JPJ686" s="418"/>
      <c r="JPK686" s="417"/>
      <c r="JPL686" s="417"/>
      <c r="JPM686" s="417"/>
      <c r="JPN686" s="417"/>
      <c r="JPO686" s="417"/>
      <c r="JPP686" s="417"/>
      <c r="JPQ686" s="417"/>
      <c r="JPR686" s="418"/>
      <c r="JPS686" s="418"/>
      <c r="JPT686" s="417"/>
      <c r="JPU686" s="417"/>
      <c r="JPV686" s="418"/>
      <c r="JPW686" s="418"/>
      <c r="JPX686" s="417"/>
      <c r="JPY686" s="417"/>
      <c r="JPZ686" s="417"/>
      <c r="JQA686" s="417"/>
      <c r="JQB686" s="417"/>
      <c r="JQC686" s="411"/>
      <c r="JQD686" s="443"/>
      <c r="JQE686" s="417"/>
      <c r="JQF686" s="417"/>
      <c r="JQG686" s="417"/>
      <c r="JQH686" s="417"/>
      <c r="JQI686" s="417"/>
      <c r="JQJ686" s="417"/>
      <c r="JQK686" s="417"/>
      <c r="JQL686" s="416"/>
      <c r="JQM686" s="416"/>
      <c r="JQN686" s="416"/>
      <c r="JQO686" s="416"/>
      <c r="JQP686" s="416"/>
      <c r="JQQ686" s="416"/>
      <c r="JQR686" s="416"/>
      <c r="JQS686" s="416"/>
      <c r="JQT686" s="416"/>
      <c r="JQU686" s="416"/>
      <c r="JQV686" s="416"/>
      <c r="JQW686" s="416"/>
      <c r="JQX686" s="416"/>
      <c r="JQY686" s="416"/>
      <c r="JQZ686" s="416"/>
      <c r="JRA686" s="416"/>
      <c r="JRB686" s="416"/>
      <c r="JRC686" s="416"/>
      <c r="JRD686" s="416"/>
      <c r="JRE686" s="416"/>
      <c r="JRF686" s="416"/>
      <c r="JRG686" s="416"/>
      <c r="JRH686" s="416"/>
      <c r="JRI686" s="416"/>
      <c r="JRJ686" s="416"/>
      <c r="JRK686" s="416"/>
      <c r="JRL686" s="416"/>
      <c r="JRM686" s="416"/>
      <c r="JRN686" s="416"/>
      <c r="JRO686" s="416"/>
      <c r="JRP686" s="416"/>
      <c r="JRQ686" s="416"/>
      <c r="JRR686" s="416"/>
      <c r="JRS686" s="416"/>
      <c r="JRT686" s="416"/>
      <c r="JRU686" s="416"/>
      <c r="JRV686" s="416"/>
      <c r="JRW686" s="416"/>
      <c r="JRX686" s="416"/>
      <c r="JRY686" s="416"/>
      <c r="JRZ686" s="416"/>
      <c r="JSA686" s="416"/>
      <c r="JSB686" s="416"/>
      <c r="JSC686" s="416"/>
      <c r="JSD686" s="417"/>
      <c r="JSE686" s="417"/>
      <c r="JSF686" s="417"/>
      <c r="JSG686" s="417"/>
      <c r="JSH686" s="417"/>
      <c r="JSI686" s="417"/>
      <c r="JSJ686" s="417"/>
      <c r="JSK686" s="417"/>
      <c r="JSL686" s="417"/>
      <c r="JSM686" s="417"/>
      <c r="JSN686" s="417"/>
      <c r="JSO686" s="417"/>
      <c r="JSP686" s="417"/>
      <c r="JSQ686" s="417"/>
      <c r="JSR686" s="417"/>
      <c r="JSS686" s="417"/>
      <c r="JST686" s="417"/>
      <c r="JSU686" s="417"/>
      <c r="JSV686" s="417"/>
      <c r="JSW686" s="417"/>
      <c r="JSX686" s="417"/>
      <c r="JSY686" s="417"/>
      <c r="JSZ686" s="417"/>
      <c r="JTA686" s="417"/>
      <c r="JTB686" s="418"/>
      <c r="JTC686" s="418"/>
      <c r="JTD686" s="418"/>
      <c r="JTE686" s="418"/>
      <c r="JTF686" s="418"/>
      <c r="JTG686" s="417"/>
      <c r="JTH686" s="417"/>
      <c r="JTI686" s="418"/>
      <c r="JTJ686" s="418"/>
      <c r="JTK686" s="417"/>
      <c r="JTL686" s="417"/>
      <c r="JTM686" s="418"/>
      <c r="JTN686" s="418"/>
      <c r="JTO686" s="417"/>
      <c r="JTP686" s="417"/>
      <c r="JTQ686" s="417"/>
      <c r="JTR686" s="417"/>
      <c r="JTS686" s="417"/>
      <c r="JTT686" s="417"/>
      <c r="JTU686" s="417"/>
      <c r="JTV686" s="418"/>
      <c r="JTW686" s="418"/>
      <c r="JTX686" s="417"/>
      <c r="JTY686" s="417"/>
      <c r="JTZ686" s="418"/>
      <c r="JUA686" s="418"/>
      <c r="JUB686" s="417"/>
      <c r="JUC686" s="417"/>
      <c r="JUD686" s="417"/>
      <c r="JUE686" s="417"/>
      <c r="JUF686" s="417"/>
      <c r="JUG686" s="411"/>
      <c r="JUH686" s="443"/>
      <c r="JUI686" s="417"/>
      <c r="JUJ686" s="417"/>
      <c r="JUK686" s="417"/>
      <c r="JUL686" s="417"/>
      <c r="JUM686" s="417"/>
      <c r="JUN686" s="417"/>
      <c r="JUO686" s="417"/>
      <c r="JUP686" s="416"/>
      <c r="JUQ686" s="416"/>
      <c r="JUR686" s="416"/>
      <c r="JUS686" s="416"/>
      <c r="JUT686" s="416"/>
      <c r="JUU686" s="416"/>
      <c r="JUV686" s="416"/>
      <c r="JUW686" s="416"/>
      <c r="JUX686" s="416"/>
      <c r="JUY686" s="416"/>
      <c r="JUZ686" s="416"/>
      <c r="JVA686" s="416"/>
      <c r="JVB686" s="416"/>
      <c r="JVC686" s="416"/>
      <c r="JVD686" s="416"/>
      <c r="JVE686" s="416"/>
      <c r="JVF686" s="416"/>
      <c r="JVG686" s="416"/>
      <c r="JVH686" s="416"/>
      <c r="JVI686" s="416"/>
      <c r="JVJ686" s="416"/>
      <c r="JVK686" s="416"/>
      <c r="JVL686" s="416"/>
      <c r="JVM686" s="416"/>
      <c r="JVN686" s="416"/>
      <c r="JVO686" s="416"/>
      <c r="JVP686" s="416"/>
      <c r="JVQ686" s="416"/>
      <c r="JVR686" s="416"/>
      <c r="JVS686" s="416"/>
      <c r="JVT686" s="416"/>
      <c r="JVU686" s="416"/>
      <c r="JVV686" s="416"/>
      <c r="JVW686" s="416"/>
      <c r="JVX686" s="416"/>
      <c r="JVY686" s="416"/>
      <c r="JVZ686" s="416"/>
      <c r="JWA686" s="416"/>
      <c r="JWB686" s="416"/>
      <c r="JWC686" s="416"/>
      <c r="JWD686" s="416"/>
      <c r="JWE686" s="416"/>
      <c r="JWF686" s="416"/>
      <c r="JWG686" s="416"/>
      <c r="JWH686" s="417"/>
      <c r="JWI686" s="417"/>
      <c r="JWJ686" s="417"/>
      <c r="JWK686" s="417"/>
      <c r="JWL686" s="417"/>
      <c r="JWM686" s="417"/>
      <c r="JWN686" s="417"/>
      <c r="JWO686" s="417"/>
      <c r="JWP686" s="417"/>
      <c r="JWQ686" s="417"/>
      <c r="JWR686" s="417"/>
      <c r="JWS686" s="417"/>
      <c r="JWT686" s="417"/>
      <c r="JWU686" s="417"/>
      <c r="JWV686" s="417"/>
      <c r="JWW686" s="417"/>
      <c r="JWX686" s="417"/>
      <c r="JWY686" s="417"/>
      <c r="JWZ686" s="417"/>
      <c r="JXA686" s="417"/>
      <c r="JXB686" s="417"/>
      <c r="JXC686" s="417"/>
      <c r="JXD686" s="417"/>
      <c r="JXE686" s="417"/>
      <c r="JXF686" s="418"/>
      <c r="JXG686" s="418"/>
      <c r="JXH686" s="418"/>
      <c r="JXI686" s="418"/>
      <c r="JXJ686" s="418"/>
      <c r="JXK686" s="417"/>
      <c r="JXL686" s="417"/>
      <c r="JXM686" s="418"/>
      <c r="JXN686" s="418"/>
      <c r="JXO686" s="417"/>
      <c r="JXP686" s="417"/>
      <c r="JXQ686" s="418"/>
      <c r="JXR686" s="418"/>
      <c r="JXS686" s="417"/>
      <c r="JXT686" s="417"/>
      <c r="JXU686" s="417"/>
      <c r="JXV686" s="417"/>
      <c r="JXW686" s="417"/>
      <c r="JXX686" s="417"/>
      <c r="JXY686" s="417"/>
      <c r="JXZ686" s="418"/>
      <c r="JYA686" s="418"/>
      <c r="JYB686" s="417"/>
      <c r="JYC686" s="417"/>
      <c r="JYD686" s="418"/>
      <c r="JYE686" s="418"/>
      <c r="JYF686" s="417"/>
      <c r="JYG686" s="417"/>
      <c r="JYH686" s="417"/>
      <c r="JYI686" s="417"/>
      <c r="JYJ686" s="417"/>
      <c r="JYK686" s="411"/>
      <c r="JYL686" s="443"/>
      <c r="JYM686" s="417"/>
      <c r="JYN686" s="417"/>
      <c r="JYO686" s="417"/>
      <c r="JYP686" s="417"/>
      <c r="JYQ686" s="417"/>
      <c r="JYR686" s="417"/>
      <c r="JYS686" s="417"/>
      <c r="JYT686" s="416"/>
      <c r="JYU686" s="416"/>
      <c r="JYV686" s="416"/>
      <c r="JYW686" s="416"/>
      <c r="JYX686" s="416"/>
      <c r="JYY686" s="416"/>
      <c r="JYZ686" s="416"/>
      <c r="JZA686" s="416"/>
      <c r="JZB686" s="416"/>
      <c r="JZC686" s="416"/>
      <c r="JZD686" s="416"/>
      <c r="JZE686" s="416"/>
      <c r="JZF686" s="416"/>
      <c r="JZG686" s="416"/>
      <c r="JZH686" s="416"/>
      <c r="JZI686" s="416"/>
      <c r="JZJ686" s="416"/>
      <c r="JZK686" s="416"/>
      <c r="JZL686" s="416"/>
      <c r="JZM686" s="416"/>
      <c r="JZN686" s="416"/>
      <c r="JZO686" s="416"/>
      <c r="JZP686" s="416"/>
      <c r="JZQ686" s="416"/>
      <c r="JZR686" s="416"/>
      <c r="JZS686" s="416"/>
      <c r="JZT686" s="416"/>
      <c r="JZU686" s="416"/>
      <c r="JZV686" s="416"/>
      <c r="JZW686" s="416"/>
      <c r="JZX686" s="416"/>
      <c r="JZY686" s="416"/>
      <c r="JZZ686" s="416"/>
      <c r="KAA686" s="416"/>
      <c r="KAB686" s="416"/>
      <c r="KAC686" s="416"/>
      <c r="KAD686" s="416"/>
      <c r="KAE686" s="416"/>
      <c r="KAF686" s="416"/>
      <c r="KAG686" s="416"/>
      <c r="KAH686" s="416"/>
      <c r="KAI686" s="416"/>
      <c r="KAJ686" s="416"/>
      <c r="KAK686" s="416"/>
      <c r="KAL686" s="417"/>
      <c r="KAM686" s="417"/>
      <c r="KAN686" s="417"/>
      <c r="KAO686" s="417"/>
      <c r="KAP686" s="417"/>
      <c r="KAQ686" s="417"/>
      <c r="KAR686" s="417"/>
      <c r="KAS686" s="417"/>
      <c r="KAT686" s="417"/>
      <c r="KAU686" s="417"/>
      <c r="KAV686" s="417"/>
      <c r="KAW686" s="417"/>
      <c r="KAX686" s="417"/>
      <c r="KAY686" s="417"/>
      <c r="KAZ686" s="417"/>
      <c r="KBA686" s="417"/>
      <c r="KBB686" s="417"/>
      <c r="KBC686" s="417"/>
      <c r="KBD686" s="417"/>
      <c r="KBE686" s="417"/>
      <c r="KBF686" s="417"/>
      <c r="KBG686" s="417"/>
      <c r="KBH686" s="417"/>
      <c r="KBI686" s="417"/>
      <c r="KBJ686" s="418"/>
      <c r="KBK686" s="418"/>
      <c r="KBL686" s="418"/>
      <c r="KBM686" s="418"/>
      <c r="KBN686" s="418"/>
      <c r="KBO686" s="417"/>
      <c r="KBP686" s="417"/>
      <c r="KBQ686" s="418"/>
      <c r="KBR686" s="418"/>
      <c r="KBS686" s="417"/>
      <c r="KBT686" s="417"/>
      <c r="KBU686" s="418"/>
      <c r="KBV686" s="418"/>
      <c r="KBW686" s="417"/>
      <c r="KBX686" s="417"/>
      <c r="KBY686" s="417"/>
      <c r="KBZ686" s="417"/>
      <c r="KCA686" s="417"/>
      <c r="KCB686" s="417"/>
      <c r="KCC686" s="417"/>
      <c r="KCD686" s="418"/>
      <c r="KCE686" s="418"/>
      <c r="KCF686" s="417"/>
      <c r="KCG686" s="417"/>
      <c r="KCH686" s="418"/>
      <c r="KCI686" s="418"/>
      <c r="KCJ686" s="417"/>
      <c r="KCK686" s="417"/>
      <c r="KCL686" s="417"/>
      <c r="KCM686" s="417"/>
      <c r="KCN686" s="417"/>
      <c r="KCO686" s="411"/>
      <c r="KCP686" s="443"/>
      <c r="KCQ686" s="417"/>
      <c r="KCR686" s="417"/>
      <c r="KCS686" s="417"/>
      <c r="KCT686" s="417"/>
      <c r="KCU686" s="417"/>
      <c r="KCV686" s="417"/>
      <c r="KCW686" s="417"/>
      <c r="KCX686" s="416"/>
      <c r="KCY686" s="416"/>
      <c r="KCZ686" s="416"/>
      <c r="KDA686" s="416"/>
      <c r="KDB686" s="416"/>
      <c r="KDC686" s="416"/>
      <c r="KDD686" s="416"/>
      <c r="KDE686" s="416"/>
      <c r="KDF686" s="416"/>
      <c r="KDG686" s="416"/>
      <c r="KDH686" s="416"/>
      <c r="KDI686" s="416"/>
      <c r="KDJ686" s="416"/>
      <c r="KDK686" s="416"/>
      <c r="KDL686" s="416"/>
      <c r="KDM686" s="416"/>
      <c r="KDN686" s="416"/>
      <c r="KDO686" s="416"/>
      <c r="KDP686" s="416"/>
      <c r="KDQ686" s="416"/>
      <c r="KDR686" s="416"/>
      <c r="KDS686" s="416"/>
      <c r="KDT686" s="416"/>
      <c r="KDU686" s="416"/>
      <c r="KDV686" s="416"/>
      <c r="KDW686" s="416"/>
      <c r="KDX686" s="416"/>
      <c r="KDY686" s="416"/>
      <c r="KDZ686" s="416"/>
      <c r="KEA686" s="416"/>
      <c r="KEB686" s="416"/>
      <c r="KEC686" s="416"/>
      <c r="KED686" s="416"/>
      <c r="KEE686" s="416"/>
      <c r="KEF686" s="416"/>
      <c r="KEG686" s="416"/>
      <c r="KEH686" s="416"/>
      <c r="KEI686" s="416"/>
      <c r="KEJ686" s="416"/>
      <c r="KEK686" s="416"/>
      <c r="KEL686" s="416"/>
      <c r="KEM686" s="416"/>
      <c r="KEN686" s="416"/>
      <c r="KEO686" s="416"/>
      <c r="KEP686" s="417"/>
      <c r="KEQ686" s="417"/>
      <c r="KER686" s="417"/>
      <c r="KES686" s="417"/>
      <c r="KET686" s="417"/>
      <c r="KEU686" s="417"/>
      <c r="KEV686" s="417"/>
      <c r="KEW686" s="417"/>
      <c r="KEX686" s="417"/>
      <c r="KEY686" s="417"/>
      <c r="KEZ686" s="417"/>
      <c r="KFA686" s="417"/>
      <c r="KFB686" s="417"/>
      <c r="KFC686" s="417"/>
      <c r="KFD686" s="417"/>
      <c r="KFE686" s="417"/>
      <c r="KFF686" s="417"/>
      <c r="KFG686" s="417"/>
      <c r="KFH686" s="417"/>
      <c r="KFI686" s="417"/>
      <c r="KFJ686" s="417"/>
      <c r="KFK686" s="417"/>
      <c r="KFL686" s="417"/>
      <c r="KFM686" s="417"/>
      <c r="KFN686" s="418"/>
      <c r="KFO686" s="418"/>
      <c r="KFP686" s="418"/>
      <c r="KFQ686" s="418"/>
      <c r="KFR686" s="418"/>
      <c r="KFS686" s="417"/>
      <c r="KFT686" s="417"/>
      <c r="KFU686" s="418"/>
      <c r="KFV686" s="418"/>
      <c r="KFW686" s="417"/>
      <c r="KFX686" s="417"/>
      <c r="KFY686" s="418"/>
      <c r="KFZ686" s="418"/>
      <c r="KGA686" s="417"/>
      <c r="KGB686" s="417"/>
      <c r="KGC686" s="417"/>
      <c r="KGD686" s="417"/>
      <c r="KGE686" s="417"/>
      <c r="KGF686" s="417"/>
      <c r="KGG686" s="417"/>
      <c r="KGH686" s="418"/>
      <c r="KGI686" s="418"/>
      <c r="KGJ686" s="417"/>
      <c r="KGK686" s="417"/>
      <c r="KGL686" s="418"/>
      <c r="KGM686" s="418"/>
      <c r="KGN686" s="417"/>
      <c r="KGO686" s="417"/>
      <c r="KGP686" s="417"/>
      <c r="KGQ686" s="417"/>
      <c r="KGR686" s="417"/>
      <c r="KGS686" s="411"/>
      <c r="KGT686" s="443"/>
      <c r="KGU686" s="417"/>
      <c r="KGV686" s="417"/>
      <c r="KGW686" s="417"/>
      <c r="KGX686" s="417"/>
      <c r="KGY686" s="417"/>
      <c r="KGZ686" s="417"/>
      <c r="KHA686" s="417"/>
      <c r="KHB686" s="416"/>
      <c r="KHC686" s="416"/>
      <c r="KHD686" s="416"/>
      <c r="KHE686" s="416"/>
      <c r="KHF686" s="416"/>
      <c r="KHG686" s="416"/>
      <c r="KHH686" s="416"/>
      <c r="KHI686" s="416"/>
      <c r="KHJ686" s="416"/>
      <c r="KHK686" s="416"/>
      <c r="KHL686" s="416"/>
      <c r="KHM686" s="416"/>
      <c r="KHN686" s="416"/>
      <c r="KHO686" s="416"/>
      <c r="KHP686" s="416"/>
      <c r="KHQ686" s="416"/>
      <c r="KHR686" s="416"/>
      <c r="KHS686" s="416"/>
      <c r="KHT686" s="416"/>
      <c r="KHU686" s="416"/>
      <c r="KHV686" s="416"/>
      <c r="KHW686" s="416"/>
      <c r="KHX686" s="416"/>
      <c r="KHY686" s="416"/>
      <c r="KHZ686" s="416"/>
      <c r="KIA686" s="416"/>
      <c r="KIB686" s="416"/>
      <c r="KIC686" s="416"/>
      <c r="KID686" s="416"/>
      <c r="KIE686" s="416"/>
      <c r="KIF686" s="416"/>
      <c r="KIG686" s="416"/>
      <c r="KIH686" s="416"/>
      <c r="KII686" s="416"/>
      <c r="KIJ686" s="416"/>
      <c r="KIK686" s="416"/>
      <c r="KIL686" s="416"/>
      <c r="KIM686" s="416"/>
      <c r="KIN686" s="416"/>
      <c r="KIO686" s="416"/>
      <c r="KIP686" s="416"/>
      <c r="KIQ686" s="416"/>
      <c r="KIR686" s="416"/>
      <c r="KIS686" s="416"/>
      <c r="KIT686" s="417"/>
      <c r="KIU686" s="417"/>
      <c r="KIV686" s="417"/>
      <c r="KIW686" s="417"/>
      <c r="KIX686" s="417"/>
      <c r="KIY686" s="417"/>
      <c r="KIZ686" s="417"/>
      <c r="KJA686" s="417"/>
      <c r="KJB686" s="417"/>
      <c r="KJC686" s="417"/>
      <c r="KJD686" s="417"/>
      <c r="KJE686" s="417"/>
      <c r="KJF686" s="417"/>
      <c r="KJG686" s="417"/>
      <c r="KJH686" s="417"/>
      <c r="KJI686" s="417"/>
      <c r="KJJ686" s="417"/>
      <c r="KJK686" s="417"/>
      <c r="KJL686" s="417"/>
      <c r="KJM686" s="417"/>
      <c r="KJN686" s="417"/>
      <c r="KJO686" s="417"/>
      <c r="KJP686" s="417"/>
      <c r="KJQ686" s="417"/>
      <c r="KJR686" s="418"/>
      <c r="KJS686" s="418"/>
      <c r="KJT686" s="418"/>
      <c r="KJU686" s="418"/>
      <c r="KJV686" s="418"/>
      <c r="KJW686" s="417"/>
      <c r="KJX686" s="417"/>
      <c r="KJY686" s="418"/>
      <c r="KJZ686" s="418"/>
      <c r="KKA686" s="417"/>
      <c r="KKB686" s="417"/>
      <c r="KKC686" s="418"/>
      <c r="KKD686" s="418"/>
      <c r="KKE686" s="417"/>
      <c r="KKF686" s="417"/>
      <c r="KKG686" s="417"/>
      <c r="KKH686" s="417"/>
      <c r="KKI686" s="417"/>
      <c r="KKJ686" s="417"/>
      <c r="KKK686" s="417"/>
      <c r="KKL686" s="418"/>
      <c r="KKM686" s="418"/>
      <c r="KKN686" s="417"/>
      <c r="KKO686" s="417"/>
      <c r="KKP686" s="418"/>
      <c r="KKQ686" s="418"/>
      <c r="KKR686" s="417"/>
      <c r="KKS686" s="417"/>
      <c r="KKT686" s="417"/>
      <c r="KKU686" s="417"/>
      <c r="KKV686" s="417"/>
      <c r="KKW686" s="411"/>
      <c r="KKX686" s="443"/>
      <c r="KKY686" s="417"/>
      <c r="KKZ686" s="417"/>
      <c r="KLA686" s="417"/>
      <c r="KLB686" s="417"/>
      <c r="KLC686" s="417"/>
      <c r="KLD686" s="417"/>
      <c r="KLE686" s="417"/>
      <c r="KLF686" s="416"/>
      <c r="KLG686" s="416"/>
      <c r="KLH686" s="416"/>
      <c r="KLI686" s="416"/>
      <c r="KLJ686" s="416"/>
      <c r="KLK686" s="416"/>
      <c r="KLL686" s="416"/>
      <c r="KLM686" s="416"/>
      <c r="KLN686" s="416"/>
      <c r="KLO686" s="416"/>
      <c r="KLP686" s="416"/>
      <c r="KLQ686" s="416"/>
      <c r="KLR686" s="416"/>
      <c r="KLS686" s="416"/>
      <c r="KLT686" s="416"/>
      <c r="KLU686" s="416"/>
      <c r="KLV686" s="416"/>
      <c r="KLW686" s="416"/>
      <c r="KLX686" s="416"/>
      <c r="KLY686" s="416"/>
      <c r="KLZ686" s="416"/>
      <c r="KMA686" s="416"/>
      <c r="KMB686" s="416"/>
      <c r="KMC686" s="416"/>
      <c r="KMD686" s="416"/>
      <c r="KME686" s="416"/>
      <c r="KMF686" s="416"/>
      <c r="KMG686" s="416"/>
      <c r="KMH686" s="416"/>
      <c r="KMI686" s="416"/>
      <c r="KMJ686" s="416"/>
      <c r="KMK686" s="416"/>
      <c r="KML686" s="416"/>
      <c r="KMM686" s="416"/>
      <c r="KMN686" s="416"/>
      <c r="KMO686" s="416"/>
      <c r="KMP686" s="416"/>
      <c r="KMQ686" s="416"/>
      <c r="KMR686" s="416"/>
      <c r="KMS686" s="416"/>
      <c r="KMT686" s="416"/>
      <c r="KMU686" s="416"/>
      <c r="KMV686" s="416"/>
      <c r="KMW686" s="416"/>
      <c r="KMX686" s="417"/>
      <c r="KMY686" s="417"/>
      <c r="KMZ686" s="417"/>
      <c r="KNA686" s="417"/>
      <c r="KNB686" s="417"/>
      <c r="KNC686" s="417"/>
      <c r="KND686" s="417"/>
      <c r="KNE686" s="417"/>
      <c r="KNF686" s="417"/>
      <c r="KNG686" s="417"/>
      <c r="KNH686" s="417"/>
      <c r="KNI686" s="417"/>
      <c r="KNJ686" s="417"/>
      <c r="KNK686" s="417"/>
      <c r="KNL686" s="417"/>
      <c r="KNM686" s="417"/>
      <c r="KNN686" s="417"/>
      <c r="KNO686" s="417"/>
      <c r="KNP686" s="417"/>
      <c r="KNQ686" s="417"/>
      <c r="KNR686" s="417"/>
      <c r="KNS686" s="417"/>
      <c r="KNT686" s="417"/>
      <c r="KNU686" s="417"/>
      <c r="KNV686" s="418"/>
      <c r="KNW686" s="418"/>
      <c r="KNX686" s="418"/>
      <c r="KNY686" s="418"/>
      <c r="KNZ686" s="418"/>
      <c r="KOA686" s="417"/>
      <c r="KOB686" s="417"/>
      <c r="KOC686" s="418"/>
      <c r="KOD686" s="418"/>
      <c r="KOE686" s="417"/>
      <c r="KOF686" s="417"/>
      <c r="KOG686" s="418"/>
      <c r="KOH686" s="418"/>
      <c r="KOI686" s="417"/>
      <c r="KOJ686" s="417"/>
      <c r="KOK686" s="417"/>
      <c r="KOL686" s="417"/>
      <c r="KOM686" s="417"/>
      <c r="KON686" s="417"/>
      <c r="KOO686" s="417"/>
      <c r="KOP686" s="418"/>
      <c r="KOQ686" s="418"/>
      <c r="KOR686" s="417"/>
      <c r="KOS686" s="417"/>
      <c r="KOT686" s="418"/>
      <c r="KOU686" s="418"/>
      <c r="KOV686" s="417"/>
      <c r="KOW686" s="417"/>
      <c r="KOX686" s="417"/>
      <c r="KOY686" s="417"/>
      <c r="KOZ686" s="417"/>
      <c r="KPA686" s="411"/>
      <c r="KPB686" s="443"/>
      <c r="KPC686" s="417"/>
      <c r="KPD686" s="417"/>
      <c r="KPE686" s="417"/>
      <c r="KPF686" s="417"/>
      <c r="KPG686" s="417"/>
      <c r="KPH686" s="417"/>
      <c r="KPI686" s="417"/>
      <c r="KPJ686" s="416"/>
      <c r="KPK686" s="416"/>
      <c r="KPL686" s="416"/>
      <c r="KPM686" s="416"/>
      <c r="KPN686" s="416"/>
      <c r="KPO686" s="416"/>
      <c r="KPP686" s="416"/>
      <c r="KPQ686" s="416"/>
      <c r="KPR686" s="416"/>
      <c r="KPS686" s="416"/>
      <c r="KPT686" s="416"/>
      <c r="KPU686" s="416"/>
      <c r="KPV686" s="416"/>
      <c r="KPW686" s="416"/>
      <c r="KPX686" s="416"/>
      <c r="KPY686" s="416"/>
      <c r="KPZ686" s="416"/>
      <c r="KQA686" s="416"/>
      <c r="KQB686" s="416"/>
      <c r="KQC686" s="416"/>
      <c r="KQD686" s="416"/>
      <c r="KQE686" s="416"/>
      <c r="KQF686" s="416"/>
      <c r="KQG686" s="416"/>
      <c r="KQH686" s="416"/>
      <c r="KQI686" s="416"/>
      <c r="KQJ686" s="416"/>
      <c r="KQK686" s="416"/>
      <c r="KQL686" s="416"/>
      <c r="KQM686" s="416"/>
      <c r="KQN686" s="416"/>
      <c r="KQO686" s="416"/>
      <c r="KQP686" s="416"/>
      <c r="KQQ686" s="416"/>
      <c r="KQR686" s="416"/>
      <c r="KQS686" s="416"/>
      <c r="KQT686" s="416"/>
      <c r="KQU686" s="416"/>
      <c r="KQV686" s="416"/>
      <c r="KQW686" s="416"/>
      <c r="KQX686" s="416"/>
      <c r="KQY686" s="416"/>
      <c r="KQZ686" s="416"/>
      <c r="KRA686" s="416"/>
      <c r="KRB686" s="417"/>
      <c r="KRC686" s="417"/>
      <c r="KRD686" s="417"/>
      <c r="KRE686" s="417"/>
      <c r="KRF686" s="417"/>
      <c r="KRG686" s="417"/>
      <c r="KRH686" s="417"/>
      <c r="KRI686" s="417"/>
      <c r="KRJ686" s="417"/>
      <c r="KRK686" s="417"/>
      <c r="KRL686" s="417"/>
      <c r="KRM686" s="417"/>
      <c r="KRN686" s="417"/>
      <c r="KRO686" s="417"/>
      <c r="KRP686" s="417"/>
      <c r="KRQ686" s="417"/>
      <c r="KRR686" s="417"/>
      <c r="KRS686" s="417"/>
      <c r="KRT686" s="417"/>
      <c r="KRU686" s="417"/>
      <c r="KRV686" s="417"/>
      <c r="KRW686" s="417"/>
      <c r="KRX686" s="417"/>
      <c r="KRY686" s="417"/>
      <c r="KRZ686" s="418"/>
      <c r="KSA686" s="418"/>
      <c r="KSB686" s="418"/>
      <c r="KSC686" s="418"/>
      <c r="KSD686" s="418"/>
      <c r="KSE686" s="417"/>
      <c r="KSF686" s="417"/>
      <c r="KSG686" s="418"/>
      <c r="KSH686" s="418"/>
      <c r="KSI686" s="417"/>
      <c r="KSJ686" s="417"/>
      <c r="KSK686" s="418"/>
      <c r="KSL686" s="418"/>
      <c r="KSM686" s="417"/>
      <c r="KSN686" s="417"/>
      <c r="KSO686" s="417"/>
      <c r="KSP686" s="417"/>
      <c r="KSQ686" s="417"/>
      <c r="KSR686" s="417"/>
      <c r="KSS686" s="417"/>
      <c r="KST686" s="418"/>
      <c r="KSU686" s="418"/>
      <c r="KSV686" s="417"/>
      <c r="KSW686" s="417"/>
      <c r="KSX686" s="418"/>
      <c r="KSY686" s="418"/>
      <c r="KSZ686" s="417"/>
      <c r="KTA686" s="417"/>
      <c r="KTB686" s="417"/>
      <c r="KTC686" s="417"/>
      <c r="KTD686" s="417"/>
      <c r="KTE686" s="411"/>
      <c r="KTF686" s="443"/>
      <c r="KTG686" s="417"/>
      <c r="KTH686" s="417"/>
      <c r="KTI686" s="417"/>
      <c r="KTJ686" s="417"/>
      <c r="KTK686" s="417"/>
      <c r="KTL686" s="417"/>
      <c r="KTM686" s="417"/>
      <c r="KTN686" s="416"/>
      <c r="KTO686" s="416"/>
      <c r="KTP686" s="416"/>
      <c r="KTQ686" s="416"/>
      <c r="KTR686" s="416"/>
      <c r="KTS686" s="416"/>
      <c r="KTT686" s="416"/>
      <c r="KTU686" s="416"/>
      <c r="KTV686" s="416"/>
      <c r="KTW686" s="416"/>
      <c r="KTX686" s="416"/>
      <c r="KTY686" s="416"/>
      <c r="KTZ686" s="416"/>
      <c r="KUA686" s="416"/>
      <c r="KUB686" s="416"/>
      <c r="KUC686" s="416"/>
      <c r="KUD686" s="416"/>
      <c r="KUE686" s="416"/>
      <c r="KUF686" s="416"/>
      <c r="KUG686" s="416"/>
      <c r="KUH686" s="416"/>
      <c r="KUI686" s="416"/>
      <c r="KUJ686" s="416"/>
      <c r="KUK686" s="416"/>
      <c r="KUL686" s="416"/>
      <c r="KUM686" s="416"/>
      <c r="KUN686" s="416"/>
      <c r="KUO686" s="416"/>
      <c r="KUP686" s="416"/>
      <c r="KUQ686" s="416"/>
      <c r="KUR686" s="416"/>
      <c r="KUS686" s="416"/>
      <c r="KUT686" s="416"/>
      <c r="KUU686" s="416"/>
      <c r="KUV686" s="416"/>
      <c r="KUW686" s="416"/>
      <c r="KUX686" s="416"/>
      <c r="KUY686" s="416"/>
      <c r="KUZ686" s="416"/>
      <c r="KVA686" s="416"/>
      <c r="KVB686" s="416"/>
      <c r="KVC686" s="416"/>
      <c r="KVD686" s="416"/>
      <c r="KVE686" s="416"/>
      <c r="KVF686" s="417"/>
      <c r="KVG686" s="417"/>
      <c r="KVH686" s="417"/>
      <c r="KVI686" s="417"/>
      <c r="KVJ686" s="417"/>
      <c r="KVK686" s="417"/>
      <c r="KVL686" s="417"/>
      <c r="KVM686" s="417"/>
      <c r="KVN686" s="417"/>
      <c r="KVO686" s="417"/>
      <c r="KVP686" s="417"/>
      <c r="KVQ686" s="417"/>
      <c r="KVR686" s="417"/>
      <c r="KVS686" s="417"/>
      <c r="KVT686" s="417"/>
      <c r="KVU686" s="417"/>
      <c r="KVV686" s="417"/>
      <c r="KVW686" s="417"/>
      <c r="KVX686" s="417"/>
      <c r="KVY686" s="417"/>
      <c r="KVZ686" s="417"/>
      <c r="KWA686" s="417"/>
      <c r="KWB686" s="417"/>
      <c r="KWC686" s="417"/>
      <c r="KWD686" s="418"/>
      <c r="KWE686" s="418"/>
      <c r="KWF686" s="418"/>
      <c r="KWG686" s="418"/>
      <c r="KWH686" s="418"/>
      <c r="KWI686" s="417"/>
      <c r="KWJ686" s="417"/>
      <c r="KWK686" s="418"/>
      <c r="KWL686" s="418"/>
      <c r="KWM686" s="417"/>
      <c r="KWN686" s="417"/>
      <c r="KWO686" s="418"/>
      <c r="KWP686" s="418"/>
      <c r="KWQ686" s="417"/>
      <c r="KWR686" s="417"/>
      <c r="KWS686" s="417"/>
      <c r="KWT686" s="417"/>
      <c r="KWU686" s="417"/>
      <c r="KWV686" s="417"/>
      <c r="KWW686" s="417"/>
      <c r="KWX686" s="418"/>
      <c r="KWY686" s="418"/>
      <c r="KWZ686" s="417"/>
      <c r="KXA686" s="417"/>
      <c r="KXB686" s="418"/>
      <c r="KXC686" s="418"/>
      <c r="KXD686" s="417"/>
      <c r="KXE686" s="417"/>
      <c r="KXF686" s="417"/>
      <c r="KXG686" s="417"/>
      <c r="KXH686" s="417"/>
      <c r="KXI686" s="411"/>
      <c r="KXJ686" s="443"/>
      <c r="KXK686" s="417"/>
      <c r="KXL686" s="417"/>
      <c r="KXM686" s="417"/>
      <c r="KXN686" s="417"/>
      <c r="KXO686" s="417"/>
      <c r="KXP686" s="417"/>
      <c r="KXQ686" s="417"/>
      <c r="KXR686" s="416"/>
      <c r="KXS686" s="416"/>
      <c r="KXT686" s="416"/>
      <c r="KXU686" s="416"/>
      <c r="KXV686" s="416"/>
      <c r="KXW686" s="416"/>
      <c r="KXX686" s="416"/>
      <c r="KXY686" s="416"/>
      <c r="KXZ686" s="416"/>
      <c r="KYA686" s="416"/>
      <c r="KYB686" s="416"/>
      <c r="KYC686" s="416"/>
      <c r="KYD686" s="416"/>
      <c r="KYE686" s="416"/>
      <c r="KYF686" s="416"/>
      <c r="KYG686" s="416"/>
      <c r="KYH686" s="416"/>
      <c r="KYI686" s="416"/>
      <c r="KYJ686" s="416"/>
      <c r="KYK686" s="416"/>
      <c r="KYL686" s="416"/>
      <c r="KYM686" s="416"/>
      <c r="KYN686" s="416"/>
      <c r="KYO686" s="416"/>
      <c r="KYP686" s="416"/>
      <c r="KYQ686" s="416"/>
      <c r="KYR686" s="416"/>
      <c r="KYS686" s="416"/>
      <c r="KYT686" s="416"/>
      <c r="KYU686" s="416"/>
      <c r="KYV686" s="416"/>
      <c r="KYW686" s="416"/>
      <c r="KYX686" s="416"/>
      <c r="KYY686" s="416"/>
      <c r="KYZ686" s="416"/>
      <c r="KZA686" s="416"/>
      <c r="KZB686" s="416"/>
      <c r="KZC686" s="416"/>
      <c r="KZD686" s="416"/>
      <c r="KZE686" s="416"/>
      <c r="KZF686" s="416"/>
      <c r="KZG686" s="416"/>
      <c r="KZH686" s="416"/>
      <c r="KZI686" s="416"/>
      <c r="KZJ686" s="417"/>
      <c r="KZK686" s="417"/>
      <c r="KZL686" s="417"/>
      <c r="KZM686" s="417"/>
      <c r="KZN686" s="417"/>
      <c r="KZO686" s="417"/>
      <c r="KZP686" s="417"/>
      <c r="KZQ686" s="417"/>
      <c r="KZR686" s="417"/>
      <c r="KZS686" s="417"/>
      <c r="KZT686" s="417"/>
      <c r="KZU686" s="417"/>
      <c r="KZV686" s="417"/>
      <c r="KZW686" s="417"/>
      <c r="KZX686" s="417"/>
      <c r="KZY686" s="417"/>
      <c r="KZZ686" s="417"/>
      <c r="LAA686" s="417"/>
      <c r="LAB686" s="417"/>
      <c r="LAC686" s="417"/>
      <c r="LAD686" s="417"/>
      <c r="LAE686" s="417"/>
      <c r="LAF686" s="417"/>
      <c r="LAG686" s="417"/>
      <c r="LAH686" s="418"/>
      <c r="LAI686" s="418"/>
      <c r="LAJ686" s="418"/>
      <c r="LAK686" s="418"/>
      <c r="LAL686" s="418"/>
      <c r="LAM686" s="417"/>
      <c r="LAN686" s="417"/>
      <c r="LAO686" s="418"/>
      <c r="LAP686" s="418"/>
      <c r="LAQ686" s="417"/>
      <c r="LAR686" s="417"/>
      <c r="LAS686" s="418"/>
      <c r="LAT686" s="418"/>
      <c r="LAU686" s="417"/>
      <c r="LAV686" s="417"/>
      <c r="LAW686" s="417"/>
      <c r="LAX686" s="417"/>
      <c r="LAY686" s="417"/>
      <c r="LAZ686" s="417"/>
      <c r="LBA686" s="417"/>
      <c r="LBB686" s="418"/>
      <c r="LBC686" s="418"/>
      <c r="LBD686" s="417"/>
      <c r="LBE686" s="417"/>
      <c r="LBF686" s="418"/>
      <c r="LBG686" s="418"/>
      <c r="LBH686" s="417"/>
      <c r="LBI686" s="417"/>
      <c r="LBJ686" s="417"/>
      <c r="LBK686" s="417"/>
      <c r="LBL686" s="417"/>
      <c r="LBM686" s="411"/>
      <c r="LBN686" s="443"/>
      <c r="LBO686" s="417"/>
      <c r="LBP686" s="417"/>
      <c r="LBQ686" s="417"/>
      <c r="LBR686" s="417"/>
      <c r="LBS686" s="417"/>
      <c r="LBT686" s="417"/>
      <c r="LBU686" s="417"/>
      <c r="LBV686" s="416"/>
      <c r="LBW686" s="416"/>
      <c r="LBX686" s="416"/>
      <c r="LBY686" s="416"/>
      <c r="LBZ686" s="416"/>
      <c r="LCA686" s="416"/>
      <c r="LCB686" s="416"/>
      <c r="LCC686" s="416"/>
      <c r="LCD686" s="416"/>
      <c r="LCE686" s="416"/>
      <c r="LCF686" s="416"/>
      <c r="LCG686" s="416"/>
      <c r="LCH686" s="416"/>
      <c r="LCI686" s="416"/>
      <c r="LCJ686" s="416"/>
      <c r="LCK686" s="416"/>
      <c r="LCL686" s="416"/>
      <c r="LCM686" s="416"/>
      <c r="LCN686" s="416"/>
      <c r="LCO686" s="416"/>
      <c r="LCP686" s="416"/>
      <c r="LCQ686" s="416"/>
      <c r="LCR686" s="416"/>
      <c r="LCS686" s="416"/>
      <c r="LCT686" s="416"/>
      <c r="LCU686" s="416"/>
      <c r="LCV686" s="416"/>
      <c r="LCW686" s="416"/>
      <c r="LCX686" s="416"/>
      <c r="LCY686" s="416"/>
      <c r="LCZ686" s="416"/>
      <c r="LDA686" s="416"/>
      <c r="LDB686" s="416"/>
      <c r="LDC686" s="416"/>
      <c r="LDD686" s="416"/>
      <c r="LDE686" s="416"/>
      <c r="LDF686" s="416"/>
      <c r="LDG686" s="416"/>
      <c r="LDH686" s="416"/>
      <c r="LDI686" s="416"/>
      <c r="LDJ686" s="416"/>
      <c r="LDK686" s="416"/>
      <c r="LDL686" s="416"/>
      <c r="LDM686" s="416"/>
      <c r="LDN686" s="417"/>
      <c r="LDO686" s="417"/>
      <c r="LDP686" s="417"/>
      <c r="LDQ686" s="417"/>
      <c r="LDR686" s="417"/>
      <c r="LDS686" s="417"/>
      <c r="LDT686" s="417"/>
      <c r="LDU686" s="417"/>
      <c r="LDV686" s="417"/>
      <c r="LDW686" s="417"/>
      <c r="LDX686" s="417"/>
      <c r="LDY686" s="417"/>
      <c r="LDZ686" s="417"/>
      <c r="LEA686" s="417"/>
      <c r="LEB686" s="417"/>
      <c r="LEC686" s="417"/>
      <c r="LED686" s="417"/>
      <c r="LEE686" s="417"/>
      <c r="LEF686" s="417"/>
      <c r="LEG686" s="417"/>
      <c r="LEH686" s="417"/>
      <c r="LEI686" s="417"/>
      <c r="LEJ686" s="417"/>
      <c r="LEK686" s="417"/>
      <c r="LEL686" s="418"/>
      <c r="LEM686" s="418"/>
      <c r="LEN686" s="418"/>
      <c r="LEO686" s="418"/>
      <c r="LEP686" s="418"/>
      <c r="LEQ686" s="417"/>
      <c r="LER686" s="417"/>
      <c r="LES686" s="418"/>
      <c r="LET686" s="418"/>
      <c r="LEU686" s="417"/>
      <c r="LEV686" s="417"/>
      <c r="LEW686" s="418"/>
      <c r="LEX686" s="418"/>
      <c r="LEY686" s="417"/>
      <c r="LEZ686" s="417"/>
      <c r="LFA686" s="417"/>
      <c r="LFB686" s="417"/>
      <c r="LFC686" s="417"/>
      <c r="LFD686" s="417"/>
      <c r="LFE686" s="417"/>
      <c r="LFF686" s="418"/>
      <c r="LFG686" s="418"/>
      <c r="LFH686" s="417"/>
      <c r="LFI686" s="417"/>
      <c r="LFJ686" s="418"/>
      <c r="LFK686" s="418"/>
      <c r="LFL686" s="417"/>
      <c r="LFM686" s="417"/>
      <c r="LFN686" s="417"/>
      <c r="LFO686" s="417"/>
      <c r="LFP686" s="417"/>
      <c r="LFQ686" s="411"/>
      <c r="LFR686" s="443"/>
      <c r="LFS686" s="417"/>
      <c r="LFT686" s="417"/>
      <c r="LFU686" s="417"/>
      <c r="LFV686" s="417"/>
      <c r="LFW686" s="417"/>
      <c r="LFX686" s="417"/>
      <c r="LFY686" s="417"/>
      <c r="LFZ686" s="416"/>
      <c r="LGA686" s="416"/>
      <c r="LGB686" s="416"/>
      <c r="LGC686" s="416"/>
      <c r="LGD686" s="416"/>
      <c r="LGE686" s="416"/>
      <c r="LGF686" s="416"/>
      <c r="LGG686" s="416"/>
      <c r="LGH686" s="416"/>
      <c r="LGI686" s="416"/>
      <c r="LGJ686" s="416"/>
      <c r="LGK686" s="416"/>
      <c r="LGL686" s="416"/>
      <c r="LGM686" s="416"/>
      <c r="LGN686" s="416"/>
      <c r="LGO686" s="416"/>
      <c r="LGP686" s="416"/>
      <c r="LGQ686" s="416"/>
      <c r="LGR686" s="416"/>
      <c r="LGS686" s="416"/>
      <c r="LGT686" s="416"/>
      <c r="LGU686" s="416"/>
      <c r="LGV686" s="416"/>
      <c r="LGW686" s="416"/>
      <c r="LGX686" s="416"/>
      <c r="LGY686" s="416"/>
      <c r="LGZ686" s="416"/>
      <c r="LHA686" s="416"/>
      <c r="LHB686" s="416"/>
      <c r="LHC686" s="416"/>
      <c r="LHD686" s="416"/>
      <c r="LHE686" s="416"/>
      <c r="LHF686" s="416"/>
      <c r="LHG686" s="416"/>
      <c r="LHH686" s="416"/>
      <c r="LHI686" s="416"/>
      <c r="LHJ686" s="416"/>
      <c r="LHK686" s="416"/>
      <c r="LHL686" s="416"/>
      <c r="LHM686" s="416"/>
      <c r="LHN686" s="416"/>
      <c r="LHO686" s="416"/>
      <c r="LHP686" s="416"/>
      <c r="LHQ686" s="416"/>
      <c r="LHR686" s="417"/>
      <c r="LHS686" s="417"/>
      <c r="LHT686" s="417"/>
      <c r="LHU686" s="417"/>
      <c r="LHV686" s="417"/>
      <c r="LHW686" s="417"/>
      <c r="LHX686" s="417"/>
      <c r="LHY686" s="417"/>
      <c r="LHZ686" s="417"/>
      <c r="LIA686" s="417"/>
      <c r="LIB686" s="417"/>
      <c r="LIC686" s="417"/>
      <c r="LID686" s="417"/>
      <c r="LIE686" s="417"/>
      <c r="LIF686" s="417"/>
      <c r="LIG686" s="417"/>
      <c r="LIH686" s="417"/>
      <c r="LII686" s="417"/>
      <c r="LIJ686" s="417"/>
      <c r="LIK686" s="417"/>
      <c r="LIL686" s="417"/>
      <c r="LIM686" s="417"/>
      <c r="LIN686" s="417"/>
      <c r="LIO686" s="417"/>
      <c r="LIP686" s="418"/>
      <c r="LIQ686" s="418"/>
      <c r="LIR686" s="418"/>
      <c r="LIS686" s="418"/>
      <c r="LIT686" s="418"/>
      <c r="LIU686" s="417"/>
      <c r="LIV686" s="417"/>
      <c r="LIW686" s="418"/>
      <c r="LIX686" s="418"/>
      <c r="LIY686" s="417"/>
      <c r="LIZ686" s="417"/>
      <c r="LJA686" s="418"/>
      <c r="LJB686" s="418"/>
      <c r="LJC686" s="417"/>
      <c r="LJD686" s="417"/>
      <c r="LJE686" s="417"/>
      <c r="LJF686" s="417"/>
      <c r="LJG686" s="417"/>
      <c r="LJH686" s="417"/>
      <c r="LJI686" s="417"/>
      <c r="LJJ686" s="418"/>
      <c r="LJK686" s="418"/>
      <c r="LJL686" s="417"/>
      <c r="LJM686" s="417"/>
      <c r="LJN686" s="418"/>
      <c r="LJO686" s="418"/>
      <c r="LJP686" s="417"/>
      <c r="LJQ686" s="417"/>
      <c r="LJR686" s="417"/>
      <c r="LJS686" s="417"/>
      <c r="LJT686" s="417"/>
      <c r="LJU686" s="411"/>
      <c r="LJV686" s="443"/>
      <c r="LJW686" s="417"/>
      <c r="LJX686" s="417"/>
      <c r="LJY686" s="417"/>
      <c r="LJZ686" s="417"/>
      <c r="LKA686" s="417"/>
      <c r="LKB686" s="417"/>
      <c r="LKC686" s="417"/>
      <c r="LKD686" s="416"/>
      <c r="LKE686" s="416"/>
      <c r="LKF686" s="416"/>
      <c r="LKG686" s="416"/>
      <c r="LKH686" s="416"/>
      <c r="LKI686" s="416"/>
      <c r="LKJ686" s="416"/>
      <c r="LKK686" s="416"/>
      <c r="LKL686" s="416"/>
      <c r="LKM686" s="416"/>
      <c r="LKN686" s="416"/>
      <c r="LKO686" s="416"/>
      <c r="LKP686" s="416"/>
      <c r="LKQ686" s="416"/>
      <c r="LKR686" s="416"/>
      <c r="LKS686" s="416"/>
      <c r="LKT686" s="416"/>
      <c r="LKU686" s="416"/>
      <c r="LKV686" s="416"/>
      <c r="LKW686" s="416"/>
      <c r="LKX686" s="416"/>
      <c r="LKY686" s="416"/>
      <c r="LKZ686" s="416"/>
      <c r="LLA686" s="416"/>
      <c r="LLB686" s="416"/>
      <c r="LLC686" s="416"/>
      <c r="LLD686" s="416"/>
      <c r="LLE686" s="416"/>
      <c r="LLF686" s="416"/>
      <c r="LLG686" s="416"/>
      <c r="LLH686" s="416"/>
      <c r="LLI686" s="416"/>
      <c r="LLJ686" s="416"/>
      <c r="LLK686" s="416"/>
      <c r="LLL686" s="416"/>
      <c r="LLM686" s="416"/>
      <c r="LLN686" s="416"/>
      <c r="LLO686" s="416"/>
      <c r="LLP686" s="416"/>
      <c r="LLQ686" s="416"/>
      <c r="LLR686" s="416"/>
      <c r="LLS686" s="416"/>
      <c r="LLT686" s="416"/>
      <c r="LLU686" s="416"/>
      <c r="LLV686" s="417"/>
      <c r="LLW686" s="417"/>
      <c r="LLX686" s="417"/>
      <c r="LLY686" s="417"/>
      <c r="LLZ686" s="417"/>
      <c r="LMA686" s="417"/>
      <c r="LMB686" s="417"/>
      <c r="LMC686" s="417"/>
      <c r="LMD686" s="417"/>
      <c r="LME686" s="417"/>
      <c r="LMF686" s="417"/>
      <c r="LMG686" s="417"/>
      <c r="LMH686" s="417"/>
      <c r="LMI686" s="417"/>
      <c r="LMJ686" s="417"/>
      <c r="LMK686" s="417"/>
      <c r="LML686" s="417"/>
      <c r="LMM686" s="417"/>
      <c r="LMN686" s="417"/>
      <c r="LMO686" s="417"/>
      <c r="LMP686" s="417"/>
      <c r="LMQ686" s="417"/>
      <c r="LMR686" s="417"/>
      <c r="LMS686" s="417"/>
      <c r="LMT686" s="418"/>
      <c r="LMU686" s="418"/>
      <c r="LMV686" s="418"/>
      <c r="LMW686" s="418"/>
      <c r="LMX686" s="418"/>
      <c r="LMY686" s="417"/>
      <c r="LMZ686" s="417"/>
      <c r="LNA686" s="418"/>
      <c r="LNB686" s="418"/>
      <c r="LNC686" s="417"/>
      <c r="LND686" s="417"/>
      <c r="LNE686" s="418"/>
      <c r="LNF686" s="418"/>
      <c r="LNG686" s="417"/>
      <c r="LNH686" s="417"/>
      <c r="LNI686" s="417"/>
      <c r="LNJ686" s="417"/>
      <c r="LNK686" s="417"/>
      <c r="LNL686" s="417"/>
      <c r="LNM686" s="417"/>
      <c r="LNN686" s="418"/>
      <c r="LNO686" s="418"/>
      <c r="LNP686" s="417"/>
      <c r="LNQ686" s="417"/>
      <c r="LNR686" s="418"/>
      <c r="LNS686" s="418"/>
      <c r="LNT686" s="417"/>
      <c r="LNU686" s="417"/>
      <c r="LNV686" s="417"/>
      <c r="LNW686" s="417"/>
      <c r="LNX686" s="417"/>
      <c r="LNY686" s="411"/>
      <c r="LNZ686" s="443"/>
      <c r="LOA686" s="417"/>
      <c r="LOB686" s="417"/>
      <c r="LOC686" s="417"/>
      <c r="LOD686" s="417"/>
      <c r="LOE686" s="417"/>
      <c r="LOF686" s="417"/>
      <c r="LOG686" s="417"/>
      <c r="LOH686" s="416"/>
      <c r="LOI686" s="416"/>
      <c r="LOJ686" s="416"/>
      <c r="LOK686" s="416"/>
      <c r="LOL686" s="416"/>
      <c r="LOM686" s="416"/>
      <c r="LON686" s="416"/>
      <c r="LOO686" s="416"/>
      <c r="LOP686" s="416"/>
      <c r="LOQ686" s="416"/>
      <c r="LOR686" s="416"/>
      <c r="LOS686" s="416"/>
      <c r="LOT686" s="416"/>
      <c r="LOU686" s="416"/>
      <c r="LOV686" s="416"/>
      <c r="LOW686" s="416"/>
      <c r="LOX686" s="416"/>
      <c r="LOY686" s="416"/>
      <c r="LOZ686" s="416"/>
      <c r="LPA686" s="416"/>
      <c r="LPB686" s="416"/>
      <c r="LPC686" s="416"/>
      <c r="LPD686" s="416"/>
      <c r="LPE686" s="416"/>
      <c r="LPF686" s="416"/>
      <c r="LPG686" s="416"/>
      <c r="LPH686" s="416"/>
      <c r="LPI686" s="416"/>
      <c r="LPJ686" s="416"/>
      <c r="LPK686" s="416"/>
      <c r="LPL686" s="416"/>
      <c r="LPM686" s="416"/>
      <c r="LPN686" s="416"/>
      <c r="LPO686" s="416"/>
      <c r="LPP686" s="416"/>
      <c r="LPQ686" s="416"/>
      <c r="LPR686" s="416"/>
      <c r="LPS686" s="416"/>
      <c r="LPT686" s="416"/>
      <c r="LPU686" s="416"/>
      <c r="LPV686" s="416"/>
      <c r="LPW686" s="416"/>
      <c r="LPX686" s="416"/>
      <c r="LPY686" s="416"/>
      <c r="LPZ686" s="417"/>
      <c r="LQA686" s="417"/>
      <c r="LQB686" s="417"/>
      <c r="LQC686" s="417"/>
      <c r="LQD686" s="417"/>
      <c r="LQE686" s="417"/>
      <c r="LQF686" s="417"/>
      <c r="LQG686" s="417"/>
      <c r="LQH686" s="417"/>
      <c r="LQI686" s="417"/>
      <c r="LQJ686" s="417"/>
      <c r="LQK686" s="417"/>
      <c r="LQL686" s="417"/>
      <c r="LQM686" s="417"/>
      <c r="LQN686" s="417"/>
      <c r="LQO686" s="417"/>
      <c r="LQP686" s="417"/>
      <c r="LQQ686" s="417"/>
      <c r="LQR686" s="417"/>
      <c r="LQS686" s="417"/>
      <c r="LQT686" s="417"/>
      <c r="LQU686" s="417"/>
      <c r="LQV686" s="417"/>
      <c r="LQW686" s="417"/>
      <c r="LQX686" s="418"/>
      <c r="LQY686" s="418"/>
      <c r="LQZ686" s="418"/>
      <c r="LRA686" s="418"/>
      <c r="LRB686" s="418"/>
      <c r="LRC686" s="417"/>
      <c r="LRD686" s="417"/>
      <c r="LRE686" s="418"/>
      <c r="LRF686" s="418"/>
      <c r="LRG686" s="417"/>
      <c r="LRH686" s="417"/>
      <c r="LRI686" s="418"/>
      <c r="LRJ686" s="418"/>
      <c r="LRK686" s="417"/>
      <c r="LRL686" s="417"/>
      <c r="LRM686" s="417"/>
      <c r="LRN686" s="417"/>
      <c r="LRO686" s="417"/>
      <c r="LRP686" s="417"/>
      <c r="LRQ686" s="417"/>
      <c r="LRR686" s="418"/>
      <c r="LRS686" s="418"/>
      <c r="LRT686" s="417"/>
      <c r="LRU686" s="417"/>
      <c r="LRV686" s="418"/>
      <c r="LRW686" s="418"/>
      <c r="LRX686" s="417"/>
      <c r="LRY686" s="417"/>
      <c r="LRZ686" s="417"/>
      <c r="LSA686" s="417"/>
      <c r="LSB686" s="417"/>
      <c r="LSC686" s="411"/>
      <c r="LSD686" s="443"/>
      <c r="LSE686" s="417"/>
      <c r="LSF686" s="417"/>
      <c r="LSG686" s="417"/>
      <c r="LSH686" s="417"/>
      <c r="LSI686" s="417"/>
      <c r="LSJ686" s="417"/>
      <c r="LSK686" s="417"/>
      <c r="LSL686" s="416"/>
      <c r="LSM686" s="416"/>
      <c r="LSN686" s="416"/>
      <c r="LSO686" s="416"/>
      <c r="LSP686" s="416"/>
      <c r="LSQ686" s="416"/>
      <c r="LSR686" s="416"/>
      <c r="LSS686" s="416"/>
      <c r="LST686" s="416"/>
      <c r="LSU686" s="416"/>
      <c r="LSV686" s="416"/>
      <c r="LSW686" s="416"/>
      <c r="LSX686" s="416"/>
      <c r="LSY686" s="416"/>
      <c r="LSZ686" s="416"/>
      <c r="LTA686" s="416"/>
      <c r="LTB686" s="416"/>
      <c r="LTC686" s="416"/>
      <c r="LTD686" s="416"/>
      <c r="LTE686" s="416"/>
      <c r="LTF686" s="416"/>
      <c r="LTG686" s="416"/>
      <c r="LTH686" s="416"/>
      <c r="LTI686" s="416"/>
      <c r="LTJ686" s="416"/>
      <c r="LTK686" s="416"/>
      <c r="LTL686" s="416"/>
      <c r="LTM686" s="416"/>
      <c r="LTN686" s="416"/>
      <c r="LTO686" s="416"/>
      <c r="LTP686" s="416"/>
      <c r="LTQ686" s="416"/>
      <c r="LTR686" s="416"/>
      <c r="LTS686" s="416"/>
      <c r="LTT686" s="416"/>
      <c r="LTU686" s="416"/>
      <c r="LTV686" s="416"/>
      <c r="LTW686" s="416"/>
      <c r="LTX686" s="416"/>
      <c r="LTY686" s="416"/>
      <c r="LTZ686" s="416"/>
      <c r="LUA686" s="416"/>
      <c r="LUB686" s="416"/>
      <c r="LUC686" s="416"/>
      <c r="LUD686" s="417"/>
      <c r="LUE686" s="417"/>
      <c r="LUF686" s="417"/>
      <c r="LUG686" s="417"/>
      <c r="LUH686" s="417"/>
      <c r="LUI686" s="417"/>
      <c r="LUJ686" s="417"/>
      <c r="LUK686" s="417"/>
      <c r="LUL686" s="417"/>
      <c r="LUM686" s="417"/>
      <c r="LUN686" s="417"/>
      <c r="LUO686" s="417"/>
      <c r="LUP686" s="417"/>
      <c r="LUQ686" s="417"/>
      <c r="LUR686" s="417"/>
      <c r="LUS686" s="417"/>
      <c r="LUT686" s="417"/>
      <c r="LUU686" s="417"/>
      <c r="LUV686" s="417"/>
      <c r="LUW686" s="417"/>
      <c r="LUX686" s="417"/>
      <c r="LUY686" s="417"/>
      <c r="LUZ686" s="417"/>
      <c r="LVA686" s="417"/>
      <c r="LVB686" s="418"/>
      <c r="LVC686" s="418"/>
      <c r="LVD686" s="418"/>
      <c r="LVE686" s="418"/>
      <c r="LVF686" s="418"/>
      <c r="LVG686" s="417"/>
      <c r="LVH686" s="417"/>
      <c r="LVI686" s="418"/>
      <c r="LVJ686" s="418"/>
      <c r="LVK686" s="417"/>
      <c r="LVL686" s="417"/>
      <c r="LVM686" s="418"/>
      <c r="LVN686" s="418"/>
      <c r="LVO686" s="417"/>
      <c r="LVP686" s="417"/>
      <c r="LVQ686" s="417"/>
      <c r="LVR686" s="417"/>
      <c r="LVS686" s="417"/>
      <c r="LVT686" s="417"/>
      <c r="LVU686" s="417"/>
      <c r="LVV686" s="418"/>
      <c r="LVW686" s="418"/>
      <c r="LVX686" s="417"/>
      <c r="LVY686" s="417"/>
      <c r="LVZ686" s="418"/>
      <c r="LWA686" s="418"/>
      <c r="LWB686" s="417"/>
      <c r="LWC686" s="417"/>
      <c r="LWD686" s="417"/>
      <c r="LWE686" s="417"/>
      <c r="LWF686" s="417"/>
      <c r="LWG686" s="411"/>
      <c r="LWH686" s="443"/>
      <c r="LWI686" s="417"/>
      <c r="LWJ686" s="417"/>
      <c r="LWK686" s="417"/>
      <c r="LWL686" s="417"/>
      <c r="LWM686" s="417"/>
      <c r="LWN686" s="417"/>
      <c r="LWO686" s="417"/>
      <c r="LWP686" s="416"/>
      <c r="LWQ686" s="416"/>
      <c r="LWR686" s="416"/>
      <c r="LWS686" s="416"/>
      <c r="LWT686" s="416"/>
      <c r="LWU686" s="416"/>
      <c r="LWV686" s="416"/>
      <c r="LWW686" s="416"/>
      <c r="LWX686" s="416"/>
      <c r="LWY686" s="416"/>
      <c r="LWZ686" s="416"/>
      <c r="LXA686" s="416"/>
      <c r="LXB686" s="416"/>
      <c r="LXC686" s="416"/>
      <c r="LXD686" s="416"/>
      <c r="LXE686" s="416"/>
      <c r="LXF686" s="416"/>
      <c r="LXG686" s="416"/>
      <c r="LXH686" s="416"/>
      <c r="LXI686" s="416"/>
      <c r="LXJ686" s="416"/>
      <c r="LXK686" s="416"/>
      <c r="LXL686" s="416"/>
      <c r="LXM686" s="416"/>
      <c r="LXN686" s="416"/>
      <c r="LXO686" s="416"/>
      <c r="LXP686" s="416"/>
      <c r="LXQ686" s="416"/>
      <c r="LXR686" s="416"/>
      <c r="LXS686" s="416"/>
      <c r="LXT686" s="416"/>
      <c r="LXU686" s="416"/>
      <c r="LXV686" s="416"/>
      <c r="LXW686" s="416"/>
      <c r="LXX686" s="416"/>
      <c r="LXY686" s="416"/>
      <c r="LXZ686" s="416"/>
      <c r="LYA686" s="416"/>
      <c r="LYB686" s="416"/>
      <c r="LYC686" s="416"/>
      <c r="LYD686" s="416"/>
      <c r="LYE686" s="416"/>
      <c r="LYF686" s="416"/>
      <c r="LYG686" s="416"/>
      <c r="LYH686" s="417"/>
      <c r="LYI686" s="417"/>
      <c r="LYJ686" s="417"/>
      <c r="LYK686" s="417"/>
      <c r="LYL686" s="417"/>
      <c r="LYM686" s="417"/>
      <c r="LYN686" s="417"/>
      <c r="LYO686" s="417"/>
      <c r="LYP686" s="417"/>
      <c r="LYQ686" s="417"/>
      <c r="LYR686" s="417"/>
      <c r="LYS686" s="417"/>
      <c r="LYT686" s="417"/>
      <c r="LYU686" s="417"/>
      <c r="LYV686" s="417"/>
      <c r="LYW686" s="417"/>
      <c r="LYX686" s="417"/>
      <c r="LYY686" s="417"/>
      <c r="LYZ686" s="417"/>
      <c r="LZA686" s="417"/>
      <c r="LZB686" s="417"/>
      <c r="LZC686" s="417"/>
      <c r="LZD686" s="417"/>
      <c r="LZE686" s="417"/>
      <c r="LZF686" s="418"/>
      <c r="LZG686" s="418"/>
      <c r="LZH686" s="418"/>
      <c r="LZI686" s="418"/>
      <c r="LZJ686" s="418"/>
      <c r="LZK686" s="417"/>
      <c r="LZL686" s="417"/>
      <c r="LZM686" s="418"/>
      <c r="LZN686" s="418"/>
      <c r="LZO686" s="417"/>
      <c r="LZP686" s="417"/>
      <c r="LZQ686" s="418"/>
      <c r="LZR686" s="418"/>
      <c r="LZS686" s="417"/>
      <c r="LZT686" s="417"/>
      <c r="LZU686" s="417"/>
      <c r="LZV686" s="417"/>
      <c r="LZW686" s="417"/>
      <c r="LZX686" s="417"/>
      <c r="LZY686" s="417"/>
      <c r="LZZ686" s="418"/>
      <c r="MAA686" s="418"/>
      <c r="MAB686" s="417"/>
      <c r="MAC686" s="417"/>
      <c r="MAD686" s="418"/>
      <c r="MAE686" s="418"/>
      <c r="MAF686" s="417"/>
      <c r="MAG686" s="417"/>
      <c r="MAH686" s="417"/>
      <c r="MAI686" s="417"/>
      <c r="MAJ686" s="417"/>
      <c r="MAK686" s="411"/>
      <c r="MAL686" s="443"/>
      <c r="MAM686" s="417"/>
      <c r="MAN686" s="417"/>
      <c r="MAO686" s="417"/>
      <c r="MAP686" s="417"/>
      <c r="MAQ686" s="417"/>
      <c r="MAR686" s="417"/>
      <c r="MAS686" s="417"/>
      <c r="MAT686" s="416"/>
      <c r="MAU686" s="416"/>
      <c r="MAV686" s="416"/>
      <c r="MAW686" s="416"/>
      <c r="MAX686" s="416"/>
      <c r="MAY686" s="416"/>
      <c r="MAZ686" s="416"/>
      <c r="MBA686" s="416"/>
      <c r="MBB686" s="416"/>
      <c r="MBC686" s="416"/>
      <c r="MBD686" s="416"/>
      <c r="MBE686" s="416"/>
      <c r="MBF686" s="416"/>
      <c r="MBG686" s="416"/>
      <c r="MBH686" s="416"/>
      <c r="MBI686" s="416"/>
      <c r="MBJ686" s="416"/>
      <c r="MBK686" s="416"/>
      <c r="MBL686" s="416"/>
      <c r="MBM686" s="416"/>
      <c r="MBN686" s="416"/>
      <c r="MBO686" s="416"/>
      <c r="MBP686" s="416"/>
      <c r="MBQ686" s="416"/>
      <c r="MBR686" s="416"/>
      <c r="MBS686" s="416"/>
      <c r="MBT686" s="416"/>
      <c r="MBU686" s="416"/>
      <c r="MBV686" s="416"/>
      <c r="MBW686" s="416"/>
      <c r="MBX686" s="416"/>
      <c r="MBY686" s="416"/>
      <c r="MBZ686" s="416"/>
      <c r="MCA686" s="416"/>
      <c r="MCB686" s="416"/>
      <c r="MCC686" s="416"/>
      <c r="MCD686" s="416"/>
      <c r="MCE686" s="416"/>
      <c r="MCF686" s="416"/>
      <c r="MCG686" s="416"/>
      <c r="MCH686" s="416"/>
      <c r="MCI686" s="416"/>
      <c r="MCJ686" s="416"/>
      <c r="MCK686" s="416"/>
      <c r="MCL686" s="417"/>
      <c r="MCM686" s="417"/>
      <c r="MCN686" s="417"/>
      <c r="MCO686" s="417"/>
      <c r="MCP686" s="417"/>
      <c r="MCQ686" s="417"/>
      <c r="MCR686" s="417"/>
      <c r="MCS686" s="417"/>
      <c r="MCT686" s="417"/>
      <c r="MCU686" s="417"/>
      <c r="MCV686" s="417"/>
      <c r="MCW686" s="417"/>
      <c r="MCX686" s="417"/>
      <c r="MCY686" s="417"/>
      <c r="MCZ686" s="417"/>
      <c r="MDA686" s="417"/>
      <c r="MDB686" s="417"/>
      <c r="MDC686" s="417"/>
      <c r="MDD686" s="417"/>
      <c r="MDE686" s="417"/>
      <c r="MDF686" s="417"/>
      <c r="MDG686" s="417"/>
      <c r="MDH686" s="417"/>
      <c r="MDI686" s="417"/>
      <c r="MDJ686" s="418"/>
      <c r="MDK686" s="418"/>
      <c r="MDL686" s="418"/>
      <c r="MDM686" s="418"/>
      <c r="MDN686" s="418"/>
      <c r="MDO686" s="417"/>
      <c r="MDP686" s="417"/>
      <c r="MDQ686" s="418"/>
      <c r="MDR686" s="418"/>
      <c r="MDS686" s="417"/>
      <c r="MDT686" s="417"/>
      <c r="MDU686" s="418"/>
      <c r="MDV686" s="418"/>
      <c r="MDW686" s="417"/>
      <c r="MDX686" s="417"/>
      <c r="MDY686" s="417"/>
      <c r="MDZ686" s="417"/>
      <c r="MEA686" s="417"/>
      <c r="MEB686" s="417"/>
      <c r="MEC686" s="417"/>
      <c r="MED686" s="418"/>
      <c r="MEE686" s="418"/>
      <c r="MEF686" s="417"/>
      <c r="MEG686" s="417"/>
      <c r="MEH686" s="418"/>
      <c r="MEI686" s="418"/>
      <c r="MEJ686" s="417"/>
      <c r="MEK686" s="417"/>
      <c r="MEL686" s="417"/>
      <c r="MEM686" s="417"/>
      <c r="MEN686" s="417"/>
      <c r="MEO686" s="411"/>
      <c r="MEP686" s="443"/>
      <c r="MEQ686" s="417"/>
      <c r="MER686" s="417"/>
      <c r="MES686" s="417"/>
      <c r="MET686" s="417"/>
      <c r="MEU686" s="417"/>
      <c r="MEV686" s="417"/>
      <c r="MEW686" s="417"/>
      <c r="MEX686" s="416"/>
      <c r="MEY686" s="416"/>
      <c r="MEZ686" s="416"/>
      <c r="MFA686" s="416"/>
      <c r="MFB686" s="416"/>
      <c r="MFC686" s="416"/>
      <c r="MFD686" s="416"/>
      <c r="MFE686" s="416"/>
      <c r="MFF686" s="416"/>
      <c r="MFG686" s="416"/>
      <c r="MFH686" s="416"/>
      <c r="MFI686" s="416"/>
      <c r="MFJ686" s="416"/>
      <c r="MFK686" s="416"/>
      <c r="MFL686" s="416"/>
      <c r="MFM686" s="416"/>
      <c r="MFN686" s="416"/>
      <c r="MFO686" s="416"/>
      <c r="MFP686" s="416"/>
      <c r="MFQ686" s="416"/>
      <c r="MFR686" s="416"/>
      <c r="MFS686" s="416"/>
      <c r="MFT686" s="416"/>
      <c r="MFU686" s="416"/>
      <c r="MFV686" s="416"/>
      <c r="MFW686" s="416"/>
      <c r="MFX686" s="416"/>
      <c r="MFY686" s="416"/>
      <c r="MFZ686" s="416"/>
      <c r="MGA686" s="416"/>
      <c r="MGB686" s="416"/>
      <c r="MGC686" s="416"/>
      <c r="MGD686" s="416"/>
      <c r="MGE686" s="416"/>
      <c r="MGF686" s="416"/>
      <c r="MGG686" s="416"/>
      <c r="MGH686" s="416"/>
      <c r="MGI686" s="416"/>
      <c r="MGJ686" s="416"/>
      <c r="MGK686" s="416"/>
      <c r="MGL686" s="416"/>
      <c r="MGM686" s="416"/>
      <c r="MGN686" s="416"/>
      <c r="MGO686" s="416"/>
      <c r="MGP686" s="417"/>
      <c r="MGQ686" s="417"/>
      <c r="MGR686" s="417"/>
      <c r="MGS686" s="417"/>
      <c r="MGT686" s="417"/>
      <c r="MGU686" s="417"/>
      <c r="MGV686" s="417"/>
      <c r="MGW686" s="417"/>
      <c r="MGX686" s="417"/>
      <c r="MGY686" s="417"/>
      <c r="MGZ686" s="417"/>
      <c r="MHA686" s="417"/>
      <c r="MHB686" s="417"/>
      <c r="MHC686" s="417"/>
      <c r="MHD686" s="417"/>
      <c r="MHE686" s="417"/>
      <c r="MHF686" s="417"/>
      <c r="MHG686" s="417"/>
      <c r="MHH686" s="417"/>
      <c r="MHI686" s="417"/>
      <c r="MHJ686" s="417"/>
      <c r="MHK686" s="417"/>
      <c r="MHL686" s="417"/>
      <c r="MHM686" s="417"/>
      <c r="MHN686" s="418"/>
      <c r="MHO686" s="418"/>
      <c r="MHP686" s="418"/>
      <c r="MHQ686" s="418"/>
      <c r="MHR686" s="418"/>
      <c r="MHS686" s="417"/>
      <c r="MHT686" s="417"/>
      <c r="MHU686" s="418"/>
      <c r="MHV686" s="418"/>
      <c r="MHW686" s="417"/>
      <c r="MHX686" s="417"/>
      <c r="MHY686" s="418"/>
      <c r="MHZ686" s="418"/>
      <c r="MIA686" s="417"/>
      <c r="MIB686" s="417"/>
      <c r="MIC686" s="417"/>
      <c r="MID686" s="417"/>
      <c r="MIE686" s="417"/>
      <c r="MIF686" s="417"/>
      <c r="MIG686" s="417"/>
      <c r="MIH686" s="418"/>
      <c r="MII686" s="418"/>
      <c r="MIJ686" s="417"/>
      <c r="MIK686" s="417"/>
      <c r="MIL686" s="418"/>
      <c r="MIM686" s="418"/>
      <c r="MIN686" s="417"/>
      <c r="MIO686" s="417"/>
      <c r="MIP686" s="417"/>
      <c r="MIQ686" s="417"/>
      <c r="MIR686" s="417"/>
      <c r="MIS686" s="411"/>
      <c r="MIT686" s="443"/>
      <c r="MIU686" s="417"/>
      <c r="MIV686" s="417"/>
      <c r="MIW686" s="417"/>
      <c r="MIX686" s="417"/>
      <c r="MIY686" s="417"/>
      <c r="MIZ686" s="417"/>
      <c r="MJA686" s="417"/>
      <c r="MJB686" s="416"/>
      <c r="MJC686" s="416"/>
      <c r="MJD686" s="416"/>
      <c r="MJE686" s="416"/>
      <c r="MJF686" s="416"/>
      <c r="MJG686" s="416"/>
      <c r="MJH686" s="416"/>
      <c r="MJI686" s="416"/>
      <c r="MJJ686" s="416"/>
      <c r="MJK686" s="416"/>
      <c r="MJL686" s="416"/>
      <c r="MJM686" s="416"/>
      <c r="MJN686" s="416"/>
      <c r="MJO686" s="416"/>
      <c r="MJP686" s="416"/>
      <c r="MJQ686" s="416"/>
      <c r="MJR686" s="416"/>
      <c r="MJS686" s="416"/>
      <c r="MJT686" s="416"/>
      <c r="MJU686" s="416"/>
      <c r="MJV686" s="416"/>
      <c r="MJW686" s="416"/>
      <c r="MJX686" s="416"/>
      <c r="MJY686" s="416"/>
      <c r="MJZ686" s="416"/>
      <c r="MKA686" s="416"/>
      <c r="MKB686" s="416"/>
      <c r="MKC686" s="416"/>
      <c r="MKD686" s="416"/>
      <c r="MKE686" s="416"/>
      <c r="MKF686" s="416"/>
      <c r="MKG686" s="416"/>
      <c r="MKH686" s="416"/>
      <c r="MKI686" s="416"/>
      <c r="MKJ686" s="416"/>
      <c r="MKK686" s="416"/>
      <c r="MKL686" s="416"/>
      <c r="MKM686" s="416"/>
      <c r="MKN686" s="416"/>
      <c r="MKO686" s="416"/>
      <c r="MKP686" s="416"/>
      <c r="MKQ686" s="416"/>
      <c r="MKR686" s="416"/>
      <c r="MKS686" s="416"/>
      <c r="MKT686" s="417"/>
      <c r="MKU686" s="417"/>
      <c r="MKV686" s="417"/>
      <c r="MKW686" s="417"/>
      <c r="MKX686" s="417"/>
      <c r="MKY686" s="417"/>
      <c r="MKZ686" s="417"/>
      <c r="MLA686" s="417"/>
      <c r="MLB686" s="417"/>
      <c r="MLC686" s="417"/>
      <c r="MLD686" s="417"/>
      <c r="MLE686" s="417"/>
      <c r="MLF686" s="417"/>
      <c r="MLG686" s="417"/>
      <c r="MLH686" s="417"/>
      <c r="MLI686" s="417"/>
      <c r="MLJ686" s="417"/>
      <c r="MLK686" s="417"/>
      <c r="MLL686" s="417"/>
      <c r="MLM686" s="417"/>
      <c r="MLN686" s="417"/>
      <c r="MLO686" s="417"/>
      <c r="MLP686" s="417"/>
      <c r="MLQ686" s="417"/>
      <c r="MLR686" s="418"/>
      <c r="MLS686" s="418"/>
      <c r="MLT686" s="418"/>
      <c r="MLU686" s="418"/>
      <c r="MLV686" s="418"/>
      <c r="MLW686" s="417"/>
      <c r="MLX686" s="417"/>
      <c r="MLY686" s="418"/>
      <c r="MLZ686" s="418"/>
      <c r="MMA686" s="417"/>
      <c r="MMB686" s="417"/>
      <c r="MMC686" s="418"/>
      <c r="MMD686" s="418"/>
      <c r="MME686" s="417"/>
      <c r="MMF686" s="417"/>
      <c r="MMG686" s="417"/>
      <c r="MMH686" s="417"/>
      <c r="MMI686" s="417"/>
      <c r="MMJ686" s="417"/>
      <c r="MMK686" s="417"/>
      <c r="MML686" s="418"/>
      <c r="MMM686" s="418"/>
      <c r="MMN686" s="417"/>
      <c r="MMO686" s="417"/>
      <c r="MMP686" s="418"/>
      <c r="MMQ686" s="418"/>
      <c r="MMR686" s="417"/>
      <c r="MMS686" s="417"/>
      <c r="MMT686" s="417"/>
      <c r="MMU686" s="417"/>
      <c r="MMV686" s="417"/>
      <c r="MMW686" s="411"/>
      <c r="MMX686" s="443"/>
      <c r="MMY686" s="417"/>
      <c r="MMZ686" s="417"/>
      <c r="MNA686" s="417"/>
      <c r="MNB686" s="417"/>
      <c r="MNC686" s="417"/>
      <c r="MND686" s="417"/>
      <c r="MNE686" s="417"/>
      <c r="MNF686" s="416"/>
      <c r="MNG686" s="416"/>
      <c r="MNH686" s="416"/>
      <c r="MNI686" s="416"/>
      <c r="MNJ686" s="416"/>
      <c r="MNK686" s="416"/>
      <c r="MNL686" s="416"/>
      <c r="MNM686" s="416"/>
      <c r="MNN686" s="416"/>
      <c r="MNO686" s="416"/>
      <c r="MNP686" s="416"/>
      <c r="MNQ686" s="416"/>
      <c r="MNR686" s="416"/>
      <c r="MNS686" s="416"/>
      <c r="MNT686" s="416"/>
      <c r="MNU686" s="416"/>
      <c r="MNV686" s="416"/>
      <c r="MNW686" s="416"/>
      <c r="MNX686" s="416"/>
      <c r="MNY686" s="416"/>
      <c r="MNZ686" s="416"/>
      <c r="MOA686" s="416"/>
      <c r="MOB686" s="416"/>
      <c r="MOC686" s="416"/>
      <c r="MOD686" s="416"/>
      <c r="MOE686" s="416"/>
      <c r="MOF686" s="416"/>
      <c r="MOG686" s="416"/>
      <c r="MOH686" s="416"/>
      <c r="MOI686" s="416"/>
      <c r="MOJ686" s="416"/>
      <c r="MOK686" s="416"/>
      <c r="MOL686" s="416"/>
      <c r="MOM686" s="416"/>
      <c r="MON686" s="416"/>
      <c r="MOO686" s="416"/>
      <c r="MOP686" s="416"/>
      <c r="MOQ686" s="416"/>
      <c r="MOR686" s="416"/>
      <c r="MOS686" s="416"/>
      <c r="MOT686" s="416"/>
      <c r="MOU686" s="416"/>
      <c r="MOV686" s="416"/>
      <c r="MOW686" s="416"/>
      <c r="MOX686" s="417"/>
      <c r="MOY686" s="417"/>
      <c r="MOZ686" s="417"/>
      <c r="MPA686" s="417"/>
      <c r="MPB686" s="417"/>
      <c r="MPC686" s="417"/>
      <c r="MPD686" s="417"/>
      <c r="MPE686" s="417"/>
      <c r="MPF686" s="417"/>
      <c r="MPG686" s="417"/>
      <c r="MPH686" s="417"/>
      <c r="MPI686" s="417"/>
      <c r="MPJ686" s="417"/>
      <c r="MPK686" s="417"/>
      <c r="MPL686" s="417"/>
      <c r="MPM686" s="417"/>
      <c r="MPN686" s="417"/>
      <c r="MPO686" s="417"/>
      <c r="MPP686" s="417"/>
      <c r="MPQ686" s="417"/>
      <c r="MPR686" s="417"/>
      <c r="MPS686" s="417"/>
      <c r="MPT686" s="417"/>
      <c r="MPU686" s="417"/>
      <c r="MPV686" s="418"/>
      <c r="MPW686" s="418"/>
      <c r="MPX686" s="418"/>
      <c r="MPY686" s="418"/>
      <c r="MPZ686" s="418"/>
      <c r="MQA686" s="417"/>
      <c r="MQB686" s="417"/>
      <c r="MQC686" s="418"/>
      <c r="MQD686" s="418"/>
      <c r="MQE686" s="417"/>
      <c r="MQF686" s="417"/>
      <c r="MQG686" s="418"/>
      <c r="MQH686" s="418"/>
      <c r="MQI686" s="417"/>
      <c r="MQJ686" s="417"/>
      <c r="MQK686" s="417"/>
      <c r="MQL686" s="417"/>
      <c r="MQM686" s="417"/>
      <c r="MQN686" s="417"/>
      <c r="MQO686" s="417"/>
      <c r="MQP686" s="418"/>
      <c r="MQQ686" s="418"/>
      <c r="MQR686" s="417"/>
      <c r="MQS686" s="417"/>
      <c r="MQT686" s="418"/>
      <c r="MQU686" s="418"/>
      <c r="MQV686" s="417"/>
      <c r="MQW686" s="417"/>
      <c r="MQX686" s="417"/>
      <c r="MQY686" s="417"/>
      <c r="MQZ686" s="417"/>
      <c r="MRA686" s="411"/>
      <c r="MRB686" s="443"/>
      <c r="MRC686" s="417"/>
      <c r="MRD686" s="417"/>
      <c r="MRE686" s="417"/>
      <c r="MRF686" s="417"/>
      <c r="MRG686" s="417"/>
      <c r="MRH686" s="417"/>
      <c r="MRI686" s="417"/>
      <c r="MRJ686" s="416"/>
      <c r="MRK686" s="416"/>
      <c r="MRL686" s="416"/>
      <c r="MRM686" s="416"/>
      <c r="MRN686" s="416"/>
      <c r="MRO686" s="416"/>
      <c r="MRP686" s="416"/>
      <c r="MRQ686" s="416"/>
      <c r="MRR686" s="416"/>
      <c r="MRS686" s="416"/>
      <c r="MRT686" s="416"/>
      <c r="MRU686" s="416"/>
      <c r="MRV686" s="416"/>
      <c r="MRW686" s="416"/>
      <c r="MRX686" s="416"/>
      <c r="MRY686" s="416"/>
      <c r="MRZ686" s="416"/>
      <c r="MSA686" s="416"/>
      <c r="MSB686" s="416"/>
      <c r="MSC686" s="416"/>
      <c r="MSD686" s="416"/>
      <c r="MSE686" s="416"/>
      <c r="MSF686" s="416"/>
      <c r="MSG686" s="416"/>
      <c r="MSH686" s="416"/>
      <c r="MSI686" s="416"/>
      <c r="MSJ686" s="416"/>
      <c r="MSK686" s="416"/>
      <c r="MSL686" s="416"/>
      <c r="MSM686" s="416"/>
      <c r="MSN686" s="416"/>
      <c r="MSO686" s="416"/>
      <c r="MSP686" s="416"/>
      <c r="MSQ686" s="416"/>
      <c r="MSR686" s="416"/>
      <c r="MSS686" s="416"/>
      <c r="MST686" s="416"/>
      <c r="MSU686" s="416"/>
      <c r="MSV686" s="416"/>
      <c r="MSW686" s="416"/>
      <c r="MSX686" s="416"/>
      <c r="MSY686" s="416"/>
      <c r="MSZ686" s="416"/>
      <c r="MTA686" s="416"/>
      <c r="MTB686" s="417"/>
      <c r="MTC686" s="417"/>
      <c r="MTD686" s="417"/>
      <c r="MTE686" s="417"/>
      <c r="MTF686" s="417"/>
      <c r="MTG686" s="417"/>
      <c r="MTH686" s="417"/>
      <c r="MTI686" s="417"/>
      <c r="MTJ686" s="417"/>
      <c r="MTK686" s="417"/>
      <c r="MTL686" s="417"/>
      <c r="MTM686" s="417"/>
      <c r="MTN686" s="417"/>
      <c r="MTO686" s="417"/>
      <c r="MTP686" s="417"/>
      <c r="MTQ686" s="417"/>
      <c r="MTR686" s="417"/>
      <c r="MTS686" s="417"/>
      <c r="MTT686" s="417"/>
      <c r="MTU686" s="417"/>
      <c r="MTV686" s="417"/>
      <c r="MTW686" s="417"/>
      <c r="MTX686" s="417"/>
      <c r="MTY686" s="417"/>
      <c r="MTZ686" s="418"/>
      <c r="MUA686" s="418"/>
      <c r="MUB686" s="418"/>
      <c r="MUC686" s="418"/>
      <c r="MUD686" s="418"/>
      <c r="MUE686" s="417"/>
      <c r="MUF686" s="417"/>
      <c r="MUG686" s="418"/>
      <c r="MUH686" s="418"/>
      <c r="MUI686" s="417"/>
      <c r="MUJ686" s="417"/>
      <c r="MUK686" s="418"/>
      <c r="MUL686" s="418"/>
      <c r="MUM686" s="417"/>
      <c r="MUN686" s="417"/>
      <c r="MUO686" s="417"/>
      <c r="MUP686" s="417"/>
      <c r="MUQ686" s="417"/>
      <c r="MUR686" s="417"/>
      <c r="MUS686" s="417"/>
      <c r="MUT686" s="418"/>
      <c r="MUU686" s="418"/>
      <c r="MUV686" s="417"/>
      <c r="MUW686" s="417"/>
      <c r="MUX686" s="418"/>
      <c r="MUY686" s="418"/>
      <c r="MUZ686" s="417"/>
      <c r="MVA686" s="417"/>
      <c r="MVB686" s="417"/>
      <c r="MVC686" s="417"/>
      <c r="MVD686" s="417"/>
      <c r="MVE686" s="411"/>
      <c r="MVF686" s="443"/>
      <c r="MVG686" s="417"/>
      <c r="MVH686" s="417"/>
      <c r="MVI686" s="417"/>
      <c r="MVJ686" s="417"/>
      <c r="MVK686" s="417"/>
      <c r="MVL686" s="417"/>
      <c r="MVM686" s="417"/>
      <c r="MVN686" s="416"/>
      <c r="MVO686" s="416"/>
      <c r="MVP686" s="416"/>
      <c r="MVQ686" s="416"/>
      <c r="MVR686" s="416"/>
      <c r="MVS686" s="416"/>
      <c r="MVT686" s="416"/>
      <c r="MVU686" s="416"/>
      <c r="MVV686" s="416"/>
      <c r="MVW686" s="416"/>
      <c r="MVX686" s="416"/>
      <c r="MVY686" s="416"/>
      <c r="MVZ686" s="416"/>
      <c r="MWA686" s="416"/>
      <c r="MWB686" s="416"/>
      <c r="MWC686" s="416"/>
      <c r="MWD686" s="416"/>
      <c r="MWE686" s="416"/>
      <c r="MWF686" s="416"/>
      <c r="MWG686" s="416"/>
      <c r="MWH686" s="416"/>
      <c r="MWI686" s="416"/>
      <c r="MWJ686" s="416"/>
      <c r="MWK686" s="416"/>
      <c r="MWL686" s="416"/>
      <c r="MWM686" s="416"/>
      <c r="MWN686" s="416"/>
      <c r="MWO686" s="416"/>
      <c r="MWP686" s="416"/>
      <c r="MWQ686" s="416"/>
      <c r="MWR686" s="416"/>
      <c r="MWS686" s="416"/>
      <c r="MWT686" s="416"/>
      <c r="MWU686" s="416"/>
      <c r="MWV686" s="416"/>
      <c r="MWW686" s="416"/>
      <c r="MWX686" s="416"/>
      <c r="MWY686" s="416"/>
      <c r="MWZ686" s="416"/>
      <c r="MXA686" s="416"/>
      <c r="MXB686" s="416"/>
      <c r="MXC686" s="416"/>
      <c r="MXD686" s="416"/>
      <c r="MXE686" s="416"/>
      <c r="MXF686" s="417"/>
      <c r="MXG686" s="417"/>
      <c r="MXH686" s="417"/>
      <c r="MXI686" s="417"/>
      <c r="MXJ686" s="417"/>
      <c r="MXK686" s="417"/>
      <c r="MXL686" s="417"/>
      <c r="MXM686" s="417"/>
      <c r="MXN686" s="417"/>
      <c r="MXO686" s="417"/>
      <c r="MXP686" s="417"/>
      <c r="MXQ686" s="417"/>
      <c r="MXR686" s="417"/>
      <c r="MXS686" s="417"/>
      <c r="MXT686" s="417"/>
      <c r="MXU686" s="417"/>
      <c r="MXV686" s="417"/>
      <c r="MXW686" s="417"/>
      <c r="MXX686" s="417"/>
      <c r="MXY686" s="417"/>
      <c r="MXZ686" s="417"/>
      <c r="MYA686" s="417"/>
      <c r="MYB686" s="417"/>
      <c r="MYC686" s="417"/>
      <c r="MYD686" s="418"/>
      <c r="MYE686" s="418"/>
      <c r="MYF686" s="418"/>
      <c r="MYG686" s="418"/>
      <c r="MYH686" s="418"/>
      <c r="MYI686" s="417"/>
      <c r="MYJ686" s="417"/>
      <c r="MYK686" s="418"/>
      <c r="MYL686" s="418"/>
      <c r="MYM686" s="417"/>
      <c r="MYN686" s="417"/>
      <c r="MYO686" s="418"/>
      <c r="MYP686" s="418"/>
      <c r="MYQ686" s="417"/>
      <c r="MYR686" s="417"/>
      <c r="MYS686" s="417"/>
      <c r="MYT686" s="417"/>
      <c r="MYU686" s="417"/>
      <c r="MYV686" s="417"/>
      <c r="MYW686" s="417"/>
      <c r="MYX686" s="418"/>
      <c r="MYY686" s="418"/>
      <c r="MYZ686" s="417"/>
      <c r="MZA686" s="417"/>
      <c r="MZB686" s="418"/>
      <c r="MZC686" s="418"/>
      <c r="MZD686" s="417"/>
      <c r="MZE686" s="417"/>
      <c r="MZF686" s="417"/>
      <c r="MZG686" s="417"/>
      <c r="MZH686" s="417"/>
      <c r="MZI686" s="411"/>
      <c r="MZJ686" s="443"/>
      <c r="MZK686" s="417"/>
      <c r="MZL686" s="417"/>
      <c r="MZM686" s="417"/>
      <c r="MZN686" s="417"/>
      <c r="MZO686" s="417"/>
      <c r="MZP686" s="417"/>
      <c r="MZQ686" s="417"/>
      <c r="MZR686" s="416"/>
      <c r="MZS686" s="416"/>
      <c r="MZT686" s="416"/>
      <c r="MZU686" s="416"/>
      <c r="MZV686" s="416"/>
      <c r="MZW686" s="416"/>
      <c r="MZX686" s="416"/>
      <c r="MZY686" s="416"/>
      <c r="MZZ686" s="416"/>
      <c r="NAA686" s="416"/>
      <c r="NAB686" s="416"/>
      <c r="NAC686" s="416"/>
      <c r="NAD686" s="416"/>
      <c r="NAE686" s="416"/>
      <c r="NAF686" s="416"/>
      <c r="NAG686" s="416"/>
      <c r="NAH686" s="416"/>
      <c r="NAI686" s="416"/>
      <c r="NAJ686" s="416"/>
      <c r="NAK686" s="416"/>
      <c r="NAL686" s="416"/>
      <c r="NAM686" s="416"/>
      <c r="NAN686" s="416"/>
      <c r="NAO686" s="416"/>
      <c r="NAP686" s="416"/>
      <c r="NAQ686" s="416"/>
      <c r="NAR686" s="416"/>
      <c r="NAS686" s="416"/>
      <c r="NAT686" s="416"/>
      <c r="NAU686" s="416"/>
      <c r="NAV686" s="416"/>
      <c r="NAW686" s="416"/>
      <c r="NAX686" s="416"/>
      <c r="NAY686" s="416"/>
      <c r="NAZ686" s="416"/>
      <c r="NBA686" s="416"/>
      <c r="NBB686" s="416"/>
      <c r="NBC686" s="416"/>
      <c r="NBD686" s="416"/>
      <c r="NBE686" s="416"/>
      <c r="NBF686" s="416"/>
      <c r="NBG686" s="416"/>
      <c r="NBH686" s="416"/>
      <c r="NBI686" s="416"/>
      <c r="NBJ686" s="417"/>
      <c r="NBK686" s="417"/>
      <c r="NBL686" s="417"/>
      <c r="NBM686" s="417"/>
      <c r="NBN686" s="417"/>
      <c r="NBO686" s="417"/>
      <c r="NBP686" s="417"/>
      <c r="NBQ686" s="417"/>
      <c r="NBR686" s="417"/>
      <c r="NBS686" s="417"/>
      <c r="NBT686" s="417"/>
      <c r="NBU686" s="417"/>
      <c r="NBV686" s="417"/>
      <c r="NBW686" s="417"/>
      <c r="NBX686" s="417"/>
      <c r="NBY686" s="417"/>
      <c r="NBZ686" s="417"/>
      <c r="NCA686" s="417"/>
      <c r="NCB686" s="417"/>
      <c r="NCC686" s="417"/>
      <c r="NCD686" s="417"/>
      <c r="NCE686" s="417"/>
      <c r="NCF686" s="417"/>
      <c r="NCG686" s="417"/>
      <c r="NCH686" s="418"/>
      <c r="NCI686" s="418"/>
      <c r="NCJ686" s="418"/>
      <c r="NCK686" s="418"/>
      <c r="NCL686" s="418"/>
      <c r="NCM686" s="417"/>
      <c r="NCN686" s="417"/>
      <c r="NCO686" s="418"/>
      <c r="NCP686" s="418"/>
      <c r="NCQ686" s="417"/>
      <c r="NCR686" s="417"/>
      <c r="NCS686" s="418"/>
      <c r="NCT686" s="418"/>
      <c r="NCU686" s="417"/>
      <c r="NCV686" s="417"/>
      <c r="NCW686" s="417"/>
      <c r="NCX686" s="417"/>
      <c r="NCY686" s="417"/>
      <c r="NCZ686" s="417"/>
      <c r="NDA686" s="417"/>
      <c r="NDB686" s="418"/>
      <c r="NDC686" s="418"/>
      <c r="NDD686" s="417"/>
      <c r="NDE686" s="417"/>
      <c r="NDF686" s="418"/>
      <c r="NDG686" s="418"/>
      <c r="NDH686" s="417"/>
      <c r="NDI686" s="417"/>
      <c r="NDJ686" s="417"/>
      <c r="NDK686" s="417"/>
      <c r="NDL686" s="417"/>
      <c r="NDM686" s="411"/>
      <c r="NDN686" s="443"/>
      <c r="NDO686" s="417"/>
      <c r="NDP686" s="417"/>
      <c r="NDQ686" s="417"/>
      <c r="NDR686" s="417"/>
      <c r="NDS686" s="417"/>
      <c r="NDT686" s="417"/>
      <c r="NDU686" s="417"/>
      <c r="NDV686" s="416"/>
      <c r="NDW686" s="416"/>
      <c r="NDX686" s="416"/>
      <c r="NDY686" s="416"/>
      <c r="NDZ686" s="416"/>
      <c r="NEA686" s="416"/>
      <c r="NEB686" s="416"/>
      <c r="NEC686" s="416"/>
      <c r="NED686" s="416"/>
      <c r="NEE686" s="416"/>
      <c r="NEF686" s="416"/>
      <c r="NEG686" s="416"/>
      <c r="NEH686" s="416"/>
      <c r="NEI686" s="416"/>
      <c r="NEJ686" s="416"/>
      <c r="NEK686" s="416"/>
      <c r="NEL686" s="416"/>
      <c r="NEM686" s="416"/>
      <c r="NEN686" s="416"/>
      <c r="NEO686" s="416"/>
      <c r="NEP686" s="416"/>
      <c r="NEQ686" s="416"/>
      <c r="NER686" s="416"/>
      <c r="NES686" s="416"/>
      <c r="NET686" s="416"/>
      <c r="NEU686" s="416"/>
      <c r="NEV686" s="416"/>
      <c r="NEW686" s="416"/>
      <c r="NEX686" s="416"/>
      <c r="NEY686" s="416"/>
      <c r="NEZ686" s="416"/>
      <c r="NFA686" s="416"/>
      <c r="NFB686" s="416"/>
      <c r="NFC686" s="416"/>
      <c r="NFD686" s="416"/>
      <c r="NFE686" s="416"/>
      <c r="NFF686" s="416"/>
      <c r="NFG686" s="416"/>
      <c r="NFH686" s="416"/>
      <c r="NFI686" s="416"/>
      <c r="NFJ686" s="416"/>
      <c r="NFK686" s="416"/>
      <c r="NFL686" s="416"/>
      <c r="NFM686" s="416"/>
      <c r="NFN686" s="417"/>
      <c r="NFO686" s="417"/>
      <c r="NFP686" s="417"/>
      <c r="NFQ686" s="417"/>
      <c r="NFR686" s="417"/>
      <c r="NFS686" s="417"/>
      <c r="NFT686" s="417"/>
      <c r="NFU686" s="417"/>
      <c r="NFV686" s="417"/>
      <c r="NFW686" s="417"/>
      <c r="NFX686" s="417"/>
      <c r="NFY686" s="417"/>
      <c r="NFZ686" s="417"/>
      <c r="NGA686" s="417"/>
      <c r="NGB686" s="417"/>
      <c r="NGC686" s="417"/>
      <c r="NGD686" s="417"/>
      <c r="NGE686" s="417"/>
      <c r="NGF686" s="417"/>
      <c r="NGG686" s="417"/>
      <c r="NGH686" s="417"/>
      <c r="NGI686" s="417"/>
      <c r="NGJ686" s="417"/>
      <c r="NGK686" s="417"/>
      <c r="NGL686" s="418"/>
      <c r="NGM686" s="418"/>
      <c r="NGN686" s="418"/>
      <c r="NGO686" s="418"/>
      <c r="NGP686" s="418"/>
      <c r="NGQ686" s="417"/>
      <c r="NGR686" s="417"/>
      <c r="NGS686" s="418"/>
      <c r="NGT686" s="418"/>
      <c r="NGU686" s="417"/>
      <c r="NGV686" s="417"/>
      <c r="NGW686" s="418"/>
      <c r="NGX686" s="418"/>
      <c r="NGY686" s="417"/>
      <c r="NGZ686" s="417"/>
      <c r="NHA686" s="417"/>
      <c r="NHB686" s="417"/>
      <c r="NHC686" s="417"/>
      <c r="NHD686" s="417"/>
      <c r="NHE686" s="417"/>
      <c r="NHF686" s="418"/>
      <c r="NHG686" s="418"/>
      <c r="NHH686" s="417"/>
      <c r="NHI686" s="417"/>
      <c r="NHJ686" s="418"/>
      <c r="NHK686" s="418"/>
      <c r="NHL686" s="417"/>
      <c r="NHM686" s="417"/>
      <c r="NHN686" s="417"/>
      <c r="NHO686" s="417"/>
      <c r="NHP686" s="417"/>
      <c r="NHQ686" s="411"/>
      <c r="NHR686" s="443"/>
      <c r="NHS686" s="417"/>
      <c r="NHT686" s="417"/>
      <c r="NHU686" s="417"/>
      <c r="NHV686" s="417"/>
      <c r="NHW686" s="417"/>
      <c r="NHX686" s="417"/>
      <c r="NHY686" s="417"/>
      <c r="NHZ686" s="416"/>
      <c r="NIA686" s="416"/>
      <c r="NIB686" s="416"/>
      <c r="NIC686" s="416"/>
      <c r="NID686" s="416"/>
      <c r="NIE686" s="416"/>
      <c r="NIF686" s="416"/>
      <c r="NIG686" s="416"/>
      <c r="NIH686" s="416"/>
      <c r="NII686" s="416"/>
      <c r="NIJ686" s="416"/>
      <c r="NIK686" s="416"/>
      <c r="NIL686" s="416"/>
      <c r="NIM686" s="416"/>
      <c r="NIN686" s="416"/>
      <c r="NIO686" s="416"/>
      <c r="NIP686" s="416"/>
      <c r="NIQ686" s="416"/>
      <c r="NIR686" s="416"/>
      <c r="NIS686" s="416"/>
      <c r="NIT686" s="416"/>
      <c r="NIU686" s="416"/>
      <c r="NIV686" s="416"/>
      <c r="NIW686" s="416"/>
      <c r="NIX686" s="416"/>
      <c r="NIY686" s="416"/>
      <c r="NIZ686" s="416"/>
      <c r="NJA686" s="416"/>
      <c r="NJB686" s="416"/>
      <c r="NJC686" s="416"/>
      <c r="NJD686" s="416"/>
      <c r="NJE686" s="416"/>
      <c r="NJF686" s="416"/>
      <c r="NJG686" s="416"/>
      <c r="NJH686" s="416"/>
      <c r="NJI686" s="416"/>
      <c r="NJJ686" s="416"/>
      <c r="NJK686" s="416"/>
      <c r="NJL686" s="416"/>
      <c r="NJM686" s="416"/>
      <c r="NJN686" s="416"/>
      <c r="NJO686" s="416"/>
      <c r="NJP686" s="416"/>
      <c r="NJQ686" s="416"/>
      <c r="NJR686" s="417"/>
      <c r="NJS686" s="417"/>
      <c r="NJT686" s="417"/>
      <c r="NJU686" s="417"/>
      <c r="NJV686" s="417"/>
      <c r="NJW686" s="417"/>
      <c r="NJX686" s="417"/>
      <c r="NJY686" s="417"/>
      <c r="NJZ686" s="417"/>
      <c r="NKA686" s="417"/>
      <c r="NKB686" s="417"/>
      <c r="NKC686" s="417"/>
      <c r="NKD686" s="417"/>
      <c r="NKE686" s="417"/>
      <c r="NKF686" s="417"/>
      <c r="NKG686" s="417"/>
      <c r="NKH686" s="417"/>
      <c r="NKI686" s="417"/>
      <c r="NKJ686" s="417"/>
      <c r="NKK686" s="417"/>
      <c r="NKL686" s="417"/>
      <c r="NKM686" s="417"/>
      <c r="NKN686" s="417"/>
      <c r="NKO686" s="417"/>
      <c r="NKP686" s="418"/>
      <c r="NKQ686" s="418"/>
      <c r="NKR686" s="418"/>
      <c r="NKS686" s="418"/>
      <c r="NKT686" s="418"/>
      <c r="NKU686" s="417"/>
      <c r="NKV686" s="417"/>
      <c r="NKW686" s="418"/>
      <c r="NKX686" s="418"/>
      <c r="NKY686" s="417"/>
      <c r="NKZ686" s="417"/>
      <c r="NLA686" s="418"/>
      <c r="NLB686" s="418"/>
      <c r="NLC686" s="417"/>
      <c r="NLD686" s="417"/>
      <c r="NLE686" s="417"/>
      <c r="NLF686" s="417"/>
      <c r="NLG686" s="417"/>
      <c r="NLH686" s="417"/>
      <c r="NLI686" s="417"/>
      <c r="NLJ686" s="418"/>
      <c r="NLK686" s="418"/>
      <c r="NLL686" s="417"/>
      <c r="NLM686" s="417"/>
      <c r="NLN686" s="418"/>
      <c r="NLO686" s="418"/>
      <c r="NLP686" s="417"/>
      <c r="NLQ686" s="417"/>
      <c r="NLR686" s="417"/>
      <c r="NLS686" s="417"/>
      <c r="NLT686" s="417"/>
      <c r="NLU686" s="411"/>
      <c r="NLV686" s="443"/>
      <c r="NLW686" s="417"/>
      <c r="NLX686" s="417"/>
      <c r="NLY686" s="417"/>
      <c r="NLZ686" s="417"/>
      <c r="NMA686" s="417"/>
      <c r="NMB686" s="417"/>
      <c r="NMC686" s="417"/>
      <c r="NMD686" s="416"/>
      <c r="NME686" s="416"/>
      <c r="NMF686" s="416"/>
      <c r="NMG686" s="416"/>
      <c r="NMH686" s="416"/>
      <c r="NMI686" s="416"/>
      <c r="NMJ686" s="416"/>
      <c r="NMK686" s="416"/>
      <c r="NML686" s="416"/>
      <c r="NMM686" s="416"/>
      <c r="NMN686" s="416"/>
      <c r="NMO686" s="416"/>
      <c r="NMP686" s="416"/>
      <c r="NMQ686" s="416"/>
      <c r="NMR686" s="416"/>
      <c r="NMS686" s="416"/>
      <c r="NMT686" s="416"/>
      <c r="NMU686" s="416"/>
      <c r="NMV686" s="416"/>
      <c r="NMW686" s="416"/>
      <c r="NMX686" s="416"/>
      <c r="NMY686" s="416"/>
      <c r="NMZ686" s="416"/>
      <c r="NNA686" s="416"/>
      <c r="NNB686" s="416"/>
      <c r="NNC686" s="416"/>
      <c r="NND686" s="416"/>
      <c r="NNE686" s="416"/>
      <c r="NNF686" s="416"/>
      <c r="NNG686" s="416"/>
      <c r="NNH686" s="416"/>
      <c r="NNI686" s="416"/>
      <c r="NNJ686" s="416"/>
      <c r="NNK686" s="416"/>
      <c r="NNL686" s="416"/>
      <c r="NNM686" s="416"/>
      <c r="NNN686" s="416"/>
      <c r="NNO686" s="416"/>
      <c r="NNP686" s="416"/>
      <c r="NNQ686" s="416"/>
      <c r="NNR686" s="416"/>
      <c r="NNS686" s="416"/>
      <c r="NNT686" s="416"/>
      <c r="NNU686" s="416"/>
      <c r="NNV686" s="417"/>
      <c r="NNW686" s="417"/>
      <c r="NNX686" s="417"/>
      <c r="NNY686" s="417"/>
      <c r="NNZ686" s="417"/>
      <c r="NOA686" s="417"/>
      <c r="NOB686" s="417"/>
      <c r="NOC686" s="417"/>
      <c r="NOD686" s="417"/>
      <c r="NOE686" s="417"/>
      <c r="NOF686" s="417"/>
      <c r="NOG686" s="417"/>
      <c r="NOH686" s="417"/>
      <c r="NOI686" s="417"/>
      <c r="NOJ686" s="417"/>
      <c r="NOK686" s="417"/>
      <c r="NOL686" s="417"/>
      <c r="NOM686" s="417"/>
      <c r="NON686" s="417"/>
      <c r="NOO686" s="417"/>
      <c r="NOP686" s="417"/>
      <c r="NOQ686" s="417"/>
      <c r="NOR686" s="417"/>
      <c r="NOS686" s="417"/>
      <c r="NOT686" s="418"/>
      <c r="NOU686" s="418"/>
      <c r="NOV686" s="418"/>
      <c r="NOW686" s="418"/>
      <c r="NOX686" s="418"/>
      <c r="NOY686" s="417"/>
      <c r="NOZ686" s="417"/>
      <c r="NPA686" s="418"/>
      <c r="NPB686" s="418"/>
      <c r="NPC686" s="417"/>
      <c r="NPD686" s="417"/>
      <c r="NPE686" s="418"/>
      <c r="NPF686" s="418"/>
      <c r="NPG686" s="417"/>
      <c r="NPH686" s="417"/>
      <c r="NPI686" s="417"/>
      <c r="NPJ686" s="417"/>
      <c r="NPK686" s="417"/>
      <c r="NPL686" s="417"/>
      <c r="NPM686" s="417"/>
      <c r="NPN686" s="418"/>
      <c r="NPO686" s="418"/>
      <c r="NPP686" s="417"/>
      <c r="NPQ686" s="417"/>
      <c r="NPR686" s="418"/>
      <c r="NPS686" s="418"/>
      <c r="NPT686" s="417"/>
      <c r="NPU686" s="417"/>
      <c r="NPV686" s="417"/>
      <c r="NPW686" s="417"/>
      <c r="NPX686" s="417"/>
      <c r="NPY686" s="411"/>
      <c r="NPZ686" s="443"/>
      <c r="NQA686" s="417"/>
      <c r="NQB686" s="417"/>
      <c r="NQC686" s="417"/>
      <c r="NQD686" s="417"/>
      <c r="NQE686" s="417"/>
      <c r="NQF686" s="417"/>
      <c r="NQG686" s="417"/>
      <c r="NQH686" s="416"/>
      <c r="NQI686" s="416"/>
      <c r="NQJ686" s="416"/>
      <c r="NQK686" s="416"/>
      <c r="NQL686" s="416"/>
      <c r="NQM686" s="416"/>
      <c r="NQN686" s="416"/>
      <c r="NQO686" s="416"/>
      <c r="NQP686" s="416"/>
      <c r="NQQ686" s="416"/>
      <c r="NQR686" s="416"/>
      <c r="NQS686" s="416"/>
      <c r="NQT686" s="416"/>
      <c r="NQU686" s="416"/>
      <c r="NQV686" s="416"/>
      <c r="NQW686" s="416"/>
      <c r="NQX686" s="416"/>
      <c r="NQY686" s="416"/>
      <c r="NQZ686" s="416"/>
      <c r="NRA686" s="416"/>
      <c r="NRB686" s="416"/>
      <c r="NRC686" s="416"/>
      <c r="NRD686" s="416"/>
      <c r="NRE686" s="416"/>
      <c r="NRF686" s="416"/>
      <c r="NRG686" s="416"/>
      <c r="NRH686" s="416"/>
      <c r="NRI686" s="416"/>
      <c r="NRJ686" s="416"/>
      <c r="NRK686" s="416"/>
      <c r="NRL686" s="416"/>
      <c r="NRM686" s="416"/>
      <c r="NRN686" s="416"/>
      <c r="NRO686" s="416"/>
      <c r="NRP686" s="416"/>
      <c r="NRQ686" s="416"/>
      <c r="NRR686" s="416"/>
      <c r="NRS686" s="416"/>
      <c r="NRT686" s="416"/>
      <c r="NRU686" s="416"/>
      <c r="NRV686" s="416"/>
      <c r="NRW686" s="416"/>
      <c r="NRX686" s="416"/>
      <c r="NRY686" s="416"/>
      <c r="NRZ686" s="417"/>
      <c r="NSA686" s="417"/>
      <c r="NSB686" s="417"/>
      <c r="NSC686" s="417"/>
      <c r="NSD686" s="417"/>
      <c r="NSE686" s="417"/>
      <c r="NSF686" s="417"/>
      <c r="NSG686" s="417"/>
      <c r="NSH686" s="417"/>
      <c r="NSI686" s="417"/>
      <c r="NSJ686" s="417"/>
      <c r="NSK686" s="417"/>
      <c r="NSL686" s="417"/>
      <c r="NSM686" s="417"/>
      <c r="NSN686" s="417"/>
      <c r="NSO686" s="417"/>
      <c r="NSP686" s="417"/>
      <c r="NSQ686" s="417"/>
      <c r="NSR686" s="417"/>
      <c r="NSS686" s="417"/>
      <c r="NST686" s="417"/>
      <c r="NSU686" s="417"/>
      <c r="NSV686" s="417"/>
      <c r="NSW686" s="417"/>
      <c r="NSX686" s="418"/>
      <c r="NSY686" s="418"/>
      <c r="NSZ686" s="418"/>
      <c r="NTA686" s="418"/>
      <c r="NTB686" s="418"/>
      <c r="NTC686" s="417"/>
      <c r="NTD686" s="417"/>
      <c r="NTE686" s="418"/>
      <c r="NTF686" s="418"/>
      <c r="NTG686" s="417"/>
      <c r="NTH686" s="417"/>
      <c r="NTI686" s="418"/>
      <c r="NTJ686" s="418"/>
      <c r="NTK686" s="417"/>
      <c r="NTL686" s="417"/>
      <c r="NTM686" s="417"/>
      <c r="NTN686" s="417"/>
      <c r="NTO686" s="417"/>
      <c r="NTP686" s="417"/>
      <c r="NTQ686" s="417"/>
      <c r="NTR686" s="418"/>
      <c r="NTS686" s="418"/>
      <c r="NTT686" s="417"/>
      <c r="NTU686" s="417"/>
      <c r="NTV686" s="418"/>
      <c r="NTW686" s="418"/>
      <c r="NTX686" s="417"/>
      <c r="NTY686" s="417"/>
      <c r="NTZ686" s="417"/>
      <c r="NUA686" s="417"/>
      <c r="NUB686" s="417"/>
      <c r="NUC686" s="411"/>
      <c r="NUD686" s="443"/>
      <c r="NUE686" s="417"/>
      <c r="NUF686" s="417"/>
      <c r="NUG686" s="417"/>
      <c r="NUH686" s="417"/>
      <c r="NUI686" s="417"/>
      <c r="NUJ686" s="417"/>
      <c r="NUK686" s="417"/>
      <c r="NUL686" s="416"/>
      <c r="NUM686" s="416"/>
      <c r="NUN686" s="416"/>
      <c r="NUO686" s="416"/>
      <c r="NUP686" s="416"/>
      <c r="NUQ686" s="416"/>
      <c r="NUR686" s="416"/>
      <c r="NUS686" s="416"/>
      <c r="NUT686" s="416"/>
      <c r="NUU686" s="416"/>
      <c r="NUV686" s="416"/>
      <c r="NUW686" s="416"/>
      <c r="NUX686" s="416"/>
      <c r="NUY686" s="416"/>
      <c r="NUZ686" s="416"/>
      <c r="NVA686" s="416"/>
      <c r="NVB686" s="416"/>
      <c r="NVC686" s="416"/>
      <c r="NVD686" s="416"/>
      <c r="NVE686" s="416"/>
      <c r="NVF686" s="416"/>
      <c r="NVG686" s="416"/>
      <c r="NVH686" s="416"/>
      <c r="NVI686" s="416"/>
      <c r="NVJ686" s="416"/>
      <c r="NVK686" s="416"/>
      <c r="NVL686" s="416"/>
      <c r="NVM686" s="416"/>
      <c r="NVN686" s="416"/>
      <c r="NVO686" s="416"/>
      <c r="NVP686" s="416"/>
      <c r="NVQ686" s="416"/>
      <c r="NVR686" s="416"/>
      <c r="NVS686" s="416"/>
      <c r="NVT686" s="416"/>
      <c r="NVU686" s="416"/>
      <c r="NVV686" s="416"/>
      <c r="NVW686" s="416"/>
      <c r="NVX686" s="416"/>
      <c r="NVY686" s="416"/>
      <c r="NVZ686" s="416"/>
      <c r="NWA686" s="416"/>
      <c r="NWB686" s="416"/>
      <c r="NWC686" s="416"/>
      <c r="NWD686" s="417"/>
      <c r="NWE686" s="417"/>
      <c r="NWF686" s="417"/>
      <c r="NWG686" s="417"/>
      <c r="NWH686" s="417"/>
      <c r="NWI686" s="417"/>
      <c r="NWJ686" s="417"/>
      <c r="NWK686" s="417"/>
      <c r="NWL686" s="417"/>
      <c r="NWM686" s="417"/>
      <c r="NWN686" s="417"/>
      <c r="NWO686" s="417"/>
      <c r="NWP686" s="417"/>
      <c r="NWQ686" s="417"/>
      <c r="NWR686" s="417"/>
      <c r="NWS686" s="417"/>
      <c r="NWT686" s="417"/>
      <c r="NWU686" s="417"/>
      <c r="NWV686" s="417"/>
      <c r="NWW686" s="417"/>
      <c r="NWX686" s="417"/>
      <c r="NWY686" s="417"/>
      <c r="NWZ686" s="417"/>
      <c r="NXA686" s="417"/>
      <c r="NXB686" s="418"/>
      <c r="NXC686" s="418"/>
      <c r="NXD686" s="418"/>
      <c r="NXE686" s="418"/>
      <c r="NXF686" s="418"/>
      <c r="NXG686" s="417"/>
      <c r="NXH686" s="417"/>
      <c r="NXI686" s="418"/>
      <c r="NXJ686" s="418"/>
      <c r="NXK686" s="417"/>
      <c r="NXL686" s="417"/>
      <c r="NXM686" s="418"/>
      <c r="NXN686" s="418"/>
      <c r="NXO686" s="417"/>
      <c r="NXP686" s="417"/>
      <c r="NXQ686" s="417"/>
      <c r="NXR686" s="417"/>
      <c r="NXS686" s="417"/>
      <c r="NXT686" s="417"/>
      <c r="NXU686" s="417"/>
      <c r="NXV686" s="418"/>
      <c r="NXW686" s="418"/>
      <c r="NXX686" s="417"/>
      <c r="NXY686" s="417"/>
      <c r="NXZ686" s="418"/>
      <c r="NYA686" s="418"/>
      <c r="NYB686" s="417"/>
      <c r="NYC686" s="417"/>
      <c r="NYD686" s="417"/>
      <c r="NYE686" s="417"/>
      <c r="NYF686" s="417"/>
      <c r="NYG686" s="411"/>
      <c r="NYH686" s="443"/>
      <c r="NYI686" s="417"/>
      <c r="NYJ686" s="417"/>
      <c r="NYK686" s="417"/>
      <c r="NYL686" s="417"/>
      <c r="NYM686" s="417"/>
      <c r="NYN686" s="417"/>
      <c r="NYO686" s="417"/>
      <c r="NYP686" s="416"/>
      <c r="NYQ686" s="416"/>
      <c r="NYR686" s="416"/>
      <c r="NYS686" s="416"/>
      <c r="NYT686" s="416"/>
      <c r="NYU686" s="416"/>
      <c r="NYV686" s="416"/>
      <c r="NYW686" s="416"/>
      <c r="NYX686" s="416"/>
      <c r="NYY686" s="416"/>
      <c r="NYZ686" s="416"/>
      <c r="NZA686" s="416"/>
      <c r="NZB686" s="416"/>
      <c r="NZC686" s="416"/>
      <c r="NZD686" s="416"/>
      <c r="NZE686" s="416"/>
      <c r="NZF686" s="416"/>
      <c r="NZG686" s="416"/>
      <c r="NZH686" s="416"/>
      <c r="NZI686" s="416"/>
      <c r="NZJ686" s="416"/>
      <c r="NZK686" s="416"/>
      <c r="NZL686" s="416"/>
      <c r="NZM686" s="416"/>
      <c r="NZN686" s="416"/>
      <c r="NZO686" s="416"/>
      <c r="NZP686" s="416"/>
      <c r="NZQ686" s="416"/>
      <c r="NZR686" s="416"/>
      <c r="NZS686" s="416"/>
      <c r="NZT686" s="416"/>
      <c r="NZU686" s="416"/>
      <c r="NZV686" s="416"/>
      <c r="NZW686" s="416"/>
      <c r="NZX686" s="416"/>
      <c r="NZY686" s="416"/>
      <c r="NZZ686" s="416"/>
      <c r="OAA686" s="416"/>
      <c r="OAB686" s="416"/>
      <c r="OAC686" s="416"/>
      <c r="OAD686" s="416"/>
      <c r="OAE686" s="416"/>
      <c r="OAF686" s="416"/>
      <c r="OAG686" s="416"/>
      <c r="OAH686" s="417"/>
      <c r="OAI686" s="417"/>
      <c r="OAJ686" s="417"/>
      <c r="OAK686" s="417"/>
      <c r="OAL686" s="417"/>
      <c r="OAM686" s="417"/>
      <c r="OAN686" s="417"/>
      <c r="OAO686" s="417"/>
      <c r="OAP686" s="417"/>
      <c r="OAQ686" s="417"/>
      <c r="OAR686" s="417"/>
      <c r="OAS686" s="417"/>
      <c r="OAT686" s="417"/>
      <c r="OAU686" s="417"/>
      <c r="OAV686" s="417"/>
      <c r="OAW686" s="417"/>
      <c r="OAX686" s="417"/>
      <c r="OAY686" s="417"/>
      <c r="OAZ686" s="417"/>
      <c r="OBA686" s="417"/>
      <c r="OBB686" s="417"/>
      <c r="OBC686" s="417"/>
      <c r="OBD686" s="417"/>
      <c r="OBE686" s="417"/>
      <c r="OBF686" s="418"/>
      <c r="OBG686" s="418"/>
      <c r="OBH686" s="418"/>
      <c r="OBI686" s="418"/>
      <c r="OBJ686" s="418"/>
      <c r="OBK686" s="417"/>
      <c r="OBL686" s="417"/>
      <c r="OBM686" s="418"/>
      <c r="OBN686" s="418"/>
      <c r="OBO686" s="417"/>
      <c r="OBP686" s="417"/>
      <c r="OBQ686" s="418"/>
      <c r="OBR686" s="418"/>
      <c r="OBS686" s="417"/>
      <c r="OBT686" s="417"/>
      <c r="OBU686" s="417"/>
      <c r="OBV686" s="417"/>
      <c r="OBW686" s="417"/>
      <c r="OBX686" s="417"/>
      <c r="OBY686" s="417"/>
      <c r="OBZ686" s="418"/>
      <c r="OCA686" s="418"/>
      <c r="OCB686" s="417"/>
      <c r="OCC686" s="417"/>
      <c r="OCD686" s="418"/>
      <c r="OCE686" s="418"/>
      <c r="OCF686" s="417"/>
      <c r="OCG686" s="417"/>
      <c r="OCH686" s="417"/>
      <c r="OCI686" s="417"/>
      <c r="OCJ686" s="417"/>
      <c r="OCK686" s="411"/>
      <c r="OCL686" s="443"/>
      <c r="OCM686" s="417"/>
      <c r="OCN686" s="417"/>
      <c r="OCO686" s="417"/>
      <c r="OCP686" s="417"/>
      <c r="OCQ686" s="417"/>
      <c r="OCR686" s="417"/>
      <c r="OCS686" s="417"/>
      <c r="OCT686" s="416"/>
      <c r="OCU686" s="416"/>
      <c r="OCV686" s="416"/>
      <c r="OCW686" s="416"/>
      <c r="OCX686" s="416"/>
      <c r="OCY686" s="416"/>
      <c r="OCZ686" s="416"/>
      <c r="ODA686" s="416"/>
      <c r="ODB686" s="416"/>
      <c r="ODC686" s="416"/>
      <c r="ODD686" s="416"/>
      <c r="ODE686" s="416"/>
      <c r="ODF686" s="416"/>
      <c r="ODG686" s="416"/>
      <c r="ODH686" s="416"/>
      <c r="ODI686" s="416"/>
      <c r="ODJ686" s="416"/>
      <c r="ODK686" s="416"/>
      <c r="ODL686" s="416"/>
      <c r="ODM686" s="416"/>
      <c r="ODN686" s="416"/>
      <c r="ODO686" s="416"/>
      <c r="ODP686" s="416"/>
      <c r="ODQ686" s="416"/>
      <c r="ODR686" s="416"/>
      <c r="ODS686" s="416"/>
      <c r="ODT686" s="416"/>
      <c r="ODU686" s="416"/>
      <c r="ODV686" s="416"/>
      <c r="ODW686" s="416"/>
      <c r="ODX686" s="416"/>
      <c r="ODY686" s="416"/>
      <c r="ODZ686" s="416"/>
      <c r="OEA686" s="416"/>
      <c r="OEB686" s="416"/>
      <c r="OEC686" s="416"/>
      <c r="OED686" s="416"/>
      <c r="OEE686" s="416"/>
      <c r="OEF686" s="416"/>
      <c r="OEG686" s="416"/>
      <c r="OEH686" s="416"/>
      <c r="OEI686" s="416"/>
      <c r="OEJ686" s="416"/>
      <c r="OEK686" s="416"/>
      <c r="OEL686" s="417"/>
      <c r="OEM686" s="417"/>
      <c r="OEN686" s="417"/>
      <c r="OEO686" s="417"/>
      <c r="OEP686" s="417"/>
      <c r="OEQ686" s="417"/>
      <c r="OER686" s="417"/>
      <c r="OES686" s="417"/>
      <c r="OET686" s="417"/>
      <c r="OEU686" s="417"/>
      <c r="OEV686" s="417"/>
      <c r="OEW686" s="417"/>
      <c r="OEX686" s="417"/>
      <c r="OEY686" s="417"/>
      <c r="OEZ686" s="417"/>
      <c r="OFA686" s="417"/>
      <c r="OFB686" s="417"/>
      <c r="OFC686" s="417"/>
      <c r="OFD686" s="417"/>
      <c r="OFE686" s="417"/>
      <c r="OFF686" s="417"/>
      <c r="OFG686" s="417"/>
      <c r="OFH686" s="417"/>
      <c r="OFI686" s="417"/>
      <c r="OFJ686" s="418"/>
      <c r="OFK686" s="418"/>
      <c r="OFL686" s="418"/>
      <c r="OFM686" s="418"/>
      <c r="OFN686" s="418"/>
      <c r="OFO686" s="417"/>
      <c r="OFP686" s="417"/>
      <c r="OFQ686" s="418"/>
      <c r="OFR686" s="418"/>
      <c r="OFS686" s="417"/>
      <c r="OFT686" s="417"/>
      <c r="OFU686" s="418"/>
      <c r="OFV686" s="418"/>
      <c r="OFW686" s="417"/>
      <c r="OFX686" s="417"/>
      <c r="OFY686" s="417"/>
      <c r="OFZ686" s="417"/>
      <c r="OGA686" s="417"/>
      <c r="OGB686" s="417"/>
      <c r="OGC686" s="417"/>
      <c r="OGD686" s="418"/>
      <c r="OGE686" s="418"/>
      <c r="OGF686" s="417"/>
      <c r="OGG686" s="417"/>
      <c r="OGH686" s="418"/>
      <c r="OGI686" s="418"/>
      <c r="OGJ686" s="417"/>
      <c r="OGK686" s="417"/>
      <c r="OGL686" s="417"/>
      <c r="OGM686" s="417"/>
      <c r="OGN686" s="417"/>
      <c r="OGO686" s="411"/>
      <c r="OGP686" s="443"/>
      <c r="OGQ686" s="417"/>
      <c r="OGR686" s="417"/>
      <c r="OGS686" s="417"/>
      <c r="OGT686" s="417"/>
      <c r="OGU686" s="417"/>
      <c r="OGV686" s="417"/>
      <c r="OGW686" s="417"/>
      <c r="OGX686" s="416"/>
      <c r="OGY686" s="416"/>
      <c r="OGZ686" s="416"/>
      <c r="OHA686" s="416"/>
      <c r="OHB686" s="416"/>
      <c r="OHC686" s="416"/>
      <c r="OHD686" s="416"/>
      <c r="OHE686" s="416"/>
      <c r="OHF686" s="416"/>
      <c r="OHG686" s="416"/>
      <c r="OHH686" s="416"/>
      <c r="OHI686" s="416"/>
      <c r="OHJ686" s="416"/>
      <c r="OHK686" s="416"/>
      <c r="OHL686" s="416"/>
      <c r="OHM686" s="416"/>
      <c r="OHN686" s="416"/>
      <c r="OHO686" s="416"/>
      <c r="OHP686" s="416"/>
      <c r="OHQ686" s="416"/>
      <c r="OHR686" s="416"/>
      <c r="OHS686" s="416"/>
      <c r="OHT686" s="416"/>
      <c r="OHU686" s="416"/>
      <c r="OHV686" s="416"/>
      <c r="OHW686" s="416"/>
      <c r="OHX686" s="416"/>
      <c r="OHY686" s="416"/>
      <c r="OHZ686" s="416"/>
      <c r="OIA686" s="416"/>
      <c r="OIB686" s="416"/>
      <c r="OIC686" s="416"/>
      <c r="OID686" s="416"/>
      <c r="OIE686" s="416"/>
      <c r="OIF686" s="416"/>
      <c r="OIG686" s="416"/>
      <c r="OIH686" s="416"/>
      <c r="OII686" s="416"/>
      <c r="OIJ686" s="416"/>
      <c r="OIK686" s="416"/>
      <c r="OIL686" s="416"/>
      <c r="OIM686" s="416"/>
      <c r="OIN686" s="416"/>
      <c r="OIO686" s="416"/>
      <c r="OIP686" s="417"/>
      <c r="OIQ686" s="417"/>
      <c r="OIR686" s="417"/>
      <c r="OIS686" s="417"/>
      <c r="OIT686" s="417"/>
      <c r="OIU686" s="417"/>
      <c r="OIV686" s="417"/>
      <c r="OIW686" s="417"/>
      <c r="OIX686" s="417"/>
      <c r="OIY686" s="417"/>
      <c r="OIZ686" s="417"/>
      <c r="OJA686" s="417"/>
      <c r="OJB686" s="417"/>
      <c r="OJC686" s="417"/>
      <c r="OJD686" s="417"/>
      <c r="OJE686" s="417"/>
      <c r="OJF686" s="417"/>
      <c r="OJG686" s="417"/>
      <c r="OJH686" s="417"/>
      <c r="OJI686" s="417"/>
      <c r="OJJ686" s="417"/>
      <c r="OJK686" s="417"/>
      <c r="OJL686" s="417"/>
      <c r="OJM686" s="417"/>
      <c r="OJN686" s="418"/>
      <c r="OJO686" s="418"/>
      <c r="OJP686" s="418"/>
      <c r="OJQ686" s="418"/>
      <c r="OJR686" s="418"/>
      <c r="OJS686" s="417"/>
      <c r="OJT686" s="417"/>
      <c r="OJU686" s="418"/>
      <c r="OJV686" s="418"/>
      <c r="OJW686" s="417"/>
      <c r="OJX686" s="417"/>
      <c r="OJY686" s="418"/>
      <c r="OJZ686" s="418"/>
      <c r="OKA686" s="417"/>
      <c r="OKB686" s="417"/>
      <c r="OKC686" s="417"/>
      <c r="OKD686" s="417"/>
      <c r="OKE686" s="417"/>
      <c r="OKF686" s="417"/>
      <c r="OKG686" s="417"/>
      <c r="OKH686" s="418"/>
      <c r="OKI686" s="418"/>
      <c r="OKJ686" s="417"/>
      <c r="OKK686" s="417"/>
      <c r="OKL686" s="418"/>
      <c r="OKM686" s="418"/>
      <c r="OKN686" s="417"/>
      <c r="OKO686" s="417"/>
      <c r="OKP686" s="417"/>
      <c r="OKQ686" s="417"/>
      <c r="OKR686" s="417"/>
      <c r="OKS686" s="411"/>
      <c r="OKT686" s="443"/>
      <c r="OKU686" s="417"/>
      <c r="OKV686" s="417"/>
      <c r="OKW686" s="417"/>
      <c r="OKX686" s="417"/>
      <c r="OKY686" s="417"/>
      <c r="OKZ686" s="417"/>
      <c r="OLA686" s="417"/>
      <c r="OLB686" s="416"/>
      <c r="OLC686" s="416"/>
      <c r="OLD686" s="416"/>
      <c r="OLE686" s="416"/>
      <c r="OLF686" s="416"/>
      <c r="OLG686" s="416"/>
      <c r="OLH686" s="416"/>
      <c r="OLI686" s="416"/>
      <c r="OLJ686" s="416"/>
      <c r="OLK686" s="416"/>
      <c r="OLL686" s="416"/>
      <c r="OLM686" s="416"/>
      <c r="OLN686" s="416"/>
      <c r="OLO686" s="416"/>
      <c r="OLP686" s="416"/>
      <c r="OLQ686" s="416"/>
      <c r="OLR686" s="416"/>
      <c r="OLS686" s="416"/>
      <c r="OLT686" s="416"/>
      <c r="OLU686" s="416"/>
      <c r="OLV686" s="416"/>
      <c r="OLW686" s="416"/>
      <c r="OLX686" s="416"/>
      <c r="OLY686" s="416"/>
      <c r="OLZ686" s="416"/>
      <c r="OMA686" s="416"/>
      <c r="OMB686" s="416"/>
      <c r="OMC686" s="416"/>
      <c r="OMD686" s="416"/>
      <c r="OME686" s="416"/>
      <c r="OMF686" s="416"/>
      <c r="OMG686" s="416"/>
      <c r="OMH686" s="416"/>
      <c r="OMI686" s="416"/>
      <c r="OMJ686" s="416"/>
      <c r="OMK686" s="416"/>
      <c r="OML686" s="416"/>
      <c r="OMM686" s="416"/>
      <c r="OMN686" s="416"/>
      <c r="OMO686" s="416"/>
      <c r="OMP686" s="416"/>
      <c r="OMQ686" s="416"/>
      <c r="OMR686" s="416"/>
      <c r="OMS686" s="416"/>
      <c r="OMT686" s="417"/>
      <c r="OMU686" s="417"/>
      <c r="OMV686" s="417"/>
      <c r="OMW686" s="417"/>
      <c r="OMX686" s="417"/>
      <c r="OMY686" s="417"/>
      <c r="OMZ686" s="417"/>
      <c r="ONA686" s="417"/>
      <c r="ONB686" s="417"/>
      <c r="ONC686" s="417"/>
      <c r="OND686" s="417"/>
      <c r="ONE686" s="417"/>
      <c r="ONF686" s="417"/>
      <c r="ONG686" s="417"/>
      <c r="ONH686" s="417"/>
      <c r="ONI686" s="417"/>
      <c r="ONJ686" s="417"/>
      <c r="ONK686" s="417"/>
      <c r="ONL686" s="417"/>
      <c r="ONM686" s="417"/>
      <c r="ONN686" s="417"/>
      <c r="ONO686" s="417"/>
      <c r="ONP686" s="417"/>
      <c r="ONQ686" s="417"/>
      <c r="ONR686" s="418"/>
      <c r="ONS686" s="418"/>
      <c r="ONT686" s="418"/>
      <c r="ONU686" s="418"/>
      <c r="ONV686" s="418"/>
      <c r="ONW686" s="417"/>
      <c r="ONX686" s="417"/>
      <c r="ONY686" s="418"/>
      <c r="ONZ686" s="418"/>
      <c r="OOA686" s="417"/>
      <c r="OOB686" s="417"/>
      <c r="OOC686" s="418"/>
      <c r="OOD686" s="418"/>
      <c r="OOE686" s="417"/>
      <c r="OOF686" s="417"/>
      <c r="OOG686" s="417"/>
      <c r="OOH686" s="417"/>
      <c r="OOI686" s="417"/>
      <c r="OOJ686" s="417"/>
      <c r="OOK686" s="417"/>
      <c r="OOL686" s="418"/>
      <c r="OOM686" s="418"/>
      <c r="OON686" s="417"/>
      <c r="OOO686" s="417"/>
      <c r="OOP686" s="418"/>
      <c r="OOQ686" s="418"/>
      <c r="OOR686" s="417"/>
      <c r="OOS686" s="417"/>
      <c r="OOT686" s="417"/>
      <c r="OOU686" s="417"/>
      <c r="OOV686" s="417"/>
      <c r="OOW686" s="411"/>
      <c r="OOX686" s="443"/>
      <c r="OOY686" s="417"/>
      <c r="OOZ686" s="417"/>
      <c r="OPA686" s="417"/>
      <c r="OPB686" s="417"/>
      <c r="OPC686" s="417"/>
      <c r="OPD686" s="417"/>
      <c r="OPE686" s="417"/>
      <c r="OPF686" s="416"/>
      <c r="OPG686" s="416"/>
      <c r="OPH686" s="416"/>
      <c r="OPI686" s="416"/>
      <c r="OPJ686" s="416"/>
      <c r="OPK686" s="416"/>
      <c r="OPL686" s="416"/>
      <c r="OPM686" s="416"/>
      <c r="OPN686" s="416"/>
      <c r="OPO686" s="416"/>
      <c r="OPP686" s="416"/>
      <c r="OPQ686" s="416"/>
      <c r="OPR686" s="416"/>
      <c r="OPS686" s="416"/>
      <c r="OPT686" s="416"/>
      <c r="OPU686" s="416"/>
      <c r="OPV686" s="416"/>
      <c r="OPW686" s="416"/>
      <c r="OPX686" s="416"/>
      <c r="OPY686" s="416"/>
      <c r="OPZ686" s="416"/>
      <c r="OQA686" s="416"/>
      <c r="OQB686" s="416"/>
      <c r="OQC686" s="416"/>
      <c r="OQD686" s="416"/>
      <c r="OQE686" s="416"/>
      <c r="OQF686" s="416"/>
      <c r="OQG686" s="416"/>
      <c r="OQH686" s="416"/>
      <c r="OQI686" s="416"/>
      <c r="OQJ686" s="416"/>
      <c r="OQK686" s="416"/>
      <c r="OQL686" s="416"/>
      <c r="OQM686" s="416"/>
      <c r="OQN686" s="416"/>
      <c r="OQO686" s="416"/>
      <c r="OQP686" s="416"/>
      <c r="OQQ686" s="416"/>
      <c r="OQR686" s="416"/>
      <c r="OQS686" s="416"/>
      <c r="OQT686" s="416"/>
      <c r="OQU686" s="416"/>
      <c r="OQV686" s="416"/>
      <c r="OQW686" s="416"/>
      <c r="OQX686" s="417"/>
      <c r="OQY686" s="417"/>
      <c r="OQZ686" s="417"/>
      <c r="ORA686" s="417"/>
      <c r="ORB686" s="417"/>
      <c r="ORC686" s="417"/>
      <c r="ORD686" s="417"/>
      <c r="ORE686" s="417"/>
      <c r="ORF686" s="417"/>
      <c r="ORG686" s="417"/>
      <c r="ORH686" s="417"/>
      <c r="ORI686" s="417"/>
      <c r="ORJ686" s="417"/>
      <c r="ORK686" s="417"/>
      <c r="ORL686" s="417"/>
      <c r="ORM686" s="417"/>
      <c r="ORN686" s="417"/>
      <c r="ORO686" s="417"/>
      <c r="ORP686" s="417"/>
      <c r="ORQ686" s="417"/>
      <c r="ORR686" s="417"/>
      <c r="ORS686" s="417"/>
      <c r="ORT686" s="417"/>
      <c r="ORU686" s="417"/>
      <c r="ORV686" s="418"/>
      <c r="ORW686" s="418"/>
      <c r="ORX686" s="418"/>
      <c r="ORY686" s="418"/>
      <c r="ORZ686" s="418"/>
      <c r="OSA686" s="417"/>
      <c r="OSB686" s="417"/>
      <c r="OSC686" s="418"/>
      <c r="OSD686" s="418"/>
      <c r="OSE686" s="417"/>
      <c r="OSF686" s="417"/>
      <c r="OSG686" s="418"/>
      <c r="OSH686" s="418"/>
      <c r="OSI686" s="417"/>
      <c r="OSJ686" s="417"/>
      <c r="OSK686" s="417"/>
      <c r="OSL686" s="417"/>
      <c r="OSM686" s="417"/>
      <c r="OSN686" s="417"/>
      <c r="OSO686" s="417"/>
      <c r="OSP686" s="418"/>
      <c r="OSQ686" s="418"/>
      <c r="OSR686" s="417"/>
      <c r="OSS686" s="417"/>
      <c r="OST686" s="418"/>
      <c r="OSU686" s="418"/>
      <c r="OSV686" s="417"/>
      <c r="OSW686" s="417"/>
      <c r="OSX686" s="417"/>
      <c r="OSY686" s="417"/>
      <c r="OSZ686" s="417"/>
      <c r="OTA686" s="411"/>
      <c r="OTB686" s="443"/>
      <c r="OTC686" s="417"/>
      <c r="OTD686" s="417"/>
      <c r="OTE686" s="417"/>
      <c r="OTF686" s="417"/>
      <c r="OTG686" s="417"/>
      <c r="OTH686" s="417"/>
      <c r="OTI686" s="417"/>
      <c r="OTJ686" s="416"/>
      <c r="OTK686" s="416"/>
      <c r="OTL686" s="416"/>
      <c r="OTM686" s="416"/>
      <c r="OTN686" s="416"/>
      <c r="OTO686" s="416"/>
      <c r="OTP686" s="416"/>
      <c r="OTQ686" s="416"/>
      <c r="OTR686" s="416"/>
      <c r="OTS686" s="416"/>
      <c r="OTT686" s="416"/>
      <c r="OTU686" s="416"/>
      <c r="OTV686" s="416"/>
      <c r="OTW686" s="416"/>
      <c r="OTX686" s="416"/>
      <c r="OTY686" s="416"/>
      <c r="OTZ686" s="416"/>
      <c r="OUA686" s="416"/>
      <c r="OUB686" s="416"/>
      <c r="OUC686" s="416"/>
      <c r="OUD686" s="416"/>
      <c r="OUE686" s="416"/>
      <c r="OUF686" s="416"/>
      <c r="OUG686" s="416"/>
      <c r="OUH686" s="416"/>
      <c r="OUI686" s="416"/>
      <c r="OUJ686" s="416"/>
      <c r="OUK686" s="416"/>
      <c r="OUL686" s="416"/>
      <c r="OUM686" s="416"/>
      <c r="OUN686" s="416"/>
      <c r="OUO686" s="416"/>
      <c r="OUP686" s="416"/>
      <c r="OUQ686" s="416"/>
      <c r="OUR686" s="416"/>
      <c r="OUS686" s="416"/>
      <c r="OUT686" s="416"/>
      <c r="OUU686" s="416"/>
      <c r="OUV686" s="416"/>
      <c r="OUW686" s="416"/>
      <c r="OUX686" s="416"/>
      <c r="OUY686" s="416"/>
      <c r="OUZ686" s="416"/>
      <c r="OVA686" s="416"/>
      <c r="OVB686" s="417"/>
      <c r="OVC686" s="417"/>
      <c r="OVD686" s="417"/>
      <c r="OVE686" s="417"/>
      <c r="OVF686" s="417"/>
      <c r="OVG686" s="417"/>
      <c r="OVH686" s="417"/>
      <c r="OVI686" s="417"/>
      <c r="OVJ686" s="417"/>
      <c r="OVK686" s="417"/>
      <c r="OVL686" s="417"/>
      <c r="OVM686" s="417"/>
      <c r="OVN686" s="417"/>
      <c r="OVO686" s="417"/>
      <c r="OVP686" s="417"/>
      <c r="OVQ686" s="417"/>
      <c r="OVR686" s="417"/>
      <c r="OVS686" s="417"/>
      <c r="OVT686" s="417"/>
      <c r="OVU686" s="417"/>
      <c r="OVV686" s="417"/>
      <c r="OVW686" s="417"/>
      <c r="OVX686" s="417"/>
      <c r="OVY686" s="417"/>
      <c r="OVZ686" s="418"/>
      <c r="OWA686" s="418"/>
      <c r="OWB686" s="418"/>
      <c r="OWC686" s="418"/>
      <c r="OWD686" s="418"/>
      <c r="OWE686" s="417"/>
      <c r="OWF686" s="417"/>
      <c r="OWG686" s="418"/>
      <c r="OWH686" s="418"/>
      <c r="OWI686" s="417"/>
      <c r="OWJ686" s="417"/>
      <c r="OWK686" s="418"/>
      <c r="OWL686" s="418"/>
      <c r="OWM686" s="417"/>
      <c r="OWN686" s="417"/>
      <c r="OWO686" s="417"/>
      <c r="OWP686" s="417"/>
      <c r="OWQ686" s="417"/>
      <c r="OWR686" s="417"/>
      <c r="OWS686" s="417"/>
      <c r="OWT686" s="418"/>
      <c r="OWU686" s="418"/>
      <c r="OWV686" s="417"/>
      <c r="OWW686" s="417"/>
      <c r="OWX686" s="418"/>
      <c r="OWY686" s="418"/>
      <c r="OWZ686" s="417"/>
      <c r="OXA686" s="417"/>
      <c r="OXB686" s="417"/>
      <c r="OXC686" s="417"/>
      <c r="OXD686" s="417"/>
      <c r="OXE686" s="411"/>
      <c r="OXF686" s="443"/>
      <c r="OXG686" s="417"/>
      <c r="OXH686" s="417"/>
      <c r="OXI686" s="417"/>
      <c r="OXJ686" s="417"/>
      <c r="OXK686" s="417"/>
      <c r="OXL686" s="417"/>
      <c r="OXM686" s="417"/>
      <c r="OXN686" s="416"/>
      <c r="OXO686" s="416"/>
      <c r="OXP686" s="416"/>
      <c r="OXQ686" s="416"/>
      <c r="OXR686" s="416"/>
      <c r="OXS686" s="416"/>
      <c r="OXT686" s="416"/>
      <c r="OXU686" s="416"/>
      <c r="OXV686" s="416"/>
      <c r="OXW686" s="416"/>
      <c r="OXX686" s="416"/>
      <c r="OXY686" s="416"/>
      <c r="OXZ686" s="416"/>
      <c r="OYA686" s="416"/>
      <c r="OYB686" s="416"/>
      <c r="OYC686" s="416"/>
      <c r="OYD686" s="416"/>
      <c r="OYE686" s="416"/>
      <c r="OYF686" s="416"/>
      <c r="OYG686" s="416"/>
      <c r="OYH686" s="416"/>
      <c r="OYI686" s="416"/>
      <c r="OYJ686" s="416"/>
      <c r="OYK686" s="416"/>
      <c r="OYL686" s="416"/>
      <c r="OYM686" s="416"/>
      <c r="OYN686" s="416"/>
      <c r="OYO686" s="416"/>
      <c r="OYP686" s="416"/>
      <c r="OYQ686" s="416"/>
      <c r="OYR686" s="416"/>
      <c r="OYS686" s="416"/>
      <c r="OYT686" s="416"/>
      <c r="OYU686" s="416"/>
      <c r="OYV686" s="416"/>
      <c r="OYW686" s="416"/>
      <c r="OYX686" s="416"/>
      <c r="OYY686" s="416"/>
      <c r="OYZ686" s="416"/>
      <c r="OZA686" s="416"/>
      <c r="OZB686" s="416"/>
      <c r="OZC686" s="416"/>
      <c r="OZD686" s="416"/>
      <c r="OZE686" s="416"/>
      <c r="OZF686" s="417"/>
      <c r="OZG686" s="417"/>
      <c r="OZH686" s="417"/>
      <c r="OZI686" s="417"/>
      <c r="OZJ686" s="417"/>
      <c r="OZK686" s="417"/>
      <c r="OZL686" s="417"/>
      <c r="OZM686" s="417"/>
      <c r="OZN686" s="417"/>
      <c r="OZO686" s="417"/>
      <c r="OZP686" s="417"/>
      <c r="OZQ686" s="417"/>
      <c r="OZR686" s="417"/>
      <c r="OZS686" s="417"/>
      <c r="OZT686" s="417"/>
      <c r="OZU686" s="417"/>
      <c r="OZV686" s="417"/>
      <c r="OZW686" s="417"/>
      <c r="OZX686" s="417"/>
      <c r="OZY686" s="417"/>
      <c r="OZZ686" s="417"/>
      <c r="PAA686" s="417"/>
      <c r="PAB686" s="417"/>
      <c r="PAC686" s="417"/>
      <c r="PAD686" s="418"/>
      <c r="PAE686" s="418"/>
      <c r="PAF686" s="418"/>
      <c r="PAG686" s="418"/>
      <c r="PAH686" s="418"/>
      <c r="PAI686" s="417"/>
      <c r="PAJ686" s="417"/>
      <c r="PAK686" s="418"/>
      <c r="PAL686" s="418"/>
      <c r="PAM686" s="417"/>
      <c r="PAN686" s="417"/>
      <c r="PAO686" s="418"/>
      <c r="PAP686" s="418"/>
      <c r="PAQ686" s="417"/>
      <c r="PAR686" s="417"/>
      <c r="PAS686" s="417"/>
      <c r="PAT686" s="417"/>
      <c r="PAU686" s="417"/>
      <c r="PAV686" s="417"/>
      <c r="PAW686" s="417"/>
      <c r="PAX686" s="418"/>
      <c r="PAY686" s="418"/>
      <c r="PAZ686" s="417"/>
      <c r="PBA686" s="417"/>
      <c r="PBB686" s="418"/>
      <c r="PBC686" s="418"/>
      <c r="PBD686" s="417"/>
      <c r="PBE686" s="417"/>
      <c r="PBF686" s="417"/>
      <c r="PBG686" s="417"/>
      <c r="PBH686" s="417"/>
      <c r="PBI686" s="411"/>
      <c r="PBJ686" s="443"/>
      <c r="PBK686" s="417"/>
      <c r="PBL686" s="417"/>
      <c r="PBM686" s="417"/>
      <c r="PBN686" s="417"/>
      <c r="PBO686" s="417"/>
      <c r="PBP686" s="417"/>
      <c r="PBQ686" s="417"/>
      <c r="PBR686" s="416"/>
      <c r="PBS686" s="416"/>
      <c r="PBT686" s="416"/>
      <c r="PBU686" s="416"/>
      <c r="PBV686" s="416"/>
      <c r="PBW686" s="416"/>
      <c r="PBX686" s="416"/>
      <c r="PBY686" s="416"/>
      <c r="PBZ686" s="416"/>
      <c r="PCA686" s="416"/>
      <c r="PCB686" s="416"/>
      <c r="PCC686" s="416"/>
      <c r="PCD686" s="416"/>
      <c r="PCE686" s="416"/>
      <c r="PCF686" s="416"/>
      <c r="PCG686" s="416"/>
      <c r="PCH686" s="416"/>
      <c r="PCI686" s="416"/>
      <c r="PCJ686" s="416"/>
      <c r="PCK686" s="416"/>
      <c r="PCL686" s="416"/>
      <c r="PCM686" s="416"/>
      <c r="PCN686" s="416"/>
      <c r="PCO686" s="416"/>
      <c r="PCP686" s="416"/>
      <c r="PCQ686" s="416"/>
      <c r="PCR686" s="416"/>
      <c r="PCS686" s="416"/>
      <c r="PCT686" s="416"/>
      <c r="PCU686" s="416"/>
      <c r="PCV686" s="416"/>
      <c r="PCW686" s="416"/>
      <c r="PCX686" s="416"/>
      <c r="PCY686" s="416"/>
      <c r="PCZ686" s="416"/>
      <c r="PDA686" s="416"/>
      <c r="PDB686" s="416"/>
      <c r="PDC686" s="416"/>
      <c r="PDD686" s="416"/>
      <c r="PDE686" s="416"/>
      <c r="PDF686" s="416"/>
      <c r="PDG686" s="416"/>
      <c r="PDH686" s="416"/>
      <c r="PDI686" s="416"/>
      <c r="PDJ686" s="417"/>
      <c r="PDK686" s="417"/>
      <c r="PDL686" s="417"/>
      <c r="PDM686" s="417"/>
      <c r="PDN686" s="417"/>
      <c r="PDO686" s="417"/>
      <c r="PDP686" s="417"/>
      <c r="PDQ686" s="417"/>
      <c r="PDR686" s="417"/>
      <c r="PDS686" s="417"/>
      <c r="PDT686" s="417"/>
      <c r="PDU686" s="417"/>
      <c r="PDV686" s="417"/>
      <c r="PDW686" s="417"/>
      <c r="PDX686" s="417"/>
      <c r="PDY686" s="417"/>
      <c r="PDZ686" s="417"/>
      <c r="PEA686" s="417"/>
      <c r="PEB686" s="417"/>
      <c r="PEC686" s="417"/>
      <c r="PED686" s="417"/>
      <c r="PEE686" s="417"/>
      <c r="PEF686" s="417"/>
      <c r="PEG686" s="417"/>
      <c r="PEH686" s="418"/>
      <c r="PEI686" s="418"/>
      <c r="PEJ686" s="418"/>
      <c r="PEK686" s="418"/>
      <c r="PEL686" s="418"/>
      <c r="PEM686" s="417"/>
      <c r="PEN686" s="417"/>
      <c r="PEO686" s="418"/>
      <c r="PEP686" s="418"/>
      <c r="PEQ686" s="417"/>
      <c r="PER686" s="417"/>
      <c r="PES686" s="418"/>
      <c r="PET686" s="418"/>
      <c r="PEU686" s="417"/>
      <c r="PEV686" s="417"/>
      <c r="PEW686" s="417"/>
      <c r="PEX686" s="417"/>
      <c r="PEY686" s="417"/>
      <c r="PEZ686" s="417"/>
      <c r="PFA686" s="417"/>
      <c r="PFB686" s="418"/>
      <c r="PFC686" s="418"/>
      <c r="PFD686" s="417"/>
      <c r="PFE686" s="417"/>
      <c r="PFF686" s="418"/>
      <c r="PFG686" s="418"/>
      <c r="PFH686" s="417"/>
      <c r="PFI686" s="417"/>
      <c r="PFJ686" s="417"/>
      <c r="PFK686" s="417"/>
      <c r="PFL686" s="417"/>
      <c r="PFM686" s="411"/>
      <c r="PFN686" s="443"/>
      <c r="PFO686" s="417"/>
      <c r="PFP686" s="417"/>
      <c r="PFQ686" s="417"/>
      <c r="PFR686" s="417"/>
      <c r="PFS686" s="417"/>
      <c r="PFT686" s="417"/>
      <c r="PFU686" s="417"/>
      <c r="PFV686" s="416"/>
      <c r="PFW686" s="416"/>
      <c r="PFX686" s="416"/>
      <c r="PFY686" s="416"/>
      <c r="PFZ686" s="416"/>
      <c r="PGA686" s="416"/>
      <c r="PGB686" s="416"/>
      <c r="PGC686" s="416"/>
      <c r="PGD686" s="416"/>
      <c r="PGE686" s="416"/>
      <c r="PGF686" s="416"/>
      <c r="PGG686" s="416"/>
      <c r="PGH686" s="416"/>
      <c r="PGI686" s="416"/>
      <c r="PGJ686" s="416"/>
      <c r="PGK686" s="416"/>
      <c r="PGL686" s="416"/>
      <c r="PGM686" s="416"/>
      <c r="PGN686" s="416"/>
      <c r="PGO686" s="416"/>
      <c r="PGP686" s="416"/>
      <c r="PGQ686" s="416"/>
      <c r="PGR686" s="416"/>
      <c r="PGS686" s="416"/>
      <c r="PGT686" s="416"/>
      <c r="PGU686" s="416"/>
      <c r="PGV686" s="416"/>
      <c r="PGW686" s="416"/>
      <c r="PGX686" s="416"/>
      <c r="PGY686" s="416"/>
      <c r="PGZ686" s="416"/>
      <c r="PHA686" s="416"/>
      <c r="PHB686" s="416"/>
      <c r="PHC686" s="416"/>
      <c r="PHD686" s="416"/>
      <c r="PHE686" s="416"/>
      <c r="PHF686" s="416"/>
      <c r="PHG686" s="416"/>
      <c r="PHH686" s="416"/>
      <c r="PHI686" s="416"/>
      <c r="PHJ686" s="416"/>
      <c r="PHK686" s="416"/>
      <c r="PHL686" s="416"/>
      <c r="PHM686" s="416"/>
      <c r="PHN686" s="417"/>
      <c r="PHO686" s="417"/>
      <c r="PHP686" s="417"/>
      <c r="PHQ686" s="417"/>
      <c r="PHR686" s="417"/>
      <c r="PHS686" s="417"/>
      <c r="PHT686" s="417"/>
      <c r="PHU686" s="417"/>
      <c r="PHV686" s="417"/>
      <c r="PHW686" s="417"/>
      <c r="PHX686" s="417"/>
      <c r="PHY686" s="417"/>
      <c r="PHZ686" s="417"/>
      <c r="PIA686" s="417"/>
      <c r="PIB686" s="417"/>
      <c r="PIC686" s="417"/>
      <c r="PID686" s="417"/>
      <c r="PIE686" s="417"/>
      <c r="PIF686" s="417"/>
      <c r="PIG686" s="417"/>
      <c r="PIH686" s="417"/>
      <c r="PII686" s="417"/>
      <c r="PIJ686" s="417"/>
      <c r="PIK686" s="417"/>
      <c r="PIL686" s="418"/>
      <c r="PIM686" s="418"/>
      <c r="PIN686" s="418"/>
      <c r="PIO686" s="418"/>
      <c r="PIP686" s="418"/>
      <c r="PIQ686" s="417"/>
      <c r="PIR686" s="417"/>
      <c r="PIS686" s="418"/>
      <c r="PIT686" s="418"/>
      <c r="PIU686" s="417"/>
      <c r="PIV686" s="417"/>
      <c r="PIW686" s="418"/>
      <c r="PIX686" s="418"/>
      <c r="PIY686" s="417"/>
      <c r="PIZ686" s="417"/>
      <c r="PJA686" s="417"/>
      <c r="PJB686" s="417"/>
      <c r="PJC686" s="417"/>
      <c r="PJD686" s="417"/>
      <c r="PJE686" s="417"/>
      <c r="PJF686" s="418"/>
      <c r="PJG686" s="418"/>
      <c r="PJH686" s="417"/>
      <c r="PJI686" s="417"/>
      <c r="PJJ686" s="418"/>
      <c r="PJK686" s="418"/>
      <c r="PJL686" s="417"/>
      <c r="PJM686" s="417"/>
      <c r="PJN686" s="417"/>
      <c r="PJO686" s="417"/>
      <c r="PJP686" s="417"/>
      <c r="PJQ686" s="411"/>
      <c r="PJR686" s="443"/>
      <c r="PJS686" s="417"/>
      <c r="PJT686" s="417"/>
      <c r="PJU686" s="417"/>
      <c r="PJV686" s="417"/>
      <c r="PJW686" s="417"/>
      <c r="PJX686" s="417"/>
      <c r="PJY686" s="417"/>
      <c r="PJZ686" s="416"/>
      <c r="PKA686" s="416"/>
      <c r="PKB686" s="416"/>
      <c r="PKC686" s="416"/>
      <c r="PKD686" s="416"/>
      <c r="PKE686" s="416"/>
      <c r="PKF686" s="416"/>
      <c r="PKG686" s="416"/>
      <c r="PKH686" s="416"/>
      <c r="PKI686" s="416"/>
      <c r="PKJ686" s="416"/>
      <c r="PKK686" s="416"/>
      <c r="PKL686" s="416"/>
      <c r="PKM686" s="416"/>
      <c r="PKN686" s="416"/>
      <c r="PKO686" s="416"/>
      <c r="PKP686" s="416"/>
      <c r="PKQ686" s="416"/>
      <c r="PKR686" s="416"/>
      <c r="PKS686" s="416"/>
      <c r="PKT686" s="416"/>
      <c r="PKU686" s="416"/>
      <c r="PKV686" s="416"/>
      <c r="PKW686" s="416"/>
      <c r="PKX686" s="416"/>
      <c r="PKY686" s="416"/>
      <c r="PKZ686" s="416"/>
      <c r="PLA686" s="416"/>
      <c r="PLB686" s="416"/>
      <c r="PLC686" s="416"/>
      <c r="PLD686" s="416"/>
      <c r="PLE686" s="416"/>
      <c r="PLF686" s="416"/>
      <c r="PLG686" s="416"/>
      <c r="PLH686" s="416"/>
      <c r="PLI686" s="416"/>
      <c r="PLJ686" s="416"/>
      <c r="PLK686" s="416"/>
      <c r="PLL686" s="416"/>
      <c r="PLM686" s="416"/>
      <c r="PLN686" s="416"/>
      <c r="PLO686" s="416"/>
      <c r="PLP686" s="416"/>
      <c r="PLQ686" s="416"/>
      <c r="PLR686" s="417"/>
      <c r="PLS686" s="417"/>
      <c r="PLT686" s="417"/>
      <c r="PLU686" s="417"/>
      <c r="PLV686" s="417"/>
      <c r="PLW686" s="417"/>
      <c r="PLX686" s="417"/>
      <c r="PLY686" s="417"/>
      <c r="PLZ686" s="417"/>
      <c r="PMA686" s="417"/>
      <c r="PMB686" s="417"/>
      <c r="PMC686" s="417"/>
      <c r="PMD686" s="417"/>
      <c r="PME686" s="417"/>
      <c r="PMF686" s="417"/>
      <c r="PMG686" s="417"/>
      <c r="PMH686" s="417"/>
      <c r="PMI686" s="417"/>
      <c r="PMJ686" s="417"/>
      <c r="PMK686" s="417"/>
      <c r="PML686" s="417"/>
      <c r="PMM686" s="417"/>
      <c r="PMN686" s="417"/>
      <c r="PMO686" s="417"/>
      <c r="PMP686" s="418"/>
      <c r="PMQ686" s="418"/>
      <c r="PMR686" s="418"/>
      <c r="PMS686" s="418"/>
      <c r="PMT686" s="418"/>
      <c r="PMU686" s="417"/>
      <c r="PMV686" s="417"/>
      <c r="PMW686" s="418"/>
      <c r="PMX686" s="418"/>
      <c r="PMY686" s="417"/>
      <c r="PMZ686" s="417"/>
      <c r="PNA686" s="418"/>
      <c r="PNB686" s="418"/>
      <c r="PNC686" s="417"/>
      <c r="PND686" s="417"/>
      <c r="PNE686" s="417"/>
      <c r="PNF686" s="417"/>
      <c r="PNG686" s="417"/>
      <c r="PNH686" s="417"/>
      <c r="PNI686" s="417"/>
      <c r="PNJ686" s="418"/>
      <c r="PNK686" s="418"/>
      <c r="PNL686" s="417"/>
      <c r="PNM686" s="417"/>
      <c r="PNN686" s="418"/>
      <c r="PNO686" s="418"/>
      <c r="PNP686" s="417"/>
      <c r="PNQ686" s="417"/>
      <c r="PNR686" s="417"/>
      <c r="PNS686" s="417"/>
      <c r="PNT686" s="417"/>
      <c r="PNU686" s="411"/>
      <c r="PNV686" s="443"/>
      <c r="PNW686" s="417"/>
      <c r="PNX686" s="417"/>
      <c r="PNY686" s="417"/>
      <c r="PNZ686" s="417"/>
      <c r="POA686" s="417"/>
      <c r="POB686" s="417"/>
      <c r="POC686" s="417"/>
      <c r="POD686" s="416"/>
      <c r="POE686" s="416"/>
      <c r="POF686" s="416"/>
      <c r="POG686" s="416"/>
      <c r="POH686" s="416"/>
      <c r="POI686" s="416"/>
      <c r="POJ686" s="416"/>
      <c r="POK686" s="416"/>
      <c r="POL686" s="416"/>
      <c r="POM686" s="416"/>
      <c r="PON686" s="416"/>
      <c r="POO686" s="416"/>
      <c r="POP686" s="416"/>
      <c r="POQ686" s="416"/>
      <c r="POR686" s="416"/>
      <c r="POS686" s="416"/>
      <c r="POT686" s="416"/>
      <c r="POU686" s="416"/>
      <c r="POV686" s="416"/>
      <c r="POW686" s="416"/>
      <c r="POX686" s="416"/>
      <c r="POY686" s="416"/>
      <c r="POZ686" s="416"/>
      <c r="PPA686" s="416"/>
      <c r="PPB686" s="416"/>
      <c r="PPC686" s="416"/>
      <c r="PPD686" s="416"/>
      <c r="PPE686" s="416"/>
      <c r="PPF686" s="416"/>
      <c r="PPG686" s="416"/>
      <c r="PPH686" s="416"/>
      <c r="PPI686" s="416"/>
      <c r="PPJ686" s="416"/>
      <c r="PPK686" s="416"/>
      <c r="PPL686" s="416"/>
      <c r="PPM686" s="416"/>
      <c r="PPN686" s="416"/>
      <c r="PPO686" s="416"/>
      <c r="PPP686" s="416"/>
      <c r="PPQ686" s="416"/>
      <c r="PPR686" s="416"/>
      <c r="PPS686" s="416"/>
      <c r="PPT686" s="416"/>
      <c r="PPU686" s="416"/>
      <c r="PPV686" s="417"/>
      <c r="PPW686" s="417"/>
      <c r="PPX686" s="417"/>
      <c r="PPY686" s="417"/>
      <c r="PPZ686" s="417"/>
      <c r="PQA686" s="417"/>
      <c r="PQB686" s="417"/>
      <c r="PQC686" s="417"/>
      <c r="PQD686" s="417"/>
      <c r="PQE686" s="417"/>
      <c r="PQF686" s="417"/>
      <c r="PQG686" s="417"/>
      <c r="PQH686" s="417"/>
      <c r="PQI686" s="417"/>
      <c r="PQJ686" s="417"/>
      <c r="PQK686" s="417"/>
      <c r="PQL686" s="417"/>
      <c r="PQM686" s="417"/>
      <c r="PQN686" s="417"/>
      <c r="PQO686" s="417"/>
      <c r="PQP686" s="417"/>
      <c r="PQQ686" s="417"/>
      <c r="PQR686" s="417"/>
      <c r="PQS686" s="417"/>
      <c r="PQT686" s="418"/>
      <c r="PQU686" s="418"/>
      <c r="PQV686" s="418"/>
      <c r="PQW686" s="418"/>
      <c r="PQX686" s="418"/>
      <c r="PQY686" s="417"/>
      <c r="PQZ686" s="417"/>
      <c r="PRA686" s="418"/>
      <c r="PRB686" s="418"/>
      <c r="PRC686" s="417"/>
      <c r="PRD686" s="417"/>
      <c r="PRE686" s="418"/>
      <c r="PRF686" s="418"/>
      <c r="PRG686" s="417"/>
      <c r="PRH686" s="417"/>
      <c r="PRI686" s="417"/>
      <c r="PRJ686" s="417"/>
      <c r="PRK686" s="417"/>
      <c r="PRL686" s="417"/>
      <c r="PRM686" s="417"/>
      <c r="PRN686" s="418"/>
      <c r="PRO686" s="418"/>
      <c r="PRP686" s="417"/>
      <c r="PRQ686" s="417"/>
      <c r="PRR686" s="418"/>
      <c r="PRS686" s="418"/>
      <c r="PRT686" s="417"/>
      <c r="PRU686" s="417"/>
      <c r="PRV686" s="417"/>
      <c r="PRW686" s="417"/>
      <c r="PRX686" s="417"/>
      <c r="PRY686" s="411"/>
      <c r="PRZ686" s="443"/>
      <c r="PSA686" s="417"/>
      <c r="PSB686" s="417"/>
      <c r="PSC686" s="417"/>
      <c r="PSD686" s="417"/>
      <c r="PSE686" s="417"/>
      <c r="PSF686" s="417"/>
      <c r="PSG686" s="417"/>
      <c r="PSH686" s="416"/>
      <c r="PSI686" s="416"/>
      <c r="PSJ686" s="416"/>
      <c r="PSK686" s="416"/>
      <c r="PSL686" s="416"/>
      <c r="PSM686" s="416"/>
      <c r="PSN686" s="416"/>
      <c r="PSO686" s="416"/>
      <c r="PSP686" s="416"/>
      <c r="PSQ686" s="416"/>
      <c r="PSR686" s="416"/>
      <c r="PSS686" s="416"/>
      <c r="PST686" s="416"/>
      <c r="PSU686" s="416"/>
      <c r="PSV686" s="416"/>
      <c r="PSW686" s="416"/>
      <c r="PSX686" s="416"/>
      <c r="PSY686" s="416"/>
      <c r="PSZ686" s="416"/>
      <c r="PTA686" s="416"/>
      <c r="PTB686" s="416"/>
      <c r="PTC686" s="416"/>
      <c r="PTD686" s="416"/>
      <c r="PTE686" s="416"/>
      <c r="PTF686" s="416"/>
      <c r="PTG686" s="416"/>
      <c r="PTH686" s="416"/>
      <c r="PTI686" s="416"/>
      <c r="PTJ686" s="416"/>
      <c r="PTK686" s="416"/>
      <c r="PTL686" s="416"/>
      <c r="PTM686" s="416"/>
      <c r="PTN686" s="416"/>
      <c r="PTO686" s="416"/>
      <c r="PTP686" s="416"/>
      <c r="PTQ686" s="416"/>
      <c r="PTR686" s="416"/>
      <c r="PTS686" s="416"/>
      <c r="PTT686" s="416"/>
      <c r="PTU686" s="416"/>
      <c r="PTV686" s="416"/>
      <c r="PTW686" s="416"/>
      <c r="PTX686" s="416"/>
      <c r="PTY686" s="416"/>
      <c r="PTZ686" s="417"/>
      <c r="PUA686" s="417"/>
      <c r="PUB686" s="417"/>
      <c r="PUC686" s="417"/>
      <c r="PUD686" s="417"/>
      <c r="PUE686" s="417"/>
      <c r="PUF686" s="417"/>
      <c r="PUG686" s="417"/>
      <c r="PUH686" s="417"/>
      <c r="PUI686" s="417"/>
      <c r="PUJ686" s="417"/>
      <c r="PUK686" s="417"/>
      <c r="PUL686" s="417"/>
      <c r="PUM686" s="417"/>
      <c r="PUN686" s="417"/>
      <c r="PUO686" s="417"/>
      <c r="PUP686" s="417"/>
      <c r="PUQ686" s="417"/>
      <c r="PUR686" s="417"/>
      <c r="PUS686" s="417"/>
      <c r="PUT686" s="417"/>
      <c r="PUU686" s="417"/>
      <c r="PUV686" s="417"/>
      <c r="PUW686" s="417"/>
      <c r="PUX686" s="418"/>
      <c r="PUY686" s="418"/>
      <c r="PUZ686" s="418"/>
      <c r="PVA686" s="418"/>
      <c r="PVB686" s="418"/>
      <c r="PVC686" s="417"/>
      <c r="PVD686" s="417"/>
      <c r="PVE686" s="418"/>
      <c r="PVF686" s="418"/>
      <c r="PVG686" s="417"/>
      <c r="PVH686" s="417"/>
      <c r="PVI686" s="418"/>
      <c r="PVJ686" s="418"/>
      <c r="PVK686" s="417"/>
      <c r="PVL686" s="417"/>
      <c r="PVM686" s="417"/>
      <c r="PVN686" s="417"/>
      <c r="PVO686" s="417"/>
      <c r="PVP686" s="417"/>
      <c r="PVQ686" s="417"/>
      <c r="PVR686" s="418"/>
      <c r="PVS686" s="418"/>
      <c r="PVT686" s="417"/>
      <c r="PVU686" s="417"/>
      <c r="PVV686" s="418"/>
      <c r="PVW686" s="418"/>
      <c r="PVX686" s="417"/>
      <c r="PVY686" s="417"/>
      <c r="PVZ686" s="417"/>
      <c r="PWA686" s="417"/>
      <c r="PWB686" s="417"/>
      <c r="PWC686" s="411"/>
      <c r="PWD686" s="443"/>
      <c r="PWE686" s="417"/>
      <c r="PWF686" s="417"/>
      <c r="PWG686" s="417"/>
      <c r="PWH686" s="417"/>
      <c r="PWI686" s="417"/>
      <c r="PWJ686" s="417"/>
      <c r="PWK686" s="417"/>
      <c r="PWL686" s="416"/>
      <c r="PWM686" s="416"/>
      <c r="PWN686" s="416"/>
      <c r="PWO686" s="416"/>
      <c r="PWP686" s="416"/>
      <c r="PWQ686" s="416"/>
      <c r="PWR686" s="416"/>
      <c r="PWS686" s="416"/>
      <c r="PWT686" s="416"/>
      <c r="PWU686" s="416"/>
      <c r="PWV686" s="416"/>
      <c r="PWW686" s="416"/>
      <c r="PWX686" s="416"/>
      <c r="PWY686" s="416"/>
      <c r="PWZ686" s="416"/>
      <c r="PXA686" s="416"/>
      <c r="PXB686" s="416"/>
      <c r="PXC686" s="416"/>
      <c r="PXD686" s="416"/>
      <c r="PXE686" s="416"/>
      <c r="PXF686" s="416"/>
      <c r="PXG686" s="416"/>
      <c r="PXH686" s="416"/>
      <c r="PXI686" s="416"/>
      <c r="PXJ686" s="416"/>
      <c r="PXK686" s="416"/>
      <c r="PXL686" s="416"/>
      <c r="PXM686" s="416"/>
      <c r="PXN686" s="416"/>
      <c r="PXO686" s="416"/>
      <c r="PXP686" s="416"/>
      <c r="PXQ686" s="416"/>
      <c r="PXR686" s="416"/>
      <c r="PXS686" s="416"/>
      <c r="PXT686" s="416"/>
      <c r="PXU686" s="416"/>
      <c r="PXV686" s="416"/>
      <c r="PXW686" s="416"/>
      <c r="PXX686" s="416"/>
      <c r="PXY686" s="416"/>
      <c r="PXZ686" s="416"/>
      <c r="PYA686" s="416"/>
      <c r="PYB686" s="416"/>
      <c r="PYC686" s="416"/>
      <c r="PYD686" s="417"/>
      <c r="PYE686" s="417"/>
      <c r="PYF686" s="417"/>
      <c r="PYG686" s="417"/>
      <c r="PYH686" s="417"/>
      <c r="PYI686" s="417"/>
      <c r="PYJ686" s="417"/>
      <c r="PYK686" s="417"/>
      <c r="PYL686" s="417"/>
      <c r="PYM686" s="417"/>
      <c r="PYN686" s="417"/>
      <c r="PYO686" s="417"/>
      <c r="PYP686" s="417"/>
      <c r="PYQ686" s="417"/>
      <c r="PYR686" s="417"/>
      <c r="PYS686" s="417"/>
      <c r="PYT686" s="417"/>
      <c r="PYU686" s="417"/>
      <c r="PYV686" s="417"/>
      <c r="PYW686" s="417"/>
      <c r="PYX686" s="417"/>
      <c r="PYY686" s="417"/>
      <c r="PYZ686" s="417"/>
      <c r="PZA686" s="417"/>
      <c r="PZB686" s="418"/>
      <c r="PZC686" s="418"/>
      <c r="PZD686" s="418"/>
      <c r="PZE686" s="418"/>
      <c r="PZF686" s="418"/>
      <c r="PZG686" s="417"/>
      <c r="PZH686" s="417"/>
      <c r="PZI686" s="418"/>
      <c r="PZJ686" s="418"/>
      <c r="PZK686" s="417"/>
      <c r="PZL686" s="417"/>
      <c r="PZM686" s="418"/>
      <c r="PZN686" s="418"/>
      <c r="PZO686" s="417"/>
      <c r="PZP686" s="417"/>
      <c r="PZQ686" s="417"/>
      <c r="PZR686" s="417"/>
      <c r="PZS686" s="417"/>
      <c r="PZT686" s="417"/>
      <c r="PZU686" s="417"/>
      <c r="PZV686" s="418"/>
      <c r="PZW686" s="418"/>
      <c r="PZX686" s="417"/>
      <c r="PZY686" s="417"/>
      <c r="PZZ686" s="418"/>
      <c r="QAA686" s="418"/>
      <c r="QAB686" s="417"/>
      <c r="QAC686" s="417"/>
      <c r="QAD686" s="417"/>
      <c r="QAE686" s="417"/>
      <c r="QAF686" s="417"/>
      <c r="QAG686" s="411"/>
      <c r="QAH686" s="443"/>
      <c r="QAI686" s="417"/>
      <c r="QAJ686" s="417"/>
      <c r="QAK686" s="417"/>
      <c r="QAL686" s="417"/>
      <c r="QAM686" s="417"/>
      <c r="QAN686" s="417"/>
      <c r="QAO686" s="417"/>
      <c r="QAP686" s="416"/>
      <c r="QAQ686" s="416"/>
      <c r="QAR686" s="416"/>
      <c r="QAS686" s="416"/>
      <c r="QAT686" s="416"/>
      <c r="QAU686" s="416"/>
      <c r="QAV686" s="416"/>
      <c r="QAW686" s="416"/>
      <c r="QAX686" s="416"/>
      <c r="QAY686" s="416"/>
      <c r="QAZ686" s="416"/>
      <c r="QBA686" s="416"/>
      <c r="QBB686" s="416"/>
      <c r="QBC686" s="416"/>
      <c r="QBD686" s="416"/>
      <c r="QBE686" s="416"/>
      <c r="QBF686" s="416"/>
      <c r="QBG686" s="416"/>
      <c r="QBH686" s="416"/>
      <c r="QBI686" s="416"/>
      <c r="QBJ686" s="416"/>
      <c r="QBK686" s="416"/>
      <c r="QBL686" s="416"/>
      <c r="QBM686" s="416"/>
      <c r="QBN686" s="416"/>
      <c r="QBO686" s="416"/>
      <c r="QBP686" s="416"/>
      <c r="QBQ686" s="416"/>
      <c r="QBR686" s="416"/>
      <c r="QBS686" s="416"/>
      <c r="QBT686" s="416"/>
      <c r="QBU686" s="416"/>
      <c r="QBV686" s="416"/>
      <c r="QBW686" s="416"/>
      <c r="QBX686" s="416"/>
      <c r="QBY686" s="416"/>
      <c r="QBZ686" s="416"/>
      <c r="QCA686" s="416"/>
      <c r="QCB686" s="416"/>
      <c r="QCC686" s="416"/>
      <c r="QCD686" s="416"/>
      <c r="QCE686" s="416"/>
      <c r="QCF686" s="416"/>
      <c r="QCG686" s="416"/>
      <c r="QCH686" s="417"/>
      <c r="QCI686" s="417"/>
      <c r="QCJ686" s="417"/>
      <c r="QCK686" s="417"/>
      <c r="QCL686" s="417"/>
      <c r="QCM686" s="417"/>
      <c r="QCN686" s="417"/>
      <c r="QCO686" s="417"/>
      <c r="QCP686" s="417"/>
      <c r="QCQ686" s="417"/>
      <c r="QCR686" s="417"/>
      <c r="QCS686" s="417"/>
      <c r="QCT686" s="417"/>
      <c r="QCU686" s="417"/>
      <c r="QCV686" s="417"/>
      <c r="QCW686" s="417"/>
      <c r="QCX686" s="417"/>
      <c r="QCY686" s="417"/>
      <c r="QCZ686" s="417"/>
      <c r="QDA686" s="417"/>
      <c r="QDB686" s="417"/>
      <c r="QDC686" s="417"/>
      <c r="QDD686" s="417"/>
      <c r="QDE686" s="417"/>
      <c r="QDF686" s="418"/>
      <c r="QDG686" s="418"/>
      <c r="QDH686" s="418"/>
      <c r="QDI686" s="418"/>
      <c r="QDJ686" s="418"/>
      <c r="QDK686" s="417"/>
      <c r="QDL686" s="417"/>
      <c r="QDM686" s="418"/>
      <c r="QDN686" s="418"/>
      <c r="QDO686" s="417"/>
      <c r="QDP686" s="417"/>
      <c r="QDQ686" s="418"/>
      <c r="QDR686" s="418"/>
      <c r="QDS686" s="417"/>
      <c r="QDT686" s="417"/>
      <c r="QDU686" s="417"/>
      <c r="QDV686" s="417"/>
      <c r="QDW686" s="417"/>
      <c r="QDX686" s="417"/>
      <c r="QDY686" s="417"/>
      <c r="QDZ686" s="418"/>
      <c r="QEA686" s="418"/>
      <c r="QEB686" s="417"/>
      <c r="QEC686" s="417"/>
      <c r="QED686" s="418"/>
      <c r="QEE686" s="418"/>
      <c r="QEF686" s="417"/>
      <c r="QEG686" s="417"/>
      <c r="QEH686" s="417"/>
      <c r="QEI686" s="417"/>
      <c r="QEJ686" s="417"/>
      <c r="QEK686" s="411"/>
      <c r="QEL686" s="443"/>
      <c r="QEM686" s="417"/>
      <c r="QEN686" s="417"/>
      <c r="QEO686" s="417"/>
      <c r="QEP686" s="417"/>
      <c r="QEQ686" s="417"/>
      <c r="QER686" s="417"/>
      <c r="QES686" s="417"/>
      <c r="QET686" s="416"/>
      <c r="QEU686" s="416"/>
      <c r="QEV686" s="416"/>
      <c r="QEW686" s="416"/>
      <c r="QEX686" s="416"/>
      <c r="QEY686" s="416"/>
      <c r="QEZ686" s="416"/>
      <c r="QFA686" s="416"/>
      <c r="QFB686" s="416"/>
      <c r="QFC686" s="416"/>
      <c r="QFD686" s="416"/>
      <c r="QFE686" s="416"/>
      <c r="QFF686" s="416"/>
      <c r="QFG686" s="416"/>
      <c r="QFH686" s="416"/>
      <c r="QFI686" s="416"/>
      <c r="QFJ686" s="416"/>
      <c r="QFK686" s="416"/>
      <c r="QFL686" s="416"/>
      <c r="QFM686" s="416"/>
      <c r="QFN686" s="416"/>
      <c r="QFO686" s="416"/>
      <c r="QFP686" s="416"/>
      <c r="QFQ686" s="416"/>
      <c r="QFR686" s="416"/>
      <c r="QFS686" s="416"/>
      <c r="QFT686" s="416"/>
      <c r="QFU686" s="416"/>
      <c r="QFV686" s="416"/>
      <c r="QFW686" s="416"/>
      <c r="QFX686" s="416"/>
      <c r="QFY686" s="416"/>
      <c r="QFZ686" s="416"/>
      <c r="QGA686" s="416"/>
      <c r="QGB686" s="416"/>
      <c r="QGC686" s="416"/>
      <c r="QGD686" s="416"/>
      <c r="QGE686" s="416"/>
      <c r="QGF686" s="416"/>
      <c r="QGG686" s="416"/>
      <c r="QGH686" s="416"/>
      <c r="QGI686" s="416"/>
      <c r="QGJ686" s="416"/>
      <c r="QGK686" s="416"/>
      <c r="QGL686" s="417"/>
      <c r="QGM686" s="417"/>
      <c r="QGN686" s="417"/>
      <c r="QGO686" s="417"/>
      <c r="QGP686" s="417"/>
      <c r="QGQ686" s="417"/>
      <c r="QGR686" s="417"/>
      <c r="QGS686" s="417"/>
      <c r="QGT686" s="417"/>
      <c r="QGU686" s="417"/>
      <c r="QGV686" s="417"/>
      <c r="QGW686" s="417"/>
      <c r="QGX686" s="417"/>
      <c r="QGY686" s="417"/>
      <c r="QGZ686" s="417"/>
      <c r="QHA686" s="417"/>
      <c r="QHB686" s="417"/>
      <c r="QHC686" s="417"/>
      <c r="QHD686" s="417"/>
      <c r="QHE686" s="417"/>
      <c r="QHF686" s="417"/>
      <c r="QHG686" s="417"/>
      <c r="QHH686" s="417"/>
      <c r="QHI686" s="417"/>
      <c r="QHJ686" s="418"/>
      <c r="QHK686" s="418"/>
      <c r="QHL686" s="418"/>
      <c r="QHM686" s="418"/>
      <c r="QHN686" s="418"/>
      <c r="QHO686" s="417"/>
      <c r="QHP686" s="417"/>
      <c r="QHQ686" s="418"/>
      <c r="QHR686" s="418"/>
      <c r="QHS686" s="417"/>
      <c r="QHT686" s="417"/>
      <c r="QHU686" s="418"/>
      <c r="QHV686" s="418"/>
      <c r="QHW686" s="417"/>
      <c r="QHX686" s="417"/>
      <c r="QHY686" s="417"/>
      <c r="QHZ686" s="417"/>
      <c r="QIA686" s="417"/>
      <c r="QIB686" s="417"/>
      <c r="QIC686" s="417"/>
      <c r="QID686" s="418"/>
      <c r="QIE686" s="418"/>
      <c r="QIF686" s="417"/>
      <c r="QIG686" s="417"/>
      <c r="QIH686" s="418"/>
      <c r="QII686" s="418"/>
      <c r="QIJ686" s="417"/>
      <c r="QIK686" s="417"/>
      <c r="QIL686" s="417"/>
      <c r="QIM686" s="417"/>
      <c r="QIN686" s="417"/>
      <c r="QIO686" s="411"/>
      <c r="QIP686" s="443"/>
      <c r="QIQ686" s="417"/>
      <c r="QIR686" s="417"/>
      <c r="QIS686" s="417"/>
      <c r="QIT686" s="417"/>
      <c r="QIU686" s="417"/>
      <c r="QIV686" s="417"/>
      <c r="QIW686" s="417"/>
      <c r="QIX686" s="416"/>
      <c r="QIY686" s="416"/>
      <c r="QIZ686" s="416"/>
      <c r="QJA686" s="416"/>
      <c r="QJB686" s="416"/>
      <c r="QJC686" s="416"/>
      <c r="QJD686" s="416"/>
      <c r="QJE686" s="416"/>
      <c r="QJF686" s="416"/>
      <c r="QJG686" s="416"/>
      <c r="QJH686" s="416"/>
      <c r="QJI686" s="416"/>
      <c r="QJJ686" s="416"/>
      <c r="QJK686" s="416"/>
      <c r="QJL686" s="416"/>
      <c r="QJM686" s="416"/>
      <c r="QJN686" s="416"/>
      <c r="QJO686" s="416"/>
      <c r="QJP686" s="416"/>
      <c r="QJQ686" s="416"/>
      <c r="QJR686" s="416"/>
      <c r="QJS686" s="416"/>
      <c r="QJT686" s="416"/>
      <c r="QJU686" s="416"/>
      <c r="QJV686" s="416"/>
      <c r="QJW686" s="416"/>
      <c r="QJX686" s="416"/>
      <c r="QJY686" s="416"/>
      <c r="QJZ686" s="416"/>
      <c r="QKA686" s="416"/>
      <c r="QKB686" s="416"/>
      <c r="QKC686" s="416"/>
      <c r="QKD686" s="416"/>
      <c r="QKE686" s="416"/>
      <c r="QKF686" s="416"/>
      <c r="QKG686" s="416"/>
      <c r="QKH686" s="416"/>
      <c r="QKI686" s="416"/>
      <c r="QKJ686" s="416"/>
      <c r="QKK686" s="416"/>
      <c r="QKL686" s="416"/>
      <c r="QKM686" s="416"/>
      <c r="QKN686" s="416"/>
      <c r="QKO686" s="416"/>
      <c r="QKP686" s="417"/>
      <c r="QKQ686" s="417"/>
      <c r="QKR686" s="417"/>
      <c r="QKS686" s="417"/>
      <c r="QKT686" s="417"/>
      <c r="QKU686" s="417"/>
      <c r="QKV686" s="417"/>
      <c r="QKW686" s="417"/>
      <c r="QKX686" s="417"/>
      <c r="QKY686" s="417"/>
      <c r="QKZ686" s="417"/>
      <c r="QLA686" s="417"/>
      <c r="QLB686" s="417"/>
      <c r="QLC686" s="417"/>
      <c r="QLD686" s="417"/>
      <c r="QLE686" s="417"/>
      <c r="QLF686" s="417"/>
      <c r="QLG686" s="417"/>
      <c r="QLH686" s="417"/>
      <c r="QLI686" s="417"/>
      <c r="QLJ686" s="417"/>
      <c r="QLK686" s="417"/>
      <c r="QLL686" s="417"/>
      <c r="QLM686" s="417"/>
      <c r="QLN686" s="418"/>
      <c r="QLO686" s="418"/>
      <c r="QLP686" s="418"/>
      <c r="QLQ686" s="418"/>
      <c r="QLR686" s="418"/>
      <c r="QLS686" s="417"/>
      <c r="QLT686" s="417"/>
      <c r="QLU686" s="418"/>
      <c r="QLV686" s="418"/>
      <c r="QLW686" s="417"/>
      <c r="QLX686" s="417"/>
      <c r="QLY686" s="418"/>
      <c r="QLZ686" s="418"/>
      <c r="QMA686" s="417"/>
      <c r="QMB686" s="417"/>
      <c r="QMC686" s="417"/>
      <c r="QMD686" s="417"/>
      <c r="QME686" s="417"/>
      <c r="QMF686" s="417"/>
      <c r="QMG686" s="417"/>
      <c r="QMH686" s="418"/>
      <c r="QMI686" s="418"/>
      <c r="QMJ686" s="417"/>
      <c r="QMK686" s="417"/>
      <c r="QML686" s="418"/>
      <c r="QMM686" s="418"/>
      <c r="QMN686" s="417"/>
      <c r="QMO686" s="417"/>
      <c r="QMP686" s="417"/>
      <c r="QMQ686" s="417"/>
      <c r="QMR686" s="417"/>
      <c r="QMS686" s="411"/>
      <c r="QMT686" s="443"/>
      <c r="QMU686" s="417"/>
      <c r="QMV686" s="417"/>
      <c r="QMW686" s="417"/>
      <c r="QMX686" s="417"/>
      <c r="QMY686" s="417"/>
      <c r="QMZ686" s="417"/>
      <c r="QNA686" s="417"/>
      <c r="QNB686" s="416"/>
      <c r="QNC686" s="416"/>
      <c r="QND686" s="416"/>
      <c r="QNE686" s="416"/>
      <c r="QNF686" s="416"/>
      <c r="QNG686" s="416"/>
      <c r="QNH686" s="416"/>
      <c r="QNI686" s="416"/>
      <c r="QNJ686" s="416"/>
      <c r="QNK686" s="416"/>
      <c r="QNL686" s="416"/>
      <c r="QNM686" s="416"/>
      <c r="QNN686" s="416"/>
      <c r="QNO686" s="416"/>
      <c r="QNP686" s="416"/>
      <c r="QNQ686" s="416"/>
      <c r="QNR686" s="416"/>
      <c r="QNS686" s="416"/>
      <c r="QNT686" s="416"/>
      <c r="QNU686" s="416"/>
      <c r="QNV686" s="416"/>
      <c r="QNW686" s="416"/>
      <c r="QNX686" s="416"/>
      <c r="QNY686" s="416"/>
      <c r="QNZ686" s="416"/>
      <c r="QOA686" s="416"/>
      <c r="QOB686" s="416"/>
      <c r="QOC686" s="416"/>
      <c r="QOD686" s="416"/>
      <c r="QOE686" s="416"/>
      <c r="QOF686" s="416"/>
      <c r="QOG686" s="416"/>
      <c r="QOH686" s="416"/>
      <c r="QOI686" s="416"/>
      <c r="QOJ686" s="416"/>
      <c r="QOK686" s="416"/>
      <c r="QOL686" s="416"/>
      <c r="QOM686" s="416"/>
      <c r="QON686" s="416"/>
      <c r="QOO686" s="416"/>
      <c r="QOP686" s="416"/>
      <c r="QOQ686" s="416"/>
      <c r="QOR686" s="416"/>
      <c r="QOS686" s="416"/>
      <c r="QOT686" s="417"/>
      <c r="QOU686" s="417"/>
      <c r="QOV686" s="417"/>
      <c r="QOW686" s="417"/>
      <c r="QOX686" s="417"/>
      <c r="QOY686" s="417"/>
      <c r="QOZ686" s="417"/>
      <c r="QPA686" s="417"/>
      <c r="QPB686" s="417"/>
      <c r="QPC686" s="417"/>
      <c r="QPD686" s="417"/>
      <c r="QPE686" s="417"/>
      <c r="QPF686" s="417"/>
      <c r="QPG686" s="417"/>
      <c r="QPH686" s="417"/>
      <c r="QPI686" s="417"/>
      <c r="QPJ686" s="417"/>
      <c r="QPK686" s="417"/>
      <c r="QPL686" s="417"/>
      <c r="QPM686" s="417"/>
      <c r="QPN686" s="417"/>
      <c r="QPO686" s="417"/>
      <c r="QPP686" s="417"/>
      <c r="QPQ686" s="417"/>
      <c r="QPR686" s="418"/>
      <c r="QPS686" s="418"/>
      <c r="QPT686" s="418"/>
      <c r="QPU686" s="418"/>
      <c r="QPV686" s="418"/>
      <c r="QPW686" s="417"/>
      <c r="QPX686" s="417"/>
      <c r="QPY686" s="418"/>
      <c r="QPZ686" s="418"/>
      <c r="QQA686" s="417"/>
      <c r="QQB686" s="417"/>
      <c r="QQC686" s="418"/>
      <c r="QQD686" s="418"/>
      <c r="QQE686" s="417"/>
      <c r="QQF686" s="417"/>
      <c r="QQG686" s="417"/>
      <c r="QQH686" s="417"/>
      <c r="QQI686" s="417"/>
      <c r="QQJ686" s="417"/>
      <c r="QQK686" s="417"/>
      <c r="QQL686" s="418"/>
      <c r="QQM686" s="418"/>
      <c r="QQN686" s="417"/>
      <c r="QQO686" s="417"/>
      <c r="QQP686" s="418"/>
      <c r="QQQ686" s="418"/>
      <c r="QQR686" s="417"/>
      <c r="QQS686" s="417"/>
      <c r="QQT686" s="417"/>
      <c r="QQU686" s="417"/>
      <c r="QQV686" s="417"/>
      <c r="QQW686" s="411"/>
      <c r="QQX686" s="443"/>
      <c r="QQY686" s="417"/>
      <c r="QQZ686" s="417"/>
      <c r="QRA686" s="417"/>
      <c r="QRB686" s="417"/>
      <c r="QRC686" s="417"/>
      <c r="QRD686" s="417"/>
      <c r="QRE686" s="417"/>
      <c r="QRF686" s="416"/>
      <c r="QRG686" s="416"/>
      <c r="QRH686" s="416"/>
      <c r="QRI686" s="416"/>
      <c r="QRJ686" s="416"/>
      <c r="QRK686" s="416"/>
      <c r="QRL686" s="416"/>
      <c r="QRM686" s="416"/>
      <c r="QRN686" s="416"/>
      <c r="QRO686" s="416"/>
      <c r="QRP686" s="416"/>
      <c r="QRQ686" s="416"/>
      <c r="QRR686" s="416"/>
      <c r="QRS686" s="416"/>
      <c r="QRT686" s="416"/>
      <c r="QRU686" s="416"/>
      <c r="QRV686" s="416"/>
      <c r="QRW686" s="416"/>
      <c r="QRX686" s="416"/>
      <c r="QRY686" s="416"/>
      <c r="QRZ686" s="416"/>
      <c r="QSA686" s="416"/>
      <c r="QSB686" s="416"/>
      <c r="QSC686" s="416"/>
      <c r="QSD686" s="416"/>
      <c r="QSE686" s="416"/>
      <c r="QSF686" s="416"/>
      <c r="QSG686" s="416"/>
      <c r="QSH686" s="416"/>
      <c r="QSI686" s="416"/>
      <c r="QSJ686" s="416"/>
      <c r="QSK686" s="416"/>
      <c r="QSL686" s="416"/>
      <c r="QSM686" s="416"/>
      <c r="QSN686" s="416"/>
      <c r="QSO686" s="416"/>
      <c r="QSP686" s="416"/>
      <c r="QSQ686" s="416"/>
      <c r="QSR686" s="416"/>
      <c r="QSS686" s="416"/>
      <c r="QST686" s="416"/>
      <c r="QSU686" s="416"/>
      <c r="QSV686" s="416"/>
      <c r="QSW686" s="416"/>
      <c r="QSX686" s="417"/>
      <c r="QSY686" s="417"/>
      <c r="QSZ686" s="417"/>
      <c r="QTA686" s="417"/>
      <c r="QTB686" s="417"/>
      <c r="QTC686" s="417"/>
      <c r="QTD686" s="417"/>
      <c r="QTE686" s="417"/>
      <c r="QTF686" s="417"/>
      <c r="QTG686" s="417"/>
      <c r="QTH686" s="417"/>
      <c r="QTI686" s="417"/>
      <c r="QTJ686" s="417"/>
      <c r="QTK686" s="417"/>
      <c r="QTL686" s="417"/>
      <c r="QTM686" s="417"/>
      <c r="QTN686" s="417"/>
      <c r="QTO686" s="417"/>
      <c r="QTP686" s="417"/>
      <c r="QTQ686" s="417"/>
      <c r="QTR686" s="417"/>
      <c r="QTS686" s="417"/>
      <c r="QTT686" s="417"/>
      <c r="QTU686" s="417"/>
      <c r="QTV686" s="418"/>
      <c r="QTW686" s="418"/>
      <c r="QTX686" s="418"/>
      <c r="QTY686" s="418"/>
      <c r="QTZ686" s="418"/>
      <c r="QUA686" s="417"/>
      <c r="QUB686" s="417"/>
      <c r="QUC686" s="418"/>
      <c r="QUD686" s="418"/>
      <c r="QUE686" s="417"/>
      <c r="QUF686" s="417"/>
      <c r="QUG686" s="418"/>
      <c r="QUH686" s="418"/>
      <c r="QUI686" s="417"/>
      <c r="QUJ686" s="417"/>
      <c r="QUK686" s="417"/>
      <c r="QUL686" s="417"/>
      <c r="QUM686" s="417"/>
      <c r="QUN686" s="417"/>
      <c r="QUO686" s="417"/>
      <c r="QUP686" s="418"/>
      <c r="QUQ686" s="418"/>
      <c r="QUR686" s="417"/>
      <c r="QUS686" s="417"/>
      <c r="QUT686" s="418"/>
      <c r="QUU686" s="418"/>
      <c r="QUV686" s="417"/>
      <c r="QUW686" s="417"/>
      <c r="QUX686" s="417"/>
      <c r="QUY686" s="417"/>
      <c r="QUZ686" s="417"/>
      <c r="QVA686" s="411"/>
      <c r="QVB686" s="443"/>
      <c r="QVC686" s="417"/>
      <c r="QVD686" s="417"/>
      <c r="QVE686" s="417"/>
      <c r="QVF686" s="417"/>
      <c r="QVG686" s="417"/>
      <c r="QVH686" s="417"/>
      <c r="QVI686" s="417"/>
      <c r="QVJ686" s="416"/>
      <c r="QVK686" s="416"/>
      <c r="QVL686" s="416"/>
      <c r="QVM686" s="416"/>
      <c r="QVN686" s="416"/>
      <c r="QVO686" s="416"/>
      <c r="QVP686" s="416"/>
      <c r="QVQ686" s="416"/>
      <c r="QVR686" s="416"/>
      <c r="QVS686" s="416"/>
      <c r="QVT686" s="416"/>
      <c r="QVU686" s="416"/>
      <c r="QVV686" s="416"/>
      <c r="QVW686" s="416"/>
      <c r="QVX686" s="416"/>
      <c r="QVY686" s="416"/>
      <c r="QVZ686" s="416"/>
      <c r="QWA686" s="416"/>
      <c r="QWB686" s="416"/>
      <c r="QWC686" s="416"/>
      <c r="QWD686" s="416"/>
      <c r="QWE686" s="416"/>
      <c r="QWF686" s="416"/>
      <c r="QWG686" s="416"/>
      <c r="QWH686" s="416"/>
      <c r="QWI686" s="416"/>
      <c r="QWJ686" s="416"/>
      <c r="QWK686" s="416"/>
      <c r="QWL686" s="416"/>
      <c r="QWM686" s="416"/>
      <c r="QWN686" s="416"/>
      <c r="QWO686" s="416"/>
      <c r="QWP686" s="416"/>
      <c r="QWQ686" s="416"/>
      <c r="QWR686" s="416"/>
      <c r="QWS686" s="416"/>
      <c r="QWT686" s="416"/>
      <c r="QWU686" s="416"/>
      <c r="QWV686" s="416"/>
      <c r="QWW686" s="416"/>
      <c r="QWX686" s="416"/>
      <c r="QWY686" s="416"/>
      <c r="QWZ686" s="416"/>
      <c r="QXA686" s="416"/>
      <c r="QXB686" s="417"/>
      <c r="QXC686" s="417"/>
      <c r="QXD686" s="417"/>
      <c r="QXE686" s="417"/>
      <c r="QXF686" s="417"/>
      <c r="QXG686" s="417"/>
      <c r="QXH686" s="417"/>
      <c r="QXI686" s="417"/>
      <c r="QXJ686" s="417"/>
      <c r="QXK686" s="417"/>
      <c r="QXL686" s="417"/>
      <c r="QXM686" s="417"/>
      <c r="QXN686" s="417"/>
      <c r="QXO686" s="417"/>
      <c r="QXP686" s="417"/>
      <c r="QXQ686" s="417"/>
      <c r="QXR686" s="417"/>
      <c r="QXS686" s="417"/>
      <c r="QXT686" s="417"/>
      <c r="QXU686" s="417"/>
      <c r="QXV686" s="417"/>
      <c r="QXW686" s="417"/>
      <c r="QXX686" s="417"/>
      <c r="QXY686" s="417"/>
      <c r="QXZ686" s="418"/>
      <c r="QYA686" s="418"/>
      <c r="QYB686" s="418"/>
      <c r="QYC686" s="418"/>
      <c r="QYD686" s="418"/>
      <c r="QYE686" s="417"/>
      <c r="QYF686" s="417"/>
      <c r="QYG686" s="418"/>
      <c r="QYH686" s="418"/>
      <c r="QYI686" s="417"/>
      <c r="QYJ686" s="417"/>
      <c r="QYK686" s="418"/>
      <c r="QYL686" s="418"/>
      <c r="QYM686" s="417"/>
      <c r="QYN686" s="417"/>
      <c r="QYO686" s="417"/>
      <c r="QYP686" s="417"/>
      <c r="QYQ686" s="417"/>
      <c r="QYR686" s="417"/>
      <c r="QYS686" s="417"/>
      <c r="QYT686" s="418"/>
      <c r="QYU686" s="418"/>
      <c r="QYV686" s="417"/>
      <c r="QYW686" s="417"/>
      <c r="QYX686" s="418"/>
      <c r="QYY686" s="418"/>
      <c r="QYZ686" s="417"/>
      <c r="QZA686" s="417"/>
      <c r="QZB686" s="417"/>
      <c r="QZC686" s="417"/>
      <c r="QZD686" s="417"/>
      <c r="QZE686" s="411"/>
      <c r="QZF686" s="443"/>
      <c r="QZG686" s="417"/>
      <c r="QZH686" s="417"/>
      <c r="QZI686" s="417"/>
      <c r="QZJ686" s="417"/>
      <c r="QZK686" s="417"/>
      <c r="QZL686" s="417"/>
      <c r="QZM686" s="417"/>
      <c r="QZN686" s="416"/>
      <c r="QZO686" s="416"/>
      <c r="QZP686" s="416"/>
      <c r="QZQ686" s="416"/>
      <c r="QZR686" s="416"/>
      <c r="QZS686" s="416"/>
      <c r="QZT686" s="416"/>
      <c r="QZU686" s="416"/>
      <c r="QZV686" s="416"/>
      <c r="QZW686" s="416"/>
      <c r="QZX686" s="416"/>
      <c r="QZY686" s="416"/>
      <c r="QZZ686" s="416"/>
      <c r="RAA686" s="416"/>
      <c r="RAB686" s="416"/>
      <c r="RAC686" s="416"/>
      <c r="RAD686" s="416"/>
      <c r="RAE686" s="416"/>
      <c r="RAF686" s="416"/>
      <c r="RAG686" s="416"/>
      <c r="RAH686" s="416"/>
      <c r="RAI686" s="416"/>
      <c r="RAJ686" s="416"/>
      <c r="RAK686" s="416"/>
      <c r="RAL686" s="416"/>
      <c r="RAM686" s="416"/>
      <c r="RAN686" s="416"/>
      <c r="RAO686" s="416"/>
      <c r="RAP686" s="416"/>
      <c r="RAQ686" s="416"/>
      <c r="RAR686" s="416"/>
      <c r="RAS686" s="416"/>
      <c r="RAT686" s="416"/>
      <c r="RAU686" s="416"/>
      <c r="RAV686" s="416"/>
      <c r="RAW686" s="416"/>
      <c r="RAX686" s="416"/>
      <c r="RAY686" s="416"/>
      <c r="RAZ686" s="416"/>
      <c r="RBA686" s="416"/>
      <c r="RBB686" s="416"/>
      <c r="RBC686" s="416"/>
      <c r="RBD686" s="416"/>
      <c r="RBE686" s="416"/>
      <c r="RBF686" s="417"/>
      <c r="RBG686" s="417"/>
      <c r="RBH686" s="417"/>
      <c r="RBI686" s="417"/>
      <c r="RBJ686" s="417"/>
      <c r="RBK686" s="417"/>
      <c r="RBL686" s="417"/>
      <c r="RBM686" s="417"/>
      <c r="RBN686" s="417"/>
      <c r="RBO686" s="417"/>
      <c r="RBP686" s="417"/>
      <c r="RBQ686" s="417"/>
      <c r="RBR686" s="417"/>
      <c r="RBS686" s="417"/>
      <c r="RBT686" s="417"/>
      <c r="RBU686" s="417"/>
      <c r="RBV686" s="417"/>
      <c r="RBW686" s="417"/>
      <c r="RBX686" s="417"/>
      <c r="RBY686" s="417"/>
      <c r="RBZ686" s="417"/>
      <c r="RCA686" s="417"/>
      <c r="RCB686" s="417"/>
    </row>
    <row r="687" spans="1:12248" s="650" customFormat="1" ht="127.5" customHeight="1" x14ac:dyDescent="0.3">
      <c r="A687" s="411"/>
      <c r="B687" s="503" t="s">
        <v>15</v>
      </c>
      <c r="C687" s="444" t="s">
        <v>117</v>
      </c>
      <c r="D687" s="416">
        <f t="shared" si="1624"/>
        <v>45300</v>
      </c>
      <c r="E687" s="416">
        <f>5000+40300</f>
        <v>45300</v>
      </c>
      <c r="F687" s="416"/>
      <c r="G687" s="416"/>
      <c r="H687" s="416"/>
      <c r="I687" s="416">
        <f>K687</f>
        <v>0</v>
      </c>
      <c r="J687" s="416">
        <f>I687/D687</f>
        <v>0</v>
      </c>
      <c r="K687" s="416">
        <v>0</v>
      </c>
      <c r="L687" s="416">
        <f>K687/E687</f>
        <v>0</v>
      </c>
      <c r="M687" s="416"/>
      <c r="N687" s="416"/>
      <c r="O687" s="416"/>
      <c r="P687" s="416"/>
      <c r="Q687" s="416"/>
      <c r="R687" s="416"/>
      <c r="S687" s="416">
        <f>U687</f>
        <v>0</v>
      </c>
      <c r="T687" s="575">
        <f t="shared" si="1579"/>
        <v>0</v>
      </c>
      <c r="U687" s="417"/>
      <c r="V687" s="575">
        <f>U687/E687</f>
        <v>0</v>
      </c>
      <c r="W687" s="416"/>
      <c r="X687" s="416"/>
      <c r="Y687" s="416"/>
      <c r="Z687" s="416"/>
      <c r="AA687" s="416"/>
      <c r="AB687" s="416"/>
      <c r="AC687" s="416">
        <f>AE687</f>
        <v>69</v>
      </c>
      <c r="AD687" s="575">
        <f t="shared" si="1621"/>
        <v>1.5231788079470199E-3</v>
      </c>
      <c r="AE687" s="416">
        <v>69</v>
      </c>
      <c r="AF687" s="575">
        <f t="shared" ref="AF687:AF750" si="1635">AE687/E687</f>
        <v>1.5231788079470199E-3</v>
      </c>
      <c r="AG687" s="416"/>
      <c r="AH687" s="575"/>
      <c r="AI687" s="416"/>
      <c r="AJ687" s="416"/>
      <c r="AK687" s="416"/>
      <c r="AL687" s="575"/>
      <c r="AM687" s="416"/>
      <c r="AN687" s="416"/>
      <c r="AO687" s="416"/>
      <c r="AP687" s="416"/>
      <c r="AQ687" s="416"/>
      <c r="AR687" s="416"/>
      <c r="AS687" s="416"/>
      <c r="AT687" s="416"/>
      <c r="AU687" s="417">
        <v>0</v>
      </c>
      <c r="AV687" s="417">
        <f t="shared" si="1625"/>
        <v>45300</v>
      </c>
      <c r="AW687" s="417">
        <f>5000+40300</f>
        <v>45300</v>
      </c>
      <c r="AX687" s="417"/>
      <c r="AY687" s="417"/>
      <c r="AZ687" s="417"/>
      <c r="BA687" s="417">
        <f t="shared" si="1587"/>
        <v>0</v>
      </c>
      <c r="BB687" s="417"/>
      <c r="BC687" s="417"/>
      <c r="BD687" s="417"/>
      <c r="BE687" s="417">
        <f t="shared" si="1588"/>
        <v>45300</v>
      </c>
      <c r="BF687" s="417">
        <f>E687</f>
        <v>45300</v>
      </c>
      <c r="BG687" s="417"/>
      <c r="BH687" s="417"/>
      <c r="BI687" s="417">
        <f t="shared" si="1626"/>
        <v>10000</v>
      </c>
      <c r="BJ687" s="417">
        <v>10000</v>
      </c>
      <c r="BK687" s="417"/>
      <c r="BL687" s="417"/>
      <c r="BM687" s="417"/>
      <c r="BN687" s="417"/>
      <c r="BO687" s="417">
        <f t="shared" si="1627"/>
        <v>10000</v>
      </c>
      <c r="BP687" s="417">
        <v>10000</v>
      </c>
      <c r="BQ687" s="417"/>
      <c r="BR687" s="417"/>
      <c r="BS687" s="417"/>
      <c r="BT687" s="417">
        <f t="shared" si="1571"/>
        <v>0</v>
      </c>
      <c r="BU687" s="417">
        <f t="shared" si="1572"/>
        <v>0</v>
      </c>
      <c r="BV687" s="417">
        <f t="shared" si="1628"/>
        <v>0</v>
      </c>
      <c r="BW687" s="417">
        <v>0</v>
      </c>
      <c r="BX687" s="417"/>
      <c r="BY687" s="417"/>
      <c r="BZ687" s="417"/>
      <c r="CA687" s="417">
        <f t="shared" si="1574"/>
        <v>0</v>
      </c>
      <c r="CB687" s="417"/>
      <c r="CC687" s="417"/>
      <c r="CD687" s="417"/>
      <c r="CE687" s="417">
        <f t="shared" si="1589"/>
        <v>0</v>
      </c>
      <c r="CF687" s="417">
        <f t="shared" si="1617"/>
        <v>0</v>
      </c>
      <c r="CG687" s="417"/>
      <c r="CH687" s="417">
        <f t="shared" si="1575"/>
        <v>0</v>
      </c>
      <c r="CI687" s="417">
        <f t="shared" ref="CI687:CI699" si="1636">BZ687</f>
        <v>0</v>
      </c>
      <c r="CJ687" s="417"/>
      <c r="CK687" s="417">
        <f t="shared" si="1629"/>
        <v>0</v>
      </c>
      <c r="CL687" s="417">
        <v>0</v>
      </c>
      <c r="CM687" s="417"/>
      <c r="CN687" s="417"/>
      <c r="CO687" s="417"/>
      <c r="CP687" s="417"/>
      <c r="CQ687" s="417"/>
      <c r="CR687" s="417"/>
      <c r="CS687" s="417"/>
      <c r="CT687" s="417"/>
      <c r="CU687" s="417"/>
      <c r="CV687" s="417"/>
      <c r="CW687" s="417"/>
      <c r="CX687" s="417"/>
      <c r="CY687" s="417"/>
      <c r="CZ687" s="417"/>
      <c r="DA687" s="417"/>
      <c r="DB687" s="417"/>
      <c r="DC687" s="418"/>
      <c r="DD687" s="418"/>
      <c r="DE687" s="418"/>
      <c r="DF687" s="418"/>
      <c r="DG687" s="416"/>
      <c r="DH687" s="416"/>
      <c r="DI687" s="416"/>
      <c r="DJ687" s="416"/>
      <c r="DK687" s="416"/>
      <c r="DL687" s="416"/>
      <c r="DM687" s="416"/>
      <c r="DN687" s="416"/>
      <c r="DO687" s="416"/>
      <c r="DP687" s="416"/>
      <c r="DQ687" s="416"/>
      <c r="DR687" s="416"/>
      <c r="DS687" s="416"/>
      <c r="DT687" s="416"/>
      <c r="DU687" s="416"/>
      <c r="DV687" s="416"/>
      <c r="DW687" s="416"/>
      <c r="DX687" s="416"/>
      <c r="DY687" s="416"/>
      <c r="DZ687" s="417"/>
      <c r="EA687" s="417"/>
      <c r="EB687" s="417"/>
      <c r="EC687" s="417"/>
      <c r="ED687" s="417"/>
      <c r="EE687" s="417"/>
      <c r="EF687" s="417"/>
      <c r="EG687" s="417"/>
      <c r="EH687" s="417"/>
      <c r="EI687" s="417"/>
      <c r="EJ687" s="417"/>
      <c r="EK687" s="417"/>
      <c r="EL687" s="417"/>
      <c r="EM687" s="417"/>
      <c r="EN687" s="417"/>
      <c r="EO687" s="417"/>
      <c r="EP687" s="417"/>
      <c r="EQ687" s="417"/>
      <c r="ER687" s="417"/>
      <c r="ES687" s="417"/>
      <c r="ET687" s="417"/>
      <c r="EU687" s="417"/>
      <c r="EV687" s="417"/>
      <c r="EW687" s="417"/>
      <c r="EX687" s="418"/>
      <c r="EY687" s="418"/>
      <c r="EZ687" s="418"/>
      <c r="FA687" s="418"/>
      <c r="FB687" s="418"/>
      <c r="FC687" s="417"/>
      <c r="FD687" s="417"/>
      <c r="FE687" s="418"/>
      <c r="FF687" s="418"/>
      <c r="FG687" s="417"/>
      <c r="FH687" s="417"/>
      <c r="FI687" s="418"/>
      <c r="FJ687" s="418"/>
      <c r="FK687" s="417"/>
      <c r="FL687" s="417"/>
      <c r="FM687" s="417"/>
      <c r="FN687" s="417"/>
      <c r="FO687" s="417"/>
      <c r="FP687" s="417"/>
      <c r="FQ687" s="417"/>
      <c r="FR687" s="418"/>
      <c r="FS687" s="418"/>
      <c r="FT687" s="417"/>
      <c r="FU687" s="417"/>
      <c r="FV687" s="418"/>
      <c r="FW687" s="418"/>
      <c r="FX687" s="417"/>
      <c r="FY687" s="417"/>
      <c r="FZ687" s="417"/>
      <c r="GA687" s="417"/>
      <c r="GB687" s="417"/>
      <c r="GC687" s="411"/>
      <c r="GD687" s="443"/>
      <c r="GE687" s="417"/>
      <c r="GF687" s="417"/>
      <c r="GG687" s="417"/>
      <c r="GH687" s="417"/>
      <c r="GI687" s="417"/>
      <c r="GJ687" s="417"/>
      <c r="GK687" s="417"/>
      <c r="GL687" s="416"/>
      <c r="GM687" s="416"/>
      <c r="GN687" s="416"/>
      <c r="GO687" s="416"/>
      <c r="GP687" s="416"/>
      <c r="GQ687" s="416"/>
      <c r="GR687" s="416"/>
      <c r="GS687" s="416"/>
      <c r="GT687" s="416"/>
      <c r="GU687" s="416"/>
      <c r="GV687" s="416"/>
      <c r="GW687" s="416"/>
      <c r="GX687" s="416"/>
      <c r="GY687" s="416"/>
      <c r="GZ687" s="416"/>
      <c r="HA687" s="416"/>
      <c r="HB687" s="416"/>
      <c r="HC687" s="416"/>
      <c r="HD687" s="416"/>
      <c r="HE687" s="416"/>
      <c r="HF687" s="416"/>
      <c r="HG687" s="416"/>
      <c r="HH687" s="416"/>
      <c r="HI687" s="416"/>
      <c r="HJ687" s="416"/>
      <c r="HK687" s="416"/>
      <c r="HL687" s="416"/>
      <c r="HM687" s="416"/>
      <c r="HN687" s="416"/>
      <c r="HO687" s="416"/>
      <c r="HP687" s="416"/>
      <c r="HQ687" s="416"/>
      <c r="HR687" s="416"/>
      <c r="HS687" s="416"/>
      <c r="HT687" s="416"/>
      <c r="HU687" s="416"/>
      <c r="HV687" s="416"/>
      <c r="HW687" s="416"/>
      <c r="HX687" s="416"/>
      <c r="HY687" s="416"/>
      <c r="HZ687" s="416"/>
      <c r="IA687" s="416"/>
      <c r="IB687" s="416"/>
      <c r="IC687" s="416"/>
      <c r="ID687" s="417"/>
      <c r="IE687" s="417"/>
      <c r="IF687" s="417"/>
      <c r="IG687" s="417"/>
      <c r="IH687" s="417"/>
      <c r="II687" s="417"/>
      <c r="IJ687" s="417"/>
      <c r="IK687" s="417"/>
      <c r="IL687" s="417"/>
      <c r="IM687" s="417"/>
      <c r="IN687" s="417"/>
      <c r="IO687" s="417"/>
      <c r="IP687" s="417"/>
      <c r="IQ687" s="417"/>
      <c r="IR687" s="417"/>
      <c r="IS687" s="417"/>
      <c r="IT687" s="417"/>
      <c r="IU687" s="417"/>
      <c r="IV687" s="417"/>
      <c r="IW687" s="417"/>
      <c r="IX687" s="417"/>
      <c r="IY687" s="417"/>
      <c r="IZ687" s="417"/>
      <c r="JA687" s="417"/>
      <c r="JB687" s="418"/>
      <c r="JC687" s="418"/>
      <c r="JD687" s="418"/>
      <c r="JE687" s="418"/>
      <c r="JF687" s="418"/>
      <c r="JG687" s="417"/>
      <c r="JH687" s="417"/>
      <c r="JI687" s="418"/>
      <c r="JJ687" s="418"/>
      <c r="JK687" s="417"/>
      <c r="JL687" s="417"/>
      <c r="JM687" s="418"/>
      <c r="JN687" s="418"/>
      <c r="JO687" s="417"/>
      <c r="JP687" s="417"/>
      <c r="JQ687" s="417"/>
      <c r="JR687" s="417"/>
      <c r="JS687" s="417"/>
      <c r="JT687" s="417"/>
      <c r="JU687" s="417"/>
      <c r="JV687" s="418"/>
      <c r="JW687" s="418"/>
      <c r="JX687" s="417"/>
      <c r="JY687" s="417"/>
      <c r="JZ687" s="418"/>
      <c r="KA687" s="418"/>
      <c r="KB687" s="417"/>
      <c r="KC687" s="417"/>
      <c r="KD687" s="417"/>
      <c r="KE687" s="417"/>
      <c r="KF687" s="417"/>
      <c r="KG687" s="411"/>
      <c r="KH687" s="443"/>
      <c r="KI687" s="417"/>
      <c r="KJ687" s="417"/>
      <c r="KK687" s="417"/>
      <c r="KL687" s="417"/>
      <c r="KM687" s="417"/>
      <c r="KN687" s="417"/>
      <c r="KO687" s="417"/>
      <c r="KP687" s="416"/>
      <c r="KQ687" s="416"/>
      <c r="KR687" s="416"/>
      <c r="KS687" s="416"/>
      <c r="KT687" s="416"/>
      <c r="KU687" s="416"/>
      <c r="KV687" s="416"/>
      <c r="KW687" s="416"/>
      <c r="KX687" s="416"/>
      <c r="KY687" s="416"/>
      <c r="KZ687" s="416"/>
      <c r="LA687" s="416"/>
      <c r="LB687" s="416"/>
      <c r="LC687" s="416"/>
      <c r="LD687" s="416"/>
      <c r="LE687" s="416"/>
      <c r="LF687" s="416"/>
      <c r="LG687" s="416"/>
      <c r="LH687" s="416"/>
      <c r="LI687" s="416"/>
      <c r="LJ687" s="416"/>
      <c r="LK687" s="416"/>
      <c r="LL687" s="416"/>
      <c r="LM687" s="416"/>
      <c r="LN687" s="416"/>
      <c r="LO687" s="416"/>
      <c r="LP687" s="416"/>
      <c r="LQ687" s="416"/>
      <c r="LR687" s="416"/>
      <c r="LS687" s="416"/>
      <c r="LT687" s="416"/>
      <c r="LU687" s="416"/>
      <c r="LV687" s="416"/>
      <c r="LW687" s="416"/>
      <c r="LX687" s="416"/>
      <c r="LY687" s="416"/>
      <c r="LZ687" s="416"/>
      <c r="MA687" s="416"/>
      <c r="MB687" s="416"/>
      <c r="MC687" s="416"/>
      <c r="MD687" s="416"/>
      <c r="ME687" s="416"/>
      <c r="MF687" s="416"/>
      <c r="MG687" s="416"/>
      <c r="MH687" s="417"/>
      <c r="MI687" s="417"/>
      <c r="MJ687" s="417"/>
      <c r="MK687" s="417"/>
      <c r="ML687" s="417"/>
      <c r="MM687" s="417"/>
      <c r="MN687" s="417"/>
      <c r="MO687" s="417"/>
      <c r="MP687" s="417"/>
      <c r="MQ687" s="417"/>
      <c r="MR687" s="417"/>
      <c r="MS687" s="417"/>
      <c r="MT687" s="417"/>
      <c r="MU687" s="417"/>
      <c r="MV687" s="417"/>
      <c r="MW687" s="417"/>
      <c r="MX687" s="417"/>
      <c r="MY687" s="417"/>
      <c r="MZ687" s="417"/>
      <c r="NA687" s="417"/>
      <c r="NB687" s="417"/>
      <c r="NC687" s="417"/>
      <c r="ND687" s="417"/>
      <c r="NE687" s="417"/>
      <c r="NF687" s="418"/>
      <c r="NG687" s="418"/>
      <c r="NH687" s="418"/>
      <c r="NI687" s="418"/>
      <c r="NJ687" s="418"/>
      <c r="NK687" s="417"/>
      <c r="NL687" s="417"/>
      <c r="NM687" s="418"/>
      <c r="NN687" s="418"/>
      <c r="NO687" s="417"/>
      <c r="NP687" s="417"/>
      <c r="NQ687" s="418"/>
      <c r="NR687" s="418"/>
      <c r="NS687" s="417"/>
      <c r="NT687" s="417"/>
      <c r="NU687" s="417"/>
      <c r="NV687" s="417"/>
      <c r="NW687" s="417"/>
      <c r="NX687" s="417"/>
      <c r="NY687" s="417"/>
      <c r="NZ687" s="418"/>
      <c r="OA687" s="418"/>
      <c r="OB687" s="417"/>
      <c r="OC687" s="417"/>
      <c r="OD687" s="418"/>
      <c r="OE687" s="418"/>
      <c r="OF687" s="417"/>
      <c r="OG687" s="417"/>
      <c r="OH687" s="417"/>
      <c r="OI687" s="417"/>
      <c r="OJ687" s="417"/>
      <c r="OK687" s="411"/>
      <c r="OL687" s="443"/>
      <c r="OM687" s="417"/>
      <c r="ON687" s="417"/>
      <c r="OO687" s="417"/>
      <c r="OP687" s="417"/>
      <c r="OQ687" s="417"/>
      <c r="OR687" s="417"/>
      <c r="OS687" s="417"/>
      <c r="OT687" s="416"/>
      <c r="OU687" s="416"/>
      <c r="OV687" s="416"/>
      <c r="OW687" s="416"/>
      <c r="OX687" s="416"/>
      <c r="OY687" s="416"/>
      <c r="OZ687" s="416"/>
      <c r="PA687" s="416"/>
      <c r="PB687" s="416"/>
      <c r="PC687" s="416"/>
      <c r="PD687" s="416"/>
      <c r="PE687" s="416"/>
      <c r="PF687" s="416"/>
      <c r="PG687" s="416"/>
      <c r="PH687" s="416"/>
      <c r="PI687" s="416"/>
      <c r="PJ687" s="416"/>
      <c r="PK687" s="416"/>
      <c r="PL687" s="416"/>
      <c r="PM687" s="416"/>
      <c r="PN687" s="416"/>
      <c r="PO687" s="416"/>
      <c r="PP687" s="416"/>
      <c r="PQ687" s="416"/>
      <c r="PR687" s="416"/>
      <c r="PS687" s="416"/>
      <c r="PT687" s="416"/>
      <c r="PU687" s="416"/>
      <c r="PV687" s="416"/>
      <c r="PW687" s="416"/>
      <c r="PX687" s="416"/>
      <c r="PY687" s="416"/>
      <c r="PZ687" s="416"/>
      <c r="QA687" s="416"/>
      <c r="QB687" s="416"/>
      <c r="QC687" s="416"/>
      <c r="QD687" s="416"/>
      <c r="QE687" s="416"/>
      <c r="QF687" s="416"/>
      <c r="QG687" s="416"/>
      <c r="QH687" s="416"/>
      <c r="QI687" s="416"/>
      <c r="QJ687" s="416"/>
      <c r="QK687" s="416"/>
      <c r="QL687" s="417"/>
      <c r="QM687" s="417"/>
      <c r="QN687" s="417"/>
      <c r="QO687" s="417"/>
      <c r="QP687" s="417"/>
      <c r="QQ687" s="417"/>
      <c r="QR687" s="417"/>
      <c r="QS687" s="417"/>
      <c r="QT687" s="417"/>
      <c r="QU687" s="417"/>
      <c r="QV687" s="417"/>
      <c r="QW687" s="417"/>
      <c r="QX687" s="417"/>
      <c r="QY687" s="417"/>
      <c r="QZ687" s="417"/>
      <c r="RA687" s="417"/>
      <c r="RB687" s="417"/>
      <c r="RC687" s="417"/>
      <c r="RD687" s="417"/>
      <c r="RE687" s="417"/>
      <c r="RF687" s="417"/>
      <c r="RG687" s="417"/>
      <c r="RH687" s="417"/>
      <c r="RI687" s="417"/>
      <c r="RJ687" s="418"/>
      <c r="RK687" s="418"/>
      <c r="RL687" s="418"/>
      <c r="RM687" s="418"/>
      <c r="RN687" s="418"/>
      <c r="RO687" s="417"/>
      <c r="RP687" s="417"/>
      <c r="RQ687" s="418"/>
      <c r="RR687" s="418"/>
      <c r="RS687" s="417"/>
      <c r="RT687" s="417"/>
      <c r="RU687" s="418"/>
      <c r="RV687" s="418"/>
      <c r="RW687" s="417"/>
      <c r="RX687" s="417"/>
      <c r="RY687" s="417"/>
      <c r="RZ687" s="417"/>
      <c r="SA687" s="417"/>
      <c r="SB687" s="417"/>
      <c r="SC687" s="417"/>
      <c r="SD687" s="418"/>
      <c r="SE687" s="418"/>
      <c r="SF687" s="417"/>
      <c r="SG687" s="417"/>
      <c r="SH687" s="418"/>
      <c r="SI687" s="418"/>
      <c r="SJ687" s="417"/>
      <c r="SK687" s="417"/>
      <c r="SL687" s="417"/>
      <c r="SM687" s="417"/>
      <c r="SN687" s="417"/>
      <c r="SO687" s="411"/>
      <c r="SP687" s="443"/>
      <c r="SQ687" s="417"/>
      <c r="SR687" s="417"/>
      <c r="SS687" s="417"/>
      <c r="ST687" s="417"/>
      <c r="SU687" s="417"/>
      <c r="SV687" s="417"/>
      <c r="SW687" s="417"/>
      <c r="SX687" s="416"/>
      <c r="SY687" s="416"/>
      <c r="SZ687" s="416"/>
      <c r="TA687" s="416"/>
      <c r="TB687" s="416"/>
      <c r="TC687" s="416"/>
      <c r="TD687" s="416"/>
      <c r="TE687" s="416"/>
      <c r="TF687" s="416"/>
      <c r="TG687" s="416"/>
      <c r="TH687" s="416"/>
      <c r="TI687" s="416"/>
      <c r="TJ687" s="416"/>
      <c r="TK687" s="416"/>
      <c r="TL687" s="416"/>
      <c r="TM687" s="416"/>
      <c r="TN687" s="416"/>
      <c r="TO687" s="416"/>
      <c r="TP687" s="416"/>
      <c r="TQ687" s="416"/>
      <c r="TR687" s="416"/>
      <c r="TS687" s="416"/>
      <c r="TT687" s="416"/>
      <c r="TU687" s="416"/>
      <c r="TV687" s="416"/>
      <c r="TW687" s="416"/>
      <c r="TX687" s="416"/>
      <c r="TY687" s="416"/>
      <c r="TZ687" s="416"/>
      <c r="UA687" s="416"/>
      <c r="UB687" s="416"/>
      <c r="UC687" s="416"/>
      <c r="UD687" s="416"/>
      <c r="UE687" s="416"/>
      <c r="UF687" s="416"/>
      <c r="UG687" s="416"/>
      <c r="UH687" s="416"/>
      <c r="UI687" s="416"/>
      <c r="UJ687" s="416"/>
      <c r="UK687" s="416"/>
      <c r="UL687" s="416"/>
      <c r="UM687" s="416"/>
      <c r="UN687" s="416"/>
      <c r="UO687" s="416"/>
      <c r="UP687" s="417"/>
      <c r="UQ687" s="417"/>
      <c r="UR687" s="417"/>
      <c r="US687" s="417"/>
      <c r="UT687" s="417"/>
      <c r="UU687" s="417"/>
      <c r="UV687" s="417"/>
      <c r="UW687" s="417"/>
      <c r="UX687" s="417"/>
      <c r="UY687" s="417"/>
      <c r="UZ687" s="417"/>
      <c r="VA687" s="417"/>
      <c r="VB687" s="417"/>
      <c r="VC687" s="417"/>
      <c r="VD687" s="417"/>
      <c r="VE687" s="417"/>
      <c r="VF687" s="417"/>
      <c r="VG687" s="417"/>
      <c r="VH687" s="417"/>
      <c r="VI687" s="417"/>
      <c r="VJ687" s="417"/>
      <c r="VK687" s="417"/>
      <c r="VL687" s="417"/>
      <c r="VM687" s="417"/>
      <c r="VN687" s="418"/>
      <c r="VO687" s="418"/>
      <c r="VP687" s="418"/>
      <c r="VQ687" s="418"/>
      <c r="VR687" s="418"/>
      <c r="VS687" s="417"/>
      <c r="VT687" s="417"/>
      <c r="VU687" s="418"/>
      <c r="VV687" s="418"/>
      <c r="VW687" s="417"/>
      <c r="VX687" s="417"/>
      <c r="VY687" s="418"/>
      <c r="VZ687" s="418"/>
      <c r="WA687" s="417"/>
      <c r="WB687" s="417"/>
      <c r="WC687" s="417"/>
      <c r="WD687" s="417"/>
      <c r="WE687" s="417"/>
      <c r="WF687" s="417"/>
      <c r="WG687" s="417"/>
      <c r="WH687" s="418"/>
      <c r="WI687" s="418"/>
      <c r="WJ687" s="417"/>
      <c r="WK687" s="417"/>
      <c r="WL687" s="418"/>
      <c r="WM687" s="418"/>
      <c r="WN687" s="417"/>
      <c r="WO687" s="417"/>
      <c r="WP687" s="417"/>
      <c r="WQ687" s="417"/>
      <c r="WR687" s="417"/>
      <c r="WS687" s="411"/>
      <c r="WT687" s="443"/>
      <c r="WU687" s="417"/>
      <c r="WV687" s="417"/>
      <c r="WW687" s="417"/>
      <c r="WX687" s="417"/>
      <c r="WY687" s="417"/>
      <c r="WZ687" s="417"/>
      <c r="XA687" s="417"/>
      <c r="XB687" s="416"/>
      <c r="XC687" s="416"/>
      <c r="XD687" s="416"/>
      <c r="XE687" s="416"/>
      <c r="XF687" s="416"/>
      <c r="XG687" s="416"/>
      <c r="XH687" s="416"/>
      <c r="XI687" s="416"/>
      <c r="XJ687" s="416"/>
      <c r="XK687" s="416"/>
      <c r="XL687" s="416"/>
      <c r="XM687" s="416"/>
      <c r="XN687" s="416"/>
      <c r="XO687" s="416"/>
      <c r="XP687" s="416"/>
      <c r="XQ687" s="416"/>
      <c r="XR687" s="416"/>
      <c r="XS687" s="416"/>
      <c r="XT687" s="416"/>
      <c r="XU687" s="416"/>
      <c r="XV687" s="416"/>
      <c r="XW687" s="416"/>
      <c r="XX687" s="416"/>
      <c r="XY687" s="416"/>
      <c r="XZ687" s="416"/>
      <c r="YA687" s="416"/>
      <c r="YB687" s="416"/>
      <c r="YC687" s="416"/>
      <c r="YD687" s="416"/>
      <c r="YE687" s="416"/>
      <c r="YF687" s="416"/>
      <c r="YG687" s="416"/>
      <c r="YH687" s="416"/>
      <c r="YI687" s="416"/>
      <c r="YJ687" s="416"/>
      <c r="YK687" s="416"/>
      <c r="YL687" s="416"/>
      <c r="YM687" s="416"/>
      <c r="YN687" s="416"/>
      <c r="YO687" s="416"/>
      <c r="YP687" s="416"/>
      <c r="YQ687" s="416"/>
      <c r="YR687" s="416"/>
      <c r="YS687" s="416"/>
      <c r="YT687" s="417"/>
      <c r="YU687" s="417"/>
      <c r="YV687" s="417"/>
      <c r="YW687" s="417"/>
      <c r="YX687" s="417"/>
      <c r="YY687" s="417"/>
      <c r="YZ687" s="417"/>
      <c r="ZA687" s="417"/>
      <c r="ZB687" s="417"/>
      <c r="ZC687" s="417"/>
      <c r="ZD687" s="417"/>
      <c r="ZE687" s="417"/>
      <c r="ZF687" s="417"/>
      <c r="ZG687" s="417"/>
      <c r="ZH687" s="417"/>
      <c r="ZI687" s="417"/>
      <c r="ZJ687" s="417"/>
      <c r="ZK687" s="417"/>
      <c r="ZL687" s="417"/>
      <c r="ZM687" s="417"/>
      <c r="ZN687" s="417"/>
      <c r="ZO687" s="417"/>
      <c r="ZP687" s="417"/>
      <c r="ZQ687" s="417"/>
      <c r="ZR687" s="418"/>
      <c r="ZS687" s="418"/>
      <c r="ZT687" s="418"/>
      <c r="ZU687" s="418"/>
      <c r="ZV687" s="418"/>
      <c r="ZW687" s="417"/>
      <c r="ZX687" s="417"/>
      <c r="ZY687" s="418"/>
      <c r="ZZ687" s="418"/>
      <c r="AAA687" s="417"/>
      <c r="AAB687" s="417"/>
      <c r="AAC687" s="418"/>
      <c r="AAD687" s="418"/>
      <c r="AAE687" s="417"/>
      <c r="AAF687" s="417"/>
      <c r="AAG687" s="417"/>
      <c r="AAH687" s="417"/>
      <c r="AAI687" s="417"/>
      <c r="AAJ687" s="417"/>
      <c r="AAK687" s="417"/>
      <c r="AAL687" s="418"/>
      <c r="AAM687" s="418"/>
      <c r="AAN687" s="417"/>
      <c r="AAO687" s="417"/>
      <c r="AAP687" s="418"/>
      <c r="AAQ687" s="418"/>
      <c r="AAR687" s="417"/>
      <c r="AAS687" s="417"/>
      <c r="AAT687" s="417"/>
      <c r="AAU687" s="417"/>
      <c r="AAV687" s="417"/>
      <c r="AAW687" s="411"/>
      <c r="AAX687" s="443"/>
      <c r="AAY687" s="417"/>
      <c r="AAZ687" s="417"/>
      <c r="ABA687" s="417"/>
      <c r="ABB687" s="417"/>
      <c r="ABC687" s="417"/>
      <c r="ABD687" s="417"/>
      <c r="ABE687" s="417"/>
      <c r="ABF687" s="416"/>
      <c r="ABG687" s="416"/>
      <c r="ABH687" s="416"/>
      <c r="ABI687" s="416"/>
      <c r="ABJ687" s="416"/>
      <c r="ABK687" s="416"/>
      <c r="ABL687" s="416"/>
      <c r="ABM687" s="416"/>
      <c r="ABN687" s="416"/>
      <c r="ABO687" s="416"/>
      <c r="ABP687" s="416"/>
      <c r="ABQ687" s="416"/>
      <c r="ABR687" s="416"/>
      <c r="ABS687" s="416"/>
      <c r="ABT687" s="416"/>
      <c r="ABU687" s="416"/>
      <c r="ABV687" s="416"/>
      <c r="ABW687" s="416"/>
      <c r="ABX687" s="416"/>
      <c r="ABY687" s="416"/>
      <c r="ABZ687" s="416"/>
      <c r="ACA687" s="416"/>
      <c r="ACB687" s="416"/>
      <c r="ACC687" s="416"/>
      <c r="ACD687" s="416"/>
      <c r="ACE687" s="416"/>
      <c r="ACF687" s="416"/>
      <c r="ACG687" s="416"/>
      <c r="ACH687" s="416"/>
      <c r="ACI687" s="416"/>
      <c r="ACJ687" s="416"/>
      <c r="ACK687" s="416"/>
      <c r="ACL687" s="416"/>
      <c r="ACM687" s="416"/>
      <c r="ACN687" s="416"/>
      <c r="ACO687" s="416"/>
      <c r="ACP687" s="416"/>
      <c r="ACQ687" s="416"/>
      <c r="ACR687" s="416"/>
      <c r="ACS687" s="416"/>
      <c r="ACT687" s="416"/>
      <c r="ACU687" s="416"/>
      <c r="ACV687" s="416"/>
      <c r="ACW687" s="416"/>
      <c r="ACX687" s="417"/>
      <c r="ACY687" s="417"/>
      <c r="ACZ687" s="417"/>
      <c r="ADA687" s="417"/>
      <c r="ADB687" s="417"/>
      <c r="ADC687" s="417"/>
      <c r="ADD687" s="417"/>
      <c r="ADE687" s="417"/>
      <c r="ADF687" s="417"/>
      <c r="ADG687" s="417"/>
      <c r="ADH687" s="417"/>
      <c r="ADI687" s="417"/>
      <c r="ADJ687" s="417"/>
      <c r="ADK687" s="417"/>
      <c r="ADL687" s="417"/>
      <c r="ADM687" s="417"/>
      <c r="ADN687" s="417"/>
      <c r="ADO687" s="417"/>
      <c r="ADP687" s="417"/>
      <c r="ADQ687" s="417"/>
      <c r="ADR687" s="417"/>
      <c r="ADS687" s="417"/>
      <c r="ADT687" s="417"/>
      <c r="ADU687" s="417"/>
      <c r="ADV687" s="418"/>
      <c r="ADW687" s="418"/>
      <c r="ADX687" s="418"/>
      <c r="ADY687" s="418"/>
      <c r="ADZ687" s="418"/>
      <c r="AEA687" s="417"/>
      <c r="AEB687" s="417"/>
      <c r="AEC687" s="418"/>
      <c r="AED687" s="418"/>
      <c r="AEE687" s="417"/>
      <c r="AEF687" s="417"/>
      <c r="AEG687" s="418"/>
      <c r="AEH687" s="418"/>
      <c r="AEI687" s="417"/>
      <c r="AEJ687" s="417"/>
      <c r="AEK687" s="417"/>
      <c r="AEL687" s="417"/>
      <c r="AEM687" s="417"/>
      <c r="AEN687" s="417"/>
      <c r="AEO687" s="417"/>
      <c r="AEP687" s="418"/>
      <c r="AEQ687" s="418"/>
      <c r="AER687" s="417"/>
      <c r="AES687" s="417"/>
      <c r="AET687" s="418"/>
      <c r="AEU687" s="418"/>
      <c r="AEV687" s="417"/>
      <c r="AEW687" s="417"/>
      <c r="AEX687" s="417"/>
      <c r="AEY687" s="417"/>
      <c r="AEZ687" s="417"/>
      <c r="AFA687" s="411"/>
      <c r="AFB687" s="443"/>
      <c r="AFC687" s="417"/>
      <c r="AFD687" s="417"/>
      <c r="AFE687" s="417"/>
      <c r="AFF687" s="417"/>
      <c r="AFG687" s="417"/>
      <c r="AFH687" s="417"/>
      <c r="AFI687" s="417"/>
      <c r="AFJ687" s="416"/>
      <c r="AFK687" s="416"/>
      <c r="AFL687" s="416"/>
      <c r="AFM687" s="416"/>
      <c r="AFN687" s="416"/>
      <c r="AFO687" s="416"/>
      <c r="AFP687" s="416"/>
      <c r="AFQ687" s="416"/>
      <c r="AFR687" s="416"/>
      <c r="AFS687" s="416"/>
      <c r="AFT687" s="416"/>
      <c r="AFU687" s="416"/>
      <c r="AFV687" s="416"/>
      <c r="AFW687" s="416"/>
      <c r="AFX687" s="416"/>
      <c r="AFY687" s="416"/>
      <c r="AFZ687" s="416"/>
      <c r="AGA687" s="416"/>
      <c r="AGB687" s="416"/>
      <c r="AGC687" s="416"/>
      <c r="AGD687" s="416"/>
      <c r="AGE687" s="416"/>
      <c r="AGF687" s="416"/>
      <c r="AGG687" s="416"/>
      <c r="AGH687" s="416"/>
      <c r="AGI687" s="416"/>
      <c r="AGJ687" s="416"/>
      <c r="AGK687" s="416"/>
      <c r="AGL687" s="416"/>
      <c r="AGM687" s="416"/>
      <c r="AGN687" s="416"/>
      <c r="AGO687" s="416"/>
      <c r="AGP687" s="416"/>
      <c r="AGQ687" s="416"/>
      <c r="AGR687" s="416"/>
      <c r="AGS687" s="416"/>
      <c r="AGT687" s="416"/>
      <c r="AGU687" s="416"/>
      <c r="AGV687" s="416"/>
      <c r="AGW687" s="416"/>
      <c r="AGX687" s="416"/>
      <c r="AGY687" s="416"/>
      <c r="AGZ687" s="416"/>
      <c r="AHA687" s="416"/>
      <c r="AHB687" s="417"/>
      <c r="AHC687" s="417"/>
      <c r="AHD687" s="417"/>
      <c r="AHE687" s="417"/>
      <c r="AHF687" s="417"/>
      <c r="AHG687" s="417"/>
      <c r="AHH687" s="417"/>
      <c r="AHI687" s="417"/>
      <c r="AHJ687" s="417"/>
      <c r="AHK687" s="417"/>
      <c r="AHL687" s="417"/>
      <c r="AHM687" s="417"/>
      <c r="AHN687" s="417"/>
      <c r="AHO687" s="417"/>
      <c r="AHP687" s="417"/>
      <c r="AHQ687" s="417"/>
      <c r="AHR687" s="417"/>
      <c r="AHS687" s="417"/>
      <c r="AHT687" s="417"/>
      <c r="AHU687" s="417"/>
      <c r="AHV687" s="417"/>
      <c r="AHW687" s="417"/>
      <c r="AHX687" s="417"/>
      <c r="AHY687" s="417"/>
      <c r="AHZ687" s="418"/>
      <c r="AIA687" s="418"/>
      <c r="AIB687" s="418"/>
      <c r="AIC687" s="418"/>
      <c r="AID687" s="418"/>
      <c r="AIE687" s="417"/>
      <c r="AIF687" s="417"/>
      <c r="AIG687" s="418"/>
      <c r="AIH687" s="418"/>
      <c r="AII687" s="417"/>
      <c r="AIJ687" s="417"/>
      <c r="AIK687" s="418"/>
      <c r="AIL687" s="418"/>
      <c r="AIM687" s="417"/>
      <c r="AIN687" s="417"/>
      <c r="AIO687" s="417"/>
      <c r="AIP687" s="417"/>
      <c r="AIQ687" s="417"/>
      <c r="AIR687" s="417"/>
      <c r="AIS687" s="417"/>
      <c r="AIT687" s="418"/>
      <c r="AIU687" s="418"/>
      <c r="AIV687" s="417"/>
      <c r="AIW687" s="417"/>
      <c r="AIX687" s="418"/>
      <c r="AIY687" s="418"/>
      <c r="AIZ687" s="417"/>
      <c r="AJA687" s="417"/>
      <c r="AJB687" s="417"/>
      <c r="AJC687" s="417"/>
      <c r="AJD687" s="417"/>
      <c r="AJE687" s="411"/>
      <c r="AJF687" s="443"/>
      <c r="AJG687" s="417"/>
      <c r="AJH687" s="417"/>
      <c r="AJI687" s="417"/>
      <c r="AJJ687" s="417"/>
      <c r="AJK687" s="417"/>
      <c r="AJL687" s="417"/>
      <c r="AJM687" s="417"/>
      <c r="AJN687" s="416"/>
      <c r="AJO687" s="416"/>
      <c r="AJP687" s="416"/>
      <c r="AJQ687" s="416"/>
      <c r="AJR687" s="416"/>
      <c r="AJS687" s="416"/>
      <c r="AJT687" s="416"/>
      <c r="AJU687" s="416"/>
      <c r="AJV687" s="416"/>
      <c r="AJW687" s="416"/>
      <c r="AJX687" s="416"/>
      <c r="AJY687" s="416"/>
      <c r="AJZ687" s="416"/>
      <c r="AKA687" s="416"/>
      <c r="AKB687" s="416"/>
      <c r="AKC687" s="416"/>
      <c r="AKD687" s="416"/>
      <c r="AKE687" s="416"/>
      <c r="AKF687" s="416"/>
      <c r="AKG687" s="416"/>
      <c r="AKH687" s="416"/>
      <c r="AKI687" s="416"/>
      <c r="AKJ687" s="416"/>
      <c r="AKK687" s="416"/>
      <c r="AKL687" s="416"/>
      <c r="AKM687" s="416"/>
      <c r="AKN687" s="416"/>
      <c r="AKO687" s="416"/>
      <c r="AKP687" s="416"/>
      <c r="AKQ687" s="416"/>
      <c r="AKR687" s="416"/>
      <c r="AKS687" s="416"/>
      <c r="AKT687" s="416"/>
      <c r="AKU687" s="416"/>
      <c r="AKV687" s="416"/>
      <c r="AKW687" s="416"/>
      <c r="AKX687" s="416"/>
      <c r="AKY687" s="416"/>
      <c r="AKZ687" s="416"/>
      <c r="ALA687" s="416"/>
      <c r="ALB687" s="416"/>
      <c r="ALC687" s="416"/>
      <c r="ALD687" s="416"/>
      <c r="ALE687" s="416"/>
      <c r="ALF687" s="417"/>
      <c r="ALG687" s="417"/>
      <c r="ALH687" s="417"/>
      <c r="ALI687" s="417"/>
      <c r="ALJ687" s="417"/>
      <c r="ALK687" s="417"/>
      <c r="ALL687" s="417"/>
      <c r="ALM687" s="417"/>
      <c r="ALN687" s="417"/>
      <c r="ALO687" s="417"/>
      <c r="ALP687" s="417"/>
      <c r="ALQ687" s="417"/>
      <c r="ALR687" s="417"/>
      <c r="ALS687" s="417"/>
      <c r="ALT687" s="417"/>
      <c r="ALU687" s="417"/>
      <c r="ALV687" s="417"/>
      <c r="ALW687" s="417"/>
      <c r="ALX687" s="417"/>
      <c r="ALY687" s="417"/>
      <c r="ALZ687" s="417"/>
      <c r="AMA687" s="417"/>
      <c r="AMB687" s="417"/>
      <c r="AMC687" s="417"/>
      <c r="AMD687" s="418"/>
      <c r="AME687" s="418"/>
      <c r="AMF687" s="418"/>
      <c r="AMG687" s="418"/>
      <c r="AMH687" s="418"/>
      <c r="AMI687" s="417"/>
      <c r="AMJ687" s="417"/>
      <c r="AMK687" s="418"/>
      <c r="AML687" s="418"/>
      <c r="AMM687" s="417"/>
      <c r="AMN687" s="417"/>
      <c r="AMO687" s="418"/>
      <c r="AMP687" s="418"/>
      <c r="AMQ687" s="417"/>
      <c r="AMR687" s="417"/>
      <c r="AMS687" s="417"/>
      <c r="AMT687" s="417"/>
      <c r="AMU687" s="417"/>
      <c r="AMV687" s="417"/>
      <c r="AMW687" s="417"/>
      <c r="AMX687" s="418"/>
      <c r="AMY687" s="418"/>
      <c r="AMZ687" s="417"/>
      <c r="ANA687" s="417"/>
      <c r="ANB687" s="418"/>
      <c r="ANC687" s="418"/>
      <c r="AND687" s="417"/>
      <c r="ANE687" s="417"/>
      <c r="ANF687" s="417"/>
      <c r="ANG687" s="417"/>
      <c r="ANH687" s="417"/>
      <c r="ANI687" s="411"/>
      <c r="ANJ687" s="443"/>
      <c r="ANK687" s="417"/>
      <c r="ANL687" s="417"/>
      <c r="ANM687" s="417"/>
      <c r="ANN687" s="417"/>
      <c r="ANO687" s="417"/>
      <c r="ANP687" s="417"/>
      <c r="ANQ687" s="417"/>
      <c r="ANR687" s="416"/>
      <c r="ANS687" s="416"/>
      <c r="ANT687" s="416"/>
      <c r="ANU687" s="416"/>
      <c r="ANV687" s="416"/>
      <c r="ANW687" s="416"/>
      <c r="ANX687" s="416"/>
      <c r="ANY687" s="416"/>
      <c r="ANZ687" s="416"/>
      <c r="AOA687" s="416"/>
      <c r="AOB687" s="416"/>
      <c r="AOC687" s="416"/>
      <c r="AOD687" s="416"/>
      <c r="AOE687" s="416"/>
      <c r="AOF687" s="416"/>
      <c r="AOG687" s="416"/>
      <c r="AOH687" s="416"/>
      <c r="AOI687" s="416"/>
      <c r="AOJ687" s="416"/>
      <c r="AOK687" s="416"/>
      <c r="AOL687" s="416"/>
      <c r="AOM687" s="416"/>
      <c r="AON687" s="416"/>
      <c r="AOO687" s="416"/>
      <c r="AOP687" s="416"/>
      <c r="AOQ687" s="416"/>
      <c r="AOR687" s="416"/>
      <c r="AOS687" s="416"/>
      <c r="AOT687" s="416"/>
      <c r="AOU687" s="416"/>
      <c r="AOV687" s="416"/>
      <c r="AOW687" s="416"/>
      <c r="AOX687" s="416"/>
      <c r="AOY687" s="416"/>
      <c r="AOZ687" s="416"/>
      <c r="APA687" s="416"/>
      <c r="APB687" s="416"/>
      <c r="APC687" s="416"/>
      <c r="APD687" s="416"/>
      <c r="APE687" s="416"/>
      <c r="APF687" s="416"/>
      <c r="APG687" s="416"/>
      <c r="APH687" s="416"/>
      <c r="API687" s="416"/>
      <c r="APJ687" s="417"/>
      <c r="APK687" s="417"/>
      <c r="APL687" s="417"/>
      <c r="APM687" s="417"/>
      <c r="APN687" s="417"/>
      <c r="APO687" s="417"/>
      <c r="APP687" s="417"/>
      <c r="APQ687" s="417"/>
      <c r="APR687" s="417"/>
      <c r="APS687" s="417"/>
      <c r="APT687" s="417"/>
      <c r="APU687" s="417"/>
      <c r="APV687" s="417"/>
      <c r="APW687" s="417"/>
      <c r="APX687" s="417"/>
      <c r="APY687" s="417"/>
      <c r="APZ687" s="417"/>
      <c r="AQA687" s="417"/>
      <c r="AQB687" s="417"/>
      <c r="AQC687" s="417"/>
      <c r="AQD687" s="417"/>
      <c r="AQE687" s="417"/>
      <c r="AQF687" s="417"/>
      <c r="AQG687" s="417"/>
      <c r="AQH687" s="418"/>
      <c r="AQI687" s="418"/>
      <c r="AQJ687" s="418"/>
      <c r="AQK687" s="418"/>
      <c r="AQL687" s="418"/>
      <c r="AQM687" s="417"/>
      <c r="AQN687" s="417"/>
      <c r="AQO687" s="418"/>
      <c r="AQP687" s="418"/>
      <c r="AQQ687" s="417"/>
      <c r="AQR687" s="417"/>
      <c r="AQS687" s="418"/>
      <c r="AQT687" s="418"/>
      <c r="AQU687" s="417"/>
      <c r="AQV687" s="417"/>
      <c r="AQW687" s="417"/>
      <c r="AQX687" s="417"/>
      <c r="AQY687" s="417"/>
      <c r="AQZ687" s="417"/>
      <c r="ARA687" s="417"/>
      <c r="ARB687" s="418"/>
      <c r="ARC687" s="418"/>
      <c r="ARD687" s="417"/>
      <c r="ARE687" s="417"/>
      <c r="ARF687" s="418"/>
      <c r="ARG687" s="418"/>
      <c r="ARH687" s="417"/>
      <c r="ARI687" s="417"/>
      <c r="ARJ687" s="417"/>
      <c r="ARK687" s="417"/>
      <c r="ARL687" s="417"/>
      <c r="ARM687" s="411"/>
      <c r="ARN687" s="443"/>
      <c r="ARO687" s="417"/>
      <c r="ARP687" s="417"/>
      <c r="ARQ687" s="417"/>
      <c r="ARR687" s="417"/>
      <c r="ARS687" s="417"/>
      <c r="ART687" s="417"/>
      <c r="ARU687" s="417"/>
      <c r="ARV687" s="416"/>
      <c r="ARW687" s="416"/>
      <c r="ARX687" s="416"/>
      <c r="ARY687" s="416"/>
      <c r="ARZ687" s="416"/>
      <c r="ASA687" s="416"/>
      <c r="ASB687" s="416"/>
      <c r="ASC687" s="416"/>
      <c r="ASD687" s="416"/>
      <c r="ASE687" s="416"/>
      <c r="ASF687" s="416"/>
      <c r="ASG687" s="416"/>
      <c r="ASH687" s="416"/>
      <c r="ASI687" s="416"/>
      <c r="ASJ687" s="416"/>
      <c r="ASK687" s="416"/>
      <c r="ASL687" s="416"/>
      <c r="ASM687" s="416"/>
      <c r="ASN687" s="416"/>
      <c r="ASO687" s="416"/>
      <c r="ASP687" s="416"/>
      <c r="ASQ687" s="416"/>
      <c r="ASR687" s="416"/>
      <c r="ASS687" s="416"/>
      <c r="AST687" s="416"/>
      <c r="ASU687" s="416"/>
      <c r="ASV687" s="416"/>
      <c r="ASW687" s="416"/>
      <c r="ASX687" s="416"/>
      <c r="ASY687" s="416"/>
      <c r="ASZ687" s="416"/>
      <c r="ATA687" s="416"/>
      <c r="ATB687" s="416"/>
      <c r="ATC687" s="416"/>
      <c r="ATD687" s="416"/>
      <c r="ATE687" s="416"/>
      <c r="ATF687" s="416"/>
      <c r="ATG687" s="416"/>
      <c r="ATH687" s="416"/>
      <c r="ATI687" s="416"/>
      <c r="ATJ687" s="416"/>
      <c r="ATK687" s="416"/>
      <c r="ATL687" s="416"/>
      <c r="ATM687" s="416"/>
      <c r="ATN687" s="417"/>
      <c r="ATO687" s="417"/>
      <c r="ATP687" s="417"/>
      <c r="ATQ687" s="417"/>
      <c r="ATR687" s="417"/>
      <c r="ATS687" s="417"/>
      <c r="ATT687" s="417"/>
      <c r="ATU687" s="417"/>
      <c r="ATV687" s="417"/>
      <c r="ATW687" s="417"/>
      <c r="ATX687" s="417"/>
      <c r="ATY687" s="417"/>
      <c r="ATZ687" s="417"/>
      <c r="AUA687" s="417"/>
      <c r="AUB687" s="417"/>
      <c r="AUC687" s="417"/>
      <c r="AUD687" s="417"/>
      <c r="AUE687" s="417"/>
      <c r="AUF687" s="417"/>
      <c r="AUG687" s="417"/>
      <c r="AUH687" s="417"/>
      <c r="AUI687" s="417"/>
      <c r="AUJ687" s="417"/>
      <c r="AUK687" s="417"/>
      <c r="AUL687" s="418"/>
      <c r="AUM687" s="418"/>
      <c r="AUN687" s="418"/>
      <c r="AUO687" s="418"/>
      <c r="AUP687" s="418"/>
      <c r="AUQ687" s="417"/>
      <c r="AUR687" s="417"/>
      <c r="AUS687" s="418"/>
      <c r="AUT687" s="418"/>
      <c r="AUU687" s="417"/>
      <c r="AUV687" s="417"/>
      <c r="AUW687" s="418"/>
      <c r="AUX687" s="418"/>
      <c r="AUY687" s="417"/>
      <c r="AUZ687" s="417"/>
      <c r="AVA687" s="417"/>
      <c r="AVB687" s="417"/>
      <c r="AVC687" s="417"/>
      <c r="AVD687" s="417"/>
      <c r="AVE687" s="417"/>
      <c r="AVF687" s="418"/>
      <c r="AVG687" s="418"/>
      <c r="AVH687" s="417"/>
      <c r="AVI687" s="417"/>
      <c r="AVJ687" s="418"/>
      <c r="AVK687" s="418"/>
      <c r="AVL687" s="417"/>
      <c r="AVM687" s="417"/>
      <c r="AVN687" s="417"/>
      <c r="AVO687" s="417"/>
      <c r="AVP687" s="417"/>
      <c r="AVQ687" s="411"/>
      <c r="AVR687" s="443"/>
      <c r="AVS687" s="417"/>
      <c r="AVT687" s="417"/>
      <c r="AVU687" s="417"/>
      <c r="AVV687" s="417"/>
      <c r="AVW687" s="417"/>
      <c r="AVX687" s="417"/>
      <c r="AVY687" s="417"/>
      <c r="AVZ687" s="416"/>
      <c r="AWA687" s="416"/>
      <c r="AWB687" s="416"/>
      <c r="AWC687" s="416"/>
      <c r="AWD687" s="416"/>
      <c r="AWE687" s="416"/>
      <c r="AWF687" s="416"/>
      <c r="AWG687" s="416"/>
      <c r="AWH687" s="416"/>
      <c r="AWI687" s="416"/>
      <c r="AWJ687" s="416"/>
      <c r="AWK687" s="416"/>
      <c r="AWL687" s="416"/>
      <c r="AWM687" s="416"/>
      <c r="AWN687" s="416"/>
      <c r="AWO687" s="416"/>
      <c r="AWP687" s="416"/>
      <c r="AWQ687" s="416"/>
      <c r="AWR687" s="416"/>
      <c r="AWS687" s="416"/>
      <c r="AWT687" s="416"/>
      <c r="AWU687" s="416"/>
      <c r="AWV687" s="416"/>
      <c r="AWW687" s="416"/>
      <c r="AWX687" s="416"/>
      <c r="AWY687" s="416"/>
      <c r="AWZ687" s="416"/>
      <c r="AXA687" s="416"/>
      <c r="AXB687" s="416"/>
      <c r="AXC687" s="416"/>
      <c r="AXD687" s="416"/>
      <c r="AXE687" s="416"/>
      <c r="AXF687" s="416"/>
      <c r="AXG687" s="416"/>
      <c r="AXH687" s="416"/>
      <c r="AXI687" s="416"/>
      <c r="AXJ687" s="416"/>
      <c r="AXK687" s="416"/>
      <c r="AXL687" s="416"/>
      <c r="AXM687" s="416"/>
      <c r="AXN687" s="416"/>
      <c r="AXO687" s="416"/>
      <c r="AXP687" s="416"/>
      <c r="AXQ687" s="416"/>
      <c r="AXR687" s="417"/>
      <c r="AXS687" s="417"/>
      <c r="AXT687" s="417"/>
      <c r="AXU687" s="417"/>
      <c r="AXV687" s="417"/>
      <c r="AXW687" s="417"/>
      <c r="AXX687" s="417"/>
      <c r="AXY687" s="417"/>
      <c r="AXZ687" s="417"/>
      <c r="AYA687" s="417"/>
      <c r="AYB687" s="417"/>
      <c r="AYC687" s="417"/>
      <c r="AYD687" s="417"/>
      <c r="AYE687" s="417"/>
      <c r="AYF687" s="417"/>
      <c r="AYG687" s="417"/>
      <c r="AYH687" s="417"/>
      <c r="AYI687" s="417"/>
      <c r="AYJ687" s="417"/>
      <c r="AYK687" s="417"/>
      <c r="AYL687" s="417"/>
      <c r="AYM687" s="417"/>
      <c r="AYN687" s="417"/>
      <c r="AYO687" s="417"/>
      <c r="AYP687" s="418"/>
      <c r="AYQ687" s="418"/>
      <c r="AYR687" s="418"/>
      <c r="AYS687" s="418"/>
      <c r="AYT687" s="418"/>
      <c r="AYU687" s="417"/>
      <c r="AYV687" s="417"/>
      <c r="AYW687" s="418"/>
      <c r="AYX687" s="418"/>
      <c r="AYY687" s="417"/>
      <c r="AYZ687" s="417"/>
      <c r="AZA687" s="418"/>
      <c r="AZB687" s="418"/>
      <c r="AZC687" s="417"/>
      <c r="AZD687" s="417"/>
      <c r="AZE687" s="417"/>
      <c r="AZF687" s="417"/>
      <c r="AZG687" s="417"/>
      <c r="AZH687" s="417"/>
      <c r="AZI687" s="417"/>
      <c r="AZJ687" s="418"/>
      <c r="AZK687" s="418"/>
      <c r="AZL687" s="417"/>
      <c r="AZM687" s="417"/>
      <c r="AZN687" s="418"/>
      <c r="AZO687" s="418"/>
      <c r="AZP687" s="417"/>
      <c r="AZQ687" s="417"/>
      <c r="AZR687" s="417"/>
      <c r="AZS687" s="417"/>
      <c r="AZT687" s="417"/>
      <c r="AZU687" s="411"/>
      <c r="AZV687" s="443"/>
      <c r="AZW687" s="417"/>
      <c r="AZX687" s="417"/>
      <c r="AZY687" s="417"/>
      <c r="AZZ687" s="417"/>
      <c r="BAA687" s="417"/>
      <c r="BAB687" s="417"/>
      <c r="BAC687" s="417"/>
      <c r="BAD687" s="416"/>
      <c r="BAE687" s="416"/>
      <c r="BAF687" s="416"/>
      <c r="BAG687" s="416"/>
      <c r="BAH687" s="416"/>
      <c r="BAI687" s="416"/>
      <c r="BAJ687" s="416"/>
      <c r="BAK687" s="416"/>
      <c r="BAL687" s="416"/>
      <c r="BAM687" s="416"/>
      <c r="BAN687" s="416"/>
      <c r="BAO687" s="416"/>
      <c r="BAP687" s="416"/>
      <c r="BAQ687" s="416"/>
      <c r="BAR687" s="416"/>
      <c r="BAS687" s="416"/>
      <c r="BAT687" s="416"/>
      <c r="BAU687" s="416"/>
      <c r="BAV687" s="416"/>
      <c r="BAW687" s="416"/>
      <c r="BAX687" s="416"/>
      <c r="BAY687" s="416"/>
      <c r="BAZ687" s="416"/>
      <c r="BBA687" s="416"/>
      <c r="BBB687" s="416"/>
      <c r="BBC687" s="416"/>
      <c r="BBD687" s="416"/>
      <c r="BBE687" s="416"/>
      <c r="BBF687" s="416"/>
      <c r="BBG687" s="416"/>
      <c r="BBH687" s="416"/>
      <c r="BBI687" s="416"/>
      <c r="BBJ687" s="416"/>
      <c r="BBK687" s="416"/>
      <c r="BBL687" s="416"/>
      <c r="BBM687" s="416"/>
      <c r="BBN687" s="416"/>
      <c r="BBO687" s="416"/>
      <c r="BBP687" s="416"/>
      <c r="BBQ687" s="416"/>
      <c r="BBR687" s="416"/>
      <c r="BBS687" s="416"/>
      <c r="BBT687" s="416"/>
      <c r="BBU687" s="416"/>
      <c r="BBV687" s="417"/>
      <c r="BBW687" s="417"/>
      <c r="BBX687" s="417"/>
      <c r="BBY687" s="417"/>
      <c r="BBZ687" s="417"/>
      <c r="BCA687" s="417"/>
      <c r="BCB687" s="417"/>
      <c r="BCC687" s="417"/>
      <c r="BCD687" s="417"/>
      <c r="BCE687" s="417"/>
      <c r="BCF687" s="417"/>
      <c r="BCG687" s="417"/>
      <c r="BCH687" s="417"/>
      <c r="BCI687" s="417"/>
      <c r="BCJ687" s="417"/>
      <c r="BCK687" s="417"/>
      <c r="BCL687" s="417"/>
      <c r="BCM687" s="417"/>
      <c r="BCN687" s="417"/>
      <c r="BCO687" s="417"/>
      <c r="BCP687" s="417"/>
      <c r="BCQ687" s="417"/>
      <c r="BCR687" s="417"/>
      <c r="BCS687" s="417"/>
      <c r="BCT687" s="418"/>
      <c r="BCU687" s="418"/>
      <c r="BCV687" s="418"/>
      <c r="BCW687" s="418"/>
      <c r="BCX687" s="418"/>
      <c r="BCY687" s="417"/>
      <c r="BCZ687" s="417"/>
      <c r="BDA687" s="418"/>
      <c r="BDB687" s="418"/>
      <c r="BDC687" s="417"/>
      <c r="BDD687" s="417"/>
      <c r="BDE687" s="418"/>
      <c r="BDF687" s="418"/>
      <c r="BDG687" s="417"/>
      <c r="BDH687" s="417"/>
      <c r="BDI687" s="417"/>
      <c r="BDJ687" s="417"/>
      <c r="BDK687" s="417"/>
      <c r="BDL687" s="417"/>
      <c r="BDM687" s="417"/>
      <c r="BDN687" s="418"/>
      <c r="BDO687" s="418"/>
      <c r="BDP687" s="417"/>
      <c r="BDQ687" s="417"/>
      <c r="BDR687" s="418"/>
      <c r="BDS687" s="418"/>
      <c r="BDT687" s="417"/>
      <c r="BDU687" s="417"/>
      <c r="BDV687" s="417"/>
      <c r="BDW687" s="417"/>
      <c r="BDX687" s="417"/>
      <c r="BDY687" s="411"/>
      <c r="BDZ687" s="443"/>
      <c r="BEA687" s="417"/>
      <c r="BEB687" s="417"/>
      <c r="BEC687" s="417"/>
      <c r="BED687" s="417"/>
      <c r="BEE687" s="417"/>
      <c r="BEF687" s="417"/>
      <c r="BEG687" s="417"/>
      <c r="BEH687" s="416"/>
      <c r="BEI687" s="416"/>
      <c r="BEJ687" s="416"/>
      <c r="BEK687" s="416"/>
      <c r="BEL687" s="416"/>
      <c r="BEM687" s="416"/>
      <c r="BEN687" s="416"/>
      <c r="BEO687" s="416"/>
      <c r="BEP687" s="416"/>
      <c r="BEQ687" s="416"/>
      <c r="BER687" s="416"/>
      <c r="BES687" s="416"/>
      <c r="BET687" s="416"/>
      <c r="BEU687" s="416"/>
      <c r="BEV687" s="416"/>
      <c r="BEW687" s="416"/>
      <c r="BEX687" s="416"/>
      <c r="BEY687" s="416"/>
      <c r="BEZ687" s="416"/>
      <c r="BFA687" s="416"/>
      <c r="BFB687" s="416"/>
      <c r="BFC687" s="416"/>
      <c r="BFD687" s="416"/>
      <c r="BFE687" s="416"/>
      <c r="BFF687" s="416"/>
      <c r="BFG687" s="416"/>
      <c r="BFH687" s="416"/>
      <c r="BFI687" s="416"/>
      <c r="BFJ687" s="416"/>
      <c r="BFK687" s="416"/>
      <c r="BFL687" s="416"/>
      <c r="BFM687" s="416"/>
      <c r="BFN687" s="416"/>
      <c r="BFO687" s="416"/>
      <c r="BFP687" s="416"/>
      <c r="BFQ687" s="416"/>
      <c r="BFR687" s="416"/>
      <c r="BFS687" s="416"/>
      <c r="BFT687" s="416"/>
      <c r="BFU687" s="416"/>
      <c r="BFV687" s="416"/>
      <c r="BFW687" s="416"/>
      <c r="BFX687" s="416"/>
      <c r="BFY687" s="416"/>
      <c r="BFZ687" s="417"/>
      <c r="BGA687" s="417"/>
      <c r="BGB687" s="417"/>
      <c r="BGC687" s="417"/>
      <c r="BGD687" s="417"/>
      <c r="BGE687" s="417"/>
      <c r="BGF687" s="417"/>
      <c r="BGG687" s="417"/>
      <c r="BGH687" s="417"/>
      <c r="BGI687" s="417"/>
      <c r="BGJ687" s="417"/>
      <c r="BGK687" s="417"/>
      <c r="BGL687" s="417"/>
      <c r="BGM687" s="417"/>
      <c r="BGN687" s="417"/>
      <c r="BGO687" s="417"/>
      <c r="BGP687" s="417"/>
      <c r="BGQ687" s="417"/>
      <c r="BGR687" s="417"/>
      <c r="BGS687" s="417"/>
      <c r="BGT687" s="417"/>
      <c r="BGU687" s="417"/>
      <c r="BGV687" s="417"/>
      <c r="BGW687" s="417"/>
      <c r="BGX687" s="418"/>
      <c r="BGY687" s="418"/>
      <c r="BGZ687" s="418"/>
      <c r="BHA687" s="418"/>
      <c r="BHB687" s="418"/>
      <c r="BHC687" s="417"/>
      <c r="BHD687" s="417"/>
      <c r="BHE687" s="418"/>
      <c r="BHF687" s="418"/>
      <c r="BHG687" s="417"/>
      <c r="BHH687" s="417"/>
      <c r="BHI687" s="418"/>
      <c r="BHJ687" s="418"/>
      <c r="BHK687" s="417"/>
      <c r="BHL687" s="417"/>
      <c r="BHM687" s="417"/>
      <c r="BHN687" s="417"/>
      <c r="BHO687" s="417"/>
      <c r="BHP687" s="417"/>
      <c r="BHQ687" s="417"/>
      <c r="BHR687" s="418"/>
      <c r="BHS687" s="418"/>
      <c r="BHT687" s="417"/>
      <c r="BHU687" s="417"/>
      <c r="BHV687" s="418"/>
      <c r="BHW687" s="418"/>
      <c r="BHX687" s="417"/>
      <c r="BHY687" s="417"/>
      <c r="BHZ687" s="417"/>
      <c r="BIA687" s="417"/>
      <c r="BIB687" s="417"/>
      <c r="BIC687" s="411"/>
      <c r="BID687" s="443"/>
      <c r="BIE687" s="417"/>
      <c r="BIF687" s="417"/>
      <c r="BIG687" s="417"/>
      <c r="BIH687" s="417"/>
      <c r="BII687" s="417"/>
      <c r="BIJ687" s="417"/>
      <c r="BIK687" s="417"/>
      <c r="BIL687" s="416"/>
      <c r="BIM687" s="416"/>
      <c r="BIN687" s="416"/>
      <c r="BIO687" s="416"/>
      <c r="BIP687" s="416"/>
      <c r="BIQ687" s="416"/>
      <c r="BIR687" s="416"/>
      <c r="BIS687" s="416"/>
      <c r="BIT687" s="416"/>
      <c r="BIU687" s="416"/>
      <c r="BIV687" s="416"/>
      <c r="BIW687" s="416"/>
      <c r="BIX687" s="416"/>
      <c r="BIY687" s="416"/>
      <c r="BIZ687" s="416"/>
      <c r="BJA687" s="416"/>
      <c r="BJB687" s="416"/>
      <c r="BJC687" s="416"/>
      <c r="BJD687" s="416"/>
      <c r="BJE687" s="416"/>
      <c r="BJF687" s="416"/>
      <c r="BJG687" s="416"/>
      <c r="BJH687" s="416"/>
      <c r="BJI687" s="416"/>
      <c r="BJJ687" s="416"/>
      <c r="BJK687" s="416"/>
      <c r="BJL687" s="416"/>
      <c r="BJM687" s="416"/>
      <c r="BJN687" s="416"/>
      <c r="BJO687" s="416"/>
      <c r="BJP687" s="416"/>
      <c r="BJQ687" s="416"/>
      <c r="BJR687" s="416"/>
      <c r="BJS687" s="416"/>
      <c r="BJT687" s="416"/>
      <c r="BJU687" s="416"/>
      <c r="BJV687" s="416"/>
      <c r="BJW687" s="416"/>
      <c r="BJX687" s="416"/>
      <c r="BJY687" s="416"/>
      <c r="BJZ687" s="416"/>
      <c r="BKA687" s="416"/>
      <c r="BKB687" s="416"/>
      <c r="BKC687" s="416"/>
      <c r="BKD687" s="417"/>
      <c r="BKE687" s="417"/>
      <c r="BKF687" s="417"/>
      <c r="BKG687" s="417"/>
      <c r="BKH687" s="417"/>
      <c r="BKI687" s="417"/>
      <c r="BKJ687" s="417"/>
      <c r="BKK687" s="417"/>
      <c r="BKL687" s="417"/>
      <c r="BKM687" s="417"/>
      <c r="BKN687" s="417"/>
      <c r="BKO687" s="417"/>
      <c r="BKP687" s="417"/>
      <c r="BKQ687" s="417"/>
      <c r="BKR687" s="417"/>
      <c r="BKS687" s="417"/>
      <c r="BKT687" s="417"/>
      <c r="BKU687" s="417"/>
      <c r="BKV687" s="417"/>
      <c r="BKW687" s="417"/>
      <c r="BKX687" s="417"/>
      <c r="BKY687" s="417"/>
      <c r="BKZ687" s="417"/>
      <c r="BLA687" s="417"/>
      <c r="BLB687" s="418"/>
      <c r="BLC687" s="418"/>
      <c r="BLD687" s="418"/>
      <c r="BLE687" s="418"/>
      <c r="BLF687" s="418"/>
      <c r="BLG687" s="417"/>
      <c r="BLH687" s="417"/>
      <c r="BLI687" s="418"/>
      <c r="BLJ687" s="418"/>
      <c r="BLK687" s="417"/>
      <c r="BLL687" s="417"/>
      <c r="BLM687" s="418"/>
      <c r="BLN687" s="418"/>
      <c r="BLO687" s="417"/>
      <c r="BLP687" s="417"/>
      <c r="BLQ687" s="417"/>
      <c r="BLR687" s="417"/>
      <c r="BLS687" s="417"/>
      <c r="BLT687" s="417"/>
      <c r="BLU687" s="417"/>
      <c r="BLV687" s="418"/>
      <c r="BLW687" s="418"/>
      <c r="BLX687" s="417"/>
      <c r="BLY687" s="417"/>
      <c r="BLZ687" s="418"/>
      <c r="BMA687" s="418"/>
      <c r="BMB687" s="417"/>
      <c r="BMC687" s="417"/>
      <c r="BMD687" s="417"/>
      <c r="BME687" s="417"/>
      <c r="BMF687" s="417"/>
      <c r="BMG687" s="411"/>
      <c r="BMH687" s="443"/>
      <c r="BMI687" s="417"/>
      <c r="BMJ687" s="417"/>
      <c r="BMK687" s="417"/>
      <c r="BML687" s="417"/>
      <c r="BMM687" s="417"/>
      <c r="BMN687" s="417"/>
      <c r="BMO687" s="417"/>
      <c r="BMP687" s="416"/>
      <c r="BMQ687" s="416"/>
      <c r="BMR687" s="416"/>
      <c r="BMS687" s="416"/>
      <c r="BMT687" s="416"/>
      <c r="BMU687" s="416"/>
      <c r="BMV687" s="416"/>
      <c r="BMW687" s="416"/>
      <c r="BMX687" s="416"/>
      <c r="BMY687" s="416"/>
      <c r="BMZ687" s="416"/>
      <c r="BNA687" s="416"/>
      <c r="BNB687" s="416"/>
      <c r="BNC687" s="416"/>
      <c r="BND687" s="416"/>
      <c r="BNE687" s="416"/>
      <c r="BNF687" s="416"/>
      <c r="BNG687" s="416"/>
      <c r="BNH687" s="416"/>
      <c r="BNI687" s="416"/>
      <c r="BNJ687" s="416"/>
      <c r="BNK687" s="416"/>
      <c r="BNL687" s="416"/>
      <c r="BNM687" s="416"/>
      <c r="BNN687" s="416"/>
      <c r="BNO687" s="416"/>
      <c r="BNP687" s="416"/>
      <c r="BNQ687" s="416"/>
      <c r="BNR687" s="416"/>
      <c r="BNS687" s="416"/>
      <c r="BNT687" s="416"/>
      <c r="BNU687" s="416"/>
      <c r="BNV687" s="416"/>
      <c r="BNW687" s="416"/>
      <c r="BNX687" s="416"/>
      <c r="BNY687" s="416"/>
      <c r="BNZ687" s="416"/>
      <c r="BOA687" s="416"/>
      <c r="BOB687" s="416"/>
      <c r="BOC687" s="416"/>
      <c r="BOD687" s="416"/>
      <c r="BOE687" s="416"/>
      <c r="BOF687" s="416"/>
      <c r="BOG687" s="416"/>
      <c r="BOH687" s="417"/>
      <c r="BOI687" s="417"/>
      <c r="BOJ687" s="417"/>
      <c r="BOK687" s="417"/>
      <c r="BOL687" s="417"/>
      <c r="BOM687" s="417"/>
      <c r="BON687" s="417"/>
      <c r="BOO687" s="417"/>
      <c r="BOP687" s="417"/>
      <c r="BOQ687" s="417"/>
      <c r="BOR687" s="417"/>
      <c r="BOS687" s="417"/>
      <c r="BOT687" s="417"/>
      <c r="BOU687" s="417"/>
      <c r="BOV687" s="417"/>
      <c r="BOW687" s="417"/>
      <c r="BOX687" s="417"/>
      <c r="BOY687" s="417"/>
      <c r="BOZ687" s="417"/>
      <c r="BPA687" s="417"/>
      <c r="BPB687" s="417"/>
      <c r="BPC687" s="417"/>
      <c r="BPD687" s="417"/>
      <c r="BPE687" s="417"/>
      <c r="BPF687" s="418"/>
      <c r="BPG687" s="418"/>
      <c r="BPH687" s="418"/>
      <c r="BPI687" s="418"/>
      <c r="BPJ687" s="418"/>
      <c r="BPK687" s="417"/>
      <c r="BPL687" s="417"/>
      <c r="BPM687" s="418"/>
      <c r="BPN687" s="418"/>
      <c r="BPO687" s="417"/>
      <c r="BPP687" s="417"/>
      <c r="BPQ687" s="418"/>
      <c r="BPR687" s="418"/>
      <c r="BPS687" s="417"/>
      <c r="BPT687" s="417"/>
      <c r="BPU687" s="417"/>
      <c r="BPV687" s="417"/>
      <c r="BPW687" s="417"/>
      <c r="BPX687" s="417"/>
      <c r="BPY687" s="417"/>
      <c r="BPZ687" s="418"/>
      <c r="BQA687" s="418"/>
      <c r="BQB687" s="417"/>
      <c r="BQC687" s="417"/>
      <c r="BQD687" s="418"/>
      <c r="BQE687" s="418"/>
      <c r="BQF687" s="417"/>
      <c r="BQG687" s="417"/>
      <c r="BQH687" s="417"/>
      <c r="BQI687" s="417"/>
      <c r="BQJ687" s="417"/>
      <c r="BQK687" s="411"/>
      <c r="BQL687" s="443"/>
      <c r="BQM687" s="417"/>
      <c r="BQN687" s="417"/>
      <c r="BQO687" s="417"/>
      <c r="BQP687" s="417"/>
      <c r="BQQ687" s="417"/>
      <c r="BQR687" s="417"/>
      <c r="BQS687" s="417"/>
      <c r="BQT687" s="416"/>
      <c r="BQU687" s="416"/>
      <c r="BQV687" s="416"/>
      <c r="BQW687" s="416"/>
      <c r="BQX687" s="416"/>
      <c r="BQY687" s="416"/>
      <c r="BQZ687" s="416"/>
      <c r="BRA687" s="416"/>
      <c r="BRB687" s="416"/>
      <c r="BRC687" s="416"/>
      <c r="BRD687" s="416"/>
      <c r="BRE687" s="416"/>
      <c r="BRF687" s="416"/>
      <c r="BRG687" s="416"/>
      <c r="BRH687" s="416"/>
      <c r="BRI687" s="416"/>
      <c r="BRJ687" s="416"/>
      <c r="BRK687" s="416"/>
      <c r="BRL687" s="416"/>
      <c r="BRM687" s="416"/>
      <c r="BRN687" s="416"/>
      <c r="BRO687" s="416"/>
      <c r="BRP687" s="416"/>
      <c r="BRQ687" s="416"/>
      <c r="BRR687" s="416"/>
      <c r="BRS687" s="416"/>
      <c r="BRT687" s="416"/>
      <c r="BRU687" s="416"/>
      <c r="BRV687" s="416"/>
      <c r="BRW687" s="416"/>
      <c r="BRX687" s="416"/>
      <c r="BRY687" s="416"/>
      <c r="BRZ687" s="416"/>
      <c r="BSA687" s="416"/>
      <c r="BSB687" s="416"/>
      <c r="BSC687" s="416"/>
      <c r="BSD687" s="416"/>
      <c r="BSE687" s="416"/>
      <c r="BSF687" s="416"/>
      <c r="BSG687" s="416"/>
      <c r="BSH687" s="416"/>
      <c r="BSI687" s="416"/>
      <c r="BSJ687" s="416"/>
      <c r="BSK687" s="416"/>
      <c r="BSL687" s="417"/>
      <c r="BSM687" s="417"/>
      <c r="BSN687" s="417"/>
      <c r="BSO687" s="417"/>
      <c r="BSP687" s="417"/>
      <c r="BSQ687" s="417"/>
      <c r="BSR687" s="417"/>
      <c r="BSS687" s="417"/>
      <c r="BST687" s="417"/>
      <c r="BSU687" s="417"/>
      <c r="BSV687" s="417"/>
      <c r="BSW687" s="417"/>
      <c r="BSX687" s="417"/>
      <c r="BSY687" s="417"/>
      <c r="BSZ687" s="417"/>
      <c r="BTA687" s="417"/>
      <c r="BTB687" s="417"/>
      <c r="BTC687" s="417"/>
      <c r="BTD687" s="417"/>
      <c r="BTE687" s="417"/>
      <c r="BTF687" s="417"/>
      <c r="BTG687" s="417"/>
      <c r="BTH687" s="417"/>
      <c r="BTI687" s="417"/>
      <c r="BTJ687" s="418"/>
      <c r="BTK687" s="418"/>
      <c r="BTL687" s="418"/>
      <c r="BTM687" s="418"/>
      <c r="BTN687" s="418"/>
      <c r="BTO687" s="417"/>
      <c r="BTP687" s="417"/>
      <c r="BTQ687" s="418"/>
      <c r="BTR687" s="418"/>
      <c r="BTS687" s="417"/>
      <c r="BTT687" s="417"/>
      <c r="BTU687" s="418"/>
      <c r="BTV687" s="418"/>
      <c r="BTW687" s="417"/>
      <c r="BTX687" s="417"/>
      <c r="BTY687" s="417"/>
      <c r="BTZ687" s="417"/>
      <c r="BUA687" s="417"/>
      <c r="BUB687" s="417"/>
      <c r="BUC687" s="417"/>
      <c r="BUD687" s="418"/>
      <c r="BUE687" s="418"/>
      <c r="BUF687" s="417"/>
      <c r="BUG687" s="417"/>
      <c r="BUH687" s="418"/>
      <c r="BUI687" s="418"/>
      <c r="BUJ687" s="417"/>
      <c r="BUK687" s="417"/>
      <c r="BUL687" s="417"/>
      <c r="BUM687" s="417"/>
      <c r="BUN687" s="417"/>
      <c r="BUO687" s="411"/>
      <c r="BUP687" s="443"/>
      <c r="BUQ687" s="417"/>
      <c r="BUR687" s="417"/>
      <c r="BUS687" s="417"/>
      <c r="BUT687" s="417"/>
      <c r="BUU687" s="417"/>
      <c r="BUV687" s="417"/>
      <c r="BUW687" s="417"/>
      <c r="BUX687" s="416"/>
      <c r="BUY687" s="416"/>
      <c r="BUZ687" s="416"/>
      <c r="BVA687" s="416"/>
      <c r="BVB687" s="416"/>
      <c r="BVC687" s="416"/>
      <c r="BVD687" s="416"/>
      <c r="BVE687" s="416"/>
      <c r="BVF687" s="416"/>
      <c r="BVG687" s="416"/>
      <c r="BVH687" s="416"/>
      <c r="BVI687" s="416"/>
      <c r="BVJ687" s="416"/>
      <c r="BVK687" s="416"/>
      <c r="BVL687" s="416"/>
      <c r="BVM687" s="416"/>
      <c r="BVN687" s="416"/>
      <c r="BVO687" s="416"/>
      <c r="BVP687" s="416"/>
      <c r="BVQ687" s="416"/>
      <c r="BVR687" s="416"/>
      <c r="BVS687" s="416"/>
      <c r="BVT687" s="416"/>
      <c r="BVU687" s="416"/>
      <c r="BVV687" s="416"/>
      <c r="BVW687" s="416"/>
      <c r="BVX687" s="416"/>
      <c r="BVY687" s="416"/>
      <c r="BVZ687" s="416"/>
      <c r="BWA687" s="416"/>
      <c r="BWB687" s="416"/>
      <c r="BWC687" s="416"/>
      <c r="BWD687" s="416"/>
      <c r="BWE687" s="416"/>
      <c r="BWF687" s="416"/>
      <c r="BWG687" s="416"/>
      <c r="BWH687" s="416"/>
      <c r="BWI687" s="416"/>
      <c r="BWJ687" s="416"/>
      <c r="BWK687" s="416"/>
      <c r="BWL687" s="416"/>
      <c r="BWM687" s="416"/>
      <c r="BWN687" s="416"/>
      <c r="BWO687" s="416"/>
      <c r="BWP687" s="417"/>
      <c r="BWQ687" s="417"/>
      <c r="BWR687" s="417"/>
      <c r="BWS687" s="417"/>
      <c r="BWT687" s="417"/>
      <c r="BWU687" s="417"/>
      <c r="BWV687" s="417"/>
      <c r="BWW687" s="417"/>
      <c r="BWX687" s="417"/>
      <c r="BWY687" s="417"/>
      <c r="BWZ687" s="417"/>
      <c r="BXA687" s="417"/>
      <c r="BXB687" s="417"/>
      <c r="BXC687" s="417"/>
      <c r="BXD687" s="417"/>
      <c r="BXE687" s="417"/>
      <c r="BXF687" s="417"/>
      <c r="BXG687" s="417"/>
      <c r="BXH687" s="417"/>
      <c r="BXI687" s="417"/>
      <c r="BXJ687" s="417"/>
      <c r="BXK687" s="417"/>
      <c r="BXL687" s="417"/>
      <c r="BXM687" s="417"/>
      <c r="BXN687" s="418"/>
      <c r="BXO687" s="418"/>
      <c r="BXP687" s="418"/>
      <c r="BXQ687" s="418"/>
      <c r="BXR687" s="418"/>
      <c r="BXS687" s="417"/>
      <c r="BXT687" s="417"/>
      <c r="BXU687" s="418"/>
      <c r="BXV687" s="418"/>
      <c r="BXW687" s="417"/>
      <c r="BXX687" s="417"/>
      <c r="BXY687" s="418"/>
      <c r="BXZ687" s="418"/>
      <c r="BYA687" s="417"/>
      <c r="BYB687" s="417"/>
      <c r="BYC687" s="417"/>
      <c r="BYD687" s="417"/>
      <c r="BYE687" s="417"/>
      <c r="BYF687" s="417"/>
      <c r="BYG687" s="417"/>
      <c r="BYH687" s="418"/>
      <c r="BYI687" s="418"/>
      <c r="BYJ687" s="417"/>
      <c r="BYK687" s="417"/>
      <c r="BYL687" s="418"/>
      <c r="BYM687" s="418"/>
      <c r="BYN687" s="417"/>
      <c r="BYO687" s="417"/>
      <c r="BYP687" s="417"/>
      <c r="BYQ687" s="417"/>
      <c r="BYR687" s="417"/>
      <c r="BYS687" s="411"/>
      <c r="BYT687" s="443"/>
      <c r="BYU687" s="417"/>
      <c r="BYV687" s="417"/>
      <c r="BYW687" s="417"/>
      <c r="BYX687" s="417"/>
      <c r="BYY687" s="417"/>
      <c r="BYZ687" s="417"/>
      <c r="BZA687" s="417"/>
      <c r="BZB687" s="416"/>
      <c r="BZC687" s="416"/>
      <c r="BZD687" s="416"/>
      <c r="BZE687" s="416"/>
      <c r="BZF687" s="416"/>
      <c r="BZG687" s="416"/>
      <c r="BZH687" s="416"/>
      <c r="BZI687" s="416"/>
      <c r="BZJ687" s="416"/>
      <c r="BZK687" s="416"/>
      <c r="BZL687" s="416"/>
      <c r="BZM687" s="416"/>
      <c r="BZN687" s="416"/>
      <c r="BZO687" s="416"/>
      <c r="BZP687" s="416"/>
      <c r="BZQ687" s="416"/>
      <c r="BZR687" s="416"/>
      <c r="BZS687" s="416"/>
      <c r="BZT687" s="416"/>
      <c r="BZU687" s="416"/>
      <c r="BZV687" s="416"/>
      <c r="BZW687" s="416"/>
      <c r="BZX687" s="416"/>
      <c r="BZY687" s="416"/>
      <c r="BZZ687" s="416"/>
      <c r="CAA687" s="416"/>
      <c r="CAB687" s="416"/>
      <c r="CAC687" s="416"/>
      <c r="CAD687" s="416"/>
      <c r="CAE687" s="416"/>
      <c r="CAF687" s="416"/>
      <c r="CAG687" s="416"/>
      <c r="CAH687" s="416"/>
      <c r="CAI687" s="416"/>
      <c r="CAJ687" s="416"/>
      <c r="CAK687" s="416"/>
      <c r="CAL687" s="416"/>
      <c r="CAM687" s="416"/>
      <c r="CAN687" s="416"/>
      <c r="CAO687" s="416"/>
      <c r="CAP687" s="416"/>
      <c r="CAQ687" s="416"/>
      <c r="CAR687" s="416"/>
      <c r="CAS687" s="416"/>
      <c r="CAT687" s="417"/>
      <c r="CAU687" s="417"/>
      <c r="CAV687" s="417"/>
      <c r="CAW687" s="417"/>
      <c r="CAX687" s="417"/>
      <c r="CAY687" s="417"/>
      <c r="CAZ687" s="417"/>
      <c r="CBA687" s="417"/>
      <c r="CBB687" s="417"/>
      <c r="CBC687" s="417"/>
      <c r="CBD687" s="417"/>
      <c r="CBE687" s="417"/>
      <c r="CBF687" s="417"/>
      <c r="CBG687" s="417"/>
      <c r="CBH687" s="417"/>
      <c r="CBI687" s="417"/>
      <c r="CBJ687" s="417"/>
      <c r="CBK687" s="417"/>
      <c r="CBL687" s="417"/>
      <c r="CBM687" s="417"/>
      <c r="CBN687" s="417"/>
      <c r="CBO687" s="417"/>
      <c r="CBP687" s="417"/>
      <c r="CBQ687" s="417"/>
      <c r="CBR687" s="418"/>
      <c r="CBS687" s="418"/>
      <c r="CBT687" s="418"/>
      <c r="CBU687" s="418"/>
      <c r="CBV687" s="418"/>
      <c r="CBW687" s="417"/>
      <c r="CBX687" s="417"/>
      <c r="CBY687" s="418"/>
      <c r="CBZ687" s="418"/>
      <c r="CCA687" s="417"/>
      <c r="CCB687" s="417"/>
      <c r="CCC687" s="418"/>
      <c r="CCD687" s="418"/>
      <c r="CCE687" s="417"/>
      <c r="CCF687" s="417"/>
      <c r="CCG687" s="417"/>
      <c r="CCH687" s="417"/>
      <c r="CCI687" s="417"/>
      <c r="CCJ687" s="417"/>
      <c r="CCK687" s="417"/>
      <c r="CCL687" s="418"/>
      <c r="CCM687" s="418"/>
      <c r="CCN687" s="417"/>
      <c r="CCO687" s="417"/>
      <c r="CCP687" s="418"/>
      <c r="CCQ687" s="418"/>
      <c r="CCR687" s="417"/>
      <c r="CCS687" s="417"/>
      <c r="CCT687" s="417"/>
      <c r="CCU687" s="417"/>
      <c r="CCV687" s="417"/>
      <c r="CCW687" s="411"/>
      <c r="CCX687" s="443"/>
      <c r="CCY687" s="417"/>
      <c r="CCZ687" s="417"/>
      <c r="CDA687" s="417"/>
      <c r="CDB687" s="417"/>
      <c r="CDC687" s="417"/>
      <c r="CDD687" s="417"/>
      <c r="CDE687" s="417"/>
      <c r="CDF687" s="416"/>
      <c r="CDG687" s="416"/>
      <c r="CDH687" s="416"/>
      <c r="CDI687" s="416"/>
      <c r="CDJ687" s="416"/>
      <c r="CDK687" s="416"/>
      <c r="CDL687" s="416"/>
      <c r="CDM687" s="416"/>
      <c r="CDN687" s="416"/>
      <c r="CDO687" s="416"/>
      <c r="CDP687" s="416"/>
      <c r="CDQ687" s="416"/>
      <c r="CDR687" s="416"/>
      <c r="CDS687" s="416"/>
      <c r="CDT687" s="416"/>
      <c r="CDU687" s="416"/>
      <c r="CDV687" s="416"/>
      <c r="CDW687" s="416"/>
      <c r="CDX687" s="416"/>
      <c r="CDY687" s="416"/>
      <c r="CDZ687" s="416"/>
      <c r="CEA687" s="416"/>
      <c r="CEB687" s="416"/>
      <c r="CEC687" s="416"/>
      <c r="CED687" s="416"/>
      <c r="CEE687" s="416"/>
      <c r="CEF687" s="416"/>
      <c r="CEG687" s="416"/>
      <c r="CEH687" s="416"/>
      <c r="CEI687" s="416"/>
      <c r="CEJ687" s="416"/>
      <c r="CEK687" s="416"/>
      <c r="CEL687" s="416"/>
      <c r="CEM687" s="416"/>
      <c r="CEN687" s="416"/>
      <c r="CEO687" s="416"/>
      <c r="CEP687" s="416"/>
      <c r="CEQ687" s="416"/>
      <c r="CER687" s="416"/>
      <c r="CES687" s="416"/>
      <c r="CET687" s="416"/>
      <c r="CEU687" s="416"/>
      <c r="CEV687" s="416"/>
      <c r="CEW687" s="416"/>
      <c r="CEX687" s="417"/>
      <c r="CEY687" s="417"/>
      <c r="CEZ687" s="417"/>
      <c r="CFA687" s="417"/>
      <c r="CFB687" s="417"/>
      <c r="CFC687" s="417"/>
      <c r="CFD687" s="417"/>
      <c r="CFE687" s="417"/>
      <c r="CFF687" s="417"/>
      <c r="CFG687" s="417"/>
      <c r="CFH687" s="417"/>
      <c r="CFI687" s="417"/>
      <c r="CFJ687" s="417"/>
      <c r="CFK687" s="417"/>
      <c r="CFL687" s="417"/>
      <c r="CFM687" s="417"/>
      <c r="CFN687" s="417"/>
      <c r="CFO687" s="417"/>
      <c r="CFP687" s="417"/>
      <c r="CFQ687" s="417"/>
      <c r="CFR687" s="417"/>
      <c r="CFS687" s="417"/>
      <c r="CFT687" s="417"/>
      <c r="CFU687" s="417"/>
      <c r="CFV687" s="418"/>
      <c r="CFW687" s="418"/>
      <c r="CFX687" s="418"/>
      <c r="CFY687" s="418"/>
      <c r="CFZ687" s="418"/>
      <c r="CGA687" s="417"/>
      <c r="CGB687" s="417"/>
      <c r="CGC687" s="418"/>
      <c r="CGD687" s="418"/>
      <c r="CGE687" s="417"/>
      <c r="CGF687" s="417"/>
      <c r="CGG687" s="418"/>
      <c r="CGH687" s="418"/>
      <c r="CGI687" s="417"/>
      <c r="CGJ687" s="417"/>
      <c r="CGK687" s="417"/>
      <c r="CGL687" s="417"/>
      <c r="CGM687" s="417"/>
      <c r="CGN687" s="417"/>
      <c r="CGO687" s="417"/>
      <c r="CGP687" s="418"/>
      <c r="CGQ687" s="418"/>
      <c r="CGR687" s="417"/>
      <c r="CGS687" s="417"/>
      <c r="CGT687" s="418"/>
      <c r="CGU687" s="418"/>
      <c r="CGV687" s="417"/>
      <c r="CGW687" s="417"/>
      <c r="CGX687" s="417"/>
      <c r="CGY687" s="417"/>
      <c r="CGZ687" s="417"/>
      <c r="CHA687" s="411"/>
      <c r="CHB687" s="443"/>
      <c r="CHC687" s="417"/>
      <c r="CHD687" s="417"/>
      <c r="CHE687" s="417"/>
      <c r="CHF687" s="417"/>
      <c r="CHG687" s="417"/>
      <c r="CHH687" s="417"/>
      <c r="CHI687" s="417"/>
      <c r="CHJ687" s="416"/>
      <c r="CHK687" s="416"/>
      <c r="CHL687" s="416"/>
      <c r="CHM687" s="416"/>
      <c r="CHN687" s="416"/>
      <c r="CHO687" s="416"/>
      <c r="CHP687" s="416"/>
      <c r="CHQ687" s="416"/>
      <c r="CHR687" s="416"/>
      <c r="CHS687" s="416"/>
      <c r="CHT687" s="416"/>
      <c r="CHU687" s="416"/>
      <c r="CHV687" s="416"/>
      <c r="CHW687" s="416"/>
      <c r="CHX687" s="416"/>
      <c r="CHY687" s="416"/>
      <c r="CHZ687" s="416"/>
      <c r="CIA687" s="416"/>
      <c r="CIB687" s="416"/>
      <c r="CIC687" s="416"/>
      <c r="CID687" s="416"/>
      <c r="CIE687" s="416"/>
      <c r="CIF687" s="416"/>
      <c r="CIG687" s="416"/>
      <c r="CIH687" s="416"/>
      <c r="CII687" s="416"/>
      <c r="CIJ687" s="416"/>
      <c r="CIK687" s="416"/>
      <c r="CIL687" s="416"/>
      <c r="CIM687" s="416"/>
      <c r="CIN687" s="416"/>
      <c r="CIO687" s="416"/>
      <c r="CIP687" s="416"/>
      <c r="CIQ687" s="416"/>
      <c r="CIR687" s="416"/>
      <c r="CIS687" s="416"/>
      <c r="CIT687" s="416"/>
      <c r="CIU687" s="416"/>
      <c r="CIV687" s="416"/>
      <c r="CIW687" s="416"/>
      <c r="CIX687" s="416"/>
      <c r="CIY687" s="416"/>
      <c r="CIZ687" s="416"/>
      <c r="CJA687" s="416"/>
      <c r="CJB687" s="417"/>
      <c r="CJC687" s="417"/>
      <c r="CJD687" s="417"/>
      <c r="CJE687" s="417"/>
      <c r="CJF687" s="417"/>
      <c r="CJG687" s="417"/>
      <c r="CJH687" s="417"/>
      <c r="CJI687" s="417"/>
      <c r="CJJ687" s="417"/>
      <c r="CJK687" s="417"/>
      <c r="CJL687" s="417"/>
      <c r="CJM687" s="417"/>
      <c r="CJN687" s="417"/>
      <c r="CJO687" s="417"/>
      <c r="CJP687" s="417"/>
      <c r="CJQ687" s="417"/>
      <c r="CJR687" s="417"/>
      <c r="CJS687" s="417"/>
      <c r="CJT687" s="417"/>
      <c r="CJU687" s="417"/>
      <c r="CJV687" s="417"/>
      <c r="CJW687" s="417"/>
      <c r="CJX687" s="417"/>
      <c r="CJY687" s="417"/>
      <c r="CJZ687" s="418"/>
      <c r="CKA687" s="418"/>
      <c r="CKB687" s="418"/>
      <c r="CKC687" s="418"/>
      <c r="CKD687" s="418"/>
      <c r="CKE687" s="417"/>
      <c r="CKF687" s="417"/>
      <c r="CKG687" s="418"/>
      <c r="CKH687" s="418"/>
      <c r="CKI687" s="417"/>
      <c r="CKJ687" s="417"/>
      <c r="CKK687" s="418"/>
      <c r="CKL687" s="418"/>
      <c r="CKM687" s="417"/>
      <c r="CKN687" s="417"/>
      <c r="CKO687" s="417"/>
      <c r="CKP687" s="417"/>
      <c r="CKQ687" s="417"/>
      <c r="CKR687" s="417"/>
      <c r="CKS687" s="417"/>
      <c r="CKT687" s="418"/>
      <c r="CKU687" s="418"/>
      <c r="CKV687" s="417"/>
      <c r="CKW687" s="417"/>
      <c r="CKX687" s="418"/>
      <c r="CKY687" s="418"/>
      <c r="CKZ687" s="417"/>
      <c r="CLA687" s="417"/>
      <c r="CLB687" s="417"/>
      <c r="CLC687" s="417"/>
      <c r="CLD687" s="417"/>
      <c r="CLE687" s="411"/>
      <c r="CLF687" s="443"/>
      <c r="CLG687" s="417"/>
      <c r="CLH687" s="417"/>
      <c r="CLI687" s="417"/>
      <c r="CLJ687" s="417"/>
      <c r="CLK687" s="417"/>
      <c r="CLL687" s="417"/>
      <c r="CLM687" s="417"/>
      <c r="CLN687" s="416"/>
      <c r="CLO687" s="416"/>
      <c r="CLP687" s="416"/>
      <c r="CLQ687" s="416"/>
      <c r="CLR687" s="416"/>
      <c r="CLS687" s="416"/>
      <c r="CLT687" s="416"/>
      <c r="CLU687" s="416"/>
      <c r="CLV687" s="416"/>
      <c r="CLW687" s="416"/>
      <c r="CLX687" s="416"/>
      <c r="CLY687" s="416"/>
      <c r="CLZ687" s="416"/>
      <c r="CMA687" s="416"/>
      <c r="CMB687" s="416"/>
      <c r="CMC687" s="416"/>
      <c r="CMD687" s="416"/>
      <c r="CME687" s="416"/>
      <c r="CMF687" s="416"/>
      <c r="CMG687" s="416"/>
      <c r="CMH687" s="416"/>
      <c r="CMI687" s="416"/>
      <c r="CMJ687" s="416"/>
      <c r="CMK687" s="416"/>
      <c r="CML687" s="416"/>
      <c r="CMM687" s="416"/>
      <c r="CMN687" s="416"/>
      <c r="CMO687" s="416"/>
      <c r="CMP687" s="416"/>
      <c r="CMQ687" s="416"/>
      <c r="CMR687" s="416"/>
      <c r="CMS687" s="416"/>
      <c r="CMT687" s="416"/>
      <c r="CMU687" s="416"/>
      <c r="CMV687" s="416"/>
      <c r="CMW687" s="416"/>
      <c r="CMX687" s="416"/>
      <c r="CMY687" s="416"/>
      <c r="CMZ687" s="416"/>
      <c r="CNA687" s="416"/>
      <c r="CNB687" s="416"/>
      <c r="CNC687" s="416"/>
      <c r="CND687" s="416"/>
      <c r="CNE687" s="416"/>
      <c r="CNF687" s="417"/>
      <c r="CNG687" s="417"/>
      <c r="CNH687" s="417"/>
      <c r="CNI687" s="417"/>
      <c r="CNJ687" s="417"/>
      <c r="CNK687" s="417"/>
      <c r="CNL687" s="417"/>
      <c r="CNM687" s="417"/>
      <c r="CNN687" s="417"/>
      <c r="CNO687" s="417"/>
      <c r="CNP687" s="417"/>
      <c r="CNQ687" s="417"/>
      <c r="CNR687" s="417"/>
      <c r="CNS687" s="417"/>
      <c r="CNT687" s="417"/>
      <c r="CNU687" s="417"/>
      <c r="CNV687" s="417"/>
      <c r="CNW687" s="417"/>
      <c r="CNX687" s="417"/>
      <c r="CNY687" s="417"/>
      <c r="CNZ687" s="417"/>
      <c r="COA687" s="417"/>
      <c r="COB687" s="417"/>
      <c r="COC687" s="417"/>
      <c r="COD687" s="418"/>
      <c r="COE687" s="418"/>
      <c r="COF687" s="418"/>
      <c r="COG687" s="418"/>
      <c r="COH687" s="418"/>
      <c r="COI687" s="417"/>
      <c r="COJ687" s="417"/>
      <c r="COK687" s="418"/>
      <c r="COL687" s="418"/>
      <c r="COM687" s="417"/>
      <c r="CON687" s="417"/>
      <c r="COO687" s="418"/>
      <c r="COP687" s="418"/>
      <c r="COQ687" s="417"/>
      <c r="COR687" s="417"/>
      <c r="COS687" s="417"/>
      <c r="COT687" s="417"/>
      <c r="COU687" s="417"/>
      <c r="COV687" s="417"/>
      <c r="COW687" s="417"/>
      <c r="COX687" s="418"/>
      <c r="COY687" s="418"/>
      <c r="COZ687" s="417"/>
      <c r="CPA687" s="417"/>
      <c r="CPB687" s="418"/>
      <c r="CPC687" s="418"/>
      <c r="CPD687" s="417"/>
      <c r="CPE687" s="417"/>
      <c r="CPF687" s="417"/>
      <c r="CPG687" s="417"/>
      <c r="CPH687" s="417"/>
      <c r="CPI687" s="411"/>
      <c r="CPJ687" s="443"/>
      <c r="CPK687" s="417"/>
      <c r="CPL687" s="417"/>
      <c r="CPM687" s="417"/>
      <c r="CPN687" s="417"/>
      <c r="CPO687" s="417"/>
      <c r="CPP687" s="417"/>
      <c r="CPQ687" s="417"/>
      <c r="CPR687" s="416"/>
      <c r="CPS687" s="416"/>
      <c r="CPT687" s="416"/>
      <c r="CPU687" s="416"/>
      <c r="CPV687" s="416"/>
      <c r="CPW687" s="416"/>
      <c r="CPX687" s="416"/>
      <c r="CPY687" s="416"/>
      <c r="CPZ687" s="416"/>
      <c r="CQA687" s="416"/>
      <c r="CQB687" s="416"/>
      <c r="CQC687" s="416"/>
      <c r="CQD687" s="416"/>
      <c r="CQE687" s="416"/>
      <c r="CQF687" s="416"/>
      <c r="CQG687" s="416"/>
      <c r="CQH687" s="416"/>
      <c r="CQI687" s="416"/>
      <c r="CQJ687" s="416"/>
      <c r="CQK687" s="416"/>
      <c r="CQL687" s="416"/>
      <c r="CQM687" s="416"/>
      <c r="CQN687" s="416"/>
      <c r="CQO687" s="416"/>
      <c r="CQP687" s="416"/>
      <c r="CQQ687" s="416"/>
      <c r="CQR687" s="416"/>
      <c r="CQS687" s="416"/>
      <c r="CQT687" s="416"/>
      <c r="CQU687" s="416"/>
      <c r="CQV687" s="416"/>
      <c r="CQW687" s="416"/>
      <c r="CQX687" s="416"/>
      <c r="CQY687" s="416"/>
      <c r="CQZ687" s="416"/>
      <c r="CRA687" s="416"/>
      <c r="CRB687" s="416"/>
      <c r="CRC687" s="416"/>
      <c r="CRD687" s="416"/>
      <c r="CRE687" s="416"/>
      <c r="CRF687" s="416"/>
      <c r="CRG687" s="416"/>
      <c r="CRH687" s="416"/>
      <c r="CRI687" s="416"/>
      <c r="CRJ687" s="417"/>
      <c r="CRK687" s="417"/>
      <c r="CRL687" s="417"/>
      <c r="CRM687" s="417"/>
      <c r="CRN687" s="417"/>
      <c r="CRO687" s="417"/>
      <c r="CRP687" s="417"/>
      <c r="CRQ687" s="417"/>
      <c r="CRR687" s="417"/>
      <c r="CRS687" s="417"/>
      <c r="CRT687" s="417"/>
      <c r="CRU687" s="417"/>
      <c r="CRV687" s="417"/>
      <c r="CRW687" s="417"/>
      <c r="CRX687" s="417"/>
      <c r="CRY687" s="417"/>
      <c r="CRZ687" s="417"/>
      <c r="CSA687" s="417"/>
      <c r="CSB687" s="417"/>
      <c r="CSC687" s="417"/>
      <c r="CSD687" s="417"/>
      <c r="CSE687" s="417"/>
      <c r="CSF687" s="417"/>
      <c r="CSG687" s="417"/>
      <c r="CSH687" s="418"/>
      <c r="CSI687" s="418"/>
      <c r="CSJ687" s="418"/>
      <c r="CSK687" s="418"/>
      <c r="CSL687" s="418"/>
      <c r="CSM687" s="417"/>
      <c r="CSN687" s="417"/>
      <c r="CSO687" s="418"/>
      <c r="CSP687" s="418"/>
      <c r="CSQ687" s="417"/>
      <c r="CSR687" s="417"/>
      <c r="CSS687" s="418"/>
      <c r="CST687" s="418"/>
      <c r="CSU687" s="417"/>
      <c r="CSV687" s="417"/>
      <c r="CSW687" s="417"/>
      <c r="CSX687" s="417"/>
      <c r="CSY687" s="417"/>
      <c r="CSZ687" s="417"/>
      <c r="CTA687" s="417"/>
      <c r="CTB687" s="418"/>
      <c r="CTC687" s="418"/>
      <c r="CTD687" s="417"/>
      <c r="CTE687" s="417"/>
      <c r="CTF687" s="418"/>
      <c r="CTG687" s="418"/>
      <c r="CTH687" s="417"/>
      <c r="CTI687" s="417"/>
      <c r="CTJ687" s="417"/>
      <c r="CTK687" s="417"/>
      <c r="CTL687" s="417"/>
      <c r="CTM687" s="411"/>
      <c r="CTN687" s="443"/>
      <c r="CTO687" s="417"/>
      <c r="CTP687" s="417"/>
      <c r="CTQ687" s="417"/>
      <c r="CTR687" s="417"/>
      <c r="CTS687" s="417"/>
      <c r="CTT687" s="417"/>
      <c r="CTU687" s="417"/>
      <c r="CTV687" s="416"/>
      <c r="CTW687" s="416"/>
      <c r="CTX687" s="416"/>
      <c r="CTY687" s="416"/>
      <c r="CTZ687" s="416"/>
      <c r="CUA687" s="416"/>
      <c r="CUB687" s="416"/>
      <c r="CUC687" s="416"/>
      <c r="CUD687" s="416"/>
      <c r="CUE687" s="416"/>
      <c r="CUF687" s="416"/>
      <c r="CUG687" s="416"/>
      <c r="CUH687" s="416"/>
      <c r="CUI687" s="416"/>
      <c r="CUJ687" s="416"/>
      <c r="CUK687" s="416"/>
      <c r="CUL687" s="416"/>
      <c r="CUM687" s="416"/>
      <c r="CUN687" s="416"/>
      <c r="CUO687" s="416"/>
      <c r="CUP687" s="416"/>
      <c r="CUQ687" s="416"/>
      <c r="CUR687" s="416"/>
      <c r="CUS687" s="416"/>
      <c r="CUT687" s="416"/>
      <c r="CUU687" s="416"/>
      <c r="CUV687" s="416"/>
      <c r="CUW687" s="416"/>
      <c r="CUX687" s="416"/>
      <c r="CUY687" s="416"/>
      <c r="CUZ687" s="416"/>
      <c r="CVA687" s="416"/>
      <c r="CVB687" s="416"/>
      <c r="CVC687" s="416"/>
      <c r="CVD687" s="416"/>
      <c r="CVE687" s="416"/>
      <c r="CVF687" s="416"/>
      <c r="CVG687" s="416"/>
      <c r="CVH687" s="416"/>
      <c r="CVI687" s="416"/>
      <c r="CVJ687" s="416"/>
      <c r="CVK687" s="416"/>
      <c r="CVL687" s="416"/>
      <c r="CVM687" s="416"/>
      <c r="CVN687" s="417"/>
      <c r="CVO687" s="417"/>
      <c r="CVP687" s="417"/>
      <c r="CVQ687" s="417"/>
      <c r="CVR687" s="417"/>
      <c r="CVS687" s="417"/>
      <c r="CVT687" s="417"/>
      <c r="CVU687" s="417"/>
      <c r="CVV687" s="417"/>
      <c r="CVW687" s="417"/>
      <c r="CVX687" s="417"/>
      <c r="CVY687" s="417"/>
      <c r="CVZ687" s="417"/>
      <c r="CWA687" s="417"/>
      <c r="CWB687" s="417"/>
      <c r="CWC687" s="417"/>
      <c r="CWD687" s="417"/>
      <c r="CWE687" s="417"/>
      <c r="CWF687" s="417"/>
      <c r="CWG687" s="417"/>
      <c r="CWH687" s="417"/>
      <c r="CWI687" s="417"/>
      <c r="CWJ687" s="417"/>
      <c r="CWK687" s="417"/>
      <c r="CWL687" s="418"/>
      <c r="CWM687" s="418"/>
      <c r="CWN687" s="418"/>
      <c r="CWO687" s="418"/>
      <c r="CWP687" s="418"/>
      <c r="CWQ687" s="417"/>
      <c r="CWR687" s="417"/>
      <c r="CWS687" s="418"/>
      <c r="CWT687" s="418"/>
      <c r="CWU687" s="417"/>
      <c r="CWV687" s="417"/>
      <c r="CWW687" s="418"/>
      <c r="CWX687" s="418"/>
      <c r="CWY687" s="417"/>
      <c r="CWZ687" s="417"/>
      <c r="CXA687" s="417"/>
      <c r="CXB687" s="417"/>
      <c r="CXC687" s="417"/>
      <c r="CXD687" s="417"/>
      <c r="CXE687" s="417"/>
      <c r="CXF687" s="418"/>
      <c r="CXG687" s="418"/>
      <c r="CXH687" s="417"/>
      <c r="CXI687" s="417"/>
      <c r="CXJ687" s="418"/>
      <c r="CXK687" s="418"/>
      <c r="CXL687" s="417"/>
      <c r="CXM687" s="417"/>
      <c r="CXN687" s="417"/>
      <c r="CXO687" s="417"/>
      <c r="CXP687" s="417"/>
      <c r="CXQ687" s="411"/>
      <c r="CXR687" s="443"/>
      <c r="CXS687" s="417"/>
      <c r="CXT687" s="417"/>
      <c r="CXU687" s="417"/>
      <c r="CXV687" s="417"/>
      <c r="CXW687" s="417"/>
      <c r="CXX687" s="417"/>
      <c r="CXY687" s="417"/>
      <c r="CXZ687" s="416"/>
      <c r="CYA687" s="416"/>
      <c r="CYB687" s="416"/>
      <c r="CYC687" s="416"/>
      <c r="CYD687" s="416"/>
      <c r="CYE687" s="416"/>
      <c r="CYF687" s="416"/>
      <c r="CYG687" s="416"/>
      <c r="CYH687" s="416"/>
      <c r="CYI687" s="416"/>
      <c r="CYJ687" s="416"/>
      <c r="CYK687" s="416"/>
      <c r="CYL687" s="416"/>
      <c r="CYM687" s="416"/>
      <c r="CYN687" s="416"/>
      <c r="CYO687" s="416"/>
      <c r="CYP687" s="416"/>
      <c r="CYQ687" s="416"/>
      <c r="CYR687" s="416"/>
      <c r="CYS687" s="416"/>
      <c r="CYT687" s="416"/>
      <c r="CYU687" s="416"/>
      <c r="CYV687" s="416"/>
      <c r="CYW687" s="416"/>
      <c r="CYX687" s="416"/>
      <c r="CYY687" s="416"/>
      <c r="CYZ687" s="416"/>
      <c r="CZA687" s="416"/>
      <c r="CZB687" s="416"/>
      <c r="CZC687" s="416"/>
      <c r="CZD687" s="416"/>
      <c r="CZE687" s="416"/>
      <c r="CZF687" s="416"/>
      <c r="CZG687" s="416"/>
      <c r="CZH687" s="416"/>
      <c r="CZI687" s="416"/>
      <c r="CZJ687" s="416"/>
      <c r="CZK687" s="416"/>
      <c r="CZL687" s="416"/>
      <c r="CZM687" s="416"/>
      <c r="CZN687" s="416"/>
      <c r="CZO687" s="416"/>
      <c r="CZP687" s="416"/>
      <c r="CZQ687" s="416"/>
      <c r="CZR687" s="417"/>
      <c r="CZS687" s="417"/>
      <c r="CZT687" s="417"/>
      <c r="CZU687" s="417"/>
      <c r="CZV687" s="417"/>
      <c r="CZW687" s="417"/>
      <c r="CZX687" s="417"/>
      <c r="CZY687" s="417"/>
      <c r="CZZ687" s="417"/>
      <c r="DAA687" s="417"/>
      <c r="DAB687" s="417"/>
      <c r="DAC687" s="417"/>
      <c r="DAD687" s="417"/>
      <c r="DAE687" s="417"/>
      <c r="DAF687" s="417"/>
      <c r="DAG687" s="417"/>
      <c r="DAH687" s="417"/>
      <c r="DAI687" s="417"/>
      <c r="DAJ687" s="417"/>
      <c r="DAK687" s="417"/>
      <c r="DAL687" s="417"/>
      <c r="DAM687" s="417"/>
      <c r="DAN687" s="417"/>
      <c r="DAO687" s="417"/>
      <c r="DAP687" s="418"/>
      <c r="DAQ687" s="418"/>
      <c r="DAR687" s="418"/>
      <c r="DAS687" s="418"/>
      <c r="DAT687" s="418"/>
      <c r="DAU687" s="417"/>
      <c r="DAV687" s="417"/>
      <c r="DAW687" s="418"/>
      <c r="DAX687" s="418"/>
      <c r="DAY687" s="417"/>
      <c r="DAZ687" s="417"/>
      <c r="DBA687" s="418"/>
      <c r="DBB687" s="418"/>
      <c r="DBC687" s="417"/>
      <c r="DBD687" s="417"/>
      <c r="DBE687" s="417"/>
      <c r="DBF687" s="417"/>
      <c r="DBG687" s="417"/>
      <c r="DBH687" s="417"/>
      <c r="DBI687" s="417"/>
      <c r="DBJ687" s="418"/>
      <c r="DBK687" s="418"/>
      <c r="DBL687" s="417"/>
      <c r="DBM687" s="417"/>
      <c r="DBN687" s="418"/>
      <c r="DBO687" s="418"/>
      <c r="DBP687" s="417"/>
      <c r="DBQ687" s="417"/>
      <c r="DBR687" s="417"/>
      <c r="DBS687" s="417"/>
      <c r="DBT687" s="417"/>
      <c r="DBU687" s="411"/>
      <c r="DBV687" s="443"/>
      <c r="DBW687" s="417"/>
      <c r="DBX687" s="417"/>
      <c r="DBY687" s="417"/>
      <c r="DBZ687" s="417"/>
      <c r="DCA687" s="417"/>
      <c r="DCB687" s="417"/>
      <c r="DCC687" s="417"/>
      <c r="DCD687" s="416"/>
      <c r="DCE687" s="416"/>
      <c r="DCF687" s="416"/>
      <c r="DCG687" s="416"/>
      <c r="DCH687" s="416"/>
      <c r="DCI687" s="416"/>
      <c r="DCJ687" s="416"/>
      <c r="DCK687" s="416"/>
      <c r="DCL687" s="416"/>
      <c r="DCM687" s="416"/>
      <c r="DCN687" s="416"/>
      <c r="DCO687" s="416"/>
      <c r="DCP687" s="416"/>
      <c r="DCQ687" s="416"/>
      <c r="DCR687" s="416"/>
      <c r="DCS687" s="416"/>
      <c r="DCT687" s="416"/>
      <c r="DCU687" s="416"/>
      <c r="DCV687" s="416"/>
      <c r="DCW687" s="416"/>
      <c r="DCX687" s="416"/>
      <c r="DCY687" s="416"/>
      <c r="DCZ687" s="416"/>
      <c r="DDA687" s="416"/>
      <c r="DDB687" s="416"/>
      <c r="DDC687" s="416"/>
      <c r="DDD687" s="416"/>
      <c r="DDE687" s="416"/>
      <c r="DDF687" s="416"/>
      <c r="DDG687" s="416"/>
      <c r="DDH687" s="416"/>
      <c r="DDI687" s="416"/>
      <c r="DDJ687" s="416"/>
      <c r="DDK687" s="416"/>
      <c r="DDL687" s="416"/>
      <c r="DDM687" s="416"/>
      <c r="DDN687" s="416"/>
      <c r="DDO687" s="416"/>
      <c r="DDP687" s="416"/>
      <c r="DDQ687" s="416"/>
      <c r="DDR687" s="416"/>
      <c r="DDS687" s="416"/>
      <c r="DDT687" s="416"/>
      <c r="DDU687" s="416"/>
      <c r="DDV687" s="417"/>
      <c r="DDW687" s="417"/>
      <c r="DDX687" s="417"/>
      <c r="DDY687" s="417"/>
      <c r="DDZ687" s="417"/>
      <c r="DEA687" s="417"/>
      <c r="DEB687" s="417"/>
      <c r="DEC687" s="417"/>
      <c r="DED687" s="417"/>
      <c r="DEE687" s="417"/>
      <c r="DEF687" s="417"/>
      <c r="DEG687" s="417"/>
      <c r="DEH687" s="417"/>
      <c r="DEI687" s="417"/>
      <c r="DEJ687" s="417"/>
      <c r="DEK687" s="417"/>
      <c r="DEL687" s="417"/>
      <c r="DEM687" s="417"/>
      <c r="DEN687" s="417"/>
      <c r="DEO687" s="417"/>
      <c r="DEP687" s="417"/>
      <c r="DEQ687" s="417"/>
      <c r="DER687" s="417"/>
      <c r="DES687" s="417"/>
      <c r="DET687" s="418"/>
      <c r="DEU687" s="418"/>
      <c r="DEV687" s="418"/>
      <c r="DEW687" s="418"/>
      <c r="DEX687" s="418"/>
      <c r="DEY687" s="417"/>
      <c r="DEZ687" s="417"/>
      <c r="DFA687" s="418"/>
      <c r="DFB687" s="418"/>
      <c r="DFC687" s="417"/>
      <c r="DFD687" s="417"/>
      <c r="DFE687" s="418"/>
      <c r="DFF687" s="418"/>
      <c r="DFG687" s="417"/>
      <c r="DFH687" s="417"/>
      <c r="DFI687" s="417"/>
      <c r="DFJ687" s="417"/>
      <c r="DFK687" s="417"/>
      <c r="DFL687" s="417"/>
      <c r="DFM687" s="417"/>
      <c r="DFN687" s="418"/>
      <c r="DFO687" s="418"/>
      <c r="DFP687" s="417"/>
      <c r="DFQ687" s="417"/>
      <c r="DFR687" s="418"/>
      <c r="DFS687" s="418"/>
      <c r="DFT687" s="417"/>
      <c r="DFU687" s="417"/>
      <c r="DFV687" s="417"/>
      <c r="DFW687" s="417"/>
      <c r="DFX687" s="417"/>
      <c r="DFY687" s="411"/>
      <c r="DFZ687" s="443"/>
      <c r="DGA687" s="417"/>
      <c r="DGB687" s="417"/>
      <c r="DGC687" s="417"/>
      <c r="DGD687" s="417"/>
      <c r="DGE687" s="417"/>
      <c r="DGF687" s="417"/>
      <c r="DGG687" s="417"/>
      <c r="DGH687" s="416"/>
      <c r="DGI687" s="416"/>
      <c r="DGJ687" s="416"/>
      <c r="DGK687" s="416"/>
      <c r="DGL687" s="416"/>
      <c r="DGM687" s="416"/>
      <c r="DGN687" s="416"/>
      <c r="DGO687" s="416"/>
      <c r="DGP687" s="416"/>
      <c r="DGQ687" s="416"/>
      <c r="DGR687" s="416"/>
      <c r="DGS687" s="416"/>
      <c r="DGT687" s="416"/>
      <c r="DGU687" s="416"/>
      <c r="DGV687" s="416"/>
      <c r="DGW687" s="416"/>
      <c r="DGX687" s="416"/>
      <c r="DGY687" s="416"/>
      <c r="DGZ687" s="416"/>
      <c r="DHA687" s="416"/>
      <c r="DHB687" s="416"/>
      <c r="DHC687" s="416"/>
      <c r="DHD687" s="416"/>
      <c r="DHE687" s="416"/>
      <c r="DHF687" s="416"/>
      <c r="DHG687" s="416"/>
      <c r="DHH687" s="416"/>
      <c r="DHI687" s="416"/>
      <c r="DHJ687" s="416"/>
      <c r="DHK687" s="416"/>
      <c r="DHL687" s="416"/>
      <c r="DHM687" s="416"/>
      <c r="DHN687" s="416"/>
      <c r="DHO687" s="416"/>
      <c r="DHP687" s="416"/>
      <c r="DHQ687" s="416"/>
      <c r="DHR687" s="416"/>
      <c r="DHS687" s="416"/>
      <c r="DHT687" s="416"/>
      <c r="DHU687" s="416"/>
      <c r="DHV687" s="416"/>
      <c r="DHW687" s="416"/>
      <c r="DHX687" s="416"/>
      <c r="DHY687" s="416"/>
      <c r="DHZ687" s="417"/>
      <c r="DIA687" s="417"/>
      <c r="DIB687" s="417"/>
      <c r="DIC687" s="417"/>
      <c r="DID687" s="417"/>
      <c r="DIE687" s="417"/>
      <c r="DIF687" s="417"/>
      <c r="DIG687" s="417"/>
      <c r="DIH687" s="417"/>
      <c r="DII687" s="417"/>
      <c r="DIJ687" s="417"/>
      <c r="DIK687" s="417"/>
      <c r="DIL687" s="417"/>
      <c r="DIM687" s="417"/>
      <c r="DIN687" s="417"/>
      <c r="DIO687" s="417"/>
      <c r="DIP687" s="417"/>
      <c r="DIQ687" s="417"/>
      <c r="DIR687" s="417"/>
      <c r="DIS687" s="417"/>
      <c r="DIT687" s="417"/>
      <c r="DIU687" s="417"/>
      <c r="DIV687" s="417"/>
      <c r="DIW687" s="417"/>
      <c r="DIX687" s="418"/>
      <c r="DIY687" s="418"/>
      <c r="DIZ687" s="418"/>
      <c r="DJA687" s="418"/>
      <c r="DJB687" s="418"/>
      <c r="DJC687" s="417"/>
      <c r="DJD687" s="417"/>
      <c r="DJE687" s="418"/>
      <c r="DJF687" s="418"/>
      <c r="DJG687" s="417"/>
      <c r="DJH687" s="417"/>
      <c r="DJI687" s="418"/>
      <c r="DJJ687" s="418"/>
      <c r="DJK687" s="417"/>
      <c r="DJL687" s="417"/>
      <c r="DJM687" s="417"/>
      <c r="DJN687" s="417"/>
      <c r="DJO687" s="417"/>
      <c r="DJP687" s="417"/>
      <c r="DJQ687" s="417"/>
      <c r="DJR687" s="418"/>
      <c r="DJS687" s="418"/>
      <c r="DJT687" s="417"/>
      <c r="DJU687" s="417"/>
      <c r="DJV687" s="418"/>
      <c r="DJW687" s="418"/>
      <c r="DJX687" s="417"/>
      <c r="DJY687" s="417"/>
      <c r="DJZ687" s="417"/>
      <c r="DKA687" s="417"/>
      <c r="DKB687" s="417"/>
      <c r="DKC687" s="411"/>
      <c r="DKD687" s="443"/>
      <c r="DKE687" s="417"/>
      <c r="DKF687" s="417"/>
      <c r="DKG687" s="417"/>
      <c r="DKH687" s="417"/>
      <c r="DKI687" s="417"/>
      <c r="DKJ687" s="417"/>
      <c r="DKK687" s="417"/>
      <c r="DKL687" s="416"/>
      <c r="DKM687" s="416"/>
      <c r="DKN687" s="416"/>
      <c r="DKO687" s="416"/>
      <c r="DKP687" s="416"/>
      <c r="DKQ687" s="416"/>
      <c r="DKR687" s="416"/>
      <c r="DKS687" s="416"/>
      <c r="DKT687" s="416"/>
      <c r="DKU687" s="416"/>
      <c r="DKV687" s="416"/>
      <c r="DKW687" s="416"/>
      <c r="DKX687" s="416"/>
      <c r="DKY687" s="416"/>
      <c r="DKZ687" s="416"/>
      <c r="DLA687" s="416"/>
      <c r="DLB687" s="416"/>
      <c r="DLC687" s="416"/>
      <c r="DLD687" s="416"/>
      <c r="DLE687" s="416"/>
      <c r="DLF687" s="416"/>
      <c r="DLG687" s="416"/>
      <c r="DLH687" s="416"/>
      <c r="DLI687" s="416"/>
      <c r="DLJ687" s="416"/>
      <c r="DLK687" s="416"/>
      <c r="DLL687" s="416"/>
      <c r="DLM687" s="416"/>
      <c r="DLN687" s="416"/>
      <c r="DLO687" s="416"/>
      <c r="DLP687" s="416"/>
      <c r="DLQ687" s="416"/>
      <c r="DLR687" s="416"/>
      <c r="DLS687" s="416"/>
      <c r="DLT687" s="416"/>
      <c r="DLU687" s="416"/>
      <c r="DLV687" s="416"/>
      <c r="DLW687" s="416"/>
      <c r="DLX687" s="416"/>
      <c r="DLY687" s="416"/>
      <c r="DLZ687" s="416"/>
      <c r="DMA687" s="416"/>
      <c r="DMB687" s="416"/>
      <c r="DMC687" s="416"/>
      <c r="DMD687" s="417"/>
      <c r="DME687" s="417"/>
      <c r="DMF687" s="417"/>
      <c r="DMG687" s="417"/>
      <c r="DMH687" s="417"/>
      <c r="DMI687" s="417"/>
      <c r="DMJ687" s="417"/>
      <c r="DMK687" s="417"/>
      <c r="DML687" s="417"/>
      <c r="DMM687" s="417"/>
      <c r="DMN687" s="417"/>
      <c r="DMO687" s="417"/>
      <c r="DMP687" s="417"/>
      <c r="DMQ687" s="417"/>
      <c r="DMR687" s="417"/>
      <c r="DMS687" s="417"/>
      <c r="DMT687" s="417"/>
      <c r="DMU687" s="417"/>
      <c r="DMV687" s="417"/>
      <c r="DMW687" s="417"/>
      <c r="DMX687" s="417"/>
      <c r="DMY687" s="417"/>
      <c r="DMZ687" s="417"/>
      <c r="DNA687" s="417"/>
      <c r="DNB687" s="418"/>
      <c r="DNC687" s="418"/>
      <c r="DND687" s="418"/>
      <c r="DNE687" s="418"/>
      <c r="DNF687" s="418"/>
      <c r="DNG687" s="417"/>
      <c r="DNH687" s="417"/>
      <c r="DNI687" s="418"/>
      <c r="DNJ687" s="418"/>
      <c r="DNK687" s="417"/>
      <c r="DNL687" s="417"/>
      <c r="DNM687" s="418"/>
      <c r="DNN687" s="418"/>
      <c r="DNO687" s="417"/>
      <c r="DNP687" s="417"/>
      <c r="DNQ687" s="417"/>
      <c r="DNR687" s="417"/>
      <c r="DNS687" s="417"/>
      <c r="DNT687" s="417"/>
      <c r="DNU687" s="417"/>
      <c r="DNV687" s="418"/>
      <c r="DNW687" s="418"/>
      <c r="DNX687" s="417"/>
      <c r="DNY687" s="417"/>
      <c r="DNZ687" s="418"/>
      <c r="DOA687" s="418"/>
      <c r="DOB687" s="417"/>
      <c r="DOC687" s="417"/>
      <c r="DOD687" s="417"/>
      <c r="DOE687" s="417"/>
      <c r="DOF687" s="417"/>
      <c r="DOG687" s="411"/>
      <c r="DOH687" s="443"/>
      <c r="DOI687" s="417"/>
      <c r="DOJ687" s="417"/>
      <c r="DOK687" s="417"/>
      <c r="DOL687" s="417"/>
      <c r="DOM687" s="417"/>
      <c r="DON687" s="417"/>
      <c r="DOO687" s="417"/>
      <c r="DOP687" s="416"/>
      <c r="DOQ687" s="416"/>
      <c r="DOR687" s="416"/>
      <c r="DOS687" s="416"/>
      <c r="DOT687" s="416"/>
      <c r="DOU687" s="416"/>
      <c r="DOV687" s="416"/>
      <c r="DOW687" s="416"/>
      <c r="DOX687" s="416"/>
      <c r="DOY687" s="416"/>
      <c r="DOZ687" s="416"/>
      <c r="DPA687" s="416"/>
      <c r="DPB687" s="416"/>
      <c r="DPC687" s="416"/>
      <c r="DPD687" s="416"/>
      <c r="DPE687" s="416"/>
      <c r="DPF687" s="416"/>
      <c r="DPG687" s="416"/>
      <c r="DPH687" s="416"/>
      <c r="DPI687" s="416"/>
      <c r="DPJ687" s="416"/>
      <c r="DPK687" s="416"/>
      <c r="DPL687" s="416"/>
      <c r="DPM687" s="416"/>
      <c r="DPN687" s="416"/>
      <c r="DPO687" s="416"/>
      <c r="DPP687" s="416"/>
      <c r="DPQ687" s="416"/>
      <c r="DPR687" s="416"/>
      <c r="DPS687" s="416"/>
      <c r="DPT687" s="416"/>
      <c r="DPU687" s="416"/>
      <c r="DPV687" s="416"/>
      <c r="DPW687" s="416"/>
      <c r="DPX687" s="416"/>
      <c r="DPY687" s="416"/>
      <c r="DPZ687" s="416"/>
      <c r="DQA687" s="416"/>
      <c r="DQB687" s="416"/>
      <c r="DQC687" s="416"/>
      <c r="DQD687" s="416"/>
      <c r="DQE687" s="416"/>
      <c r="DQF687" s="416"/>
      <c r="DQG687" s="416"/>
      <c r="DQH687" s="417"/>
      <c r="DQI687" s="417"/>
      <c r="DQJ687" s="417"/>
      <c r="DQK687" s="417"/>
      <c r="DQL687" s="417"/>
      <c r="DQM687" s="417"/>
      <c r="DQN687" s="417"/>
      <c r="DQO687" s="417"/>
      <c r="DQP687" s="417"/>
      <c r="DQQ687" s="417"/>
      <c r="DQR687" s="417"/>
      <c r="DQS687" s="417"/>
      <c r="DQT687" s="417"/>
      <c r="DQU687" s="417"/>
      <c r="DQV687" s="417"/>
      <c r="DQW687" s="417"/>
      <c r="DQX687" s="417"/>
      <c r="DQY687" s="417"/>
      <c r="DQZ687" s="417"/>
      <c r="DRA687" s="417"/>
      <c r="DRB687" s="417"/>
      <c r="DRC687" s="417"/>
      <c r="DRD687" s="417"/>
      <c r="DRE687" s="417"/>
      <c r="DRF687" s="418"/>
      <c r="DRG687" s="418"/>
      <c r="DRH687" s="418"/>
      <c r="DRI687" s="418"/>
      <c r="DRJ687" s="418"/>
      <c r="DRK687" s="417"/>
      <c r="DRL687" s="417"/>
      <c r="DRM687" s="418"/>
      <c r="DRN687" s="418"/>
      <c r="DRO687" s="417"/>
      <c r="DRP687" s="417"/>
      <c r="DRQ687" s="418"/>
      <c r="DRR687" s="418"/>
      <c r="DRS687" s="417"/>
      <c r="DRT687" s="417"/>
      <c r="DRU687" s="417"/>
      <c r="DRV687" s="417"/>
      <c r="DRW687" s="417"/>
      <c r="DRX687" s="417"/>
      <c r="DRY687" s="417"/>
      <c r="DRZ687" s="418"/>
      <c r="DSA687" s="418"/>
      <c r="DSB687" s="417"/>
      <c r="DSC687" s="417"/>
      <c r="DSD687" s="418"/>
      <c r="DSE687" s="418"/>
      <c r="DSF687" s="417"/>
      <c r="DSG687" s="417"/>
      <c r="DSH687" s="417"/>
      <c r="DSI687" s="417"/>
      <c r="DSJ687" s="417"/>
      <c r="DSK687" s="411"/>
      <c r="DSL687" s="443"/>
      <c r="DSM687" s="417"/>
      <c r="DSN687" s="417"/>
      <c r="DSO687" s="417"/>
      <c r="DSP687" s="417"/>
      <c r="DSQ687" s="417"/>
      <c r="DSR687" s="417"/>
      <c r="DSS687" s="417"/>
      <c r="DST687" s="416"/>
      <c r="DSU687" s="416"/>
      <c r="DSV687" s="416"/>
      <c r="DSW687" s="416"/>
      <c r="DSX687" s="416"/>
      <c r="DSY687" s="416"/>
      <c r="DSZ687" s="416"/>
      <c r="DTA687" s="416"/>
      <c r="DTB687" s="416"/>
      <c r="DTC687" s="416"/>
      <c r="DTD687" s="416"/>
      <c r="DTE687" s="416"/>
      <c r="DTF687" s="416"/>
      <c r="DTG687" s="416"/>
      <c r="DTH687" s="416"/>
      <c r="DTI687" s="416"/>
      <c r="DTJ687" s="416"/>
      <c r="DTK687" s="416"/>
      <c r="DTL687" s="416"/>
      <c r="DTM687" s="416"/>
      <c r="DTN687" s="416"/>
      <c r="DTO687" s="416"/>
      <c r="DTP687" s="416"/>
      <c r="DTQ687" s="416"/>
      <c r="DTR687" s="416"/>
      <c r="DTS687" s="416"/>
      <c r="DTT687" s="416"/>
      <c r="DTU687" s="416"/>
      <c r="DTV687" s="416"/>
      <c r="DTW687" s="416"/>
      <c r="DTX687" s="416"/>
      <c r="DTY687" s="416"/>
      <c r="DTZ687" s="416"/>
      <c r="DUA687" s="416"/>
      <c r="DUB687" s="416"/>
      <c r="DUC687" s="416"/>
      <c r="DUD687" s="416"/>
      <c r="DUE687" s="416"/>
      <c r="DUF687" s="416"/>
      <c r="DUG687" s="416"/>
      <c r="DUH687" s="416"/>
      <c r="DUI687" s="416"/>
      <c r="DUJ687" s="416"/>
      <c r="DUK687" s="416"/>
      <c r="DUL687" s="417"/>
      <c r="DUM687" s="417"/>
      <c r="DUN687" s="417"/>
      <c r="DUO687" s="417"/>
      <c r="DUP687" s="417"/>
      <c r="DUQ687" s="417"/>
      <c r="DUR687" s="417"/>
      <c r="DUS687" s="417"/>
      <c r="DUT687" s="417"/>
      <c r="DUU687" s="417"/>
      <c r="DUV687" s="417"/>
      <c r="DUW687" s="417"/>
      <c r="DUX687" s="417"/>
      <c r="DUY687" s="417"/>
      <c r="DUZ687" s="417"/>
      <c r="DVA687" s="417"/>
      <c r="DVB687" s="417"/>
      <c r="DVC687" s="417"/>
      <c r="DVD687" s="417"/>
      <c r="DVE687" s="417"/>
      <c r="DVF687" s="417"/>
      <c r="DVG687" s="417"/>
      <c r="DVH687" s="417"/>
      <c r="DVI687" s="417"/>
      <c r="DVJ687" s="418"/>
      <c r="DVK687" s="418"/>
      <c r="DVL687" s="418"/>
      <c r="DVM687" s="418"/>
      <c r="DVN687" s="418"/>
      <c r="DVO687" s="417"/>
      <c r="DVP687" s="417"/>
      <c r="DVQ687" s="418"/>
      <c r="DVR687" s="418"/>
      <c r="DVS687" s="417"/>
      <c r="DVT687" s="417"/>
      <c r="DVU687" s="418"/>
      <c r="DVV687" s="418"/>
      <c r="DVW687" s="417"/>
      <c r="DVX687" s="417"/>
      <c r="DVY687" s="417"/>
      <c r="DVZ687" s="417"/>
      <c r="DWA687" s="417"/>
      <c r="DWB687" s="417"/>
      <c r="DWC687" s="417"/>
      <c r="DWD687" s="418"/>
      <c r="DWE687" s="418"/>
      <c r="DWF687" s="417"/>
      <c r="DWG687" s="417"/>
      <c r="DWH687" s="418"/>
      <c r="DWI687" s="418"/>
      <c r="DWJ687" s="417"/>
      <c r="DWK687" s="417"/>
      <c r="DWL687" s="417"/>
      <c r="DWM687" s="417"/>
      <c r="DWN687" s="417"/>
      <c r="DWO687" s="411"/>
      <c r="DWP687" s="443"/>
      <c r="DWQ687" s="417"/>
      <c r="DWR687" s="417"/>
      <c r="DWS687" s="417"/>
      <c r="DWT687" s="417"/>
      <c r="DWU687" s="417"/>
      <c r="DWV687" s="417"/>
      <c r="DWW687" s="417"/>
      <c r="DWX687" s="416"/>
      <c r="DWY687" s="416"/>
      <c r="DWZ687" s="416"/>
      <c r="DXA687" s="416"/>
      <c r="DXB687" s="416"/>
      <c r="DXC687" s="416"/>
      <c r="DXD687" s="416"/>
      <c r="DXE687" s="416"/>
      <c r="DXF687" s="416"/>
      <c r="DXG687" s="416"/>
      <c r="DXH687" s="416"/>
      <c r="DXI687" s="416"/>
      <c r="DXJ687" s="416"/>
      <c r="DXK687" s="416"/>
      <c r="DXL687" s="416"/>
      <c r="DXM687" s="416"/>
      <c r="DXN687" s="416"/>
      <c r="DXO687" s="416"/>
      <c r="DXP687" s="416"/>
      <c r="DXQ687" s="416"/>
      <c r="DXR687" s="416"/>
      <c r="DXS687" s="416"/>
      <c r="DXT687" s="416"/>
      <c r="DXU687" s="416"/>
      <c r="DXV687" s="416"/>
      <c r="DXW687" s="416"/>
      <c r="DXX687" s="416"/>
      <c r="DXY687" s="416"/>
      <c r="DXZ687" s="416"/>
      <c r="DYA687" s="416"/>
      <c r="DYB687" s="416"/>
      <c r="DYC687" s="416"/>
      <c r="DYD687" s="416"/>
      <c r="DYE687" s="416"/>
      <c r="DYF687" s="416"/>
      <c r="DYG687" s="416"/>
      <c r="DYH687" s="416"/>
      <c r="DYI687" s="416"/>
      <c r="DYJ687" s="416"/>
      <c r="DYK687" s="416"/>
      <c r="DYL687" s="416"/>
      <c r="DYM687" s="416"/>
      <c r="DYN687" s="416"/>
      <c r="DYO687" s="416"/>
      <c r="DYP687" s="417"/>
      <c r="DYQ687" s="417"/>
      <c r="DYR687" s="417"/>
      <c r="DYS687" s="417"/>
      <c r="DYT687" s="417"/>
      <c r="DYU687" s="417"/>
      <c r="DYV687" s="417"/>
      <c r="DYW687" s="417"/>
      <c r="DYX687" s="417"/>
      <c r="DYY687" s="417"/>
      <c r="DYZ687" s="417"/>
      <c r="DZA687" s="417"/>
      <c r="DZB687" s="417"/>
      <c r="DZC687" s="417"/>
      <c r="DZD687" s="417"/>
      <c r="DZE687" s="417"/>
      <c r="DZF687" s="417"/>
      <c r="DZG687" s="417"/>
      <c r="DZH687" s="417"/>
      <c r="DZI687" s="417"/>
      <c r="DZJ687" s="417"/>
      <c r="DZK687" s="417"/>
      <c r="DZL687" s="417"/>
      <c r="DZM687" s="417"/>
      <c r="DZN687" s="418"/>
      <c r="DZO687" s="418"/>
      <c r="DZP687" s="418"/>
      <c r="DZQ687" s="418"/>
      <c r="DZR687" s="418"/>
      <c r="DZS687" s="417"/>
      <c r="DZT687" s="417"/>
      <c r="DZU687" s="418"/>
      <c r="DZV687" s="418"/>
      <c r="DZW687" s="417"/>
      <c r="DZX687" s="417"/>
      <c r="DZY687" s="418"/>
      <c r="DZZ687" s="418"/>
      <c r="EAA687" s="417"/>
      <c r="EAB687" s="417"/>
      <c r="EAC687" s="417"/>
      <c r="EAD687" s="417"/>
      <c r="EAE687" s="417"/>
      <c r="EAF687" s="417"/>
      <c r="EAG687" s="417"/>
      <c r="EAH687" s="418"/>
      <c r="EAI687" s="418"/>
      <c r="EAJ687" s="417"/>
      <c r="EAK687" s="417"/>
      <c r="EAL687" s="418"/>
      <c r="EAM687" s="418"/>
      <c r="EAN687" s="417"/>
      <c r="EAO687" s="417"/>
      <c r="EAP687" s="417"/>
      <c r="EAQ687" s="417"/>
      <c r="EAR687" s="417"/>
      <c r="EAS687" s="411"/>
      <c r="EAT687" s="443"/>
      <c r="EAU687" s="417"/>
      <c r="EAV687" s="417"/>
      <c r="EAW687" s="417"/>
      <c r="EAX687" s="417"/>
      <c r="EAY687" s="417"/>
      <c r="EAZ687" s="417"/>
      <c r="EBA687" s="417"/>
      <c r="EBB687" s="416"/>
      <c r="EBC687" s="416"/>
      <c r="EBD687" s="416"/>
      <c r="EBE687" s="416"/>
      <c r="EBF687" s="416"/>
      <c r="EBG687" s="416"/>
      <c r="EBH687" s="416"/>
      <c r="EBI687" s="416"/>
      <c r="EBJ687" s="416"/>
      <c r="EBK687" s="416"/>
      <c r="EBL687" s="416"/>
      <c r="EBM687" s="416"/>
      <c r="EBN687" s="416"/>
      <c r="EBO687" s="416"/>
      <c r="EBP687" s="416"/>
      <c r="EBQ687" s="416"/>
      <c r="EBR687" s="416"/>
      <c r="EBS687" s="416"/>
      <c r="EBT687" s="416"/>
      <c r="EBU687" s="416"/>
      <c r="EBV687" s="416"/>
      <c r="EBW687" s="416"/>
      <c r="EBX687" s="416"/>
      <c r="EBY687" s="416"/>
      <c r="EBZ687" s="416"/>
      <c r="ECA687" s="416"/>
      <c r="ECB687" s="416"/>
      <c r="ECC687" s="416"/>
      <c r="ECD687" s="416"/>
      <c r="ECE687" s="416"/>
      <c r="ECF687" s="416"/>
      <c r="ECG687" s="416"/>
      <c r="ECH687" s="416"/>
      <c r="ECI687" s="416"/>
      <c r="ECJ687" s="416"/>
      <c r="ECK687" s="416"/>
      <c r="ECL687" s="416"/>
      <c r="ECM687" s="416"/>
      <c r="ECN687" s="416"/>
      <c r="ECO687" s="416"/>
      <c r="ECP687" s="416"/>
      <c r="ECQ687" s="416"/>
      <c r="ECR687" s="416"/>
      <c r="ECS687" s="416"/>
      <c r="ECT687" s="417"/>
      <c r="ECU687" s="417"/>
      <c r="ECV687" s="417"/>
      <c r="ECW687" s="417"/>
      <c r="ECX687" s="417"/>
      <c r="ECY687" s="417"/>
      <c r="ECZ687" s="417"/>
      <c r="EDA687" s="417"/>
      <c r="EDB687" s="417"/>
      <c r="EDC687" s="417"/>
      <c r="EDD687" s="417"/>
      <c r="EDE687" s="417"/>
      <c r="EDF687" s="417"/>
      <c r="EDG687" s="417"/>
      <c r="EDH687" s="417"/>
      <c r="EDI687" s="417"/>
      <c r="EDJ687" s="417"/>
      <c r="EDK687" s="417"/>
      <c r="EDL687" s="417"/>
      <c r="EDM687" s="417"/>
      <c r="EDN687" s="417"/>
      <c r="EDO687" s="417"/>
      <c r="EDP687" s="417"/>
      <c r="EDQ687" s="417"/>
      <c r="EDR687" s="418"/>
      <c r="EDS687" s="418"/>
      <c r="EDT687" s="418"/>
      <c r="EDU687" s="418"/>
      <c r="EDV687" s="418"/>
      <c r="EDW687" s="417"/>
      <c r="EDX687" s="417"/>
      <c r="EDY687" s="418"/>
      <c r="EDZ687" s="418"/>
      <c r="EEA687" s="417"/>
      <c r="EEB687" s="417"/>
      <c r="EEC687" s="418"/>
      <c r="EED687" s="418"/>
      <c r="EEE687" s="417"/>
      <c r="EEF687" s="417"/>
      <c r="EEG687" s="417"/>
      <c r="EEH687" s="417"/>
      <c r="EEI687" s="417"/>
      <c r="EEJ687" s="417"/>
      <c r="EEK687" s="417"/>
      <c r="EEL687" s="418"/>
      <c r="EEM687" s="418"/>
      <c r="EEN687" s="417"/>
      <c r="EEO687" s="417"/>
      <c r="EEP687" s="418"/>
      <c r="EEQ687" s="418"/>
      <c r="EER687" s="417"/>
      <c r="EES687" s="417"/>
      <c r="EET687" s="417"/>
      <c r="EEU687" s="417"/>
      <c r="EEV687" s="417"/>
      <c r="EEW687" s="411"/>
      <c r="EEX687" s="443"/>
      <c r="EEY687" s="417"/>
      <c r="EEZ687" s="417"/>
      <c r="EFA687" s="417"/>
      <c r="EFB687" s="417"/>
      <c r="EFC687" s="417"/>
      <c r="EFD687" s="417"/>
      <c r="EFE687" s="417"/>
      <c r="EFF687" s="416"/>
      <c r="EFG687" s="416"/>
      <c r="EFH687" s="416"/>
      <c r="EFI687" s="416"/>
      <c r="EFJ687" s="416"/>
      <c r="EFK687" s="416"/>
      <c r="EFL687" s="416"/>
      <c r="EFM687" s="416"/>
      <c r="EFN687" s="416"/>
      <c r="EFO687" s="416"/>
      <c r="EFP687" s="416"/>
      <c r="EFQ687" s="416"/>
      <c r="EFR687" s="416"/>
      <c r="EFS687" s="416"/>
      <c r="EFT687" s="416"/>
      <c r="EFU687" s="416"/>
      <c r="EFV687" s="416"/>
      <c r="EFW687" s="416"/>
      <c r="EFX687" s="416"/>
      <c r="EFY687" s="416"/>
      <c r="EFZ687" s="416"/>
      <c r="EGA687" s="416"/>
      <c r="EGB687" s="416"/>
      <c r="EGC687" s="416"/>
      <c r="EGD687" s="416"/>
      <c r="EGE687" s="416"/>
      <c r="EGF687" s="416"/>
      <c r="EGG687" s="416"/>
      <c r="EGH687" s="416"/>
      <c r="EGI687" s="416"/>
      <c r="EGJ687" s="416"/>
      <c r="EGK687" s="416"/>
      <c r="EGL687" s="416"/>
      <c r="EGM687" s="416"/>
      <c r="EGN687" s="416"/>
      <c r="EGO687" s="416"/>
      <c r="EGP687" s="416"/>
      <c r="EGQ687" s="416"/>
      <c r="EGR687" s="416"/>
      <c r="EGS687" s="416"/>
      <c r="EGT687" s="416"/>
      <c r="EGU687" s="416"/>
      <c r="EGV687" s="416"/>
      <c r="EGW687" s="416"/>
      <c r="EGX687" s="417"/>
      <c r="EGY687" s="417"/>
      <c r="EGZ687" s="417"/>
      <c r="EHA687" s="417"/>
      <c r="EHB687" s="417"/>
      <c r="EHC687" s="417"/>
      <c r="EHD687" s="417"/>
      <c r="EHE687" s="417"/>
      <c r="EHF687" s="417"/>
      <c r="EHG687" s="417"/>
      <c r="EHH687" s="417"/>
      <c r="EHI687" s="417"/>
      <c r="EHJ687" s="417"/>
      <c r="EHK687" s="417"/>
      <c r="EHL687" s="417"/>
      <c r="EHM687" s="417"/>
      <c r="EHN687" s="417"/>
      <c r="EHO687" s="417"/>
      <c r="EHP687" s="417"/>
      <c r="EHQ687" s="417"/>
      <c r="EHR687" s="417"/>
      <c r="EHS687" s="417"/>
      <c r="EHT687" s="417"/>
      <c r="EHU687" s="417"/>
      <c r="EHV687" s="418"/>
      <c r="EHW687" s="418"/>
      <c r="EHX687" s="418"/>
      <c r="EHY687" s="418"/>
      <c r="EHZ687" s="418"/>
      <c r="EIA687" s="417"/>
      <c r="EIB687" s="417"/>
      <c r="EIC687" s="418"/>
      <c r="EID687" s="418"/>
      <c r="EIE687" s="417"/>
      <c r="EIF687" s="417"/>
      <c r="EIG687" s="418"/>
      <c r="EIH687" s="418"/>
      <c r="EII687" s="417"/>
      <c r="EIJ687" s="417"/>
      <c r="EIK687" s="417"/>
      <c r="EIL687" s="417"/>
      <c r="EIM687" s="417"/>
      <c r="EIN687" s="417"/>
      <c r="EIO687" s="417"/>
      <c r="EIP687" s="418"/>
      <c r="EIQ687" s="418"/>
      <c r="EIR687" s="417"/>
      <c r="EIS687" s="417"/>
      <c r="EIT687" s="418"/>
      <c r="EIU687" s="418"/>
      <c r="EIV687" s="417"/>
      <c r="EIW687" s="417"/>
      <c r="EIX687" s="417"/>
      <c r="EIY687" s="417"/>
      <c r="EIZ687" s="417"/>
      <c r="EJA687" s="411"/>
      <c r="EJB687" s="443"/>
      <c r="EJC687" s="417"/>
      <c r="EJD687" s="417"/>
      <c r="EJE687" s="417"/>
      <c r="EJF687" s="417"/>
      <c r="EJG687" s="417"/>
      <c r="EJH687" s="417"/>
      <c r="EJI687" s="417"/>
      <c r="EJJ687" s="416"/>
      <c r="EJK687" s="416"/>
      <c r="EJL687" s="416"/>
      <c r="EJM687" s="416"/>
      <c r="EJN687" s="416"/>
      <c r="EJO687" s="416"/>
      <c r="EJP687" s="416"/>
      <c r="EJQ687" s="416"/>
      <c r="EJR687" s="416"/>
      <c r="EJS687" s="416"/>
      <c r="EJT687" s="416"/>
      <c r="EJU687" s="416"/>
      <c r="EJV687" s="416"/>
      <c r="EJW687" s="416"/>
      <c r="EJX687" s="416"/>
      <c r="EJY687" s="416"/>
      <c r="EJZ687" s="416"/>
      <c r="EKA687" s="416"/>
      <c r="EKB687" s="416"/>
      <c r="EKC687" s="416"/>
      <c r="EKD687" s="416"/>
      <c r="EKE687" s="416"/>
      <c r="EKF687" s="416"/>
      <c r="EKG687" s="416"/>
      <c r="EKH687" s="416"/>
      <c r="EKI687" s="416"/>
      <c r="EKJ687" s="416"/>
      <c r="EKK687" s="416"/>
      <c r="EKL687" s="416"/>
      <c r="EKM687" s="416"/>
      <c r="EKN687" s="416"/>
      <c r="EKO687" s="416"/>
      <c r="EKP687" s="416"/>
      <c r="EKQ687" s="416"/>
      <c r="EKR687" s="416"/>
      <c r="EKS687" s="416"/>
      <c r="EKT687" s="416"/>
      <c r="EKU687" s="416"/>
      <c r="EKV687" s="416"/>
      <c r="EKW687" s="416"/>
      <c r="EKX687" s="416"/>
      <c r="EKY687" s="416"/>
      <c r="EKZ687" s="416"/>
      <c r="ELA687" s="416"/>
      <c r="ELB687" s="417"/>
      <c r="ELC687" s="417"/>
      <c r="ELD687" s="417"/>
      <c r="ELE687" s="417"/>
      <c r="ELF687" s="417"/>
      <c r="ELG687" s="417"/>
      <c r="ELH687" s="417"/>
      <c r="ELI687" s="417"/>
      <c r="ELJ687" s="417"/>
      <c r="ELK687" s="417"/>
      <c r="ELL687" s="417"/>
      <c r="ELM687" s="417"/>
      <c r="ELN687" s="417"/>
      <c r="ELO687" s="417"/>
      <c r="ELP687" s="417"/>
      <c r="ELQ687" s="417"/>
      <c r="ELR687" s="417"/>
      <c r="ELS687" s="417"/>
      <c r="ELT687" s="417"/>
      <c r="ELU687" s="417"/>
      <c r="ELV687" s="417"/>
      <c r="ELW687" s="417"/>
      <c r="ELX687" s="417"/>
      <c r="ELY687" s="417"/>
      <c r="ELZ687" s="418"/>
      <c r="EMA687" s="418"/>
      <c r="EMB687" s="418"/>
      <c r="EMC687" s="418"/>
      <c r="EMD687" s="418"/>
      <c r="EME687" s="417"/>
      <c r="EMF687" s="417"/>
      <c r="EMG687" s="418"/>
      <c r="EMH687" s="418"/>
      <c r="EMI687" s="417"/>
      <c r="EMJ687" s="417"/>
      <c r="EMK687" s="418"/>
      <c r="EML687" s="418"/>
      <c r="EMM687" s="417"/>
      <c r="EMN687" s="417"/>
      <c r="EMO687" s="417"/>
      <c r="EMP687" s="417"/>
      <c r="EMQ687" s="417"/>
      <c r="EMR687" s="417"/>
      <c r="EMS687" s="417"/>
      <c r="EMT687" s="418"/>
      <c r="EMU687" s="418"/>
      <c r="EMV687" s="417"/>
      <c r="EMW687" s="417"/>
      <c r="EMX687" s="418"/>
      <c r="EMY687" s="418"/>
      <c r="EMZ687" s="417"/>
      <c r="ENA687" s="417"/>
      <c r="ENB687" s="417"/>
      <c r="ENC687" s="417"/>
      <c r="END687" s="417"/>
      <c r="ENE687" s="411"/>
      <c r="ENF687" s="443"/>
      <c r="ENG687" s="417"/>
      <c r="ENH687" s="417"/>
      <c r="ENI687" s="417"/>
      <c r="ENJ687" s="417"/>
      <c r="ENK687" s="417"/>
      <c r="ENL687" s="417"/>
      <c r="ENM687" s="417"/>
      <c r="ENN687" s="416"/>
      <c r="ENO687" s="416"/>
      <c r="ENP687" s="416"/>
      <c r="ENQ687" s="416"/>
      <c r="ENR687" s="416"/>
      <c r="ENS687" s="416"/>
      <c r="ENT687" s="416"/>
      <c r="ENU687" s="416"/>
      <c r="ENV687" s="416"/>
      <c r="ENW687" s="416"/>
      <c r="ENX687" s="416"/>
      <c r="ENY687" s="416"/>
      <c r="ENZ687" s="416"/>
      <c r="EOA687" s="416"/>
      <c r="EOB687" s="416"/>
      <c r="EOC687" s="416"/>
      <c r="EOD687" s="416"/>
      <c r="EOE687" s="416"/>
      <c r="EOF687" s="416"/>
      <c r="EOG687" s="416"/>
      <c r="EOH687" s="416"/>
      <c r="EOI687" s="416"/>
      <c r="EOJ687" s="416"/>
      <c r="EOK687" s="416"/>
      <c r="EOL687" s="416"/>
      <c r="EOM687" s="416"/>
      <c r="EON687" s="416"/>
      <c r="EOO687" s="416"/>
      <c r="EOP687" s="416"/>
      <c r="EOQ687" s="416"/>
      <c r="EOR687" s="416"/>
      <c r="EOS687" s="416"/>
      <c r="EOT687" s="416"/>
      <c r="EOU687" s="416"/>
      <c r="EOV687" s="416"/>
      <c r="EOW687" s="416"/>
      <c r="EOX687" s="416"/>
      <c r="EOY687" s="416"/>
      <c r="EOZ687" s="416"/>
      <c r="EPA687" s="416"/>
      <c r="EPB687" s="416"/>
      <c r="EPC687" s="416"/>
      <c r="EPD687" s="416"/>
      <c r="EPE687" s="416"/>
      <c r="EPF687" s="417"/>
      <c r="EPG687" s="417"/>
      <c r="EPH687" s="417"/>
      <c r="EPI687" s="417"/>
      <c r="EPJ687" s="417"/>
      <c r="EPK687" s="417"/>
      <c r="EPL687" s="417"/>
      <c r="EPM687" s="417"/>
      <c r="EPN687" s="417"/>
      <c r="EPO687" s="417"/>
      <c r="EPP687" s="417"/>
      <c r="EPQ687" s="417"/>
      <c r="EPR687" s="417"/>
      <c r="EPS687" s="417"/>
      <c r="EPT687" s="417"/>
      <c r="EPU687" s="417"/>
      <c r="EPV687" s="417"/>
      <c r="EPW687" s="417"/>
      <c r="EPX687" s="417"/>
      <c r="EPY687" s="417"/>
      <c r="EPZ687" s="417"/>
      <c r="EQA687" s="417"/>
      <c r="EQB687" s="417"/>
      <c r="EQC687" s="417"/>
      <c r="EQD687" s="418"/>
      <c r="EQE687" s="418"/>
      <c r="EQF687" s="418"/>
      <c r="EQG687" s="418"/>
      <c r="EQH687" s="418"/>
      <c r="EQI687" s="417"/>
      <c r="EQJ687" s="417"/>
      <c r="EQK687" s="418"/>
      <c r="EQL687" s="418"/>
      <c r="EQM687" s="417"/>
      <c r="EQN687" s="417"/>
      <c r="EQO687" s="418"/>
      <c r="EQP687" s="418"/>
      <c r="EQQ687" s="417"/>
      <c r="EQR687" s="417"/>
      <c r="EQS687" s="417"/>
      <c r="EQT687" s="417"/>
      <c r="EQU687" s="417"/>
      <c r="EQV687" s="417"/>
      <c r="EQW687" s="417"/>
      <c r="EQX687" s="418"/>
      <c r="EQY687" s="418"/>
      <c r="EQZ687" s="417"/>
      <c r="ERA687" s="417"/>
      <c r="ERB687" s="418"/>
      <c r="ERC687" s="418"/>
      <c r="ERD687" s="417"/>
      <c r="ERE687" s="417"/>
      <c r="ERF687" s="417"/>
      <c r="ERG687" s="417"/>
      <c r="ERH687" s="417"/>
      <c r="ERI687" s="411"/>
      <c r="ERJ687" s="443"/>
      <c r="ERK687" s="417"/>
      <c r="ERL687" s="417"/>
      <c r="ERM687" s="417"/>
      <c r="ERN687" s="417"/>
      <c r="ERO687" s="417"/>
      <c r="ERP687" s="417"/>
      <c r="ERQ687" s="417"/>
      <c r="ERR687" s="416"/>
      <c r="ERS687" s="416"/>
      <c r="ERT687" s="416"/>
      <c r="ERU687" s="416"/>
      <c r="ERV687" s="416"/>
      <c r="ERW687" s="416"/>
      <c r="ERX687" s="416"/>
      <c r="ERY687" s="416"/>
      <c r="ERZ687" s="416"/>
      <c r="ESA687" s="416"/>
      <c r="ESB687" s="416"/>
      <c r="ESC687" s="416"/>
      <c r="ESD687" s="416"/>
      <c r="ESE687" s="416"/>
      <c r="ESF687" s="416"/>
      <c r="ESG687" s="416"/>
      <c r="ESH687" s="416"/>
      <c r="ESI687" s="416"/>
      <c r="ESJ687" s="416"/>
      <c r="ESK687" s="416"/>
      <c r="ESL687" s="416"/>
      <c r="ESM687" s="416"/>
      <c r="ESN687" s="416"/>
      <c r="ESO687" s="416"/>
      <c r="ESP687" s="416"/>
      <c r="ESQ687" s="416"/>
      <c r="ESR687" s="416"/>
      <c r="ESS687" s="416"/>
      <c r="EST687" s="416"/>
      <c r="ESU687" s="416"/>
      <c r="ESV687" s="416"/>
      <c r="ESW687" s="416"/>
      <c r="ESX687" s="416"/>
      <c r="ESY687" s="416"/>
      <c r="ESZ687" s="416"/>
      <c r="ETA687" s="416"/>
      <c r="ETB687" s="416"/>
      <c r="ETC687" s="416"/>
      <c r="ETD687" s="416"/>
      <c r="ETE687" s="416"/>
      <c r="ETF687" s="416"/>
      <c r="ETG687" s="416"/>
      <c r="ETH687" s="416"/>
      <c r="ETI687" s="416"/>
      <c r="ETJ687" s="417"/>
      <c r="ETK687" s="417"/>
      <c r="ETL687" s="417"/>
      <c r="ETM687" s="417"/>
      <c r="ETN687" s="417"/>
      <c r="ETO687" s="417"/>
      <c r="ETP687" s="417"/>
      <c r="ETQ687" s="417"/>
      <c r="ETR687" s="417"/>
      <c r="ETS687" s="417"/>
      <c r="ETT687" s="417"/>
      <c r="ETU687" s="417"/>
      <c r="ETV687" s="417"/>
      <c r="ETW687" s="417"/>
      <c r="ETX687" s="417"/>
      <c r="ETY687" s="417"/>
      <c r="ETZ687" s="417"/>
      <c r="EUA687" s="417"/>
      <c r="EUB687" s="417"/>
      <c r="EUC687" s="417"/>
      <c r="EUD687" s="417"/>
      <c r="EUE687" s="417"/>
      <c r="EUF687" s="417"/>
      <c r="EUG687" s="417"/>
      <c r="EUH687" s="418"/>
      <c r="EUI687" s="418"/>
      <c r="EUJ687" s="418"/>
      <c r="EUK687" s="418"/>
      <c r="EUL687" s="418"/>
      <c r="EUM687" s="417"/>
      <c r="EUN687" s="417"/>
      <c r="EUO687" s="418"/>
      <c r="EUP687" s="418"/>
      <c r="EUQ687" s="417"/>
      <c r="EUR687" s="417"/>
      <c r="EUS687" s="418"/>
      <c r="EUT687" s="418"/>
      <c r="EUU687" s="417"/>
      <c r="EUV687" s="417"/>
      <c r="EUW687" s="417"/>
      <c r="EUX687" s="417"/>
      <c r="EUY687" s="417"/>
      <c r="EUZ687" s="417"/>
      <c r="EVA687" s="417"/>
      <c r="EVB687" s="418"/>
      <c r="EVC687" s="418"/>
      <c r="EVD687" s="417"/>
      <c r="EVE687" s="417"/>
      <c r="EVF687" s="418"/>
      <c r="EVG687" s="418"/>
      <c r="EVH687" s="417"/>
      <c r="EVI687" s="417"/>
      <c r="EVJ687" s="417"/>
      <c r="EVK687" s="417"/>
      <c r="EVL687" s="417"/>
      <c r="EVM687" s="411"/>
      <c r="EVN687" s="443"/>
      <c r="EVO687" s="417"/>
      <c r="EVP687" s="417"/>
      <c r="EVQ687" s="417"/>
      <c r="EVR687" s="417"/>
      <c r="EVS687" s="417"/>
      <c r="EVT687" s="417"/>
      <c r="EVU687" s="417"/>
      <c r="EVV687" s="416"/>
      <c r="EVW687" s="416"/>
      <c r="EVX687" s="416"/>
      <c r="EVY687" s="416"/>
      <c r="EVZ687" s="416"/>
      <c r="EWA687" s="416"/>
      <c r="EWB687" s="416"/>
      <c r="EWC687" s="416"/>
      <c r="EWD687" s="416"/>
      <c r="EWE687" s="416"/>
      <c r="EWF687" s="416"/>
      <c r="EWG687" s="416"/>
      <c r="EWH687" s="416"/>
      <c r="EWI687" s="416"/>
      <c r="EWJ687" s="416"/>
      <c r="EWK687" s="416"/>
      <c r="EWL687" s="416"/>
      <c r="EWM687" s="416"/>
      <c r="EWN687" s="416"/>
      <c r="EWO687" s="416"/>
      <c r="EWP687" s="416"/>
      <c r="EWQ687" s="416"/>
      <c r="EWR687" s="416"/>
      <c r="EWS687" s="416"/>
      <c r="EWT687" s="416"/>
      <c r="EWU687" s="416"/>
      <c r="EWV687" s="416"/>
      <c r="EWW687" s="416"/>
      <c r="EWX687" s="416"/>
      <c r="EWY687" s="416"/>
      <c r="EWZ687" s="416"/>
      <c r="EXA687" s="416"/>
      <c r="EXB687" s="416"/>
      <c r="EXC687" s="416"/>
      <c r="EXD687" s="416"/>
      <c r="EXE687" s="416"/>
      <c r="EXF687" s="416"/>
      <c r="EXG687" s="416"/>
      <c r="EXH687" s="416"/>
      <c r="EXI687" s="416"/>
      <c r="EXJ687" s="416"/>
      <c r="EXK687" s="416"/>
      <c r="EXL687" s="416"/>
      <c r="EXM687" s="416"/>
      <c r="EXN687" s="417"/>
      <c r="EXO687" s="417"/>
      <c r="EXP687" s="417"/>
      <c r="EXQ687" s="417"/>
      <c r="EXR687" s="417"/>
      <c r="EXS687" s="417"/>
      <c r="EXT687" s="417"/>
      <c r="EXU687" s="417"/>
      <c r="EXV687" s="417"/>
      <c r="EXW687" s="417"/>
      <c r="EXX687" s="417"/>
      <c r="EXY687" s="417"/>
      <c r="EXZ687" s="417"/>
      <c r="EYA687" s="417"/>
      <c r="EYB687" s="417"/>
      <c r="EYC687" s="417"/>
      <c r="EYD687" s="417"/>
      <c r="EYE687" s="417"/>
      <c r="EYF687" s="417"/>
      <c r="EYG687" s="417"/>
      <c r="EYH687" s="417"/>
      <c r="EYI687" s="417"/>
      <c r="EYJ687" s="417"/>
      <c r="EYK687" s="417"/>
      <c r="EYL687" s="418"/>
      <c r="EYM687" s="418"/>
      <c r="EYN687" s="418"/>
      <c r="EYO687" s="418"/>
      <c r="EYP687" s="418"/>
      <c r="EYQ687" s="417"/>
      <c r="EYR687" s="417"/>
      <c r="EYS687" s="418"/>
      <c r="EYT687" s="418"/>
      <c r="EYU687" s="417"/>
      <c r="EYV687" s="417"/>
      <c r="EYW687" s="418"/>
      <c r="EYX687" s="418"/>
      <c r="EYY687" s="417"/>
      <c r="EYZ687" s="417"/>
      <c r="EZA687" s="417"/>
      <c r="EZB687" s="417"/>
      <c r="EZC687" s="417"/>
      <c r="EZD687" s="417"/>
      <c r="EZE687" s="417"/>
      <c r="EZF687" s="418"/>
      <c r="EZG687" s="418"/>
      <c r="EZH687" s="417"/>
      <c r="EZI687" s="417"/>
      <c r="EZJ687" s="418"/>
      <c r="EZK687" s="418"/>
      <c r="EZL687" s="417"/>
      <c r="EZM687" s="417"/>
      <c r="EZN687" s="417"/>
      <c r="EZO687" s="417"/>
      <c r="EZP687" s="417"/>
      <c r="EZQ687" s="411"/>
      <c r="EZR687" s="443"/>
      <c r="EZS687" s="417"/>
      <c r="EZT687" s="417"/>
      <c r="EZU687" s="417"/>
      <c r="EZV687" s="417"/>
      <c r="EZW687" s="417"/>
      <c r="EZX687" s="417"/>
      <c r="EZY687" s="417"/>
      <c r="EZZ687" s="416"/>
      <c r="FAA687" s="416"/>
      <c r="FAB687" s="416"/>
      <c r="FAC687" s="416"/>
      <c r="FAD687" s="416"/>
      <c r="FAE687" s="416"/>
      <c r="FAF687" s="416"/>
      <c r="FAG687" s="416"/>
      <c r="FAH687" s="416"/>
      <c r="FAI687" s="416"/>
      <c r="FAJ687" s="416"/>
      <c r="FAK687" s="416"/>
      <c r="FAL687" s="416"/>
      <c r="FAM687" s="416"/>
      <c r="FAN687" s="416"/>
      <c r="FAO687" s="416"/>
      <c r="FAP687" s="416"/>
      <c r="FAQ687" s="416"/>
      <c r="FAR687" s="416"/>
      <c r="FAS687" s="416"/>
      <c r="FAT687" s="416"/>
      <c r="FAU687" s="416"/>
      <c r="FAV687" s="416"/>
      <c r="FAW687" s="416"/>
      <c r="FAX687" s="416"/>
      <c r="FAY687" s="416"/>
      <c r="FAZ687" s="416"/>
      <c r="FBA687" s="416"/>
      <c r="FBB687" s="416"/>
      <c r="FBC687" s="416"/>
      <c r="FBD687" s="416"/>
      <c r="FBE687" s="416"/>
      <c r="FBF687" s="416"/>
      <c r="FBG687" s="416"/>
      <c r="FBH687" s="416"/>
      <c r="FBI687" s="416"/>
      <c r="FBJ687" s="416"/>
      <c r="FBK687" s="416"/>
      <c r="FBL687" s="416"/>
      <c r="FBM687" s="416"/>
      <c r="FBN687" s="416"/>
      <c r="FBO687" s="416"/>
      <c r="FBP687" s="416"/>
      <c r="FBQ687" s="416"/>
      <c r="FBR687" s="417"/>
      <c r="FBS687" s="417"/>
      <c r="FBT687" s="417"/>
      <c r="FBU687" s="417"/>
      <c r="FBV687" s="417"/>
      <c r="FBW687" s="417"/>
      <c r="FBX687" s="417"/>
      <c r="FBY687" s="417"/>
      <c r="FBZ687" s="417"/>
      <c r="FCA687" s="417"/>
      <c r="FCB687" s="417"/>
      <c r="FCC687" s="417"/>
      <c r="FCD687" s="417"/>
      <c r="FCE687" s="417"/>
      <c r="FCF687" s="417"/>
      <c r="FCG687" s="417"/>
      <c r="FCH687" s="417"/>
      <c r="FCI687" s="417"/>
      <c r="FCJ687" s="417"/>
      <c r="FCK687" s="417"/>
      <c r="FCL687" s="417"/>
      <c r="FCM687" s="417"/>
      <c r="FCN687" s="417"/>
      <c r="FCO687" s="417"/>
      <c r="FCP687" s="418"/>
      <c r="FCQ687" s="418"/>
      <c r="FCR687" s="418"/>
      <c r="FCS687" s="418"/>
      <c r="FCT687" s="418"/>
      <c r="FCU687" s="417"/>
      <c r="FCV687" s="417"/>
      <c r="FCW687" s="418"/>
      <c r="FCX687" s="418"/>
      <c r="FCY687" s="417"/>
      <c r="FCZ687" s="417"/>
      <c r="FDA687" s="418"/>
      <c r="FDB687" s="418"/>
      <c r="FDC687" s="417"/>
      <c r="FDD687" s="417"/>
      <c r="FDE687" s="417"/>
      <c r="FDF687" s="417"/>
      <c r="FDG687" s="417"/>
      <c r="FDH687" s="417"/>
      <c r="FDI687" s="417"/>
      <c r="FDJ687" s="418"/>
      <c r="FDK687" s="418"/>
      <c r="FDL687" s="417"/>
      <c r="FDM687" s="417"/>
      <c r="FDN687" s="418"/>
      <c r="FDO687" s="418"/>
      <c r="FDP687" s="417"/>
      <c r="FDQ687" s="417"/>
      <c r="FDR687" s="417"/>
      <c r="FDS687" s="417"/>
      <c r="FDT687" s="417"/>
      <c r="FDU687" s="411"/>
      <c r="FDV687" s="443"/>
      <c r="FDW687" s="417"/>
      <c r="FDX687" s="417"/>
      <c r="FDY687" s="417"/>
      <c r="FDZ687" s="417"/>
      <c r="FEA687" s="417"/>
      <c r="FEB687" s="417"/>
      <c r="FEC687" s="417"/>
      <c r="FED687" s="416"/>
      <c r="FEE687" s="416"/>
      <c r="FEF687" s="416"/>
      <c r="FEG687" s="416"/>
      <c r="FEH687" s="416"/>
      <c r="FEI687" s="416"/>
      <c r="FEJ687" s="416"/>
      <c r="FEK687" s="416"/>
      <c r="FEL687" s="416"/>
      <c r="FEM687" s="416"/>
      <c r="FEN687" s="416"/>
      <c r="FEO687" s="416"/>
      <c r="FEP687" s="416"/>
      <c r="FEQ687" s="416"/>
      <c r="FER687" s="416"/>
      <c r="FES687" s="416"/>
      <c r="FET687" s="416"/>
      <c r="FEU687" s="416"/>
      <c r="FEV687" s="416"/>
      <c r="FEW687" s="416"/>
      <c r="FEX687" s="416"/>
      <c r="FEY687" s="416"/>
      <c r="FEZ687" s="416"/>
      <c r="FFA687" s="416"/>
      <c r="FFB687" s="416"/>
      <c r="FFC687" s="416"/>
      <c r="FFD687" s="416"/>
      <c r="FFE687" s="416"/>
      <c r="FFF687" s="416"/>
      <c r="FFG687" s="416"/>
      <c r="FFH687" s="416"/>
      <c r="FFI687" s="416"/>
      <c r="FFJ687" s="416"/>
      <c r="FFK687" s="416"/>
      <c r="FFL687" s="416"/>
      <c r="FFM687" s="416"/>
      <c r="FFN687" s="416"/>
      <c r="FFO687" s="416"/>
      <c r="FFP687" s="416"/>
      <c r="FFQ687" s="416"/>
      <c r="FFR687" s="416"/>
      <c r="FFS687" s="416"/>
      <c r="FFT687" s="416"/>
      <c r="FFU687" s="416"/>
      <c r="FFV687" s="417"/>
      <c r="FFW687" s="417"/>
      <c r="FFX687" s="417"/>
      <c r="FFY687" s="417"/>
      <c r="FFZ687" s="417"/>
      <c r="FGA687" s="417"/>
      <c r="FGB687" s="417"/>
      <c r="FGC687" s="417"/>
      <c r="FGD687" s="417"/>
      <c r="FGE687" s="417"/>
      <c r="FGF687" s="417"/>
      <c r="FGG687" s="417"/>
      <c r="FGH687" s="417"/>
      <c r="FGI687" s="417"/>
      <c r="FGJ687" s="417"/>
      <c r="FGK687" s="417"/>
      <c r="FGL687" s="417"/>
      <c r="FGM687" s="417"/>
      <c r="FGN687" s="417"/>
      <c r="FGO687" s="417"/>
      <c r="FGP687" s="417"/>
      <c r="FGQ687" s="417"/>
      <c r="FGR687" s="417"/>
      <c r="FGS687" s="417"/>
      <c r="FGT687" s="418"/>
      <c r="FGU687" s="418"/>
      <c r="FGV687" s="418"/>
      <c r="FGW687" s="418"/>
      <c r="FGX687" s="418"/>
      <c r="FGY687" s="417"/>
      <c r="FGZ687" s="417"/>
      <c r="FHA687" s="418"/>
      <c r="FHB687" s="418"/>
      <c r="FHC687" s="417"/>
      <c r="FHD687" s="417"/>
      <c r="FHE687" s="418"/>
      <c r="FHF687" s="418"/>
      <c r="FHG687" s="417"/>
      <c r="FHH687" s="417"/>
      <c r="FHI687" s="417"/>
      <c r="FHJ687" s="417"/>
      <c r="FHK687" s="417"/>
      <c r="FHL687" s="417"/>
      <c r="FHM687" s="417"/>
      <c r="FHN687" s="418"/>
      <c r="FHO687" s="418"/>
      <c r="FHP687" s="417"/>
      <c r="FHQ687" s="417"/>
      <c r="FHR687" s="418"/>
      <c r="FHS687" s="418"/>
      <c r="FHT687" s="417"/>
      <c r="FHU687" s="417"/>
      <c r="FHV687" s="417"/>
      <c r="FHW687" s="417"/>
      <c r="FHX687" s="417"/>
      <c r="FHY687" s="411"/>
      <c r="FHZ687" s="443"/>
      <c r="FIA687" s="417"/>
      <c r="FIB687" s="417"/>
      <c r="FIC687" s="417"/>
      <c r="FID687" s="417"/>
      <c r="FIE687" s="417"/>
      <c r="FIF687" s="417"/>
      <c r="FIG687" s="417"/>
      <c r="FIH687" s="416"/>
      <c r="FII687" s="416"/>
      <c r="FIJ687" s="416"/>
      <c r="FIK687" s="416"/>
      <c r="FIL687" s="416"/>
      <c r="FIM687" s="416"/>
      <c r="FIN687" s="416"/>
      <c r="FIO687" s="416"/>
      <c r="FIP687" s="416"/>
      <c r="FIQ687" s="416"/>
      <c r="FIR687" s="416"/>
      <c r="FIS687" s="416"/>
      <c r="FIT687" s="416"/>
      <c r="FIU687" s="416"/>
      <c r="FIV687" s="416"/>
      <c r="FIW687" s="416"/>
      <c r="FIX687" s="416"/>
      <c r="FIY687" s="416"/>
      <c r="FIZ687" s="416"/>
      <c r="FJA687" s="416"/>
      <c r="FJB687" s="416"/>
      <c r="FJC687" s="416"/>
      <c r="FJD687" s="416"/>
      <c r="FJE687" s="416"/>
      <c r="FJF687" s="416"/>
      <c r="FJG687" s="416"/>
      <c r="FJH687" s="416"/>
      <c r="FJI687" s="416"/>
      <c r="FJJ687" s="416"/>
      <c r="FJK687" s="416"/>
      <c r="FJL687" s="416"/>
      <c r="FJM687" s="416"/>
      <c r="FJN687" s="416"/>
      <c r="FJO687" s="416"/>
      <c r="FJP687" s="416"/>
      <c r="FJQ687" s="416"/>
      <c r="FJR687" s="416"/>
      <c r="FJS687" s="416"/>
      <c r="FJT687" s="416"/>
      <c r="FJU687" s="416"/>
      <c r="FJV687" s="416"/>
      <c r="FJW687" s="416"/>
      <c r="FJX687" s="416"/>
      <c r="FJY687" s="416"/>
      <c r="FJZ687" s="417"/>
      <c r="FKA687" s="417"/>
      <c r="FKB687" s="417"/>
      <c r="FKC687" s="417"/>
      <c r="FKD687" s="417"/>
      <c r="FKE687" s="417"/>
      <c r="FKF687" s="417"/>
      <c r="FKG687" s="417"/>
      <c r="FKH687" s="417"/>
      <c r="FKI687" s="417"/>
      <c r="FKJ687" s="417"/>
      <c r="FKK687" s="417"/>
      <c r="FKL687" s="417"/>
      <c r="FKM687" s="417"/>
      <c r="FKN687" s="417"/>
      <c r="FKO687" s="417"/>
      <c r="FKP687" s="417"/>
      <c r="FKQ687" s="417"/>
      <c r="FKR687" s="417"/>
      <c r="FKS687" s="417"/>
      <c r="FKT687" s="417"/>
      <c r="FKU687" s="417"/>
      <c r="FKV687" s="417"/>
      <c r="FKW687" s="417"/>
      <c r="FKX687" s="418"/>
      <c r="FKY687" s="418"/>
      <c r="FKZ687" s="418"/>
      <c r="FLA687" s="418"/>
      <c r="FLB687" s="418"/>
      <c r="FLC687" s="417"/>
      <c r="FLD687" s="417"/>
      <c r="FLE687" s="418"/>
      <c r="FLF687" s="418"/>
      <c r="FLG687" s="417"/>
      <c r="FLH687" s="417"/>
      <c r="FLI687" s="418"/>
      <c r="FLJ687" s="418"/>
      <c r="FLK687" s="417"/>
      <c r="FLL687" s="417"/>
      <c r="FLM687" s="417"/>
      <c r="FLN687" s="417"/>
      <c r="FLO687" s="417"/>
      <c r="FLP687" s="417"/>
      <c r="FLQ687" s="417"/>
      <c r="FLR687" s="418"/>
      <c r="FLS687" s="418"/>
      <c r="FLT687" s="417"/>
      <c r="FLU687" s="417"/>
      <c r="FLV687" s="418"/>
      <c r="FLW687" s="418"/>
      <c r="FLX687" s="417"/>
      <c r="FLY687" s="417"/>
      <c r="FLZ687" s="417"/>
      <c r="FMA687" s="417"/>
      <c r="FMB687" s="417"/>
      <c r="FMC687" s="411"/>
      <c r="FMD687" s="443"/>
      <c r="FME687" s="417"/>
      <c r="FMF687" s="417"/>
      <c r="FMG687" s="417"/>
      <c r="FMH687" s="417"/>
      <c r="FMI687" s="417"/>
      <c r="FMJ687" s="417"/>
      <c r="FMK687" s="417"/>
      <c r="FML687" s="416"/>
      <c r="FMM687" s="416"/>
      <c r="FMN687" s="416"/>
      <c r="FMO687" s="416"/>
      <c r="FMP687" s="416"/>
      <c r="FMQ687" s="416"/>
      <c r="FMR687" s="416"/>
      <c r="FMS687" s="416"/>
      <c r="FMT687" s="416"/>
      <c r="FMU687" s="416"/>
      <c r="FMV687" s="416"/>
      <c r="FMW687" s="416"/>
      <c r="FMX687" s="416"/>
      <c r="FMY687" s="416"/>
      <c r="FMZ687" s="416"/>
      <c r="FNA687" s="416"/>
      <c r="FNB687" s="416"/>
      <c r="FNC687" s="416"/>
      <c r="FND687" s="416"/>
      <c r="FNE687" s="416"/>
      <c r="FNF687" s="416"/>
      <c r="FNG687" s="416"/>
      <c r="FNH687" s="416"/>
      <c r="FNI687" s="416"/>
      <c r="FNJ687" s="416"/>
      <c r="FNK687" s="416"/>
      <c r="FNL687" s="416"/>
      <c r="FNM687" s="416"/>
      <c r="FNN687" s="416"/>
      <c r="FNO687" s="416"/>
      <c r="FNP687" s="416"/>
      <c r="FNQ687" s="416"/>
      <c r="FNR687" s="416"/>
      <c r="FNS687" s="416"/>
      <c r="FNT687" s="416"/>
      <c r="FNU687" s="416"/>
      <c r="FNV687" s="416"/>
      <c r="FNW687" s="416"/>
      <c r="FNX687" s="416"/>
      <c r="FNY687" s="416"/>
      <c r="FNZ687" s="416"/>
      <c r="FOA687" s="416"/>
      <c r="FOB687" s="416"/>
      <c r="FOC687" s="416"/>
      <c r="FOD687" s="417"/>
      <c r="FOE687" s="417"/>
      <c r="FOF687" s="417"/>
      <c r="FOG687" s="417"/>
      <c r="FOH687" s="417"/>
      <c r="FOI687" s="417"/>
      <c r="FOJ687" s="417"/>
      <c r="FOK687" s="417"/>
      <c r="FOL687" s="417"/>
      <c r="FOM687" s="417"/>
      <c r="FON687" s="417"/>
      <c r="FOO687" s="417"/>
      <c r="FOP687" s="417"/>
      <c r="FOQ687" s="417"/>
      <c r="FOR687" s="417"/>
      <c r="FOS687" s="417"/>
      <c r="FOT687" s="417"/>
      <c r="FOU687" s="417"/>
      <c r="FOV687" s="417"/>
      <c r="FOW687" s="417"/>
      <c r="FOX687" s="417"/>
      <c r="FOY687" s="417"/>
      <c r="FOZ687" s="417"/>
      <c r="FPA687" s="417"/>
      <c r="FPB687" s="418"/>
      <c r="FPC687" s="418"/>
      <c r="FPD687" s="418"/>
      <c r="FPE687" s="418"/>
      <c r="FPF687" s="418"/>
      <c r="FPG687" s="417"/>
      <c r="FPH687" s="417"/>
      <c r="FPI687" s="418"/>
      <c r="FPJ687" s="418"/>
      <c r="FPK687" s="417"/>
      <c r="FPL687" s="417"/>
      <c r="FPM687" s="418"/>
      <c r="FPN687" s="418"/>
      <c r="FPO687" s="417"/>
      <c r="FPP687" s="417"/>
      <c r="FPQ687" s="417"/>
      <c r="FPR687" s="417"/>
      <c r="FPS687" s="417"/>
      <c r="FPT687" s="417"/>
      <c r="FPU687" s="417"/>
      <c r="FPV687" s="418"/>
      <c r="FPW687" s="418"/>
      <c r="FPX687" s="417"/>
      <c r="FPY687" s="417"/>
      <c r="FPZ687" s="418"/>
      <c r="FQA687" s="418"/>
      <c r="FQB687" s="417"/>
      <c r="FQC687" s="417"/>
      <c r="FQD687" s="417"/>
      <c r="FQE687" s="417"/>
      <c r="FQF687" s="417"/>
      <c r="FQG687" s="411"/>
      <c r="FQH687" s="443"/>
      <c r="FQI687" s="417"/>
      <c r="FQJ687" s="417"/>
      <c r="FQK687" s="417"/>
      <c r="FQL687" s="417"/>
      <c r="FQM687" s="417"/>
      <c r="FQN687" s="417"/>
      <c r="FQO687" s="417"/>
      <c r="FQP687" s="416"/>
      <c r="FQQ687" s="416"/>
      <c r="FQR687" s="416"/>
      <c r="FQS687" s="416"/>
      <c r="FQT687" s="416"/>
      <c r="FQU687" s="416"/>
      <c r="FQV687" s="416"/>
      <c r="FQW687" s="416"/>
      <c r="FQX687" s="416"/>
      <c r="FQY687" s="416"/>
      <c r="FQZ687" s="416"/>
      <c r="FRA687" s="416"/>
      <c r="FRB687" s="416"/>
      <c r="FRC687" s="416"/>
      <c r="FRD687" s="416"/>
      <c r="FRE687" s="416"/>
      <c r="FRF687" s="416"/>
      <c r="FRG687" s="416"/>
      <c r="FRH687" s="416"/>
      <c r="FRI687" s="416"/>
      <c r="FRJ687" s="416"/>
      <c r="FRK687" s="416"/>
      <c r="FRL687" s="416"/>
      <c r="FRM687" s="416"/>
      <c r="FRN687" s="416"/>
      <c r="FRO687" s="416"/>
      <c r="FRP687" s="416"/>
      <c r="FRQ687" s="416"/>
      <c r="FRR687" s="416"/>
      <c r="FRS687" s="416"/>
      <c r="FRT687" s="416"/>
      <c r="FRU687" s="416"/>
      <c r="FRV687" s="416"/>
      <c r="FRW687" s="416"/>
      <c r="FRX687" s="416"/>
      <c r="FRY687" s="416"/>
      <c r="FRZ687" s="416"/>
      <c r="FSA687" s="416"/>
      <c r="FSB687" s="416"/>
      <c r="FSC687" s="416"/>
      <c r="FSD687" s="416"/>
      <c r="FSE687" s="416"/>
      <c r="FSF687" s="416"/>
      <c r="FSG687" s="416"/>
      <c r="FSH687" s="417"/>
      <c r="FSI687" s="417"/>
      <c r="FSJ687" s="417"/>
      <c r="FSK687" s="417"/>
      <c r="FSL687" s="417"/>
      <c r="FSM687" s="417"/>
      <c r="FSN687" s="417"/>
      <c r="FSO687" s="417"/>
      <c r="FSP687" s="417"/>
      <c r="FSQ687" s="417"/>
      <c r="FSR687" s="417"/>
      <c r="FSS687" s="417"/>
      <c r="FST687" s="417"/>
      <c r="FSU687" s="417"/>
      <c r="FSV687" s="417"/>
      <c r="FSW687" s="417"/>
      <c r="FSX687" s="417"/>
      <c r="FSY687" s="417"/>
      <c r="FSZ687" s="417"/>
      <c r="FTA687" s="417"/>
      <c r="FTB687" s="417"/>
      <c r="FTC687" s="417"/>
      <c r="FTD687" s="417"/>
      <c r="FTE687" s="417"/>
      <c r="FTF687" s="418"/>
      <c r="FTG687" s="418"/>
      <c r="FTH687" s="418"/>
      <c r="FTI687" s="418"/>
      <c r="FTJ687" s="418"/>
      <c r="FTK687" s="417"/>
      <c r="FTL687" s="417"/>
      <c r="FTM687" s="418"/>
      <c r="FTN687" s="418"/>
      <c r="FTO687" s="417"/>
      <c r="FTP687" s="417"/>
      <c r="FTQ687" s="418"/>
      <c r="FTR687" s="418"/>
      <c r="FTS687" s="417"/>
      <c r="FTT687" s="417"/>
      <c r="FTU687" s="417"/>
      <c r="FTV687" s="417"/>
      <c r="FTW687" s="417"/>
      <c r="FTX687" s="417"/>
      <c r="FTY687" s="417"/>
      <c r="FTZ687" s="418"/>
      <c r="FUA687" s="418"/>
      <c r="FUB687" s="417"/>
      <c r="FUC687" s="417"/>
      <c r="FUD687" s="418"/>
      <c r="FUE687" s="418"/>
      <c r="FUF687" s="417"/>
      <c r="FUG687" s="417"/>
      <c r="FUH687" s="417"/>
      <c r="FUI687" s="417"/>
      <c r="FUJ687" s="417"/>
      <c r="FUK687" s="411"/>
      <c r="FUL687" s="443"/>
      <c r="FUM687" s="417"/>
      <c r="FUN687" s="417"/>
      <c r="FUO687" s="417"/>
      <c r="FUP687" s="417"/>
      <c r="FUQ687" s="417"/>
      <c r="FUR687" s="417"/>
      <c r="FUS687" s="417"/>
      <c r="FUT687" s="416"/>
      <c r="FUU687" s="416"/>
      <c r="FUV687" s="416"/>
      <c r="FUW687" s="416"/>
      <c r="FUX687" s="416"/>
      <c r="FUY687" s="416"/>
      <c r="FUZ687" s="416"/>
      <c r="FVA687" s="416"/>
      <c r="FVB687" s="416"/>
      <c r="FVC687" s="416"/>
      <c r="FVD687" s="416"/>
      <c r="FVE687" s="416"/>
      <c r="FVF687" s="416"/>
      <c r="FVG687" s="416"/>
      <c r="FVH687" s="416"/>
      <c r="FVI687" s="416"/>
      <c r="FVJ687" s="416"/>
      <c r="FVK687" s="416"/>
      <c r="FVL687" s="416"/>
      <c r="FVM687" s="416"/>
      <c r="FVN687" s="416"/>
      <c r="FVO687" s="416"/>
      <c r="FVP687" s="416"/>
      <c r="FVQ687" s="416"/>
      <c r="FVR687" s="416"/>
      <c r="FVS687" s="416"/>
      <c r="FVT687" s="416"/>
      <c r="FVU687" s="416"/>
      <c r="FVV687" s="416"/>
      <c r="FVW687" s="416"/>
      <c r="FVX687" s="416"/>
      <c r="FVY687" s="416"/>
      <c r="FVZ687" s="416"/>
      <c r="FWA687" s="416"/>
      <c r="FWB687" s="416"/>
      <c r="FWC687" s="416"/>
      <c r="FWD687" s="416"/>
      <c r="FWE687" s="416"/>
      <c r="FWF687" s="416"/>
      <c r="FWG687" s="416"/>
      <c r="FWH687" s="416"/>
      <c r="FWI687" s="416"/>
      <c r="FWJ687" s="416"/>
      <c r="FWK687" s="416"/>
      <c r="FWL687" s="417"/>
      <c r="FWM687" s="417"/>
      <c r="FWN687" s="417"/>
      <c r="FWO687" s="417"/>
      <c r="FWP687" s="417"/>
      <c r="FWQ687" s="417"/>
      <c r="FWR687" s="417"/>
      <c r="FWS687" s="417"/>
      <c r="FWT687" s="417"/>
      <c r="FWU687" s="417"/>
      <c r="FWV687" s="417"/>
      <c r="FWW687" s="417"/>
      <c r="FWX687" s="417"/>
      <c r="FWY687" s="417"/>
      <c r="FWZ687" s="417"/>
      <c r="FXA687" s="417"/>
      <c r="FXB687" s="417"/>
      <c r="FXC687" s="417"/>
      <c r="FXD687" s="417"/>
      <c r="FXE687" s="417"/>
      <c r="FXF687" s="417"/>
      <c r="FXG687" s="417"/>
      <c r="FXH687" s="417"/>
      <c r="FXI687" s="417"/>
      <c r="FXJ687" s="418"/>
      <c r="FXK687" s="418"/>
      <c r="FXL687" s="418"/>
      <c r="FXM687" s="418"/>
      <c r="FXN687" s="418"/>
      <c r="FXO687" s="417"/>
      <c r="FXP687" s="417"/>
      <c r="FXQ687" s="418"/>
      <c r="FXR687" s="418"/>
      <c r="FXS687" s="417"/>
      <c r="FXT687" s="417"/>
      <c r="FXU687" s="418"/>
      <c r="FXV687" s="418"/>
      <c r="FXW687" s="417"/>
      <c r="FXX687" s="417"/>
      <c r="FXY687" s="417"/>
      <c r="FXZ687" s="417"/>
      <c r="FYA687" s="417"/>
      <c r="FYB687" s="417"/>
      <c r="FYC687" s="417"/>
      <c r="FYD687" s="418"/>
      <c r="FYE687" s="418"/>
      <c r="FYF687" s="417"/>
      <c r="FYG687" s="417"/>
      <c r="FYH687" s="418"/>
      <c r="FYI687" s="418"/>
      <c r="FYJ687" s="417"/>
      <c r="FYK687" s="417"/>
      <c r="FYL687" s="417"/>
      <c r="FYM687" s="417"/>
      <c r="FYN687" s="417"/>
      <c r="FYO687" s="411"/>
      <c r="FYP687" s="443"/>
      <c r="FYQ687" s="417"/>
      <c r="FYR687" s="417"/>
      <c r="FYS687" s="417"/>
      <c r="FYT687" s="417"/>
      <c r="FYU687" s="417"/>
      <c r="FYV687" s="417"/>
      <c r="FYW687" s="417"/>
      <c r="FYX687" s="416"/>
      <c r="FYY687" s="416"/>
      <c r="FYZ687" s="416"/>
      <c r="FZA687" s="416"/>
      <c r="FZB687" s="416"/>
      <c r="FZC687" s="416"/>
      <c r="FZD687" s="416"/>
      <c r="FZE687" s="416"/>
      <c r="FZF687" s="416"/>
      <c r="FZG687" s="416"/>
      <c r="FZH687" s="416"/>
      <c r="FZI687" s="416"/>
      <c r="FZJ687" s="416"/>
      <c r="FZK687" s="416"/>
      <c r="FZL687" s="416"/>
      <c r="FZM687" s="416"/>
      <c r="FZN687" s="416"/>
      <c r="FZO687" s="416"/>
      <c r="FZP687" s="416"/>
      <c r="FZQ687" s="416"/>
      <c r="FZR687" s="416"/>
      <c r="FZS687" s="416"/>
      <c r="FZT687" s="416"/>
      <c r="FZU687" s="416"/>
      <c r="FZV687" s="416"/>
      <c r="FZW687" s="416"/>
      <c r="FZX687" s="416"/>
      <c r="FZY687" s="416"/>
      <c r="FZZ687" s="416"/>
      <c r="GAA687" s="416"/>
      <c r="GAB687" s="416"/>
      <c r="GAC687" s="416"/>
      <c r="GAD687" s="416"/>
      <c r="GAE687" s="416"/>
      <c r="GAF687" s="416"/>
      <c r="GAG687" s="416"/>
      <c r="GAH687" s="416"/>
      <c r="GAI687" s="416"/>
      <c r="GAJ687" s="416"/>
      <c r="GAK687" s="416"/>
      <c r="GAL687" s="416"/>
      <c r="GAM687" s="416"/>
      <c r="GAN687" s="416"/>
      <c r="GAO687" s="416"/>
      <c r="GAP687" s="417"/>
      <c r="GAQ687" s="417"/>
      <c r="GAR687" s="417"/>
      <c r="GAS687" s="417"/>
      <c r="GAT687" s="417"/>
      <c r="GAU687" s="417"/>
      <c r="GAV687" s="417"/>
      <c r="GAW687" s="417"/>
      <c r="GAX687" s="417"/>
      <c r="GAY687" s="417"/>
      <c r="GAZ687" s="417"/>
      <c r="GBA687" s="417"/>
      <c r="GBB687" s="417"/>
      <c r="GBC687" s="417"/>
      <c r="GBD687" s="417"/>
      <c r="GBE687" s="417"/>
      <c r="GBF687" s="417"/>
      <c r="GBG687" s="417"/>
      <c r="GBH687" s="417"/>
      <c r="GBI687" s="417"/>
      <c r="GBJ687" s="417"/>
      <c r="GBK687" s="417"/>
      <c r="GBL687" s="417"/>
      <c r="GBM687" s="417"/>
      <c r="GBN687" s="418"/>
      <c r="GBO687" s="418"/>
      <c r="GBP687" s="418"/>
      <c r="GBQ687" s="418"/>
      <c r="GBR687" s="418"/>
      <c r="GBS687" s="417"/>
      <c r="GBT687" s="417"/>
      <c r="GBU687" s="418"/>
      <c r="GBV687" s="418"/>
      <c r="GBW687" s="417"/>
      <c r="GBX687" s="417"/>
      <c r="GBY687" s="418"/>
      <c r="GBZ687" s="418"/>
      <c r="GCA687" s="417"/>
      <c r="GCB687" s="417"/>
      <c r="GCC687" s="417"/>
      <c r="GCD687" s="417"/>
      <c r="GCE687" s="417"/>
      <c r="GCF687" s="417"/>
      <c r="GCG687" s="417"/>
      <c r="GCH687" s="418"/>
      <c r="GCI687" s="418"/>
      <c r="GCJ687" s="417"/>
      <c r="GCK687" s="417"/>
      <c r="GCL687" s="418"/>
      <c r="GCM687" s="418"/>
      <c r="GCN687" s="417"/>
      <c r="GCO687" s="417"/>
      <c r="GCP687" s="417"/>
      <c r="GCQ687" s="417"/>
      <c r="GCR687" s="417"/>
      <c r="GCS687" s="411"/>
      <c r="GCT687" s="443"/>
      <c r="GCU687" s="417"/>
      <c r="GCV687" s="417"/>
      <c r="GCW687" s="417"/>
      <c r="GCX687" s="417"/>
      <c r="GCY687" s="417"/>
      <c r="GCZ687" s="417"/>
      <c r="GDA687" s="417"/>
      <c r="GDB687" s="416"/>
      <c r="GDC687" s="416"/>
      <c r="GDD687" s="416"/>
      <c r="GDE687" s="416"/>
      <c r="GDF687" s="416"/>
      <c r="GDG687" s="416"/>
      <c r="GDH687" s="416"/>
      <c r="GDI687" s="416"/>
      <c r="GDJ687" s="416"/>
      <c r="GDK687" s="416"/>
      <c r="GDL687" s="416"/>
      <c r="GDM687" s="416"/>
      <c r="GDN687" s="416"/>
      <c r="GDO687" s="416"/>
      <c r="GDP687" s="416"/>
      <c r="GDQ687" s="416"/>
      <c r="GDR687" s="416"/>
      <c r="GDS687" s="416"/>
      <c r="GDT687" s="416"/>
      <c r="GDU687" s="416"/>
      <c r="GDV687" s="416"/>
      <c r="GDW687" s="416"/>
      <c r="GDX687" s="416"/>
      <c r="GDY687" s="416"/>
      <c r="GDZ687" s="416"/>
      <c r="GEA687" s="416"/>
      <c r="GEB687" s="416"/>
      <c r="GEC687" s="416"/>
      <c r="GED687" s="416"/>
      <c r="GEE687" s="416"/>
      <c r="GEF687" s="416"/>
      <c r="GEG687" s="416"/>
      <c r="GEH687" s="416"/>
      <c r="GEI687" s="416"/>
      <c r="GEJ687" s="416"/>
      <c r="GEK687" s="416"/>
      <c r="GEL687" s="416"/>
      <c r="GEM687" s="416"/>
      <c r="GEN687" s="416"/>
      <c r="GEO687" s="416"/>
      <c r="GEP687" s="416"/>
      <c r="GEQ687" s="416"/>
      <c r="GER687" s="416"/>
      <c r="GES687" s="416"/>
      <c r="GET687" s="417"/>
      <c r="GEU687" s="417"/>
      <c r="GEV687" s="417"/>
      <c r="GEW687" s="417"/>
      <c r="GEX687" s="417"/>
      <c r="GEY687" s="417"/>
      <c r="GEZ687" s="417"/>
      <c r="GFA687" s="417"/>
      <c r="GFB687" s="417"/>
      <c r="GFC687" s="417"/>
      <c r="GFD687" s="417"/>
      <c r="GFE687" s="417"/>
      <c r="GFF687" s="417"/>
      <c r="GFG687" s="417"/>
      <c r="GFH687" s="417"/>
      <c r="GFI687" s="417"/>
      <c r="GFJ687" s="417"/>
      <c r="GFK687" s="417"/>
      <c r="GFL687" s="417"/>
      <c r="GFM687" s="417"/>
      <c r="GFN687" s="417"/>
      <c r="GFO687" s="417"/>
      <c r="GFP687" s="417"/>
      <c r="GFQ687" s="417"/>
      <c r="GFR687" s="418"/>
      <c r="GFS687" s="418"/>
      <c r="GFT687" s="418"/>
      <c r="GFU687" s="418"/>
      <c r="GFV687" s="418"/>
      <c r="GFW687" s="417"/>
      <c r="GFX687" s="417"/>
      <c r="GFY687" s="418"/>
      <c r="GFZ687" s="418"/>
      <c r="GGA687" s="417"/>
      <c r="GGB687" s="417"/>
      <c r="GGC687" s="418"/>
      <c r="GGD687" s="418"/>
      <c r="GGE687" s="417"/>
      <c r="GGF687" s="417"/>
      <c r="GGG687" s="417"/>
      <c r="GGH687" s="417"/>
      <c r="GGI687" s="417"/>
      <c r="GGJ687" s="417"/>
      <c r="GGK687" s="417"/>
      <c r="GGL687" s="418"/>
      <c r="GGM687" s="418"/>
      <c r="GGN687" s="417"/>
      <c r="GGO687" s="417"/>
      <c r="GGP687" s="418"/>
      <c r="GGQ687" s="418"/>
      <c r="GGR687" s="417"/>
      <c r="GGS687" s="417"/>
      <c r="GGT687" s="417"/>
      <c r="GGU687" s="417"/>
      <c r="GGV687" s="417"/>
      <c r="GGW687" s="411"/>
      <c r="GGX687" s="443"/>
      <c r="GGY687" s="417"/>
      <c r="GGZ687" s="417"/>
      <c r="GHA687" s="417"/>
      <c r="GHB687" s="417"/>
      <c r="GHC687" s="417"/>
      <c r="GHD687" s="417"/>
      <c r="GHE687" s="417"/>
      <c r="GHF687" s="416"/>
      <c r="GHG687" s="416"/>
      <c r="GHH687" s="416"/>
      <c r="GHI687" s="416"/>
      <c r="GHJ687" s="416"/>
      <c r="GHK687" s="416"/>
      <c r="GHL687" s="416"/>
      <c r="GHM687" s="416"/>
      <c r="GHN687" s="416"/>
      <c r="GHO687" s="416"/>
      <c r="GHP687" s="416"/>
      <c r="GHQ687" s="416"/>
      <c r="GHR687" s="416"/>
      <c r="GHS687" s="416"/>
      <c r="GHT687" s="416"/>
      <c r="GHU687" s="416"/>
      <c r="GHV687" s="416"/>
      <c r="GHW687" s="416"/>
      <c r="GHX687" s="416"/>
      <c r="GHY687" s="416"/>
      <c r="GHZ687" s="416"/>
      <c r="GIA687" s="416"/>
      <c r="GIB687" s="416"/>
      <c r="GIC687" s="416"/>
      <c r="GID687" s="416"/>
      <c r="GIE687" s="416"/>
      <c r="GIF687" s="416"/>
      <c r="GIG687" s="416"/>
      <c r="GIH687" s="416"/>
      <c r="GII687" s="416"/>
      <c r="GIJ687" s="416"/>
      <c r="GIK687" s="416"/>
      <c r="GIL687" s="416"/>
      <c r="GIM687" s="416"/>
      <c r="GIN687" s="416"/>
      <c r="GIO687" s="416"/>
      <c r="GIP687" s="416"/>
      <c r="GIQ687" s="416"/>
      <c r="GIR687" s="416"/>
      <c r="GIS687" s="416"/>
      <c r="GIT687" s="416"/>
      <c r="GIU687" s="416"/>
      <c r="GIV687" s="416"/>
      <c r="GIW687" s="416"/>
      <c r="GIX687" s="417"/>
      <c r="GIY687" s="417"/>
      <c r="GIZ687" s="417"/>
      <c r="GJA687" s="417"/>
      <c r="GJB687" s="417"/>
      <c r="GJC687" s="417"/>
      <c r="GJD687" s="417"/>
      <c r="GJE687" s="417"/>
      <c r="GJF687" s="417"/>
      <c r="GJG687" s="417"/>
      <c r="GJH687" s="417"/>
      <c r="GJI687" s="417"/>
      <c r="GJJ687" s="417"/>
      <c r="GJK687" s="417"/>
      <c r="GJL687" s="417"/>
      <c r="GJM687" s="417"/>
      <c r="GJN687" s="417"/>
      <c r="GJO687" s="417"/>
      <c r="GJP687" s="417"/>
      <c r="GJQ687" s="417"/>
      <c r="GJR687" s="417"/>
      <c r="GJS687" s="417"/>
      <c r="GJT687" s="417"/>
      <c r="GJU687" s="417"/>
      <c r="GJV687" s="418"/>
      <c r="GJW687" s="418"/>
      <c r="GJX687" s="418"/>
      <c r="GJY687" s="418"/>
      <c r="GJZ687" s="418"/>
      <c r="GKA687" s="417"/>
      <c r="GKB687" s="417"/>
      <c r="GKC687" s="418"/>
      <c r="GKD687" s="418"/>
      <c r="GKE687" s="417"/>
      <c r="GKF687" s="417"/>
      <c r="GKG687" s="418"/>
      <c r="GKH687" s="418"/>
      <c r="GKI687" s="417"/>
      <c r="GKJ687" s="417"/>
      <c r="GKK687" s="417"/>
      <c r="GKL687" s="417"/>
      <c r="GKM687" s="417"/>
      <c r="GKN687" s="417"/>
      <c r="GKO687" s="417"/>
      <c r="GKP687" s="418"/>
      <c r="GKQ687" s="418"/>
      <c r="GKR687" s="417"/>
      <c r="GKS687" s="417"/>
      <c r="GKT687" s="418"/>
      <c r="GKU687" s="418"/>
      <c r="GKV687" s="417"/>
      <c r="GKW687" s="417"/>
      <c r="GKX687" s="417"/>
      <c r="GKY687" s="417"/>
      <c r="GKZ687" s="417"/>
      <c r="GLA687" s="411"/>
      <c r="GLB687" s="443"/>
      <c r="GLC687" s="417"/>
      <c r="GLD687" s="417"/>
      <c r="GLE687" s="417"/>
      <c r="GLF687" s="417"/>
      <c r="GLG687" s="417"/>
      <c r="GLH687" s="417"/>
      <c r="GLI687" s="417"/>
      <c r="GLJ687" s="416"/>
      <c r="GLK687" s="416"/>
      <c r="GLL687" s="416"/>
      <c r="GLM687" s="416"/>
      <c r="GLN687" s="416"/>
      <c r="GLO687" s="416"/>
      <c r="GLP687" s="416"/>
      <c r="GLQ687" s="416"/>
      <c r="GLR687" s="416"/>
      <c r="GLS687" s="416"/>
      <c r="GLT687" s="416"/>
      <c r="GLU687" s="416"/>
      <c r="GLV687" s="416"/>
      <c r="GLW687" s="416"/>
      <c r="GLX687" s="416"/>
      <c r="GLY687" s="416"/>
      <c r="GLZ687" s="416"/>
      <c r="GMA687" s="416"/>
      <c r="GMB687" s="416"/>
      <c r="GMC687" s="416"/>
      <c r="GMD687" s="416"/>
      <c r="GME687" s="416"/>
      <c r="GMF687" s="416"/>
      <c r="GMG687" s="416"/>
      <c r="GMH687" s="416"/>
      <c r="GMI687" s="416"/>
      <c r="GMJ687" s="416"/>
      <c r="GMK687" s="416"/>
      <c r="GML687" s="416"/>
      <c r="GMM687" s="416"/>
      <c r="GMN687" s="416"/>
      <c r="GMO687" s="416"/>
      <c r="GMP687" s="416"/>
      <c r="GMQ687" s="416"/>
      <c r="GMR687" s="416"/>
      <c r="GMS687" s="416"/>
      <c r="GMT687" s="416"/>
      <c r="GMU687" s="416"/>
      <c r="GMV687" s="416"/>
      <c r="GMW687" s="416"/>
      <c r="GMX687" s="416"/>
      <c r="GMY687" s="416"/>
      <c r="GMZ687" s="416"/>
      <c r="GNA687" s="416"/>
      <c r="GNB687" s="417"/>
      <c r="GNC687" s="417"/>
      <c r="GND687" s="417"/>
      <c r="GNE687" s="417"/>
      <c r="GNF687" s="417"/>
      <c r="GNG687" s="417"/>
      <c r="GNH687" s="417"/>
      <c r="GNI687" s="417"/>
      <c r="GNJ687" s="417"/>
      <c r="GNK687" s="417"/>
      <c r="GNL687" s="417"/>
      <c r="GNM687" s="417"/>
      <c r="GNN687" s="417"/>
      <c r="GNO687" s="417"/>
      <c r="GNP687" s="417"/>
      <c r="GNQ687" s="417"/>
      <c r="GNR687" s="417"/>
      <c r="GNS687" s="417"/>
      <c r="GNT687" s="417"/>
      <c r="GNU687" s="417"/>
      <c r="GNV687" s="417"/>
      <c r="GNW687" s="417"/>
      <c r="GNX687" s="417"/>
      <c r="GNY687" s="417"/>
      <c r="GNZ687" s="418"/>
      <c r="GOA687" s="418"/>
      <c r="GOB687" s="418"/>
      <c r="GOC687" s="418"/>
      <c r="GOD687" s="418"/>
      <c r="GOE687" s="417"/>
      <c r="GOF687" s="417"/>
      <c r="GOG687" s="418"/>
      <c r="GOH687" s="418"/>
      <c r="GOI687" s="417"/>
      <c r="GOJ687" s="417"/>
      <c r="GOK687" s="418"/>
      <c r="GOL687" s="418"/>
      <c r="GOM687" s="417"/>
      <c r="GON687" s="417"/>
      <c r="GOO687" s="417"/>
      <c r="GOP687" s="417"/>
      <c r="GOQ687" s="417"/>
      <c r="GOR687" s="417"/>
      <c r="GOS687" s="417"/>
      <c r="GOT687" s="418"/>
      <c r="GOU687" s="418"/>
      <c r="GOV687" s="417"/>
      <c r="GOW687" s="417"/>
      <c r="GOX687" s="418"/>
      <c r="GOY687" s="418"/>
      <c r="GOZ687" s="417"/>
      <c r="GPA687" s="417"/>
      <c r="GPB687" s="417"/>
      <c r="GPC687" s="417"/>
      <c r="GPD687" s="417"/>
      <c r="GPE687" s="411"/>
      <c r="GPF687" s="443"/>
      <c r="GPG687" s="417"/>
      <c r="GPH687" s="417"/>
      <c r="GPI687" s="417"/>
      <c r="GPJ687" s="417"/>
      <c r="GPK687" s="417"/>
      <c r="GPL687" s="417"/>
      <c r="GPM687" s="417"/>
      <c r="GPN687" s="416"/>
      <c r="GPO687" s="416"/>
      <c r="GPP687" s="416"/>
      <c r="GPQ687" s="416"/>
      <c r="GPR687" s="416"/>
      <c r="GPS687" s="416"/>
      <c r="GPT687" s="416"/>
      <c r="GPU687" s="416"/>
      <c r="GPV687" s="416"/>
      <c r="GPW687" s="416"/>
      <c r="GPX687" s="416"/>
      <c r="GPY687" s="416"/>
      <c r="GPZ687" s="416"/>
      <c r="GQA687" s="416"/>
      <c r="GQB687" s="416"/>
      <c r="GQC687" s="416"/>
      <c r="GQD687" s="416"/>
      <c r="GQE687" s="416"/>
      <c r="GQF687" s="416"/>
      <c r="GQG687" s="416"/>
      <c r="GQH687" s="416"/>
      <c r="GQI687" s="416"/>
      <c r="GQJ687" s="416"/>
      <c r="GQK687" s="416"/>
      <c r="GQL687" s="416"/>
      <c r="GQM687" s="416"/>
      <c r="GQN687" s="416"/>
      <c r="GQO687" s="416"/>
      <c r="GQP687" s="416"/>
      <c r="GQQ687" s="416"/>
      <c r="GQR687" s="416"/>
      <c r="GQS687" s="416"/>
      <c r="GQT687" s="416"/>
      <c r="GQU687" s="416"/>
      <c r="GQV687" s="416"/>
      <c r="GQW687" s="416"/>
      <c r="GQX687" s="416"/>
      <c r="GQY687" s="416"/>
      <c r="GQZ687" s="416"/>
      <c r="GRA687" s="416"/>
      <c r="GRB687" s="416"/>
      <c r="GRC687" s="416"/>
      <c r="GRD687" s="416"/>
      <c r="GRE687" s="416"/>
      <c r="GRF687" s="417"/>
      <c r="GRG687" s="417"/>
      <c r="GRH687" s="417"/>
      <c r="GRI687" s="417"/>
      <c r="GRJ687" s="417"/>
      <c r="GRK687" s="417"/>
      <c r="GRL687" s="417"/>
      <c r="GRM687" s="417"/>
      <c r="GRN687" s="417"/>
      <c r="GRO687" s="417"/>
      <c r="GRP687" s="417"/>
      <c r="GRQ687" s="417"/>
      <c r="GRR687" s="417"/>
      <c r="GRS687" s="417"/>
      <c r="GRT687" s="417"/>
      <c r="GRU687" s="417"/>
      <c r="GRV687" s="417"/>
      <c r="GRW687" s="417"/>
      <c r="GRX687" s="417"/>
      <c r="GRY687" s="417"/>
      <c r="GRZ687" s="417"/>
      <c r="GSA687" s="417"/>
      <c r="GSB687" s="417"/>
      <c r="GSC687" s="417"/>
      <c r="GSD687" s="418"/>
      <c r="GSE687" s="418"/>
      <c r="GSF687" s="418"/>
      <c r="GSG687" s="418"/>
      <c r="GSH687" s="418"/>
      <c r="GSI687" s="417"/>
      <c r="GSJ687" s="417"/>
      <c r="GSK687" s="418"/>
      <c r="GSL687" s="418"/>
      <c r="GSM687" s="417"/>
      <c r="GSN687" s="417"/>
      <c r="GSO687" s="418"/>
      <c r="GSP687" s="418"/>
      <c r="GSQ687" s="417"/>
      <c r="GSR687" s="417"/>
      <c r="GSS687" s="417"/>
      <c r="GST687" s="417"/>
      <c r="GSU687" s="417"/>
      <c r="GSV687" s="417"/>
      <c r="GSW687" s="417"/>
      <c r="GSX687" s="418"/>
      <c r="GSY687" s="418"/>
      <c r="GSZ687" s="417"/>
      <c r="GTA687" s="417"/>
      <c r="GTB687" s="418"/>
      <c r="GTC687" s="418"/>
      <c r="GTD687" s="417"/>
      <c r="GTE687" s="417"/>
      <c r="GTF687" s="417"/>
      <c r="GTG687" s="417"/>
      <c r="GTH687" s="417"/>
      <c r="GTI687" s="411"/>
      <c r="GTJ687" s="443"/>
      <c r="GTK687" s="417"/>
      <c r="GTL687" s="417"/>
      <c r="GTM687" s="417"/>
      <c r="GTN687" s="417"/>
      <c r="GTO687" s="417"/>
      <c r="GTP687" s="417"/>
      <c r="GTQ687" s="417"/>
      <c r="GTR687" s="416"/>
      <c r="GTS687" s="416"/>
      <c r="GTT687" s="416"/>
      <c r="GTU687" s="416"/>
      <c r="GTV687" s="416"/>
      <c r="GTW687" s="416"/>
      <c r="GTX687" s="416"/>
      <c r="GTY687" s="416"/>
      <c r="GTZ687" s="416"/>
      <c r="GUA687" s="416"/>
      <c r="GUB687" s="416"/>
      <c r="GUC687" s="416"/>
      <c r="GUD687" s="416"/>
      <c r="GUE687" s="416"/>
      <c r="GUF687" s="416"/>
      <c r="GUG687" s="416"/>
      <c r="GUH687" s="416"/>
      <c r="GUI687" s="416"/>
      <c r="GUJ687" s="416"/>
      <c r="GUK687" s="416"/>
      <c r="GUL687" s="416"/>
      <c r="GUM687" s="416"/>
      <c r="GUN687" s="416"/>
      <c r="GUO687" s="416"/>
      <c r="GUP687" s="416"/>
      <c r="GUQ687" s="416"/>
      <c r="GUR687" s="416"/>
      <c r="GUS687" s="416"/>
      <c r="GUT687" s="416"/>
      <c r="GUU687" s="416"/>
      <c r="GUV687" s="416"/>
      <c r="GUW687" s="416"/>
      <c r="GUX687" s="416"/>
      <c r="GUY687" s="416"/>
      <c r="GUZ687" s="416"/>
      <c r="GVA687" s="416"/>
      <c r="GVB687" s="416"/>
      <c r="GVC687" s="416"/>
      <c r="GVD687" s="416"/>
      <c r="GVE687" s="416"/>
      <c r="GVF687" s="416"/>
      <c r="GVG687" s="416"/>
      <c r="GVH687" s="416"/>
      <c r="GVI687" s="416"/>
      <c r="GVJ687" s="417"/>
      <c r="GVK687" s="417"/>
      <c r="GVL687" s="417"/>
      <c r="GVM687" s="417"/>
      <c r="GVN687" s="417"/>
      <c r="GVO687" s="417"/>
      <c r="GVP687" s="417"/>
      <c r="GVQ687" s="417"/>
      <c r="GVR687" s="417"/>
      <c r="GVS687" s="417"/>
      <c r="GVT687" s="417"/>
      <c r="GVU687" s="417"/>
      <c r="GVV687" s="417"/>
      <c r="GVW687" s="417"/>
      <c r="GVX687" s="417"/>
      <c r="GVY687" s="417"/>
      <c r="GVZ687" s="417"/>
      <c r="GWA687" s="417"/>
      <c r="GWB687" s="417"/>
      <c r="GWC687" s="417"/>
      <c r="GWD687" s="417"/>
      <c r="GWE687" s="417"/>
      <c r="GWF687" s="417"/>
      <c r="GWG687" s="417"/>
      <c r="GWH687" s="418"/>
      <c r="GWI687" s="418"/>
      <c r="GWJ687" s="418"/>
      <c r="GWK687" s="418"/>
      <c r="GWL687" s="418"/>
      <c r="GWM687" s="417"/>
      <c r="GWN687" s="417"/>
      <c r="GWO687" s="418"/>
      <c r="GWP687" s="418"/>
      <c r="GWQ687" s="417"/>
      <c r="GWR687" s="417"/>
      <c r="GWS687" s="418"/>
      <c r="GWT687" s="418"/>
      <c r="GWU687" s="417"/>
      <c r="GWV687" s="417"/>
      <c r="GWW687" s="417"/>
      <c r="GWX687" s="417"/>
      <c r="GWY687" s="417"/>
      <c r="GWZ687" s="417"/>
      <c r="GXA687" s="417"/>
      <c r="GXB687" s="418"/>
      <c r="GXC687" s="418"/>
      <c r="GXD687" s="417"/>
      <c r="GXE687" s="417"/>
      <c r="GXF687" s="418"/>
      <c r="GXG687" s="418"/>
      <c r="GXH687" s="417"/>
      <c r="GXI687" s="417"/>
      <c r="GXJ687" s="417"/>
      <c r="GXK687" s="417"/>
      <c r="GXL687" s="417"/>
      <c r="GXM687" s="411"/>
      <c r="GXN687" s="443"/>
      <c r="GXO687" s="417"/>
      <c r="GXP687" s="417"/>
      <c r="GXQ687" s="417"/>
      <c r="GXR687" s="417"/>
      <c r="GXS687" s="417"/>
      <c r="GXT687" s="417"/>
      <c r="GXU687" s="417"/>
      <c r="GXV687" s="416"/>
      <c r="GXW687" s="416"/>
      <c r="GXX687" s="416"/>
      <c r="GXY687" s="416"/>
      <c r="GXZ687" s="416"/>
      <c r="GYA687" s="416"/>
      <c r="GYB687" s="416"/>
      <c r="GYC687" s="416"/>
      <c r="GYD687" s="416"/>
      <c r="GYE687" s="416"/>
      <c r="GYF687" s="416"/>
      <c r="GYG687" s="416"/>
      <c r="GYH687" s="416"/>
      <c r="GYI687" s="416"/>
      <c r="GYJ687" s="416"/>
      <c r="GYK687" s="416"/>
      <c r="GYL687" s="416"/>
      <c r="GYM687" s="416"/>
      <c r="GYN687" s="416"/>
      <c r="GYO687" s="416"/>
      <c r="GYP687" s="416"/>
      <c r="GYQ687" s="416"/>
      <c r="GYR687" s="416"/>
      <c r="GYS687" s="416"/>
      <c r="GYT687" s="416"/>
      <c r="GYU687" s="416"/>
      <c r="GYV687" s="416"/>
      <c r="GYW687" s="416"/>
      <c r="GYX687" s="416"/>
      <c r="GYY687" s="416"/>
      <c r="GYZ687" s="416"/>
      <c r="GZA687" s="416"/>
      <c r="GZB687" s="416"/>
      <c r="GZC687" s="416"/>
      <c r="GZD687" s="416"/>
      <c r="GZE687" s="416"/>
      <c r="GZF687" s="416"/>
      <c r="GZG687" s="416"/>
      <c r="GZH687" s="416"/>
      <c r="GZI687" s="416"/>
      <c r="GZJ687" s="416"/>
      <c r="GZK687" s="416"/>
      <c r="GZL687" s="416"/>
      <c r="GZM687" s="416"/>
      <c r="GZN687" s="417"/>
      <c r="GZO687" s="417"/>
      <c r="GZP687" s="417"/>
      <c r="GZQ687" s="417"/>
      <c r="GZR687" s="417"/>
      <c r="GZS687" s="417"/>
      <c r="GZT687" s="417"/>
      <c r="GZU687" s="417"/>
      <c r="GZV687" s="417"/>
      <c r="GZW687" s="417"/>
      <c r="GZX687" s="417"/>
      <c r="GZY687" s="417"/>
      <c r="GZZ687" s="417"/>
      <c r="HAA687" s="417"/>
      <c r="HAB687" s="417"/>
      <c r="HAC687" s="417"/>
      <c r="HAD687" s="417"/>
      <c r="HAE687" s="417"/>
      <c r="HAF687" s="417"/>
      <c r="HAG687" s="417"/>
      <c r="HAH687" s="417"/>
      <c r="HAI687" s="417"/>
      <c r="HAJ687" s="417"/>
      <c r="HAK687" s="417"/>
      <c r="HAL687" s="418"/>
      <c r="HAM687" s="418"/>
      <c r="HAN687" s="418"/>
      <c r="HAO687" s="418"/>
      <c r="HAP687" s="418"/>
      <c r="HAQ687" s="417"/>
      <c r="HAR687" s="417"/>
      <c r="HAS687" s="418"/>
      <c r="HAT687" s="418"/>
      <c r="HAU687" s="417"/>
      <c r="HAV687" s="417"/>
      <c r="HAW687" s="418"/>
      <c r="HAX687" s="418"/>
      <c r="HAY687" s="417"/>
      <c r="HAZ687" s="417"/>
      <c r="HBA687" s="417"/>
      <c r="HBB687" s="417"/>
      <c r="HBC687" s="417"/>
      <c r="HBD687" s="417"/>
      <c r="HBE687" s="417"/>
      <c r="HBF687" s="418"/>
      <c r="HBG687" s="418"/>
      <c r="HBH687" s="417"/>
      <c r="HBI687" s="417"/>
      <c r="HBJ687" s="418"/>
      <c r="HBK687" s="418"/>
      <c r="HBL687" s="417"/>
      <c r="HBM687" s="417"/>
      <c r="HBN687" s="417"/>
      <c r="HBO687" s="417"/>
      <c r="HBP687" s="417"/>
      <c r="HBQ687" s="411"/>
      <c r="HBR687" s="443"/>
      <c r="HBS687" s="417"/>
      <c r="HBT687" s="417"/>
      <c r="HBU687" s="417"/>
      <c r="HBV687" s="417"/>
      <c r="HBW687" s="417"/>
      <c r="HBX687" s="417"/>
      <c r="HBY687" s="417"/>
      <c r="HBZ687" s="416"/>
      <c r="HCA687" s="416"/>
      <c r="HCB687" s="416"/>
      <c r="HCC687" s="416"/>
      <c r="HCD687" s="416"/>
      <c r="HCE687" s="416"/>
      <c r="HCF687" s="416"/>
      <c r="HCG687" s="416"/>
      <c r="HCH687" s="416"/>
      <c r="HCI687" s="416"/>
      <c r="HCJ687" s="416"/>
      <c r="HCK687" s="416"/>
      <c r="HCL687" s="416"/>
      <c r="HCM687" s="416"/>
      <c r="HCN687" s="416"/>
      <c r="HCO687" s="416"/>
      <c r="HCP687" s="416"/>
      <c r="HCQ687" s="416"/>
      <c r="HCR687" s="416"/>
      <c r="HCS687" s="416"/>
      <c r="HCT687" s="416"/>
      <c r="HCU687" s="416"/>
      <c r="HCV687" s="416"/>
      <c r="HCW687" s="416"/>
      <c r="HCX687" s="416"/>
      <c r="HCY687" s="416"/>
      <c r="HCZ687" s="416"/>
      <c r="HDA687" s="416"/>
      <c r="HDB687" s="416"/>
      <c r="HDC687" s="416"/>
      <c r="HDD687" s="416"/>
      <c r="HDE687" s="416"/>
      <c r="HDF687" s="416"/>
      <c r="HDG687" s="416"/>
      <c r="HDH687" s="416"/>
      <c r="HDI687" s="416"/>
      <c r="HDJ687" s="416"/>
      <c r="HDK687" s="416"/>
      <c r="HDL687" s="416"/>
      <c r="HDM687" s="416"/>
      <c r="HDN687" s="416"/>
      <c r="HDO687" s="416"/>
      <c r="HDP687" s="416"/>
      <c r="HDQ687" s="416"/>
      <c r="HDR687" s="417"/>
      <c r="HDS687" s="417"/>
      <c r="HDT687" s="417"/>
      <c r="HDU687" s="417"/>
      <c r="HDV687" s="417"/>
      <c r="HDW687" s="417"/>
      <c r="HDX687" s="417"/>
      <c r="HDY687" s="417"/>
      <c r="HDZ687" s="417"/>
      <c r="HEA687" s="417"/>
      <c r="HEB687" s="417"/>
      <c r="HEC687" s="417"/>
      <c r="HED687" s="417"/>
      <c r="HEE687" s="417"/>
      <c r="HEF687" s="417"/>
      <c r="HEG687" s="417"/>
      <c r="HEH687" s="417"/>
      <c r="HEI687" s="417"/>
      <c r="HEJ687" s="417"/>
      <c r="HEK687" s="417"/>
      <c r="HEL687" s="417"/>
      <c r="HEM687" s="417"/>
      <c r="HEN687" s="417"/>
      <c r="HEO687" s="417"/>
      <c r="HEP687" s="418"/>
      <c r="HEQ687" s="418"/>
      <c r="HER687" s="418"/>
      <c r="HES687" s="418"/>
      <c r="HET687" s="418"/>
      <c r="HEU687" s="417"/>
      <c r="HEV687" s="417"/>
      <c r="HEW687" s="418"/>
      <c r="HEX687" s="418"/>
      <c r="HEY687" s="417"/>
      <c r="HEZ687" s="417"/>
      <c r="HFA687" s="418"/>
      <c r="HFB687" s="418"/>
      <c r="HFC687" s="417"/>
      <c r="HFD687" s="417"/>
      <c r="HFE687" s="417"/>
      <c r="HFF687" s="417"/>
      <c r="HFG687" s="417"/>
      <c r="HFH687" s="417"/>
      <c r="HFI687" s="417"/>
      <c r="HFJ687" s="418"/>
      <c r="HFK687" s="418"/>
      <c r="HFL687" s="417"/>
      <c r="HFM687" s="417"/>
      <c r="HFN687" s="418"/>
      <c r="HFO687" s="418"/>
      <c r="HFP687" s="417"/>
      <c r="HFQ687" s="417"/>
      <c r="HFR687" s="417"/>
      <c r="HFS687" s="417"/>
      <c r="HFT687" s="417"/>
      <c r="HFU687" s="411"/>
      <c r="HFV687" s="443"/>
      <c r="HFW687" s="417"/>
      <c r="HFX687" s="417"/>
      <c r="HFY687" s="417"/>
      <c r="HFZ687" s="417"/>
      <c r="HGA687" s="417"/>
      <c r="HGB687" s="417"/>
      <c r="HGC687" s="417"/>
      <c r="HGD687" s="416"/>
      <c r="HGE687" s="416"/>
      <c r="HGF687" s="416"/>
      <c r="HGG687" s="416"/>
      <c r="HGH687" s="416"/>
      <c r="HGI687" s="416"/>
      <c r="HGJ687" s="416"/>
      <c r="HGK687" s="416"/>
      <c r="HGL687" s="416"/>
      <c r="HGM687" s="416"/>
      <c r="HGN687" s="416"/>
      <c r="HGO687" s="416"/>
      <c r="HGP687" s="416"/>
      <c r="HGQ687" s="416"/>
      <c r="HGR687" s="416"/>
      <c r="HGS687" s="416"/>
      <c r="HGT687" s="416"/>
      <c r="HGU687" s="416"/>
      <c r="HGV687" s="416"/>
      <c r="HGW687" s="416"/>
      <c r="HGX687" s="416"/>
      <c r="HGY687" s="416"/>
      <c r="HGZ687" s="416"/>
      <c r="HHA687" s="416"/>
      <c r="HHB687" s="416"/>
      <c r="HHC687" s="416"/>
      <c r="HHD687" s="416"/>
      <c r="HHE687" s="416"/>
      <c r="HHF687" s="416"/>
      <c r="HHG687" s="416"/>
      <c r="HHH687" s="416"/>
      <c r="HHI687" s="416"/>
      <c r="HHJ687" s="416"/>
      <c r="HHK687" s="416"/>
      <c r="HHL687" s="416"/>
      <c r="HHM687" s="416"/>
      <c r="HHN687" s="416"/>
      <c r="HHO687" s="416"/>
      <c r="HHP687" s="416"/>
      <c r="HHQ687" s="416"/>
      <c r="HHR687" s="416"/>
      <c r="HHS687" s="416"/>
      <c r="HHT687" s="416"/>
      <c r="HHU687" s="416"/>
      <c r="HHV687" s="417"/>
      <c r="HHW687" s="417"/>
      <c r="HHX687" s="417"/>
      <c r="HHY687" s="417"/>
      <c r="HHZ687" s="417"/>
      <c r="HIA687" s="417"/>
      <c r="HIB687" s="417"/>
      <c r="HIC687" s="417"/>
      <c r="HID687" s="417"/>
      <c r="HIE687" s="417"/>
      <c r="HIF687" s="417"/>
      <c r="HIG687" s="417"/>
      <c r="HIH687" s="417"/>
      <c r="HII687" s="417"/>
      <c r="HIJ687" s="417"/>
      <c r="HIK687" s="417"/>
      <c r="HIL687" s="417"/>
      <c r="HIM687" s="417"/>
      <c r="HIN687" s="417"/>
      <c r="HIO687" s="417"/>
      <c r="HIP687" s="417"/>
      <c r="HIQ687" s="417"/>
      <c r="HIR687" s="417"/>
      <c r="HIS687" s="417"/>
      <c r="HIT687" s="418"/>
      <c r="HIU687" s="418"/>
      <c r="HIV687" s="418"/>
      <c r="HIW687" s="418"/>
      <c r="HIX687" s="418"/>
      <c r="HIY687" s="417"/>
      <c r="HIZ687" s="417"/>
      <c r="HJA687" s="418"/>
      <c r="HJB687" s="418"/>
      <c r="HJC687" s="417"/>
      <c r="HJD687" s="417"/>
      <c r="HJE687" s="418"/>
      <c r="HJF687" s="418"/>
      <c r="HJG687" s="417"/>
      <c r="HJH687" s="417"/>
      <c r="HJI687" s="417"/>
      <c r="HJJ687" s="417"/>
      <c r="HJK687" s="417"/>
      <c r="HJL687" s="417"/>
      <c r="HJM687" s="417"/>
      <c r="HJN687" s="418"/>
      <c r="HJO687" s="418"/>
      <c r="HJP687" s="417"/>
      <c r="HJQ687" s="417"/>
      <c r="HJR687" s="418"/>
      <c r="HJS687" s="418"/>
      <c r="HJT687" s="417"/>
      <c r="HJU687" s="417"/>
      <c r="HJV687" s="417"/>
      <c r="HJW687" s="417"/>
      <c r="HJX687" s="417"/>
      <c r="HJY687" s="411"/>
      <c r="HJZ687" s="443"/>
      <c r="HKA687" s="417"/>
      <c r="HKB687" s="417"/>
      <c r="HKC687" s="417"/>
      <c r="HKD687" s="417"/>
      <c r="HKE687" s="417"/>
      <c r="HKF687" s="417"/>
      <c r="HKG687" s="417"/>
      <c r="HKH687" s="416"/>
      <c r="HKI687" s="416"/>
      <c r="HKJ687" s="416"/>
      <c r="HKK687" s="416"/>
      <c r="HKL687" s="416"/>
      <c r="HKM687" s="416"/>
      <c r="HKN687" s="416"/>
      <c r="HKO687" s="416"/>
      <c r="HKP687" s="416"/>
      <c r="HKQ687" s="416"/>
      <c r="HKR687" s="416"/>
      <c r="HKS687" s="416"/>
      <c r="HKT687" s="416"/>
      <c r="HKU687" s="416"/>
      <c r="HKV687" s="416"/>
      <c r="HKW687" s="416"/>
      <c r="HKX687" s="416"/>
      <c r="HKY687" s="416"/>
      <c r="HKZ687" s="416"/>
      <c r="HLA687" s="416"/>
      <c r="HLB687" s="416"/>
      <c r="HLC687" s="416"/>
      <c r="HLD687" s="416"/>
      <c r="HLE687" s="416"/>
      <c r="HLF687" s="416"/>
      <c r="HLG687" s="416"/>
      <c r="HLH687" s="416"/>
      <c r="HLI687" s="416"/>
      <c r="HLJ687" s="416"/>
      <c r="HLK687" s="416"/>
      <c r="HLL687" s="416"/>
      <c r="HLM687" s="416"/>
      <c r="HLN687" s="416"/>
      <c r="HLO687" s="416"/>
      <c r="HLP687" s="416"/>
      <c r="HLQ687" s="416"/>
      <c r="HLR687" s="416"/>
      <c r="HLS687" s="416"/>
      <c r="HLT687" s="416"/>
      <c r="HLU687" s="416"/>
      <c r="HLV687" s="416"/>
      <c r="HLW687" s="416"/>
      <c r="HLX687" s="416"/>
      <c r="HLY687" s="416"/>
      <c r="HLZ687" s="417"/>
      <c r="HMA687" s="417"/>
      <c r="HMB687" s="417"/>
      <c r="HMC687" s="417"/>
      <c r="HMD687" s="417"/>
      <c r="HME687" s="417"/>
      <c r="HMF687" s="417"/>
      <c r="HMG687" s="417"/>
      <c r="HMH687" s="417"/>
      <c r="HMI687" s="417"/>
      <c r="HMJ687" s="417"/>
      <c r="HMK687" s="417"/>
      <c r="HML687" s="417"/>
      <c r="HMM687" s="417"/>
      <c r="HMN687" s="417"/>
      <c r="HMO687" s="417"/>
      <c r="HMP687" s="417"/>
      <c r="HMQ687" s="417"/>
      <c r="HMR687" s="417"/>
      <c r="HMS687" s="417"/>
      <c r="HMT687" s="417"/>
      <c r="HMU687" s="417"/>
      <c r="HMV687" s="417"/>
      <c r="HMW687" s="417"/>
      <c r="HMX687" s="418"/>
      <c r="HMY687" s="418"/>
      <c r="HMZ687" s="418"/>
      <c r="HNA687" s="418"/>
      <c r="HNB687" s="418"/>
      <c r="HNC687" s="417"/>
      <c r="HND687" s="417"/>
      <c r="HNE687" s="418"/>
      <c r="HNF687" s="418"/>
      <c r="HNG687" s="417"/>
      <c r="HNH687" s="417"/>
      <c r="HNI687" s="418"/>
      <c r="HNJ687" s="418"/>
      <c r="HNK687" s="417"/>
      <c r="HNL687" s="417"/>
      <c r="HNM687" s="417"/>
      <c r="HNN687" s="417"/>
      <c r="HNO687" s="417"/>
      <c r="HNP687" s="417"/>
      <c r="HNQ687" s="417"/>
      <c r="HNR687" s="418"/>
      <c r="HNS687" s="418"/>
      <c r="HNT687" s="417"/>
      <c r="HNU687" s="417"/>
      <c r="HNV687" s="418"/>
      <c r="HNW687" s="418"/>
      <c r="HNX687" s="417"/>
      <c r="HNY687" s="417"/>
      <c r="HNZ687" s="417"/>
      <c r="HOA687" s="417"/>
      <c r="HOB687" s="417"/>
      <c r="HOC687" s="411"/>
      <c r="HOD687" s="443"/>
      <c r="HOE687" s="417"/>
      <c r="HOF687" s="417"/>
      <c r="HOG687" s="417"/>
      <c r="HOH687" s="417"/>
      <c r="HOI687" s="417"/>
      <c r="HOJ687" s="417"/>
      <c r="HOK687" s="417"/>
      <c r="HOL687" s="416"/>
      <c r="HOM687" s="416"/>
      <c r="HON687" s="416"/>
      <c r="HOO687" s="416"/>
      <c r="HOP687" s="416"/>
      <c r="HOQ687" s="416"/>
      <c r="HOR687" s="416"/>
      <c r="HOS687" s="416"/>
      <c r="HOT687" s="416"/>
      <c r="HOU687" s="416"/>
      <c r="HOV687" s="416"/>
      <c r="HOW687" s="416"/>
      <c r="HOX687" s="416"/>
      <c r="HOY687" s="416"/>
      <c r="HOZ687" s="416"/>
      <c r="HPA687" s="416"/>
      <c r="HPB687" s="416"/>
      <c r="HPC687" s="416"/>
      <c r="HPD687" s="416"/>
      <c r="HPE687" s="416"/>
      <c r="HPF687" s="416"/>
      <c r="HPG687" s="416"/>
      <c r="HPH687" s="416"/>
      <c r="HPI687" s="416"/>
      <c r="HPJ687" s="416"/>
      <c r="HPK687" s="416"/>
      <c r="HPL687" s="416"/>
      <c r="HPM687" s="416"/>
      <c r="HPN687" s="416"/>
      <c r="HPO687" s="416"/>
      <c r="HPP687" s="416"/>
      <c r="HPQ687" s="416"/>
      <c r="HPR687" s="416"/>
      <c r="HPS687" s="416"/>
      <c r="HPT687" s="416"/>
      <c r="HPU687" s="416"/>
      <c r="HPV687" s="416"/>
      <c r="HPW687" s="416"/>
      <c r="HPX687" s="416"/>
      <c r="HPY687" s="416"/>
      <c r="HPZ687" s="416"/>
      <c r="HQA687" s="416"/>
      <c r="HQB687" s="416"/>
      <c r="HQC687" s="416"/>
      <c r="HQD687" s="417"/>
      <c r="HQE687" s="417"/>
      <c r="HQF687" s="417"/>
      <c r="HQG687" s="417"/>
      <c r="HQH687" s="417"/>
      <c r="HQI687" s="417"/>
      <c r="HQJ687" s="417"/>
      <c r="HQK687" s="417"/>
      <c r="HQL687" s="417"/>
      <c r="HQM687" s="417"/>
      <c r="HQN687" s="417"/>
      <c r="HQO687" s="417"/>
      <c r="HQP687" s="417"/>
      <c r="HQQ687" s="417"/>
      <c r="HQR687" s="417"/>
      <c r="HQS687" s="417"/>
      <c r="HQT687" s="417"/>
      <c r="HQU687" s="417"/>
      <c r="HQV687" s="417"/>
      <c r="HQW687" s="417"/>
      <c r="HQX687" s="417"/>
      <c r="HQY687" s="417"/>
      <c r="HQZ687" s="417"/>
      <c r="HRA687" s="417"/>
      <c r="HRB687" s="418"/>
      <c r="HRC687" s="418"/>
      <c r="HRD687" s="418"/>
      <c r="HRE687" s="418"/>
      <c r="HRF687" s="418"/>
      <c r="HRG687" s="417"/>
      <c r="HRH687" s="417"/>
      <c r="HRI687" s="418"/>
      <c r="HRJ687" s="418"/>
      <c r="HRK687" s="417"/>
      <c r="HRL687" s="417"/>
      <c r="HRM687" s="418"/>
      <c r="HRN687" s="418"/>
      <c r="HRO687" s="417"/>
      <c r="HRP687" s="417"/>
      <c r="HRQ687" s="417"/>
      <c r="HRR687" s="417"/>
      <c r="HRS687" s="417"/>
      <c r="HRT687" s="417"/>
      <c r="HRU687" s="417"/>
      <c r="HRV687" s="418"/>
      <c r="HRW687" s="418"/>
      <c r="HRX687" s="417"/>
      <c r="HRY687" s="417"/>
      <c r="HRZ687" s="418"/>
      <c r="HSA687" s="418"/>
      <c r="HSB687" s="417"/>
      <c r="HSC687" s="417"/>
      <c r="HSD687" s="417"/>
      <c r="HSE687" s="417"/>
      <c r="HSF687" s="417"/>
      <c r="HSG687" s="411"/>
      <c r="HSH687" s="443"/>
      <c r="HSI687" s="417"/>
      <c r="HSJ687" s="417"/>
      <c r="HSK687" s="417"/>
      <c r="HSL687" s="417"/>
      <c r="HSM687" s="417"/>
      <c r="HSN687" s="417"/>
      <c r="HSO687" s="417"/>
      <c r="HSP687" s="416"/>
      <c r="HSQ687" s="416"/>
      <c r="HSR687" s="416"/>
      <c r="HSS687" s="416"/>
      <c r="HST687" s="416"/>
      <c r="HSU687" s="416"/>
      <c r="HSV687" s="416"/>
      <c r="HSW687" s="416"/>
      <c r="HSX687" s="416"/>
      <c r="HSY687" s="416"/>
      <c r="HSZ687" s="416"/>
      <c r="HTA687" s="416"/>
      <c r="HTB687" s="416"/>
      <c r="HTC687" s="416"/>
      <c r="HTD687" s="416"/>
      <c r="HTE687" s="416"/>
      <c r="HTF687" s="416"/>
      <c r="HTG687" s="416"/>
      <c r="HTH687" s="416"/>
      <c r="HTI687" s="416"/>
      <c r="HTJ687" s="416"/>
      <c r="HTK687" s="416"/>
      <c r="HTL687" s="416"/>
      <c r="HTM687" s="416"/>
      <c r="HTN687" s="416"/>
      <c r="HTO687" s="416"/>
      <c r="HTP687" s="416"/>
      <c r="HTQ687" s="416"/>
      <c r="HTR687" s="416"/>
      <c r="HTS687" s="416"/>
      <c r="HTT687" s="416"/>
      <c r="HTU687" s="416"/>
      <c r="HTV687" s="416"/>
      <c r="HTW687" s="416"/>
      <c r="HTX687" s="416"/>
      <c r="HTY687" s="416"/>
      <c r="HTZ687" s="416"/>
      <c r="HUA687" s="416"/>
      <c r="HUB687" s="416"/>
      <c r="HUC687" s="416"/>
      <c r="HUD687" s="416"/>
      <c r="HUE687" s="416"/>
      <c r="HUF687" s="416"/>
      <c r="HUG687" s="416"/>
      <c r="HUH687" s="417"/>
      <c r="HUI687" s="417"/>
      <c r="HUJ687" s="417"/>
      <c r="HUK687" s="417"/>
      <c r="HUL687" s="417"/>
      <c r="HUM687" s="417"/>
      <c r="HUN687" s="417"/>
      <c r="HUO687" s="417"/>
      <c r="HUP687" s="417"/>
      <c r="HUQ687" s="417"/>
      <c r="HUR687" s="417"/>
      <c r="HUS687" s="417"/>
      <c r="HUT687" s="417"/>
      <c r="HUU687" s="417"/>
      <c r="HUV687" s="417"/>
      <c r="HUW687" s="417"/>
      <c r="HUX687" s="417"/>
      <c r="HUY687" s="417"/>
      <c r="HUZ687" s="417"/>
      <c r="HVA687" s="417"/>
      <c r="HVB687" s="417"/>
      <c r="HVC687" s="417"/>
      <c r="HVD687" s="417"/>
      <c r="HVE687" s="417"/>
      <c r="HVF687" s="418"/>
      <c r="HVG687" s="418"/>
      <c r="HVH687" s="418"/>
      <c r="HVI687" s="418"/>
      <c r="HVJ687" s="418"/>
      <c r="HVK687" s="417"/>
      <c r="HVL687" s="417"/>
      <c r="HVM687" s="418"/>
      <c r="HVN687" s="418"/>
      <c r="HVO687" s="417"/>
      <c r="HVP687" s="417"/>
      <c r="HVQ687" s="418"/>
      <c r="HVR687" s="418"/>
      <c r="HVS687" s="417"/>
      <c r="HVT687" s="417"/>
      <c r="HVU687" s="417"/>
      <c r="HVV687" s="417"/>
      <c r="HVW687" s="417"/>
      <c r="HVX687" s="417"/>
      <c r="HVY687" s="417"/>
      <c r="HVZ687" s="418"/>
      <c r="HWA687" s="418"/>
      <c r="HWB687" s="417"/>
      <c r="HWC687" s="417"/>
      <c r="HWD687" s="418"/>
      <c r="HWE687" s="418"/>
      <c r="HWF687" s="417"/>
      <c r="HWG687" s="417"/>
      <c r="HWH687" s="417"/>
      <c r="HWI687" s="417"/>
      <c r="HWJ687" s="417"/>
      <c r="HWK687" s="411"/>
      <c r="HWL687" s="443"/>
      <c r="HWM687" s="417"/>
      <c r="HWN687" s="417"/>
      <c r="HWO687" s="417"/>
      <c r="HWP687" s="417"/>
      <c r="HWQ687" s="417"/>
      <c r="HWR687" s="417"/>
      <c r="HWS687" s="417"/>
      <c r="HWT687" s="416"/>
      <c r="HWU687" s="416"/>
      <c r="HWV687" s="416"/>
      <c r="HWW687" s="416"/>
      <c r="HWX687" s="416"/>
      <c r="HWY687" s="416"/>
      <c r="HWZ687" s="416"/>
      <c r="HXA687" s="416"/>
      <c r="HXB687" s="416"/>
      <c r="HXC687" s="416"/>
      <c r="HXD687" s="416"/>
      <c r="HXE687" s="416"/>
      <c r="HXF687" s="416"/>
      <c r="HXG687" s="416"/>
      <c r="HXH687" s="416"/>
      <c r="HXI687" s="416"/>
      <c r="HXJ687" s="416"/>
      <c r="HXK687" s="416"/>
      <c r="HXL687" s="416"/>
      <c r="HXM687" s="416"/>
      <c r="HXN687" s="416"/>
      <c r="HXO687" s="416"/>
      <c r="HXP687" s="416"/>
      <c r="HXQ687" s="416"/>
      <c r="HXR687" s="416"/>
      <c r="HXS687" s="416"/>
      <c r="HXT687" s="416"/>
      <c r="HXU687" s="416"/>
      <c r="HXV687" s="416"/>
      <c r="HXW687" s="416"/>
      <c r="HXX687" s="416"/>
      <c r="HXY687" s="416"/>
      <c r="HXZ687" s="416"/>
      <c r="HYA687" s="416"/>
      <c r="HYB687" s="416"/>
      <c r="HYC687" s="416"/>
      <c r="HYD687" s="416"/>
      <c r="HYE687" s="416"/>
      <c r="HYF687" s="416"/>
      <c r="HYG687" s="416"/>
      <c r="HYH687" s="416"/>
      <c r="HYI687" s="416"/>
      <c r="HYJ687" s="416"/>
      <c r="HYK687" s="416"/>
      <c r="HYL687" s="417"/>
      <c r="HYM687" s="417"/>
      <c r="HYN687" s="417"/>
      <c r="HYO687" s="417"/>
      <c r="HYP687" s="417"/>
      <c r="HYQ687" s="417"/>
      <c r="HYR687" s="417"/>
      <c r="HYS687" s="417"/>
      <c r="HYT687" s="417"/>
      <c r="HYU687" s="417"/>
      <c r="HYV687" s="417"/>
      <c r="HYW687" s="417"/>
      <c r="HYX687" s="417"/>
      <c r="HYY687" s="417"/>
      <c r="HYZ687" s="417"/>
      <c r="HZA687" s="417"/>
      <c r="HZB687" s="417"/>
      <c r="HZC687" s="417"/>
      <c r="HZD687" s="417"/>
      <c r="HZE687" s="417"/>
      <c r="HZF687" s="417"/>
      <c r="HZG687" s="417"/>
      <c r="HZH687" s="417"/>
      <c r="HZI687" s="417"/>
      <c r="HZJ687" s="418"/>
      <c r="HZK687" s="418"/>
      <c r="HZL687" s="418"/>
      <c r="HZM687" s="418"/>
      <c r="HZN687" s="418"/>
      <c r="HZO687" s="417"/>
      <c r="HZP687" s="417"/>
      <c r="HZQ687" s="418"/>
      <c r="HZR687" s="418"/>
      <c r="HZS687" s="417"/>
      <c r="HZT687" s="417"/>
      <c r="HZU687" s="418"/>
      <c r="HZV687" s="418"/>
      <c r="HZW687" s="417"/>
      <c r="HZX687" s="417"/>
      <c r="HZY687" s="417"/>
      <c r="HZZ687" s="417"/>
      <c r="IAA687" s="417"/>
      <c r="IAB687" s="417"/>
      <c r="IAC687" s="417"/>
      <c r="IAD687" s="418"/>
      <c r="IAE687" s="418"/>
      <c r="IAF687" s="417"/>
      <c r="IAG687" s="417"/>
      <c r="IAH687" s="418"/>
      <c r="IAI687" s="418"/>
      <c r="IAJ687" s="417"/>
      <c r="IAK687" s="417"/>
      <c r="IAL687" s="417"/>
      <c r="IAM687" s="417"/>
      <c r="IAN687" s="417"/>
      <c r="IAO687" s="411"/>
      <c r="IAP687" s="443"/>
      <c r="IAQ687" s="417"/>
      <c r="IAR687" s="417"/>
      <c r="IAS687" s="417"/>
      <c r="IAT687" s="417"/>
      <c r="IAU687" s="417"/>
      <c r="IAV687" s="417"/>
      <c r="IAW687" s="417"/>
      <c r="IAX687" s="416"/>
      <c r="IAY687" s="416"/>
      <c r="IAZ687" s="416"/>
      <c r="IBA687" s="416"/>
      <c r="IBB687" s="416"/>
      <c r="IBC687" s="416"/>
      <c r="IBD687" s="416"/>
      <c r="IBE687" s="416"/>
      <c r="IBF687" s="416"/>
      <c r="IBG687" s="416"/>
      <c r="IBH687" s="416"/>
      <c r="IBI687" s="416"/>
      <c r="IBJ687" s="416"/>
      <c r="IBK687" s="416"/>
      <c r="IBL687" s="416"/>
      <c r="IBM687" s="416"/>
      <c r="IBN687" s="416"/>
      <c r="IBO687" s="416"/>
      <c r="IBP687" s="416"/>
      <c r="IBQ687" s="416"/>
      <c r="IBR687" s="416"/>
      <c r="IBS687" s="416"/>
      <c r="IBT687" s="416"/>
      <c r="IBU687" s="416"/>
      <c r="IBV687" s="416"/>
      <c r="IBW687" s="416"/>
      <c r="IBX687" s="416"/>
      <c r="IBY687" s="416"/>
      <c r="IBZ687" s="416"/>
      <c r="ICA687" s="416"/>
      <c r="ICB687" s="416"/>
      <c r="ICC687" s="416"/>
      <c r="ICD687" s="416"/>
      <c r="ICE687" s="416"/>
      <c r="ICF687" s="416"/>
      <c r="ICG687" s="416"/>
      <c r="ICH687" s="416"/>
      <c r="ICI687" s="416"/>
      <c r="ICJ687" s="416"/>
      <c r="ICK687" s="416"/>
      <c r="ICL687" s="416"/>
      <c r="ICM687" s="416"/>
      <c r="ICN687" s="416"/>
      <c r="ICO687" s="416"/>
      <c r="ICP687" s="417"/>
      <c r="ICQ687" s="417"/>
      <c r="ICR687" s="417"/>
      <c r="ICS687" s="417"/>
      <c r="ICT687" s="417"/>
      <c r="ICU687" s="417"/>
      <c r="ICV687" s="417"/>
      <c r="ICW687" s="417"/>
      <c r="ICX687" s="417"/>
      <c r="ICY687" s="417"/>
      <c r="ICZ687" s="417"/>
      <c r="IDA687" s="417"/>
      <c r="IDB687" s="417"/>
      <c r="IDC687" s="417"/>
      <c r="IDD687" s="417"/>
      <c r="IDE687" s="417"/>
      <c r="IDF687" s="417"/>
      <c r="IDG687" s="417"/>
      <c r="IDH687" s="417"/>
      <c r="IDI687" s="417"/>
      <c r="IDJ687" s="417"/>
      <c r="IDK687" s="417"/>
      <c r="IDL687" s="417"/>
      <c r="IDM687" s="417"/>
      <c r="IDN687" s="418"/>
      <c r="IDO687" s="418"/>
      <c r="IDP687" s="418"/>
      <c r="IDQ687" s="418"/>
      <c r="IDR687" s="418"/>
      <c r="IDS687" s="417"/>
      <c r="IDT687" s="417"/>
      <c r="IDU687" s="418"/>
      <c r="IDV687" s="418"/>
      <c r="IDW687" s="417"/>
      <c r="IDX687" s="417"/>
      <c r="IDY687" s="418"/>
      <c r="IDZ687" s="418"/>
      <c r="IEA687" s="417"/>
      <c r="IEB687" s="417"/>
      <c r="IEC687" s="417"/>
      <c r="IED687" s="417"/>
      <c r="IEE687" s="417"/>
      <c r="IEF687" s="417"/>
      <c r="IEG687" s="417"/>
      <c r="IEH687" s="418"/>
      <c r="IEI687" s="418"/>
      <c r="IEJ687" s="417"/>
      <c r="IEK687" s="417"/>
      <c r="IEL687" s="418"/>
      <c r="IEM687" s="418"/>
      <c r="IEN687" s="417"/>
      <c r="IEO687" s="417"/>
      <c r="IEP687" s="417"/>
      <c r="IEQ687" s="417"/>
      <c r="IER687" s="417"/>
      <c r="IES687" s="411"/>
      <c r="IET687" s="443"/>
      <c r="IEU687" s="417"/>
      <c r="IEV687" s="417"/>
      <c r="IEW687" s="417"/>
      <c r="IEX687" s="417"/>
      <c r="IEY687" s="417"/>
      <c r="IEZ687" s="417"/>
      <c r="IFA687" s="417"/>
      <c r="IFB687" s="416"/>
      <c r="IFC687" s="416"/>
      <c r="IFD687" s="416"/>
      <c r="IFE687" s="416"/>
      <c r="IFF687" s="416"/>
      <c r="IFG687" s="416"/>
      <c r="IFH687" s="416"/>
      <c r="IFI687" s="416"/>
      <c r="IFJ687" s="416"/>
      <c r="IFK687" s="416"/>
      <c r="IFL687" s="416"/>
      <c r="IFM687" s="416"/>
      <c r="IFN687" s="416"/>
      <c r="IFO687" s="416"/>
      <c r="IFP687" s="416"/>
      <c r="IFQ687" s="416"/>
      <c r="IFR687" s="416"/>
      <c r="IFS687" s="416"/>
      <c r="IFT687" s="416"/>
      <c r="IFU687" s="416"/>
      <c r="IFV687" s="416"/>
      <c r="IFW687" s="416"/>
      <c r="IFX687" s="416"/>
      <c r="IFY687" s="416"/>
      <c r="IFZ687" s="416"/>
      <c r="IGA687" s="416"/>
      <c r="IGB687" s="416"/>
      <c r="IGC687" s="416"/>
      <c r="IGD687" s="416"/>
      <c r="IGE687" s="416"/>
      <c r="IGF687" s="416"/>
      <c r="IGG687" s="416"/>
      <c r="IGH687" s="416"/>
      <c r="IGI687" s="416"/>
      <c r="IGJ687" s="416"/>
      <c r="IGK687" s="416"/>
      <c r="IGL687" s="416"/>
      <c r="IGM687" s="416"/>
      <c r="IGN687" s="416"/>
      <c r="IGO687" s="416"/>
      <c r="IGP687" s="416"/>
      <c r="IGQ687" s="416"/>
      <c r="IGR687" s="416"/>
      <c r="IGS687" s="416"/>
      <c r="IGT687" s="417"/>
      <c r="IGU687" s="417"/>
      <c r="IGV687" s="417"/>
      <c r="IGW687" s="417"/>
      <c r="IGX687" s="417"/>
      <c r="IGY687" s="417"/>
      <c r="IGZ687" s="417"/>
      <c r="IHA687" s="417"/>
      <c r="IHB687" s="417"/>
      <c r="IHC687" s="417"/>
      <c r="IHD687" s="417"/>
      <c r="IHE687" s="417"/>
      <c r="IHF687" s="417"/>
      <c r="IHG687" s="417"/>
      <c r="IHH687" s="417"/>
      <c r="IHI687" s="417"/>
      <c r="IHJ687" s="417"/>
      <c r="IHK687" s="417"/>
      <c r="IHL687" s="417"/>
      <c r="IHM687" s="417"/>
      <c r="IHN687" s="417"/>
      <c r="IHO687" s="417"/>
      <c r="IHP687" s="417"/>
      <c r="IHQ687" s="417"/>
      <c r="IHR687" s="418"/>
      <c r="IHS687" s="418"/>
      <c r="IHT687" s="418"/>
      <c r="IHU687" s="418"/>
      <c r="IHV687" s="418"/>
      <c r="IHW687" s="417"/>
      <c r="IHX687" s="417"/>
      <c r="IHY687" s="418"/>
      <c r="IHZ687" s="418"/>
      <c r="IIA687" s="417"/>
      <c r="IIB687" s="417"/>
      <c r="IIC687" s="418"/>
      <c r="IID687" s="418"/>
      <c r="IIE687" s="417"/>
      <c r="IIF687" s="417"/>
      <c r="IIG687" s="417"/>
      <c r="IIH687" s="417"/>
      <c r="III687" s="417"/>
      <c r="IIJ687" s="417"/>
      <c r="IIK687" s="417"/>
      <c r="IIL687" s="418"/>
      <c r="IIM687" s="418"/>
      <c r="IIN687" s="417"/>
      <c r="IIO687" s="417"/>
      <c r="IIP687" s="418"/>
      <c r="IIQ687" s="418"/>
      <c r="IIR687" s="417"/>
      <c r="IIS687" s="417"/>
      <c r="IIT687" s="417"/>
      <c r="IIU687" s="417"/>
      <c r="IIV687" s="417"/>
      <c r="IIW687" s="411"/>
      <c r="IIX687" s="443"/>
      <c r="IIY687" s="417"/>
      <c r="IIZ687" s="417"/>
      <c r="IJA687" s="417"/>
      <c r="IJB687" s="417"/>
      <c r="IJC687" s="417"/>
      <c r="IJD687" s="417"/>
      <c r="IJE687" s="417"/>
      <c r="IJF687" s="416"/>
      <c r="IJG687" s="416"/>
      <c r="IJH687" s="416"/>
      <c r="IJI687" s="416"/>
      <c r="IJJ687" s="416"/>
      <c r="IJK687" s="416"/>
      <c r="IJL687" s="416"/>
      <c r="IJM687" s="416"/>
      <c r="IJN687" s="416"/>
      <c r="IJO687" s="416"/>
      <c r="IJP687" s="416"/>
      <c r="IJQ687" s="416"/>
      <c r="IJR687" s="416"/>
      <c r="IJS687" s="416"/>
      <c r="IJT687" s="416"/>
      <c r="IJU687" s="416"/>
      <c r="IJV687" s="416"/>
      <c r="IJW687" s="416"/>
      <c r="IJX687" s="416"/>
      <c r="IJY687" s="416"/>
      <c r="IJZ687" s="416"/>
      <c r="IKA687" s="416"/>
      <c r="IKB687" s="416"/>
      <c r="IKC687" s="416"/>
      <c r="IKD687" s="416"/>
      <c r="IKE687" s="416"/>
      <c r="IKF687" s="416"/>
      <c r="IKG687" s="416"/>
      <c r="IKH687" s="416"/>
      <c r="IKI687" s="416"/>
      <c r="IKJ687" s="416"/>
      <c r="IKK687" s="416"/>
      <c r="IKL687" s="416"/>
      <c r="IKM687" s="416"/>
      <c r="IKN687" s="416"/>
      <c r="IKO687" s="416"/>
      <c r="IKP687" s="416"/>
      <c r="IKQ687" s="416"/>
      <c r="IKR687" s="416"/>
      <c r="IKS687" s="416"/>
      <c r="IKT687" s="416"/>
      <c r="IKU687" s="416"/>
      <c r="IKV687" s="416"/>
      <c r="IKW687" s="416"/>
      <c r="IKX687" s="417"/>
      <c r="IKY687" s="417"/>
      <c r="IKZ687" s="417"/>
      <c r="ILA687" s="417"/>
      <c r="ILB687" s="417"/>
      <c r="ILC687" s="417"/>
      <c r="ILD687" s="417"/>
      <c r="ILE687" s="417"/>
      <c r="ILF687" s="417"/>
      <c r="ILG687" s="417"/>
      <c r="ILH687" s="417"/>
      <c r="ILI687" s="417"/>
      <c r="ILJ687" s="417"/>
      <c r="ILK687" s="417"/>
      <c r="ILL687" s="417"/>
      <c r="ILM687" s="417"/>
      <c r="ILN687" s="417"/>
      <c r="ILO687" s="417"/>
      <c r="ILP687" s="417"/>
      <c r="ILQ687" s="417"/>
      <c r="ILR687" s="417"/>
      <c r="ILS687" s="417"/>
      <c r="ILT687" s="417"/>
      <c r="ILU687" s="417"/>
      <c r="ILV687" s="418"/>
      <c r="ILW687" s="418"/>
      <c r="ILX687" s="418"/>
      <c r="ILY687" s="418"/>
      <c r="ILZ687" s="418"/>
      <c r="IMA687" s="417"/>
      <c r="IMB687" s="417"/>
      <c r="IMC687" s="418"/>
      <c r="IMD687" s="418"/>
      <c r="IME687" s="417"/>
      <c r="IMF687" s="417"/>
      <c r="IMG687" s="418"/>
      <c r="IMH687" s="418"/>
      <c r="IMI687" s="417"/>
      <c r="IMJ687" s="417"/>
      <c r="IMK687" s="417"/>
      <c r="IML687" s="417"/>
      <c r="IMM687" s="417"/>
      <c r="IMN687" s="417"/>
      <c r="IMO687" s="417"/>
      <c r="IMP687" s="418"/>
      <c r="IMQ687" s="418"/>
      <c r="IMR687" s="417"/>
      <c r="IMS687" s="417"/>
      <c r="IMT687" s="418"/>
      <c r="IMU687" s="418"/>
      <c r="IMV687" s="417"/>
      <c r="IMW687" s="417"/>
      <c r="IMX687" s="417"/>
      <c r="IMY687" s="417"/>
      <c r="IMZ687" s="417"/>
      <c r="INA687" s="411"/>
      <c r="INB687" s="443"/>
      <c r="INC687" s="417"/>
      <c r="IND687" s="417"/>
      <c r="INE687" s="417"/>
      <c r="INF687" s="417"/>
      <c r="ING687" s="417"/>
      <c r="INH687" s="417"/>
      <c r="INI687" s="417"/>
      <c r="INJ687" s="416"/>
      <c r="INK687" s="416"/>
      <c r="INL687" s="416"/>
      <c r="INM687" s="416"/>
      <c r="INN687" s="416"/>
      <c r="INO687" s="416"/>
      <c r="INP687" s="416"/>
      <c r="INQ687" s="416"/>
      <c r="INR687" s="416"/>
      <c r="INS687" s="416"/>
      <c r="INT687" s="416"/>
      <c r="INU687" s="416"/>
      <c r="INV687" s="416"/>
      <c r="INW687" s="416"/>
      <c r="INX687" s="416"/>
      <c r="INY687" s="416"/>
      <c r="INZ687" s="416"/>
      <c r="IOA687" s="416"/>
      <c r="IOB687" s="416"/>
      <c r="IOC687" s="416"/>
      <c r="IOD687" s="416"/>
      <c r="IOE687" s="416"/>
      <c r="IOF687" s="416"/>
      <c r="IOG687" s="416"/>
      <c r="IOH687" s="416"/>
      <c r="IOI687" s="416"/>
      <c r="IOJ687" s="416"/>
      <c r="IOK687" s="416"/>
      <c r="IOL687" s="416"/>
      <c r="IOM687" s="416"/>
      <c r="ION687" s="416"/>
      <c r="IOO687" s="416"/>
      <c r="IOP687" s="416"/>
      <c r="IOQ687" s="416"/>
      <c r="IOR687" s="416"/>
      <c r="IOS687" s="416"/>
      <c r="IOT687" s="416"/>
      <c r="IOU687" s="416"/>
      <c r="IOV687" s="416"/>
      <c r="IOW687" s="416"/>
      <c r="IOX687" s="416"/>
      <c r="IOY687" s="416"/>
      <c r="IOZ687" s="416"/>
      <c r="IPA687" s="416"/>
      <c r="IPB687" s="417"/>
      <c r="IPC687" s="417"/>
      <c r="IPD687" s="417"/>
      <c r="IPE687" s="417"/>
      <c r="IPF687" s="417"/>
      <c r="IPG687" s="417"/>
      <c r="IPH687" s="417"/>
      <c r="IPI687" s="417"/>
      <c r="IPJ687" s="417"/>
      <c r="IPK687" s="417"/>
      <c r="IPL687" s="417"/>
      <c r="IPM687" s="417"/>
      <c r="IPN687" s="417"/>
      <c r="IPO687" s="417"/>
      <c r="IPP687" s="417"/>
      <c r="IPQ687" s="417"/>
      <c r="IPR687" s="417"/>
      <c r="IPS687" s="417"/>
      <c r="IPT687" s="417"/>
      <c r="IPU687" s="417"/>
      <c r="IPV687" s="417"/>
      <c r="IPW687" s="417"/>
      <c r="IPX687" s="417"/>
      <c r="IPY687" s="417"/>
      <c r="IPZ687" s="418"/>
      <c r="IQA687" s="418"/>
      <c r="IQB687" s="418"/>
      <c r="IQC687" s="418"/>
      <c r="IQD687" s="418"/>
      <c r="IQE687" s="417"/>
      <c r="IQF687" s="417"/>
      <c r="IQG687" s="418"/>
      <c r="IQH687" s="418"/>
      <c r="IQI687" s="417"/>
      <c r="IQJ687" s="417"/>
      <c r="IQK687" s="418"/>
      <c r="IQL687" s="418"/>
      <c r="IQM687" s="417"/>
      <c r="IQN687" s="417"/>
      <c r="IQO687" s="417"/>
      <c r="IQP687" s="417"/>
      <c r="IQQ687" s="417"/>
      <c r="IQR687" s="417"/>
      <c r="IQS687" s="417"/>
      <c r="IQT687" s="418"/>
      <c r="IQU687" s="418"/>
      <c r="IQV687" s="417"/>
      <c r="IQW687" s="417"/>
      <c r="IQX687" s="418"/>
      <c r="IQY687" s="418"/>
      <c r="IQZ687" s="417"/>
      <c r="IRA687" s="417"/>
      <c r="IRB687" s="417"/>
      <c r="IRC687" s="417"/>
      <c r="IRD687" s="417"/>
      <c r="IRE687" s="411"/>
      <c r="IRF687" s="443"/>
      <c r="IRG687" s="417"/>
      <c r="IRH687" s="417"/>
      <c r="IRI687" s="417"/>
      <c r="IRJ687" s="417"/>
      <c r="IRK687" s="417"/>
      <c r="IRL687" s="417"/>
      <c r="IRM687" s="417"/>
      <c r="IRN687" s="416"/>
      <c r="IRO687" s="416"/>
      <c r="IRP687" s="416"/>
      <c r="IRQ687" s="416"/>
      <c r="IRR687" s="416"/>
      <c r="IRS687" s="416"/>
      <c r="IRT687" s="416"/>
      <c r="IRU687" s="416"/>
      <c r="IRV687" s="416"/>
      <c r="IRW687" s="416"/>
      <c r="IRX687" s="416"/>
      <c r="IRY687" s="416"/>
      <c r="IRZ687" s="416"/>
      <c r="ISA687" s="416"/>
      <c r="ISB687" s="416"/>
      <c r="ISC687" s="416"/>
      <c r="ISD687" s="416"/>
      <c r="ISE687" s="416"/>
      <c r="ISF687" s="416"/>
      <c r="ISG687" s="416"/>
      <c r="ISH687" s="416"/>
      <c r="ISI687" s="416"/>
      <c r="ISJ687" s="416"/>
      <c r="ISK687" s="416"/>
      <c r="ISL687" s="416"/>
      <c r="ISM687" s="416"/>
      <c r="ISN687" s="416"/>
      <c r="ISO687" s="416"/>
      <c r="ISP687" s="416"/>
      <c r="ISQ687" s="416"/>
      <c r="ISR687" s="416"/>
      <c r="ISS687" s="416"/>
      <c r="IST687" s="416"/>
      <c r="ISU687" s="416"/>
      <c r="ISV687" s="416"/>
      <c r="ISW687" s="416"/>
      <c r="ISX687" s="416"/>
      <c r="ISY687" s="416"/>
      <c r="ISZ687" s="416"/>
      <c r="ITA687" s="416"/>
      <c r="ITB687" s="416"/>
      <c r="ITC687" s="416"/>
      <c r="ITD687" s="416"/>
      <c r="ITE687" s="416"/>
      <c r="ITF687" s="417"/>
      <c r="ITG687" s="417"/>
      <c r="ITH687" s="417"/>
      <c r="ITI687" s="417"/>
      <c r="ITJ687" s="417"/>
      <c r="ITK687" s="417"/>
      <c r="ITL687" s="417"/>
      <c r="ITM687" s="417"/>
      <c r="ITN687" s="417"/>
      <c r="ITO687" s="417"/>
      <c r="ITP687" s="417"/>
      <c r="ITQ687" s="417"/>
      <c r="ITR687" s="417"/>
      <c r="ITS687" s="417"/>
      <c r="ITT687" s="417"/>
      <c r="ITU687" s="417"/>
      <c r="ITV687" s="417"/>
      <c r="ITW687" s="417"/>
      <c r="ITX687" s="417"/>
      <c r="ITY687" s="417"/>
      <c r="ITZ687" s="417"/>
      <c r="IUA687" s="417"/>
      <c r="IUB687" s="417"/>
      <c r="IUC687" s="417"/>
      <c r="IUD687" s="418"/>
      <c r="IUE687" s="418"/>
      <c r="IUF687" s="418"/>
      <c r="IUG687" s="418"/>
      <c r="IUH687" s="418"/>
      <c r="IUI687" s="417"/>
      <c r="IUJ687" s="417"/>
      <c r="IUK687" s="418"/>
      <c r="IUL687" s="418"/>
      <c r="IUM687" s="417"/>
      <c r="IUN687" s="417"/>
      <c r="IUO687" s="418"/>
      <c r="IUP687" s="418"/>
      <c r="IUQ687" s="417"/>
      <c r="IUR687" s="417"/>
      <c r="IUS687" s="417"/>
      <c r="IUT687" s="417"/>
      <c r="IUU687" s="417"/>
      <c r="IUV687" s="417"/>
      <c r="IUW687" s="417"/>
      <c r="IUX687" s="418"/>
      <c r="IUY687" s="418"/>
      <c r="IUZ687" s="417"/>
      <c r="IVA687" s="417"/>
      <c r="IVB687" s="418"/>
      <c r="IVC687" s="418"/>
      <c r="IVD687" s="417"/>
      <c r="IVE687" s="417"/>
      <c r="IVF687" s="417"/>
      <c r="IVG687" s="417"/>
      <c r="IVH687" s="417"/>
      <c r="IVI687" s="411"/>
      <c r="IVJ687" s="443"/>
      <c r="IVK687" s="417"/>
      <c r="IVL687" s="417"/>
      <c r="IVM687" s="417"/>
      <c r="IVN687" s="417"/>
      <c r="IVO687" s="417"/>
      <c r="IVP687" s="417"/>
      <c r="IVQ687" s="417"/>
      <c r="IVR687" s="416"/>
      <c r="IVS687" s="416"/>
      <c r="IVT687" s="416"/>
      <c r="IVU687" s="416"/>
      <c r="IVV687" s="416"/>
      <c r="IVW687" s="416"/>
      <c r="IVX687" s="416"/>
      <c r="IVY687" s="416"/>
      <c r="IVZ687" s="416"/>
      <c r="IWA687" s="416"/>
      <c r="IWB687" s="416"/>
      <c r="IWC687" s="416"/>
      <c r="IWD687" s="416"/>
      <c r="IWE687" s="416"/>
      <c r="IWF687" s="416"/>
      <c r="IWG687" s="416"/>
      <c r="IWH687" s="416"/>
      <c r="IWI687" s="416"/>
      <c r="IWJ687" s="416"/>
      <c r="IWK687" s="416"/>
      <c r="IWL687" s="416"/>
      <c r="IWM687" s="416"/>
      <c r="IWN687" s="416"/>
      <c r="IWO687" s="416"/>
      <c r="IWP687" s="416"/>
      <c r="IWQ687" s="416"/>
      <c r="IWR687" s="416"/>
      <c r="IWS687" s="416"/>
      <c r="IWT687" s="416"/>
      <c r="IWU687" s="416"/>
      <c r="IWV687" s="416"/>
      <c r="IWW687" s="416"/>
      <c r="IWX687" s="416"/>
      <c r="IWY687" s="416"/>
      <c r="IWZ687" s="416"/>
      <c r="IXA687" s="416"/>
      <c r="IXB687" s="416"/>
      <c r="IXC687" s="416"/>
      <c r="IXD687" s="416"/>
      <c r="IXE687" s="416"/>
      <c r="IXF687" s="416"/>
      <c r="IXG687" s="416"/>
      <c r="IXH687" s="416"/>
      <c r="IXI687" s="416"/>
      <c r="IXJ687" s="417"/>
      <c r="IXK687" s="417"/>
      <c r="IXL687" s="417"/>
      <c r="IXM687" s="417"/>
      <c r="IXN687" s="417"/>
      <c r="IXO687" s="417"/>
      <c r="IXP687" s="417"/>
      <c r="IXQ687" s="417"/>
      <c r="IXR687" s="417"/>
      <c r="IXS687" s="417"/>
      <c r="IXT687" s="417"/>
      <c r="IXU687" s="417"/>
      <c r="IXV687" s="417"/>
      <c r="IXW687" s="417"/>
      <c r="IXX687" s="417"/>
      <c r="IXY687" s="417"/>
      <c r="IXZ687" s="417"/>
      <c r="IYA687" s="417"/>
      <c r="IYB687" s="417"/>
      <c r="IYC687" s="417"/>
      <c r="IYD687" s="417"/>
      <c r="IYE687" s="417"/>
      <c r="IYF687" s="417"/>
      <c r="IYG687" s="417"/>
      <c r="IYH687" s="418"/>
      <c r="IYI687" s="418"/>
      <c r="IYJ687" s="418"/>
      <c r="IYK687" s="418"/>
      <c r="IYL687" s="418"/>
      <c r="IYM687" s="417"/>
      <c r="IYN687" s="417"/>
      <c r="IYO687" s="418"/>
      <c r="IYP687" s="418"/>
      <c r="IYQ687" s="417"/>
      <c r="IYR687" s="417"/>
      <c r="IYS687" s="418"/>
      <c r="IYT687" s="418"/>
      <c r="IYU687" s="417"/>
      <c r="IYV687" s="417"/>
      <c r="IYW687" s="417"/>
      <c r="IYX687" s="417"/>
      <c r="IYY687" s="417"/>
      <c r="IYZ687" s="417"/>
      <c r="IZA687" s="417"/>
      <c r="IZB687" s="418"/>
      <c r="IZC687" s="418"/>
      <c r="IZD687" s="417"/>
      <c r="IZE687" s="417"/>
      <c r="IZF687" s="418"/>
      <c r="IZG687" s="418"/>
      <c r="IZH687" s="417"/>
      <c r="IZI687" s="417"/>
      <c r="IZJ687" s="417"/>
      <c r="IZK687" s="417"/>
      <c r="IZL687" s="417"/>
      <c r="IZM687" s="411"/>
      <c r="IZN687" s="443"/>
      <c r="IZO687" s="417"/>
      <c r="IZP687" s="417"/>
      <c r="IZQ687" s="417"/>
      <c r="IZR687" s="417"/>
      <c r="IZS687" s="417"/>
      <c r="IZT687" s="417"/>
      <c r="IZU687" s="417"/>
      <c r="IZV687" s="416"/>
      <c r="IZW687" s="416"/>
      <c r="IZX687" s="416"/>
      <c r="IZY687" s="416"/>
      <c r="IZZ687" s="416"/>
      <c r="JAA687" s="416"/>
      <c r="JAB687" s="416"/>
      <c r="JAC687" s="416"/>
      <c r="JAD687" s="416"/>
      <c r="JAE687" s="416"/>
      <c r="JAF687" s="416"/>
      <c r="JAG687" s="416"/>
      <c r="JAH687" s="416"/>
      <c r="JAI687" s="416"/>
      <c r="JAJ687" s="416"/>
      <c r="JAK687" s="416"/>
      <c r="JAL687" s="416"/>
      <c r="JAM687" s="416"/>
      <c r="JAN687" s="416"/>
      <c r="JAO687" s="416"/>
      <c r="JAP687" s="416"/>
      <c r="JAQ687" s="416"/>
      <c r="JAR687" s="416"/>
      <c r="JAS687" s="416"/>
      <c r="JAT687" s="416"/>
      <c r="JAU687" s="416"/>
      <c r="JAV687" s="416"/>
      <c r="JAW687" s="416"/>
      <c r="JAX687" s="416"/>
      <c r="JAY687" s="416"/>
      <c r="JAZ687" s="416"/>
      <c r="JBA687" s="416"/>
      <c r="JBB687" s="416"/>
      <c r="JBC687" s="416"/>
      <c r="JBD687" s="416"/>
      <c r="JBE687" s="416"/>
      <c r="JBF687" s="416"/>
      <c r="JBG687" s="416"/>
      <c r="JBH687" s="416"/>
      <c r="JBI687" s="416"/>
      <c r="JBJ687" s="416"/>
      <c r="JBK687" s="416"/>
      <c r="JBL687" s="416"/>
      <c r="JBM687" s="416"/>
      <c r="JBN687" s="417"/>
      <c r="JBO687" s="417"/>
      <c r="JBP687" s="417"/>
      <c r="JBQ687" s="417"/>
      <c r="JBR687" s="417"/>
      <c r="JBS687" s="417"/>
      <c r="JBT687" s="417"/>
      <c r="JBU687" s="417"/>
      <c r="JBV687" s="417"/>
      <c r="JBW687" s="417"/>
      <c r="JBX687" s="417"/>
      <c r="JBY687" s="417"/>
      <c r="JBZ687" s="417"/>
      <c r="JCA687" s="417"/>
      <c r="JCB687" s="417"/>
      <c r="JCC687" s="417"/>
      <c r="JCD687" s="417"/>
      <c r="JCE687" s="417"/>
      <c r="JCF687" s="417"/>
      <c r="JCG687" s="417"/>
      <c r="JCH687" s="417"/>
      <c r="JCI687" s="417"/>
      <c r="JCJ687" s="417"/>
      <c r="JCK687" s="417"/>
      <c r="JCL687" s="418"/>
      <c r="JCM687" s="418"/>
      <c r="JCN687" s="418"/>
      <c r="JCO687" s="418"/>
      <c r="JCP687" s="418"/>
      <c r="JCQ687" s="417"/>
      <c r="JCR687" s="417"/>
      <c r="JCS687" s="418"/>
      <c r="JCT687" s="418"/>
      <c r="JCU687" s="417"/>
      <c r="JCV687" s="417"/>
      <c r="JCW687" s="418"/>
      <c r="JCX687" s="418"/>
      <c r="JCY687" s="417"/>
      <c r="JCZ687" s="417"/>
      <c r="JDA687" s="417"/>
      <c r="JDB687" s="417"/>
      <c r="JDC687" s="417"/>
      <c r="JDD687" s="417"/>
      <c r="JDE687" s="417"/>
      <c r="JDF687" s="418"/>
      <c r="JDG687" s="418"/>
      <c r="JDH687" s="417"/>
      <c r="JDI687" s="417"/>
      <c r="JDJ687" s="418"/>
      <c r="JDK687" s="418"/>
      <c r="JDL687" s="417"/>
      <c r="JDM687" s="417"/>
      <c r="JDN687" s="417"/>
      <c r="JDO687" s="417"/>
      <c r="JDP687" s="417"/>
      <c r="JDQ687" s="411"/>
      <c r="JDR687" s="443"/>
      <c r="JDS687" s="417"/>
      <c r="JDT687" s="417"/>
      <c r="JDU687" s="417"/>
      <c r="JDV687" s="417"/>
      <c r="JDW687" s="417"/>
      <c r="JDX687" s="417"/>
      <c r="JDY687" s="417"/>
      <c r="JDZ687" s="416"/>
      <c r="JEA687" s="416"/>
      <c r="JEB687" s="416"/>
      <c r="JEC687" s="416"/>
      <c r="JED687" s="416"/>
      <c r="JEE687" s="416"/>
      <c r="JEF687" s="416"/>
      <c r="JEG687" s="416"/>
      <c r="JEH687" s="416"/>
      <c r="JEI687" s="416"/>
      <c r="JEJ687" s="416"/>
      <c r="JEK687" s="416"/>
      <c r="JEL687" s="416"/>
      <c r="JEM687" s="416"/>
      <c r="JEN687" s="416"/>
      <c r="JEO687" s="416"/>
      <c r="JEP687" s="416"/>
      <c r="JEQ687" s="416"/>
      <c r="JER687" s="416"/>
      <c r="JES687" s="416"/>
      <c r="JET687" s="416"/>
      <c r="JEU687" s="416"/>
      <c r="JEV687" s="416"/>
      <c r="JEW687" s="416"/>
      <c r="JEX687" s="416"/>
      <c r="JEY687" s="416"/>
      <c r="JEZ687" s="416"/>
      <c r="JFA687" s="416"/>
      <c r="JFB687" s="416"/>
      <c r="JFC687" s="416"/>
      <c r="JFD687" s="416"/>
      <c r="JFE687" s="416"/>
      <c r="JFF687" s="416"/>
      <c r="JFG687" s="416"/>
      <c r="JFH687" s="416"/>
      <c r="JFI687" s="416"/>
      <c r="JFJ687" s="416"/>
      <c r="JFK687" s="416"/>
      <c r="JFL687" s="416"/>
      <c r="JFM687" s="416"/>
      <c r="JFN687" s="416"/>
      <c r="JFO687" s="416"/>
      <c r="JFP687" s="416"/>
      <c r="JFQ687" s="416"/>
      <c r="JFR687" s="417"/>
      <c r="JFS687" s="417"/>
      <c r="JFT687" s="417"/>
      <c r="JFU687" s="417"/>
      <c r="JFV687" s="417"/>
      <c r="JFW687" s="417"/>
      <c r="JFX687" s="417"/>
      <c r="JFY687" s="417"/>
      <c r="JFZ687" s="417"/>
      <c r="JGA687" s="417"/>
      <c r="JGB687" s="417"/>
      <c r="JGC687" s="417"/>
      <c r="JGD687" s="417"/>
      <c r="JGE687" s="417"/>
      <c r="JGF687" s="417"/>
      <c r="JGG687" s="417"/>
      <c r="JGH687" s="417"/>
      <c r="JGI687" s="417"/>
      <c r="JGJ687" s="417"/>
      <c r="JGK687" s="417"/>
      <c r="JGL687" s="417"/>
      <c r="JGM687" s="417"/>
      <c r="JGN687" s="417"/>
      <c r="JGO687" s="417"/>
      <c r="JGP687" s="418"/>
      <c r="JGQ687" s="418"/>
      <c r="JGR687" s="418"/>
      <c r="JGS687" s="418"/>
      <c r="JGT687" s="418"/>
      <c r="JGU687" s="417"/>
      <c r="JGV687" s="417"/>
      <c r="JGW687" s="418"/>
      <c r="JGX687" s="418"/>
      <c r="JGY687" s="417"/>
      <c r="JGZ687" s="417"/>
      <c r="JHA687" s="418"/>
      <c r="JHB687" s="418"/>
      <c r="JHC687" s="417"/>
      <c r="JHD687" s="417"/>
      <c r="JHE687" s="417"/>
      <c r="JHF687" s="417"/>
      <c r="JHG687" s="417"/>
      <c r="JHH687" s="417"/>
      <c r="JHI687" s="417"/>
      <c r="JHJ687" s="418"/>
      <c r="JHK687" s="418"/>
      <c r="JHL687" s="417"/>
      <c r="JHM687" s="417"/>
      <c r="JHN687" s="418"/>
      <c r="JHO687" s="418"/>
      <c r="JHP687" s="417"/>
      <c r="JHQ687" s="417"/>
      <c r="JHR687" s="417"/>
      <c r="JHS687" s="417"/>
      <c r="JHT687" s="417"/>
      <c r="JHU687" s="411"/>
      <c r="JHV687" s="443"/>
      <c r="JHW687" s="417"/>
      <c r="JHX687" s="417"/>
      <c r="JHY687" s="417"/>
      <c r="JHZ687" s="417"/>
      <c r="JIA687" s="417"/>
      <c r="JIB687" s="417"/>
      <c r="JIC687" s="417"/>
      <c r="JID687" s="416"/>
      <c r="JIE687" s="416"/>
      <c r="JIF687" s="416"/>
      <c r="JIG687" s="416"/>
      <c r="JIH687" s="416"/>
      <c r="JII687" s="416"/>
      <c r="JIJ687" s="416"/>
      <c r="JIK687" s="416"/>
      <c r="JIL687" s="416"/>
      <c r="JIM687" s="416"/>
      <c r="JIN687" s="416"/>
      <c r="JIO687" s="416"/>
      <c r="JIP687" s="416"/>
      <c r="JIQ687" s="416"/>
      <c r="JIR687" s="416"/>
      <c r="JIS687" s="416"/>
      <c r="JIT687" s="416"/>
      <c r="JIU687" s="416"/>
      <c r="JIV687" s="416"/>
      <c r="JIW687" s="416"/>
      <c r="JIX687" s="416"/>
      <c r="JIY687" s="416"/>
      <c r="JIZ687" s="416"/>
      <c r="JJA687" s="416"/>
      <c r="JJB687" s="416"/>
      <c r="JJC687" s="416"/>
      <c r="JJD687" s="416"/>
      <c r="JJE687" s="416"/>
      <c r="JJF687" s="416"/>
      <c r="JJG687" s="416"/>
      <c r="JJH687" s="416"/>
      <c r="JJI687" s="416"/>
      <c r="JJJ687" s="416"/>
      <c r="JJK687" s="416"/>
      <c r="JJL687" s="416"/>
      <c r="JJM687" s="416"/>
      <c r="JJN687" s="416"/>
      <c r="JJO687" s="416"/>
      <c r="JJP687" s="416"/>
      <c r="JJQ687" s="416"/>
      <c r="JJR687" s="416"/>
      <c r="JJS687" s="416"/>
      <c r="JJT687" s="416"/>
      <c r="JJU687" s="416"/>
      <c r="JJV687" s="417"/>
      <c r="JJW687" s="417"/>
      <c r="JJX687" s="417"/>
      <c r="JJY687" s="417"/>
      <c r="JJZ687" s="417"/>
      <c r="JKA687" s="417"/>
      <c r="JKB687" s="417"/>
      <c r="JKC687" s="417"/>
      <c r="JKD687" s="417"/>
      <c r="JKE687" s="417"/>
      <c r="JKF687" s="417"/>
      <c r="JKG687" s="417"/>
      <c r="JKH687" s="417"/>
      <c r="JKI687" s="417"/>
      <c r="JKJ687" s="417"/>
      <c r="JKK687" s="417"/>
      <c r="JKL687" s="417"/>
      <c r="JKM687" s="417"/>
      <c r="JKN687" s="417"/>
      <c r="JKO687" s="417"/>
      <c r="JKP687" s="417"/>
      <c r="JKQ687" s="417"/>
      <c r="JKR687" s="417"/>
      <c r="JKS687" s="417"/>
      <c r="JKT687" s="418"/>
      <c r="JKU687" s="418"/>
      <c r="JKV687" s="418"/>
      <c r="JKW687" s="418"/>
      <c r="JKX687" s="418"/>
      <c r="JKY687" s="417"/>
      <c r="JKZ687" s="417"/>
      <c r="JLA687" s="418"/>
      <c r="JLB687" s="418"/>
      <c r="JLC687" s="417"/>
      <c r="JLD687" s="417"/>
      <c r="JLE687" s="418"/>
      <c r="JLF687" s="418"/>
      <c r="JLG687" s="417"/>
      <c r="JLH687" s="417"/>
      <c r="JLI687" s="417"/>
      <c r="JLJ687" s="417"/>
      <c r="JLK687" s="417"/>
      <c r="JLL687" s="417"/>
      <c r="JLM687" s="417"/>
      <c r="JLN687" s="418"/>
      <c r="JLO687" s="418"/>
      <c r="JLP687" s="417"/>
      <c r="JLQ687" s="417"/>
      <c r="JLR687" s="418"/>
      <c r="JLS687" s="418"/>
      <c r="JLT687" s="417"/>
      <c r="JLU687" s="417"/>
      <c r="JLV687" s="417"/>
      <c r="JLW687" s="417"/>
      <c r="JLX687" s="417"/>
      <c r="JLY687" s="411"/>
      <c r="JLZ687" s="443"/>
      <c r="JMA687" s="417"/>
      <c r="JMB687" s="417"/>
      <c r="JMC687" s="417"/>
      <c r="JMD687" s="417"/>
      <c r="JME687" s="417"/>
      <c r="JMF687" s="417"/>
      <c r="JMG687" s="417"/>
      <c r="JMH687" s="416"/>
      <c r="JMI687" s="416"/>
      <c r="JMJ687" s="416"/>
      <c r="JMK687" s="416"/>
      <c r="JML687" s="416"/>
      <c r="JMM687" s="416"/>
      <c r="JMN687" s="416"/>
      <c r="JMO687" s="416"/>
      <c r="JMP687" s="416"/>
      <c r="JMQ687" s="416"/>
      <c r="JMR687" s="416"/>
      <c r="JMS687" s="416"/>
      <c r="JMT687" s="416"/>
      <c r="JMU687" s="416"/>
      <c r="JMV687" s="416"/>
      <c r="JMW687" s="416"/>
      <c r="JMX687" s="416"/>
      <c r="JMY687" s="416"/>
      <c r="JMZ687" s="416"/>
      <c r="JNA687" s="416"/>
      <c r="JNB687" s="416"/>
      <c r="JNC687" s="416"/>
      <c r="JND687" s="416"/>
      <c r="JNE687" s="416"/>
      <c r="JNF687" s="416"/>
      <c r="JNG687" s="416"/>
      <c r="JNH687" s="416"/>
      <c r="JNI687" s="416"/>
      <c r="JNJ687" s="416"/>
      <c r="JNK687" s="416"/>
      <c r="JNL687" s="416"/>
      <c r="JNM687" s="416"/>
      <c r="JNN687" s="416"/>
      <c r="JNO687" s="416"/>
      <c r="JNP687" s="416"/>
      <c r="JNQ687" s="416"/>
      <c r="JNR687" s="416"/>
      <c r="JNS687" s="416"/>
      <c r="JNT687" s="416"/>
      <c r="JNU687" s="416"/>
      <c r="JNV687" s="416"/>
      <c r="JNW687" s="416"/>
      <c r="JNX687" s="416"/>
      <c r="JNY687" s="416"/>
      <c r="JNZ687" s="417"/>
      <c r="JOA687" s="417"/>
      <c r="JOB687" s="417"/>
      <c r="JOC687" s="417"/>
      <c r="JOD687" s="417"/>
      <c r="JOE687" s="417"/>
      <c r="JOF687" s="417"/>
      <c r="JOG687" s="417"/>
      <c r="JOH687" s="417"/>
      <c r="JOI687" s="417"/>
      <c r="JOJ687" s="417"/>
      <c r="JOK687" s="417"/>
      <c r="JOL687" s="417"/>
      <c r="JOM687" s="417"/>
      <c r="JON687" s="417"/>
      <c r="JOO687" s="417"/>
      <c r="JOP687" s="417"/>
      <c r="JOQ687" s="417"/>
      <c r="JOR687" s="417"/>
      <c r="JOS687" s="417"/>
      <c r="JOT687" s="417"/>
      <c r="JOU687" s="417"/>
      <c r="JOV687" s="417"/>
      <c r="JOW687" s="417"/>
      <c r="JOX687" s="418"/>
      <c r="JOY687" s="418"/>
      <c r="JOZ687" s="418"/>
      <c r="JPA687" s="418"/>
      <c r="JPB687" s="418"/>
      <c r="JPC687" s="417"/>
      <c r="JPD687" s="417"/>
      <c r="JPE687" s="418"/>
      <c r="JPF687" s="418"/>
      <c r="JPG687" s="417"/>
      <c r="JPH687" s="417"/>
      <c r="JPI687" s="418"/>
      <c r="JPJ687" s="418"/>
      <c r="JPK687" s="417"/>
      <c r="JPL687" s="417"/>
      <c r="JPM687" s="417"/>
      <c r="JPN687" s="417"/>
      <c r="JPO687" s="417"/>
      <c r="JPP687" s="417"/>
      <c r="JPQ687" s="417"/>
      <c r="JPR687" s="418"/>
      <c r="JPS687" s="418"/>
      <c r="JPT687" s="417"/>
      <c r="JPU687" s="417"/>
      <c r="JPV687" s="418"/>
      <c r="JPW687" s="418"/>
      <c r="JPX687" s="417"/>
      <c r="JPY687" s="417"/>
      <c r="JPZ687" s="417"/>
      <c r="JQA687" s="417"/>
      <c r="JQB687" s="417"/>
      <c r="JQC687" s="411"/>
      <c r="JQD687" s="443"/>
      <c r="JQE687" s="417"/>
      <c r="JQF687" s="417"/>
      <c r="JQG687" s="417"/>
      <c r="JQH687" s="417"/>
      <c r="JQI687" s="417"/>
      <c r="JQJ687" s="417"/>
      <c r="JQK687" s="417"/>
      <c r="JQL687" s="416"/>
      <c r="JQM687" s="416"/>
      <c r="JQN687" s="416"/>
      <c r="JQO687" s="416"/>
      <c r="JQP687" s="416"/>
      <c r="JQQ687" s="416"/>
      <c r="JQR687" s="416"/>
      <c r="JQS687" s="416"/>
      <c r="JQT687" s="416"/>
      <c r="JQU687" s="416"/>
      <c r="JQV687" s="416"/>
      <c r="JQW687" s="416"/>
      <c r="JQX687" s="416"/>
      <c r="JQY687" s="416"/>
      <c r="JQZ687" s="416"/>
      <c r="JRA687" s="416"/>
      <c r="JRB687" s="416"/>
      <c r="JRC687" s="416"/>
      <c r="JRD687" s="416"/>
      <c r="JRE687" s="416"/>
      <c r="JRF687" s="416"/>
      <c r="JRG687" s="416"/>
      <c r="JRH687" s="416"/>
      <c r="JRI687" s="416"/>
      <c r="JRJ687" s="416"/>
      <c r="JRK687" s="416"/>
      <c r="JRL687" s="416"/>
      <c r="JRM687" s="416"/>
      <c r="JRN687" s="416"/>
      <c r="JRO687" s="416"/>
      <c r="JRP687" s="416"/>
      <c r="JRQ687" s="416"/>
      <c r="JRR687" s="416"/>
      <c r="JRS687" s="416"/>
      <c r="JRT687" s="416"/>
      <c r="JRU687" s="416"/>
      <c r="JRV687" s="416"/>
      <c r="JRW687" s="416"/>
      <c r="JRX687" s="416"/>
      <c r="JRY687" s="416"/>
      <c r="JRZ687" s="416"/>
      <c r="JSA687" s="416"/>
      <c r="JSB687" s="416"/>
      <c r="JSC687" s="416"/>
      <c r="JSD687" s="417"/>
      <c r="JSE687" s="417"/>
      <c r="JSF687" s="417"/>
      <c r="JSG687" s="417"/>
      <c r="JSH687" s="417"/>
      <c r="JSI687" s="417"/>
      <c r="JSJ687" s="417"/>
      <c r="JSK687" s="417"/>
      <c r="JSL687" s="417"/>
      <c r="JSM687" s="417"/>
      <c r="JSN687" s="417"/>
      <c r="JSO687" s="417"/>
      <c r="JSP687" s="417"/>
      <c r="JSQ687" s="417"/>
      <c r="JSR687" s="417"/>
      <c r="JSS687" s="417"/>
      <c r="JST687" s="417"/>
      <c r="JSU687" s="417"/>
      <c r="JSV687" s="417"/>
      <c r="JSW687" s="417"/>
      <c r="JSX687" s="417"/>
      <c r="JSY687" s="417"/>
      <c r="JSZ687" s="417"/>
      <c r="JTA687" s="417"/>
      <c r="JTB687" s="418"/>
      <c r="JTC687" s="418"/>
      <c r="JTD687" s="418"/>
      <c r="JTE687" s="418"/>
      <c r="JTF687" s="418"/>
      <c r="JTG687" s="417"/>
      <c r="JTH687" s="417"/>
      <c r="JTI687" s="418"/>
      <c r="JTJ687" s="418"/>
      <c r="JTK687" s="417"/>
      <c r="JTL687" s="417"/>
      <c r="JTM687" s="418"/>
      <c r="JTN687" s="418"/>
      <c r="JTO687" s="417"/>
      <c r="JTP687" s="417"/>
      <c r="JTQ687" s="417"/>
      <c r="JTR687" s="417"/>
      <c r="JTS687" s="417"/>
      <c r="JTT687" s="417"/>
      <c r="JTU687" s="417"/>
      <c r="JTV687" s="418"/>
      <c r="JTW687" s="418"/>
      <c r="JTX687" s="417"/>
      <c r="JTY687" s="417"/>
      <c r="JTZ687" s="418"/>
      <c r="JUA687" s="418"/>
      <c r="JUB687" s="417"/>
      <c r="JUC687" s="417"/>
      <c r="JUD687" s="417"/>
      <c r="JUE687" s="417"/>
      <c r="JUF687" s="417"/>
      <c r="JUG687" s="411"/>
      <c r="JUH687" s="443"/>
      <c r="JUI687" s="417"/>
      <c r="JUJ687" s="417"/>
      <c r="JUK687" s="417"/>
      <c r="JUL687" s="417"/>
      <c r="JUM687" s="417"/>
      <c r="JUN687" s="417"/>
      <c r="JUO687" s="417"/>
      <c r="JUP687" s="416"/>
      <c r="JUQ687" s="416"/>
      <c r="JUR687" s="416"/>
      <c r="JUS687" s="416"/>
      <c r="JUT687" s="416"/>
      <c r="JUU687" s="416"/>
      <c r="JUV687" s="416"/>
      <c r="JUW687" s="416"/>
      <c r="JUX687" s="416"/>
      <c r="JUY687" s="416"/>
      <c r="JUZ687" s="416"/>
      <c r="JVA687" s="416"/>
      <c r="JVB687" s="416"/>
      <c r="JVC687" s="416"/>
      <c r="JVD687" s="416"/>
      <c r="JVE687" s="416"/>
      <c r="JVF687" s="416"/>
      <c r="JVG687" s="416"/>
      <c r="JVH687" s="416"/>
      <c r="JVI687" s="416"/>
      <c r="JVJ687" s="416"/>
      <c r="JVK687" s="416"/>
      <c r="JVL687" s="416"/>
      <c r="JVM687" s="416"/>
      <c r="JVN687" s="416"/>
      <c r="JVO687" s="416"/>
      <c r="JVP687" s="416"/>
      <c r="JVQ687" s="416"/>
      <c r="JVR687" s="416"/>
      <c r="JVS687" s="416"/>
      <c r="JVT687" s="416"/>
      <c r="JVU687" s="416"/>
      <c r="JVV687" s="416"/>
      <c r="JVW687" s="416"/>
      <c r="JVX687" s="416"/>
      <c r="JVY687" s="416"/>
      <c r="JVZ687" s="416"/>
      <c r="JWA687" s="416"/>
      <c r="JWB687" s="416"/>
      <c r="JWC687" s="416"/>
      <c r="JWD687" s="416"/>
      <c r="JWE687" s="416"/>
      <c r="JWF687" s="416"/>
      <c r="JWG687" s="416"/>
      <c r="JWH687" s="417"/>
      <c r="JWI687" s="417"/>
      <c r="JWJ687" s="417"/>
      <c r="JWK687" s="417"/>
      <c r="JWL687" s="417"/>
      <c r="JWM687" s="417"/>
      <c r="JWN687" s="417"/>
      <c r="JWO687" s="417"/>
      <c r="JWP687" s="417"/>
      <c r="JWQ687" s="417"/>
      <c r="JWR687" s="417"/>
      <c r="JWS687" s="417"/>
      <c r="JWT687" s="417"/>
      <c r="JWU687" s="417"/>
      <c r="JWV687" s="417"/>
      <c r="JWW687" s="417"/>
      <c r="JWX687" s="417"/>
      <c r="JWY687" s="417"/>
      <c r="JWZ687" s="417"/>
      <c r="JXA687" s="417"/>
      <c r="JXB687" s="417"/>
      <c r="JXC687" s="417"/>
      <c r="JXD687" s="417"/>
      <c r="JXE687" s="417"/>
      <c r="JXF687" s="418"/>
      <c r="JXG687" s="418"/>
      <c r="JXH687" s="418"/>
      <c r="JXI687" s="418"/>
      <c r="JXJ687" s="418"/>
      <c r="JXK687" s="417"/>
      <c r="JXL687" s="417"/>
      <c r="JXM687" s="418"/>
      <c r="JXN687" s="418"/>
      <c r="JXO687" s="417"/>
      <c r="JXP687" s="417"/>
      <c r="JXQ687" s="418"/>
      <c r="JXR687" s="418"/>
      <c r="JXS687" s="417"/>
      <c r="JXT687" s="417"/>
      <c r="JXU687" s="417"/>
      <c r="JXV687" s="417"/>
      <c r="JXW687" s="417"/>
      <c r="JXX687" s="417"/>
      <c r="JXY687" s="417"/>
      <c r="JXZ687" s="418"/>
      <c r="JYA687" s="418"/>
      <c r="JYB687" s="417"/>
      <c r="JYC687" s="417"/>
      <c r="JYD687" s="418"/>
      <c r="JYE687" s="418"/>
      <c r="JYF687" s="417"/>
      <c r="JYG687" s="417"/>
      <c r="JYH687" s="417"/>
      <c r="JYI687" s="417"/>
      <c r="JYJ687" s="417"/>
      <c r="JYK687" s="411"/>
      <c r="JYL687" s="443"/>
      <c r="JYM687" s="417"/>
      <c r="JYN687" s="417"/>
      <c r="JYO687" s="417"/>
      <c r="JYP687" s="417"/>
      <c r="JYQ687" s="417"/>
      <c r="JYR687" s="417"/>
      <c r="JYS687" s="417"/>
      <c r="JYT687" s="416"/>
      <c r="JYU687" s="416"/>
      <c r="JYV687" s="416"/>
      <c r="JYW687" s="416"/>
      <c r="JYX687" s="416"/>
      <c r="JYY687" s="416"/>
      <c r="JYZ687" s="416"/>
      <c r="JZA687" s="416"/>
      <c r="JZB687" s="416"/>
      <c r="JZC687" s="416"/>
      <c r="JZD687" s="416"/>
      <c r="JZE687" s="416"/>
      <c r="JZF687" s="416"/>
      <c r="JZG687" s="416"/>
      <c r="JZH687" s="416"/>
      <c r="JZI687" s="416"/>
      <c r="JZJ687" s="416"/>
      <c r="JZK687" s="416"/>
      <c r="JZL687" s="416"/>
      <c r="JZM687" s="416"/>
      <c r="JZN687" s="416"/>
      <c r="JZO687" s="416"/>
      <c r="JZP687" s="416"/>
      <c r="JZQ687" s="416"/>
      <c r="JZR687" s="416"/>
      <c r="JZS687" s="416"/>
      <c r="JZT687" s="416"/>
      <c r="JZU687" s="416"/>
      <c r="JZV687" s="416"/>
      <c r="JZW687" s="416"/>
      <c r="JZX687" s="416"/>
      <c r="JZY687" s="416"/>
      <c r="JZZ687" s="416"/>
      <c r="KAA687" s="416"/>
      <c r="KAB687" s="416"/>
      <c r="KAC687" s="416"/>
      <c r="KAD687" s="416"/>
      <c r="KAE687" s="416"/>
      <c r="KAF687" s="416"/>
      <c r="KAG687" s="416"/>
      <c r="KAH687" s="416"/>
      <c r="KAI687" s="416"/>
      <c r="KAJ687" s="416"/>
      <c r="KAK687" s="416"/>
      <c r="KAL687" s="417"/>
      <c r="KAM687" s="417"/>
      <c r="KAN687" s="417"/>
      <c r="KAO687" s="417"/>
      <c r="KAP687" s="417"/>
      <c r="KAQ687" s="417"/>
      <c r="KAR687" s="417"/>
      <c r="KAS687" s="417"/>
      <c r="KAT687" s="417"/>
      <c r="KAU687" s="417"/>
      <c r="KAV687" s="417"/>
      <c r="KAW687" s="417"/>
      <c r="KAX687" s="417"/>
      <c r="KAY687" s="417"/>
      <c r="KAZ687" s="417"/>
      <c r="KBA687" s="417"/>
      <c r="KBB687" s="417"/>
      <c r="KBC687" s="417"/>
      <c r="KBD687" s="417"/>
      <c r="KBE687" s="417"/>
      <c r="KBF687" s="417"/>
      <c r="KBG687" s="417"/>
      <c r="KBH687" s="417"/>
      <c r="KBI687" s="417"/>
      <c r="KBJ687" s="418"/>
      <c r="KBK687" s="418"/>
      <c r="KBL687" s="418"/>
      <c r="KBM687" s="418"/>
      <c r="KBN687" s="418"/>
      <c r="KBO687" s="417"/>
      <c r="KBP687" s="417"/>
      <c r="KBQ687" s="418"/>
      <c r="KBR687" s="418"/>
      <c r="KBS687" s="417"/>
      <c r="KBT687" s="417"/>
      <c r="KBU687" s="418"/>
      <c r="KBV687" s="418"/>
      <c r="KBW687" s="417"/>
      <c r="KBX687" s="417"/>
      <c r="KBY687" s="417"/>
      <c r="KBZ687" s="417"/>
      <c r="KCA687" s="417"/>
      <c r="KCB687" s="417"/>
      <c r="KCC687" s="417"/>
      <c r="KCD687" s="418"/>
      <c r="KCE687" s="418"/>
      <c r="KCF687" s="417"/>
      <c r="KCG687" s="417"/>
      <c r="KCH687" s="418"/>
      <c r="KCI687" s="418"/>
      <c r="KCJ687" s="417"/>
      <c r="KCK687" s="417"/>
      <c r="KCL687" s="417"/>
      <c r="KCM687" s="417"/>
      <c r="KCN687" s="417"/>
      <c r="KCO687" s="411"/>
      <c r="KCP687" s="443"/>
      <c r="KCQ687" s="417"/>
      <c r="KCR687" s="417"/>
      <c r="KCS687" s="417"/>
      <c r="KCT687" s="417"/>
      <c r="KCU687" s="417"/>
      <c r="KCV687" s="417"/>
      <c r="KCW687" s="417"/>
      <c r="KCX687" s="416"/>
      <c r="KCY687" s="416"/>
      <c r="KCZ687" s="416"/>
      <c r="KDA687" s="416"/>
      <c r="KDB687" s="416"/>
      <c r="KDC687" s="416"/>
      <c r="KDD687" s="416"/>
      <c r="KDE687" s="416"/>
      <c r="KDF687" s="416"/>
      <c r="KDG687" s="416"/>
      <c r="KDH687" s="416"/>
      <c r="KDI687" s="416"/>
      <c r="KDJ687" s="416"/>
      <c r="KDK687" s="416"/>
      <c r="KDL687" s="416"/>
      <c r="KDM687" s="416"/>
      <c r="KDN687" s="416"/>
      <c r="KDO687" s="416"/>
      <c r="KDP687" s="416"/>
      <c r="KDQ687" s="416"/>
      <c r="KDR687" s="416"/>
      <c r="KDS687" s="416"/>
      <c r="KDT687" s="416"/>
      <c r="KDU687" s="416"/>
      <c r="KDV687" s="416"/>
      <c r="KDW687" s="416"/>
      <c r="KDX687" s="416"/>
      <c r="KDY687" s="416"/>
      <c r="KDZ687" s="416"/>
      <c r="KEA687" s="416"/>
      <c r="KEB687" s="416"/>
      <c r="KEC687" s="416"/>
      <c r="KED687" s="416"/>
      <c r="KEE687" s="416"/>
      <c r="KEF687" s="416"/>
      <c r="KEG687" s="416"/>
      <c r="KEH687" s="416"/>
      <c r="KEI687" s="416"/>
      <c r="KEJ687" s="416"/>
      <c r="KEK687" s="416"/>
      <c r="KEL687" s="416"/>
      <c r="KEM687" s="416"/>
      <c r="KEN687" s="416"/>
      <c r="KEO687" s="416"/>
      <c r="KEP687" s="417"/>
      <c r="KEQ687" s="417"/>
      <c r="KER687" s="417"/>
      <c r="KES687" s="417"/>
      <c r="KET687" s="417"/>
      <c r="KEU687" s="417"/>
      <c r="KEV687" s="417"/>
      <c r="KEW687" s="417"/>
      <c r="KEX687" s="417"/>
      <c r="KEY687" s="417"/>
      <c r="KEZ687" s="417"/>
      <c r="KFA687" s="417"/>
      <c r="KFB687" s="417"/>
      <c r="KFC687" s="417"/>
      <c r="KFD687" s="417"/>
      <c r="KFE687" s="417"/>
      <c r="KFF687" s="417"/>
      <c r="KFG687" s="417"/>
      <c r="KFH687" s="417"/>
      <c r="KFI687" s="417"/>
      <c r="KFJ687" s="417"/>
      <c r="KFK687" s="417"/>
      <c r="KFL687" s="417"/>
      <c r="KFM687" s="417"/>
      <c r="KFN687" s="418"/>
      <c r="KFO687" s="418"/>
      <c r="KFP687" s="418"/>
      <c r="KFQ687" s="418"/>
      <c r="KFR687" s="418"/>
      <c r="KFS687" s="417"/>
      <c r="KFT687" s="417"/>
      <c r="KFU687" s="418"/>
      <c r="KFV687" s="418"/>
      <c r="KFW687" s="417"/>
      <c r="KFX687" s="417"/>
      <c r="KFY687" s="418"/>
      <c r="KFZ687" s="418"/>
      <c r="KGA687" s="417"/>
      <c r="KGB687" s="417"/>
      <c r="KGC687" s="417"/>
      <c r="KGD687" s="417"/>
      <c r="KGE687" s="417"/>
      <c r="KGF687" s="417"/>
      <c r="KGG687" s="417"/>
      <c r="KGH687" s="418"/>
      <c r="KGI687" s="418"/>
      <c r="KGJ687" s="417"/>
      <c r="KGK687" s="417"/>
      <c r="KGL687" s="418"/>
      <c r="KGM687" s="418"/>
      <c r="KGN687" s="417"/>
      <c r="KGO687" s="417"/>
      <c r="KGP687" s="417"/>
      <c r="KGQ687" s="417"/>
      <c r="KGR687" s="417"/>
      <c r="KGS687" s="411"/>
      <c r="KGT687" s="443"/>
      <c r="KGU687" s="417"/>
      <c r="KGV687" s="417"/>
      <c r="KGW687" s="417"/>
      <c r="KGX687" s="417"/>
      <c r="KGY687" s="417"/>
      <c r="KGZ687" s="417"/>
      <c r="KHA687" s="417"/>
      <c r="KHB687" s="416"/>
      <c r="KHC687" s="416"/>
      <c r="KHD687" s="416"/>
      <c r="KHE687" s="416"/>
      <c r="KHF687" s="416"/>
      <c r="KHG687" s="416"/>
      <c r="KHH687" s="416"/>
      <c r="KHI687" s="416"/>
      <c r="KHJ687" s="416"/>
      <c r="KHK687" s="416"/>
      <c r="KHL687" s="416"/>
      <c r="KHM687" s="416"/>
      <c r="KHN687" s="416"/>
      <c r="KHO687" s="416"/>
      <c r="KHP687" s="416"/>
      <c r="KHQ687" s="416"/>
      <c r="KHR687" s="416"/>
      <c r="KHS687" s="416"/>
      <c r="KHT687" s="416"/>
      <c r="KHU687" s="416"/>
      <c r="KHV687" s="416"/>
      <c r="KHW687" s="416"/>
      <c r="KHX687" s="416"/>
      <c r="KHY687" s="416"/>
      <c r="KHZ687" s="416"/>
      <c r="KIA687" s="416"/>
      <c r="KIB687" s="416"/>
      <c r="KIC687" s="416"/>
      <c r="KID687" s="416"/>
      <c r="KIE687" s="416"/>
      <c r="KIF687" s="416"/>
      <c r="KIG687" s="416"/>
      <c r="KIH687" s="416"/>
      <c r="KII687" s="416"/>
      <c r="KIJ687" s="416"/>
      <c r="KIK687" s="416"/>
      <c r="KIL687" s="416"/>
      <c r="KIM687" s="416"/>
      <c r="KIN687" s="416"/>
      <c r="KIO687" s="416"/>
      <c r="KIP687" s="416"/>
      <c r="KIQ687" s="416"/>
      <c r="KIR687" s="416"/>
      <c r="KIS687" s="416"/>
      <c r="KIT687" s="417"/>
      <c r="KIU687" s="417"/>
      <c r="KIV687" s="417"/>
      <c r="KIW687" s="417"/>
      <c r="KIX687" s="417"/>
      <c r="KIY687" s="417"/>
      <c r="KIZ687" s="417"/>
      <c r="KJA687" s="417"/>
      <c r="KJB687" s="417"/>
      <c r="KJC687" s="417"/>
      <c r="KJD687" s="417"/>
      <c r="KJE687" s="417"/>
      <c r="KJF687" s="417"/>
      <c r="KJG687" s="417"/>
      <c r="KJH687" s="417"/>
      <c r="KJI687" s="417"/>
      <c r="KJJ687" s="417"/>
      <c r="KJK687" s="417"/>
      <c r="KJL687" s="417"/>
      <c r="KJM687" s="417"/>
      <c r="KJN687" s="417"/>
      <c r="KJO687" s="417"/>
      <c r="KJP687" s="417"/>
      <c r="KJQ687" s="417"/>
      <c r="KJR687" s="418"/>
      <c r="KJS687" s="418"/>
      <c r="KJT687" s="418"/>
      <c r="KJU687" s="418"/>
      <c r="KJV687" s="418"/>
      <c r="KJW687" s="417"/>
      <c r="KJX687" s="417"/>
      <c r="KJY687" s="418"/>
      <c r="KJZ687" s="418"/>
      <c r="KKA687" s="417"/>
      <c r="KKB687" s="417"/>
      <c r="KKC687" s="418"/>
      <c r="KKD687" s="418"/>
      <c r="KKE687" s="417"/>
      <c r="KKF687" s="417"/>
      <c r="KKG687" s="417"/>
      <c r="KKH687" s="417"/>
      <c r="KKI687" s="417"/>
      <c r="KKJ687" s="417"/>
      <c r="KKK687" s="417"/>
      <c r="KKL687" s="418"/>
      <c r="KKM687" s="418"/>
      <c r="KKN687" s="417"/>
      <c r="KKO687" s="417"/>
      <c r="KKP687" s="418"/>
      <c r="KKQ687" s="418"/>
      <c r="KKR687" s="417"/>
      <c r="KKS687" s="417"/>
      <c r="KKT687" s="417"/>
      <c r="KKU687" s="417"/>
      <c r="KKV687" s="417"/>
      <c r="KKW687" s="411"/>
      <c r="KKX687" s="443"/>
      <c r="KKY687" s="417"/>
      <c r="KKZ687" s="417"/>
      <c r="KLA687" s="417"/>
      <c r="KLB687" s="417"/>
      <c r="KLC687" s="417"/>
      <c r="KLD687" s="417"/>
      <c r="KLE687" s="417"/>
      <c r="KLF687" s="416"/>
      <c r="KLG687" s="416"/>
      <c r="KLH687" s="416"/>
      <c r="KLI687" s="416"/>
      <c r="KLJ687" s="416"/>
      <c r="KLK687" s="416"/>
      <c r="KLL687" s="416"/>
      <c r="KLM687" s="416"/>
      <c r="KLN687" s="416"/>
      <c r="KLO687" s="416"/>
      <c r="KLP687" s="416"/>
      <c r="KLQ687" s="416"/>
      <c r="KLR687" s="416"/>
      <c r="KLS687" s="416"/>
      <c r="KLT687" s="416"/>
      <c r="KLU687" s="416"/>
      <c r="KLV687" s="416"/>
      <c r="KLW687" s="416"/>
      <c r="KLX687" s="416"/>
      <c r="KLY687" s="416"/>
      <c r="KLZ687" s="416"/>
      <c r="KMA687" s="416"/>
      <c r="KMB687" s="416"/>
      <c r="KMC687" s="416"/>
      <c r="KMD687" s="416"/>
      <c r="KME687" s="416"/>
      <c r="KMF687" s="416"/>
      <c r="KMG687" s="416"/>
      <c r="KMH687" s="416"/>
      <c r="KMI687" s="416"/>
      <c r="KMJ687" s="416"/>
      <c r="KMK687" s="416"/>
      <c r="KML687" s="416"/>
      <c r="KMM687" s="416"/>
      <c r="KMN687" s="416"/>
      <c r="KMO687" s="416"/>
      <c r="KMP687" s="416"/>
      <c r="KMQ687" s="416"/>
      <c r="KMR687" s="416"/>
      <c r="KMS687" s="416"/>
      <c r="KMT687" s="416"/>
      <c r="KMU687" s="416"/>
      <c r="KMV687" s="416"/>
      <c r="KMW687" s="416"/>
      <c r="KMX687" s="417"/>
      <c r="KMY687" s="417"/>
      <c r="KMZ687" s="417"/>
      <c r="KNA687" s="417"/>
      <c r="KNB687" s="417"/>
      <c r="KNC687" s="417"/>
      <c r="KND687" s="417"/>
      <c r="KNE687" s="417"/>
      <c r="KNF687" s="417"/>
      <c r="KNG687" s="417"/>
      <c r="KNH687" s="417"/>
      <c r="KNI687" s="417"/>
      <c r="KNJ687" s="417"/>
      <c r="KNK687" s="417"/>
      <c r="KNL687" s="417"/>
      <c r="KNM687" s="417"/>
      <c r="KNN687" s="417"/>
      <c r="KNO687" s="417"/>
      <c r="KNP687" s="417"/>
      <c r="KNQ687" s="417"/>
      <c r="KNR687" s="417"/>
      <c r="KNS687" s="417"/>
      <c r="KNT687" s="417"/>
      <c r="KNU687" s="417"/>
      <c r="KNV687" s="418"/>
      <c r="KNW687" s="418"/>
      <c r="KNX687" s="418"/>
      <c r="KNY687" s="418"/>
      <c r="KNZ687" s="418"/>
      <c r="KOA687" s="417"/>
      <c r="KOB687" s="417"/>
      <c r="KOC687" s="418"/>
      <c r="KOD687" s="418"/>
      <c r="KOE687" s="417"/>
      <c r="KOF687" s="417"/>
      <c r="KOG687" s="418"/>
      <c r="KOH687" s="418"/>
      <c r="KOI687" s="417"/>
      <c r="KOJ687" s="417"/>
      <c r="KOK687" s="417"/>
      <c r="KOL687" s="417"/>
      <c r="KOM687" s="417"/>
      <c r="KON687" s="417"/>
      <c r="KOO687" s="417"/>
      <c r="KOP687" s="418"/>
      <c r="KOQ687" s="418"/>
      <c r="KOR687" s="417"/>
      <c r="KOS687" s="417"/>
      <c r="KOT687" s="418"/>
      <c r="KOU687" s="418"/>
      <c r="KOV687" s="417"/>
      <c r="KOW687" s="417"/>
      <c r="KOX687" s="417"/>
      <c r="KOY687" s="417"/>
      <c r="KOZ687" s="417"/>
      <c r="KPA687" s="411"/>
      <c r="KPB687" s="443"/>
      <c r="KPC687" s="417"/>
      <c r="KPD687" s="417"/>
      <c r="KPE687" s="417"/>
      <c r="KPF687" s="417"/>
      <c r="KPG687" s="417"/>
      <c r="KPH687" s="417"/>
      <c r="KPI687" s="417"/>
      <c r="KPJ687" s="416"/>
      <c r="KPK687" s="416"/>
      <c r="KPL687" s="416"/>
      <c r="KPM687" s="416"/>
      <c r="KPN687" s="416"/>
      <c r="KPO687" s="416"/>
      <c r="KPP687" s="416"/>
      <c r="KPQ687" s="416"/>
      <c r="KPR687" s="416"/>
      <c r="KPS687" s="416"/>
      <c r="KPT687" s="416"/>
      <c r="KPU687" s="416"/>
      <c r="KPV687" s="416"/>
      <c r="KPW687" s="416"/>
      <c r="KPX687" s="416"/>
      <c r="KPY687" s="416"/>
      <c r="KPZ687" s="416"/>
      <c r="KQA687" s="416"/>
      <c r="KQB687" s="416"/>
      <c r="KQC687" s="416"/>
      <c r="KQD687" s="416"/>
      <c r="KQE687" s="416"/>
      <c r="KQF687" s="416"/>
      <c r="KQG687" s="416"/>
      <c r="KQH687" s="416"/>
      <c r="KQI687" s="416"/>
      <c r="KQJ687" s="416"/>
      <c r="KQK687" s="416"/>
      <c r="KQL687" s="416"/>
      <c r="KQM687" s="416"/>
      <c r="KQN687" s="416"/>
      <c r="KQO687" s="416"/>
      <c r="KQP687" s="416"/>
      <c r="KQQ687" s="416"/>
      <c r="KQR687" s="416"/>
      <c r="KQS687" s="416"/>
      <c r="KQT687" s="416"/>
      <c r="KQU687" s="416"/>
      <c r="KQV687" s="416"/>
      <c r="KQW687" s="416"/>
      <c r="KQX687" s="416"/>
      <c r="KQY687" s="416"/>
      <c r="KQZ687" s="416"/>
      <c r="KRA687" s="416"/>
      <c r="KRB687" s="417"/>
      <c r="KRC687" s="417"/>
      <c r="KRD687" s="417"/>
      <c r="KRE687" s="417"/>
      <c r="KRF687" s="417"/>
      <c r="KRG687" s="417"/>
      <c r="KRH687" s="417"/>
      <c r="KRI687" s="417"/>
      <c r="KRJ687" s="417"/>
      <c r="KRK687" s="417"/>
      <c r="KRL687" s="417"/>
      <c r="KRM687" s="417"/>
      <c r="KRN687" s="417"/>
      <c r="KRO687" s="417"/>
      <c r="KRP687" s="417"/>
      <c r="KRQ687" s="417"/>
      <c r="KRR687" s="417"/>
      <c r="KRS687" s="417"/>
      <c r="KRT687" s="417"/>
      <c r="KRU687" s="417"/>
      <c r="KRV687" s="417"/>
      <c r="KRW687" s="417"/>
      <c r="KRX687" s="417"/>
      <c r="KRY687" s="417"/>
      <c r="KRZ687" s="418"/>
      <c r="KSA687" s="418"/>
      <c r="KSB687" s="418"/>
      <c r="KSC687" s="418"/>
      <c r="KSD687" s="418"/>
      <c r="KSE687" s="417"/>
      <c r="KSF687" s="417"/>
      <c r="KSG687" s="418"/>
      <c r="KSH687" s="418"/>
      <c r="KSI687" s="417"/>
      <c r="KSJ687" s="417"/>
      <c r="KSK687" s="418"/>
      <c r="KSL687" s="418"/>
      <c r="KSM687" s="417"/>
      <c r="KSN687" s="417"/>
      <c r="KSO687" s="417"/>
      <c r="KSP687" s="417"/>
      <c r="KSQ687" s="417"/>
      <c r="KSR687" s="417"/>
      <c r="KSS687" s="417"/>
      <c r="KST687" s="418"/>
      <c r="KSU687" s="418"/>
      <c r="KSV687" s="417"/>
      <c r="KSW687" s="417"/>
      <c r="KSX687" s="418"/>
      <c r="KSY687" s="418"/>
      <c r="KSZ687" s="417"/>
      <c r="KTA687" s="417"/>
      <c r="KTB687" s="417"/>
      <c r="KTC687" s="417"/>
      <c r="KTD687" s="417"/>
      <c r="KTE687" s="411"/>
      <c r="KTF687" s="443"/>
      <c r="KTG687" s="417"/>
      <c r="KTH687" s="417"/>
      <c r="KTI687" s="417"/>
      <c r="KTJ687" s="417"/>
      <c r="KTK687" s="417"/>
      <c r="KTL687" s="417"/>
      <c r="KTM687" s="417"/>
      <c r="KTN687" s="416"/>
      <c r="KTO687" s="416"/>
      <c r="KTP687" s="416"/>
      <c r="KTQ687" s="416"/>
      <c r="KTR687" s="416"/>
      <c r="KTS687" s="416"/>
      <c r="KTT687" s="416"/>
      <c r="KTU687" s="416"/>
      <c r="KTV687" s="416"/>
      <c r="KTW687" s="416"/>
      <c r="KTX687" s="416"/>
      <c r="KTY687" s="416"/>
      <c r="KTZ687" s="416"/>
      <c r="KUA687" s="416"/>
      <c r="KUB687" s="416"/>
      <c r="KUC687" s="416"/>
      <c r="KUD687" s="416"/>
      <c r="KUE687" s="416"/>
      <c r="KUF687" s="416"/>
      <c r="KUG687" s="416"/>
      <c r="KUH687" s="416"/>
      <c r="KUI687" s="416"/>
      <c r="KUJ687" s="416"/>
      <c r="KUK687" s="416"/>
      <c r="KUL687" s="416"/>
      <c r="KUM687" s="416"/>
      <c r="KUN687" s="416"/>
      <c r="KUO687" s="416"/>
      <c r="KUP687" s="416"/>
      <c r="KUQ687" s="416"/>
      <c r="KUR687" s="416"/>
      <c r="KUS687" s="416"/>
      <c r="KUT687" s="416"/>
      <c r="KUU687" s="416"/>
      <c r="KUV687" s="416"/>
      <c r="KUW687" s="416"/>
      <c r="KUX687" s="416"/>
      <c r="KUY687" s="416"/>
      <c r="KUZ687" s="416"/>
      <c r="KVA687" s="416"/>
      <c r="KVB687" s="416"/>
      <c r="KVC687" s="416"/>
      <c r="KVD687" s="416"/>
      <c r="KVE687" s="416"/>
      <c r="KVF687" s="417"/>
      <c r="KVG687" s="417"/>
      <c r="KVH687" s="417"/>
      <c r="KVI687" s="417"/>
      <c r="KVJ687" s="417"/>
      <c r="KVK687" s="417"/>
      <c r="KVL687" s="417"/>
      <c r="KVM687" s="417"/>
      <c r="KVN687" s="417"/>
      <c r="KVO687" s="417"/>
      <c r="KVP687" s="417"/>
      <c r="KVQ687" s="417"/>
      <c r="KVR687" s="417"/>
      <c r="KVS687" s="417"/>
      <c r="KVT687" s="417"/>
      <c r="KVU687" s="417"/>
      <c r="KVV687" s="417"/>
      <c r="KVW687" s="417"/>
      <c r="KVX687" s="417"/>
      <c r="KVY687" s="417"/>
      <c r="KVZ687" s="417"/>
      <c r="KWA687" s="417"/>
      <c r="KWB687" s="417"/>
      <c r="KWC687" s="417"/>
      <c r="KWD687" s="418"/>
      <c r="KWE687" s="418"/>
      <c r="KWF687" s="418"/>
      <c r="KWG687" s="418"/>
      <c r="KWH687" s="418"/>
      <c r="KWI687" s="417"/>
      <c r="KWJ687" s="417"/>
      <c r="KWK687" s="418"/>
      <c r="KWL687" s="418"/>
      <c r="KWM687" s="417"/>
      <c r="KWN687" s="417"/>
      <c r="KWO687" s="418"/>
      <c r="KWP687" s="418"/>
      <c r="KWQ687" s="417"/>
      <c r="KWR687" s="417"/>
      <c r="KWS687" s="417"/>
      <c r="KWT687" s="417"/>
      <c r="KWU687" s="417"/>
      <c r="KWV687" s="417"/>
      <c r="KWW687" s="417"/>
      <c r="KWX687" s="418"/>
      <c r="KWY687" s="418"/>
      <c r="KWZ687" s="417"/>
      <c r="KXA687" s="417"/>
      <c r="KXB687" s="418"/>
      <c r="KXC687" s="418"/>
      <c r="KXD687" s="417"/>
      <c r="KXE687" s="417"/>
      <c r="KXF687" s="417"/>
      <c r="KXG687" s="417"/>
      <c r="KXH687" s="417"/>
      <c r="KXI687" s="411"/>
      <c r="KXJ687" s="443"/>
      <c r="KXK687" s="417"/>
      <c r="KXL687" s="417"/>
      <c r="KXM687" s="417"/>
      <c r="KXN687" s="417"/>
      <c r="KXO687" s="417"/>
      <c r="KXP687" s="417"/>
      <c r="KXQ687" s="417"/>
      <c r="KXR687" s="416"/>
      <c r="KXS687" s="416"/>
      <c r="KXT687" s="416"/>
      <c r="KXU687" s="416"/>
      <c r="KXV687" s="416"/>
      <c r="KXW687" s="416"/>
      <c r="KXX687" s="416"/>
      <c r="KXY687" s="416"/>
      <c r="KXZ687" s="416"/>
      <c r="KYA687" s="416"/>
      <c r="KYB687" s="416"/>
      <c r="KYC687" s="416"/>
      <c r="KYD687" s="416"/>
      <c r="KYE687" s="416"/>
      <c r="KYF687" s="416"/>
      <c r="KYG687" s="416"/>
      <c r="KYH687" s="416"/>
      <c r="KYI687" s="416"/>
      <c r="KYJ687" s="416"/>
      <c r="KYK687" s="416"/>
      <c r="KYL687" s="416"/>
      <c r="KYM687" s="416"/>
      <c r="KYN687" s="416"/>
      <c r="KYO687" s="416"/>
      <c r="KYP687" s="416"/>
      <c r="KYQ687" s="416"/>
      <c r="KYR687" s="416"/>
      <c r="KYS687" s="416"/>
      <c r="KYT687" s="416"/>
      <c r="KYU687" s="416"/>
      <c r="KYV687" s="416"/>
      <c r="KYW687" s="416"/>
      <c r="KYX687" s="416"/>
      <c r="KYY687" s="416"/>
      <c r="KYZ687" s="416"/>
      <c r="KZA687" s="416"/>
      <c r="KZB687" s="416"/>
      <c r="KZC687" s="416"/>
      <c r="KZD687" s="416"/>
      <c r="KZE687" s="416"/>
      <c r="KZF687" s="416"/>
      <c r="KZG687" s="416"/>
      <c r="KZH687" s="416"/>
      <c r="KZI687" s="416"/>
      <c r="KZJ687" s="417"/>
      <c r="KZK687" s="417"/>
      <c r="KZL687" s="417"/>
      <c r="KZM687" s="417"/>
      <c r="KZN687" s="417"/>
      <c r="KZO687" s="417"/>
      <c r="KZP687" s="417"/>
      <c r="KZQ687" s="417"/>
      <c r="KZR687" s="417"/>
      <c r="KZS687" s="417"/>
      <c r="KZT687" s="417"/>
      <c r="KZU687" s="417"/>
      <c r="KZV687" s="417"/>
      <c r="KZW687" s="417"/>
      <c r="KZX687" s="417"/>
      <c r="KZY687" s="417"/>
      <c r="KZZ687" s="417"/>
      <c r="LAA687" s="417"/>
      <c r="LAB687" s="417"/>
      <c r="LAC687" s="417"/>
      <c r="LAD687" s="417"/>
      <c r="LAE687" s="417"/>
      <c r="LAF687" s="417"/>
      <c r="LAG687" s="417"/>
      <c r="LAH687" s="418"/>
      <c r="LAI687" s="418"/>
      <c r="LAJ687" s="418"/>
      <c r="LAK687" s="418"/>
      <c r="LAL687" s="418"/>
      <c r="LAM687" s="417"/>
      <c r="LAN687" s="417"/>
      <c r="LAO687" s="418"/>
      <c r="LAP687" s="418"/>
      <c r="LAQ687" s="417"/>
      <c r="LAR687" s="417"/>
      <c r="LAS687" s="418"/>
      <c r="LAT687" s="418"/>
      <c r="LAU687" s="417"/>
      <c r="LAV687" s="417"/>
      <c r="LAW687" s="417"/>
      <c r="LAX687" s="417"/>
      <c r="LAY687" s="417"/>
      <c r="LAZ687" s="417"/>
      <c r="LBA687" s="417"/>
      <c r="LBB687" s="418"/>
      <c r="LBC687" s="418"/>
      <c r="LBD687" s="417"/>
      <c r="LBE687" s="417"/>
      <c r="LBF687" s="418"/>
      <c r="LBG687" s="418"/>
      <c r="LBH687" s="417"/>
      <c r="LBI687" s="417"/>
      <c r="LBJ687" s="417"/>
      <c r="LBK687" s="417"/>
      <c r="LBL687" s="417"/>
      <c r="LBM687" s="411"/>
      <c r="LBN687" s="443"/>
      <c r="LBO687" s="417"/>
      <c r="LBP687" s="417"/>
      <c r="LBQ687" s="417"/>
      <c r="LBR687" s="417"/>
      <c r="LBS687" s="417"/>
      <c r="LBT687" s="417"/>
      <c r="LBU687" s="417"/>
      <c r="LBV687" s="416"/>
      <c r="LBW687" s="416"/>
      <c r="LBX687" s="416"/>
      <c r="LBY687" s="416"/>
      <c r="LBZ687" s="416"/>
      <c r="LCA687" s="416"/>
      <c r="LCB687" s="416"/>
      <c r="LCC687" s="416"/>
      <c r="LCD687" s="416"/>
      <c r="LCE687" s="416"/>
      <c r="LCF687" s="416"/>
      <c r="LCG687" s="416"/>
      <c r="LCH687" s="416"/>
      <c r="LCI687" s="416"/>
      <c r="LCJ687" s="416"/>
      <c r="LCK687" s="416"/>
      <c r="LCL687" s="416"/>
      <c r="LCM687" s="416"/>
      <c r="LCN687" s="416"/>
      <c r="LCO687" s="416"/>
      <c r="LCP687" s="416"/>
      <c r="LCQ687" s="416"/>
      <c r="LCR687" s="416"/>
      <c r="LCS687" s="416"/>
      <c r="LCT687" s="416"/>
      <c r="LCU687" s="416"/>
      <c r="LCV687" s="416"/>
      <c r="LCW687" s="416"/>
      <c r="LCX687" s="416"/>
      <c r="LCY687" s="416"/>
      <c r="LCZ687" s="416"/>
      <c r="LDA687" s="416"/>
      <c r="LDB687" s="416"/>
      <c r="LDC687" s="416"/>
      <c r="LDD687" s="416"/>
      <c r="LDE687" s="416"/>
      <c r="LDF687" s="416"/>
      <c r="LDG687" s="416"/>
      <c r="LDH687" s="416"/>
      <c r="LDI687" s="416"/>
      <c r="LDJ687" s="416"/>
      <c r="LDK687" s="416"/>
      <c r="LDL687" s="416"/>
      <c r="LDM687" s="416"/>
      <c r="LDN687" s="417"/>
      <c r="LDO687" s="417"/>
      <c r="LDP687" s="417"/>
      <c r="LDQ687" s="417"/>
      <c r="LDR687" s="417"/>
      <c r="LDS687" s="417"/>
      <c r="LDT687" s="417"/>
      <c r="LDU687" s="417"/>
      <c r="LDV687" s="417"/>
      <c r="LDW687" s="417"/>
      <c r="LDX687" s="417"/>
      <c r="LDY687" s="417"/>
      <c r="LDZ687" s="417"/>
      <c r="LEA687" s="417"/>
      <c r="LEB687" s="417"/>
      <c r="LEC687" s="417"/>
      <c r="LED687" s="417"/>
      <c r="LEE687" s="417"/>
      <c r="LEF687" s="417"/>
      <c r="LEG687" s="417"/>
      <c r="LEH687" s="417"/>
      <c r="LEI687" s="417"/>
      <c r="LEJ687" s="417"/>
      <c r="LEK687" s="417"/>
      <c r="LEL687" s="418"/>
      <c r="LEM687" s="418"/>
      <c r="LEN687" s="418"/>
      <c r="LEO687" s="418"/>
      <c r="LEP687" s="418"/>
      <c r="LEQ687" s="417"/>
      <c r="LER687" s="417"/>
      <c r="LES687" s="418"/>
      <c r="LET687" s="418"/>
      <c r="LEU687" s="417"/>
      <c r="LEV687" s="417"/>
      <c r="LEW687" s="418"/>
      <c r="LEX687" s="418"/>
      <c r="LEY687" s="417"/>
      <c r="LEZ687" s="417"/>
      <c r="LFA687" s="417"/>
      <c r="LFB687" s="417"/>
      <c r="LFC687" s="417"/>
      <c r="LFD687" s="417"/>
      <c r="LFE687" s="417"/>
      <c r="LFF687" s="418"/>
      <c r="LFG687" s="418"/>
      <c r="LFH687" s="417"/>
      <c r="LFI687" s="417"/>
      <c r="LFJ687" s="418"/>
      <c r="LFK687" s="418"/>
      <c r="LFL687" s="417"/>
      <c r="LFM687" s="417"/>
      <c r="LFN687" s="417"/>
      <c r="LFO687" s="417"/>
      <c r="LFP687" s="417"/>
      <c r="LFQ687" s="411"/>
      <c r="LFR687" s="443"/>
      <c r="LFS687" s="417"/>
      <c r="LFT687" s="417"/>
      <c r="LFU687" s="417"/>
      <c r="LFV687" s="417"/>
      <c r="LFW687" s="417"/>
      <c r="LFX687" s="417"/>
      <c r="LFY687" s="417"/>
      <c r="LFZ687" s="416"/>
      <c r="LGA687" s="416"/>
      <c r="LGB687" s="416"/>
      <c r="LGC687" s="416"/>
      <c r="LGD687" s="416"/>
      <c r="LGE687" s="416"/>
      <c r="LGF687" s="416"/>
      <c r="LGG687" s="416"/>
      <c r="LGH687" s="416"/>
      <c r="LGI687" s="416"/>
      <c r="LGJ687" s="416"/>
      <c r="LGK687" s="416"/>
      <c r="LGL687" s="416"/>
      <c r="LGM687" s="416"/>
      <c r="LGN687" s="416"/>
      <c r="LGO687" s="416"/>
      <c r="LGP687" s="416"/>
      <c r="LGQ687" s="416"/>
      <c r="LGR687" s="416"/>
      <c r="LGS687" s="416"/>
      <c r="LGT687" s="416"/>
      <c r="LGU687" s="416"/>
      <c r="LGV687" s="416"/>
      <c r="LGW687" s="416"/>
      <c r="LGX687" s="416"/>
      <c r="LGY687" s="416"/>
      <c r="LGZ687" s="416"/>
      <c r="LHA687" s="416"/>
      <c r="LHB687" s="416"/>
      <c r="LHC687" s="416"/>
      <c r="LHD687" s="416"/>
      <c r="LHE687" s="416"/>
      <c r="LHF687" s="416"/>
      <c r="LHG687" s="416"/>
      <c r="LHH687" s="416"/>
      <c r="LHI687" s="416"/>
      <c r="LHJ687" s="416"/>
      <c r="LHK687" s="416"/>
      <c r="LHL687" s="416"/>
      <c r="LHM687" s="416"/>
      <c r="LHN687" s="416"/>
      <c r="LHO687" s="416"/>
      <c r="LHP687" s="416"/>
      <c r="LHQ687" s="416"/>
      <c r="LHR687" s="417"/>
      <c r="LHS687" s="417"/>
      <c r="LHT687" s="417"/>
      <c r="LHU687" s="417"/>
      <c r="LHV687" s="417"/>
      <c r="LHW687" s="417"/>
      <c r="LHX687" s="417"/>
      <c r="LHY687" s="417"/>
      <c r="LHZ687" s="417"/>
      <c r="LIA687" s="417"/>
      <c r="LIB687" s="417"/>
      <c r="LIC687" s="417"/>
      <c r="LID687" s="417"/>
      <c r="LIE687" s="417"/>
      <c r="LIF687" s="417"/>
      <c r="LIG687" s="417"/>
      <c r="LIH687" s="417"/>
      <c r="LII687" s="417"/>
      <c r="LIJ687" s="417"/>
      <c r="LIK687" s="417"/>
      <c r="LIL687" s="417"/>
      <c r="LIM687" s="417"/>
      <c r="LIN687" s="417"/>
      <c r="LIO687" s="417"/>
      <c r="LIP687" s="418"/>
      <c r="LIQ687" s="418"/>
      <c r="LIR687" s="418"/>
      <c r="LIS687" s="418"/>
      <c r="LIT687" s="418"/>
      <c r="LIU687" s="417"/>
      <c r="LIV687" s="417"/>
      <c r="LIW687" s="418"/>
      <c r="LIX687" s="418"/>
      <c r="LIY687" s="417"/>
      <c r="LIZ687" s="417"/>
      <c r="LJA687" s="418"/>
      <c r="LJB687" s="418"/>
      <c r="LJC687" s="417"/>
      <c r="LJD687" s="417"/>
      <c r="LJE687" s="417"/>
      <c r="LJF687" s="417"/>
      <c r="LJG687" s="417"/>
      <c r="LJH687" s="417"/>
      <c r="LJI687" s="417"/>
      <c r="LJJ687" s="418"/>
      <c r="LJK687" s="418"/>
      <c r="LJL687" s="417"/>
      <c r="LJM687" s="417"/>
      <c r="LJN687" s="418"/>
      <c r="LJO687" s="418"/>
      <c r="LJP687" s="417"/>
      <c r="LJQ687" s="417"/>
      <c r="LJR687" s="417"/>
      <c r="LJS687" s="417"/>
      <c r="LJT687" s="417"/>
      <c r="LJU687" s="411"/>
      <c r="LJV687" s="443"/>
      <c r="LJW687" s="417"/>
      <c r="LJX687" s="417"/>
      <c r="LJY687" s="417"/>
      <c r="LJZ687" s="417"/>
      <c r="LKA687" s="417"/>
      <c r="LKB687" s="417"/>
      <c r="LKC687" s="417"/>
      <c r="LKD687" s="416"/>
      <c r="LKE687" s="416"/>
      <c r="LKF687" s="416"/>
      <c r="LKG687" s="416"/>
      <c r="LKH687" s="416"/>
      <c r="LKI687" s="416"/>
      <c r="LKJ687" s="416"/>
      <c r="LKK687" s="416"/>
      <c r="LKL687" s="416"/>
      <c r="LKM687" s="416"/>
      <c r="LKN687" s="416"/>
      <c r="LKO687" s="416"/>
      <c r="LKP687" s="416"/>
      <c r="LKQ687" s="416"/>
      <c r="LKR687" s="416"/>
      <c r="LKS687" s="416"/>
      <c r="LKT687" s="416"/>
      <c r="LKU687" s="416"/>
      <c r="LKV687" s="416"/>
      <c r="LKW687" s="416"/>
      <c r="LKX687" s="416"/>
      <c r="LKY687" s="416"/>
      <c r="LKZ687" s="416"/>
      <c r="LLA687" s="416"/>
      <c r="LLB687" s="416"/>
      <c r="LLC687" s="416"/>
      <c r="LLD687" s="416"/>
      <c r="LLE687" s="416"/>
      <c r="LLF687" s="416"/>
      <c r="LLG687" s="416"/>
      <c r="LLH687" s="416"/>
      <c r="LLI687" s="416"/>
      <c r="LLJ687" s="416"/>
      <c r="LLK687" s="416"/>
      <c r="LLL687" s="416"/>
      <c r="LLM687" s="416"/>
      <c r="LLN687" s="416"/>
      <c r="LLO687" s="416"/>
      <c r="LLP687" s="416"/>
      <c r="LLQ687" s="416"/>
      <c r="LLR687" s="416"/>
      <c r="LLS687" s="416"/>
      <c r="LLT687" s="416"/>
      <c r="LLU687" s="416"/>
      <c r="LLV687" s="417"/>
      <c r="LLW687" s="417"/>
      <c r="LLX687" s="417"/>
      <c r="LLY687" s="417"/>
      <c r="LLZ687" s="417"/>
      <c r="LMA687" s="417"/>
      <c r="LMB687" s="417"/>
      <c r="LMC687" s="417"/>
      <c r="LMD687" s="417"/>
      <c r="LME687" s="417"/>
      <c r="LMF687" s="417"/>
      <c r="LMG687" s="417"/>
      <c r="LMH687" s="417"/>
      <c r="LMI687" s="417"/>
      <c r="LMJ687" s="417"/>
      <c r="LMK687" s="417"/>
      <c r="LML687" s="417"/>
      <c r="LMM687" s="417"/>
      <c r="LMN687" s="417"/>
      <c r="LMO687" s="417"/>
      <c r="LMP687" s="417"/>
      <c r="LMQ687" s="417"/>
      <c r="LMR687" s="417"/>
      <c r="LMS687" s="417"/>
      <c r="LMT687" s="418"/>
      <c r="LMU687" s="418"/>
      <c r="LMV687" s="418"/>
      <c r="LMW687" s="418"/>
      <c r="LMX687" s="418"/>
      <c r="LMY687" s="417"/>
      <c r="LMZ687" s="417"/>
      <c r="LNA687" s="418"/>
      <c r="LNB687" s="418"/>
      <c r="LNC687" s="417"/>
      <c r="LND687" s="417"/>
      <c r="LNE687" s="418"/>
      <c r="LNF687" s="418"/>
      <c r="LNG687" s="417"/>
      <c r="LNH687" s="417"/>
      <c r="LNI687" s="417"/>
      <c r="LNJ687" s="417"/>
      <c r="LNK687" s="417"/>
      <c r="LNL687" s="417"/>
      <c r="LNM687" s="417"/>
      <c r="LNN687" s="418"/>
      <c r="LNO687" s="418"/>
      <c r="LNP687" s="417"/>
      <c r="LNQ687" s="417"/>
      <c r="LNR687" s="418"/>
      <c r="LNS687" s="418"/>
      <c r="LNT687" s="417"/>
      <c r="LNU687" s="417"/>
      <c r="LNV687" s="417"/>
      <c r="LNW687" s="417"/>
      <c r="LNX687" s="417"/>
      <c r="LNY687" s="411"/>
      <c r="LNZ687" s="443"/>
      <c r="LOA687" s="417"/>
      <c r="LOB687" s="417"/>
      <c r="LOC687" s="417"/>
      <c r="LOD687" s="417"/>
      <c r="LOE687" s="417"/>
      <c r="LOF687" s="417"/>
      <c r="LOG687" s="417"/>
      <c r="LOH687" s="416"/>
      <c r="LOI687" s="416"/>
      <c r="LOJ687" s="416"/>
      <c r="LOK687" s="416"/>
      <c r="LOL687" s="416"/>
      <c r="LOM687" s="416"/>
      <c r="LON687" s="416"/>
      <c r="LOO687" s="416"/>
      <c r="LOP687" s="416"/>
      <c r="LOQ687" s="416"/>
      <c r="LOR687" s="416"/>
      <c r="LOS687" s="416"/>
      <c r="LOT687" s="416"/>
      <c r="LOU687" s="416"/>
      <c r="LOV687" s="416"/>
      <c r="LOW687" s="416"/>
      <c r="LOX687" s="416"/>
      <c r="LOY687" s="416"/>
      <c r="LOZ687" s="416"/>
      <c r="LPA687" s="416"/>
      <c r="LPB687" s="416"/>
      <c r="LPC687" s="416"/>
      <c r="LPD687" s="416"/>
      <c r="LPE687" s="416"/>
      <c r="LPF687" s="416"/>
      <c r="LPG687" s="416"/>
      <c r="LPH687" s="416"/>
      <c r="LPI687" s="416"/>
      <c r="LPJ687" s="416"/>
      <c r="LPK687" s="416"/>
      <c r="LPL687" s="416"/>
      <c r="LPM687" s="416"/>
      <c r="LPN687" s="416"/>
      <c r="LPO687" s="416"/>
      <c r="LPP687" s="416"/>
      <c r="LPQ687" s="416"/>
      <c r="LPR687" s="416"/>
      <c r="LPS687" s="416"/>
      <c r="LPT687" s="416"/>
      <c r="LPU687" s="416"/>
      <c r="LPV687" s="416"/>
      <c r="LPW687" s="416"/>
      <c r="LPX687" s="416"/>
      <c r="LPY687" s="416"/>
      <c r="LPZ687" s="417"/>
      <c r="LQA687" s="417"/>
      <c r="LQB687" s="417"/>
      <c r="LQC687" s="417"/>
      <c r="LQD687" s="417"/>
      <c r="LQE687" s="417"/>
      <c r="LQF687" s="417"/>
      <c r="LQG687" s="417"/>
      <c r="LQH687" s="417"/>
      <c r="LQI687" s="417"/>
      <c r="LQJ687" s="417"/>
      <c r="LQK687" s="417"/>
      <c r="LQL687" s="417"/>
      <c r="LQM687" s="417"/>
      <c r="LQN687" s="417"/>
      <c r="LQO687" s="417"/>
      <c r="LQP687" s="417"/>
      <c r="LQQ687" s="417"/>
      <c r="LQR687" s="417"/>
      <c r="LQS687" s="417"/>
      <c r="LQT687" s="417"/>
      <c r="LQU687" s="417"/>
      <c r="LQV687" s="417"/>
      <c r="LQW687" s="417"/>
      <c r="LQX687" s="418"/>
      <c r="LQY687" s="418"/>
      <c r="LQZ687" s="418"/>
      <c r="LRA687" s="418"/>
      <c r="LRB687" s="418"/>
      <c r="LRC687" s="417"/>
      <c r="LRD687" s="417"/>
      <c r="LRE687" s="418"/>
      <c r="LRF687" s="418"/>
      <c r="LRG687" s="417"/>
      <c r="LRH687" s="417"/>
      <c r="LRI687" s="418"/>
      <c r="LRJ687" s="418"/>
      <c r="LRK687" s="417"/>
      <c r="LRL687" s="417"/>
      <c r="LRM687" s="417"/>
      <c r="LRN687" s="417"/>
      <c r="LRO687" s="417"/>
      <c r="LRP687" s="417"/>
      <c r="LRQ687" s="417"/>
      <c r="LRR687" s="418"/>
      <c r="LRS687" s="418"/>
      <c r="LRT687" s="417"/>
      <c r="LRU687" s="417"/>
      <c r="LRV687" s="418"/>
      <c r="LRW687" s="418"/>
      <c r="LRX687" s="417"/>
      <c r="LRY687" s="417"/>
      <c r="LRZ687" s="417"/>
      <c r="LSA687" s="417"/>
      <c r="LSB687" s="417"/>
      <c r="LSC687" s="411"/>
      <c r="LSD687" s="443"/>
      <c r="LSE687" s="417"/>
      <c r="LSF687" s="417"/>
      <c r="LSG687" s="417"/>
      <c r="LSH687" s="417"/>
      <c r="LSI687" s="417"/>
      <c r="LSJ687" s="417"/>
      <c r="LSK687" s="417"/>
      <c r="LSL687" s="416"/>
      <c r="LSM687" s="416"/>
      <c r="LSN687" s="416"/>
      <c r="LSO687" s="416"/>
      <c r="LSP687" s="416"/>
      <c r="LSQ687" s="416"/>
      <c r="LSR687" s="416"/>
      <c r="LSS687" s="416"/>
      <c r="LST687" s="416"/>
      <c r="LSU687" s="416"/>
      <c r="LSV687" s="416"/>
      <c r="LSW687" s="416"/>
      <c r="LSX687" s="416"/>
      <c r="LSY687" s="416"/>
      <c r="LSZ687" s="416"/>
      <c r="LTA687" s="416"/>
      <c r="LTB687" s="416"/>
      <c r="LTC687" s="416"/>
      <c r="LTD687" s="416"/>
      <c r="LTE687" s="416"/>
      <c r="LTF687" s="416"/>
      <c r="LTG687" s="416"/>
      <c r="LTH687" s="416"/>
      <c r="LTI687" s="416"/>
      <c r="LTJ687" s="416"/>
      <c r="LTK687" s="416"/>
      <c r="LTL687" s="416"/>
      <c r="LTM687" s="416"/>
      <c r="LTN687" s="416"/>
      <c r="LTO687" s="416"/>
      <c r="LTP687" s="416"/>
      <c r="LTQ687" s="416"/>
      <c r="LTR687" s="416"/>
      <c r="LTS687" s="416"/>
      <c r="LTT687" s="416"/>
      <c r="LTU687" s="416"/>
      <c r="LTV687" s="416"/>
      <c r="LTW687" s="416"/>
      <c r="LTX687" s="416"/>
      <c r="LTY687" s="416"/>
      <c r="LTZ687" s="416"/>
      <c r="LUA687" s="416"/>
      <c r="LUB687" s="416"/>
      <c r="LUC687" s="416"/>
      <c r="LUD687" s="417"/>
      <c r="LUE687" s="417"/>
      <c r="LUF687" s="417"/>
      <c r="LUG687" s="417"/>
      <c r="LUH687" s="417"/>
      <c r="LUI687" s="417"/>
      <c r="LUJ687" s="417"/>
      <c r="LUK687" s="417"/>
      <c r="LUL687" s="417"/>
      <c r="LUM687" s="417"/>
      <c r="LUN687" s="417"/>
      <c r="LUO687" s="417"/>
      <c r="LUP687" s="417"/>
      <c r="LUQ687" s="417"/>
      <c r="LUR687" s="417"/>
      <c r="LUS687" s="417"/>
      <c r="LUT687" s="417"/>
      <c r="LUU687" s="417"/>
      <c r="LUV687" s="417"/>
      <c r="LUW687" s="417"/>
      <c r="LUX687" s="417"/>
      <c r="LUY687" s="417"/>
      <c r="LUZ687" s="417"/>
      <c r="LVA687" s="417"/>
      <c r="LVB687" s="418"/>
      <c r="LVC687" s="418"/>
      <c r="LVD687" s="418"/>
      <c r="LVE687" s="418"/>
      <c r="LVF687" s="418"/>
      <c r="LVG687" s="417"/>
      <c r="LVH687" s="417"/>
      <c r="LVI687" s="418"/>
      <c r="LVJ687" s="418"/>
      <c r="LVK687" s="417"/>
      <c r="LVL687" s="417"/>
      <c r="LVM687" s="418"/>
      <c r="LVN687" s="418"/>
      <c r="LVO687" s="417"/>
      <c r="LVP687" s="417"/>
      <c r="LVQ687" s="417"/>
      <c r="LVR687" s="417"/>
      <c r="LVS687" s="417"/>
      <c r="LVT687" s="417"/>
      <c r="LVU687" s="417"/>
      <c r="LVV687" s="418"/>
      <c r="LVW687" s="418"/>
      <c r="LVX687" s="417"/>
      <c r="LVY687" s="417"/>
      <c r="LVZ687" s="418"/>
      <c r="LWA687" s="418"/>
      <c r="LWB687" s="417"/>
      <c r="LWC687" s="417"/>
      <c r="LWD687" s="417"/>
      <c r="LWE687" s="417"/>
      <c r="LWF687" s="417"/>
      <c r="LWG687" s="411"/>
      <c r="LWH687" s="443"/>
      <c r="LWI687" s="417"/>
      <c r="LWJ687" s="417"/>
      <c r="LWK687" s="417"/>
      <c r="LWL687" s="417"/>
      <c r="LWM687" s="417"/>
      <c r="LWN687" s="417"/>
      <c r="LWO687" s="417"/>
      <c r="LWP687" s="416"/>
      <c r="LWQ687" s="416"/>
      <c r="LWR687" s="416"/>
      <c r="LWS687" s="416"/>
      <c r="LWT687" s="416"/>
      <c r="LWU687" s="416"/>
      <c r="LWV687" s="416"/>
      <c r="LWW687" s="416"/>
      <c r="LWX687" s="416"/>
      <c r="LWY687" s="416"/>
      <c r="LWZ687" s="416"/>
      <c r="LXA687" s="416"/>
      <c r="LXB687" s="416"/>
      <c r="LXC687" s="416"/>
      <c r="LXD687" s="416"/>
      <c r="LXE687" s="416"/>
      <c r="LXF687" s="416"/>
      <c r="LXG687" s="416"/>
      <c r="LXH687" s="416"/>
      <c r="LXI687" s="416"/>
      <c r="LXJ687" s="416"/>
      <c r="LXK687" s="416"/>
      <c r="LXL687" s="416"/>
      <c r="LXM687" s="416"/>
      <c r="LXN687" s="416"/>
      <c r="LXO687" s="416"/>
      <c r="LXP687" s="416"/>
      <c r="LXQ687" s="416"/>
      <c r="LXR687" s="416"/>
      <c r="LXS687" s="416"/>
      <c r="LXT687" s="416"/>
      <c r="LXU687" s="416"/>
      <c r="LXV687" s="416"/>
      <c r="LXW687" s="416"/>
      <c r="LXX687" s="416"/>
      <c r="LXY687" s="416"/>
      <c r="LXZ687" s="416"/>
      <c r="LYA687" s="416"/>
      <c r="LYB687" s="416"/>
      <c r="LYC687" s="416"/>
      <c r="LYD687" s="416"/>
      <c r="LYE687" s="416"/>
      <c r="LYF687" s="416"/>
      <c r="LYG687" s="416"/>
      <c r="LYH687" s="417"/>
      <c r="LYI687" s="417"/>
      <c r="LYJ687" s="417"/>
      <c r="LYK687" s="417"/>
      <c r="LYL687" s="417"/>
      <c r="LYM687" s="417"/>
      <c r="LYN687" s="417"/>
      <c r="LYO687" s="417"/>
      <c r="LYP687" s="417"/>
      <c r="LYQ687" s="417"/>
      <c r="LYR687" s="417"/>
      <c r="LYS687" s="417"/>
      <c r="LYT687" s="417"/>
      <c r="LYU687" s="417"/>
      <c r="LYV687" s="417"/>
      <c r="LYW687" s="417"/>
      <c r="LYX687" s="417"/>
      <c r="LYY687" s="417"/>
      <c r="LYZ687" s="417"/>
      <c r="LZA687" s="417"/>
      <c r="LZB687" s="417"/>
      <c r="LZC687" s="417"/>
      <c r="LZD687" s="417"/>
      <c r="LZE687" s="417"/>
      <c r="LZF687" s="418"/>
      <c r="LZG687" s="418"/>
      <c r="LZH687" s="418"/>
      <c r="LZI687" s="418"/>
      <c r="LZJ687" s="418"/>
      <c r="LZK687" s="417"/>
      <c r="LZL687" s="417"/>
      <c r="LZM687" s="418"/>
      <c r="LZN687" s="418"/>
      <c r="LZO687" s="417"/>
      <c r="LZP687" s="417"/>
      <c r="LZQ687" s="418"/>
      <c r="LZR687" s="418"/>
      <c r="LZS687" s="417"/>
      <c r="LZT687" s="417"/>
      <c r="LZU687" s="417"/>
      <c r="LZV687" s="417"/>
      <c r="LZW687" s="417"/>
      <c r="LZX687" s="417"/>
      <c r="LZY687" s="417"/>
      <c r="LZZ687" s="418"/>
      <c r="MAA687" s="418"/>
      <c r="MAB687" s="417"/>
      <c r="MAC687" s="417"/>
      <c r="MAD687" s="418"/>
      <c r="MAE687" s="418"/>
      <c r="MAF687" s="417"/>
      <c r="MAG687" s="417"/>
      <c r="MAH687" s="417"/>
      <c r="MAI687" s="417"/>
      <c r="MAJ687" s="417"/>
      <c r="MAK687" s="411"/>
      <c r="MAL687" s="443"/>
      <c r="MAM687" s="417"/>
      <c r="MAN687" s="417"/>
      <c r="MAO687" s="417"/>
      <c r="MAP687" s="417"/>
      <c r="MAQ687" s="417"/>
      <c r="MAR687" s="417"/>
      <c r="MAS687" s="417"/>
      <c r="MAT687" s="416"/>
      <c r="MAU687" s="416"/>
      <c r="MAV687" s="416"/>
      <c r="MAW687" s="416"/>
      <c r="MAX687" s="416"/>
      <c r="MAY687" s="416"/>
      <c r="MAZ687" s="416"/>
      <c r="MBA687" s="416"/>
      <c r="MBB687" s="416"/>
      <c r="MBC687" s="416"/>
      <c r="MBD687" s="416"/>
      <c r="MBE687" s="416"/>
      <c r="MBF687" s="416"/>
      <c r="MBG687" s="416"/>
      <c r="MBH687" s="416"/>
      <c r="MBI687" s="416"/>
      <c r="MBJ687" s="416"/>
      <c r="MBK687" s="416"/>
      <c r="MBL687" s="416"/>
      <c r="MBM687" s="416"/>
      <c r="MBN687" s="416"/>
      <c r="MBO687" s="416"/>
      <c r="MBP687" s="416"/>
      <c r="MBQ687" s="416"/>
      <c r="MBR687" s="416"/>
      <c r="MBS687" s="416"/>
      <c r="MBT687" s="416"/>
      <c r="MBU687" s="416"/>
      <c r="MBV687" s="416"/>
      <c r="MBW687" s="416"/>
      <c r="MBX687" s="416"/>
      <c r="MBY687" s="416"/>
      <c r="MBZ687" s="416"/>
      <c r="MCA687" s="416"/>
      <c r="MCB687" s="416"/>
      <c r="MCC687" s="416"/>
      <c r="MCD687" s="416"/>
      <c r="MCE687" s="416"/>
      <c r="MCF687" s="416"/>
      <c r="MCG687" s="416"/>
      <c r="MCH687" s="416"/>
      <c r="MCI687" s="416"/>
      <c r="MCJ687" s="416"/>
      <c r="MCK687" s="416"/>
      <c r="MCL687" s="417"/>
      <c r="MCM687" s="417"/>
      <c r="MCN687" s="417"/>
      <c r="MCO687" s="417"/>
      <c r="MCP687" s="417"/>
      <c r="MCQ687" s="417"/>
      <c r="MCR687" s="417"/>
      <c r="MCS687" s="417"/>
      <c r="MCT687" s="417"/>
      <c r="MCU687" s="417"/>
      <c r="MCV687" s="417"/>
      <c r="MCW687" s="417"/>
      <c r="MCX687" s="417"/>
      <c r="MCY687" s="417"/>
      <c r="MCZ687" s="417"/>
      <c r="MDA687" s="417"/>
      <c r="MDB687" s="417"/>
      <c r="MDC687" s="417"/>
      <c r="MDD687" s="417"/>
      <c r="MDE687" s="417"/>
      <c r="MDF687" s="417"/>
      <c r="MDG687" s="417"/>
      <c r="MDH687" s="417"/>
      <c r="MDI687" s="417"/>
      <c r="MDJ687" s="418"/>
      <c r="MDK687" s="418"/>
      <c r="MDL687" s="418"/>
      <c r="MDM687" s="418"/>
      <c r="MDN687" s="418"/>
      <c r="MDO687" s="417"/>
      <c r="MDP687" s="417"/>
      <c r="MDQ687" s="418"/>
      <c r="MDR687" s="418"/>
      <c r="MDS687" s="417"/>
      <c r="MDT687" s="417"/>
      <c r="MDU687" s="418"/>
      <c r="MDV687" s="418"/>
      <c r="MDW687" s="417"/>
      <c r="MDX687" s="417"/>
      <c r="MDY687" s="417"/>
      <c r="MDZ687" s="417"/>
      <c r="MEA687" s="417"/>
      <c r="MEB687" s="417"/>
      <c r="MEC687" s="417"/>
      <c r="MED687" s="418"/>
      <c r="MEE687" s="418"/>
      <c r="MEF687" s="417"/>
      <c r="MEG687" s="417"/>
      <c r="MEH687" s="418"/>
      <c r="MEI687" s="418"/>
      <c r="MEJ687" s="417"/>
      <c r="MEK687" s="417"/>
      <c r="MEL687" s="417"/>
      <c r="MEM687" s="417"/>
      <c r="MEN687" s="417"/>
      <c r="MEO687" s="411"/>
      <c r="MEP687" s="443"/>
      <c r="MEQ687" s="417"/>
      <c r="MER687" s="417"/>
      <c r="MES687" s="417"/>
      <c r="MET687" s="417"/>
      <c r="MEU687" s="417"/>
      <c r="MEV687" s="417"/>
      <c r="MEW687" s="417"/>
      <c r="MEX687" s="416"/>
      <c r="MEY687" s="416"/>
      <c r="MEZ687" s="416"/>
      <c r="MFA687" s="416"/>
      <c r="MFB687" s="416"/>
      <c r="MFC687" s="416"/>
      <c r="MFD687" s="416"/>
      <c r="MFE687" s="416"/>
      <c r="MFF687" s="416"/>
      <c r="MFG687" s="416"/>
      <c r="MFH687" s="416"/>
      <c r="MFI687" s="416"/>
      <c r="MFJ687" s="416"/>
      <c r="MFK687" s="416"/>
      <c r="MFL687" s="416"/>
      <c r="MFM687" s="416"/>
      <c r="MFN687" s="416"/>
      <c r="MFO687" s="416"/>
      <c r="MFP687" s="416"/>
      <c r="MFQ687" s="416"/>
      <c r="MFR687" s="416"/>
      <c r="MFS687" s="416"/>
      <c r="MFT687" s="416"/>
      <c r="MFU687" s="416"/>
      <c r="MFV687" s="416"/>
      <c r="MFW687" s="416"/>
      <c r="MFX687" s="416"/>
      <c r="MFY687" s="416"/>
      <c r="MFZ687" s="416"/>
      <c r="MGA687" s="416"/>
      <c r="MGB687" s="416"/>
      <c r="MGC687" s="416"/>
      <c r="MGD687" s="416"/>
      <c r="MGE687" s="416"/>
      <c r="MGF687" s="416"/>
      <c r="MGG687" s="416"/>
      <c r="MGH687" s="416"/>
      <c r="MGI687" s="416"/>
      <c r="MGJ687" s="416"/>
      <c r="MGK687" s="416"/>
      <c r="MGL687" s="416"/>
      <c r="MGM687" s="416"/>
      <c r="MGN687" s="416"/>
      <c r="MGO687" s="416"/>
      <c r="MGP687" s="417"/>
      <c r="MGQ687" s="417"/>
      <c r="MGR687" s="417"/>
      <c r="MGS687" s="417"/>
      <c r="MGT687" s="417"/>
      <c r="MGU687" s="417"/>
      <c r="MGV687" s="417"/>
      <c r="MGW687" s="417"/>
      <c r="MGX687" s="417"/>
      <c r="MGY687" s="417"/>
      <c r="MGZ687" s="417"/>
      <c r="MHA687" s="417"/>
      <c r="MHB687" s="417"/>
      <c r="MHC687" s="417"/>
      <c r="MHD687" s="417"/>
      <c r="MHE687" s="417"/>
      <c r="MHF687" s="417"/>
      <c r="MHG687" s="417"/>
      <c r="MHH687" s="417"/>
      <c r="MHI687" s="417"/>
      <c r="MHJ687" s="417"/>
      <c r="MHK687" s="417"/>
      <c r="MHL687" s="417"/>
      <c r="MHM687" s="417"/>
      <c r="MHN687" s="418"/>
      <c r="MHO687" s="418"/>
      <c r="MHP687" s="418"/>
      <c r="MHQ687" s="418"/>
      <c r="MHR687" s="418"/>
      <c r="MHS687" s="417"/>
      <c r="MHT687" s="417"/>
      <c r="MHU687" s="418"/>
      <c r="MHV687" s="418"/>
      <c r="MHW687" s="417"/>
      <c r="MHX687" s="417"/>
      <c r="MHY687" s="418"/>
      <c r="MHZ687" s="418"/>
      <c r="MIA687" s="417"/>
      <c r="MIB687" s="417"/>
      <c r="MIC687" s="417"/>
      <c r="MID687" s="417"/>
      <c r="MIE687" s="417"/>
      <c r="MIF687" s="417"/>
      <c r="MIG687" s="417"/>
      <c r="MIH687" s="418"/>
      <c r="MII687" s="418"/>
      <c r="MIJ687" s="417"/>
      <c r="MIK687" s="417"/>
      <c r="MIL687" s="418"/>
      <c r="MIM687" s="418"/>
      <c r="MIN687" s="417"/>
      <c r="MIO687" s="417"/>
      <c r="MIP687" s="417"/>
      <c r="MIQ687" s="417"/>
      <c r="MIR687" s="417"/>
      <c r="MIS687" s="411"/>
      <c r="MIT687" s="443"/>
      <c r="MIU687" s="417"/>
      <c r="MIV687" s="417"/>
      <c r="MIW687" s="417"/>
      <c r="MIX687" s="417"/>
      <c r="MIY687" s="417"/>
      <c r="MIZ687" s="417"/>
      <c r="MJA687" s="417"/>
      <c r="MJB687" s="416"/>
      <c r="MJC687" s="416"/>
      <c r="MJD687" s="416"/>
      <c r="MJE687" s="416"/>
      <c r="MJF687" s="416"/>
      <c r="MJG687" s="416"/>
      <c r="MJH687" s="416"/>
      <c r="MJI687" s="416"/>
      <c r="MJJ687" s="416"/>
      <c r="MJK687" s="416"/>
      <c r="MJL687" s="416"/>
      <c r="MJM687" s="416"/>
      <c r="MJN687" s="416"/>
      <c r="MJO687" s="416"/>
      <c r="MJP687" s="416"/>
      <c r="MJQ687" s="416"/>
      <c r="MJR687" s="416"/>
      <c r="MJS687" s="416"/>
      <c r="MJT687" s="416"/>
      <c r="MJU687" s="416"/>
      <c r="MJV687" s="416"/>
      <c r="MJW687" s="416"/>
      <c r="MJX687" s="416"/>
      <c r="MJY687" s="416"/>
      <c r="MJZ687" s="416"/>
      <c r="MKA687" s="416"/>
      <c r="MKB687" s="416"/>
      <c r="MKC687" s="416"/>
      <c r="MKD687" s="416"/>
      <c r="MKE687" s="416"/>
      <c r="MKF687" s="416"/>
      <c r="MKG687" s="416"/>
      <c r="MKH687" s="416"/>
      <c r="MKI687" s="416"/>
      <c r="MKJ687" s="416"/>
      <c r="MKK687" s="416"/>
      <c r="MKL687" s="416"/>
      <c r="MKM687" s="416"/>
      <c r="MKN687" s="416"/>
      <c r="MKO687" s="416"/>
      <c r="MKP687" s="416"/>
      <c r="MKQ687" s="416"/>
      <c r="MKR687" s="416"/>
      <c r="MKS687" s="416"/>
      <c r="MKT687" s="417"/>
      <c r="MKU687" s="417"/>
      <c r="MKV687" s="417"/>
      <c r="MKW687" s="417"/>
      <c r="MKX687" s="417"/>
      <c r="MKY687" s="417"/>
      <c r="MKZ687" s="417"/>
      <c r="MLA687" s="417"/>
      <c r="MLB687" s="417"/>
      <c r="MLC687" s="417"/>
      <c r="MLD687" s="417"/>
      <c r="MLE687" s="417"/>
      <c r="MLF687" s="417"/>
      <c r="MLG687" s="417"/>
      <c r="MLH687" s="417"/>
      <c r="MLI687" s="417"/>
      <c r="MLJ687" s="417"/>
      <c r="MLK687" s="417"/>
      <c r="MLL687" s="417"/>
      <c r="MLM687" s="417"/>
      <c r="MLN687" s="417"/>
      <c r="MLO687" s="417"/>
      <c r="MLP687" s="417"/>
      <c r="MLQ687" s="417"/>
      <c r="MLR687" s="418"/>
      <c r="MLS687" s="418"/>
      <c r="MLT687" s="418"/>
      <c r="MLU687" s="418"/>
      <c r="MLV687" s="418"/>
      <c r="MLW687" s="417"/>
      <c r="MLX687" s="417"/>
      <c r="MLY687" s="418"/>
      <c r="MLZ687" s="418"/>
      <c r="MMA687" s="417"/>
      <c r="MMB687" s="417"/>
      <c r="MMC687" s="418"/>
      <c r="MMD687" s="418"/>
      <c r="MME687" s="417"/>
      <c r="MMF687" s="417"/>
      <c r="MMG687" s="417"/>
      <c r="MMH687" s="417"/>
      <c r="MMI687" s="417"/>
      <c r="MMJ687" s="417"/>
      <c r="MMK687" s="417"/>
      <c r="MML687" s="418"/>
      <c r="MMM687" s="418"/>
      <c r="MMN687" s="417"/>
      <c r="MMO687" s="417"/>
      <c r="MMP687" s="418"/>
      <c r="MMQ687" s="418"/>
      <c r="MMR687" s="417"/>
      <c r="MMS687" s="417"/>
      <c r="MMT687" s="417"/>
      <c r="MMU687" s="417"/>
      <c r="MMV687" s="417"/>
      <c r="MMW687" s="411"/>
      <c r="MMX687" s="443"/>
      <c r="MMY687" s="417"/>
      <c r="MMZ687" s="417"/>
      <c r="MNA687" s="417"/>
      <c r="MNB687" s="417"/>
      <c r="MNC687" s="417"/>
      <c r="MND687" s="417"/>
      <c r="MNE687" s="417"/>
      <c r="MNF687" s="416"/>
      <c r="MNG687" s="416"/>
      <c r="MNH687" s="416"/>
      <c r="MNI687" s="416"/>
      <c r="MNJ687" s="416"/>
      <c r="MNK687" s="416"/>
      <c r="MNL687" s="416"/>
      <c r="MNM687" s="416"/>
      <c r="MNN687" s="416"/>
      <c r="MNO687" s="416"/>
      <c r="MNP687" s="416"/>
      <c r="MNQ687" s="416"/>
      <c r="MNR687" s="416"/>
      <c r="MNS687" s="416"/>
      <c r="MNT687" s="416"/>
      <c r="MNU687" s="416"/>
      <c r="MNV687" s="416"/>
      <c r="MNW687" s="416"/>
      <c r="MNX687" s="416"/>
      <c r="MNY687" s="416"/>
      <c r="MNZ687" s="416"/>
      <c r="MOA687" s="416"/>
      <c r="MOB687" s="416"/>
      <c r="MOC687" s="416"/>
      <c r="MOD687" s="416"/>
      <c r="MOE687" s="416"/>
      <c r="MOF687" s="416"/>
      <c r="MOG687" s="416"/>
      <c r="MOH687" s="416"/>
      <c r="MOI687" s="416"/>
      <c r="MOJ687" s="416"/>
      <c r="MOK687" s="416"/>
      <c r="MOL687" s="416"/>
      <c r="MOM687" s="416"/>
      <c r="MON687" s="416"/>
      <c r="MOO687" s="416"/>
      <c r="MOP687" s="416"/>
      <c r="MOQ687" s="416"/>
      <c r="MOR687" s="416"/>
      <c r="MOS687" s="416"/>
      <c r="MOT687" s="416"/>
      <c r="MOU687" s="416"/>
      <c r="MOV687" s="416"/>
      <c r="MOW687" s="416"/>
      <c r="MOX687" s="417"/>
      <c r="MOY687" s="417"/>
      <c r="MOZ687" s="417"/>
      <c r="MPA687" s="417"/>
      <c r="MPB687" s="417"/>
      <c r="MPC687" s="417"/>
      <c r="MPD687" s="417"/>
      <c r="MPE687" s="417"/>
      <c r="MPF687" s="417"/>
      <c r="MPG687" s="417"/>
      <c r="MPH687" s="417"/>
      <c r="MPI687" s="417"/>
      <c r="MPJ687" s="417"/>
      <c r="MPK687" s="417"/>
      <c r="MPL687" s="417"/>
      <c r="MPM687" s="417"/>
      <c r="MPN687" s="417"/>
      <c r="MPO687" s="417"/>
      <c r="MPP687" s="417"/>
      <c r="MPQ687" s="417"/>
      <c r="MPR687" s="417"/>
      <c r="MPS687" s="417"/>
      <c r="MPT687" s="417"/>
      <c r="MPU687" s="417"/>
      <c r="MPV687" s="418"/>
      <c r="MPW687" s="418"/>
      <c r="MPX687" s="418"/>
      <c r="MPY687" s="418"/>
      <c r="MPZ687" s="418"/>
      <c r="MQA687" s="417"/>
      <c r="MQB687" s="417"/>
      <c r="MQC687" s="418"/>
      <c r="MQD687" s="418"/>
      <c r="MQE687" s="417"/>
      <c r="MQF687" s="417"/>
      <c r="MQG687" s="418"/>
      <c r="MQH687" s="418"/>
      <c r="MQI687" s="417"/>
      <c r="MQJ687" s="417"/>
      <c r="MQK687" s="417"/>
      <c r="MQL687" s="417"/>
      <c r="MQM687" s="417"/>
      <c r="MQN687" s="417"/>
      <c r="MQO687" s="417"/>
      <c r="MQP687" s="418"/>
      <c r="MQQ687" s="418"/>
      <c r="MQR687" s="417"/>
      <c r="MQS687" s="417"/>
      <c r="MQT687" s="418"/>
      <c r="MQU687" s="418"/>
      <c r="MQV687" s="417"/>
      <c r="MQW687" s="417"/>
      <c r="MQX687" s="417"/>
      <c r="MQY687" s="417"/>
      <c r="MQZ687" s="417"/>
      <c r="MRA687" s="411"/>
      <c r="MRB687" s="443"/>
      <c r="MRC687" s="417"/>
      <c r="MRD687" s="417"/>
      <c r="MRE687" s="417"/>
      <c r="MRF687" s="417"/>
      <c r="MRG687" s="417"/>
      <c r="MRH687" s="417"/>
      <c r="MRI687" s="417"/>
      <c r="MRJ687" s="416"/>
      <c r="MRK687" s="416"/>
      <c r="MRL687" s="416"/>
      <c r="MRM687" s="416"/>
      <c r="MRN687" s="416"/>
      <c r="MRO687" s="416"/>
      <c r="MRP687" s="416"/>
      <c r="MRQ687" s="416"/>
      <c r="MRR687" s="416"/>
      <c r="MRS687" s="416"/>
      <c r="MRT687" s="416"/>
      <c r="MRU687" s="416"/>
      <c r="MRV687" s="416"/>
      <c r="MRW687" s="416"/>
      <c r="MRX687" s="416"/>
      <c r="MRY687" s="416"/>
      <c r="MRZ687" s="416"/>
      <c r="MSA687" s="416"/>
      <c r="MSB687" s="416"/>
      <c r="MSC687" s="416"/>
      <c r="MSD687" s="416"/>
      <c r="MSE687" s="416"/>
      <c r="MSF687" s="416"/>
      <c r="MSG687" s="416"/>
      <c r="MSH687" s="416"/>
      <c r="MSI687" s="416"/>
      <c r="MSJ687" s="416"/>
      <c r="MSK687" s="416"/>
      <c r="MSL687" s="416"/>
      <c r="MSM687" s="416"/>
      <c r="MSN687" s="416"/>
      <c r="MSO687" s="416"/>
      <c r="MSP687" s="416"/>
      <c r="MSQ687" s="416"/>
      <c r="MSR687" s="416"/>
      <c r="MSS687" s="416"/>
      <c r="MST687" s="416"/>
      <c r="MSU687" s="416"/>
      <c r="MSV687" s="416"/>
      <c r="MSW687" s="416"/>
      <c r="MSX687" s="416"/>
      <c r="MSY687" s="416"/>
      <c r="MSZ687" s="416"/>
      <c r="MTA687" s="416"/>
      <c r="MTB687" s="417"/>
      <c r="MTC687" s="417"/>
      <c r="MTD687" s="417"/>
      <c r="MTE687" s="417"/>
      <c r="MTF687" s="417"/>
      <c r="MTG687" s="417"/>
      <c r="MTH687" s="417"/>
      <c r="MTI687" s="417"/>
      <c r="MTJ687" s="417"/>
      <c r="MTK687" s="417"/>
      <c r="MTL687" s="417"/>
      <c r="MTM687" s="417"/>
      <c r="MTN687" s="417"/>
      <c r="MTO687" s="417"/>
      <c r="MTP687" s="417"/>
      <c r="MTQ687" s="417"/>
      <c r="MTR687" s="417"/>
      <c r="MTS687" s="417"/>
      <c r="MTT687" s="417"/>
      <c r="MTU687" s="417"/>
      <c r="MTV687" s="417"/>
      <c r="MTW687" s="417"/>
      <c r="MTX687" s="417"/>
      <c r="MTY687" s="417"/>
      <c r="MTZ687" s="418"/>
      <c r="MUA687" s="418"/>
      <c r="MUB687" s="418"/>
      <c r="MUC687" s="418"/>
      <c r="MUD687" s="418"/>
      <c r="MUE687" s="417"/>
      <c r="MUF687" s="417"/>
      <c r="MUG687" s="418"/>
      <c r="MUH687" s="418"/>
      <c r="MUI687" s="417"/>
      <c r="MUJ687" s="417"/>
      <c r="MUK687" s="418"/>
      <c r="MUL687" s="418"/>
      <c r="MUM687" s="417"/>
      <c r="MUN687" s="417"/>
      <c r="MUO687" s="417"/>
      <c r="MUP687" s="417"/>
      <c r="MUQ687" s="417"/>
      <c r="MUR687" s="417"/>
      <c r="MUS687" s="417"/>
      <c r="MUT687" s="418"/>
      <c r="MUU687" s="418"/>
      <c r="MUV687" s="417"/>
      <c r="MUW687" s="417"/>
      <c r="MUX687" s="418"/>
      <c r="MUY687" s="418"/>
      <c r="MUZ687" s="417"/>
      <c r="MVA687" s="417"/>
      <c r="MVB687" s="417"/>
      <c r="MVC687" s="417"/>
      <c r="MVD687" s="417"/>
      <c r="MVE687" s="411"/>
      <c r="MVF687" s="443"/>
      <c r="MVG687" s="417"/>
      <c r="MVH687" s="417"/>
      <c r="MVI687" s="417"/>
      <c r="MVJ687" s="417"/>
      <c r="MVK687" s="417"/>
      <c r="MVL687" s="417"/>
      <c r="MVM687" s="417"/>
      <c r="MVN687" s="416"/>
      <c r="MVO687" s="416"/>
      <c r="MVP687" s="416"/>
      <c r="MVQ687" s="416"/>
      <c r="MVR687" s="416"/>
      <c r="MVS687" s="416"/>
      <c r="MVT687" s="416"/>
      <c r="MVU687" s="416"/>
      <c r="MVV687" s="416"/>
      <c r="MVW687" s="416"/>
      <c r="MVX687" s="416"/>
      <c r="MVY687" s="416"/>
      <c r="MVZ687" s="416"/>
      <c r="MWA687" s="416"/>
      <c r="MWB687" s="416"/>
      <c r="MWC687" s="416"/>
      <c r="MWD687" s="416"/>
      <c r="MWE687" s="416"/>
      <c r="MWF687" s="416"/>
      <c r="MWG687" s="416"/>
      <c r="MWH687" s="416"/>
      <c r="MWI687" s="416"/>
      <c r="MWJ687" s="416"/>
      <c r="MWK687" s="416"/>
      <c r="MWL687" s="416"/>
      <c r="MWM687" s="416"/>
      <c r="MWN687" s="416"/>
      <c r="MWO687" s="416"/>
      <c r="MWP687" s="416"/>
      <c r="MWQ687" s="416"/>
      <c r="MWR687" s="416"/>
      <c r="MWS687" s="416"/>
      <c r="MWT687" s="416"/>
      <c r="MWU687" s="416"/>
      <c r="MWV687" s="416"/>
      <c r="MWW687" s="416"/>
      <c r="MWX687" s="416"/>
      <c r="MWY687" s="416"/>
      <c r="MWZ687" s="416"/>
      <c r="MXA687" s="416"/>
      <c r="MXB687" s="416"/>
      <c r="MXC687" s="416"/>
      <c r="MXD687" s="416"/>
      <c r="MXE687" s="416"/>
      <c r="MXF687" s="417"/>
      <c r="MXG687" s="417"/>
      <c r="MXH687" s="417"/>
      <c r="MXI687" s="417"/>
      <c r="MXJ687" s="417"/>
      <c r="MXK687" s="417"/>
      <c r="MXL687" s="417"/>
      <c r="MXM687" s="417"/>
      <c r="MXN687" s="417"/>
      <c r="MXO687" s="417"/>
      <c r="MXP687" s="417"/>
      <c r="MXQ687" s="417"/>
      <c r="MXR687" s="417"/>
      <c r="MXS687" s="417"/>
      <c r="MXT687" s="417"/>
      <c r="MXU687" s="417"/>
      <c r="MXV687" s="417"/>
      <c r="MXW687" s="417"/>
      <c r="MXX687" s="417"/>
      <c r="MXY687" s="417"/>
      <c r="MXZ687" s="417"/>
      <c r="MYA687" s="417"/>
      <c r="MYB687" s="417"/>
      <c r="MYC687" s="417"/>
      <c r="MYD687" s="418"/>
      <c r="MYE687" s="418"/>
      <c r="MYF687" s="418"/>
      <c r="MYG687" s="418"/>
      <c r="MYH687" s="418"/>
      <c r="MYI687" s="417"/>
      <c r="MYJ687" s="417"/>
      <c r="MYK687" s="418"/>
      <c r="MYL687" s="418"/>
      <c r="MYM687" s="417"/>
      <c r="MYN687" s="417"/>
      <c r="MYO687" s="418"/>
      <c r="MYP687" s="418"/>
      <c r="MYQ687" s="417"/>
      <c r="MYR687" s="417"/>
      <c r="MYS687" s="417"/>
      <c r="MYT687" s="417"/>
      <c r="MYU687" s="417"/>
      <c r="MYV687" s="417"/>
      <c r="MYW687" s="417"/>
      <c r="MYX687" s="418"/>
      <c r="MYY687" s="418"/>
      <c r="MYZ687" s="417"/>
      <c r="MZA687" s="417"/>
      <c r="MZB687" s="418"/>
      <c r="MZC687" s="418"/>
      <c r="MZD687" s="417"/>
      <c r="MZE687" s="417"/>
      <c r="MZF687" s="417"/>
      <c r="MZG687" s="417"/>
      <c r="MZH687" s="417"/>
      <c r="MZI687" s="411"/>
      <c r="MZJ687" s="443"/>
      <c r="MZK687" s="417"/>
      <c r="MZL687" s="417"/>
      <c r="MZM687" s="417"/>
      <c r="MZN687" s="417"/>
      <c r="MZO687" s="417"/>
      <c r="MZP687" s="417"/>
      <c r="MZQ687" s="417"/>
      <c r="MZR687" s="416"/>
      <c r="MZS687" s="416"/>
      <c r="MZT687" s="416"/>
      <c r="MZU687" s="416"/>
      <c r="MZV687" s="416"/>
      <c r="MZW687" s="416"/>
      <c r="MZX687" s="416"/>
      <c r="MZY687" s="416"/>
      <c r="MZZ687" s="416"/>
      <c r="NAA687" s="416"/>
      <c r="NAB687" s="416"/>
      <c r="NAC687" s="416"/>
      <c r="NAD687" s="416"/>
      <c r="NAE687" s="416"/>
      <c r="NAF687" s="416"/>
      <c r="NAG687" s="416"/>
      <c r="NAH687" s="416"/>
      <c r="NAI687" s="416"/>
      <c r="NAJ687" s="416"/>
      <c r="NAK687" s="416"/>
      <c r="NAL687" s="416"/>
      <c r="NAM687" s="416"/>
      <c r="NAN687" s="416"/>
      <c r="NAO687" s="416"/>
      <c r="NAP687" s="416"/>
      <c r="NAQ687" s="416"/>
      <c r="NAR687" s="416"/>
      <c r="NAS687" s="416"/>
      <c r="NAT687" s="416"/>
      <c r="NAU687" s="416"/>
      <c r="NAV687" s="416"/>
      <c r="NAW687" s="416"/>
      <c r="NAX687" s="416"/>
      <c r="NAY687" s="416"/>
      <c r="NAZ687" s="416"/>
      <c r="NBA687" s="416"/>
      <c r="NBB687" s="416"/>
      <c r="NBC687" s="416"/>
      <c r="NBD687" s="416"/>
      <c r="NBE687" s="416"/>
      <c r="NBF687" s="416"/>
      <c r="NBG687" s="416"/>
      <c r="NBH687" s="416"/>
      <c r="NBI687" s="416"/>
      <c r="NBJ687" s="417"/>
      <c r="NBK687" s="417"/>
      <c r="NBL687" s="417"/>
      <c r="NBM687" s="417"/>
      <c r="NBN687" s="417"/>
      <c r="NBO687" s="417"/>
      <c r="NBP687" s="417"/>
      <c r="NBQ687" s="417"/>
      <c r="NBR687" s="417"/>
      <c r="NBS687" s="417"/>
      <c r="NBT687" s="417"/>
      <c r="NBU687" s="417"/>
      <c r="NBV687" s="417"/>
      <c r="NBW687" s="417"/>
      <c r="NBX687" s="417"/>
      <c r="NBY687" s="417"/>
      <c r="NBZ687" s="417"/>
      <c r="NCA687" s="417"/>
      <c r="NCB687" s="417"/>
      <c r="NCC687" s="417"/>
      <c r="NCD687" s="417"/>
      <c r="NCE687" s="417"/>
      <c r="NCF687" s="417"/>
      <c r="NCG687" s="417"/>
      <c r="NCH687" s="418"/>
      <c r="NCI687" s="418"/>
      <c r="NCJ687" s="418"/>
      <c r="NCK687" s="418"/>
      <c r="NCL687" s="418"/>
      <c r="NCM687" s="417"/>
      <c r="NCN687" s="417"/>
      <c r="NCO687" s="418"/>
      <c r="NCP687" s="418"/>
      <c r="NCQ687" s="417"/>
      <c r="NCR687" s="417"/>
      <c r="NCS687" s="418"/>
      <c r="NCT687" s="418"/>
      <c r="NCU687" s="417"/>
      <c r="NCV687" s="417"/>
      <c r="NCW687" s="417"/>
      <c r="NCX687" s="417"/>
      <c r="NCY687" s="417"/>
      <c r="NCZ687" s="417"/>
      <c r="NDA687" s="417"/>
      <c r="NDB687" s="418"/>
      <c r="NDC687" s="418"/>
      <c r="NDD687" s="417"/>
      <c r="NDE687" s="417"/>
      <c r="NDF687" s="418"/>
      <c r="NDG687" s="418"/>
      <c r="NDH687" s="417"/>
      <c r="NDI687" s="417"/>
      <c r="NDJ687" s="417"/>
      <c r="NDK687" s="417"/>
      <c r="NDL687" s="417"/>
      <c r="NDM687" s="411"/>
      <c r="NDN687" s="443"/>
      <c r="NDO687" s="417"/>
      <c r="NDP687" s="417"/>
      <c r="NDQ687" s="417"/>
      <c r="NDR687" s="417"/>
      <c r="NDS687" s="417"/>
      <c r="NDT687" s="417"/>
      <c r="NDU687" s="417"/>
      <c r="NDV687" s="416"/>
      <c r="NDW687" s="416"/>
      <c r="NDX687" s="416"/>
      <c r="NDY687" s="416"/>
      <c r="NDZ687" s="416"/>
      <c r="NEA687" s="416"/>
      <c r="NEB687" s="416"/>
      <c r="NEC687" s="416"/>
      <c r="NED687" s="416"/>
      <c r="NEE687" s="416"/>
      <c r="NEF687" s="416"/>
      <c r="NEG687" s="416"/>
      <c r="NEH687" s="416"/>
      <c r="NEI687" s="416"/>
      <c r="NEJ687" s="416"/>
      <c r="NEK687" s="416"/>
      <c r="NEL687" s="416"/>
      <c r="NEM687" s="416"/>
      <c r="NEN687" s="416"/>
      <c r="NEO687" s="416"/>
      <c r="NEP687" s="416"/>
      <c r="NEQ687" s="416"/>
      <c r="NER687" s="416"/>
      <c r="NES687" s="416"/>
      <c r="NET687" s="416"/>
      <c r="NEU687" s="416"/>
      <c r="NEV687" s="416"/>
      <c r="NEW687" s="416"/>
      <c r="NEX687" s="416"/>
      <c r="NEY687" s="416"/>
      <c r="NEZ687" s="416"/>
      <c r="NFA687" s="416"/>
      <c r="NFB687" s="416"/>
      <c r="NFC687" s="416"/>
      <c r="NFD687" s="416"/>
      <c r="NFE687" s="416"/>
      <c r="NFF687" s="416"/>
      <c r="NFG687" s="416"/>
      <c r="NFH687" s="416"/>
      <c r="NFI687" s="416"/>
      <c r="NFJ687" s="416"/>
      <c r="NFK687" s="416"/>
      <c r="NFL687" s="416"/>
      <c r="NFM687" s="416"/>
      <c r="NFN687" s="417"/>
      <c r="NFO687" s="417"/>
      <c r="NFP687" s="417"/>
      <c r="NFQ687" s="417"/>
      <c r="NFR687" s="417"/>
      <c r="NFS687" s="417"/>
      <c r="NFT687" s="417"/>
      <c r="NFU687" s="417"/>
      <c r="NFV687" s="417"/>
      <c r="NFW687" s="417"/>
      <c r="NFX687" s="417"/>
      <c r="NFY687" s="417"/>
      <c r="NFZ687" s="417"/>
      <c r="NGA687" s="417"/>
      <c r="NGB687" s="417"/>
      <c r="NGC687" s="417"/>
      <c r="NGD687" s="417"/>
      <c r="NGE687" s="417"/>
      <c r="NGF687" s="417"/>
      <c r="NGG687" s="417"/>
      <c r="NGH687" s="417"/>
      <c r="NGI687" s="417"/>
      <c r="NGJ687" s="417"/>
      <c r="NGK687" s="417"/>
      <c r="NGL687" s="418"/>
      <c r="NGM687" s="418"/>
      <c r="NGN687" s="418"/>
      <c r="NGO687" s="418"/>
      <c r="NGP687" s="418"/>
      <c r="NGQ687" s="417"/>
      <c r="NGR687" s="417"/>
      <c r="NGS687" s="418"/>
      <c r="NGT687" s="418"/>
      <c r="NGU687" s="417"/>
      <c r="NGV687" s="417"/>
      <c r="NGW687" s="418"/>
      <c r="NGX687" s="418"/>
      <c r="NGY687" s="417"/>
      <c r="NGZ687" s="417"/>
      <c r="NHA687" s="417"/>
      <c r="NHB687" s="417"/>
      <c r="NHC687" s="417"/>
      <c r="NHD687" s="417"/>
      <c r="NHE687" s="417"/>
      <c r="NHF687" s="418"/>
      <c r="NHG687" s="418"/>
      <c r="NHH687" s="417"/>
      <c r="NHI687" s="417"/>
      <c r="NHJ687" s="418"/>
      <c r="NHK687" s="418"/>
      <c r="NHL687" s="417"/>
      <c r="NHM687" s="417"/>
      <c r="NHN687" s="417"/>
      <c r="NHO687" s="417"/>
      <c r="NHP687" s="417"/>
      <c r="NHQ687" s="411"/>
      <c r="NHR687" s="443"/>
      <c r="NHS687" s="417"/>
      <c r="NHT687" s="417"/>
      <c r="NHU687" s="417"/>
      <c r="NHV687" s="417"/>
      <c r="NHW687" s="417"/>
      <c r="NHX687" s="417"/>
      <c r="NHY687" s="417"/>
      <c r="NHZ687" s="416"/>
      <c r="NIA687" s="416"/>
      <c r="NIB687" s="416"/>
      <c r="NIC687" s="416"/>
      <c r="NID687" s="416"/>
      <c r="NIE687" s="416"/>
      <c r="NIF687" s="416"/>
      <c r="NIG687" s="416"/>
      <c r="NIH687" s="416"/>
      <c r="NII687" s="416"/>
      <c r="NIJ687" s="416"/>
      <c r="NIK687" s="416"/>
      <c r="NIL687" s="416"/>
      <c r="NIM687" s="416"/>
      <c r="NIN687" s="416"/>
      <c r="NIO687" s="416"/>
      <c r="NIP687" s="416"/>
      <c r="NIQ687" s="416"/>
      <c r="NIR687" s="416"/>
      <c r="NIS687" s="416"/>
      <c r="NIT687" s="416"/>
      <c r="NIU687" s="416"/>
      <c r="NIV687" s="416"/>
      <c r="NIW687" s="416"/>
      <c r="NIX687" s="416"/>
      <c r="NIY687" s="416"/>
      <c r="NIZ687" s="416"/>
      <c r="NJA687" s="416"/>
      <c r="NJB687" s="416"/>
      <c r="NJC687" s="416"/>
      <c r="NJD687" s="416"/>
      <c r="NJE687" s="416"/>
      <c r="NJF687" s="416"/>
      <c r="NJG687" s="416"/>
      <c r="NJH687" s="416"/>
      <c r="NJI687" s="416"/>
      <c r="NJJ687" s="416"/>
      <c r="NJK687" s="416"/>
      <c r="NJL687" s="416"/>
      <c r="NJM687" s="416"/>
      <c r="NJN687" s="416"/>
      <c r="NJO687" s="416"/>
      <c r="NJP687" s="416"/>
      <c r="NJQ687" s="416"/>
      <c r="NJR687" s="417"/>
      <c r="NJS687" s="417"/>
      <c r="NJT687" s="417"/>
      <c r="NJU687" s="417"/>
      <c r="NJV687" s="417"/>
      <c r="NJW687" s="417"/>
      <c r="NJX687" s="417"/>
      <c r="NJY687" s="417"/>
      <c r="NJZ687" s="417"/>
      <c r="NKA687" s="417"/>
      <c r="NKB687" s="417"/>
      <c r="NKC687" s="417"/>
      <c r="NKD687" s="417"/>
      <c r="NKE687" s="417"/>
      <c r="NKF687" s="417"/>
      <c r="NKG687" s="417"/>
      <c r="NKH687" s="417"/>
      <c r="NKI687" s="417"/>
      <c r="NKJ687" s="417"/>
      <c r="NKK687" s="417"/>
      <c r="NKL687" s="417"/>
      <c r="NKM687" s="417"/>
      <c r="NKN687" s="417"/>
      <c r="NKO687" s="417"/>
      <c r="NKP687" s="418"/>
      <c r="NKQ687" s="418"/>
      <c r="NKR687" s="418"/>
      <c r="NKS687" s="418"/>
      <c r="NKT687" s="418"/>
      <c r="NKU687" s="417"/>
      <c r="NKV687" s="417"/>
      <c r="NKW687" s="418"/>
      <c r="NKX687" s="418"/>
      <c r="NKY687" s="417"/>
      <c r="NKZ687" s="417"/>
      <c r="NLA687" s="418"/>
      <c r="NLB687" s="418"/>
      <c r="NLC687" s="417"/>
      <c r="NLD687" s="417"/>
      <c r="NLE687" s="417"/>
      <c r="NLF687" s="417"/>
      <c r="NLG687" s="417"/>
      <c r="NLH687" s="417"/>
      <c r="NLI687" s="417"/>
      <c r="NLJ687" s="418"/>
      <c r="NLK687" s="418"/>
      <c r="NLL687" s="417"/>
      <c r="NLM687" s="417"/>
      <c r="NLN687" s="418"/>
      <c r="NLO687" s="418"/>
      <c r="NLP687" s="417"/>
      <c r="NLQ687" s="417"/>
      <c r="NLR687" s="417"/>
      <c r="NLS687" s="417"/>
      <c r="NLT687" s="417"/>
      <c r="NLU687" s="411"/>
      <c r="NLV687" s="443"/>
      <c r="NLW687" s="417"/>
      <c r="NLX687" s="417"/>
      <c r="NLY687" s="417"/>
      <c r="NLZ687" s="417"/>
      <c r="NMA687" s="417"/>
      <c r="NMB687" s="417"/>
      <c r="NMC687" s="417"/>
      <c r="NMD687" s="416"/>
      <c r="NME687" s="416"/>
      <c r="NMF687" s="416"/>
      <c r="NMG687" s="416"/>
      <c r="NMH687" s="416"/>
      <c r="NMI687" s="416"/>
      <c r="NMJ687" s="416"/>
      <c r="NMK687" s="416"/>
      <c r="NML687" s="416"/>
      <c r="NMM687" s="416"/>
      <c r="NMN687" s="416"/>
      <c r="NMO687" s="416"/>
      <c r="NMP687" s="416"/>
      <c r="NMQ687" s="416"/>
      <c r="NMR687" s="416"/>
      <c r="NMS687" s="416"/>
      <c r="NMT687" s="416"/>
      <c r="NMU687" s="416"/>
      <c r="NMV687" s="416"/>
      <c r="NMW687" s="416"/>
      <c r="NMX687" s="416"/>
      <c r="NMY687" s="416"/>
      <c r="NMZ687" s="416"/>
      <c r="NNA687" s="416"/>
      <c r="NNB687" s="416"/>
      <c r="NNC687" s="416"/>
      <c r="NND687" s="416"/>
      <c r="NNE687" s="416"/>
      <c r="NNF687" s="416"/>
      <c r="NNG687" s="416"/>
      <c r="NNH687" s="416"/>
      <c r="NNI687" s="416"/>
      <c r="NNJ687" s="416"/>
      <c r="NNK687" s="416"/>
      <c r="NNL687" s="416"/>
      <c r="NNM687" s="416"/>
      <c r="NNN687" s="416"/>
      <c r="NNO687" s="416"/>
      <c r="NNP687" s="416"/>
      <c r="NNQ687" s="416"/>
      <c r="NNR687" s="416"/>
      <c r="NNS687" s="416"/>
      <c r="NNT687" s="416"/>
      <c r="NNU687" s="416"/>
      <c r="NNV687" s="417"/>
      <c r="NNW687" s="417"/>
      <c r="NNX687" s="417"/>
      <c r="NNY687" s="417"/>
      <c r="NNZ687" s="417"/>
      <c r="NOA687" s="417"/>
      <c r="NOB687" s="417"/>
      <c r="NOC687" s="417"/>
      <c r="NOD687" s="417"/>
      <c r="NOE687" s="417"/>
      <c r="NOF687" s="417"/>
      <c r="NOG687" s="417"/>
      <c r="NOH687" s="417"/>
      <c r="NOI687" s="417"/>
      <c r="NOJ687" s="417"/>
      <c r="NOK687" s="417"/>
      <c r="NOL687" s="417"/>
      <c r="NOM687" s="417"/>
      <c r="NON687" s="417"/>
      <c r="NOO687" s="417"/>
      <c r="NOP687" s="417"/>
      <c r="NOQ687" s="417"/>
      <c r="NOR687" s="417"/>
      <c r="NOS687" s="417"/>
      <c r="NOT687" s="418"/>
      <c r="NOU687" s="418"/>
      <c r="NOV687" s="418"/>
      <c r="NOW687" s="418"/>
      <c r="NOX687" s="418"/>
      <c r="NOY687" s="417"/>
      <c r="NOZ687" s="417"/>
      <c r="NPA687" s="418"/>
      <c r="NPB687" s="418"/>
      <c r="NPC687" s="417"/>
      <c r="NPD687" s="417"/>
      <c r="NPE687" s="418"/>
      <c r="NPF687" s="418"/>
      <c r="NPG687" s="417"/>
      <c r="NPH687" s="417"/>
      <c r="NPI687" s="417"/>
      <c r="NPJ687" s="417"/>
      <c r="NPK687" s="417"/>
      <c r="NPL687" s="417"/>
      <c r="NPM687" s="417"/>
      <c r="NPN687" s="418"/>
      <c r="NPO687" s="418"/>
      <c r="NPP687" s="417"/>
      <c r="NPQ687" s="417"/>
      <c r="NPR687" s="418"/>
      <c r="NPS687" s="418"/>
      <c r="NPT687" s="417"/>
      <c r="NPU687" s="417"/>
      <c r="NPV687" s="417"/>
      <c r="NPW687" s="417"/>
      <c r="NPX687" s="417"/>
      <c r="NPY687" s="411"/>
      <c r="NPZ687" s="443"/>
      <c r="NQA687" s="417"/>
      <c r="NQB687" s="417"/>
      <c r="NQC687" s="417"/>
      <c r="NQD687" s="417"/>
      <c r="NQE687" s="417"/>
      <c r="NQF687" s="417"/>
      <c r="NQG687" s="417"/>
      <c r="NQH687" s="416"/>
      <c r="NQI687" s="416"/>
      <c r="NQJ687" s="416"/>
      <c r="NQK687" s="416"/>
      <c r="NQL687" s="416"/>
      <c r="NQM687" s="416"/>
      <c r="NQN687" s="416"/>
      <c r="NQO687" s="416"/>
      <c r="NQP687" s="416"/>
      <c r="NQQ687" s="416"/>
      <c r="NQR687" s="416"/>
      <c r="NQS687" s="416"/>
      <c r="NQT687" s="416"/>
      <c r="NQU687" s="416"/>
      <c r="NQV687" s="416"/>
      <c r="NQW687" s="416"/>
      <c r="NQX687" s="416"/>
      <c r="NQY687" s="416"/>
      <c r="NQZ687" s="416"/>
      <c r="NRA687" s="416"/>
      <c r="NRB687" s="416"/>
      <c r="NRC687" s="416"/>
      <c r="NRD687" s="416"/>
      <c r="NRE687" s="416"/>
      <c r="NRF687" s="416"/>
      <c r="NRG687" s="416"/>
      <c r="NRH687" s="416"/>
      <c r="NRI687" s="416"/>
      <c r="NRJ687" s="416"/>
      <c r="NRK687" s="416"/>
      <c r="NRL687" s="416"/>
      <c r="NRM687" s="416"/>
      <c r="NRN687" s="416"/>
      <c r="NRO687" s="416"/>
      <c r="NRP687" s="416"/>
      <c r="NRQ687" s="416"/>
      <c r="NRR687" s="416"/>
      <c r="NRS687" s="416"/>
      <c r="NRT687" s="416"/>
      <c r="NRU687" s="416"/>
      <c r="NRV687" s="416"/>
      <c r="NRW687" s="416"/>
      <c r="NRX687" s="416"/>
      <c r="NRY687" s="416"/>
      <c r="NRZ687" s="417"/>
      <c r="NSA687" s="417"/>
      <c r="NSB687" s="417"/>
      <c r="NSC687" s="417"/>
      <c r="NSD687" s="417"/>
      <c r="NSE687" s="417"/>
      <c r="NSF687" s="417"/>
      <c r="NSG687" s="417"/>
      <c r="NSH687" s="417"/>
      <c r="NSI687" s="417"/>
      <c r="NSJ687" s="417"/>
      <c r="NSK687" s="417"/>
      <c r="NSL687" s="417"/>
      <c r="NSM687" s="417"/>
      <c r="NSN687" s="417"/>
      <c r="NSO687" s="417"/>
      <c r="NSP687" s="417"/>
      <c r="NSQ687" s="417"/>
      <c r="NSR687" s="417"/>
      <c r="NSS687" s="417"/>
      <c r="NST687" s="417"/>
      <c r="NSU687" s="417"/>
      <c r="NSV687" s="417"/>
      <c r="NSW687" s="417"/>
      <c r="NSX687" s="418"/>
      <c r="NSY687" s="418"/>
      <c r="NSZ687" s="418"/>
      <c r="NTA687" s="418"/>
      <c r="NTB687" s="418"/>
      <c r="NTC687" s="417"/>
      <c r="NTD687" s="417"/>
      <c r="NTE687" s="418"/>
      <c r="NTF687" s="418"/>
      <c r="NTG687" s="417"/>
      <c r="NTH687" s="417"/>
      <c r="NTI687" s="418"/>
      <c r="NTJ687" s="418"/>
      <c r="NTK687" s="417"/>
      <c r="NTL687" s="417"/>
      <c r="NTM687" s="417"/>
      <c r="NTN687" s="417"/>
      <c r="NTO687" s="417"/>
      <c r="NTP687" s="417"/>
      <c r="NTQ687" s="417"/>
      <c r="NTR687" s="418"/>
      <c r="NTS687" s="418"/>
      <c r="NTT687" s="417"/>
      <c r="NTU687" s="417"/>
      <c r="NTV687" s="418"/>
      <c r="NTW687" s="418"/>
      <c r="NTX687" s="417"/>
      <c r="NTY687" s="417"/>
      <c r="NTZ687" s="417"/>
      <c r="NUA687" s="417"/>
      <c r="NUB687" s="417"/>
      <c r="NUC687" s="411"/>
      <c r="NUD687" s="443"/>
      <c r="NUE687" s="417"/>
      <c r="NUF687" s="417"/>
      <c r="NUG687" s="417"/>
      <c r="NUH687" s="417"/>
      <c r="NUI687" s="417"/>
      <c r="NUJ687" s="417"/>
      <c r="NUK687" s="417"/>
      <c r="NUL687" s="416"/>
      <c r="NUM687" s="416"/>
      <c r="NUN687" s="416"/>
      <c r="NUO687" s="416"/>
      <c r="NUP687" s="416"/>
      <c r="NUQ687" s="416"/>
      <c r="NUR687" s="416"/>
      <c r="NUS687" s="416"/>
      <c r="NUT687" s="416"/>
      <c r="NUU687" s="416"/>
      <c r="NUV687" s="416"/>
      <c r="NUW687" s="416"/>
      <c r="NUX687" s="416"/>
      <c r="NUY687" s="416"/>
      <c r="NUZ687" s="416"/>
      <c r="NVA687" s="416"/>
      <c r="NVB687" s="416"/>
      <c r="NVC687" s="416"/>
      <c r="NVD687" s="416"/>
      <c r="NVE687" s="416"/>
      <c r="NVF687" s="416"/>
      <c r="NVG687" s="416"/>
      <c r="NVH687" s="416"/>
      <c r="NVI687" s="416"/>
      <c r="NVJ687" s="416"/>
      <c r="NVK687" s="416"/>
      <c r="NVL687" s="416"/>
      <c r="NVM687" s="416"/>
      <c r="NVN687" s="416"/>
      <c r="NVO687" s="416"/>
      <c r="NVP687" s="416"/>
      <c r="NVQ687" s="416"/>
      <c r="NVR687" s="416"/>
      <c r="NVS687" s="416"/>
      <c r="NVT687" s="416"/>
      <c r="NVU687" s="416"/>
      <c r="NVV687" s="416"/>
      <c r="NVW687" s="416"/>
      <c r="NVX687" s="416"/>
      <c r="NVY687" s="416"/>
      <c r="NVZ687" s="416"/>
      <c r="NWA687" s="416"/>
      <c r="NWB687" s="416"/>
      <c r="NWC687" s="416"/>
      <c r="NWD687" s="417"/>
      <c r="NWE687" s="417"/>
      <c r="NWF687" s="417"/>
      <c r="NWG687" s="417"/>
      <c r="NWH687" s="417"/>
      <c r="NWI687" s="417"/>
      <c r="NWJ687" s="417"/>
      <c r="NWK687" s="417"/>
      <c r="NWL687" s="417"/>
      <c r="NWM687" s="417"/>
      <c r="NWN687" s="417"/>
      <c r="NWO687" s="417"/>
      <c r="NWP687" s="417"/>
      <c r="NWQ687" s="417"/>
      <c r="NWR687" s="417"/>
      <c r="NWS687" s="417"/>
      <c r="NWT687" s="417"/>
      <c r="NWU687" s="417"/>
      <c r="NWV687" s="417"/>
      <c r="NWW687" s="417"/>
      <c r="NWX687" s="417"/>
      <c r="NWY687" s="417"/>
      <c r="NWZ687" s="417"/>
      <c r="NXA687" s="417"/>
      <c r="NXB687" s="418"/>
      <c r="NXC687" s="418"/>
      <c r="NXD687" s="418"/>
      <c r="NXE687" s="418"/>
      <c r="NXF687" s="418"/>
      <c r="NXG687" s="417"/>
      <c r="NXH687" s="417"/>
      <c r="NXI687" s="418"/>
      <c r="NXJ687" s="418"/>
      <c r="NXK687" s="417"/>
      <c r="NXL687" s="417"/>
      <c r="NXM687" s="418"/>
      <c r="NXN687" s="418"/>
      <c r="NXO687" s="417"/>
      <c r="NXP687" s="417"/>
      <c r="NXQ687" s="417"/>
      <c r="NXR687" s="417"/>
      <c r="NXS687" s="417"/>
      <c r="NXT687" s="417"/>
      <c r="NXU687" s="417"/>
      <c r="NXV687" s="418"/>
      <c r="NXW687" s="418"/>
      <c r="NXX687" s="417"/>
      <c r="NXY687" s="417"/>
      <c r="NXZ687" s="418"/>
      <c r="NYA687" s="418"/>
      <c r="NYB687" s="417"/>
      <c r="NYC687" s="417"/>
      <c r="NYD687" s="417"/>
      <c r="NYE687" s="417"/>
      <c r="NYF687" s="417"/>
      <c r="NYG687" s="411"/>
      <c r="NYH687" s="443"/>
      <c r="NYI687" s="417"/>
      <c r="NYJ687" s="417"/>
      <c r="NYK687" s="417"/>
      <c r="NYL687" s="417"/>
      <c r="NYM687" s="417"/>
      <c r="NYN687" s="417"/>
      <c r="NYO687" s="417"/>
      <c r="NYP687" s="416"/>
      <c r="NYQ687" s="416"/>
      <c r="NYR687" s="416"/>
      <c r="NYS687" s="416"/>
      <c r="NYT687" s="416"/>
      <c r="NYU687" s="416"/>
      <c r="NYV687" s="416"/>
      <c r="NYW687" s="416"/>
      <c r="NYX687" s="416"/>
      <c r="NYY687" s="416"/>
      <c r="NYZ687" s="416"/>
      <c r="NZA687" s="416"/>
      <c r="NZB687" s="416"/>
      <c r="NZC687" s="416"/>
      <c r="NZD687" s="416"/>
      <c r="NZE687" s="416"/>
      <c r="NZF687" s="416"/>
      <c r="NZG687" s="416"/>
      <c r="NZH687" s="416"/>
      <c r="NZI687" s="416"/>
      <c r="NZJ687" s="416"/>
      <c r="NZK687" s="416"/>
      <c r="NZL687" s="416"/>
      <c r="NZM687" s="416"/>
      <c r="NZN687" s="416"/>
      <c r="NZO687" s="416"/>
      <c r="NZP687" s="416"/>
      <c r="NZQ687" s="416"/>
      <c r="NZR687" s="416"/>
      <c r="NZS687" s="416"/>
      <c r="NZT687" s="416"/>
      <c r="NZU687" s="416"/>
      <c r="NZV687" s="416"/>
      <c r="NZW687" s="416"/>
      <c r="NZX687" s="416"/>
      <c r="NZY687" s="416"/>
      <c r="NZZ687" s="416"/>
      <c r="OAA687" s="416"/>
      <c r="OAB687" s="416"/>
      <c r="OAC687" s="416"/>
      <c r="OAD687" s="416"/>
      <c r="OAE687" s="416"/>
      <c r="OAF687" s="416"/>
      <c r="OAG687" s="416"/>
      <c r="OAH687" s="417"/>
      <c r="OAI687" s="417"/>
      <c r="OAJ687" s="417"/>
      <c r="OAK687" s="417"/>
      <c r="OAL687" s="417"/>
      <c r="OAM687" s="417"/>
      <c r="OAN687" s="417"/>
      <c r="OAO687" s="417"/>
      <c r="OAP687" s="417"/>
      <c r="OAQ687" s="417"/>
      <c r="OAR687" s="417"/>
      <c r="OAS687" s="417"/>
      <c r="OAT687" s="417"/>
      <c r="OAU687" s="417"/>
      <c r="OAV687" s="417"/>
      <c r="OAW687" s="417"/>
      <c r="OAX687" s="417"/>
      <c r="OAY687" s="417"/>
      <c r="OAZ687" s="417"/>
      <c r="OBA687" s="417"/>
      <c r="OBB687" s="417"/>
      <c r="OBC687" s="417"/>
      <c r="OBD687" s="417"/>
      <c r="OBE687" s="417"/>
      <c r="OBF687" s="418"/>
      <c r="OBG687" s="418"/>
      <c r="OBH687" s="418"/>
      <c r="OBI687" s="418"/>
      <c r="OBJ687" s="418"/>
      <c r="OBK687" s="417"/>
      <c r="OBL687" s="417"/>
      <c r="OBM687" s="418"/>
      <c r="OBN687" s="418"/>
      <c r="OBO687" s="417"/>
      <c r="OBP687" s="417"/>
      <c r="OBQ687" s="418"/>
      <c r="OBR687" s="418"/>
      <c r="OBS687" s="417"/>
      <c r="OBT687" s="417"/>
      <c r="OBU687" s="417"/>
      <c r="OBV687" s="417"/>
      <c r="OBW687" s="417"/>
      <c r="OBX687" s="417"/>
      <c r="OBY687" s="417"/>
      <c r="OBZ687" s="418"/>
      <c r="OCA687" s="418"/>
      <c r="OCB687" s="417"/>
      <c r="OCC687" s="417"/>
      <c r="OCD687" s="418"/>
      <c r="OCE687" s="418"/>
      <c r="OCF687" s="417"/>
      <c r="OCG687" s="417"/>
      <c r="OCH687" s="417"/>
      <c r="OCI687" s="417"/>
      <c r="OCJ687" s="417"/>
      <c r="OCK687" s="411"/>
      <c r="OCL687" s="443"/>
      <c r="OCM687" s="417"/>
      <c r="OCN687" s="417"/>
      <c r="OCO687" s="417"/>
      <c r="OCP687" s="417"/>
      <c r="OCQ687" s="417"/>
      <c r="OCR687" s="417"/>
      <c r="OCS687" s="417"/>
      <c r="OCT687" s="416"/>
      <c r="OCU687" s="416"/>
      <c r="OCV687" s="416"/>
      <c r="OCW687" s="416"/>
      <c r="OCX687" s="416"/>
      <c r="OCY687" s="416"/>
      <c r="OCZ687" s="416"/>
      <c r="ODA687" s="416"/>
      <c r="ODB687" s="416"/>
      <c r="ODC687" s="416"/>
      <c r="ODD687" s="416"/>
      <c r="ODE687" s="416"/>
      <c r="ODF687" s="416"/>
      <c r="ODG687" s="416"/>
      <c r="ODH687" s="416"/>
      <c r="ODI687" s="416"/>
      <c r="ODJ687" s="416"/>
      <c r="ODK687" s="416"/>
      <c r="ODL687" s="416"/>
      <c r="ODM687" s="416"/>
      <c r="ODN687" s="416"/>
      <c r="ODO687" s="416"/>
      <c r="ODP687" s="416"/>
      <c r="ODQ687" s="416"/>
      <c r="ODR687" s="416"/>
      <c r="ODS687" s="416"/>
      <c r="ODT687" s="416"/>
      <c r="ODU687" s="416"/>
      <c r="ODV687" s="416"/>
      <c r="ODW687" s="416"/>
      <c r="ODX687" s="416"/>
      <c r="ODY687" s="416"/>
      <c r="ODZ687" s="416"/>
      <c r="OEA687" s="416"/>
      <c r="OEB687" s="416"/>
      <c r="OEC687" s="416"/>
      <c r="OED687" s="416"/>
      <c r="OEE687" s="416"/>
      <c r="OEF687" s="416"/>
      <c r="OEG687" s="416"/>
      <c r="OEH687" s="416"/>
      <c r="OEI687" s="416"/>
      <c r="OEJ687" s="416"/>
      <c r="OEK687" s="416"/>
      <c r="OEL687" s="417"/>
      <c r="OEM687" s="417"/>
      <c r="OEN687" s="417"/>
      <c r="OEO687" s="417"/>
      <c r="OEP687" s="417"/>
      <c r="OEQ687" s="417"/>
      <c r="OER687" s="417"/>
      <c r="OES687" s="417"/>
      <c r="OET687" s="417"/>
      <c r="OEU687" s="417"/>
      <c r="OEV687" s="417"/>
      <c r="OEW687" s="417"/>
      <c r="OEX687" s="417"/>
      <c r="OEY687" s="417"/>
      <c r="OEZ687" s="417"/>
      <c r="OFA687" s="417"/>
      <c r="OFB687" s="417"/>
      <c r="OFC687" s="417"/>
      <c r="OFD687" s="417"/>
      <c r="OFE687" s="417"/>
      <c r="OFF687" s="417"/>
      <c r="OFG687" s="417"/>
      <c r="OFH687" s="417"/>
      <c r="OFI687" s="417"/>
      <c r="OFJ687" s="418"/>
      <c r="OFK687" s="418"/>
      <c r="OFL687" s="418"/>
      <c r="OFM687" s="418"/>
      <c r="OFN687" s="418"/>
      <c r="OFO687" s="417"/>
      <c r="OFP687" s="417"/>
      <c r="OFQ687" s="418"/>
      <c r="OFR687" s="418"/>
      <c r="OFS687" s="417"/>
      <c r="OFT687" s="417"/>
      <c r="OFU687" s="418"/>
      <c r="OFV687" s="418"/>
      <c r="OFW687" s="417"/>
      <c r="OFX687" s="417"/>
      <c r="OFY687" s="417"/>
      <c r="OFZ687" s="417"/>
      <c r="OGA687" s="417"/>
      <c r="OGB687" s="417"/>
      <c r="OGC687" s="417"/>
      <c r="OGD687" s="418"/>
      <c r="OGE687" s="418"/>
      <c r="OGF687" s="417"/>
      <c r="OGG687" s="417"/>
      <c r="OGH687" s="418"/>
      <c r="OGI687" s="418"/>
      <c r="OGJ687" s="417"/>
      <c r="OGK687" s="417"/>
      <c r="OGL687" s="417"/>
      <c r="OGM687" s="417"/>
      <c r="OGN687" s="417"/>
      <c r="OGO687" s="411"/>
      <c r="OGP687" s="443"/>
      <c r="OGQ687" s="417"/>
      <c r="OGR687" s="417"/>
      <c r="OGS687" s="417"/>
      <c r="OGT687" s="417"/>
      <c r="OGU687" s="417"/>
      <c r="OGV687" s="417"/>
      <c r="OGW687" s="417"/>
      <c r="OGX687" s="416"/>
      <c r="OGY687" s="416"/>
      <c r="OGZ687" s="416"/>
      <c r="OHA687" s="416"/>
      <c r="OHB687" s="416"/>
      <c r="OHC687" s="416"/>
      <c r="OHD687" s="416"/>
      <c r="OHE687" s="416"/>
      <c r="OHF687" s="416"/>
      <c r="OHG687" s="416"/>
      <c r="OHH687" s="416"/>
      <c r="OHI687" s="416"/>
      <c r="OHJ687" s="416"/>
      <c r="OHK687" s="416"/>
      <c r="OHL687" s="416"/>
      <c r="OHM687" s="416"/>
      <c r="OHN687" s="416"/>
      <c r="OHO687" s="416"/>
      <c r="OHP687" s="416"/>
      <c r="OHQ687" s="416"/>
      <c r="OHR687" s="416"/>
      <c r="OHS687" s="416"/>
      <c r="OHT687" s="416"/>
      <c r="OHU687" s="416"/>
      <c r="OHV687" s="416"/>
      <c r="OHW687" s="416"/>
      <c r="OHX687" s="416"/>
      <c r="OHY687" s="416"/>
      <c r="OHZ687" s="416"/>
      <c r="OIA687" s="416"/>
      <c r="OIB687" s="416"/>
      <c r="OIC687" s="416"/>
      <c r="OID687" s="416"/>
      <c r="OIE687" s="416"/>
      <c r="OIF687" s="416"/>
      <c r="OIG687" s="416"/>
      <c r="OIH687" s="416"/>
      <c r="OII687" s="416"/>
      <c r="OIJ687" s="416"/>
      <c r="OIK687" s="416"/>
      <c r="OIL687" s="416"/>
      <c r="OIM687" s="416"/>
      <c r="OIN687" s="416"/>
      <c r="OIO687" s="416"/>
      <c r="OIP687" s="417"/>
      <c r="OIQ687" s="417"/>
      <c r="OIR687" s="417"/>
      <c r="OIS687" s="417"/>
      <c r="OIT687" s="417"/>
      <c r="OIU687" s="417"/>
      <c r="OIV687" s="417"/>
      <c r="OIW687" s="417"/>
      <c r="OIX687" s="417"/>
      <c r="OIY687" s="417"/>
      <c r="OIZ687" s="417"/>
      <c r="OJA687" s="417"/>
      <c r="OJB687" s="417"/>
      <c r="OJC687" s="417"/>
      <c r="OJD687" s="417"/>
      <c r="OJE687" s="417"/>
      <c r="OJF687" s="417"/>
      <c r="OJG687" s="417"/>
      <c r="OJH687" s="417"/>
      <c r="OJI687" s="417"/>
      <c r="OJJ687" s="417"/>
      <c r="OJK687" s="417"/>
      <c r="OJL687" s="417"/>
      <c r="OJM687" s="417"/>
      <c r="OJN687" s="418"/>
      <c r="OJO687" s="418"/>
      <c r="OJP687" s="418"/>
      <c r="OJQ687" s="418"/>
      <c r="OJR687" s="418"/>
      <c r="OJS687" s="417"/>
      <c r="OJT687" s="417"/>
      <c r="OJU687" s="418"/>
      <c r="OJV687" s="418"/>
      <c r="OJW687" s="417"/>
      <c r="OJX687" s="417"/>
      <c r="OJY687" s="418"/>
      <c r="OJZ687" s="418"/>
      <c r="OKA687" s="417"/>
      <c r="OKB687" s="417"/>
      <c r="OKC687" s="417"/>
      <c r="OKD687" s="417"/>
      <c r="OKE687" s="417"/>
      <c r="OKF687" s="417"/>
      <c r="OKG687" s="417"/>
      <c r="OKH687" s="418"/>
      <c r="OKI687" s="418"/>
      <c r="OKJ687" s="417"/>
      <c r="OKK687" s="417"/>
      <c r="OKL687" s="418"/>
      <c r="OKM687" s="418"/>
      <c r="OKN687" s="417"/>
      <c r="OKO687" s="417"/>
      <c r="OKP687" s="417"/>
      <c r="OKQ687" s="417"/>
      <c r="OKR687" s="417"/>
      <c r="OKS687" s="411"/>
      <c r="OKT687" s="443"/>
      <c r="OKU687" s="417"/>
      <c r="OKV687" s="417"/>
      <c r="OKW687" s="417"/>
      <c r="OKX687" s="417"/>
      <c r="OKY687" s="417"/>
      <c r="OKZ687" s="417"/>
      <c r="OLA687" s="417"/>
      <c r="OLB687" s="416"/>
      <c r="OLC687" s="416"/>
      <c r="OLD687" s="416"/>
      <c r="OLE687" s="416"/>
      <c r="OLF687" s="416"/>
      <c r="OLG687" s="416"/>
      <c r="OLH687" s="416"/>
      <c r="OLI687" s="416"/>
      <c r="OLJ687" s="416"/>
      <c r="OLK687" s="416"/>
      <c r="OLL687" s="416"/>
      <c r="OLM687" s="416"/>
      <c r="OLN687" s="416"/>
      <c r="OLO687" s="416"/>
      <c r="OLP687" s="416"/>
      <c r="OLQ687" s="416"/>
      <c r="OLR687" s="416"/>
      <c r="OLS687" s="416"/>
      <c r="OLT687" s="416"/>
      <c r="OLU687" s="416"/>
      <c r="OLV687" s="416"/>
      <c r="OLW687" s="416"/>
      <c r="OLX687" s="416"/>
      <c r="OLY687" s="416"/>
      <c r="OLZ687" s="416"/>
      <c r="OMA687" s="416"/>
      <c r="OMB687" s="416"/>
      <c r="OMC687" s="416"/>
      <c r="OMD687" s="416"/>
      <c r="OME687" s="416"/>
      <c r="OMF687" s="416"/>
      <c r="OMG687" s="416"/>
      <c r="OMH687" s="416"/>
      <c r="OMI687" s="416"/>
      <c r="OMJ687" s="416"/>
      <c r="OMK687" s="416"/>
      <c r="OML687" s="416"/>
      <c r="OMM687" s="416"/>
      <c r="OMN687" s="416"/>
      <c r="OMO687" s="416"/>
      <c r="OMP687" s="416"/>
      <c r="OMQ687" s="416"/>
      <c r="OMR687" s="416"/>
      <c r="OMS687" s="416"/>
      <c r="OMT687" s="417"/>
      <c r="OMU687" s="417"/>
      <c r="OMV687" s="417"/>
      <c r="OMW687" s="417"/>
      <c r="OMX687" s="417"/>
      <c r="OMY687" s="417"/>
      <c r="OMZ687" s="417"/>
      <c r="ONA687" s="417"/>
      <c r="ONB687" s="417"/>
      <c r="ONC687" s="417"/>
      <c r="OND687" s="417"/>
      <c r="ONE687" s="417"/>
      <c r="ONF687" s="417"/>
      <c r="ONG687" s="417"/>
      <c r="ONH687" s="417"/>
      <c r="ONI687" s="417"/>
      <c r="ONJ687" s="417"/>
      <c r="ONK687" s="417"/>
      <c r="ONL687" s="417"/>
      <c r="ONM687" s="417"/>
      <c r="ONN687" s="417"/>
      <c r="ONO687" s="417"/>
      <c r="ONP687" s="417"/>
      <c r="ONQ687" s="417"/>
      <c r="ONR687" s="418"/>
      <c r="ONS687" s="418"/>
      <c r="ONT687" s="418"/>
      <c r="ONU687" s="418"/>
      <c r="ONV687" s="418"/>
      <c r="ONW687" s="417"/>
      <c r="ONX687" s="417"/>
      <c r="ONY687" s="418"/>
      <c r="ONZ687" s="418"/>
      <c r="OOA687" s="417"/>
      <c r="OOB687" s="417"/>
      <c r="OOC687" s="418"/>
      <c r="OOD687" s="418"/>
      <c r="OOE687" s="417"/>
      <c r="OOF687" s="417"/>
      <c r="OOG687" s="417"/>
      <c r="OOH687" s="417"/>
      <c r="OOI687" s="417"/>
      <c r="OOJ687" s="417"/>
      <c r="OOK687" s="417"/>
      <c r="OOL687" s="418"/>
      <c r="OOM687" s="418"/>
      <c r="OON687" s="417"/>
      <c r="OOO687" s="417"/>
      <c r="OOP687" s="418"/>
      <c r="OOQ687" s="418"/>
      <c r="OOR687" s="417"/>
      <c r="OOS687" s="417"/>
      <c r="OOT687" s="417"/>
      <c r="OOU687" s="417"/>
      <c r="OOV687" s="417"/>
      <c r="OOW687" s="411"/>
      <c r="OOX687" s="443"/>
      <c r="OOY687" s="417"/>
      <c r="OOZ687" s="417"/>
      <c r="OPA687" s="417"/>
      <c r="OPB687" s="417"/>
      <c r="OPC687" s="417"/>
      <c r="OPD687" s="417"/>
      <c r="OPE687" s="417"/>
      <c r="OPF687" s="416"/>
      <c r="OPG687" s="416"/>
      <c r="OPH687" s="416"/>
      <c r="OPI687" s="416"/>
      <c r="OPJ687" s="416"/>
      <c r="OPK687" s="416"/>
      <c r="OPL687" s="416"/>
      <c r="OPM687" s="416"/>
      <c r="OPN687" s="416"/>
      <c r="OPO687" s="416"/>
      <c r="OPP687" s="416"/>
      <c r="OPQ687" s="416"/>
      <c r="OPR687" s="416"/>
      <c r="OPS687" s="416"/>
      <c r="OPT687" s="416"/>
      <c r="OPU687" s="416"/>
      <c r="OPV687" s="416"/>
      <c r="OPW687" s="416"/>
      <c r="OPX687" s="416"/>
      <c r="OPY687" s="416"/>
      <c r="OPZ687" s="416"/>
      <c r="OQA687" s="416"/>
      <c r="OQB687" s="416"/>
      <c r="OQC687" s="416"/>
      <c r="OQD687" s="416"/>
      <c r="OQE687" s="416"/>
      <c r="OQF687" s="416"/>
      <c r="OQG687" s="416"/>
      <c r="OQH687" s="416"/>
      <c r="OQI687" s="416"/>
      <c r="OQJ687" s="416"/>
      <c r="OQK687" s="416"/>
      <c r="OQL687" s="416"/>
      <c r="OQM687" s="416"/>
      <c r="OQN687" s="416"/>
      <c r="OQO687" s="416"/>
      <c r="OQP687" s="416"/>
      <c r="OQQ687" s="416"/>
      <c r="OQR687" s="416"/>
      <c r="OQS687" s="416"/>
      <c r="OQT687" s="416"/>
      <c r="OQU687" s="416"/>
      <c r="OQV687" s="416"/>
      <c r="OQW687" s="416"/>
      <c r="OQX687" s="417"/>
      <c r="OQY687" s="417"/>
      <c r="OQZ687" s="417"/>
      <c r="ORA687" s="417"/>
      <c r="ORB687" s="417"/>
      <c r="ORC687" s="417"/>
      <c r="ORD687" s="417"/>
      <c r="ORE687" s="417"/>
      <c r="ORF687" s="417"/>
      <c r="ORG687" s="417"/>
      <c r="ORH687" s="417"/>
      <c r="ORI687" s="417"/>
      <c r="ORJ687" s="417"/>
      <c r="ORK687" s="417"/>
      <c r="ORL687" s="417"/>
      <c r="ORM687" s="417"/>
      <c r="ORN687" s="417"/>
      <c r="ORO687" s="417"/>
      <c r="ORP687" s="417"/>
      <c r="ORQ687" s="417"/>
      <c r="ORR687" s="417"/>
      <c r="ORS687" s="417"/>
      <c r="ORT687" s="417"/>
      <c r="ORU687" s="417"/>
      <c r="ORV687" s="418"/>
      <c r="ORW687" s="418"/>
      <c r="ORX687" s="418"/>
      <c r="ORY687" s="418"/>
      <c r="ORZ687" s="418"/>
      <c r="OSA687" s="417"/>
      <c r="OSB687" s="417"/>
      <c r="OSC687" s="418"/>
      <c r="OSD687" s="418"/>
      <c r="OSE687" s="417"/>
      <c r="OSF687" s="417"/>
      <c r="OSG687" s="418"/>
      <c r="OSH687" s="418"/>
      <c r="OSI687" s="417"/>
      <c r="OSJ687" s="417"/>
      <c r="OSK687" s="417"/>
      <c r="OSL687" s="417"/>
      <c r="OSM687" s="417"/>
      <c r="OSN687" s="417"/>
      <c r="OSO687" s="417"/>
      <c r="OSP687" s="418"/>
      <c r="OSQ687" s="418"/>
      <c r="OSR687" s="417"/>
      <c r="OSS687" s="417"/>
      <c r="OST687" s="418"/>
      <c r="OSU687" s="418"/>
      <c r="OSV687" s="417"/>
      <c r="OSW687" s="417"/>
      <c r="OSX687" s="417"/>
      <c r="OSY687" s="417"/>
      <c r="OSZ687" s="417"/>
      <c r="OTA687" s="411"/>
      <c r="OTB687" s="443"/>
      <c r="OTC687" s="417"/>
      <c r="OTD687" s="417"/>
      <c r="OTE687" s="417"/>
      <c r="OTF687" s="417"/>
      <c r="OTG687" s="417"/>
      <c r="OTH687" s="417"/>
      <c r="OTI687" s="417"/>
      <c r="OTJ687" s="416"/>
      <c r="OTK687" s="416"/>
      <c r="OTL687" s="416"/>
      <c r="OTM687" s="416"/>
      <c r="OTN687" s="416"/>
      <c r="OTO687" s="416"/>
      <c r="OTP687" s="416"/>
      <c r="OTQ687" s="416"/>
      <c r="OTR687" s="416"/>
      <c r="OTS687" s="416"/>
      <c r="OTT687" s="416"/>
      <c r="OTU687" s="416"/>
      <c r="OTV687" s="416"/>
      <c r="OTW687" s="416"/>
      <c r="OTX687" s="416"/>
      <c r="OTY687" s="416"/>
      <c r="OTZ687" s="416"/>
      <c r="OUA687" s="416"/>
      <c r="OUB687" s="416"/>
      <c r="OUC687" s="416"/>
      <c r="OUD687" s="416"/>
      <c r="OUE687" s="416"/>
      <c r="OUF687" s="416"/>
      <c r="OUG687" s="416"/>
      <c r="OUH687" s="416"/>
      <c r="OUI687" s="416"/>
      <c r="OUJ687" s="416"/>
      <c r="OUK687" s="416"/>
      <c r="OUL687" s="416"/>
      <c r="OUM687" s="416"/>
      <c r="OUN687" s="416"/>
      <c r="OUO687" s="416"/>
      <c r="OUP687" s="416"/>
      <c r="OUQ687" s="416"/>
      <c r="OUR687" s="416"/>
      <c r="OUS687" s="416"/>
      <c r="OUT687" s="416"/>
      <c r="OUU687" s="416"/>
      <c r="OUV687" s="416"/>
      <c r="OUW687" s="416"/>
      <c r="OUX687" s="416"/>
      <c r="OUY687" s="416"/>
      <c r="OUZ687" s="416"/>
      <c r="OVA687" s="416"/>
      <c r="OVB687" s="417"/>
      <c r="OVC687" s="417"/>
      <c r="OVD687" s="417"/>
      <c r="OVE687" s="417"/>
      <c r="OVF687" s="417"/>
      <c r="OVG687" s="417"/>
      <c r="OVH687" s="417"/>
      <c r="OVI687" s="417"/>
      <c r="OVJ687" s="417"/>
      <c r="OVK687" s="417"/>
      <c r="OVL687" s="417"/>
      <c r="OVM687" s="417"/>
      <c r="OVN687" s="417"/>
      <c r="OVO687" s="417"/>
      <c r="OVP687" s="417"/>
      <c r="OVQ687" s="417"/>
      <c r="OVR687" s="417"/>
      <c r="OVS687" s="417"/>
      <c r="OVT687" s="417"/>
      <c r="OVU687" s="417"/>
      <c r="OVV687" s="417"/>
      <c r="OVW687" s="417"/>
      <c r="OVX687" s="417"/>
      <c r="OVY687" s="417"/>
      <c r="OVZ687" s="418"/>
      <c r="OWA687" s="418"/>
      <c r="OWB687" s="418"/>
      <c r="OWC687" s="418"/>
      <c r="OWD687" s="418"/>
      <c r="OWE687" s="417"/>
      <c r="OWF687" s="417"/>
      <c r="OWG687" s="418"/>
      <c r="OWH687" s="418"/>
      <c r="OWI687" s="417"/>
      <c r="OWJ687" s="417"/>
      <c r="OWK687" s="418"/>
      <c r="OWL687" s="418"/>
      <c r="OWM687" s="417"/>
      <c r="OWN687" s="417"/>
      <c r="OWO687" s="417"/>
      <c r="OWP687" s="417"/>
      <c r="OWQ687" s="417"/>
      <c r="OWR687" s="417"/>
      <c r="OWS687" s="417"/>
      <c r="OWT687" s="418"/>
      <c r="OWU687" s="418"/>
      <c r="OWV687" s="417"/>
      <c r="OWW687" s="417"/>
      <c r="OWX687" s="418"/>
      <c r="OWY687" s="418"/>
      <c r="OWZ687" s="417"/>
      <c r="OXA687" s="417"/>
      <c r="OXB687" s="417"/>
      <c r="OXC687" s="417"/>
      <c r="OXD687" s="417"/>
      <c r="OXE687" s="411"/>
      <c r="OXF687" s="443"/>
      <c r="OXG687" s="417"/>
      <c r="OXH687" s="417"/>
      <c r="OXI687" s="417"/>
      <c r="OXJ687" s="417"/>
      <c r="OXK687" s="417"/>
      <c r="OXL687" s="417"/>
      <c r="OXM687" s="417"/>
      <c r="OXN687" s="416"/>
      <c r="OXO687" s="416"/>
      <c r="OXP687" s="416"/>
      <c r="OXQ687" s="416"/>
      <c r="OXR687" s="416"/>
      <c r="OXS687" s="416"/>
      <c r="OXT687" s="416"/>
      <c r="OXU687" s="416"/>
      <c r="OXV687" s="416"/>
      <c r="OXW687" s="416"/>
      <c r="OXX687" s="416"/>
      <c r="OXY687" s="416"/>
      <c r="OXZ687" s="416"/>
      <c r="OYA687" s="416"/>
      <c r="OYB687" s="416"/>
      <c r="OYC687" s="416"/>
      <c r="OYD687" s="416"/>
      <c r="OYE687" s="416"/>
      <c r="OYF687" s="416"/>
      <c r="OYG687" s="416"/>
      <c r="OYH687" s="416"/>
      <c r="OYI687" s="416"/>
      <c r="OYJ687" s="416"/>
      <c r="OYK687" s="416"/>
      <c r="OYL687" s="416"/>
      <c r="OYM687" s="416"/>
      <c r="OYN687" s="416"/>
      <c r="OYO687" s="416"/>
      <c r="OYP687" s="416"/>
      <c r="OYQ687" s="416"/>
      <c r="OYR687" s="416"/>
      <c r="OYS687" s="416"/>
      <c r="OYT687" s="416"/>
      <c r="OYU687" s="416"/>
      <c r="OYV687" s="416"/>
      <c r="OYW687" s="416"/>
      <c r="OYX687" s="416"/>
      <c r="OYY687" s="416"/>
      <c r="OYZ687" s="416"/>
      <c r="OZA687" s="416"/>
      <c r="OZB687" s="416"/>
      <c r="OZC687" s="416"/>
      <c r="OZD687" s="416"/>
      <c r="OZE687" s="416"/>
      <c r="OZF687" s="417"/>
      <c r="OZG687" s="417"/>
      <c r="OZH687" s="417"/>
      <c r="OZI687" s="417"/>
      <c r="OZJ687" s="417"/>
      <c r="OZK687" s="417"/>
      <c r="OZL687" s="417"/>
      <c r="OZM687" s="417"/>
      <c r="OZN687" s="417"/>
      <c r="OZO687" s="417"/>
      <c r="OZP687" s="417"/>
      <c r="OZQ687" s="417"/>
      <c r="OZR687" s="417"/>
      <c r="OZS687" s="417"/>
      <c r="OZT687" s="417"/>
      <c r="OZU687" s="417"/>
      <c r="OZV687" s="417"/>
      <c r="OZW687" s="417"/>
      <c r="OZX687" s="417"/>
      <c r="OZY687" s="417"/>
      <c r="OZZ687" s="417"/>
      <c r="PAA687" s="417"/>
      <c r="PAB687" s="417"/>
      <c r="PAC687" s="417"/>
      <c r="PAD687" s="418"/>
      <c r="PAE687" s="418"/>
      <c r="PAF687" s="418"/>
      <c r="PAG687" s="418"/>
      <c r="PAH687" s="418"/>
      <c r="PAI687" s="417"/>
      <c r="PAJ687" s="417"/>
      <c r="PAK687" s="418"/>
      <c r="PAL687" s="418"/>
      <c r="PAM687" s="417"/>
      <c r="PAN687" s="417"/>
      <c r="PAO687" s="418"/>
      <c r="PAP687" s="418"/>
      <c r="PAQ687" s="417"/>
      <c r="PAR687" s="417"/>
      <c r="PAS687" s="417"/>
      <c r="PAT687" s="417"/>
      <c r="PAU687" s="417"/>
      <c r="PAV687" s="417"/>
      <c r="PAW687" s="417"/>
      <c r="PAX687" s="418"/>
      <c r="PAY687" s="418"/>
      <c r="PAZ687" s="417"/>
      <c r="PBA687" s="417"/>
      <c r="PBB687" s="418"/>
      <c r="PBC687" s="418"/>
      <c r="PBD687" s="417"/>
      <c r="PBE687" s="417"/>
      <c r="PBF687" s="417"/>
      <c r="PBG687" s="417"/>
      <c r="PBH687" s="417"/>
      <c r="PBI687" s="411"/>
      <c r="PBJ687" s="443"/>
      <c r="PBK687" s="417"/>
      <c r="PBL687" s="417"/>
      <c r="PBM687" s="417"/>
      <c r="PBN687" s="417"/>
      <c r="PBO687" s="417"/>
      <c r="PBP687" s="417"/>
      <c r="PBQ687" s="417"/>
      <c r="PBR687" s="416"/>
      <c r="PBS687" s="416"/>
      <c r="PBT687" s="416"/>
      <c r="PBU687" s="416"/>
      <c r="PBV687" s="416"/>
      <c r="PBW687" s="416"/>
      <c r="PBX687" s="416"/>
      <c r="PBY687" s="416"/>
      <c r="PBZ687" s="416"/>
      <c r="PCA687" s="416"/>
      <c r="PCB687" s="416"/>
      <c r="PCC687" s="416"/>
      <c r="PCD687" s="416"/>
      <c r="PCE687" s="416"/>
      <c r="PCF687" s="416"/>
      <c r="PCG687" s="416"/>
      <c r="PCH687" s="416"/>
      <c r="PCI687" s="416"/>
      <c r="PCJ687" s="416"/>
      <c r="PCK687" s="416"/>
      <c r="PCL687" s="416"/>
      <c r="PCM687" s="416"/>
      <c r="PCN687" s="416"/>
      <c r="PCO687" s="416"/>
      <c r="PCP687" s="416"/>
      <c r="PCQ687" s="416"/>
      <c r="PCR687" s="416"/>
      <c r="PCS687" s="416"/>
      <c r="PCT687" s="416"/>
      <c r="PCU687" s="416"/>
      <c r="PCV687" s="416"/>
      <c r="PCW687" s="416"/>
      <c r="PCX687" s="416"/>
      <c r="PCY687" s="416"/>
      <c r="PCZ687" s="416"/>
      <c r="PDA687" s="416"/>
      <c r="PDB687" s="416"/>
      <c r="PDC687" s="416"/>
      <c r="PDD687" s="416"/>
      <c r="PDE687" s="416"/>
      <c r="PDF687" s="416"/>
      <c r="PDG687" s="416"/>
      <c r="PDH687" s="416"/>
      <c r="PDI687" s="416"/>
      <c r="PDJ687" s="417"/>
      <c r="PDK687" s="417"/>
      <c r="PDL687" s="417"/>
      <c r="PDM687" s="417"/>
      <c r="PDN687" s="417"/>
      <c r="PDO687" s="417"/>
      <c r="PDP687" s="417"/>
      <c r="PDQ687" s="417"/>
      <c r="PDR687" s="417"/>
      <c r="PDS687" s="417"/>
      <c r="PDT687" s="417"/>
      <c r="PDU687" s="417"/>
      <c r="PDV687" s="417"/>
      <c r="PDW687" s="417"/>
      <c r="PDX687" s="417"/>
      <c r="PDY687" s="417"/>
      <c r="PDZ687" s="417"/>
      <c r="PEA687" s="417"/>
      <c r="PEB687" s="417"/>
      <c r="PEC687" s="417"/>
      <c r="PED687" s="417"/>
      <c r="PEE687" s="417"/>
      <c r="PEF687" s="417"/>
      <c r="PEG687" s="417"/>
      <c r="PEH687" s="418"/>
      <c r="PEI687" s="418"/>
      <c r="PEJ687" s="418"/>
      <c r="PEK687" s="418"/>
      <c r="PEL687" s="418"/>
      <c r="PEM687" s="417"/>
      <c r="PEN687" s="417"/>
      <c r="PEO687" s="418"/>
      <c r="PEP687" s="418"/>
      <c r="PEQ687" s="417"/>
      <c r="PER687" s="417"/>
      <c r="PES687" s="418"/>
      <c r="PET687" s="418"/>
      <c r="PEU687" s="417"/>
      <c r="PEV687" s="417"/>
      <c r="PEW687" s="417"/>
      <c r="PEX687" s="417"/>
      <c r="PEY687" s="417"/>
      <c r="PEZ687" s="417"/>
      <c r="PFA687" s="417"/>
      <c r="PFB687" s="418"/>
      <c r="PFC687" s="418"/>
      <c r="PFD687" s="417"/>
      <c r="PFE687" s="417"/>
      <c r="PFF687" s="418"/>
      <c r="PFG687" s="418"/>
      <c r="PFH687" s="417"/>
      <c r="PFI687" s="417"/>
      <c r="PFJ687" s="417"/>
      <c r="PFK687" s="417"/>
      <c r="PFL687" s="417"/>
      <c r="PFM687" s="411"/>
      <c r="PFN687" s="443"/>
      <c r="PFO687" s="417"/>
      <c r="PFP687" s="417"/>
      <c r="PFQ687" s="417"/>
      <c r="PFR687" s="417"/>
      <c r="PFS687" s="417"/>
      <c r="PFT687" s="417"/>
      <c r="PFU687" s="417"/>
      <c r="PFV687" s="416"/>
      <c r="PFW687" s="416"/>
      <c r="PFX687" s="416"/>
      <c r="PFY687" s="416"/>
      <c r="PFZ687" s="416"/>
      <c r="PGA687" s="416"/>
      <c r="PGB687" s="416"/>
      <c r="PGC687" s="416"/>
      <c r="PGD687" s="416"/>
      <c r="PGE687" s="416"/>
      <c r="PGF687" s="416"/>
      <c r="PGG687" s="416"/>
      <c r="PGH687" s="416"/>
      <c r="PGI687" s="416"/>
      <c r="PGJ687" s="416"/>
      <c r="PGK687" s="416"/>
      <c r="PGL687" s="416"/>
      <c r="PGM687" s="416"/>
      <c r="PGN687" s="416"/>
      <c r="PGO687" s="416"/>
      <c r="PGP687" s="416"/>
      <c r="PGQ687" s="416"/>
      <c r="PGR687" s="416"/>
      <c r="PGS687" s="416"/>
      <c r="PGT687" s="416"/>
      <c r="PGU687" s="416"/>
      <c r="PGV687" s="416"/>
      <c r="PGW687" s="416"/>
      <c r="PGX687" s="416"/>
      <c r="PGY687" s="416"/>
      <c r="PGZ687" s="416"/>
      <c r="PHA687" s="416"/>
      <c r="PHB687" s="416"/>
      <c r="PHC687" s="416"/>
      <c r="PHD687" s="416"/>
      <c r="PHE687" s="416"/>
      <c r="PHF687" s="416"/>
      <c r="PHG687" s="416"/>
      <c r="PHH687" s="416"/>
      <c r="PHI687" s="416"/>
      <c r="PHJ687" s="416"/>
      <c r="PHK687" s="416"/>
      <c r="PHL687" s="416"/>
      <c r="PHM687" s="416"/>
      <c r="PHN687" s="417"/>
      <c r="PHO687" s="417"/>
      <c r="PHP687" s="417"/>
      <c r="PHQ687" s="417"/>
      <c r="PHR687" s="417"/>
      <c r="PHS687" s="417"/>
      <c r="PHT687" s="417"/>
      <c r="PHU687" s="417"/>
      <c r="PHV687" s="417"/>
      <c r="PHW687" s="417"/>
      <c r="PHX687" s="417"/>
      <c r="PHY687" s="417"/>
      <c r="PHZ687" s="417"/>
      <c r="PIA687" s="417"/>
      <c r="PIB687" s="417"/>
      <c r="PIC687" s="417"/>
      <c r="PID687" s="417"/>
      <c r="PIE687" s="417"/>
      <c r="PIF687" s="417"/>
      <c r="PIG687" s="417"/>
      <c r="PIH687" s="417"/>
      <c r="PII687" s="417"/>
      <c r="PIJ687" s="417"/>
      <c r="PIK687" s="417"/>
      <c r="PIL687" s="418"/>
      <c r="PIM687" s="418"/>
      <c r="PIN687" s="418"/>
      <c r="PIO687" s="418"/>
      <c r="PIP687" s="418"/>
      <c r="PIQ687" s="417"/>
      <c r="PIR687" s="417"/>
      <c r="PIS687" s="418"/>
      <c r="PIT687" s="418"/>
      <c r="PIU687" s="417"/>
      <c r="PIV687" s="417"/>
      <c r="PIW687" s="418"/>
      <c r="PIX687" s="418"/>
      <c r="PIY687" s="417"/>
      <c r="PIZ687" s="417"/>
      <c r="PJA687" s="417"/>
      <c r="PJB687" s="417"/>
      <c r="PJC687" s="417"/>
      <c r="PJD687" s="417"/>
      <c r="PJE687" s="417"/>
      <c r="PJF687" s="418"/>
      <c r="PJG687" s="418"/>
      <c r="PJH687" s="417"/>
      <c r="PJI687" s="417"/>
      <c r="PJJ687" s="418"/>
      <c r="PJK687" s="418"/>
      <c r="PJL687" s="417"/>
      <c r="PJM687" s="417"/>
      <c r="PJN687" s="417"/>
      <c r="PJO687" s="417"/>
      <c r="PJP687" s="417"/>
      <c r="PJQ687" s="411"/>
      <c r="PJR687" s="443"/>
      <c r="PJS687" s="417"/>
      <c r="PJT687" s="417"/>
      <c r="PJU687" s="417"/>
      <c r="PJV687" s="417"/>
      <c r="PJW687" s="417"/>
      <c r="PJX687" s="417"/>
      <c r="PJY687" s="417"/>
      <c r="PJZ687" s="416"/>
      <c r="PKA687" s="416"/>
      <c r="PKB687" s="416"/>
      <c r="PKC687" s="416"/>
      <c r="PKD687" s="416"/>
      <c r="PKE687" s="416"/>
      <c r="PKF687" s="416"/>
      <c r="PKG687" s="416"/>
      <c r="PKH687" s="416"/>
      <c r="PKI687" s="416"/>
      <c r="PKJ687" s="416"/>
      <c r="PKK687" s="416"/>
      <c r="PKL687" s="416"/>
      <c r="PKM687" s="416"/>
      <c r="PKN687" s="416"/>
      <c r="PKO687" s="416"/>
      <c r="PKP687" s="416"/>
      <c r="PKQ687" s="416"/>
      <c r="PKR687" s="416"/>
      <c r="PKS687" s="416"/>
      <c r="PKT687" s="416"/>
      <c r="PKU687" s="416"/>
      <c r="PKV687" s="416"/>
      <c r="PKW687" s="416"/>
      <c r="PKX687" s="416"/>
      <c r="PKY687" s="416"/>
      <c r="PKZ687" s="416"/>
      <c r="PLA687" s="416"/>
      <c r="PLB687" s="416"/>
      <c r="PLC687" s="416"/>
      <c r="PLD687" s="416"/>
      <c r="PLE687" s="416"/>
      <c r="PLF687" s="416"/>
      <c r="PLG687" s="416"/>
      <c r="PLH687" s="416"/>
      <c r="PLI687" s="416"/>
      <c r="PLJ687" s="416"/>
      <c r="PLK687" s="416"/>
      <c r="PLL687" s="416"/>
      <c r="PLM687" s="416"/>
      <c r="PLN687" s="416"/>
      <c r="PLO687" s="416"/>
      <c r="PLP687" s="416"/>
      <c r="PLQ687" s="416"/>
      <c r="PLR687" s="417"/>
      <c r="PLS687" s="417"/>
      <c r="PLT687" s="417"/>
      <c r="PLU687" s="417"/>
      <c r="PLV687" s="417"/>
      <c r="PLW687" s="417"/>
      <c r="PLX687" s="417"/>
      <c r="PLY687" s="417"/>
      <c r="PLZ687" s="417"/>
      <c r="PMA687" s="417"/>
      <c r="PMB687" s="417"/>
      <c r="PMC687" s="417"/>
      <c r="PMD687" s="417"/>
      <c r="PME687" s="417"/>
      <c r="PMF687" s="417"/>
      <c r="PMG687" s="417"/>
      <c r="PMH687" s="417"/>
      <c r="PMI687" s="417"/>
      <c r="PMJ687" s="417"/>
      <c r="PMK687" s="417"/>
      <c r="PML687" s="417"/>
      <c r="PMM687" s="417"/>
      <c r="PMN687" s="417"/>
      <c r="PMO687" s="417"/>
      <c r="PMP687" s="418"/>
      <c r="PMQ687" s="418"/>
      <c r="PMR687" s="418"/>
      <c r="PMS687" s="418"/>
      <c r="PMT687" s="418"/>
      <c r="PMU687" s="417"/>
      <c r="PMV687" s="417"/>
      <c r="PMW687" s="418"/>
      <c r="PMX687" s="418"/>
      <c r="PMY687" s="417"/>
      <c r="PMZ687" s="417"/>
      <c r="PNA687" s="418"/>
      <c r="PNB687" s="418"/>
      <c r="PNC687" s="417"/>
      <c r="PND687" s="417"/>
      <c r="PNE687" s="417"/>
      <c r="PNF687" s="417"/>
      <c r="PNG687" s="417"/>
      <c r="PNH687" s="417"/>
      <c r="PNI687" s="417"/>
      <c r="PNJ687" s="418"/>
      <c r="PNK687" s="418"/>
      <c r="PNL687" s="417"/>
      <c r="PNM687" s="417"/>
      <c r="PNN687" s="418"/>
      <c r="PNO687" s="418"/>
      <c r="PNP687" s="417"/>
      <c r="PNQ687" s="417"/>
      <c r="PNR687" s="417"/>
      <c r="PNS687" s="417"/>
      <c r="PNT687" s="417"/>
      <c r="PNU687" s="411"/>
      <c r="PNV687" s="443"/>
      <c r="PNW687" s="417"/>
      <c r="PNX687" s="417"/>
      <c r="PNY687" s="417"/>
      <c r="PNZ687" s="417"/>
      <c r="POA687" s="417"/>
      <c r="POB687" s="417"/>
      <c r="POC687" s="417"/>
      <c r="POD687" s="416"/>
      <c r="POE687" s="416"/>
      <c r="POF687" s="416"/>
      <c r="POG687" s="416"/>
      <c r="POH687" s="416"/>
      <c r="POI687" s="416"/>
      <c r="POJ687" s="416"/>
      <c r="POK687" s="416"/>
      <c r="POL687" s="416"/>
      <c r="POM687" s="416"/>
      <c r="PON687" s="416"/>
      <c r="POO687" s="416"/>
      <c r="POP687" s="416"/>
      <c r="POQ687" s="416"/>
      <c r="POR687" s="416"/>
      <c r="POS687" s="416"/>
      <c r="POT687" s="416"/>
      <c r="POU687" s="416"/>
      <c r="POV687" s="416"/>
      <c r="POW687" s="416"/>
      <c r="POX687" s="416"/>
      <c r="POY687" s="416"/>
      <c r="POZ687" s="416"/>
      <c r="PPA687" s="416"/>
      <c r="PPB687" s="416"/>
      <c r="PPC687" s="416"/>
      <c r="PPD687" s="416"/>
      <c r="PPE687" s="416"/>
      <c r="PPF687" s="416"/>
      <c r="PPG687" s="416"/>
      <c r="PPH687" s="416"/>
      <c r="PPI687" s="416"/>
      <c r="PPJ687" s="416"/>
      <c r="PPK687" s="416"/>
      <c r="PPL687" s="416"/>
      <c r="PPM687" s="416"/>
      <c r="PPN687" s="416"/>
      <c r="PPO687" s="416"/>
      <c r="PPP687" s="416"/>
      <c r="PPQ687" s="416"/>
      <c r="PPR687" s="416"/>
      <c r="PPS687" s="416"/>
      <c r="PPT687" s="416"/>
      <c r="PPU687" s="416"/>
      <c r="PPV687" s="417"/>
      <c r="PPW687" s="417"/>
      <c r="PPX687" s="417"/>
      <c r="PPY687" s="417"/>
      <c r="PPZ687" s="417"/>
      <c r="PQA687" s="417"/>
      <c r="PQB687" s="417"/>
      <c r="PQC687" s="417"/>
      <c r="PQD687" s="417"/>
      <c r="PQE687" s="417"/>
      <c r="PQF687" s="417"/>
      <c r="PQG687" s="417"/>
      <c r="PQH687" s="417"/>
      <c r="PQI687" s="417"/>
      <c r="PQJ687" s="417"/>
      <c r="PQK687" s="417"/>
      <c r="PQL687" s="417"/>
      <c r="PQM687" s="417"/>
      <c r="PQN687" s="417"/>
      <c r="PQO687" s="417"/>
      <c r="PQP687" s="417"/>
      <c r="PQQ687" s="417"/>
      <c r="PQR687" s="417"/>
      <c r="PQS687" s="417"/>
      <c r="PQT687" s="418"/>
      <c r="PQU687" s="418"/>
      <c r="PQV687" s="418"/>
      <c r="PQW687" s="418"/>
      <c r="PQX687" s="418"/>
      <c r="PQY687" s="417"/>
      <c r="PQZ687" s="417"/>
      <c r="PRA687" s="418"/>
      <c r="PRB687" s="418"/>
      <c r="PRC687" s="417"/>
      <c r="PRD687" s="417"/>
      <c r="PRE687" s="418"/>
      <c r="PRF687" s="418"/>
      <c r="PRG687" s="417"/>
      <c r="PRH687" s="417"/>
      <c r="PRI687" s="417"/>
      <c r="PRJ687" s="417"/>
      <c r="PRK687" s="417"/>
      <c r="PRL687" s="417"/>
      <c r="PRM687" s="417"/>
      <c r="PRN687" s="418"/>
      <c r="PRO687" s="418"/>
      <c r="PRP687" s="417"/>
      <c r="PRQ687" s="417"/>
      <c r="PRR687" s="418"/>
      <c r="PRS687" s="418"/>
      <c r="PRT687" s="417"/>
      <c r="PRU687" s="417"/>
      <c r="PRV687" s="417"/>
      <c r="PRW687" s="417"/>
      <c r="PRX687" s="417"/>
      <c r="PRY687" s="411"/>
      <c r="PRZ687" s="443"/>
      <c r="PSA687" s="417"/>
      <c r="PSB687" s="417"/>
      <c r="PSC687" s="417"/>
      <c r="PSD687" s="417"/>
      <c r="PSE687" s="417"/>
      <c r="PSF687" s="417"/>
      <c r="PSG687" s="417"/>
      <c r="PSH687" s="416"/>
      <c r="PSI687" s="416"/>
      <c r="PSJ687" s="416"/>
      <c r="PSK687" s="416"/>
      <c r="PSL687" s="416"/>
      <c r="PSM687" s="416"/>
      <c r="PSN687" s="416"/>
      <c r="PSO687" s="416"/>
      <c r="PSP687" s="416"/>
      <c r="PSQ687" s="416"/>
      <c r="PSR687" s="416"/>
      <c r="PSS687" s="416"/>
      <c r="PST687" s="416"/>
      <c r="PSU687" s="416"/>
      <c r="PSV687" s="416"/>
      <c r="PSW687" s="416"/>
      <c r="PSX687" s="416"/>
      <c r="PSY687" s="416"/>
      <c r="PSZ687" s="416"/>
      <c r="PTA687" s="416"/>
      <c r="PTB687" s="416"/>
      <c r="PTC687" s="416"/>
      <c r="PTD687" s="416"/>
      <c r="PTE687" s="416"/>
      <c r="PTF687" s="416"/>
      <c r="PTG687" s="416"/>
      <c r="PTH687" s="416"/>
      <c r="PTI687" s="416"/>
      <c r="PTJ687" s="416"/>
      <c r="PTK687" s="416"/>
      <c r="PTL687" s="416"/>
      <c r="PTM687" s="416"/>
      <c r="PTN687" s="416"/>
      <c r="PTO687" s="416"/>
      <c r="PTP687" s="416"/>
      <c r="PTQ687" s="416"/>
      <c r="PTR687" s="416"/>
      <c r="PTS687" s="416"/>
      <c r="PTT687" s="416"/>
      <c r="PTU687" s="416"/>
      <c r="PTV687" s="416"/>
      <c r="PTW687" s="416"/>
      <c r="PTX687" s="416"/>
      <c r="PTY687" s="416"/>
      <c r="PTZ687" s="417"/>
      <c r="PUA687" s="417"/>
      <c r="PUB687" s="417"/>
      <c r="PUC687" s="417"/>
      <c r="PUD687" s="417"/>
      <c r="PUE687" s="417"/>
      <c r="PUF687" s="417"/>
      <c r="PUG687" s="417"/>
      <c r="PUH687" s="417"/>
      <c r="PUI687" s="417"/>
      <c r="PUJ687" s="417"/>
      <c r="PUK687" s="417"/>
      <c r="PUL687" s="417"/>
      <c r="PUM687" s="417"/>
      <c r="PUN687" s="417"/>
      <c r="PUO687" s="417"/>
      <c r="PUP687" s="417"/>
      <c r="PUQ687" s="417"/>
      <c r="PUR687" s="417"/>
      <c r="PUS687" s="417"/>
      <c r="PUT687" s="417"/>
      <c r="PUU687" s="417"/>
      <c r="PUV687" s="417"/>
      <c r="PUW687" s="417"/>
      <c r="PUX687" s="418"/>
      <c r="PUY687" s="418"/>
      <c r="PUZ687" s="418"/>
      <c r="PVA687" s="418"/>
      <c r="PVB687" s="418"/>
      <c r="PVC687" s="417"/>
      <c r="PVD687" s="417"/>
      <c r="PVE687" s="418"/>
      <c r="PVF687" s="418"/>
      <c r="PVG687" s="417"/>
      <c r="PVH687" s="417"/>
      <c r="PVI687" s="418"/>
      <c r="PVJ687" s="418"/>
      <c r="PVK687" s="417"/>
      <c r="PVL687" s="417"/>
      <c r="PVM687" s="417"/>
      <c r="PVN687" s="417"/>
      <c r="PVO687" s="417"/>
      <c r="PVP687" s="417"/>
      <c r="PVQ687" s="417"/>
      <c r="PVR687" s="418"/>
      <c r="PVS687" s="418"/>
      <c r="PVT687" s="417"/>
      <c r="PVU687" s="417"/>
      <c r="PVV687" s="418"/>
      <c r="PVW687" s="418"/>
      <c r="PVX687" s="417"/>
      <c r="PVY687" s="417"/>
      <c r="PVZ687" s="417"/>
      <c r="PWA687" s="417"/>
      <c r="PWB687" s="417"/>
      <c r="PWC687" s="411"/>
      <c r="PWD687" s="443"/>
      <c r="PWE687" s="417"/>
      <c r="PWF687" s="417"/>
      <c r="PWG687" s="417"/>
      <c r="PWH687" s="417"/>
      <c r="PWI687" s="417"/>
      <c r="PWJ687" s="417"/>
      <c r="PWK687" s="417"/>
      <c r="PWL687" s="416"/>
      <c r="PWM687" s="416"/>
      <c r="PWN687" s="416"/>
      <c r="PWO687" s="416"/>
      <c r="PWP687" s="416"/>
      <c r="PWQ687" s="416"/>
      <c r="PWR687" s="416"/>
      <c r="PWS687" s="416"/>
      <c r="PWT687" s="416"/>
      <c r="PWU687" s="416"/>
      <c r="PWV687" s="416"/>
      <c r="PWW687" s="416"/>
      <c r="PWX687" s="416"/>
      <c r="PWY687" s="416"/>
      <c r="PWZ687" s="416"/>
      <c r="PXA687" s="416"/>
      <c r="PXB687" s="416"/>
      <c r="PXC687" s="416"/>
      <c r="PXD687" s="416"/>
      <c r="PXE687" s="416"/>
      <c r="PXF687" s="416"/>
      <c r="PXG687" s="416"/>
      <c r="PXH687" s="416"/>
      <c r="PXI687" s="416"/>
      <c r="PXJ687" s="416"/>
      <c r="PXK687" s="416"/>
      <c r="PXL687" s="416"/>
      <c r="PXM687" s="416"/>
      <c r="PXN687" s="416"/>
      <c r="PXO687" s="416"/>
      <c r="PXP687" s="416"/>
      <c r="PXQ687" s="416"/>
      <c r="PXR687" s="416"/>
      <c r="PXS687" s="416"/>
      <c r="PXT687" s="416"/>
      <c r="PXU687" s="416"/>
      <c r="PXV687" s="416"/>
      <c r="PXW687" s="416"/>
      <c r="PXX687" s="416"/>
      <c r="PXY687" s="416"/>
      <c r="PXZ687" s="416"/>
      <c r="PYA687" s="416"/>
      <c r="PYB687" s="416"/>
      <c r="PYC687" s="416"/>
      <c r="PYD687" s="417"/>
      <c r="PYE687" s="417"/>
      <c r="PYF687" s="417"/>
      <c r="PYG687" s="417"/>
      <c r="PYH687" s="417"/>
      <c r="PYI687" s="417"/>
      <c r="PYJ687" s="417"/>
      <c r="PYK687" s="417"/>
      <c r="PYL687" s="417"/>
      <c r="PYM687" s="417"/>
      <c r="PYN687" s="417"/>
      <c r="PYO687" s="417"/>
      <c r="PYP687" s="417"/>
      <c r="PYQ687" s="417"/>
      <c r="PYR687" s="417"/>
      <c r="PYS687" s="417"/>
      <c r="PYT687" s="417"/>
      <c r="PYU687" s="417"/>
      <c r="PYV687" s="417"/>
      <c r="PYW687" s="417"/>
      <c r="PYX687" s="417"/>
      <c r="PYY687" s="417"/>
      <c r="PYZ687" s="417"/>
      <c r="PZA687" s="417"/>
      <c r="PZB687" s="418"/>
      <c r="PZC687" s="418"/>
      <c r="PZD687" s="418"/>
      <c r="PZE687" s="418"/>
      <c r="PZF687" s="418"/>
      <c r="PZG687" s="417"/>
      <c r="PZH687" s="417"/>
      <c r="PZI687" s="418"/>
      <c r="PZJ687" s="418"/>
      <c r="PZK687" s="417"/>
      <c r="PZL687" s="417"/>
      <c r="PZM687" s="418"/>
      <c r="PZN687" s="418"/>
      <c r="PZO687" s="417"/>
      <c r="PZP687" s="417"/>
      <c r="PZQ687" s="417"/>
      <c r="PZR687" s="417"/>
      <c r="PZS687" s="417"/>
      <c r="PZT687" s="417"/>
      <c r="PZU687" s="417"/>
      <c r="PZV687" s="418"/>
      <c r="PZW687" s="418"/>
      <c r="PZX687" s="417"/>
      <c r="PZY687" s="417"/>
      <c r="PZZ687" s="418"/>
      <c r="QAA687" s="418"/>
      <c r="QAB687" s="417"/>
      <c r="QAC687" s="417"/>
      <c r="QAD687" s="417"/>
      <c r="QAE687" s="417"/>
      <c r="QAF687" s="417"/>
      <c r="QAG687" s="411"/>
      <c r="QAH687" s="443"/>
      <c r="QAI687" s="417"/>
      <c r="QAJ687" s="417"/>
      <c r="QAK687" s="417"/>
      <c r="QAL687" s="417"/>
      <c r="QAM687" s="417"/>
      <c r="QAN687" s="417"/>
      <c r="QAO687" s="417"/>
      <c r="QAP687" s="416"/>
      <c r="QAQ687" s="416"/>
      <c r="QAR687" s="416"/>
      <c r="QAS687" s="416"/>
      <c r="QAT687" s="416"/>
      <c r="QAU687" s="416"/>
      <c r="QAV687" s="416"/>
      <c r="QAW687" s="416"/>
      <c r="QAX687" s="416"/>
      <c r="QAY687" s="416"/>
      <c r="QAZ687" s="416"/>
      <c r="QBA687" s="416"/>
      <c r="QBB687" s="416"/>
      <c r="QBC687" s="416"/>
      <c r="QBD687" s="416"/>
      <c r="QBE687" s="416"/>
      <c r="QBF687" s="416"/>
      <c r="QBG687" s="416"/>
      <c r="QBH687" s="416"/>
      <c r="QBI687" s="416"/>
      <c r="QBJ687" s="416"/>
      <c r="QBK687" s="416"/>
      <c r="QBL687" s="416"/>
      <c r="QBM687" s="416"/>
      <c r="QBN687" s="416"/>
      <c r="QBO687" s="416"/>
      <c r="QBP687" s="416"/>
      <c r="QBQ687" s="416"/>
      <c r="QBR687" s="416"/>
      <c r="QBS687" s="416"/>
      <c r="QBT687" s="416"/>
      <c r="QBU687" s="416"/>
      <c r="QBV687" s="416"/>
      <c r="QBW687" s="416"/>
      <c r="QBX687" s="416"/>
      <c r="QBY687" s="416"/>
      <c r="QBZ687" s="416"/>
      <c r="QCA687" s="416"/>
      <c r="QCB687" s="416"/>
      <c r="QCC687" s="416"/>
      <c r="QCD687" s="416"/>
      <c r="QCE687" s="416"/>
      <c r="QCF687" s="416"/>
      <c r="QCG687" s="416"/>
      <c r="QCH687" s="417"/>
      <c r="QCI687" s="417"/>
      <c r="QCJ687" s="417"/>
      <c r="QCK687" s="417"/>
      <c r="QCL687" s="417"/>
      <c r="QCM687" s="417"/>
      <c r="QCN687" s="417"/>
      <c r="QCO687" s="417"/>
      <c r="QCP687" s="417"/>
      <c r="QCQ687" s="417"/>
      <c r="QCR687" s="417"/>
      <c r="QCS687" s="417"/>
      <c r="QCT687" s="417"/>
      <c r="QCU687" s="417"/>
      <c r="QCV687" s="417"/>
      <c r="QCW687" s="417"/>
      <c r="QCX687" s="417"/>
      <c r="QCY687" s="417"/>
      <c r="QCZ687" s="417"/>
      <c r="QDA687" s="417"/>
      <c r="QDB687" s="417"/>
      <c r="QDC687" s="417"/>
      <c r="QDD687" s="417"/>
      <c r="QDE687" s="417"/>
      <c r="QDF687" s="418"/>
      <c r="QDG687" s="418"/>
      <c r="QDH687" s="418"/>
      <c r="QDI687" s="418"/>
      <c r="QDJ687" s="418"/>
      <c r="QDK687" s="417"/>
      <c r="QDL687" s="417"/>
      <c r="QDM687" s="418"/>
      <c r="QDN687" s="418"/>
      <c r="QDO687" s="417"/>
      <c r="QDP687" s="417"/>
      <c r="QDQ687" s="418"/>
      <c r="QDR687" s="418"/>
      <c r="QDS687" s="417"/>
      <c r="QDT687" s="417"/>
      <c r="QDU687" s="417"/>
      <c r="QDV687" s="417"/>
      <c r="QDW687" s="417"/>
      <c r="QDX687" s="417"/>
      <c r="QDY687" s="417"/>
      <c r="QDZ687" s="418"/>
      <c r="QEA687" s="418"/>
      <c r="QEB687" s="417"/>
      <c r="QEC687" s="417"/>
      <c r="QED687" s="418"/>
      <c r="QEE687" s="418"/>
      <c r="QEF687" s="417"/>
      <c r="QEG687" s="417"/>
      <c r="QEH687" s="417"/>
      <c r="QEI687" s="417"/>
      <c r="QEJ687" s="417"/>
      <c r="QEK687" s="411"/>
      <c r="QEL687" s="443"/>
      <c r="QEM687" s="417"/>
      <c r="QEN687" s="417"/>
      <c r="QEO687" s="417"/>
      <c r="QEP687" s="417"/>
      <c r="QEQ687" s="417"/>
      <c r="QER687" s="417"/>
      <c r="QES687" s="417"/>
      <c r="QET687" s="416"/>
      <c r="QEU687" s="416"/>
      <c r="QEV687" s="416"/>
      <c r="QEW687" s="416"/>
      <c r="QEX687" s="416"/>
      <c r="QEY687" s="416"/>
      <c r="QEZ687" s="416"/>
      <c r="QFA687" s="416"/>
      <c r="QFB687" s="416"/>
      <c r="QFC687" s="416"/>
      <c r="QFD687" s="416"/>
      <c r="QFE687" s="416"/>
      <c r="QFF687" s="416"/>
      <c r="QFG687" s="416"/>
      <c r="QFH687" s="416"/>
      <c r="QFI687" s="416"/>
      <c r="QFJ687" s="416"/>
      <c r="QFK687" s="416"/>
      <c r="QFL687" s="416"/>
      <c r="QFM687" s="416"/>
      <c r="QFN687" s="416"/>
      <c r="QFO687" s="416"/>
      <c r="QFP687" s="416"/>
      <c r="QFQ687" s="416"/>
      <c r="QFR687" s="416"/>
      <c r="QFS687" s="416"/>
      <c r="QFT687" s="416"/>
      <c r="QFU687" s="416"/>
      <c r="QFV687" s="416"/>
      <c r="QFW687" s="416"/>
      <c r="QFX687" s="416"/>
      <c r="QFY687" s="416"/>
      <c r="QFZ687" s="416"/>
      <c r="QGA687" s="416"/>
      <c r="QGB687" s="416"/>
      <c r="QGC687" s="416"/>
      <c r="QGD687" s="416"/>
      <c r="QGE687" s="416"/>
      <c r="QGF687" s="416"/>
      <c r="QGG687" s="416"/>
      <c r="QGH687" s="416"/>
      <c r="QGI687" s="416"/>
      <c r="QGJ687" s="416"/>
      <c r="QGK687" s="416"/>
      <c r="QGL687" s="417"/>
      <c r="QGM687" s="417"/>
      <c r="QGN687" s="417"/>
      <c r="QGO687" s="417"/>
      <c r="QGP687" s="417"/>
      <c r="QGQ687" s="417"/>
      <c r="QGR687" s="417"/>
      <c r="QGS687" s="417"/>
      <c r="QGT687" s="417"/>
      <c r="QGU687" s="417"/>
      <c r="QGV687" s="417"/>
      <c r="QGW687" s="417"/>
      <c r="QGX687" s="417"/>
      <c r="QGY687" s="417"/>
      <c r="QGZ687" s="417"/>
      <c r="QHA687" s="417"/>
      <c r="QHB687" s="417"/>
      <c r="QHC687" s="417"/>
      <c r="QHD687" s="417"/>
      <c r="QHE687" s="417"/>
      <c r="QHF687" s="417"/>
      <c r="QHG687" s="417"/>
      <c r="QHH687" s="417"/>
      <c r="QHI687" s="417"/>
      <c r="QHJ687" s="418"/>
      <c r="QHK687" s="418"/>
      <c r="QHL687" s="418"/>
      <c r="QHM687" s="418"/>
      <c r="QHN687" s="418"/>
      <c r="QHO687" s="417"/>
      <c r="QHP687" s="417"/>
      <c r="QHQ687" s="418"/>
      <c r="QHR687" s="418"/>
      <c r="QHS687" s="417"/>
      <c r="QHT687" s="417"/>
      <c r="QHU687" s="418"/>
      <c r="QHV687" s="418"/>
      <c r="QHW687" s="417"/>
      <c r="QHX687" s="417"/>
      <c r="QHY687" s="417"/>
      <c r="QHZ687" s="417"/>
      <c r="QIA687" s="417"/>
      <c r="QIB687" s="417"/>
      <c r="QIC687" s="417"/>
      <c r="QID687" s="418"/>
      <c r="QIE687" s="418"/>
      <c r="QIF687" s="417"/>
      <c r="QIG687" s="417"/>
      <c r="QIH687" s="418"/>
      <c r="QII687" s="418"/>
      <c r="QIJ687" s="417"/>
      <c r="QIK687" s="417"/>
      <c r="QIL687" s="417"/>
      <c r="QIM687" s="417"/>
      <c r="QIN687" s="417"/>
      <c r="QIO687" s="411"/>
      <c r="QIP687" s="443"/>
      <c r="QIQ687" s="417"/>
      <c r="QIR687" s="417"/>
      <c r="QIS687" s="417"/>
      <c r="QIT687" s="417"/>
      <c r="QIU687" s="417"/>
      <c r="QIV687" s="417"/>
      <c r="QIW687" s="417"/>
      <c r="QIX687" s="416"/>
      <c r="QIY687" s="416"/>
      <c r="QIZ687" s="416"/>
      <c r="QJA687" s="416"/>
      <c r="QJB687" s="416"/>
      <c r="QJC687" s="416"/>
      <c r="QJD687" s="416"/>
      <c r="QJE687" s="416"/>
      <c r="QJF687" s="416"/>
      <c r="QJG687" s="416"/>
      <c r="QJH687" s="416"/>
      <c r="QJI687" s="416"/>
      <c r="QJJ687" s="416"/>
      <c r="QJK687" s="416"/>
      <c r="QJL687" s="416"/>
      <c r="QJM687" s="416"/>
      <c r="QJN687" s="416"/>
      <c r="QJO687" s="416"/>
      <c r="QJP687" s="416"/>
      <c r="QJQ687" s="416"/>
      <c r="QJR687" s="416"/>
      <c r="QJS687" s="416"/>
      <c r="QJT687" s="416"/>
      <c r="QJU687" s="416"/>
      <c r="QJV687" s="416"/>
      <c r="QJW687" s="416"/>
      <c r="QJX687" s="416"/>
      <c r="QJY687" s="416"/>
      <c r="QJZ687" s="416"/>
      <c r="QKA687" s="416"/>
      <c r="QKB687" s="416"/>
      <c r="QKC687" s="416"/>
      <c r="QKD687" s="416"/>
      <c r="QKE687" s="416"/>
      <c r="QKF687" s="416"/>
      <c r="QKG687" s="416"/>
      <c r="QKH687" s="416"/>
      <c r="QKI687" s="416"/>
      <c r="QKJ687" s="416"/>
      <c r="QKK687" s="416"/>
      <c r="QKL687" s="416"/>
      <c r="QKM687" s="416"/>
      <c r="QKN687" s="416"/>
      <c r="QKO687" s="416"/>
      <c r="QKP687" s="417"/>
      <c r="QKQ687" s="417"/>
      <c r="QKR687" s="417"/>
      <c r="QKS687" s="417"/>
      <c r="QKT687" s="417"/>
      <c r="QKU687" s="417"/>
      <c r="QKV687" s="417"/>
      <c r="QKW687" s="417"/>
      <c r="QKX687" s="417"/>
      <c r="QKY687" s="417"/>
      <c r="QKZ687" s="417"/>
      <c r="QLA687" s="417"/>
      <c r="QLB687" s="417"/>
      <c r="QLC687" s="417"/>
      <c r="QLD687" s="417"/>
      <c r="QLE687" s="417"/>
      <c r="QLF687" s="417"/>
      <c r="QLG687" s="417"/>
      <c r="QLH687" s="417"/>
      <c r="QLI687" s="417"/>
      <c r="QLJ687" s="417"/>
      <c r="QLK687" s="417"/>
      <c r="QLL687" s="417"/>
      <c r="QLM687" s="417"/>
      <c r="QLN687" s="418"/>
      <c r="QLO687" s="418"/>
      <c r="QLP687" s="418"/>
      <c r="QLQ687" s="418"/>
      <c r="QLR687" s="418"/>
      <c r="QLS687" s="417"/>
      <c r="QLT687" s="417"/>
      <c r="QLU687" s="418"/>
      <c r="QLV687" s="418"/>
      <c r="QLW687" s="417"/>
      <c r="QLX687" s="417"/>
      <c r="QLY687" s="418"/>
      <c r="QLZ687" s="418"/>
      <c r="QMA687" s="417"/>
      <c r="QMB687" s="417"/>
      <c r="QMC687" s="417"/>
      <c r="QMD687" s="417"/>
      <c r="QME687" s="417"/>
      <c r="QMF687" s="417"/>
      <c r="QMG687" s="417"/>
      <c r="QMH687" s="418"/>
      <c r="QMI687" s="418"/>
      <c r="QMJ687" s="417"/>
      <c r="QMK687" s="417"/>
      <c r="QML687" s="418"/>
      <c r="QMM687" s="418"/>
      <c r="QMN687" s="417"/>
      <c r="QMO687" s="417"/>
      <c r="QMP687" s="417"/>
      <c r="QMQ687" s="417"/>
      <c r="QMR687" s="417"/>
      <c r="QMS687" s="411"/>
      <c r="QMT687" s="443"/>
      <c r="QMU687" s="417"/>
      <c r="QMV687" s="417"/>
      <c r="QMW687" s="417"/>
      <c r="QMX687" s="417"/>
      <c r="QMY687" s="417"/>
      <c r="QMZ687" s="417"/>
      <c r="QNA687" s="417"/>
      <c r="QNB687" s="416"/>
      <c r="QNC687" s="416"/>
      <c r="QND687" s="416"/>
      <c r="QNE687" s="416"/>
      <c r="QNF687" s="416"/>
      <c r="QNG687" s="416"/>
      <c r="QNH687" s="416"/>
      <c r="QNI687" s="416"/>
      <c r="QNJ687" s="416"/>
      <c r="QNK687" s="416"/>
      <c r="QNL687" s="416"/>
      <c r="QNM687" s="416"/>
      <c r="QNN687" s="416"/>
      <c r="QNO687" s="416"/>
      <c r="QNP687" s="416"/>
      <c r="QNQ687" s="416"/>
      <c r="QNR687" s="416"/>
      <c r="QNS687" s="416"/>
      <c r="QNT687" s="416"/>
      <c r="QNU687" s="416"/>
      <c r="QNV687" s="416"/>
      <c r="QNW687" s="416"/>
      <c r="QNX687" s="416"/>
      <c r="QNY687" s="416"/>
      <c r="QNZ687" s="416"/>
      <c r="QOA687" s="416"/>
      <c r="QOB687" s="416"/>
      <c r="QOC687" s="416"/>
      <c r="QOD687" s="416"/>
      <c r="QOE687" s="416"/>
      <c r="QOF687" s="416"/>
      <c r="QOG687" s="416"/>
      <c r="QOH687" s="416"/>
      <c r="QOI687" s="416"/>
      <c r="QOJ687" s="416"/>
      <c r="QOK687" s="416"/>
      <c r="QOL687" s="416"/>
      <c r="QOM687" s="416"/>
      <c r="QON687" s="416"/>
      <c r="QOO687" s="416"/>
      <c r="QOP687" s="416"/>
      <c r="QOQ687" s="416"/>
      <c r="QOR687" s="416"/>
      <c r="QOS687" s="416"/>
      <c r="QOT687" s="417"/>
      <c r="QOU687" s="417"/>
      <c r="QOV687" s="417"/>
      <c r="QOW687" s="417"/>
      <c r="QOX687" s="417"/>
      <c r="QOY687" s="417"/>
      <c r="QOZ687" s="417"/>
      <c r="QPA687" s="417"/>
      <c r="QPB687" s="417"/>
      <c r="QPC687" s="417"/>
      <c r="QPD687" s="417"/>
      <c r="QPE687" s="417"/>
      <c r="QPF687" s="417"/>
      <c r="QPG687" s="417"/>
      <c r="QPH687" s="417"/>
      <c r="QPI687" s="417"/>
      <c r="QPJ687" s="417"/>
      <c r="QPK687" s="417"/>
      <c r="QPL687" s="417"/>
      <c r="QPM687" s="417"/>
      <c r="QPN687" s="417"/>
      <c r="QPO687" s="417"/>
      <c r="QPP687" s="417"/>
      <c r="QPQ687" s="417"/>
      <c r="QPR687" s="418"/>
      <c r="QPS687" s="418"/>
      <c r="QPT687" s="418"/>
      <c r="QPU687" s="418"/>
      <c r="QPV687" s="418"/>
      <c r="QPW687" s="417"/>
      <c r="QPX687" s="417"/>
      <c r="QPY687" s="418"/>
      <c r="QPZ687" s="418"/>
      <c r="QQA687" s="417"/>
      <c r="QQB687" s="417"/>
      <c r="QQC687" s="418"/>
      <c r="QQD687" s="418"/>
      <c r="QQE687" s="417"/>
      <c r="QQF687" s="417"/>
      <c r="QQG687" s="417"/>
      <c r="QQH687" s="417"/>
      <c r="QQI687" s="417"/>
      <c r="QQJ687" s="417"/>
      <c r="QQK687" s="417"/>
      <c r="QQL687" s="418"/>
      <c r="QQM687" s="418"/>
      <c r="QQN687" s="417"/>
      <c r="QQO687" s="417"/>
      <c r="QQP687" s="418"/>
      <c r="QQQ687" s="418"/>
      <c r="QQR687" s="417"/>
      <c r="QQS687" s="417"/>
      <c r="QQT687" s="417"/>
      <c r="QQU687" s="417"/>
      <c r="QQV687" s="417"/>
      <c r="QQW687" s="411"/>
      <c r="QQX687" s="443"/>
      <c r="QQY687" s="417"/>
      <c r="QQZ687" s="417"/>
      <c r="QRA687" s="417"/>
      <c r="QRB687" s="417"/>
      <c r="QRC687" s="417"/>
      <c r="QRD687" s="417"/>
      <c r="QRE687" s="417"/>
      <c r="QRF687" s="416"/>
      <c r="QRG687" s="416"/>
      <c r="QRH687" s="416"/>
      <c r="QRI687" s="416"/>
      <c r="QRJ687" s="416"/>
      <c r="QRK687" s="416"/>
      <c r="QRL687" s="416"/>
      <c r="QRM687" s="416"/>
      <c r="QRN687" s="416"/>
      <c r="QRO687" s="416"/>
      <c r="QRP687" s="416"/>
      <c r="QRQ687" s="416"/>
      <c r="QRR687" s="416"/>
      <c r="QRS687" s="416"/>
      <c r="QRT687" s="416"/>
      <c r="QRU687" s="416"/>
      <c r="QRV687" s="416"/>
      <c r="QRW687" s="416"/>
      <c r="QRX687" s="416"/>
      <c r="QRY687" s="416"/>
      <c r="QRZ687" s="416"/>
      <c r="QSA687" s="416"/>
      <c r="QSB687" s="416"/>
      <c r="QSC687" s="416"/>
      <c r="QSD687" s="416"/>
      <c r="QSE687" s="416"/>
      <c r="QSF687" s="416"/>
      <c r="QSG687" s="416"/>
      <c r="QSH687" s="416"/>
      <c r="QSI687" s="416"/>
      <c r="QSJ687" s="416"/>
      <c r="QSK687" s="416"/>
      <c r="QSL687" s="416"/>
      <c r="QSM687" s="416"/>
      <c r="QSN687" s="416"/>
      <c r="QSO687" s="416"/>
      <c r="QSP687" s="416"/>
      <c r="QSQ687" s="416"/>
      <c r="QSR687" s="416"/>
      <c r="QSS687" s="416"/>
      <c r="QST687" s="416"/>
      <c r="QSU687" s="416"/>
      <c r="QSV687" s="416"/>
      <c r="QSW687" s="416"/>
      <c r="QSX687" s="417"/>
      <c r="QSY687" s="417"/>
      <c r="QSZ687" s="417"/>
      <c r="QTA687" s="417"/>
      <c r="QTB687" s="417"/>
      <c r="QTC687" s="417"/>
      <c r="QTD687" s="417"/>
      <c r="QTE687" s="417"/>
      <c r="QTF687" s="417"/>
      <c r="QTG687" s="417"/>
      <c r="QTH687" s="417"/>
      <c r="QTI687" s="417"/>
      <c r="QTJ687" s="417"/>
      <c r="QTK687" s="417"/>
      <c r="QTL687" s="417"/>
      <c r="QTM687" s="417"/>
      <c r="QTN687" s="417"/>
      <c r="QTO687" s="417"/>
      <c r="QTP687" s="417"/>
      <c r="QTQ687" s="417"/>
      <c r="QTR687" s="417"/>
      <c r="QTS687" s="417"/>
      <c r="QTT687" s="417"/>
      <c r="QTU687" s="417"/>
      <c r="QTV687" s="418"/>
      <c r="QTW687" s="418"/>
      <c r="QTX687" s="418"/>
      <c r="QTY687" s="418"/>
      <c r="QTZ687" s="418"/>
      <c r="QUA687" s="417"/>
      <c r="QUB687" s="417"/>
      <c r="QUC687" s="418"/>
      <c r="QUD687" s="418"/>
      <c r="QUE687" s="417"/>
      <c r="QUF687" s="417"/>
      <c r="QUG687" s="418"/>
      <c r="QUH687" s="418"/>
      <c r="QUI687" s="417"/>
      <c r="QUJ687" s="417"/>
      <c r="QUK687" s="417"/>
      <c r="QUL687" s="417"/>
      <c r="QUM687" s="417"/>
      <c r="QUN687" s="417"/>
      <c r="QUO687" s="417"/>
      <c r="QUP687" s="418"/>
      <c r="QUQ687" s="418"/>
      <c r="QUR687" s="417"/>
      <c r="QUS687" s="417"/>
      <c r="QUT687" s="418"/>
      <c r="QUU687" s="418"/>
      <c r="QUV687" s="417"/>
      <c r="QUW687" s="417"/>
      <c r="QUX687" s="417"/>
      <c r="QUY687" s="417"/>
      <c r="QUZ687" s="417"/>
      <c r="QVA687" s="411"/>
      <c r="QVB687" s="443"/>
      <c r="QVC687" s="417"/>
      <c r="QVD687" s="417"/>
      <c r="QVE687" s="417"/>
      <c r="QVF687" s="417"/>
      <c r="QVG687" s="417"/>
      <c r="QVH687" s="417"/>
      <c r="QVI687" s="417"/>
      <c r="QVJ687" s="416"/>
      <c r="QVK687" s="416"/>
      <c r="QVL687" s="416"/>
      <c r="QVM687" s="416"/>
      <c r="QVN687" s="416"/>
      <c r="QVO687" s="416"/>
      <c r="QVP687" s="416"/>
      <c r="QVQ687" s="416"/>
      <c r="QVR687" s="416"/>
      <c r="QVS687" s="416"/>
      <c r="QVT687" s="416"/>
      <c r="QVU687" s="416"/>
      <c r="QVV687" s="416"/>
      <c r="QVW687" s="416"/>
      <c r="QVX687" s="416"/>
      <c r="QVY687" s="416"/>
      <c r="QVZ687" s="416"/>
      <c r="QWA687" s="416"/>
      <c r="QWB687" s="416"/>
      <c r="QWC687" s="416"/>
      <c r="QWD687" s="416"/>
      <c r="QWE687" s="416"/>
      <c r="QWF687" s="416"/>
      <c r="QWG687" s="416"/>
      <c r="QWH687" s="416"/>
      <c r="QWI687" s="416"/>
      <c r="QWJ687" s="416"/>
      <c r="QWK687" s="416"/>
      <c r="QWL687" s="416"/>
      <c r="QWM687" s="416"/>
      <c r="QWN687" s="416"/>
      <c r="QWO687" s="416"/>
      <c r="QWP687" s="416"/>
      <c r="QWQ687" s="416"/>
      <c r="QWR687" s="416"/>
      <c r="QWS687" s="416"/>
      <c r="QWT687" s="416"/>
      <c r="QWU687" s="416"/>
      <c r="QWV687" s="416"/>
      <c r="QWW687" s="416"/>
      <c r="QWX687" s="416"/>
      <c r="QWY687" s="416"/>
      <c r="QWZ687" s="416"/>
      <c r="QXA687" s="416"/>
      <c r="QXB687" s="417"/>
      <c r="QXC687" s="417"/>
      <c r="QXD687" s="417"/>
      <c r="QXE687" s="417"/>
      <c r="QXF687" s="417"/>
      <c r="QXG687" s="417"/>
      <c r="QXH687" s="417"/>
      <c r="QXI687" s="417"/>
      <c r="QXJ687" s="417"/>
      <c r="QXK687" s="417"/>
      <c r="QXL687" s="417"/>
      <c r="QXM687" s="417"/>
      <c r="QXN687" s="417"/>
      <c r="QXO687" s="417"/>
      <c r="QXP687" s="417"/>
      <c r="QXQ687" s="417"/>
      <c r="QXR687" s="417"/>
      <c r="QXS687" s="417"/>
      <c r="QXT687" s="417"/>
      <c r="QXU687" s="417"/>
      <c r="QXV687" s="417"/>
      <c r="QXW687" s="417"/>
      <c r="QXX687" s="417"/>
      <c r="QXY687" s="417"/>
      <c r="QXZ687" s="418"/>
      <c r="QYA687" s="418"/>
      <c r="QYB687" s="418"/>
      <c r="QYC687" s="418"/>
      <c r="QYD687" s="418"/>
      <c r="QYE687" s="417"/>
      <c r="QYF687" s="417"/>
      <c r="QYG687" s="418"/>
      <c r="QYH687" s="418"/>
      <c r="QYI687" s="417"/>
      <c r="QYJ687" s="417"/>
      <c r="QYK687" s="418"/>
      <c r="QYL687" s="418"/>
      <c r="QYM687" s="417"/>
      <c r="QYN687" s="417"/>
      <c r="QYO687" s="417"/>
      <c r="QYP687" s="417"/>
      <c r="QYQ687" s="417"/>
      <c r="QYR687" s="417"/>
      <c r="QYS687" s="417"/>
      <c r="QYT687" s="418"/>
      <c r="QYU687" s="418"/>
      <c r="QYV687" s="417"/>
      <c r="QYW687" s="417"/>
      <c r="QYX687" s="418"/>
      <c r="QYY687" s="418"/>
      <c r="QYZ687" s="417"/>
      <c r="QZA687" s="417"/>
      <c r="QZB687" s="417"/>
      <c r="QZC687" s="417"/>
      <c r="QZD687" s="417"/>
      <c r="QZE687" s="411"/>
      <c r="QZF687" s="443"/>
      <c r="QZG687" s="417"/>
      <c r="QZH687" s="417"/>
      <c r="QZI687" s="417"/>
      <c r="QZJ687" s="417"/>
      <c r="QZK687" s="417"/>
      <c r="QZL687" s="417"/>
      <c r="QZM687" s="417"/>
      <c r="QZN687" s="416"/>
      <c r="QZO687" s="416"/>
      <c r="QZP687" s="416"/>
      <c r="QZQ687" s="416"/>
      <c r="QZR687" s="416"/>
      <c r="QZS687" s="416"/>
      <c r="QZT687" s="416"/>
      <c r="QZU687" s="416"/>
      <c r="QZV687" s="416"/>
      <c r="QZW687" s="416"/>
      <c r="QZX687" s="416"/>
      <c r="QZY687" s="416"/>
      <c r="QZZ687" s="416"/>
      <c r="RAA687" s="416"/>
      <c r="RAB687" s="416"/>
      <c r="RAC687" s="416"/>
      <c r="RAD687" s="416"/>
      <c r="RAE687" s="416"/>
      <c r="RAF687" s="416"/>
      <c r="RAG687" s="416"/>
      <c r="RAH687" s="416"/>
      <c r="RAI687" s="416"/>
      <c r="RAJ687" s="416"/>
      <c r="RAK687" s="416"/>
      <c r="RAL687" s="416"/>
      <c r="RAM687" s="416"/>
      <c r="RAN687" s="416"/>
      <c r="RAO687" s="416"/>
      <c r="RAP687" s="416"/>
      <c r="RAQ687" s="416"/>
      <c r="RAR687" s="416"/>
      <c r="RAS687" s="416"/>
      <c r="RAT687" s="416"/>
      <c r="RAU687" s="416"/>
      <c r="RAV687" s="416"/>
      <c r="RAW687" s="416"/>
      <c r="RAX687" s="416"/>
      <c r="RAY687" s="416"/>
      <c r="RAZ687" s="416"/>
      <c r="RBA687" s="416"/>
      <c r="RBB687" s="416"/>
      <c r="RBC687" s="416"/>
      <c r="RBD687" s="416"/>
      <c r="RBE687" s="416"/>
      <c r="RBF687" s="417"/>
      <c r="RBG687" s="417"/>
      <c r="RBH687" s="417"/>
      <c r="RBI687" s="417"/>
      <c r="RBJ687" s="417"/>
      <c r="RBK687" s="417"/>
      <c r="RBL687" s="417"/>
      <c r="RBM687" s="417"/>
      <c r="RBN687" s="417"/>
      <c r="RBO687" s="417"/>
      <c r="RBP687" s="417"/>
      <c r="RBQ687" s="417"/>
      <c r="RBR687" s="417"/>
      <c r="RBS687" s="417"/>
      <c r="RBT687" s="417"/>
      <c r="RBU687" s="417"/>
      <c r="RBV687" s="417"/>
      <c r="RBW687" s="417"/>
      <c r="RBX687" s="417"/>
      <c r="RBY687" s="417"/>
      <c r="RBZ687" s="417"/>
      <c r="RCA687" s="417"/>
      <c r="RCB687" s="417"/>
    </row>
    <row r="688" spans="1:12248" s="80" customFormat="1" ht="127.5" hidden="1" customHeight="1" x14ac:dyDescent="0.3">
      <c r="A688" s="411"/>
      <c r="B688" s="503" t="s">
        <v>13</v>
      </c>
      <c r="C688" s="444" t="s">
        <v>118</v>
      </c>
      <c r="D688" s="416">
        <f t="shared" si="1624"/>
        <v>0</v>
      </c>
      <c r="E688" s="416">
        <v>0</v>
      </c>
      <c r="F688" s="416"/>
      <c r="G688" s="416">
        <v>0</v>
      </c>
      <c r="H688" s="416">
        <v>0</v>
      </c>
      <c r="I688" s="416">
        <f t="shared" ref="I688:I705" si="1637">K688</f>
        <v>0</v>
      </c>
      <c r="J688" s="416" t="e">
        <f t="shared" ref="J688:J705" si="1638">I688/D688</f>
        <v>#DIV/0!</v>
      </c>
      <c r="K688" s="416">
        <v>0</v>
      </c>
      <c r="L688" s="416"/>
      <c r="M688" s="416"/>
      <c r="N688" s="416"/>
      <c r="O688" s="416"/>
      <c r="P688" s="416"/>
      <c r="Q688" s="416"/>
      <c r="R688" s="416"/>
      <c r="S688" s="416">
        <f t="shared" ref="S688:S705" si="1639">U688</f>
        <v>0</v>
      </c>
      <c r="T688" s="575" t="e">
        <f t="shared" si="1579"/>
        <v>#DIV/0!</v>
      </c>
      <c r="U688" s="417">
        <v>0</v>
      </c>
      <c r="V688" s="575" t="e">
        <f t="shared" ref="V688:V705" si="1640">U688/E688</f>
        <v>#DIV/0!</v>
      </c>
      <c r="W688" s="416"/>
      <c r="X688" s="416"/>
      <c r="Y688" s="416"/>
      <c r="Z688" s="416"/>
      <c r="AA688" s="416"/>
      <c r="AB688" s="416"/>
      <c r="AC688" s="417">
        <f t="shared" si="1620"/>
        <v>0</v>
      </c>
      <c r="AD688" s="575" t="e">
        <f t="shared" si="1621"/>
        <v>#DIV/0!</v>
      </c>
      <c r="AE688" s="417">
        <v>0</v>
      </c>
      <c r="AF688" s="580" t="e">
        <f t="shared" si="1635"/>
        <v>#DIV/0!</v>
      </c>
      <c r="AG688" s="416"/>
      <c r="AH688" s="580" t="e">
        <f t="shared" si="1584"/>
        <v>#DIV/0!</v>
      </c>
      <c r="AI688" s="416"/>
      <c r="AJ688" s="416"/>
      <c r="AK688" s="416"/>
      <c r="AL688" s="580"/>
      <c r="AM688" s="416"/>
      <c r="AN688" s="416"/>
      <c r="AO688" s="416"/>
      <c r="AP688" s="416"/>
      <c r="AQ688" s="416"/>
      <c r="AR688" s="416"/>
      <c r="AS688" s="416"/>
      <c r="AT688" s="416"/>
      <c r="AU688" s="417">
        <f>AV688</f>
        <v>0</v>
      </c>
      <c r="AV688" s="417">
        <f t="shared" si="1625"/>
        <v>0</v>
      </c>
      <c r="AW688" s="417">
        <v>0</v>
      </c>
      <c r="AX688" s="417"/>
      <c r="AY688" s="417">
        <v>0</v>
      </c>
      <c r="AZ688" s="417">
        <v>0</v>
      </c>
      <c r="BA688" s="417">
        <f t="shared" si="1587"/>
        <v>0</v>
      </c>
      <c r="BB688" s="417"/>
      <c r="BC688" s="417"/>
      <c r="BD688" s="417"/>
      <c r="BE688" s="417">
        <f t="shared" si="1588"/>
        <v>0</v>
      </c>
      <c r="BF688" s="417">
        <f>E688</f>
        <v>0</v>
      </c>
      <c r="BG688" s="417"/>
      <c r="BH688" s="417"/>
      <c r="BI688" s="417">
        <f t="shared" si="1626"/>
        <v>0</v>
      </c>
      <c r="BJ688" s="417">
        <v>0</v>
      </c>
      <c r="BK688" s="417"/>
      <c r="BL688" s="417">
        <v>0</v>
      </c>
      <c r="BM688" s="417">
        <v>0</v>
      </c>
      <c r="BN688" s="417">
        <f t="shared" si="1623"/>
        <v>0</v>
      </c>
      <c r="BO688" s="417">
        <f t="shared" si="1627"/>
        <v>0</v>
      </c>
      <c r="BP688" s="417">
        <v>0</v>
      </c>
      <c r="BQ688" s="417"/>
      <c r="BR688" s="417">
        <v>0</v>
      </c>
      <c r="BS688" s="417">
        <v>0</v>
      </c>
      <c r="BT688" s="417">
        <f t="shared" si="1571"/>
        <v>0</v>
      </c>
      <c r="BU688" s="417">
        <f t="shared" si="1572"/>
        <v>0</v>
      </c>
      <c r="BV688" s="417">
        <f t="shared" si="1628"/>
        <v>0</v>
      </c>
      <c r="BW688" s="417">
        <v>0</v>
      </c>
      <c r="BX688" s="417"/>
      <c r="BY688" s="417">
        <v>0</v>
      </c>
      <c r="BZ688" s="417">
        <v>0</v>
      </c>
      <c r="CA688" s="417">
        <f t="shared" si="1574"/>
        <v>0</v>
      </c>
      <c r="CB688" s="417"/>
      <c r="CC688" s="417"/>
      <c r="CD688" s="417"/>
      <c r="CE688" s="417">
        <f t="shared" si="1589"/>
        <v>0</v>
      </c>
      <c r="CF688" s="417">
        <f t="shared" si="1617"/>
        <v>0</v>
      </c>
      <c r="CG688" s="417"/>
      <c r="CH688" s="417">
        <f t="shared" si="1575"/>
        <v>0</v>
      </c>
      <c r="CI688" s="417">
        <f t="shared" si="1636"/>
        <v>0</v>
      </c>
      <c r="CJ688" s="417"/>
      <c r="CK688" s="417">
        <f t="shared" si="1629"/>
        <v>0</v>
      </c>
      <c r="CL688" s="417">
        <v>0</v>
      </c>
      <c r="CM688" s="417"/>
      <c r="CN688" s="417">
        <v>0</v>
      </c>
      <c r="CO688" s="417">
        <v>0</v>
      </c>
      <c r="CP688" s="417"/>
      <c r="CQ688" s="417"/>
      <c r="CR688" s="417"/>
      <c r="CS688" s="417"/>
      <c r="CT688" s="417"/>
      <c r="CU688" s="417"/>
      <c r="CV688" s="417"/>
      <c r="CW688" s="417"/>
      <c r="CX688" s="417"/>
      <c r="CY688" s="417"/>
      <c r="CZ688" s="417"/>
      <c r="DA688" s="417"/>
      <c r="DB688" s="417"/>
      <c r="DC688" s="418"/>
      <c r="DD688" s="418"/>
      <c r="DE688" s="418"/>
      <c r="DF688" s="418"/>
      <c r="DG688" s="416"/>
      <c r="DH688" s="416"/>
      <c r="DI688" s="416"/>
      <c r="DJ688" s="416"/>
      <c r="DK688" s="416"/>
      <c r="DL688" s="416"/>
      <c r="DM688" s="416"/>
      <c r="DN688" s="416"/>
      <c r="DO688" s="416"/>
      <c r="DP688" s="416"/>
      <c r="DQ688" s="416"/>
      <c r="DR688" s="416"/>
      <c r="DS688" s="416"/>
      <c r="DT688" s="416"/>
      <c r="DU688" s="416"/>
      <c r="DV688" s="416"/>
      <c r="DW688" s="416"/>
      <c r="DX688" s="416"/>
      <c r="DY688" s="416"/>
      <c r="DZ688" s="417"/>
      <c r="EA688" s="417"/>
      <c r="EB688" s="417"/>
      <c r="EC688" s="417"/>
      <c r="ED688" s="417"/>
      <c r="EE688" s="417"/>
      <c r="EF688" s="417"/>
      <c r="EG688" s="417"/>
      <c r="EH688" s="417"/>
      <c r="EI688" s="417"/>
      <c r="EJ688" s="417"/>
      <c r="EK688" s="417"/>
      <c r="EL688" s="417"/>
      <c r="EM688" s="417"/>
      <c r="EN688" s="417"/>
      <c r="EO688" s="417"/>
      <c r="EP688" s="417"/>
      <c r="EQ688" s="417"/>
      <c r="ER688" s="417"/>
      <c r="ES688" s="417"/>
      <c r="ET688" s="417"/>
      <c r="EU688" s="417"/>
      <c r="EV688" s="417"/>
      <c r="EW688" s="417"/>
      <c r="EX688" s="418"/>
      <c r="EY688" s="418"/>
      <c r="EZ688" s="418"/>
      <c r="FA688" s="418"/>
      <c r="FB688" s="418"/>
      <c r="FC688" s="417"/>
      <c r="FD688" s="417"/>
      <c r="FE688" s="418"/>
      <c r="FF688" s="418"/>
      <c r="FG688" s="417"/>
      <c r="FH688" s="417"/>
      <c r="FI688" s="418"/>
      <c r="FJ688" s="418"/>
      <c r="FK688" s="417"/>
      <c r="FL688" s="417"/>
      <c r="FM688" s="417"/>
      <c r="FN688" s="417"/>
      <c r="FO688" s="417"/>
      <c r="FP688" s="417"/>
      <c r="FQ688" s="417"/>
      <c r="FR688" s="418"/>
      <c r="FS688" s="418"/>
      <c r="FT688" s="417"/>
      <c r="FU688" s="417"/>
      <c r="FV688" s="418"/>
      <c r="FW688" s="418"/>
      <c r="FX688" s="417"/>
      <c r="FY688" s="417"/>
      <c r="FZ688" s="417"/>
      <c r="GA688" s="417"/>
      <c r="GB688" s="417"/>
      <c r="GC688" s="411"/>
      <c r="GD688" s="443"/>
      <c r="GE688" s="417"/>
      <c r="GF688" s="417"/>
      <c r="GG688" s="417"/>
      <c r="GH688" s="417"/>
      <c r="GI688" s="417"/>
      <c r="GJ688" s="417"/>
      <c r="GK688" s="417"/>
      <c r="GL688" s="416"/>
      <c r="GM688" s="416"/>
      <c r="GN688" s="416"/>
      <c r="GO688" s="416"/>
      <c r="GP688" s="416"/>
      <c r="GQ688" s="416"/>
      <c r="GR688" s="416"/>
      <c r="GS688" s="416"/>
      <c r="GT688" s="416"/>
      <c r="GU688" s="416"/>
      <c r="GV688" s="416"/>
      <c r="GW688" s="416"/>
      <c r="GX688" s="416"/>
      <c r="GY688" s="416"/>
      <c r="GZ688" s="416"/>
      <c r="HA688" s="416"/>
      <c r="HB688" s="416"/>
      <c r="HC688" s="416"/>
      <c r="HD688" s="416"/>
      <c r="HE688" s="416"/>
      <c r="HF688" s="416"/>
      <c r="HG688" s="416"/>
      <c r="HH688" s="416"/>
      <c r="HI688" s="416"/>
      <c r="HJ688" s="416"/>
      <c r="HK688" s="416"/>
      <c r="HL688" s="416"/>
      <c r="HM688" s="416"/>
      <c r="HN688" s="416"/>
      <c r="HO688" s="416"/>
      <c r="HP688" s="416"/>
      <c r="HQ688" s="416"/>
      <c r="HR688" s="416"/>
      <c r="HS688" s="416"/>
      <c r="HT688" s="416"/>
      <c r="HU688" s="416"/>
      <c r="HV688" s="416"/>
      <c r="HW688" s="416"/>
      <c r="HX688" s="416"/>
      <c r="HY688" s="416"/>
      <c r="HZ688" s="416"/>
      <c r="IA688" s="416"/>
      <c r="IB688" s="416"/>
      <c r="IC688" s="416"/>
      <c r="ID688" s="417"/>
      <c r="IE688" s="417"/>
      <c r="IF688" s="417"/>
      <c r="IG688" s="417"/>
      <c r="IH688" s="417"/>
      <c r="II688" s="417"/>
      <c r="IJ688" s="417"/>
      <c r="IK688" s="417"/>
      <c r="IL688" s="417"/>
      <c r="IM688" s="417"/>
      <c r="IN688" s="417"/>
      <c r="IO688" s="417"/>
      <c r="IP688" s="417"/>
      <c r="IQ688" s="417"/>
      <c r="IR688" s="417"/>
      <c r="IS688" s="417"/>
      <c r="IT688" s="417"/>
      <c r="IU688" s="417"/>
      <c r="IV688" s="417"/>
      <c r="IW688" s="417"/>
      <c r="IX688" s="417"/>
      <c r="IY688" s="417"/>
      <c r="IZ688" s="417"/>
      <c r="JA688" s="417"/>
      <c r="JB688" s="418"/>
      <c r="JC688" s="418"/>
      <c r="JD688" s="418"/>
      <c r="JE688" s="418"/>
      <c r="JF688" s="418"/>
      <c r="JG688" s="417"/>
      <c r="JH688" s="417"/>
      <c r="JI688" s="418"/>
      <c r="JJ688" s="418"/>
      <c r="JK688" s="417"/>
      <c r="JL688" s="417"/>
      <c r="JM688" s="418"/>
      <c r="JN688" s="418"/>
      <c r="JO688" s="417"/>
      <c r="JP688" s="417"/>
      <c r="JQ688" s="417"/>
      <c r="JR688" s="417"/>
      <c r="JS688" s="417"/>
      <c r="JT688" s="417"/>
      <c r="JU688" s="417"/>
      <c r="JV688" s="418"/>
      <c r="JW688" s="418"/>
      <c r="JX688" s="417"/>
      <c r="JY688" s="417"/>
      <c r="JZ688" s="418"/>
      <c r="KA688" s="418"/>
      <c r="KB688" s="417"/>
      <c r="KC688" s="417"/>
      <c r="KD688" s="417"/>
      <c r="KE688" s="417"/>
      <c r="KF688" s="417"/>
      <c r="KG688" s="411"/>
      <c r="KH688" s="443"/>
      <c r="KI688" s="417"/>
      <c r="KJ688" s="417"/>
      <c r="KK688" s="417"/>
      <c r="KL688" s="417"/>
      <c r="KM688" s="417"/>
      <c r="KN688" s="417"/>
      <c r="KO688" s="417"/>
      <c r="KP688" s="416"/>
      <c r="KQ688" s="416"/>
      <c r="KR688" s="416"/>
      <c r="KS688" s="416"/>
      <c r="KT688" s="416"/>
      <c r="KU688" s="416"/>
      <c r="KV688" s="416"/>
      <c r="KW688" s="416"/>
      <c r="KX688" s="416"/>
      <c r="KY688" s="416"/>
      <c r="KZ688" s="416"/>
      <c r="LA688" s="416"/>
      <c r="LB688" s="416"/>
      <c r="LC688" s="416"/>
      <c r="LD688" s="416"/>
      <c r="LE688" s="416"/>
      <c r="LF688" s="416"/>
      <c r="LG688" s="416"/>
      <c r="LH688" s="416"/>
      <c r="LI688" s="416"/>
      <c r="LJ688" s="416"/>
      <c r="LK688" s="416"/>
      <c r="LL688" s="416"/>
      <c r="LM688" s="416"/>
      <c r="LN688" s="416"/>
      <c r="LO688" s="416"/>
      <c r="LP688" s="416"/>
      <c r="LQ688" s="416"/>
      <c r="LR688" s="416"/>
      <c r="LS688" s="416"/>
      <c r="LT688" s="416"/>
      <c r="LU688" s="416"/>
      <c r="LV688" s="416"/>
      <c r="LW688" s="416"/>
      <c r="LX688" s="416"/>
      <c r="LY688" s="416"/>
      <c r="LZ688" s="416"/>
      <c r="MA688" s="416"/>
      <c r="MB688" s="416"/>
      <c r="MC688" s="416"/>
      <c r="MD688" s="416"/>
      <c r="ME688" s="416"/>
      <c r="MF688" s="416"/>
      <c r="MG688" s="416"/>
      <c r="MH688" s="417"/>
      <c r="MI688" s="417"/>
      <c r="MJ688" s="417"/>
      <c r="MK688" s="417"/>
      <c r="ML688" s="417"/>
      <c r="MM688" s="417"/>
      <c r="MN688" s="417"/>
      <c r="MO688" s="417"/>
      <c r="MP688" s="417"/>
      <c r="MQ688" s="417"/>
      <c r="MR688" s="417"/>
      <c r="MS688" s="417"/>
      <c r="MT688" s="417"/>
      <c r="MU688" s="417"/>
      <c r="MV688" s="417"/>
      <c r="MW688" s="417"/>
      <c r="MX688" s="417"/>
      <c r="MY688" s="417"/>
      <c r="MZ688" s="417"/>
      <c r="NA688" s="417"/>
      <c r="NB688" s="417"/>
      <c r="NC688" s="417"/>
      <c r="ND688" s="417"/>
      <c r="NE688" s="417"/>
      <c r="NF688" s="418"/>
      <c r="NG688" s="418"/>
      <c r="NH688" s="418"/>
      <c r="NI688" s="418"/>
      <c r="NJ688" s="418"/>
      <c r="NK688" s="417"/>
      <c r="NL688" s="417"/>
      <c r="NM688" s="418"/>
      <c r="NN688" s="418"/>
      <c r="NO688" s="417"/>
      <c r="NP688" s="417"/>
      <c r="NQ688" s="418"/>
      <c r="NR688" s="418"/>
      <c r="NS688" s="417"/>
      <c r="NT688" s="417"/>
      <c r="NU688" s="417"/>
      <c r="NV688" s="417"/>
      <c r="NW688" s="417"/>
      <c r="NX688" s="417"/>
      <c r="NY688" s="417"/>
      <c r="NZ688" s="418"/>
      <c r="OA688" s="418"/>
      <c r="OB688" s="417"/>
      <c r="OC688" s="417"/>
      <c r="OD688" s="418"/>
      <c r="OE688" s="418"/>
      <c r="OF688" s="417"/>
      <c r="OG688" s="417"/>
      <c r="OH688" s="417"/>
      <c r="OI688" s="417"/>
      <c r="OJ688" s="417"/>
      <c r="OK688" s="411"/>
      <c r="OL688" s="443"/>
      <c r="OM688" s="417"/>
      <c r="ON688" s="417"/>
      <c r="OO688" s="417"/>
      <c r="OP688" s="417"/>
      <c r="OQ688" s="417"/>
      <c r="OR688" s="417"/>
      <c r="OS688" s="417"/>
      <c r="OT688" s="416"/>
      <c r="OU688" s="416"/>
      <c r="OV688" s="416"/>
      <c r="OW688" s="416"/>
      <c r="OX688" s="416"/>
      <c r="OY688" s="416"/>
      <c r="OZ688" s="416"/>
      <c r="PA688" s="416"/>
      <c r="PB688" s="416"/>
      <c r="PC688" s="416"/>
      <c r="PD688" s="416"/>
      <c r="PE688" s="416"/>
      <c r="PF688" s="416"/>
      <c r="PG688" s="416"/>
      <c r="PH688" s="416"/>
      <c r="PI688" s="416"/>
      <c r="PJ688" s="416"/>
      <c r="PK688" s="416"/>
      <c r="PL688" s="416"/>
      <c r="PM688" s="416"/>
      <c r="PN688" s="416"/>
      <c r="PO688" s="416"/>
      <c r="PP688" s="416"/>
      <c r="PQ688" s="416"/>
      <c r="PR688" s="416"/>
      <c r="PS688" s="416"/>
      <c r="PT688" s="416"/>
      <c r="PU688" s="416"/>
      <c r="PV688" s="416"/>
      <c r="PW688" s="416"/>
      <c r="PX688" s="416"/>
      <c r="PY688" s="416"/>
      <c r="PZ688" s="416"/>
      <c r="QA688" s="416"/>
      <c r="QB688" s="416"/>
      <c r="QC688" s="416"/>
      <c r="QD688" s="416"/>
      <c r="QE688" s="416"/>
      <c r="QF688" s="416"/>
      <c r="QG688" s="416"/>
      <c r="QH688" s="416"/>
      <c r="QI688" s="416"/>
      <c r="QJ688" s="416"/>
      <c r="QK688" s="416"/>
      <c r="QL688" s="417"/>
      <c r="QM688" s="417"/>
      <c r="QN688" s="417"/>
      <c r="QO688" s="417"/>
      <c r="QP688" s="417"/>
      <c r="QQ688" s="417"/>
      <c r="QR688" s="417"/>
      <c r="QS688" s="417"/>
      <c r="QT688" s="417"/>
      <c r="QU688" s="417"/>
      <c r="QV688" s="417"/>
      <c r="QW688" s="417"/>
      <c r="QX688" s="417"/>
      <c r="QY688" s="417"/>
      <c r="QZ688" s="417"/>
      <c r="RA688" s="417"/>
      <c r="RB688" s="417"/>
      <c r="RC688" s="417"/>
      <c r="RD688" s="417"/>
      <c r="RE688" s="417"/>
      <c r="RF688" s="417"/>
      <c r="RG688" s="417"/>
      <c r="RH688" s="417"/>
      <c r="RI688" s="417"/>
      <c r="RJ688" s="418"/>
      <c r="RK688" s="418"/>
      <c r="RL688" s="418"/>
      <c r="RM688" s="418"/>
      <c r="RN688" s="418"/>
      <c r="RO688" s="417"/>
      <c r="RP688" s="417"/>
      <c r="RQ688" s="418"/>
      <c r="RR688" s="418"/>
      <c r="RS688" s="417"/>
      <c r="RT688" s="417"/>
      <c r="RU688" s="418"/>
      <c r="RV688" s="418"/>
      <c r="RW688" s="417"/>
      <c r="RX688" s="417"/>
      <c r="RY688" s="417"/>
      <c r="RZ688" s="417"/>
      <c r="SA688" s="417"/>
      <c r="SB688" s="417"/>
      <c r="SC688" s="417"/>
      <c r="SD688" s="418"/>
      <c r="SE688" s="418"/>
      <c r="SF688" s="417"/>
      <c r="SG688" s="417"/>
      <c r="SH688" s="418"/>
      <c r="SI688" s="418"/>
      <c r="SJ688" s="417"/>
      <c r="SK688" s="417"/>
      <c r="SL688" s="417"/>
      <c r="SM688" s="417"/>
      <c r="SN688" s="417"/>
      <c r="SO688" s="411"/>
      <c r="SP688" s="443"/>
      <c r="SQ688" s="417"/>
      <c r="SR688" s="417"/>
      <c r="SS688" s="417"/>
      <c r="ST688" s="417"/>
      <c r="SU688" s="417"/>
      <c r="SV688" s="417"/>
      <c r="SW688" s="417"/>
      <c r="SX688" s="416"/>
      <c r="SY688" s="416"/>
      <c r="SZ688" s="416"/>
      <c r="TA688" s="416"/>
      <c r="TB688" s="416"/>
      <c r="TC688" s="416"/>
      <c r="TD688" s="416"/>
      <c r="TE688" s="416"/>
      <c r="TF688" s="416"/>
      <c r="TG688" s="416"/>
      <c r="TH688" s="416"/>
      <c r="TI688" s="416"/>
      <c r="TJ688" s="416"/>
      <c r="TK688" s="416"/>
      <c r="TL688" s="416"/>
      <c r="TM688" s="416"/>
      <c r="TN688" s="416"/>
      <c r="TO688" s="416"/>
      <c r="TP688" s="416"/>
      <c r="TQ688" s="416"/>
      <c r="TR688" s="416"/>
      <c r="TS688" s="416"/>
      <c r="TT688" s="416"/>
      <c r="TU688" s="416"/>
      <c r="TV688" s="416"/>
      <c r="TW688" s="416"/>
      <c r="TX688" s="416"/>
      <c r="TY688" s="416"/>
      <c r="TZ688" s="416"/>
      <c r="UA688" s="416"/>
      <c r="UB688" s="416"/>
      <c r="UC688" s="416"/>
      <c r="UD688" s="416"/>
      <c r="UE688" s="416"/>
      <c r="UF688" s="416"/>
      <c r="UG688" s="416"/>
      <c r="UH688" s="416"/>
      <c r="UI688" s="416"/>
      <c r="UJ688" s="416"/>
      <c r="UK688" s="416"/>
      <c r="UL688" s="416"/>
      <c r="UM688" s="416"/>
      <c r="UN688" s="416"/>
      <c r="UO688" s="416"/>
      <c r="UP688" s="417"/>
      <c r="UQ688" s="417"/>
      <c r="UR688" s="417"/>
      <c r="US688" s="417"/>
      <c r="UT688" s="417"/>
      <c r="UU688" s="417"/>
      <c r="UV688" s="417"/>
      <c r="UW688" s="417"/>
      <c r="UX688" s="417"/>
      <c r="UY688" s="417"/>
      <c r="UZ688" s="417"/>
      <c r="VA688" s="417"/>
      <c r="VB688" s="417"/>
      <c r="VC688" s="417"/>
      <c r="VD688" s="417"/>
      <c r="VE688" s="417"/>
      <c r="VF688" s="417"/>
      <c r="VG688" s="417"/>
      <c r="VH688" s="417"/>
      <c r="VI688" s="417"/>
      <c r="VJ688" s="417"/>
      <c r="VK688" s="417"/>
      <c r="VL688" s="417"/>
      <c r="VM688" s="417"/>
      <c r="VN688" s="418"/>
      <c r="VO688" s="418"/>
      <c r="VP688" s="418"/>
      <c r="VQ688" s="418"/>
      <c r="VR688" s="418"/>
      <c r="VS688" s="417"/>
      <c r="VT688" s="417"/>
      <c r="VU688" s="418"/>
      <c r="VV688" s="418"/>
      <c r="VW688" s="417"/>
      <c r="VX688" s="417"/>
      <c r="VY688" s="418"/>
      <c r="VZ688" s="418"/>
      <c r="WA688" s="417"/>
      <c r="WB688" s="417"/>
      <c r="WC688" s="417"/>
      <c r="WD688" s="417"/>
      <c r="WE688" s="417"/>
      <c r="WF688" s="417"/>
      <c r="WG688" s="417"/>
      <c r="WH688" s="418"/>
      <c r="WI688" s="418"/>
      <c r="WJ688" s="417"/>
      <c r="WK688" s="417"/>
      <c r="WL688" s="418"/>
      <c r="WM688" s="418"/>
      <c r="WN688" s="417"/>
      <c r="WO688" s="417"/>
      <c r="WP688" s="417"/>
      <c r="WQ688" s="417"/>
      <c r="WR688" s="417"/>
      <c r="WS688" s="411"/>
      <c r="WT688" s="443"/>
      <c r="WU688" s="417"/>
      <c r="WV688" s="417"/>
      <c r="WW688" s="417"/>
      <c r="WX688" s="417"/>
      <c r="WY688" s="417"/>
      <c r="WZ688" s="417"/>
      <c r="XA688" s="417"/>
      <c r="XB688" s="416"/>
      <c r="XC688" s="416"/>
      <c r="XD688" s="416"/>
      <c r="XE688" s="416"/>
      <c r="XF688" s="416"/>
      <c r="XG688" s="416"/>
      <c r="XH688" s="416"/>
      <c r="XI688" s="416"/>
      <c r="XJ688" s="416"/>
      <c r="XK688" s="416"/>
      <c r="XL688" s="416"/>
      <c r="XM688" s="416"/>
      <c r="XN688" s="416"/>
      <c r="XO688" s="416"/>
      <c r="XP688" s="416"/>
      <c r="XQ688" s="416"/>
      <c r="XR688" s="416"/>
      <c r="XS688" s="416"/>
      <c r="XT688" s="416"/>
      <c r="XU688" s="416"/>
      <c r="XV688" s="416"/>
      <c r="XW688" s="416"/>
      <c r="XX688" s="416"/>
      <c r="XY688" s="416"/>
      <c r="XZ688" s="416"/>
      <c r="YA688" s="416"/>
      <c r="YB688" s="416"/>
      <c r="YC688" s="416"/>
      <c r="YD688" s="416"/>
      <c r="YE688" s="416"/>
      <c r="YF688" s="416"/>
      <c r="YG688" s="416"/>
      <c r="YH688" s="416"/>
      <c r="YI688" s="416"/>
      <c r="YJ688" s="416"/>
      <c r="YK688" s="416"/>
      <c r="YL688" s="416"/>
      <c r="YM688" s="416"/>
      <c r="YN688" s="416"/>
      <c r="YO688" s="416"/>
      <c r="YP688" s="416"/>
      <c r="YQ688" s="416"/>
      <c r="YR688" s="416"/>
      <c r="YS688" s="416"/>
      <c r="YT688" s="417"/>
      <c r="YU688" s="417"/>
      <c r="YV688" s="417"/>
      <c r="YW688" s="417"/>
      <c r="YX688" s="417"/>
      <c r="YY688" s="417"/>
      <c r="YZ688" s="417"/>
      <c r="ZA688" s="417"/>
      <c r="ZB688" s="417"/>
      <c r="ZC688" s="417"/>
      <c r="ZD688" s="417"/>
      <c r="ZE688" s="417"/>
      <c r="ZF688" s="417"/>
      <c r="ZG688" s="417"/>
      <c r="ZH688" s="417"/>
      <c r="ZI688" s="417"/>
      <c r="ZJ688" s="417"/>
      <c r="ZK688" s="417"/>
      <c r="ZL688" s="417"/>
      <c r="ZM688" s="417"/>
      <c r="ZN688" s="417"/>
      <c r="ZO688" s="417"/>
      <c r="ZP688" s="417"/>
      <c r="ZQ688" s="417"/>
      <c r="ZR688" s="418"/>
      <c r="ZS688" s="418"/>
      <c r="ZT688" s="418"/>
      <c r="ZU688" s="418"/>
      <c r="ZV688" s="418"/>
      <c r="ZW688" s="417"/>
      <c r="ZX688" s="417"/>
      <c r="ZY688" s="418"/>
      <c r="ZZ688" s="418"/>
      <c r="AAA688" s="417"/>
      <c r="AAB688" s="417"/>
      <c r="AAC688" s="418"/>
      <c r="AAD688" s="418"/>
      <c r="AAE688" s="417"/>
      <c r="AAF688" s="417"/>
      <c r="AAG688" s="417"/>
      <c r="AAH688" s="417"/>
      <c r="AAI688" s="417"/>
      <c r="AAJ688" s="417"/>
      <c r="AAK688" s="417"/>
      <c r="AAL688" s="418"/>
      <c r="AAM688" s="418"/>
      <c r="AAN688" s="417"/>
      <c r="AAO688" s="417"/>
      <c r="AAP688" s="418"/>
      <c r="AAQ688" s="418"/>
      <c r="AAR688" s="417"/>
      <c r="AAS688" s="417"/>
      <c r="AAT688" s="417"/>
      <c r="AAU688" s="417"/>
      <c r="AAV688" s="417"/>
      <c r="AAW688" s="411"/>
      <c r="AAX688" s="443"/>
      <c r="AAY688" s="417"/>
      <c r="AAZ688" s="417"/>
      <c r="ABA688" s="417"/>
      <c r="ABB688" s="417"/>
      <c r="ABC688" s="417"/>
      <c r="ABD688" s="417"/>
      <c r="ABE688" s="417"/>
      <c r="ABF688" s="416"/>
      <c r="ABG688" s="416"/>
      <c r="ABH688" s="416"/>
      <c r="ABI688" s="416"/>
      <c r="ABJ688" s="416"/>
      <c r="ABK688" s="416"/>
      <c r="ABL688" s="416"/>
      <c r="ABM688" s="416"/>
      <c r="ABN688" s="416"/>
      <c r="ABO688" s="416"/>
      <c r="ABP688" s="416"/>
      <c r="ABQ688" s="416"/>
      <c r="ABR688" s="416"/>
      <c r="ABS688" s="416"/>
      <c r="ABT688" s="416"/>
      <c r="ABU688" s="416"/>
      <c r="ABV688" s="416"/>
      <c r="ABW688" s="416"/>
      <c r="ABX688" s="416"/>
      <c r="ABY688" s="416"/>
      <c r="ABZ688" s="416"/>
      <c r="ACA688" s="416"/>
      <c r="ACB688" s="416"/>
      <c r="ACC688" s="416"/>
      <c r="ACD688" s="416"/>
      <c r="ACE688" s="416"/>
      <c r="ACF688" s="416"/>
      <c r="ACG688" s="416"/>
      <c r="ACH688" s="416"/>
      <c r="ACI688" s="416"/>
      <c r="ACJ688" s="416"/>
      <c r="ACK688" s="416"/>
      <c r="ACL688" s="416"/>
      <c r="ACM688" s="416"/>
      <c r="ACN688" s="416"/>
      <c r="ACO688" s="416"/>
      <c r="ACP688" s="416"/>
      <c r="ACQ688" s="416"/>
      <c r="ACR688" s="416"/>
      <c r="ACS688" s="416"/>
      <c r="ACT688" s="416"/>
      <c r="ACU688" s="416"/>
      <c r="ACV688" s="416"/>
      <c r="ACW688" s="416"/>
      <c r="ACX688" s="417"/>
      <c r="ACY688" s="417"/>
      <c r="ACZ688" s="417"/>
      <c r="ADA688" s="417"/>
      <c r="ADB688" s="417"/>
      <c r="ADC688" s="417"/>
      <c r="ADD688" s="417"/>
      <c r="ADE688" s="417"/>
      <c r="ADF688" s="417"/>
      <c r="ADG688" s="417"/>
      <c r="ADH688" s="417"/>
      <c r="ADI688" s="417"/>
      <c r="ADJ688" s="417"/>
      <c r="ADK688" s="417"/>
      <c r="ADL688" s="417"/>
      <c r="ADM688" s="417"/>
      <c r="ADN688" s="417"/>
      <c r="ADO688" s="417"/>
      <c r="ADP688" s="417"/>
      <c r="ADQ688" s="417"/>
      <c r="ADR688" s="417"/>
      <c r="ADS688" s="417"/>
      <c r="ADT688" s="417"/>
      <c r="ADU688" s="417"/>
      <c r="ADV688" s="418"/>
      <c r="ADW688" s="418"/>
      <c r="ADX688" s="418"/>
      <c r="ADY688" s="418"/>
      <c r="ADZ688" s="418"/>
      <c r="AEA688" s="417"/>
      <c r="AEB688" s="417"/>
      <c r="AEC688" s="418"/>
      <c r="AED688" s="418"/>
      <c r="AEE688" s="417"/>
      <c r="AEF688" s="417"/>
      <c r="AEG688" s="418"/>
      <c r="AEH688" s="418"/>
      <c r="AEI688" s="417"/>
      <c r="AEJ688" s="417"/>
      <c r="AEK688" s="417"/>
      <c r="AEL688" s="417"/>
      <c r="AEM688" s="417"/>
      <c r="AEN688" s="417"/>
      <c r="AEO688" s="417"/>
      <c r="AEP688" s="418"/>
      <c r="AEQ688" s="418"/>
      <c r="AER688" s="417"/>
      <c r="AES688" s="417"/>
      <c r="AET688" s="418"/>
      <c r="AEU688" s="418"/>
      <c r="AEV688" s="417"/>
      <c r="AEW688" s="417"/>
      <c r="AEX688" s="417"/>
      <c r="AEY688" s="417"/>
      <c r="AEZ688" s="417"/>
      <c r="AFA688" s="411"/>
      <c r="AFB688" s="443"/>
      <c r="AFC688" s="417"/>
      <c r="AFD688" s="417"/>
      <c r="AFE688" s="417"/>
      <c r="AFF688" s="417"/>
      <c r="AFG688" s="417"/>
      <c r="AFH688" s="417"/>
      <c r="AFI688" s="417"/>
      <c r="AFJ688" s="416"/>
      <c r="AFK688" s="416"/>
      <c r="AFL688" s="416"/>
      <c r="AFM688" s="416"/>
      <c r="AFN688" s="416"/>
      <c r="AFO688" s="416"/>
      <c r="AFP688" s="416"/>
      <c r="AFQ688" s="416"/>
      <c r="AFR688" s="416"/>
      <c r="AFS688" s="416"/>
      <c r="AFT688" s="416"/>
      <c r="AFU688" s="416"/>
      <c r="AFV688" s="416"/>
      <c r="AFW688" s="416"/>
      <c r="AFX688" s="416"/>
      <c r="AFY688" s="416"/>
      <c r="AFZ688" s="416"/>
      <c r="AGA688" s="416"/>
      <c r="AGB688" s="416"/>
      <c r="AGC688" s="416"/>
      <c r="AGD688" s="416"/>
      <c r="AGE688" s="416"/>
      <c r="AGF688" s="416"/>
      <c r="AGG688" s="416"/>
      <c r="AGH688" s="416"/>
      <c r="AGI688" s="416"/>
      <c r="AGJ688" s="416"/>
      <c r="AGK688" s="416"/>
      <c r="AGL688" s="416"/>
      <c r="AGM688" s="416"/>
      <c r="AGN688" s="416"/>
      <c r="AGO688" s="416"/>
      <c r="AGP688" s="416"/>
      <c r="AGQ688" s="416"/>
      <c r="AGR688" s="416"/>
      <c r="AGS688" s="416"/>
      <c r="AGT688" s="416"/>
      <c r="AGU688" s="416"/>
      <c r="AGV688" s="416"/>
      <c r="AGW688" s="416"/>
      <c r="AGX688" s="416"/>
      <c r="AGY688" s="416"/>
      <c r="AGZ688" s="416"/>
      <c r="AHA688" s="416"/>
      <c r="AHB688" s="417"/>
      <c r="AHC688" s="417"/>
      <c r="AHD688" s="417"/>
      <c r="AHE688" s="417"/>
      <c r="AHF688" s="417"/>
      <c r="AHG688" s="417"/>
      <c r="AHH688" s="417"/>
      <c r="AHI688" s="417"/>
      <c r="AHJ688" s="417"/>
      <c r="AHK688" s="417"/>
      <c r="AHL688" s="417"/>
      <c r="AHM688" s="417"/>
      <c r="AHN688" s="417"/>
      <c r="AHO688" s="417"/>
      <c r="AHP688" s="417"/>
      <c r="AHQ688" s="417"/>
      <c r="AHR688" s="417"/>
      <c r="AHS688" s="417"/>
      <c r="AHT688" s="417"/>
      <c r="AHU688" s="417"/>
      <c r="AHV688" s="417"/>
      <c r="AHW688" s="417"/>
      <c r="AHX688" s="417"/>
      <c r="AHY688" s="417"/>
      <c r="AHZ688" s="418"/>
      <c r="AIA688" s="418"/>
      <c r="AIB688" s="418"/>
      <c r="AIC688" s="418"/>
      <c r="AID688" s="418"/>
      <c r="AIE688" s="417"/>
      <c r="AIF688" s="417"/>
      <c r="AIG688" s="418"/>
      <c r="AIH688" s="418"/>
      <c r="AII688" s="417"/>
      <c r="AIJ688" s="417"/>
      <c r="AIK688" s="418"/>
      <c r="AIL688" s="418"/>
      <c r="AIM688" s="417"/>
      <c r="AIN688" s="417"/>
      <c r="AIO688" s="417"/>
      <c r="AIP688" s="417"/>
      <c r="AIQ688" s="417"/>
      <c r="AIR688" s="417"/>
      <c r="AIS688" s="417"/>
      <c r="AIT688" s="418"/>
      <c r="AIU688" s="418"/>
      <c r="AIV688" s="417"/>
      <c r="AIW688" s="417"/>
      <c r="AIX688" s="418"/>
      <c r="AIY688" s="418"/>
      <c r="AIZ688" s="417"/>
      <c r="AJA688" s="417"/>
      <c r="AJB688" s="417"/>
      <c r="AJC688" s="417"/>
      <c r="AJD688" s="417"/>
      <c r="AJE688" s="411"/>
      <c r="AJF688" s="443"/>
      <c r="AJG688" s="417"/>
      <c r="AJH688" s="417"/>
      <c r="AJI688" s="417"/>
      <c r="AJJ688" s="417"/>
      <c r="AJK688" s="417"/>
      <c r="AJL688" s="417"/>
      <c r="AJM688" s="417"/>
      <c r="AJN688" s="416"/>
      <c r="AJO688" s="416"/>
      <c r="AJP688" s="416"/>
      <c r="AJQ688" s="416"/>
      <c r="AJR688" s="416"/>
      <c r="AJS688" s="416"/>
      <c r="AJT688" s="416"/>
      <c r="AJU688" s="416"/>
      <c r="AJV688" s="416"/>
      <c r="AJW688" s="416"/>
      <c r="AJX688" s="416"/>
      <c r="AJY688" s="416"/>
      <c r="AJZ688" s="416"/>
      <c r="AKA688" s="416"/>
      <c r="AKB688" s="416"/>
      <c r="AKC688" s="416"/>
      <c r="AKD688" s="416"/>
      <c r="AKE688" s="416"/>
      <c r="AKF688" s="416"/>
      <c r="AKG688" s="416"/>
      <c r="AKH688" s="416"/>
      <c r="AKI688" s="416"/>
      <c r="AKJ688" s="416"/>
      <c r="AKK688" s="416"/>
      <c r="AKL688" s="416"/>
      <c r="AKM688" s="416"/>
      <c r="AKN688" s="416"/>
      <c r="AKO688" s="416"/>
      <c r="AKP688" s="416"/>
      <c r="AKQ688" s="416"/>
      <c r="AKR688" s="416"/>
      <c r="AKS688" s="416"/>
      <c r="AKT688" s="416"/>
      <c r="AKU688" s="416"/>
      <c r="AKV688" s="416"/>
      <c r="AKW688" s="416"/>
      <c r="AKX688" s="416"/>
      <c r="AKY688" s="416"/>
      <c r="AKZ688" s="416"/>
      <c r="ALA688" s="416"/>
      <c r="ALB688" s="416"/>
      <c r="ALC688" s="416"/>
      <c r="ALD688" s="416"/>
      <c r="ALE688" s="416"/>
      <c r="ALF688" s="417"/>
      <c r="ALG688" s="417"/>
      <c r="ALH688" s="417"/>
      <c r="ALI688" s="417"/>
      <c r="ALJ688" s="417"/>
      <c r="ALK688" s="417"/>
      <c r="ALL688" s="417"/>
      <c r="ALM688" s="417"/>
      <c r="ALN688" s="417"/>
      <c r="ALO688" s="417"/>
      <c r="ALP688" s="417"/>
      <c r="ALQ688" s="417"/>
      <c r="ALR688" s="417"/>
      <c r="ALS688" s="417"/>
      <c r="ALT688" s="417"/>
      <c r="ALU688" s="417"/>
      <c r="ALV688" s="417"/>
      <c r="ALW688" s="417"/>
      <c r="ALX688" s="417"/>
      <c r="ALY688" s="417"/>
      <c r="ALZ688" s="417"/>
      <c r="AMA688" s="417"/>
      <c r="AMB688" s="417"/>
      <c r="AMC688" s="417"/>
      <c r="AMD688" s="418"/>
      <c r="AME688" s="418"/>
      <c r="AMF688" s="418"/>
      <c r="AMG688" s="418"/>
      <c r="AMH688" s="418"/>
      <c r="AMI688" s="417"/>
      <c r="AMJ688" s="417"/>
      <c r="AMK688" s="418"/>
      <c r="AML688" s="418"/>
      <c r="AMM688" s="417"/>
      <c r="AMN688" s="417"/>
      <c r="AMO688" s="418"/>
      <c r="AMP688" s="418"/>
      <c r="AMQ688" s="417"/>
      <c r="AMR688" s="417"/>
      <c r="AMS688" s="417"/>
      <c r="AMT688" s="417"/>
      <c r="AMU688" s="417"/>
      <c r="AMV688" s="417"/>
      <c r="AMW688" s="417"/>
      <c r="AMX688" s="418"/>
      <c r="AMY688" s="418"/>
      <c r="AMZ688" s="417"/>
      <c r="ANA688" s="417"/>
      <c r="ANB688" s="418"/>
      <c r="ANC688" s="418"/>
      <c r="AND688" s="417"/>
      <c r="ANE688" s="417"/>
      <c r="ANF688" s="417"/>
      <c r="ANG688" s="417"/>
      <c r="ANH688" s="417"/>
      <c r="ANI688" s="411"/>
      <c r="ANJ688" s="443"/>
      <c r="ANK688" s="417"/>
      <c r="ANL688" s="417"/>
      <c r="ANM688" s="417"/>
      <c r="ANN688" s="417"/>
      <c r="ANO688" s="417"/>
      <c r="ANP688" s="417"/>
      <c r="ANQ688" s="417"/>
      <c r="ANR688" s="416"/>
      <c r="ANS688" s="416"/>
      <c r="ANT688" s="416"/>
      <c r="ANU688" s="416"/>
      <c r="ANV688" s="416"/>
      <c r="ANW688" s="416"/>
      <c r="ANX688" s="416"/>
      <c r="ANY688" s="416"/>
      <c r="ANZ688" s="416"/>
      <c r="AOA688" s="416"/>
      <c r="AOB688" s="416"/>
      <c r="AOC688" s="416"/>
      <c r="AOD688" s="416"/>
      <c r="AOE688" s="416"/>
      <c r="AOF688" s="416"/>
      <c r="AOG688" s="416"/>
      <c r="AOH688" s="416"/>
      <c r="AOI688" s="416"/>
      <c r="AOJ688" s="416"/>
      <c r="AOK688" s="416"/>
      <c r="AOL688" s="416"/>
      <c r="AOM688" s="416"/>
      <c r="AON688" s="416"/>
      <c r="AOO688" s="416"/>
      <c r="AOP688" s="416"/>
      <c r="AOQ688" s="416"/>
      <c r="AOR688" s="416"/>
      <c r="AOS688" s="416"/>
      <c r="AOT688" s="416"/>
      <c r="AOU688" s="416"/>
      <c r="AOV688" s="416"/>
      <c r="AOW688" s="416"/>
      <c r="AOX688" s="416"/>
      <c r="AOY688" s="416"/>
      <c r="AOZ688" s="416"/>
      <c r="APA688" s="416"/>
      <c r="APB688" s="416"/>
      <c r="APC688" s="416"/>
      <c r="APD688" s="416"/>
      <c r="APE688" s="416"/>
      <c r="APF688" s="416"/>
      <c r="APG688" s="416"/>
      <c r="APH688" s="416"/>
      <c r="API688" s="416"/>
      <c r="APJ688" s="417"/>
      <c r="APK688" s="417"/>
      <c r="APL688" s="417"/>
      <c r="APM688" s="417"/>
      <c r="APN688" s="417"/>
      <c r="APO688" s="417"/>
      <c r="APP688" s="417"/>
      <c r="APQ688" s="417"/>
      <c r="APR688" s="417"/>
      <c r="APS688" s="417"/>
      <c r="APT688" s="417"/>
      <c r="APU688" s="417"/>
      <c r="APV688" s="417"/>
      <c r="APW688" s="417"/>
      <c r="APX688" s="417"/>
      <c r="APY688" s="417"/>
      <c r="APZ688" s="417"/>
      <c r="AQA688" s="417"/>
      <c r="AQB688" s="417"/>
      <c r="AQC688" s="417"/>
      <c r="AQD688" s="417"/>
      <c r="AQE688" s="417"/>
      <c r="AQF688" s="417"/>
      <c r="AQG688" s="417"/>
      <c r="AQH688" s="418"/>
      <c r="AQI688" s="418"/>
      <c r="AQJ688" s="418"/>
      <c r="AQK688" s="418"/>
      <c r="AQL688" s="418"/>
      <c r="AQM688" s="417"/>
      <c r="AQN688" s="417"/>
      <c r="AQO688" s="418"/>
      <c r="AQP688" s="418"/>
      <c r="AQQ688" s="417"/>
      <c r="AQR688" s="417"/>
      <c r="AQS688" s="418"/>
      <c r="AQT688" s="418"/>
      <c r="AQU688" s="417"/>
      <c r="AQV688" s="417"/>
      <c r="AQW688" s="417"/>
      <c r="AQX688" s="417"/>
      <c r="AQY688" s="417"/>
      <c r="AQZ688" s="417"/>
      <c r="ARA688" s="417"/>
      <c r="ARB688" s="418"/>
      <c r="ARC688" s="418"/>
      <c r="ARD688" s="417"/>
      <c r="ARE688" s="417"/>
      <c r="ARF688" s="418"/>
      <c r="ARG688" s="418"/>
      <c r="ARH688" s="417"/>
      <c r="ARI688" s="417"/>
      <c r="ARJ688" s="417"/>
      <c r="ARK688" s="417"/>
      <c r="ARL688" s="417"/>
      <c r="ARM688" s="411"/>
      <c r="ARN688" s="443"/>
      <c r="ARO688" s="417"/>
      <c r="ARP688" s="417"/>
      <c r="ARQ688" s="417"/>
      <c r="ARR688" s="417"/>
      <c r="ARS688" s="417"/>
      <c r="ART688" s="417"/>
      <c r="ARU688" s="417"/>
      <c r="ARV688" s="416"/>
      <c r="ARW688" s="416"/>
      <c r="ARX688" s="416"/>
      <c r="ARY688" s="416"/>
      <c r="ARZ688" s="416"/>
      <c r="ASA688" s="416"/>
      <c r="ASB688" s="416"/>
      <c r="ASC688" s="416"/>
      <c r="ASD688" s="416"/>
      <c r="ASE688" s="416"/>
      <c r="ASF688" s="416"/>
      <c r="ASG688" s="416"/>
      <c r="ASH688" s="416"/>
      <c r="ASI688" s="416"/>
      <c r="ASJ688" s="416"/>
      <c r="ASK688" s="416"/>
      <c r="ASL688" s="416"/>
      <c r="ASM688" s="416"/>
      <c r="ASN688" s="416"/>
      <c r="ASO688" s="416"/>
      <c r="ASP688" s="416"/>
      <c r="ASQ688" s="416"/>
      <c r="ASR688" s="416"/>
      <c r="ASS688" s="416"/>
      <c r="AST688" s="416"/>
      <c r="ASU688" s="416"/>
      <c r="ASV688" s="416"/>
      <c r="ASW688" s="416"/>
      <c r="ASX688" s="416"/>
      <c r="ASY688" s="416"/>
      <c r="ASZ688" s="416"/>
      <c r="ATA688" s="416"/>
      <c r="ATB688" s="416"/>
      <c r="ATC688" s="416"/>
      <c r="ATD688" s="416"/>
      <c r="ATE688" s="416"/>
      <c r="ATF688" s="416"/>
      <c r="ATG688" s="416"/>
      <c r="ATH688" s="416"/>
      <c r="ATI688" s="416"/>
      <c r="ATJ688" s="416"/>
      <c r="ATK688" s="416"/>
      <c r="ATL688" s="416"/>
      <c r="ATM688" s="416"/>
      <c r="ATN688" s="417"/>
      <c r="ATO688" s="417"/>
      <c r="ATP688" s="417"/>
      <c r="ATQ688" s="417"/>
      <c r="ATR688" s="417"/>
      <c r="ATS688" s="417"/>
      <c r="ATT688" s="417"/>
      <c r="ATU688" s="417"/>
      <c r="ATV688" s="417"/>
      <c r="ATW688" s="417"/>
      <c r="ATX688" s="417"/>
      <c r="ATY688" s="417"/>
      <c r="ATZ688" s="417"/>
      <c r="AUA688" s="417"/>
      <c r="AUB688" s="417"/>
      <c r="AUC688" s="417"/>
      <c r="AUD688" s="417"/>
      <c r="AUE688" s="417"/>
      <c r="AUF688" s="417"/>
      <c r="AUG688" s="417"/>
      <c r="AUH688" s="417"/>
      <c r="AUI688" s="417"/>
      <c r="AUJ688" s="417"/>
      <c r="AUK688" s="417"/>
      <c r="AUL688" s="418"/>
      <c r="AUM688" s="418"/>
      <c r="AUN688" s="418"/>
      <c r="AUO688" s="418"/>
      <c r="AUP688" s="418"/>
      <c r="AUQ688" s="417"/>
      <c r="AUR688" s="417"/>
      <c r="AUS688" s="418"/>
      <c r="AUT688" s="418"/>
      <c r="AUU688" s="417"/>
      <c r="AUV688" s="417"/>
      <c r="AUW688" s="418"/>
      <c r="AUX688" s="418"/>
      <c r="AUY688" s="417"/>
      <c r="AUZ688" s="417"/>
      <c r="AVA688" s="417"/>
      <c r="AVB688" s="417"/>
      <c r="AVC688" s="417"/>
      <c r="AVD688" s="417"/>
      <c r="AVE688" s="417"/>
      <c r="AVF688" s="418"/>
      <c r="AVG688" s="418"/>
      <c r="AVH688" s="417"/>
      <c r="AVI688" s="417"/>
      <c r="AVJ688" s="418"/>
      <c r="AVK688" s="418"/>
      <c r="AVL688" s="417"/>
      <c r="AVM688" s="417"/>
      <c r="AVN688" s="417"/>
      <c r="AVO688" s="417"/>
      <c r="AVP688" s="417"/>
      <c r="AVQ688" s="411"/>
      <c r="AVR688" s="443"/>
      <c r="AVS688" s="417"/>
      <c r="AVT688" s="417"/>
      <c r="AVU688" s="417"/>
      <c r="AVV688" s="417"/>
      <c r="AVW688" s="417"/>
      <c r="AVX688" s="417"/>
      <c r="AVY688" s="417"/>
      <c r="AVZ688" s="416"/>
      <c r="AWA688" s="416"/>
      <c r="AWB688" s="416"/>
      <c r="AWC688" s="416"/>
      <c r="AWD688" s="416"/>
      <c r="AWE688" s="416"/>
      <c r="AWF688" s="416"/>
      <c r="AWG688" s="416"/>
      <c r="AWH688" s="416"/>
      <c r="AWI688" s="416"/>
      <c r="AWJ688" s="416"/>
      <c r="AWK688" s="416"/>
      <c r="AWL688" s="416"/>
      <c r="AWM688" s="416"/>
      <c r="AWN688" s="416"/>
      <c r="AWO688" s="416"/>
      <c r="AWP688" s="416"/>
      <c r="AWQ688" s="416"/>
      <c r="AWR688" s="416"/>
      <c r="AWS688" s="416"/>
      <c r="AWT688" s="416"/>
      <c r="AWU688" s="416"/>
      <c r="AWV688" s="416"/>
      <c r="AWW688" s="416"/>
      <c r="AWX688" s="416"/>
      <c r="AWY688" s="416"/>
      <c r="AWZ688" s="416"/>
      <c r="AXA688" s="416"/>
      <c r="AXB688" s="416"/>
      <c r="AXC688" s="416"/>
      <c r="AXD688" s="416"/>
      <c r="AXE688" s="416"/>
      <c r="AXF688" s="416"/>
      <c r="AXG688" s="416"/>
      <c r="AXH688" s="416"/>
      <c r="AXI688" s="416"/>
      <c r="AXJ688" s="416"/>
      <c r="AXK688" s="416"/>
      <c r="AXL688" s="416"/>
      <c r="AXM688" s="416"/>
      <c r="AXN688" s="416"/>
      <c r="AXO688" s="416"/>
      <c r="AXP688" s="416"/>
      <c r="AXQ688" s="416"/>
      <c r="AXR688" s="417"/>
      <c r="AXS688" s="417"/>
      <c r="AXT688" s="417"/>
      <c r="AXU688" s="417"/>
      <c r="AXV688" s="417"/>
      <c r="AXW688" s="417"/>
      <c r="AXX688" s="417"/>
      <c r="AXY688" s="417"/>
      <c r="AXZ688" s="417"/>
      <c r="AYA688" s="417"/>
      <c r="AYB688" s="417"/>
      <c r="AYC688" s="417"/>
      <c r="AYD688" s="417"/>
      <c r="AYE688" s="417"/>
      <c r="AYF688" s="417"/>
      <c r="AYG688" s="417"/>
      <c r="AYH688" s="417"/>
      <c r="AYI688" s="417"/>
      <c r="AYJ688" s="417"/>
      <c r="AYK688" s="417"/>
      <c r="AYL688" s="417"/>
      <c r="AYM688" s="417"/>
      <c r="AYN688" s="417"/>
      <c r="AYO688" s="417"/>
      <c r="AYP688" s="418"/>
      <c r="AYQ688" s="418"/>
      <c r="AYR688" s="418"/>
      <c r="AYS688" s="418"/>
      <c r="AYT688" s="418"/>
      <c r="AYU688" s="417"/>
      <c r="AYV688" s="417"/>
      <c r="AYW688" s="418"/>
      <c r="AYX688" s="418"/>
      <c r="AYY688" s="417"/>
      <c r="AYZ688" s="417"/>
      <c r="AZA688" s="418"/>
      <c r="AZB688" s="418"/>
      <c r="AZC688" s="417"/>
      <c r="AZD688" s="417"/>
      <c r="AZE688" s="417"/>
      <c r="AZF688" s="417"/>
      <c r="AZG688" s="417"/>
      <c r="AZH688" s="417"/>
      <c r="AZI688" s="417"/>
      <c r="AZJ688" s="418"/>
      <c r="AZK688" s="418"/>
      <c r="AZL688" s="417"/>
      <c r="AZM688" s="417"/>
      <c r="AZN688" s="418"/>
      <c r="AZO688" s="418"/>
      <c r="AZP688" s="417"/>
      <c r="AZQ688" s="417"/>
      <c r="AZR688" s="417"/>
      <c r="AZS688" s="417"/>
      <c r="AZT688" s="417"/>
      <c r="AZU688" s="411"/>
      <c r="AZV688" s="443"/>
      <c r="AZW688" s="417"/>
      <c r="AZX688" s="417"/>
      <c r="AZY688" s="417"/>
      <c r="AZZ688" s="417"/>
      <c r="BAA688" s="417"/>
      <c r="BAB688" s="417"/>
      <c r="BAC688" s="417"/>
      <c r="BAD688" s="416"/>
      <c r="BAE688" s="416"/>
      <c r="BAF688" s="416"/>
      <c r="BAG688" s="416"/>
      <c r="BAH688" s="416"/>
      <c r="BAI688" s="416"/>
      <c r="BAJ688" s="416"/>
      <c r="BAK688" s="416"/>
      <c r="BAL688" s="416"/>
      <c r="BAM688" s="416"/>
      <c r="BAN688" s="416"/>
      <c r="BAO688" s="416"/>
      <c r="BAP688" s="416"/>
      <c r="BAQ688" s="416"/>
      <c r="BAR688" s="416"/>
      <c r="BAS688" s="416"/>
      <c r="BAT688" s="416"/>
      <c r="BAU688" s="416"/>
      <c r="BAV688" s="416"/>
      <c r="BAW688" s="416"/>
      <c r="BAX688" s="416"/>
      <c r="BAY688" s="416"/>
      <c r="BAZ688" s="416"/>
      <c r="BBA688" s="416"/>
      <c r="BBB688" s="416"/>
      <c r="BBC688" s="416"/>
      <c r="BBD688" s="416"/>
      <c r="BBE688" s="416"/>
      <c r="BBF688" s="416"/>
      <c r="BBG688" s="416"/>
      <c r="BBH688" s="416"/>
      <c r="BBI688" s="416"/>
      <c r="BBJ688" s="416"/>
      <c r="BBK688" s="416"/>
      <c r="BBL688" s="416"/>
      <c r="BBM688" s="416"/>
      <c r="BBN688" s="416"/>
      <c r="BBO688" s="416"/>
      <c r="BBP688" s="416"/>
      <c r="BBQ688" s="416"/>
      <c r="BBR688" s="416"/>
      <c r="BBS688" s="416"/>
      <c r="BBT688" s="416"/>
      <c r="BBU688" s="416"/>
      <c r="BBV688" s="417"/>
      <c r="BBW688" s="417"/>
      <c r="BBX688" s="417"/>
      <c r="BBY688" s="417"/>
      <c r="BBZ688" s="417"/>
      <c r="BCA688" s="417"/>
      <c r="BCB688" s="417"/>
      <c r="BCC688" s="417"/>
      <c r="BCD688" s="417"/>
      <c r="BCE688" s="417"/>
      <c r="BCF688" s="417"/>
      <c r="BCG688" s="417"/>
      <c r="BCH688" s="417"/>
      <c r="BCI688" s="417"/>
      <c r="BCJ688" s="417"/>
      <c r="BCK688" s="417"/>
      <c r="BCL688" s="417"/>
      <c r="BCM688" s="417"/>
      <c r="BCN688" s="417"/>
      <c r="BCO688" s="417"/>
      <c r="BCP688" s="417"/>
      <c r="BCQ688" s="417"/>
      <c r="BCR688" s="417"/>
      <c r="BCS688" s="417"/>
      <c r="BCT688" s="418"/>
      <c r="BCU688" s="418"/>
      <c r="BCV688" s="418"/>
      <c r="BCW688" s="418"/>
      <c r="BCX688" s="418"/>
      <c r="BCY688" s="417"/>
      <c r="BCZ688" s="417"/>
      <c r="BDA688" s="418"/>
      <c r="BDB688" s="418"/>
      <c r="BDC688" s="417"/>
      <c r="BDD688" s="417"/>
      <c r="BDE688" s="418"/>
      <c r="BDF688" s="418"/>
      <c r="BDG688" s="417"/>
      <c r="BDH688" s="417"/>
      <c r="BDI688" s="417"/>
      <c r="BDJ688" s="417"/>
      <c r="BDK688" s="417"/>
      <c r="BDL688" s="417"/>
      <c r="BDM688" s="417"/>
      <c r="BDN688" s="418"/>
      <c r="BDO688" s="418"/>
      <c r="BDP688" s="417"/>
      <c r="BDQ688" s="417"/>
      <c r="BDR688" s="418"/>
      <c r="BDS688" s="418"/>
      <c r="BDT688" s="417"/>
      <c r="BDU688" s="417"/>
      <c r="BDV688" s="417"/>
      <c r="BDW688" s="417"/>
      <c r="BDX688" s="417"/>
      <c r="BDY688" s="411"/>
      <c r="BDZ688" s="443"/>
      <c r="BEA688" s="417"/>
      <c r="BEB688" s="417"/>
      <c r="BEC688" s="417"/>
      <c r="BED688" s="417"/>
      <c r="BEE688" s="417"/>
      <c r="BEF688" s="417"/>
      <c r="BEG688" s="417"/>
      <c r="BEH688" s="416"/>
      <c r="BEI688" s="416"/>
      <c r="BEJ688" s="416"/>
      <c r="BEK688" s="416"/>
      <c r="BEL688" s="416"/>
      <c r="BEM688" s="416"/>
      <c r="BEN688" s="416"/>
      <c r="BEO688" s="416"/>
      <c r="BEP688" s="416"/>
      <c r="BEQ688" s="416"/>
      <c r="BER688" s="416"/>
      <c r="BES688" s="416"/>
      <c r="BET688" s="416"/>
      <c r="BEU688" s="416"/>
      <c r="BEV688" s="416"/>
      <c r="BEW688" s="416"/>
      <c r="BEX688" s="416"/>
      <c r="BEY688" s="416"/>
      <c r="BEZ688" s="416"/>
      <c r="BFA688" s="416"/>
      <c r="BFB688" s="416"/>
      <c r="BFC688" s="416"/>
      <c r="BFD688" s="416"/>
      <c r="BFE688" s="416"/>
      <c r="BFF688" s="416"/>
      <c r="BFG688" s="416"/>
      <c r="BFH688" s="416"/>
      <c r="BFI688" s="416"/>
      <c r="BFJ688" s="416"/>
      <c r="BFK688" s="416"/>
      <c r="BFL688" s="416"/>
      <c r="BFM688" s="416"/>
      <c r="BFN688" s="416"/>
      <c r="BFO688" s="416"/>
      <c r="BFP688" s="416"/>
      <c r="BFQ688" s="416"/>
      <c r="BFR688" s="416"/>
      <c r="BFS688" s="416"/>
      <c r="BFT688" s="416"/>
      <c r="BFU688" s="416"/>
      <c r="BFV688" s="416"/>
      <c r="BFW688" s="416"/>
      <c r="BFX688" s="416"/>
      <c r="BFY688" s="416"/>
      <c r="BFZ688" s="417"/>
      <c r="BGA688" s="417"/>
      <c r="BGB688" s="417"/>
      <c r="BGC688" s="417"/>
      <c r="BGD688" s="417"/>
      <c r="BGE688" s="417"/>
      <c r="BGF688" s="417"/>
      <c r="BGG688" s="417"/>
      <c r="BGH688" s="417"/>
      <c r="BGI688" s="417"/>
      <c r="BGJ688" s="417"/>
      <c r="BGK688" s="417"/>
      <c r="BGL688" s="417"/>
      <c r="BGM688" s="417"/>
      <c r="BGN688" s="417"/>
      <c r="BGO688" s="417"/>
      <c r="BGP688" s="417"/>
      <c r="BGQ688" s="417"/>
      <c r="BGR688" s="417"/>
      <c r="BGS688" s="417"/>
      <c r="BGT688" s="417"/>
      <c r="BGU688" s="417"/>
      <c r="BGV688" s="417"/>
      <c r="BGW688" s="417"/>
      <c r="BGX688" s="418"/>
      <c r="BGY688" s="418"/>
      <c r="BGZ688" s="418"/>
      <c r="BHA688" s="418"/>
      <c r="BHB688" s="418"/>
      <c r="BHC688" s="417"/>
      <c r="BHD688" s="417"/>
      <c r="BHE688" s="418"/>
      <c r="BHF688" s="418"/>
      <c r="BHG688" s="417"/>
      <c r="BHH688" s="417"/>
      <c r="BHI688" s="418"/>
      <c r="BHJ688" s="418"/>
      <c r="BHK688" s="417"/>
      <c r="BHL688" s="417"/>
      <c r="BHM688" s="417"/>
      <c r="BHN688" s="417"/>
      <c r="BHO688" s="417"/>
      <c r="BHP688" s="417"/>
      <c r="BHQ688" s="417"/>
      <c r="BHR688" s="418"/>
      <c r="BHS688" s="418"/>
      <c r="BHT688" s="417"/>
      <c r="BHU688" s="417"/>
      <c r="BHV688" s="418"/>
      <c r="BHW688" s="418"/>
      <c r="BHX688" s="417"/>
      <c r="BHY688" s="417"/>
      <c r="BHZ688" s="417"/>
      <c r="BIA688" s="417"/>
      <c r="BIB688" s="417"/>
      <c r="BIC688" s="411"/>
      <c r="BID688" s="443"/>
      <c r="BIE688" s="417"/>
      <c r="BIF688" s="417"/>
      <c r="BIG688" s="417"/>
      <c r="BIH688" s="417"/>
      <c r="BII688" s="417"/>
      <c r="BIJ688" s="417"/>
      <c r="BIK688" s="417"/>
      <c r="BIL688" s="416"/>
      <c r="BIM688" s="416"/>
      <c r="BIN688" s="416"/>
      <c r="BIO688" s="416"/>
      <c r="BIP688" s="416"/>
      <c r="BIQ688" s="416"/>
      <c r="BIR688" s="416"/>
      <c r="BIS688" s="416"/>
      <c r="BIT688" s="416"/>
      <c r="BIU688" s="416"/>
      <c r="BIV688" s="416"/>
      <c r="BIW688" s="416"/>
      <c r="BIX688" s="416"/>
      <c r="BIY688" s="416"/>
      <c r="BIZ688" s="416"/>
      <c r="BJA688" s="416"/>
      <c r="BJB688" s="416"/>
      <c r="BJC688" s="416"/>
      <c r="BJD688" s="416"/>
      <c r="BJE688" s="416"/>
      <c r="BJF688" s="416"/>
      <c r="BJG688" s="416"/>
      <c r="BJH688" s="416"/>
      <c r="BJI688" s="416"/>
      <c r="BJJ688" s="416"/>
      <c r="BJK688" s="416"/>
      <c r="BJL688" s="416"/>
      <c r="BJM688" s="416"/>
      <c r="BJN688" s="416"/>
      <c r="BJO688" s="416"/>
      <c r="BJP688" s="416"/>
      <c r="BJQ688" s="416"/>
      <c r="BJR688" s="416"/>
      <c r="BJS688" s="416"/>
      <c r="BJT688" s="416"/>
      <c r="BJU688" s="416"/>
      <c r="BJV688" s="416"/>
      <c r="BJW688" s="416"/>
      <c r="BJX688" s="416"/>
      <c r="BJY688" s="416"/>
      <c r="BJZ688" s="416"/>
      <c r="BKA688" s="416"/>
      <c r="BKB688" s="416"/>
      <c r="BKC688" s="416"/>
      <c r="BKD688" s="417"/>
      <c r="BKE688" s="417"/>
      <c r="BKF688" s="417"/>
      <c r="BKG688" s="417"/>
      <c r="BKH688" s="417"/>
      <c r="BKI688" s="417"/>
      <c r="BKJ688" s="417"/>
      <c r="BKK688" s="417"/>
      <c r="BKL688" s="417"/>
      <c r="BKM688" s="417"/>
      <c r="BKN688" s="417"/>
      <c r="BKO688" s="417"/>
      <c r="BKP688" s="417"/>
      <c r="BKQ688" s="417"/>
      <c r="BKR688" s="417"/>
      <c r="BKS688" s="417"/>
      <c r="BKT688" s="417"/>
      <c r="BKU688" s="417"/>
      <c r="BKV688" s="417"/>
      <c r="BKW688" s="417"/>
      <c r="BKX688" s="417"/>
      <c r="BKY688" s="417"/>
      <c r="BKZ688" s="417"/>
      <c r="BLA688" s="417"/>
      <c r="BLB688" s="418"/>
      <c r="BLC688" s="418"/>
      <c r="BLD688" s="418"/>
      <c r="BLE688" s="418"/>
      <c r="BLF688" s="418"/>
      <c r="BLG688" s="417"/>
      <c r="BLH688" s="417"/>
      <c r="BLI688" s="418"/>
      <c r="BLJ688" s="418"/>
      <c r="BLK688" s="417"/>
      <c r="BLL688" s="417"/>
      <c r="BLM688" s="418"/>
      <c r="BLN688" s="418"/>
      <c r="BLO688" s="417"/>
      <c r="BLP688" s="417"/>
      <c r="BLQ688" s="417"/>
      <c r="BLR688" s="417"/>
      <c r="BLS688" s="417"/>
      <c r="BLT688" s="417"/>
      <c r="BLU688" s="417"/>
      <c r="BLV688" s="418"/>
      <c r="BLW688" s="418"/>
      <c r="BLX688" s="417"/>
      <c r="BLY688" s="417"/>
      <c r="BLZ688" s="418"/>
      <c r="BMA688" s="418"/>
      <c r="BMB688" s="417"/>
      <c r="BMC688" s="417"/>
      <c r="BMD688" s="417"/>
      <c r="BME688" s="417"/>
      <c r="BMF688" s="417"/>
      <c r="BMG688" s="411"/>
      <c r="BMH688" s="443"/>
      <c r="BMI688" s="417"/>
      <c r="BMJ688" s="417"/>
      <c r="BMK688" s="417"/>
      <c r="BML688" s="417"/>
      <c r="BMM688" s="417"/>
      <c r="BMN688" s="417"/>
      <c r="BMO688" s="417"/>
      <c r="BMP688" s="416"/>
      <c r="BMQ688" s="416"/>
      <c r="BMR688" s="416"/>
      <c r="BMS688" s="416"/>
      <c r="BMT688" s="416"/>
      <c r="BMU688" s="416"/>
      <c r="BMV688" s="416"/>
      <c r="BMW688" s="416"/>
      <c r="BMX688" s="416"/>
      <c r="BMY688" s="416"/>
      <c r="BMZ688" s="416"/>
      <c r="BNA688" s="416"/>
      <c r="BNB688" s="416"/>
      <c r="BNC688" s="416"/>
      <c r="BND688" s="416"/>
      <c r="BNE688" s="416"/>
      <c r="BNF688" s="416"/>
      <c r="BNG688" s="416"/>
      <c r="BNH688" s="416"/>
      <c r="BNI688" s="416"/>
      <c r="BNJ688" s="416"/>
      <c r="BNK688" s="416"/>
      <c r="BNL688" s="416"/>
      <c r="BNM688" s="416"/>
      <c r="BNN688" s="416"/>
      <c r="BNO688" s="416"/>
      <c r="BNP688" s="416"/>
      <c r="BNQ688" s="416"/>
      <c r="BNR688" s="416"/>
      <c r="BNS688" s="416"/>
      <c r="BNT688" s="416"/>
      <c r="BNU688" s="416"/>
      <c r="BNV688" s="416"/>
      <c r="BNW688" s="416"/>
      <c r="BNX688" s="416"/>
      <c r="BNY688" s="416"/>
      <c r="BNZ688" s="416"/>
      <c r="BOA688" s="416"/>
      <c r="BOB688" s="416"/>
      <c r="BOC688" s="416"/>
      <c r="BOD688" s="416"/>
      <c r="BOE688" s="416"/>
      <c r="BOF688" s="416"/>
      <c r="BOG688" s="416"/>
      <c r="BOH688" s="417"/>
      <c r="BOI688" s="417"/>
      <c r="BOJ688" s="417"/>
      <c r="BOK688" s="417"/>
      <c r="BOL688" s="417"/>
      <c r="BOM688" s="417"/>
      <c r="BON688" s="417"/>
      <c r="BOO688" s="417"/>
      <c r="BOP688" s="417"/>
      <c r="BOQ688" s="417"/>
      <c r="BOR688" s="417"/>
      <c r="BOS688" s="417"/>
      <c r="BOT688" s="417"/>
      <c r="BOU688" s="417"/>
      <c r="BOV688" s="417"/>
      <c r="BOW688" s="417"/>
      <c r="BOX688" s="417"/>
      <c r="BOY688" s="417"/>
      <c r="BOZ688" s="417"/>
      <c r="BPA688" s="417"/>
      <c r="BPB688" s="417"/>
      <c r="BPC688" s="417"/>
      <c r="BPD688" s="417"/>
      <c r="BPE688" s="417"/>
      <c r="BPF688" s="418"/>
      <c r="BPG688" s="418"/>
      <c r="BPH688" s="418"/>
      <c r="BPI688" s="418"/>
      <c r="BPJ688" s="418"/>
      <c r="BPK688" s="417"/>
      <c r="BPL688" s="417"/>
      <c r="BPM688" s="418"/>
      <c r="BPN688" s="418"/>
      <c r="BPO688" s="417"/>
      <c r="BPP688" s="417"/>
      <c r="BPQ688" s="418"/>
      <c r="BPR688" s="418"/>
      <c r="BPS688" s="417"/>
      <c r="BPT688" s="417"/>
      <c r="BPU688" s="417"/>
      <c r="BPV688" s="417"/>
      <c r="BPW688" s="417"/>
      <c r="BPX688" s="417"/>
      <c r="BPY688" s="417"/>
      <c r="BPZ688" s="418"/>
      <c r="BQA688" s="418"/>
      <c r="BQB688" s="417"/>
      <c r="BQC688" s="417"/>
      <c r="BQD688" s="418"/>
      <c r="BQE688" s="418"/>
      <c r="BQF688" s="417"/>
      <c r="BQG688" s="417"/>
      <c r="BQH688" s="417"/>
      <c r="BQI688" s="417"/>
      <c r="BQJ688" s="417"/>
      <c r="BQK688" s="411"/>
      <c r="BQL688" s="443"/>
      <c r="BQM688" s="417"/>
      <c r="BQN688" s="417"/>
      <c r="BQO688" s="417"/>
      <c r="BQP688" s="417"/>
      <c r="BQQ688" s="417"/>
      <c r="BQR688" s="417"/>
      <c r="BQS688" s="417"/>
      <c r="BQT688" s="416"/>
      <c r="BQU688" s="416"/>
      <c r="BQV688" s="416"/>
      <c r="BQW688" s="416"/>
      <c r="BQX688" s="416"/>
      <c r="BQY688" s="416"/>
      <c r="BQZ688" s="416"/>
      <c r="BRA688" s="416"/>
      <c r="BRB688" s="416"/>
      <c r="BRC688" s="416"/>
      <c r="BRD688" s="416"/>
      <c r="BRE688" s="416"/>
      <c r="BRF688" s="416"/>
      <c r="BRG688" s="416"/>
      <c r="BRH688" s="416"/>
      <c r="BRI688" s="416"/>
      <c r="BRJ688" s="416"/>
      <c r="BRK688" s="416"/>
      <c r="BRL688" s="416"/>
      <c r="BRM688" s="416"/>
      <c r="BRN688" s="416"/>
      <c r="BRO688" s="416"/>
      <c r="BRP688" s="416"/>
      <c r="BRQ688" s="416"/>
      <c r="BRR688" s="416"/>
      <c r="BRS688" s="416"/>
      <c r="BRT688" s="416"/>
      <c r="BRU688" s="416"/>
      <c r="BRV688" s="416"/>
      <c r="BRW688" s="416"/>
      <c r="BRX688" s="416"/>
      <c r="BRY688" s="416"/>
      <c r="BRZ688" s="416"/>
      <c r="BSA688" s="416"/>
      <c r="BSB688" s="416"/>
      <c r="BSC688" s="416"/>
      <c r="BSD688" s="416"/>
      <c r="BSE688" s="416"/>
      <c r="BSF688" s="416"/>
      <c r="BSG688" s="416"/>
      <c r="BSH688" s="416"/>
      <c r="BSI688" s="416"/>
      <c r="BSJ688" s="416"/>
      <c r="BSK688" s="416"/>
      <c r="BSL688" s="417"/>
      <c r="BSM688" s="417"/>
      <c r="BSN688" s="417"/>
      <c r="BSO688" s="417"/>
      <c r="BSP688" s="417"/>
      <c r="BSQ688" s="417"/>
      <c r="BSR688" s="417"/>
      <c r="BSS688" s="417"/>
      <c r="BST688" s="417"/>
      <c r="BSU688" s="417"/>
      <c r="BSV688" s="417"/>
      <c r="BSW688" s="417"/>
      <c r="BSX688" s="417"/>
      <c r="BSY688" s="417"/>
      <c r="BSZ688" s="417"/>
      <c r="BTA688" s="417"/>
      <c r="BTB688" s="417"/>
      <c r="BTC688" s="417"/>
      <c r="BTD688" s="417"/>
      <c r="BTE688" s="417"/>
      <c r="BTF688" s="417"/>
      <c r="BTG688" s="417"/>
      <c r="BTH688" s="417"/>
      <c r="BTI688" s="417"/>
      <c r="BTJ688" s="418"/>
      <c r="BTK688" s="418"/>
      <c r="BTL688" s="418"/>
      <c r="BTM688" s="418"/>
      <c r="BTN688" s="418"/>
      <c r="BTO688" s="417"/>
      <c r="BTP688" s="417"/>
      <c r="BTQ688" s="418"/>
      <c r="BTR688" s="418"/>
      <c r="BTS688" s="417"/>
      <c r="BTT688" s="417"/>
      <c r="BTU688" s="418"/>
      <c r="BTV688" s="418"/>
      <c r="BTW688" s="417"/>
      <c r="BTX688" s="417"/>
      <c r="BTY688" s="417"/>
      <c r="BTZ688" s="417"/>
      <c r="BUA688" s="417"/>
      <c r="BUB688" s="417"/>
      <c r="BUC688" s="417"/>
      <c r="BUD688" s="418"/>
      <c r="BUE688" s="418"/>
      <c r="BUF688" s="417"/>
      <c r="BUG688" s="417"/>
      <c r="BUH688" s="418"/>
      <c r="BUI688" s="418"/>
      <c r="BUJ688" s="417"/>
      <c r="BUK688" s="417"/>
      <c r="BUL688" s="417"/>
      <c r="BUM688" s="417"/>
      <c r="BUN688" s="417"/>
      <c r="BUO688" s="411"/>
      <c r="BUP688" s="443"/>
      <c r="BUQ688" s="417"/>
      <c r="BUR688" s="417"/>
      <c r="BUS688" s="417"/>
      <c r="BUT688" s="417"/>
      <c r="BUU688" s="417"/>
      <c r="BUV688" s="417"/>
      <c r="BUW688" s="417"/>
      <c r="BUX688" s="416"/>
      <c r="BUY688" s="416"/>
      <c r="BUZ688" s="416"/>
      <c r="BVA688" s="416"/>
      <c r="BVB688" s="416"/>
      <c r="BVC688" s="416"/>
      <c r="BVD688" s="416"/>
      <c r="BVE688" s="416"/>
      <c r="BVF688" s="416"/>
      <c r="BVG688" s="416"/>
      <c r="BVH688" s="416"/>
      <c r="BVI688" s="416"/>
      <c r="BVJ688" s="416"/>
      <c r="BVK688" s="416"/>
      <c r="BVL688" s="416"/>
      <c r="BVM688" s="416"/>
      <c r="BVN688" s="416"/>
      <c r="BVO688" s="416"/>
      <c r="BVP688" s="416"/>
      <c r="BVQ688" s="416"/>
      <c r="BVR688" s="416"/>
      <c r="BVS688" s="416"/>
      <c r="BVT688" s="416"/>
      <c r="BVU688" s="416"/>
      <c r="BVV688" s="416"/>
      <c r="BVW688" s="416"/>
      <c r="BVX688" s="416"/>
      <c r="BVY688" s="416"/>
      <c r="BVZ688" s="416"/>
      <c r="BWA688" s="416"/>
      <c r="BWB688" s="416"/>
      <c r="BWC688" s="416"/>
      <c r="BWD688" s="416"/>
      <c r="BWE688" s="416"/>
      <c r="BWF688" s="416"/>
      <c r="BWG688" s="416"/>
      <c r="BWH688" s="416"/>
      <c r="BWI688" s="416"/>
      <c r="BWJ688" s="416"/>
      <c r="BWK688" s="416"/>
      <c r="BWL688" s="416"/>
      <c r="BWM688" s="416"/>
      <c r="BWN688" s="416"/>
      <c r="BWO688" s="416"/>
      <c r="BWP688" s="417"/>
      <c r="BWQ688" s="417"/>
      <c r="BWR688" s="417"/>
      <c r="BWS688" s="417"/>
      <c r="BWT688" s="417"/>
      <c r="BWU688" s="417"/>
      <c r="BWV688" s="417"/>
      <c r="BWW688" s="417"/>
      <c r="BWX688" s="417"/>
      <c r="BWY688" s="417"/>
      <c r="BWZ688" s="417"/>
      <c r="BXA688" s="417"/>
      <c r="BXB688" s="417"/>
      <c r="BXC688" s="417"/>
      <c r="BXD688" s="417"/>
      <c r="BXE688" s="417"/>
      <c r="BXF688" s="417"/>
      <c r="BXG688" s="417"/>
      <c r="BXH688" s="417"/>
      <c r="BXI688" s="417"/>
      <c r="BXJ688" s="417"/>
      <c r="BXK688" s="417"/>
      <c r="BXL688" s="417"/>
      <c r="BXM688" s="417"/>
      <c r="BXN688" s="418"/>
      <c r="BXO688" s="418"/>
      <c r="BXP688" s="418"/>
      <c r="BXQ688" s="418"/>
      <c r="BXR688" s="418"/>
      <c r="BXS688" s="417"/>
      <c r="BXT688" s="417"/>
      <c r="BXU688" s="418"/>
      <c r="BXV688" s="418"/>
      <c r="BXW688" s="417"/>
      <c r="BXX688" s="417"/>
      <c r="BXY688" s="418"/>
      <c r="BXZ688" s="418"/>
      <c r="BYA688" s="417"/>
      <c r="BYB688" s="417"/>
      <c r="BYC688" s="417"/>
      <c r="BYD688" s="417"/>
      <c r="BYE688" s="417"/>
      <c r="BYF688" s="417"/>
      <c r="BYG688" s="417"/>
      <c r="BYH688" s="418"/>
      <c r="BYI688" s="418"/>
      <c r="BYJ688" s="417"/>
      <c r="BYK688" s="417"/>
      <c r="BYL688" s="418"/>
      <c r="BYM688" s="418"/>
      <c r="BYN688" s="417"/>
      <c r="BYO688" s="417"/>
      <c r="BYP688" s="417"/>
      <c r="BYQ688" s="417"/>
      <c r="BYR688" s="417"/>
      <c r="BYS688" s="411"/>
      <c r="BYT688" s="443"/>
      <c r="BYU688" s="417"/>
      <c r="BYV688" s="417"/>
      <c r="BYW688" s="417"/>
      <c r="BYX688" s="417"/>
      <c r="BYY688" s="417"/>
      <c r="BYZ688" s="417"/>
      <c r="BZA688" s="417"/>
      <c r="BZB688" s="416"/>
      <c r="BZC688" s="416"/>
      <c r="BZD688" s="416"/>
      <c r="BZE688" s="416"/>
      <c r="BZF688" s="416"/>
      <c r="BZG688" s="416"/>
      <c r="BZH688" s="416"/>
      <c r="BZI688" s="416"/>
      <c r="BZJ688" s="416"/>
      <c r="BZK688" s="416"/>
      <c r="BZL688" s="416"/>
      <c r="BZM688" s="416"/>
      <c r="BZN688" s="416"/>
      <c r="BZO688" s="416"/>
      <c r="BZP688" s="416"/>
      <c r="BZQ688" s="416"/>
      <c r="BZR688" s="416"/>
      <c r="BZS688" s="416"/>
      <c r="BZT688" s="416"/>
      <c r="BZU688" s="416"/>
      <c r="BZV688" s="416"/>
      <c r="BZW688" s="416"/>
      <c r="BZX688" s="416"/>
      <c r="BZY688" s="416"/>
      <c r="BZZ688" s="416"/>
      <c r="CAA688" s="416"/>
      <c r="CAB688" s="416"/>
      <c r="CAC688" s="416"/>
      <c r="CAD688" s="416"/>
      <c r="CAE688" s="416"/>
      <c r="CAF688" s="416"/>
      <c r="CAG688" s="416"/>
      <c r="CAH688" s="416"/>
      <c r="CAI688" s="416"/>
      <c r="CAJ688" s="416"/>
      <c r="CAK688" s="416"/>
      <c r="CAL688" s="416"/>
      <c r="CAM688" s="416"/>
      <c r="CAN688" s="416"/>
      <c r="CAO688" s="416"/>
      <c r="CAP688" s="416"/>
      <c r="CAQ688" s="416"/>
      <c r="CAR688" s="416"/>
      <c r="CAS688" s="416"/>
      <c r="CAT688" s="417"/>
      <c r="CAU688" s="417"/>
      <c r="CAV688" s="417"/>
      <c r="CAW688" s="417"/>
      <c r="CAX688" s="417"/>
      <c r="CAY688" s="417"/>
      <c r="CAZ688" s="417"/>
      <c r="CBA688" s="417"/>
      <c r="CBB688" s="417"/>
      <c r="CBC688" s="417"/>
      <c r="CBD688" s="417"/>
      <c r="CBE688" s="417"/>
      <c r="CBF688" s="417"/>
      <c r="CBG688" s="417"/>
      <c r="CBH688" s="417"/>
      <c r="CBI688" s="417"/>
      <c r="CBJ688" s="417"/>
      <c r="CBK688" s="417"/>
      <c r="CBL688" s="417"/>
      <c r="CBM688" s="417"/>
      <c r="CBN688" s="417"/>
      <c r="CBO688" s="417"/>
      <c r="CBP688" s="417"/>
      <c r="CBQ688" s="417"/>
      <c r="CBR688" s="418"/>
      <c r="CBS688" s="418"/>
      <c r="CBT688" s="418"/>
      <c r="CBU688" s="418"/>
      <c r="CBV688" s="418"/>
      <c r="CBW688" s="417"/>
      <c r="CBX688" s="417"/>
      <c r="CBY688" s="418"/>
      <c r="CBZ688" s="418"/>
      <c r="CCA688" s="417"/>
      <c r="CCB688" s="417"/>
      <c r="CCC688" s="418"/>
      <c r="CCD688" s="418"/>
      <c r="CCE688" s="417"/>
      <c r="CCF688" s="417"/>
      <c r="CCG688" s="417"/>
      <c r="CCH688" s="417"/>
      <c r="CCI688" s="417"/>
      <c r="CCJ688" s="417"/>
      <c r="CCK688" s="417"/>
      <c r="CCL688" s="418"/>
      <c r="CCM688" s="418"/>
      <c r="CCN688" s="417"/>
      <c r="CCO688" s="417"/>
      <c r="CCP688" s="418"/>
      <c r="CCQ688" s="418"/>
      <c r="CCR688" s="417"/>
      <c r="CCS688" s="417"/>
      <c r="CCT688" s="417"/>
      <c r="CCU688" s="417"/>
      <c r="CCV688" s="417"/>
      <c r="CCW688" s="411"/>
      <c r="CCX688" s="443"/>
      <c r="CCY688" s="417"/>
      <c r="CCZ688" s="417"/>
      <c r="CDA688" s="417"/>
      <c r="CDB688" s="417"/>
      <c r="CDC688" s="417"/>
      <c r="CDD688" s="417"/>
      <c r="CDE688" s="417"/>
      <c r="CDF688" s="416"/>
      <c r="CDG688" s="416"/>
      <c r="CDH688" s="416"/>
      <c r="CDI688" s="416"/>
      <c r="CDJ688" s="416"/>
      <c r="CDK688" s="416"/>
      <c r="CDL688" s="416"/>
      <c r="CDM688" s="416"/>
      <c r="CDN688" s="416"/>
      <c r="CDO688" s="416"/>
      <c r="CDP688" s="416"/>
      <c r="CDQ688" s="416"/>
      <c r="CDR688" s="416"/>
      <c r="CDS688" s="416"/>
      <c r="CDT688" s="416"/>
      <c r="CDU688" s="416"/>
      <c r="CDV688" s="416"/>
      <c r="CDW688" s="416"/>
      <c r="CDX688" s="416"/>
      <c r="CDY688" s="416"/>
      <c r="CDZ688" s="416"/>
      <c r="CEA688" s="416"/>
      <c r="CEB688" s="416"/>
      <c r="CEC688" s="416"/>
      <c r="CED688" s="416"/>
      <c r="CEE688" s="416"/>
      <c r="CEF688" s="416"/>
      <c r="CEG688" s="416"/>
      <c r="CEH688" s="416"/>
      <c r="CEI688" s="416"/>
      <c r="CEJ688" s="416"/>
      <c r="CEK688" s="416"/>
      <c r="CEL688" s="416"/>
      <c r="CEM688" s="416"/>
      <c r="CEN688" s="416"/>
      <c r="CEO688" s="416"/>
      <c r="CEP688" s="416"/>
      <c r="CEQ688" s="416"/>
      <c r="CER688" s="416"/>
      <c r="CES688" s="416"/>
      <c r="CET688" s="416"/>
      <c r="CEU688" s="416"/>
      <c r="CEV688" s="416"/>
      <c r="CEW688" s="416"/>
      <c r="CEX688" s="417"/>
      <c r="CEY688" s="417"/>
      <c r="CEZ688" s="417"/>
      <c r="CFA688" s="417"/>
      <c r="CFB688" s="417"/>
      <c r="CFC688" s="417"/>
      <c r="CFD688" s="417"/>
      <c r="CFE688" s="417"/>
      <c r="CFF688" s="417"/>
      <c r="CFG688" s="417"/>
      <c r="CFH688" s="417"/>
      <c r="CFI688" s="417"/>
      <c r="CFJ688" s="417"/>
      <c r="CFK688" s="417"/>
      <c r="CFL688" s="417"/>
      <c r="CFM688" s="417"/>
      <c r="CFN688" s="417"/>
      <c r="CFO688" s="417"/>
      <c r="CFP688" s="417"/>
      <c r="CFQ688" s="417"/>
      <c r="CFR688" s="417"/>
      <c r="CFS688" s="417"/>
      <c r="CFT688" s="417"/>
      <c r="CFU688" s="417"/>
      <c r="CFV688" s="418"/>
      <c r="CFW688" s="418"/>
      <c r="CFX688" s="418"/>
      <c r="CFY688" s="418"/>
      <c r="CFZ688" s="418"/>
      <c r="CGA688" s="417"/>
      <c r="CGB688" s="417"/>
      <c r="CGC688" s="418"/>
      <c r="CGD688" s="418"/>
      <c r="CGE688" s="417"/>
      <c r="CGF688" s="417"/>
      <c r="CGG688" s="418"/>
      <c r="CGH688" s="418"/>
      <c r="CGI688" s="417"/>
      <c r="CGJ688" s="417"/>
      <c r="CGK688" s="417"/>
      <c r="CGL688" s="417"/>
      <c r="CGM688" s="417"/>
      <c r="CGN688" s="417"/>
      <c r="CGO688" s="417"/>
      <c r="CGP688" s="418"/>
      <c r="CGQ688" s="418"/>
      <c r="CGR688" s="417"/>
      <c r="CGS688" s="417"/>
      <c r="CGT688" s="418"/>
      <c r="CGU688" s="418"/>
      <c r="CGV688" s="417"/>
      <c r="CGW688" s="417"/>
      <c r="CGX688" s="417"/>
      <c r="CGY688" s="417"/>
      <c r="CGZ688" s="417"/>
      <c r="CHA688" s="411"/>
      <c r="CHB688" s="443"/>
      <c r="CHC688" s="417"/>
      <c r="CHD688" s="417"/>
      <c r="CHE688" s="417"/>
      <c r="CHF688" s="417"/>
      <c r="CHG688" s="417"/>
      <c r="CHH688" s="417"/>
      <c r="CHI688" s="417"/>
      <c r="CHJ688" s="416"/>
      <c r="CHK688" s="416"/>
      <c r="CHL688" s="416"/>
      <c r="CHM688" s="416"/>
      <c r="CHN688" s="416"/>
      <c r="CHO688" s="416"/>
      <c r="CHP688" s="416"/>
      <c r="CHQ688" s="416"/>
      <c r="CHR688" s="416"/>
      <c r="CHS688" s="416"/>
      <c r="CHT688" s="416"/>
      <c r="CHU688" s="416"/>
      <c r="CHV688" s="416"/>
      <c r="CHW688" s="416"/>
      <c r="CHX688" s="416"/>
      <c r="CHY688" s="416"/>
      <c r="CHZ688" s="416"/>
      <c r="CIA688" s="416"/>
      <c r="CIB688" s="416"/>
      <c r="CIC688" s="416"/>
      <c r="CID688" s="416"/>
      <c r="CIE688" s="416"/>
      <c r="CIF688" s="416"/>
      <c r="CIG688" s="416"/>
      <c r="CIH688" s="416"/>
      <c r="CII688" s="416"/>
      <c r="CIJ688" s="416"/>
      <c r="CIK688" s="416"/>
      <c r="CIL688" s="416"/>
      <c r="CIM688" s="416"/>
      <c r="CIN688" s="416"/>
      <c r="CIO688" s="416"/>
      <c r="CIP688" s="416"/>
      <c r="CIQ688" s="416"/>
      <c r="CIR688" s="416"/>
      <c r="CIS688" s="416"/>
      <c r="CIT688" s="416"/>
      <c r="CIU688" s="416"/>
      <c r="CIV688" s="416"/>
      <c r="CIW688" s="416"/>
      <c r="CIX688" s="416"/>
      <c r="CIY688" s="416"/>
      <c r="CIZ688" s="416"/>
      <c r="CJA688" s="416"/>
      <c r="CJB688" s="417"/>
      <c r="CJC688" s="417"/>
      <c r="CJD688" s="417"/>
      <c r="CJE688" s="417"/>
      <c r="CJF688" s="417"/>
      <c r="CJG688" s="417"/>
      <c r="CJH688" s="417"/>
      <c r="CJI688" s="417"/>
      <c r="CJJ688" s="417"/>
      <c r="CJK688" s="417"/>
      <c r="CJL688" s="417"/>
      <c r="CJM688" s="417"/>
      <c r="CJN688" s="417"/>
      <c r="CJO688" s="417"/>
      <c r="CJP688" s="417"/>
      <c r="CJQ688" s="417"/>
      <c r="CJR688" s="417"/>
      <c r="CJS688" s="417"/>
      <c r="CJT688" s="417"/>
      <c r="CJU688" s="417"/>
      <c r="CJV688" s="417"/>
      <c r="CJW688" s="417"/>
      <c r="CJX688" s="417"/>
      <c r="CJY688" s="417"/>
      <c r="CJZ688" s="418"/>
      <c r="CKA688" s="418"/>
      <c r="CKB688" s="418"/>
      <c r="CKC688" s="418"/>
      <c r="CKD688" s="418"/>
      <c r="CKE688" s="417"/>
      <c r="CKF688" s="417"/>
      <c r="CKG688" s="418"/>
      <c r="CKH688" s="418"/>
      <c r="CKI688" s="417"/>
      <c r="CKJ688" s="417"/>
      <c r="CKK688" s="418"/>
      <c r="CKL688" s="418"/>
      <c r="CKM688" s="417"/>
      <c r="CKN688" s="417"/>
      <c r="CKO688" s="417"/>
      <c r="CKP688" s="417"/>
      <c r="CKQ688" s="417"/>
      <c r="CKR688" s="417"/>
      <c r="CKS688" s="417"/>
      <c r="CKT688" s="418"/>
      <c r="CKU688" s="418"/>
      <c r="CKV688" s="417"/>
      <c r="CKW688" s="417"/>
      <c r="CKX688" s="418"/>
      <c r="CKY688" s="418"/>
      <c r="CKZ688" s="417"/>
      <c r="CLA688" s="417"/>
      <c r="CLB688" s="417"/>
      <c r="CLC688" s="417"/>
      <c r="CLD688" s="417"/>
      <c r="CLE688" s="411"/>
      <c r="CLF688" s="443"/>
      <c r="CLG688" s="417"/>
      <c r="CLH688" s="417"/>
      <c r="CLI688" s="417"/>
      <c r="CLJ688" s="417"/>
      <c r="CLK688" s="417"/>
      <c r="CLL688" s="417"/>
      <c r="CLM688" s="417"/>
      <c r="CLN688" s="416"/>
      <c r="CLO688" s="416"/>
      <c r="CLP688" s="416"/>
      <c r="CLQ688" s="416"/>
      <c r="CLR688" s="416"/>
      <c r="CLS688" s="416"/>
      <c r="CLT688" s="416"/>
      <c r="CLU688" s="416"/>
      <c r="CLV688" s="416"/>
      <c r="CLW688" s="416"/>
      <c r="CLX688" s="416"/>
      <c r="CLY688" s="416"/>
      <c r="CLZ688" s="416"/>
      <c r="CMA688" s="416"/>
      <c r="CMB688" s="416"/>
      <c r="CMC688" s="416"/>
      <c r="CMD688" s="416"/>
      <c r="CME688" s="416"/>
      <c r="CMF688" s="416"/>
      <c r="CMG688" s="416"/>
      <c r="CMH688" s="416"/>
      <c r="CMI688" s="416"/>
      <c r="CMJ688" s="416"/>
      <c r="CMK688" s="416"/>
      <c r="CML688" s="416"/>
      <c r="CMM688" s="416"/>
      <c r="CMN688" s="416"/>
      <c r="CMO688" s="416"/>
      <c r="CMP688" s="416"/>
      <c r="CMQ688" s="416"/>
      <c r="CMR688" s="416"/>
      <c r="CMS688" s="416"/>
      <c r="CMT688" s="416"/>
      <c r="CMU688" s="416"/>
      <c r="CMV688" s="416"/>
      <c r="CMW688" s="416"/>
      <c r="CMX688" s="416"/>
      <c r="CMY688" s="416"/>
      <c r="CMZ688" s="416"/>
      <c r="CNA688" s="416"/>
      <c r="CNB688" s="416"/>
      <c r="CNC688" s="416"/>
      <c r="CND688" s="416"/>
      <c r="CNE688" s="416"/>
      <c r="CNF688" s="417"/>
      <c r="CNG688" s="417"/>
      <c r="CNH688" s="417"/>
      <c r="CNI688" s="417"/>
      <c r="CNJ688" s="417"/>
      <c r="CNK688" s="417"/>
      <c r="CNL688" s="417"/>
      <c r="CNM688" s="417"/>
      <c r="CNN688" s="417"/>
      <c r="CNO688" s="417"/>
      <c r="CNP688" s="417"/>
      <c r="CNQ688" s="417"/>
      <c r="CNR688" s="417"/>
      <c r="CNS688" s="417"/>
      <c r="CNT688" s="417"/>
      <c r="CNU688" s="417"/>
      <c r="CNV688" s="417"/>
      <c r="CNW688" s="417"/>
      <c r="CNX688" s="417"/>
      <c r="CNY688" s="417"/>
      <c r="CNZ688" s="417"/>
      <c r="COA688" s="417"/>
      <c r="COB688" s="417"/>
      <c r="COC688" s="417"/>
      <c r="COD688" s="418"/>
      <c r="COE688" s="418"/>
      <c r="COF688" s="418"/>
      <c r="COG688" s="418"/>
      <c r="COH688" s="418"/>
      <c r="COI688" s="417"/>
      <c r="COJ688" s="417"/>
      <c r="COK688" s="418"/>
      <c r="COL688" s="418"/>
      <c r="COM688" s="417"/>
      <c r="CON688" s="417"/>
      <c r="COO688" s="418"/>
      <c r="COP688" s="418"/>
      <c r="COQ688" s="417"/>
      <c r="COR688" s="417"/>
      <c r="COS688" s="417"/>
      <c r="COT688" s="417"/>
      <c r="COU688" s="417"/>
      <c r="COV688" s="417"/>
      <c r="COW688" s="417"/>
      <c r="COX688" s="418"/>
      <c r="COY688" s="418"/>
      <c r="COZ688" s="417"/>
      <c r="CPA688" s="417"/>
      <c r="CPB688" s="418"/>
      <c r="CPC688" s="418"/>
      <c r="CPD688" s="417"/>
      <c r="CPE688" s="417"/>
      <c r="CPF688" s="417"/>
      <c r="CPG688" s="417"/>
      <c r="CPH688" s="417"/>
      <c r="CPI688" s="411"/>
      <c r="CPJ688" s="443"/>
      <c r="CPK688" s="417"/>
      <c r="CPL688" s="417"/>
      <c r="CPM688" s="417"/>
      <c r="CPN688" s="417"/>
      <c r="CPO688" s="417"/>
      <c r="CPP688" s="417"/>
      <c r="CPQ688" s="417"/>
      <c r="CPR688" s="416"/>
      <c r="CPS688" s="416"/>
      <c r="CPT688" s="416"/>
      <c r="CPU688" s="416"/>
      <c r="CPV688" s="416"/>
      <c r="CPW688" s="416"/>
      <c r="CPX688" s="416"/>
      <c r="CPY688" s="416"/>
      <c r="CPZ688" s="416"/>
      <c r="CQA688" s="416"/>
      <c r="CQB688" s="416"/>
      <c r="CQC688" s="416"/>
      <c r="CQD688" s="416"/>
      <c r="CQE688" s="416"/>
      <c r="CQF688" s="416"/>
      <c r="CQG688" s="416"/>
      <c r="CQH688" s="416"/>
      <c r="CQI688" s="416"/>
      <c r="CQJ688" s="416"/>
      <c r="CQK688" s="416"/>
      <c r="CQL688" s="416"/>
      <c r="CQM688" s="416"/>
      <c r="CQN688" s="416"/>
      <c r="CQO688" s="416"/>
      <c r="CQP688" s="416"/>
      <c r="CQQ688" s="416"/>
      <c r="CQR688" s="416"/>
      <c r="CQS688" s="416"/>
      <c r="CQT688" s="416"/>
      <c r="CQU688" s="416"/>
      <c r="CQV688" s="416"/>
      <c r="CQW688" s="416"/>
      <c r="CQX688" s="416"/>
      <c r="CQY688" s="416"/>
      <c r="CQZ688" s="416"/>
      <c r="CRA688" s="416"/>
      <c r="CRB688" s="416"/>
      <c r="CRC688" s="416"/>
      <c r="CRD688" s="416"/>
      <c r="CRE688" s="416"/>
      <c r="CRF688" s="416"/>
      <c r="CRG688" s="416"/>
      <c r="CRH688" s="416"/>
      <c r="CRI688" s="416"/>
      <c r="CRJ688" s="417"/>
      <c r="CRK688" s="417"/>
      <c r="CRL688" s="417"/>
      <c r="CRM688" s="417"/>
      <c r="CRN688" s="417"/>
      <c r="CRO688" s="417"/>
      <c r="CRP688" s="417"/>
      <c r="CRQ688" s="417"/>
      <c r="CRR688" s="417"/>
      <c r="CRS688" s="417"/>
      <c r="CRT688" s="417"/>
      <c r="CRU688" s="417"/>
      <c r="CRV688" s="417"/>
      <c r="CRW688" s="417"/>
      <c r="CRX688" s="417"/>
      <c r="CRY688" s="417"/>
      <c r="CRZ688" s="417"/>
      <c r="CSA688" s="417"/>
      <c r="CSB688" s="417"/>
      <c r="CSC688" s="417"/>
      <c r="CSD688" s="417"/>
      <c r="CSE688" s="417"/>
      <c r="CSF688" s="417"/>
      <c r="CSG688" s="417"/>
      <c r="CSH688" s="418"/>
      <c r="CSI688" s="418"/>
      <c r="CSJ688" s="418"/>
      <c r="CSK688" s="418"/>
      <c r="CSL688" s="418"/>
      <c r="CSM688" s="417"/>
      <c r="CSN688" s="417"/>
      <c r="CSO688" s="418"/>
      <c r="CSP688" s="418"/>
      <c r="CSQ688" s="417"/>
      <c r="CSR688" s="417"/>
      <c r="CSS688" s="418"/>
      <c r="CST688" s="418"/>
      <c r="CSU688" s="417"/>
      <c r="CSV688" s="417"/>
      <c r="CSW688" s="417"/>
      <c r="CSX688" s="417"/>
      <c r="CSY688" s="417"/>
      <c r="CSZ688" s="417"/>
      <c r="CTA688" s="417"/>
      <c r="CTB688" s="418"/>
      <c r="CTC688" s="418"/>
      <c r="CTD688" s="417"/>
      <c r="CTE688" s="417"/>
      <c r="CTF688" s="418"/>
      <c r="CTG688" s="418"/>
      <c r="CTH688" s="417"/>
      <c r="CTI688" s="417"/>
      <c r="CTJ688" s="417"/>
      <c r="CTK688" s="417"/>
      <c r="CTL688" s="417"/>
      <c r="CTM688" s="411"/>
      <c r="CTN688" s="443"/>
      <c r="CTO688" s="417"/>
      <c r="CTP688" s="417"/>
      <c r="CTQ688" s="417"/>
      <c r="CTR688" s="417"/>
      <c r="CTS688" s="417"/>
      <c r="CTT688" s="417"/>
      <c r="CTU688" s="417"/>
      <c r="CTV688" s="416"/>
      <c r="CTW688" s="416"/>
      <c r="CTX688" s="416"/>
      <c r="CTY688" s="416"/>
      <c r="CTZ688" s="416"/>
      <c r="CUA688" s="416"/>
      <c r="CUB688" s="416"/>
      <c r="CUC688" s="416"/>
      <c r="CUD688" s="416"/>
      <c r="CUE688" s="416"/>
      <c r="CUF688" s="416"/>
      <c r="CUG688" s="416"/>
      <c r="CUH688" s="416"/>
      <c r="CUI688" s="416"/>
      <c r="CUJ688" s="416"/>
      <c r="CUK688" s="416"/>
      <c r="CUL688" s="416"/>
      <c r="CUM688" s="416"/>
      <c r="CUN688" s="416"/>
      <c r="CUO688" s="416"/>
      <c r="CUP688" s="416"/>
      <c r="CUQ688" s="416"/>
      <c r="CUR688" s="416"/>
      <c r="CUS688" s="416"/>
      <c r="CUT688" s="416"/>
      <c r="CUU688" s="416"/>
      <c r="CUV688" s="416"/>
      <c r="CUW688" s="416"/>
      <c r="CUX688" s="416"/>
      <c r="CUY688" s="416"/>
      <c r="CUZ688" s="416"/>
      <c r="CVA688" s="416"/>
      <c r="CVB688" s="416"/>
      <c r="CVC688" s="416"/>
      <c r="CVD688" s="416"/>
      <c r="CVE688" s="416"/>
      <c r="CVF688" s="416"/>
      <c r="CVG688" s="416"/>
      <c r="CVH688" s="416"/>
      <c r="CVI688" s="416"/>
      <c r="CVJ688" s="416"/>
      <c r="CVK688" s="416"/>
      <c r="CVL688" s="416"/>
      <c r="CVM688" s="416"/>
      <c r="CVN688" s="417"/>
      <c r="CVO688" s="417"/>
      <c r="CVP688" s="417"/>
      <c r="CVQ688" s="417"/>
      <c r="CVR688" s="417"/>
      <c r="CVS688" s="417"/>
      <c r="CVT688" s="417"/>
      <c r="CVU688" s="417"/>
      <c r="CVV688" s="417"/>
      <c r="CVW688" s="417"/>
      <c r="CVX688" s="417"/>
      <c r="CVY688" s="417"/>
      <c r="CVZ688" s="417"/>
      <c r="CWA688" s="417"/>
      <c r="CWB688" s="417"/>
      <c r="CWC688" s="417"/>
      <c r="CWD688" s="417"/>
      <c r="CWE688" s="417"/>
      <c r="CWF688" s="417"/>
      <c r="CWG688" s="417"/>
      <c r="CWH688" s="417"/>
      <c r="CWI688" s="417"/>
      <c r="CWJ688" s="417"/>
      <c r="CWK688" s="417"/>
      <c r="CWL688" s="418"/>
      <c r="CWM688" s="418"/>
      <c r="CWN688" s="418"/>
      <c r="CWO688" s="418"/>
      <c r="CWP688" s="418"/>
      <c r="CWQ688" s="417"/>
      <c r="CWR688" s="417"/>
      <c r="CWS688" s="418"/>
      <c r="CWT688" s="418"/>
      <c r="CWU688" s="417"/>
      <c r="CWV688" s="417"/>
      <c r="CWW688" s="418"/>
      <c r="CWX688" s="418"/>
      <c r="CWY688" s="417"/>
      <c r="CWZ688" s="417"/>
      <c r="CXA688" s="417"/>
      <c r="CXB688" s="417"/>
      <c r="CXC688" s="417"/>
      <c r="CXD688" s="417"/>
      <c r="CXE688" s="417"/>
      <c r="CXF688" s="418"/>
      <c r="CXG688" s="418"/>
      <c r="CXH688" s="417"/>
      <c r="CXI688" s="417"/>
      <c r="CXJ688" s="418"/>
      <c r="CXK688" s="418"/>
      <c r="CXL688" s="417"/>
      <c r="CXM688" s="417"/>
      <c r="CXN688" s="417"/>
      <c r="CXO688" s="417"/>
      <c r="CXP688" s="417"/>
      <c r="CXQ688" s="411"/>
      <c r="CXR688" s="443"/>
      <c r="CXS688" s="417"/>
      <c r="CXT688" s="417"/>
      <c r="CXU688" s="417"/>
      <c r="CXV688" s="417"/>
      <c r="CXW688" s="417"/>
      <c r="CXX688" s="417"/>
      <c r="CXY688" s="417"/>
      <c r="CXZ688" s="416"/>
      <c r="CYA688" s="416"/>
      <c r="CYB688" s="416"/>
      <c r="CYC688" s="416"/>
      <c r="CYD688" s="416"/>
      <c r="CYE688" s="416"/>
      <c r="CYF688" s="416"/>
      <c r="CYG688" s="416"/>
      <c r="CYH688" s="416"/>
      <c r="CYI688" s="416"/>
      <c r="CYJ688" s="416"/>
      <c r="CYK688" s="416"/>
      <c r="CYL688" s="416"/>
      <c r="CYM688" s="416"/>
      <c r="CYN688" s="416"/>
      <c r="CYO688" s="416"/>
      <c r="CYP688" s="416"/>
      <c r="CYQ688" s="416"/>
      <c r="CYR688" s="416"/>
      <c r="CYS688" s="416"/>
      <c r="CYT688" s="416"/>
      <c r="CYU688" s="416"/>
      <c r="CYV688" s="416"/>
      <c r="CYW688" s="416"/>
      <c r="CYX688" s="416"/>
      <c r="CYY688" s="416"/>
      <c r="CYZ688" s="416"/>
      <c r="CZA688" s="416"/>
      <c r="CZB688" s="416"/>
      <c r="CZC688" s="416"/>
      <c r="CZD688" s="416"/>
      <c r="CZE688" s="416"/>
      <c r="CZF688" s="416"/>
      <c r="CZG688" s="416"/>
      <c r="CZH688" s="416"/>
      <c r="CZI688" s="416"/>
      <c r="CZJ688" s="416"/>
      <c r="CZK688" s="416"/>
      <c r="CZL688" s="416"/>
      <c r="CZM688" s="416"/>
      <c r="CZN688" s="416"/>
      <c r="CZO688" s="416"/>
      <c r="CZP688" s="416"/>
      <c r="CZQ688" s="416"/>
      <c r="CZR688" s="417"/>
      <c r="CZS688" s="417"/>
      <c r="CZT688" s="417"/>
      <c r="CZU688" s="417"/>
      <c r="CZV688" s="417"/>
      <c r="CZW688" s="417"/>
      <c r="CZX688" s="417"/>
      <c r="CZY688" s="417"/>
      <c r="CZZ688" s="417"/>
      <c r="DAA688" s="417"/>
      <c r="DAB688" s="417"/>
      <c r="DAC688" s="417"/>
      <c r="DAD688" s="417"/>
      <c r="DAE688" s="417"/>
      <c r="DAF688" s="417"/>
      <c r="DAG688" s="417"/>
      <c r="DAH688" s="417"/>
      <c r="DAI688" s="417"/>
      <c r="DAJ688" s="417"/>
      <c r="DAK688" s="417"/>
      <c r="DAL688" s="417"/>
      <c r="DAM688" s="417"/>
      <c r="DAN688" s="417"/>
      <c r="DAO688" s="417"/>
      <c r="DAP688" s="418"/>
      <c r="DAQ688" s="418"/>
      <c r="DAR688" s="418"/>
      <c r="DAS688" s="418"/>
      <c r="DAT688" s="418"/>
      <c r="DAU688" s="417"/>
      <c r="DAV688" s="417"/>
      <c r="DAW688" s="418"/>
      <c r="DAX688" s="418"/>
      <c r="DAY688" s="417"/>
      <c r="DAZ688" s="417"/>
      <c r="DBA688" s="418"/>
      <c r="DBB688" s="418"/>
      <c r="DBC688" s="417"/>
      <c r="DBD688" s="417"/>
      <c r="DBE688" s="417"/>
      <c r="DBF688" s="417"/>
      <c r="DBG688" s="417"/>
      <c r="DBH688" s="417"/>
      <c r="DBI688" s="417"/>
      <c r="DBJ688" s="418"/>
      <c r="DBK688" s="418"/>
      <c r="DBL688" s="417"/>
      <c r="DBM688" s="417"/>
      <c r="DBN688" s="418"/>
      <c r="DBO688" s="418"/>
      <c r="DBP688" s="417"/>
      <c r="DBQ688" s="417"/>
      <c r="DBR688" s="417"/>
      <c r="DBS688" s="417"/>
      <c r="DBT688" s="417"/>
      <c r="DBU688" s="411"/>
      <c r="DBV688" s="443"/>
      <c r="DBW688" s="417"/>
      <c r="DBX688" s="417"/>
      <c r="DBY688" s="417"/>
      <c r="DBZ688" s="417"/>
      <c r="DCA688" s="417"/>
      <c r="DCB688" s="417"/>
      <c r="DCC688" s="417"/>
      <c r="DCD688" s="416"/>
      <c r="DCE688" s="416"/>
      <c r="DCF688" s="416"/>
      <c r="DCG688" s="416"/>
      <c r="DCH688" s="416"/>
      <c r="DCI688" s="416"/>
      <c r="DCJ688" s="416"/>
      <c r="DCK688" s="416"/>
      <c r="DCL688" s="416"/>
      <c r="DCM688" s="416"/>
      <c r="DCN688" s="416"/>
      <c r="DCO688" s="416"/>
      <c r="DCP688" s="416"/>
      <c r="DCQ688" s="416"/>
      <c r="DCR688" s="416"/>
      <c r="DCS688" s="416"/>
      <c r="DCT688" s="416"/>
      <c r="DCU688" s="416"/>
      <c r="DCV688" s="416"/>
      <c r="DCW688" s="416"/>
      <c r="DCX688" s="416"/>
      <c r="DCY688" s="416"/>
      <c r="DCZ688" s="416"/>
      <c r="DDA688" s="416"/>
      <c r="DDB688" s="416"/>
      <c r="DDC688" s="416"/>
      <c r="DDD688" s="416"/>
      <c r="DDE688" s="416"/>
      <c r="DDF688" s="416"/>
      <c r="DDG688" s="416"/>
      <c r="DDH688" s="416"/>
      <c r="DDI688" s="416"/>
      <c r="DDJ688" s="416"/>
      <c r="DDK688" s="416"/>
      <c r="DDL688" s="416"/>
      <c r="DDM688" s="416"/>
      <c r="DDN688" s="416"/>
      <c r="DDO688" s="416"/>
      <c r="DDP688" s="416"/>
      <c r="DDQ688" s="416"/>
      <c r="DDR688" s="416"/>
      <c r="DDS688" s="416"/>
      <c r="DDT688" s="416"/>
      <c r="DDU688" s="416"/>
      <c r="DDV688" s="417"/>
      <c r="DDW688" s="417"/>
      <c r="DDX688" s="417"/>
      <c r="DDY688" s="417"/>
      <c r="DDZ688" s="417"/>
      <c r="DEA688" s="417"/>
      <c r="DEB688" s="417"/>
      <c r="DEC688" s="417"/>
      <c r="DED688" s="417"/>
      <c r="DEE688" s="417"/>
      <c r="DEF688" s="417"/>
      <c r="DEG688" s="417"/>
      <c r="DEH688" s="417"/>
      <c r="DEI688" s="417"/>
      <c r="DEJ688" s="417"/>
      <c r="DEK688" s="417"/>
      <c r="DEL688" s="417"/>
      <c r="DEM688" s="417"/>
      <c r="DEN688" s="417"/>
      <c r="DEO688" s="417"/>
      <c r="DEP688" s="417"/>
      <c r="DEQ688" s="417"/>
      <c r="DER688" s="417"/>
      <c r="DES688" s="417"/>
      <c r="DET688" s="418"/>
      <c r="DEU688" s="418"/>
      <c r="DEV688" s="418"/>
      <c r="DEW688" s="418"/>
      <c r="DEX688" s="418"/>
      <c r="DEY688" s="417"/>
      <c r="DEZ688" s="417"/>
      <c r="DFA688" s="418"/>
      <c r="DFB688" s="418"/>
      <c r="DFC688" s="417"/>
      <c r="DFD688" s="417"/>
      <c r="DFE688" s="418"/>
      <c r="DFF688" s="418"/>
      <c r="DFG688" s="417"/>
      <c r="DFH688" s="417"/>
      <c r="DFI688" s="417"/>
      <c r="DFJ688" s="417"/>
      <c r="DFK688" s="417"/>
      <c r="DFL688" s="417"/>
      <c r="DFM688" s="417"/>
      <c r="DFN688" s="418"/>
      <c r="DFO688" s="418"/>
      <c r="DFP688" s="417"/>
      <c r="DFQ688" s="417"/>
      <c r="DFR688" s="418"/>
      <c r="DFS688" s="418"/>
      <c r="DFT688" s="417"/>
      <c r="DFU688" s="417"/>
      <c r="DFV688" s="417"/>
      <c r="DFW688" s="417"/>
      <c r="DFX688" s="417"/>
      <c r="DFY688" s="411"/>
      <c r="DFZ688" s="443"/>
      <c r="DGA688" s="417"/>
      <c r="DGB688" s="417"/>
      <c r="DGC688" s="417"/>
      <c r="DGD688" s="417"/>
      <c r="DGE688" s="417"/>
      <c r="DGF688" s="417"/>
      <c r="DGG688" s="417"/>
      <c r="DGH688" s="416"/>
      <c r="DGI688" s="416"/>
      <c r="DGJ688" s="416"/>
      <c r="DGK688" s="416"/>
      <c r="DGL688" s="416"/>
      <c r="DGM688" s="416"/>
      <c r="DGN688" s="416"/>
      <c r="DGO688" s="416"/>
      <c r="DGP688" s="416"/>
      <c r="DGQ688" s="416"/>
      <c r="DGR688" s="416"/>
      <c r="DGS688" s="416"/>
      <c r="DGT688" s="416"/>
      <c r="DGU688" s="416"/>
      <c r="DGV688" s="416"/>
      <c r="DGW688" s="416"/>
      <c r="DGX688" s="416"/>
      <c r="DGY688" s="416"/>
      <c r="DGZ688" s="416"/>
      <c r="DHA688" s="416"/>
      <c r="DHB688" s="416"/>
      <c r="DHC688" s="416"/>
      <c r="DHD688" s="416"/>
      <c r="DHE688" s="416"/>
      <c r="DHF688" s="416"/>
      <c r="DHG688" s="416"/>
      <c r="DHH688" s="416"/>
      <c r="DHI688" s="416"/>
      <c r="DHJ688" s="416"/>
      <c r="DHK688" s="416"/>
      <c r="DHL688" s="416"/>
      <c r="DHM688" s="416"/>
      <c r="DHN688" s="416"/>
      <c r="DHO688" s="416"/>
      <c r="DHP688" s="416"/>
      <c r="DHQ688" s="416"/>
      <c r="DHR688" s="416"/>
      <c r="DHS688" s="416"/>
      <c r="DHT688" s="416"/>
      <c r="DHU688" s="416"/>
      <c r="DHV688" s="416"/>
      <c r="DHW688" s="416"/>
      <c r="DHX688" s="416"/>
      <c r="DHY688" s="416"/>
      <c r="DHZ688" s="417"/>
      <c r="DIA688" s="417"/>
      <c r="DIB688" s="417"/>
      <c r="DIC688" s="417"/>
      <c r="DID688" s="417"/>
      <c r="DIE688" s="417"/>
      <c r="DIF688" s="417"/>
      <c r="DIG688" s="417"/>
      <c r="DIH688" s="417"/>
      <c r="DII688" s="417"/>
      <c r="DIJ688" s="417"/>
      <c r="DIK688" s="417"/>
      <c r="DIL688" s="417"/>
      <c r="DIM688" s="417"/>
      <c r="DIN688" s="417"/>
      <c r="DIO688" s="417"/>
      <c r="DIP688" s="417"/>
      <c r="DIQ688" s="417"/>
      <c r="DIR688" s="417"/>
      <c r="DIS688" s="417"/>
      <c r="DIT688" s="417"/>
      <c r="DIU688" s="417"/>
      <c r="DIV688" s="417"/>
      <c r="DIW688" s="417"/>
      <c r="DIX688" s="418"/>
      <c r="DIY688" s="418"/>
      <c r="DIZ688" s="418"/>
      <c r="DJA688" s="418"/>
      <c r="DJB688" s="418"/>
      <c r="DJC688" s="417"/>
      <c r="DJD688" s="417"/>
      <c r="DJE688" s="418"/>
      <c r="DJF688" s="418"/>
      <c r="DJG688" s="417"/>
      <c r="DJH688" s="417"/>
      <c r="DJI688" s="418"/>
      <c r="DJJ688" s="418"/>
      <c r="DJK688" s="417"/>
      <c r="DJL688" s="417"/>
      <c r="DJM688" s="417"/>
      <c r="DJN688" s="417"/>
      <c r="DJO688" s="417"/>
      <c r="DJP688" s="417"/>
      <c r="DJQ688" s="417"/>
      <c r="DJR688" s="418"/>
      <c r="DJS688" s="418"/>
      <c r="DJT688" s="417"/>
      <c r="DJU688" s="417"/>
      <c r="DJV688" s="418"/>
      <c r="DJW688" s="418"/>
      <c r="DJX688" s="417"/>
      <c r="DJY688" s="417"/>
      <c r="DJZ688" s="417"/>
      <c r="DKA688" s="417"/>
      <c r="DKB688" s="417"/>
      <c r="DKC688" s="411"/>
      <c r="DKD688" s="443"/>
      <c r="DKE688" s="417"/>
      <c r="DKF688" s="417"/>
      <c r="DKG688" s="417"/>
      <c r="DKH688" s="417"/>
      <c r="DKI688" s="417"/>
      <c r="DKJ688" s="417"/>
      <c r="DKK688" s="417"/>
      <c r="DKL688" s="416"/>
      <c r="DKM688" s="416"/>
      <c r="DKN688" s="416"/>
      <c r="DKO688" s="416"/>
      <c r="DKP688" s="416"/>
      <c r="DKQ688" s="416"/>
      <c r="DKR688" s="416"/>
      <c r="DKS688" s="416"/>
      <c r="DKT688" s="416"/>
      <c r="DKU688" s="416"/>
      <c r="DKV688" s="416"/>
      <c r="DKW688" s="416"/>
      <c r="DKX688" s="416"/>
      <c r="DKY688" s="416"/>
      <c r="DKZ688" s="416"/>
      <c r="DLA688" s="416"/>
      <c r="DLB688" s="416"/>
      <c r="DLC688" s="416"/>
      <c r="DLD688" s="416"/>
      <c r="DLE688" s="416"/>
      <c r="DLF688" s="416"/>
      <c r="DLG688" s="416"/>
      <c r="DLH688" s="416"/>
      <c r="DLI688" s="416"/>
      <c r="DLJ688" s="416"/>
      <c r="DLK688" s="416"/>
      <c r="DLL688" s="416"/>
      <c r="DLM688" s="416"/>
      <c r="DLN688" s="416"/>
      <c r="DLO688" s="416"/>
      <c r="DLP688" s="416"/>
      <c r="DLQ688" s="416"/>
      <c r="DLR688" s="416"/>
      <c r="DLS688" s="416"/>
      <c r="DLT688" s="416"/>
      <c r="DLU688" s="416"/>
      <c r="DLV688" s="416"/>
      <c r="DLW688" s="416"/>
      <c r="DLX688" s="416"/>
      <c r="DLY688" s="416"/>
      <c r="DLZ688" s="416"/>
      <c r="DMA688" s="416"/>
      <c r="DMB688" s="416"/>
      <c r="DMC688" s="416"/>
      <c r="DMD688" s="417"/>
      <c r="DME688" s="417"/>
      <c r="DMF688" s="417"/>
      <c r="DMG688" s="417"/>
      <c r="DMH688" s="417"/>
      <c r="DMI688" s="417"/>
      <c r="DMJ688" s="417"/>
      <c r="DMK688" s="417"/>
      <c r="DML688" s="417"/>
      <c r="DMM688" s="417"/>
      <c r="DMN688" s="417"/>
      <c r="DMO688" s="417"/>
      <c r="DMP688" s="417"/>
      <c r="DMQ688" s="417"/>
      <c r="DMR688" s="417"/>
      <c r="DMS688" s="417"/>
      <c r="DMT688" s="417"/>
      <c r="DMU688" s="417"/>
      <c r="DMV688" s="417"/>
      <c r="DMW688" s="417"/>
      <c r="DMX688" s="417"/>
      <c r="DMY688" s="417"/>
      <c r="DMZ688" s="417"/>
      <c r="DNA688" s="417"/>
      <c r="DNB688" s="418"/>
      <c r="DNC688" s="418"/>
      <c r="DND688" s="418"/>
      <c r="DNE688" s="418"/>
      <c r="DNF688" s="418"/>
      <c r="DNG688" s="417"/>
      <c r="DNH688" s="417"/>
      <c r="DNI688" s="418"/>
      <c r="DNJ688" s="418"/>
      <c r="DNK688" s="417"/>
      <c r="DNL688" s="417"/>
      <c r="DNM688" s="418"/>
      <c r="DNN688" s="418"/>
      <c r="DNO688" s="417"/>
      <c r="DNP688" s="417"/>
      <c r="DNQ688" s="417"/>
      <c r="DNR688" s="417"/>
      <c r="DNS688" s="417"/>
      <c r="DNT688" s="417"/>
      <c r="DNU688" s="417"/>
      <c r="DNV688" s="418"/>
      <c r="DNW688" s="418"/>
      <c r="DNX688" s="417"/>
      <c r="DNY688" s="417"/>
      <c r="DNZ688" s="418"/>
      <c r="DOA688" s="418"/>
      <c r="DOB688" s="417"/>
      <c r="DOC688" s="417"/>
      <c r="DOD688" s="417"/>
      <c r="DOE688" s="417"/>
      <c r="DOF688" s="417"/>
      <c r="DOG688" s="411"/>
      <c r="DOH688" s="443"/>
      <c r="DOI688" s="417"/>
      <c r="DOJ688" s="417"/>
      <c r="DOK688" s="417"/>
      <c r="DOL688" s="417"/>
      <c r="DOM688" s="417"/>
      <c r="DON688" s="417"/>
      <c r="DOO688" s="417"/>
      <c r="DOP688" s="416"/>
      <c r="DOQ688" s="416"/>
      <c r="DOR688" s="416"/>
      <c r="DOS688" s="416"/>
      <c r="DOT688" s="416"/>
      <c r="DOU688" s="416"/>
      <c r="DOV688" s="416"/>
      <c r="DOW688" s="416"/>
      <c r="DOX688" s="416"/>
      <c r="DOY688" s="416"/>
      <c r="DOZ688" s="416"/>
      <c r="DPA688" s="416"/>
      <c r="DPB688" s="416"/>
      <c r="DPC688" s="416"/>
      <c r="DPD688" s="416"/>
      <c r="DPE688" s="416"/>
      <c r="DPF688" s="416"/>
      <c r="DPG688" s="416"/>
      <c r="DPH688" s="416"/>
      <c r="DPI688" s="416"/>
      <c r="DPJ688" s="416"/>
      <c r="DPK688" s="416"/>
      <c r="DPL688" s="416"/>
      <c r="DPM688" s="416"/>
      <c r="DPN688" s="416"/>
      <c r="DPO688" s="416"/>
      <c r="DPP688" s="416"/>
      <c r="DPQ688" s="416"/>
      <c r="DPR688" s="416"/>
      <c r="DPS688" s="416"/>
      <c r="DPT688" s="416"/>
      <c r="DPU688" s="416"/>
      <c r="DPV688" s="416"/>
      <c r="DPW688" s="416"/>
      <c r="DPX688" s="416"/>
      <c r="DPY688" s="416"/>
      <c r="DPZ688" s="416"/>
      <c r="DQA688" s="416"/>
      <c r="DQB688" s="416"/>
      <c r="DQC688" s="416"/>
      <c r="DQD688" s="416"/>
      <c r="DQE688" s="416"/>
      <c r="DQF688" s="416"/>
      <c r="DQG688" s="416"/>
      <c r="DQH688" s="417"/>
      <c r="DQI688" s="417"/>
      <c r="DQJ688" s="417"/>
      <c r="DQK688" s="417"/>
      <c r="DQL688" s="417"/>
      <c r="DQM688" s="417"/>
      <c r="DQN688" s="417"/>
      <c r="DQO688" s="417"/>
      <c r="DQP688" s="417"/>
      <c r="DQQ688" s="417"/>
      <c r="DQR688" s="417"/>
      <c r="DQS688" s="417"/>
      <c r="DQT688" s="417"/>
      <c r="DQU688" s="417"/>
      <c r="DQV688" s="417"/>
      <c r="DQW688" s="417"/>
      <c r="DQX688" s="417"/>
      <c r="DQY688" s="417"/>
      <c r="DQZ688" s="417"/>
      <c r="DRA688" s="417"/>
      <c r="DRB688" s="417"/>
      <c r="DRC688" s="417"/>
      <c r="DRD688" s="417"/>
      <c r="DRE688" s="417"/>
      <c r="DRF688" s="418"/>
      <c r="DRG688" s="418"/>
      <c r="DRH688" s="418"/>
      <c r="DRI688" s="418"/>
      <c r="DRJ688" s="418"/>
      <c r="DRK688" s="417"/>
      <c r="DRL688" s="417"/>
      <c r="DRM688" s="418"/>
      <c r="DRN688" s="418"/>
      <c r="DRO688" s="417"/>
      <c r="DRP688" s="417"/>
      <c r="DRQ688" s="418"/>
      <c r="DRR688" s="418"/>
      <c r="DRS688" s="417"/>
      <c r="DRT688" s="417"/>
      <c r="DRU688" s="417"/>
      <c r="DRV688" s="417"/>
      <c r="DRW688" s="417"/>
      <c r="DRX688" s="417"/>
      <c r="DRY688" s="417"/>
      <c r="DRZ688" s="418"/>
      <c r="DSA688" s="418"/>
      <c r="DSB688" s="417"/>
      <c r="DSC688" s="417"/>
      <c r="DSD688" s="418"/>
      <c r="DSE688" s="418"/>
      <c r="DSF688" s="417"/>
      <c r="DSG688" s="417"/>
      <c r="DSH688" s="417"/>
      <c r="DSI688" s="417"/>
      <c r="DSJ688" s="417"/>
      <c r="DSK688" s="411"/>
      <c r="DSL688" s="443"/>
      <c r="DSM688" s="417"/>
      <c r="DSN688" s="417"/>
      <c r="DSO688" s="417"/>
      <c r="DSP688" s="417"/>
      <c r="DSQ688" s="417"/>
      <c r="DSR688" s="417"/>
      <c r="DSS688" s="417"/>
      <c r="DST688" s="416"/>
      <c r="DSU688" s="416"/>
      <c r="DSV688" s="416"/>
      <c r="DSW688" s="416"/>
      <c r="DSX688" s="416"/>
      <c r="DSY688" s="416"/>
      <c r="DSZ688" s="416"/>
      <c r="DTA688" s="416"/>
      <c r="DTB688" s="416"/>
      <c r="DTC688" s="416"/>
      <c r="DTD688" s="416"/>
      <c r="DTE688" s="416"/>
      <c r="DTF688" s="416"/>
      <c r="DTG688" s="416"/>
      <c r="DTH688" s="416"/>
      <c r="DTI688" s="416"/>
      <c r="DTJ688" s="416"/>
      <c r="DTK688" s="416"/>
      <c r="DTL688" s="416"/>
      <c r="DTM688" s="416"/>
      <c r="DTN688" s="416"/>
      <c r="DTO688" s="416"/>
      <c r="DTP688" s="416"/>
      <c r="DTQ688" s="416"/>
      <c r="DTR688" s="416"/>
      <c r="DTS688" s="416"/>
      <c r="DTT688" s="416"/>
      <c r="DTU688" s="416"/>
      <c r="DTV688" s="416"/>
      <c r="DTW688" s="416"/>
      <c r="DTX688" s="416"/>
      <c r="DTY688" s="416"/>
      <c r="DTZ688" s="416"/>
      <c r="DUA688" s="416"/>
      <c r="DUB688" s="416"/>
      <c r="DUC688" s="416"/>
      <c r="DUD688" s="416"/>
      <c r="DUE688" s="416"/>
      <c r="DUF688" s="416"/>
      <c r="DUG688" s="416"/>
      <c r="DUH688" s="416"/>
      <c r="DUI688" s="416"/>
      <c r="DUJ688" s="416"/>
      <c r="DUK688" s="416"/>
      <c r="DUL688" s="417"/>
      <c r="DUM688" s="417"/>
      <c r="DUN688" s="417"/>
      <c r="DUO688" s="417"/>
      <c r="DUP688" s="417"/>
      <c r="DUQ688" s="417"/>
      <c r="DUR688" s="417"/>
      <c r="DUS688" s="417"/>
      <c r="DUT688" s="417"/>
      <c r="DUU688" s="417"/>
      <c r="DUV688" s="417"/>
      <c r="DUW688" s="417"/>
      <c r="DUX688" s="417"/>
      <c r="DUY688" s="417"/>
      <c r="DUZ688" s="417"/>
      <c r="DVA688" s="417"/>
      <c r="DVB688" s="417"/>
      <c r="DVC688" s="417"/>
      <c r="DVD688" s="417"/>
      <c r="DVE688" s="417"/>
      <c r="DVF688" s="417"/>
      <c r="DVG688" s="417"/>
      <c r="DVH688" s="417"/>
      <c r="DVI688" s="417"/>
      <c r="DVJ688" s="418"/>
      <c r="DVK688" s="418"/>
      <c r="DVL688" s="418"/>
      <c r="DVM688" s="418"/>
      <c r="DVN688" s="418"/>
      <c r="DVO688" s="417"/>
      <c r="DVP688" s="417"/>
      <c r="DVQ688" s="418"/>
      <c r="DVR688" s="418"/>
      <c r="DVS688" s="417"/>
      <c r="DVT688" s="417"/>
      <c r="DVU688" s="418"/>
      <c r="DVV688" s="418"/>
      <c r="DVW688" s="417"/>
      <c r="DVX688" s="417"/>
      <c r="DVY688" s="417"/>
      <c r="DVZ688" s="417"/>
      <c r="DWA688" s="417"/>
      <c r="DWB688" s="417"/>
      <c r="DWC688" s="417"/>
      <c r="DWD688" s="418"/>
      <c r="DWE688" s="418"/>
      <c r="DWF688" s="417"/>
      <c r="DWG688" s="417"/>
      <c r="DWH688" s="418"/>
      <c r="DWI688" s="418"/>
      <c r="DWJ688" s="417"/>
      <c r="DWK688" s="417"/>
      <c r="DWL688" s="417"/>
      <c r="DWM688" s="417"/>
      <c r="DWN688" s="417"/>
      <c r="DWO688" s="411"/>
      <c r="DWP688" s="443"/>
      <c r="DWQ688" s="417"/>
      <c r="DWR688" s="417"/>
      <c r="DWS688" s="417"/>
      <c r="DWT688" s="417"/>
      <c r="DWU688" s="417"/>
      <c r="DWV688" s="417"/>
      <c r="DWW688" s="417"/>
      <c r="DWX688" s="416"/>
      <c r="DWY688" s="416"/>
      <c r="DWZ688" s="416"/>
      <c r="DXA688" s="416"/>
      <c r="DXB688" s="416"/>
      <c r="DXC688" s="416"/>
      <c r="DXD688" s="416"/>
      <c r="DXE688" s="416"/>
      <c r="DXF688" s="416"/>
      <c r="DXG688" s="416"/>
      <c r="DXH688" s="416"/>
      <c r="DXI688" s="416"/>
      <c r="DXJ688" s="416"/>
      <c r="DXK688" s="416"/>
      <c r="DXL688" s="416"/>
      <c r="DXM688" s="416"/>
      <c r="DXN688" s="416"/>
      <c r="DXO688" s="416"/>
      <c r="DXP688" s="416"/>
      <c r="DXQ688" s="416"/>
      <c r="DXR688" s="416"/>
      <c r="DXS688" s="416"/>
      <c r="DXT688" s="416"/>
      <c r="DXU688" s="416"/>
      <c r="DXV688" s="416"/>
      <c r="DXW688" s="416"/>
      <c r="DXX688" s="416"/>
      <c r="DXY688" s="416"/>
      <c r="DXZ688" s="416"/>
      <c r="DYA688" s="416"/>
      <c r="DYB688" s="416"/>
      <c r="DYC688" s="416"/>
      <c r="DYD688" s="416"/>
      <c r="DYE688" s="416"/>
      <c r="DYF688" s="416"/>
      <c r="DYG688" s="416"/>
      <c r="DYH688" s="416"/>
      <c r="DYI688" s="416"/>
      <c r="DYJ688" s="416"/>
      <c r="DYK688" s="416"/>
      <c r="DYL688" s="416"/>
      <c r="DYM688" s="416"/>
      <c r="DYN688" s="416"/>
      <c r="DYO688" s="416"/>
      <c r="DYP688" s="417"/>
      <c r="DYQ688" s="417"/>
      <c r="DYR688" s="417"/>
      <c r="DYS688" s="417"/>
      <c r="DYT688" s="417"/>
      <c r="DYU688" s="417"/>
      <c r="DYV688" s="417"/>
      <c r="DYW688" s="417"/>
      <c r="DYX688" s="417"/>
      <c r="DYY688" s="417"/>
      <c r="DYZ688" s="417"/>
      <c r="DZA688" s="417"/>
      <c r="DZB688" s="417"/>
      <c r="DZC688" s="417"/>
      <c r="DZD688" s="417"/>
      <c r="DZE688" s="417"/>
      <c r="DZF688" s="417"/>
      <c r="DZG688" s="417"/>
      <c r="DZH688" s="417"/>
      <c r="DZI688" s="417"/>
      <c r="DZJ688" s="417"/>
      <c r="DZK688" s="417"/>
      <c r="DZL688" s="417"/>
      <c r="DZM688" s="417"/>
      <c r="DZN688" s="418"/>
      <c r="DZO688" s="418"/>
      <c r="DZP688" s="418"/>
      <c r="DZQ688" s="418"/>
      <c r="DZR688" s="418"/>
      <c r="DZS688" s="417"/>
      <c r="DZT688" s="417"/>
      <c r="DZU688" s="418"/>
      <c r="DZV688" s="418"/>
      <c r="DZW688" s="417"/>
      <c r="DZX688" s="417"/>
      <c r="DZY688" s="418"/>
      <c r="DZZ688" s="418"/>
      <c r="EAA688" s="417"/>
      <c r="EAB688" s="417"/>
      <c r="EAC688" s="417"/>
      <c r="EAD688" s="417"/>
      <c r="EAE688" s="417"/>
      <c r="EAF688" s="417"/>
      <c r="EAG688" s="417"/>
      <c r="EAH688" s="418"/>
      <c r="EAI688" s="418"/>
      <c r="EAJ688" s="417"/>
      <c r="EAK688" s="417"/>
      <c r="EAL688" s="418"/>
      <c r="EAM688" s="418"/>
      <c r="EAN688" s="417"/>
      <c r="EAO688" s="417"/>
      <c r="EAP688" s="417"/>
      <c r="EAQ688" s="417"/>
      <c r="EAR688" s="417"/>
      <c r="EAS688" s="411"/>
      <c r="EAT688" s="443"/>
      <c r="EAU688" s="417"/>
      <c r="EAV688" s="417"/>
      <c r="EAW688" s="417"/>
      <c r="EAX688" s="417"/>
      <c r="EAY688" s="417"/>
      <c r="EAZ688" s="417"/>
      <c r="EBA688" s="417"/>
      <c r="EBB688" s="416"/>
      <c r="EBC688" s="416"/>
      <c r="EBD688" s="416"/>
      <c r="EBE688" s="416"/>
      <c r="EBF688" s="416"/>
      <c r="EBG688" s="416"/>
      <c r="EBH688" s="416"/>
      <c r="EBI688" s="416"/>
      <c r="EBJ688" s="416"/>
      <c r="EBK688" s="416"/>
      <c r="EBL688" s="416"/>
      <c r="EBM688" s="416"/>
      <c r="EBN688" s="416"/>
      <c r="EBO688" s="416"/>
      <c r="EBP688" s="416"/>
      <c r="EBQ688" s="416"/>
      <c r="EBR688" s="416"/>
      <c r="EBS688" s="416"/>
      <c r="EBT688" s="416"/>
      <c r="EBU688" s="416"/>
      <c r="EBV688" s="416"/>
      <c r="EBW688" s="416"/>
      <c r="EBX688" s="416"/>
      <c r="EBY688" s="416"/>
      <c r="EBZ688" s="416"/>
      <c r="ECA688" s="416"/>
      <c r="ECB688" s="416"/>
      <c r="ECC688" s="416"/>
      <c r="ECD688" s="416"/>
      <c r="ECE688" s="416"/>
      <c r="ECF688" s="416"/>
      <c r="ECG688" s="416"/>
      <c r="ECH688" s="416"/>
      <c r="ECI688" s="416"/>
      <c r="ECJ688" s="416"/>
      <c r="ECK688" s="416"/>
      <c r="ECL688" s="416"/>
      <c r="ECM688" s="416"/>
      <c r="ECN688" s="416"/>
      <c r="ECO688" s="416"/>
      <c r="ECP688" s="416"/>
      <c r="ECQ688" s="416"/>
      <c r="ECR688" s="416"/>
      <c r="ECS688" s="416"/>
      <c r="ECT688" s="417"/>
      <c r="ECU688" s="417"/>
      <c r="ECV688" s="417"/>
      <c r="ECW688" s="417"/>
      <c r="ECX688" s="417"/>
      <c r="ECY688" s="417"/>
      <c r="ECZ688" s="417"/>
      <c r="EDA688" s="417"/>
      <c r="EDB688" s="417"/>
      <c r="EDC688" s="417"/>
      <c r="EDD688" s="417"/>
      <c r="EDE688" s="417"/>
      <c r="EDF688" s="417"/>
      <c r="EDG688" s="417"/>
      <c r="EDH688" s="417"/>
      <c r="EDI688" s="417"/>
      <c r="EDJ688" s="417"/>
      <c r="EDK688" s="417"/>
      <c r="EDL688" s="417"/>
      <c r="EDM688" s="417"/>
      <c r="EDN688" s="417"/>
      <c r="EDO688" s="417"/>
      <c r="EDP688" s="417"/>
      <c r="EDQ688" s="417"/>
      <c r="EDR688" s="418"/>
      <c r="EDS688" s="418"/>
      <c r="EDT688" s="418"/>
      <c r="EDU688" s="418"/>
      <c r="EDV688" s="418"/>
      <c r="EDW688" s="417"/>
      <c r="EDX688" s="417"/>
      <c r="EDY688" s="418"/>
      <c r="EDZ688" s="418"/>
      <c r="EEA688" s="417"/>
      <c r="EEB688" s="417"/>
      <c r="EEC688" s="418"/>
      <c r="EED688" s="418"/>
      <c r="EEE688" s="417"/>
      <c r="EEF688" s="417"/>
      <c r="EEG688" s="417"/>
      <c r="EEH688" s="417"/>
      <c r="EEI688" s="417"/>
      <c r="EEJ688" s="417"/>
      <c r="EEK688" s="417"/>
      <c r="EEL688" s="418"/>
      <c r="EEM688" s="418"/>
      <c r="EEN688" s="417"/>
      <c r="EEO688" s="417"/>
      <c r="EEP688" s="418"/>
      <c r="EEQ688" s="418"/>
      <c r="EER688" s="417"/>
      <c r="EES688" s="417"/>
      <c r="EET688" s="417"/>
      <c r="EEU688" s="417"/>
      <c r="EEV688" s="417"/>
      <c r="EEW688" s="411"/>
      <c r="EEX688" s="443"/>
      <c r="EEY688" s="417"/>
      <c r="EEZ688" s="417"/>
      <c r="EFA688" s="417"/>
      <c r="EFB688" s="417"/>
      <c r="EFC688" s="417"/>
      <c r="EFD688" s="417"/>
      <c r="EFE688" s="417"/>
      <c r="EFF688" s="416"/>
      <c r="EFG688" s="416"/>
      <c r="EFH688" s="416"/>
      <c r="EFI688" s="416"/>
      <c r="EFJ688" s="416"/>
      <c r="EFK688" s="416"/>
      <c r="EFL688" s="416"/>
      <c r="EFM688" s="416"/>
      <c r="EFN688" s="416"/>
      <c r="EFO688" s="416"/>
      <c r="EFP688" s="416"/>
      <c r="EFQ688" s="416"/>
      <c r="EFR688" s="416"/>
      <c r="EFS688" s="416"/>
      <c r="EFT688" s="416"/>
      <c r="EFU688" s="416"/>
      <c r="EFV688" s="416"/>
      <c r="EFW688" s="416"/>
      <c r="EFX688" s="416"/>
      <c r="EFY688" s="416"/>
      <c r="EFZ688" s="416"/>
      <c r="EGA688" s="416"/>
      <c r="EGB688" s="416"/>
      <c r="EGC688" s="416"/>
      <c r="EGD688" s="416"/>
      <c r="EGE688" s="416"/>
      <c r="EGF688" s="416"/>
      <c r="EGG688" s="416"/>
      <c r="EGH688" s="416"/>
      <c r="EGI688" s="416"/>
      <c r="EGJ688" s="416"/>
      <c r="EGK688" s="416"/>
      <c r="EGL688" s="416"/>
      <c r="EGM688" s="416"/>
      <c r="EGN688" s="416"/>
      <c r="EGO688" s="416"/>
      <c r="EGP688" s="416"/>
      <c r="EGQ688" s="416"/>
      <c r="EGR688" s="416"/>
      <c r="EGS688" s="416"/>
      <c r="EGT688" s="416"/>
      <c r="EGU688" s="416"/>
      <c r="EGV688" s="416"/>
      <c r="EGW688" s="416"/>
      <c r="EGX688" s="417"/>
      <c r="EGY688" s="417"/>
      <c r="EGZ688" s="417"/>
      <c r="EHA688" s="417"/>
      <c r="EHB688" s="417"/>
      <c r="EHC688" s="417"/>
      <c r="EHD688" s="417"/>
      <c r="EHE688" s="417"/>
      <c r="EHF688" s="417"/>
      <c r="EHG688" s="417"/>
      <c r="EHH688" s="417"/>
      <c r="EHI688" s="417"/>
      <c r="EHJ688" s="417"/>
      <c r="EHK688" s="417"/>
      <c r="EHL688" s="417"/>
      <c r="EHM688" s="417"/>
      <c r="EHN688" s="417"/>
      <c r="EHO688" s="417"/>
      <c r="EHP688" s="417"/>
      <c r="EHQ688" s="417"/>
      <c r="EHR688" s="417"/>
      <c r="EHS688" s="417"/>
      <c r="EHT688" s="417"/>
      <c r="EHU688" s="417"/>
      <c r="EHV688" s="418"/>
      <c r="EHW688" s="418"/>
      <c r="EHX688" s="418"/>
      <c r="EHY688" s="418"/>
      <c r="EHZ688" s="418"/>
      <c r="EIA688" s="417"/>
      <c r="EIB688" s="417"/>
      <c r="EIC688" s="418"/>
      <c r="EID688" s="418"/>
      <c r="EIE688" s="417"/>
      <c r="EIF688" s="417"/>
      <c r="EIG688" s="418"/>
      <c r="EIH688" s="418"/>
      <c r="EII688" s="417"/>
      <c r="EIJ688" s="417"/>
      <c r="EIK688" s="417"/>
      <c r="EIL688" s="417"/>
      <c r="EIM688" s="417"/>
      <c r="EIN688" s="417"/>
      <c r="EIO688" s="417"/>
      <c r="EIP688" s="418"/>
      <c r="EIQ688" s="418"/>
      <c r="EIR688" s="417"/>
      <c r="EIS688" s="417"/>
      <c r="EIT688" s="418"/>
      <c r="EIU688" s="418"/>
      <c r="EIV688" s="417"/>
      <c r="EIW688" s="417"/>
      <c r="EIX688" s="417"/>
      <c r="EIY688" s="417"/>
      <c r="EIZ688" s="417"/>
      <c r="EJA688" s="411"/>
      <c r="EJB688" s="443"/>
      <c r="EJC688" s="417"/>
      <c r="EJD688" s="417"/>
      <c r="EJE688" s="417"/>
      <c r="EJF688" s="417"/>
      <c r="EJG688" s="417"/>
      <c r="EJH688" s="417"/>
      <c r="EJI688" s="417"/>
      <c r="EJJ688" s="416"/>
      <c r="EJK688" s="416"/>
      <c r="EJL688" s="416"/>
      <c r="EJM688" s="416"/>
      <c r="EJN688" s="416"/>
      <c r="EJO688" s="416"/>
      <c r="EJP688" s="416"/>
      <c r="EJQ688" s="416"/>
      <c r="EJR688" s="416"/>
      <c r="EJS688" s="416"/>
      <c r="EJT688" s="416"/>
      <c r="EJU688" s="416"/>
      <c r="EJV688" s="416"/>
      <c r="EJW688" s="416"/>
      <c r="EJX688" s="416"/>
      <c r="EJY688" s="416"/>
      <c r="EJZ688" s="416"/>
      <c r="EKA688" s="416"/>
      <c r="EKB688" s="416"/>
      <c r="EKC688" s="416"/>
      <c r="EKD688" s="416"/>
      <c r="EKE688" s="416"/>
      <c r="EKF688" s="416"/>
      <c r="EKG688" s="416"/>
      <c r="EKH688" s="416"/>
      <c r="EKI688" s="416"/>
      <c r="EKJ688" s="416"/>
      <c r="EKK688" s="416"/>
      <c r="EKL688" s="416"/>
      <c r="EKM688" s="416"/>
      <c r="EKN688" s="416"/>
      <c r="EKO688" s="416"/>
      <c r="EKP688" s="416"/>
      <c r="EKQ688" s="416"/>
      <c r="EKR688" s="416"/>
      <c r="EKS688" s="416"/>
      <c r="EKT688" s="416"/>
      <c r="EKU688" s="416"/>
      <c r="EKV688" s="416"/>
      <c r="EKW688" s="416"/>
      <c r="EKX688" s="416"/>
      <c r="EKY688" s="416"/>
      <c r="EKZ688" s="416"/>
      <c r="ELA688" s="416"/>
      <c r="ELB688" s="417"/>
      <c r="ELC688" s="417"/>
      <c r="ELD688" s="417"/>
      <c r="ELE688" s="417"/>
      <c r="ELF688" s="417"/>
      <c r="ELG688" s="417"/>
      <c r="ELH688" s="417"/>
      <c r="ELI688" s="417"/>
      <c r="ELJ688" s="417"/>
      <c r="ELK688" s="417"/>
      <c r="ELL688" s="417"/>
      <c r="ELM688" s="417"/>
      <c r="ELN688" s="417"/>
      <c r="ELO688" s="417"/>
      <c r="ELP688" s="417"/>
      <c r="ELQ688" s="417"/>
      <c r="ELR688" s="417"/>
      <c r="ELS688" s="417"/>
      <c r="ELT688" s="417"/>
      <c r="ELU688" s="417"/>
      <c r="ELV688" s="417"/>
      <c r="ELW688" s="417"/>
      <c r="ELX688" s="417"/>
      <c r="ELY688" s="417"/>
      <c r="ELZ688" s="418"/>
      <c r="EMA688" s="418"/>
      <c r="EMB688" s="418"/>
      <c r="EMC688" s="418"/>
      <c r="EMD688" s="418"/>
      <c r="EME688" s="417"/>
      <c r="EMF688" s="417"/>
      <c r="EMG688" s="418"/>
      <c r="EMH688" s="418"/>
      <c r="EMI688" s="417"/>
      <c r="EMJ688" s="417"/>
      <c r="EMK688" s="418"/>
      <c r="EML688" s="418"/>
      <c r="EMM688" s="417"/>
      <c r="EMN688" s="417"/>
      <c r="EMO688" s="417"/>
      <c r="EMP688" s="417"/>
      <c r="EMQ688" s="417"/>
      <c r="EMR688" s="417"/>
      <c r="EMS688" s="417"/>
      <c r="EMT688" s="418"/>
      <c r="EMU688" s="418"/>
      <c r="EMV688" s="417"/>
      <c r="EMW688" s="417"/>
      <c r="EMX688" s="418"/>
      <c r="EMY688" s="418"/>
      <c r="EMZ688" s="417"/>
      <c r="ENA688" s="417"/>
      <c r="ENB688" s="417"/>
      <c r="ENC688" s="417"/>
      <c r="END688" s="417"/>
      <c r="ENE688" s="411"/>
      <c r="ENF688" s="443"/>
      <c r="ENG688" s="417"/>
      <c r="ENH688" s="417"/>
      <c r="ENI688" s="417"/>
      <c r="ENJ688" s="417"/>
      <c r="ENK688" s="417"/>
      <c r="ENL688" s="417"/>
      <c r="ENM688" s="417"/>
      <c r="ENN688" s="416"/>
      <c r="ENO688" s="416"/>
      <c r="ENP688" s="416"/>
      <c r="ENQ688" s="416"/>
      <c r="ENR688" s="416"/>
      <c r="ENS688" s="416"/>
      <c r="ENT688" s="416"/>
      <c r="ENU688" s="416"/>
      <c r="ENV688" s="416"/>
      <c r="ENW688" s="416"/>
      <c r="ENX688" s="416"/>
      <c r="ENY688" s="416"/>
      <c r="ENZ688" s="416"/>
      <c r="EOA688" s="416"/>
      <c r="EOB688" s="416"/>
      <c r="EOC688" s="416"/>
      <c r="EOD688" s="416"/>
      <c r="EOE688" s="416"/>
      <c r="EOF688" s="416"/>
      <c r="EOG688" s="416"/>
      <c r="EOH688" s="416"/>
      <c r="EOI688" s="416"/>
      <c r="EOJ688" s="416"/>
      <c r="EOK688" s="416"/>
      <c r="EOL688" s="416"/>
      <c r="EOM688" s="416"/>
      <c r="EON688" s="416"/>
      <c r="EOO688" s="416"/>
      <c r="EOP688" s="416"/>
      <c r="EOQ688" s="416"/>
      <c r="EOR688" s="416"/>
      <c r="EOS688" s="416"/>
      <c r="EOT688" s="416"/>
      <c r="EOU688" s="416"/>
      <c r="EOV688" s="416"/>
      <c r="EOW688" s="416"/>
      <c r="EOX688" s="416"/>
      <c r="EOY688" s="416"/>
      <c r="EOZ688" s="416"/>
      <c r="EPA688" s="416"/>
      <c r="EPB688" s="416"/>
      <c r="EPC688" s="416"/>
      <c r="EPD688" s="416"/>
      <c r="EPE688" s="416"/>
      <c r="EPF688" s="417"/>
      <c r="EPG688" s="417"/>
      <c r="EPH688" s="417"/>
      <c r="EPI688" s="417"/>
      <c r="EPJ688" s="417"/>
      <c r="EPK688" s="417"/>
      <c r="EPL688" s="417"/>
      <c r="EPM688" s="417"/>
      <c r="EPN688" s="417"/>
      <c r="EPO688" s="417"/>
      <c r="EPP688" s="417"/>
      <c r="EPQ688" s="417"/>
      <c r="EPR688" s="417"/>
      <c r="EPS688" s="417"/>
      <c r="EPT688" s="417"/>
      <c r="EPU688" s="417"/>
      <c r="EPV688" s="417"/>
      <c r="EPW688" s="417"/>
      <c r="EPX688" s="417"/>
      <c r="EPY688" s="417"/>
      <c r="EPZ688" s="417"/>
      <c r="EQA688" s="417"/>
      <c r="EQB688" s="417"/>
      <c r="EQC688" s="417"/>
      <c r="EQD688" s="418"/>
      <c r="EQE688" s="418"/>
      <c r="EQF688" s="418"/>
      <c r="EQG688" s="418"/>
      <c r="EQH688" s="418"/>
      <c r="EQI688" s="417"/>
      <c r="EQJ688" s="417"/>
      <c r="EQK688" s="418"/>
      <c r="EQL688" s="418"/>
      <c r="EQM688" s="417"/>
      <c r="EQN688" s="417"/>
      <c r="EQO688" s="418"/>
      <c r="EQP688" s="418"/>
      <c r="EQQ688" s="417"/>
      <c r="EQR688" s="417"/>
      <c r="EQS688" s="417"/>
      <c r="EQT688" s="417"/>
      <c r="EQU688" s="417"/>
      <c r="EQV688" s="417"/>
      <c r="EQW688" s="417"/>
      <c r="EQX688" s="418"/>
      <c r="EQY688" s="418"/>
      <c r="EQZ688" s="417"/>
      <c r="ERA688" s="417"/>
      <c r="ERB688" s="418"/>
      <c r="ERC688" s="418"/>
      <c r="ERD688" s="417"/>
      <c r="ERE688" s="417"/>
      <c r="ERF688" s="417"/>
      <c r="ERG688" s="417"/>
      <c r="ERH688" s="417"/>
      <c r="ERI688" s="411"/>
      <c r="ERJ688" s="443"/>
      <c r="ERK688" s="417"/>
      <c r="ERL688" s="417"/>
      <c r="ERM688" s="417"/>
      <c r="ERN688" s="417"/>
      <c r="ERO688" s="417"/>
      <c r="ERP688" s="417"/>
      <c r="ERQ688" s="417"/>
      <c r="ERR688" s="416"/>
      <c r="ERS688" s="416"/>
      <c r="ERT688" s="416"/>
      <c r="ERU688" s="416"/>
      <c r="ERV688" s="416"/>
      <c r="ERW688" s="416"/>
      <c r="ERX688" s="416"/>
      <c r="ERY688" s="416"/>
      <c r="ERZ688" s="416"/>
      <c r="ESA688" s="416"/>
      <c r="ESB688" s="416"/>
      <c r="ESC688" s="416"/>
      <c r="ESD688" s="416"/>
      <c r="ESE688" s="416"/>
      <c r="ESF688" s="416"/>
      <c r="ESG688" s="416"/>
      <c r="ESH688" s="416"/>
      <c r="ESI688" s="416"/>
      <c r="ESJ688" s="416"/>
      <c r="ESK688" s="416"/>
      <c r="ESL688" s="416"/>
      <c r="ESM688" s="416"/>
      <c r="ESN688" s="416"/>
      <c r="ESO688" s="416"/>
      <c r="ESP688" s="416"/>
      <c r="ESQ688" s="416"/>
      <c r="ESR688" s="416"/>
      <c r="ESS688" s="416"/>
      <c r="EST688" s="416"/>
      <c r="ESU688" s="416"/>
      <c r="ESV688" s="416"/>
      <c r="ESW688" s="416"/>
      <c r="ESX688" s="416"/>
      <c r="ESY688" s="416"/>
      <c r="ESZ688" s="416"/>
      <c r="ETA688" s="416"/>
      <c r="ETB688" s="416"/>
      <c r="ETC688" s="416"/>
      <c r="ETD688" s="416"/>
      <c r="ETE688" s="416"/>
      <c r="ETF688" s="416"/>
      <c r="ETG688" s="416"/>
      <c r="ETH688" s="416"/>
      <c r="ETI688" s="416"/>
      <c r="ETJ688" s="417"/>
      <c r="ETK688" s="417"/>
      <c r="ETL688" s="417"/>
      <c r="ETM688" s="417"/>
      <c r="ETN688" s="417"/>
      <c r="ETO688" s="417"/>
      <c r="ETP688" s="417"/>
      <c r="ETQ688" s="417"/>
      <c r="ETR688" s="417"/>
      <c r="ETS688" s="417"/>
      <c r="ETT688" s="417"/>
      <c r="ETU688" s="417"/>
      <c r="ETV688" s="417"/>
      <c r="ETW688" s="417"/>
      <c r="ETX688" s="417"/>
      <c r="ETY688" s="417"/>
      <c r="ETZ688" s="417"/>
      <c r="EUA688" s="417"/>
      <c r="EUB688" s="417"/>
      <c r="EUC688" s="417"/>
      <c r="EUD688" s="417"/>
      <c r="EUE688" s="417"/>
      <c r="EUF688" s="417"/>
      <c r="EUG688" s="417"/>
      <c r="EUH688" s="418"/>
      <c r="EUI688" s="418"/>
      <c r="EUJ688" s="418"/>
      <c r="EUK688" s="418"/>
      <c r="EUL688" s="418"/>
      <c r="EUM688" s="417"/>
      <c r="EUN688" s="417"/>
      <c r="EUO688" s="418"/>
      <c r="EUP688" s="418"/>
      <c r="EUQ688" s="417"/>
      <c r="EUR688" s="417"/>
      <c r="EUS688" s="418"/>
      <c r="EUT688" s="418"/>
      <c r="EUU688" s="417"/>
      <c r="EUV688" s="417"/>
      <c r="EUW688" s="417"/>
      <c r="EUX688" s="417"/>
      <c r="EUY688" s="417"/>
      <c r="EUZ688" s="417"/>
      <c r="EVA688" s="417"/>
      <c r="EVB688" s="418"/>
      <c r="EVC688" s="418"/>
      <c r="EVD688" s="417"/>
      <c r="EVE688" s="417"/>
      <c r="EVF688" s="418"/>
      <c r="EVG688" s="418"/>
      <c r="EVH688" s="417"/>
      <c r="EVI688" s="417"/>
      <c r="EVJ688" s="417"/>
      <c r="EVK688" s="417"/>
      <c r="EVL688" s="417"/>
      <c r="EVM688" s="411"/>
      <c r="EVN688" s="443"/>
      <c r="EVO688" s="417"/>
      <c r="EVP688" s="417"/>
      <c r="EVQ688" s="417"/>
      <c r="EVR688" s="417"/>
      <c r="EVS688" s="417"/>
      <c r="EVT688" s="417"/>
      <c r="EVU688" s="417"/>
      <c r="EVV688" s="416"/>
      <c r="EVW688" s="416"/>
      <c r="EVX688" s="416"/>
      <c r="EVY688" s="416"/>
      <c r="EVZ688" s="416"/>
      <c r="EWA688" s="416"/>
      <c r="EWB688" s="416"/>
      <c r="EWC688" s="416"/>
      <c r="EWD688" s="416"/>
      <c r="EWE688" s="416"/>
      <c r="EWF688" s="416"/>
      <c r="EWG688" s="416"/>
      <c r="EWH688" s="416"/>
      <c r="EWI688" s="416"/>
      <c r="EWJ688" s="416"/>
      <c r="EWK688" s="416"/>
      <c r="EWL688" s="416"/>
      <c r="EWM688" s="416"/>
      <c r="EWN688" s="416"/>
      <c r="EWO688" s="416"/>
      <c r="EWP688" s="416"/>
      <c r="EWQ688" s="416"/>
      <c r="EWR688" s="416"/>
      <c r="EWS688" s="416"/>
      <c r="EWT688" s="416"/>
      <c r="EWU688" s="416"/>
      <c r="EWV688" s="416"/>
      <c r="EWW688" s="416"/>
      <c r="EWX688" s="416"/>
      <c r="EWY688" s="416"/>
      <c r="EWZ688" s="416"/>
      <c r="EXA688" s="416"/>
      <c r="EXB688" s="416"/>
      <c r="EXC688" s="416"/>
      <c r="EXD688" s="416"/>
      <c r="EXE688" s="416"/>
      <c r="EXF688" s="416"/>
      <c r="EXG688" s="416"/>
      <c r="EXH688" s="416"/>
      <c r="EXI688" s="416"/>
      <c r="EXJ688" s="416"/>
      <c r="EXK688" s="416"/>
      <c r="EXL688" s="416"/>
      <c r="EXM688" s="416"/>
      <c r="EXN688" s="417"/>
      <c r="EXO688" s="417"/>
      <c r="EXP688" s="417"/>
      <c r="EXQ688" s="417"/>
      <c r="EXR688" s="417"/>
      <c r="EXS688" s="417"/>
      <c r="EXT688" s="417"/>
      <c r="EXU688" s="417"/>
      <c r="EXV688" s="417"/>
      <c r="EXW688" s="417"/>
      <c r="EXX688" s="417"/>
      <c r="EXY688" s="417"/>
      <c r="EXZ688" s="417"/>
      <c r="EYA688" s="417"/>
      <c r="EYB688" s="417"/>
      <c r="EYC688" s="417"/>
      <c r="EYD688" s="417"/>
      <c r="EYE688" s="417"/>
      <c r="EYF688" s="417"/>
      <c r="EYG688" s="417"/>
      <c r="EYH688" s="417"/>
      <c r="EYI688" s="417"/>
      <c r="EYJ688" s="417"/>
      <c r="EYK688" s="417"/>
      <c r="EYL688" s="418"/>
      <c r="EYM688" s="418"/>
      <c r="EYN688" s="418"/>
      <c r="EYO688" s="418"/>
      <c r="EYP688" s="418"/>
      <c r="EYQ688" s="417"/>
      <c r="EYR688" s="417"/>
      <c r="EYS688" s="418"/>
      <c r="EYT688" s="418"/>
      <c r="EYU688" s="417"/>
      <c r="EYV688" s="417"/>
      <c r="EYW688" s="418"/>
      <c r="EYX688" s="418"/>
      <c r="EYY688" s="417"/>
      <c r="EYZ688" s="417"/>
      <c r="EZA688" s="417"/>
      <c r="EZB688" s="417"/>
      <c r="EZC688" s="417"/>
      <c r="EZD688" s="417"/>
      <c r="EZE688" s="417"/>
      <c r="EZF688" s="418"/>
      <c r="EZG688" s="418"/>
      <c r="EZH688" s="417"/>
      <c r="EZI688" s="417"/>
      <c r="EZJ688" s="418"/>
      <c r="EZK688" s="418"/>
      <c r="EZL688" s="417"/>
      <c r="EZM688" s="417"/>
      <c r="EZN688" s="417"/>
      <c r="EZO688" s="417"/>
      <c r="EZP688" s="417"/>
      <c r="EZQ688" s="411"/>
      <c r="EZR688" s="443"/>
      <c r="EZS688" s="417"/>
      <c r="EZT688" s="417"/>
      <c r="EZU688" s="417"/>
      <c r="EZV688" s="417"/>
      <c r="EZW688" s="417"/>
      <c r="EZX688" s="417"/>
      <c r="EZY688" s="417"/>
      <c r="EZZ688" s="416"/>
      <c r="FAA688" s="416"/>
      <c r="FAB688" s="416"/>
      <c r="FAC688" s="416"/>
      <c r="FAD688" s="416"/>
      <c r="FAE688" s="416"/>
      <c r="FAF688" s="416"/>
      <c r="FAG688" s="416"/>
      <c r="FAH688" s="416"/>
      <c r="FAI688" s="416"/>
      <c r="FAJ688" s="416"/>
      <c r="FAK688" s="416"/>
      <c r="FAL688" s="416"/>
      <c r="FAM688" s="416"/>
      <c r="FAN688" s="416"/>
      <c r="FAO688" s="416"/>
      <c r="FAP688" s="416"/>
      <c r="FAQ688" s="416"/>
      <c r="FAR688" s="416"/>
      <c r="FAS688" s="416"/>
      <c r="FAT688" s="416"/>
      <c r="FAU688" s="416"/>
      <c r="FAV688" s="416"/>
      <c r="FAW688" s="416"/>
      <c r="FAX688" s="416"/>
      <c r="FAY688" s="416"/>
      <c r="FAZ688" s="416"/>
      <c r="FBA688" s="416"/>
      <c r="FBB688" s="416"/>
      <c r="FBC688" s="416"/>
      <c r="FBD688" s="416"/>
      <c r="FBE688" s="416"/>
      <c r="FBF688" s="416"/>
      <c r="FBG688" s="416"/>
      <c r="FBH688" s="416"/>
      <c r="FBI688" s="416"/>
      <c r="FBJ688" s="416"/>
      <c r="FBK688" s="416"/>
      <c r="FBL688" s="416"/>
      <c r="FBM688" s="416"/>
      <c r="FBN688" s="416"/>
      <c r="FBO688" s="416"/>
      <c r="FBP688" s="416"/>
      <c r="FBQ688" s="416"/>
      <c r="FBR688" s="417"/>
      <c r="FBS688" s="417"/>
      <c r="FBT688" s="417"/>
      <c r="FBU688" s="417"/>
      <c r="FBV688" s="417"/>
      <c r="FBW688" s="417"/>
      <c r="FBX688" s="417"/>
      <c r="FBY688" s="417"/>
      <c r="FBZ688" s="417"/>
      <c r="FCA688" s="417"/>
      <c r="FCB688" s="417"/>
      <c r="FCC688" s="417"/>
      <c r="FCD688" s="417"/>
      <c r="FCE688" s="417"/>
      <c r="FCF688" s="417"/>
      <c r="FCG688" s="417"/>
      <c r="FCH688" s="417"/>
      <c r="FCI688" s="417"/>
      <c r="FCJ688" s="417"/>
      <c r="FCK688" s="417"/>
      <c r="FCL688" s="417"/>
      <c r="FCM688" s="417"/>
      <c r="FCN688" s="417"/>
      <c r="FCO688" s="417"/>
      <c r="FCP688" s="418"/>
      <c r="FCQ688" s="418"/>
      <c r="FCR688" s="418"/>
      <c r="FCS688" s="418"/>
      <c r="FCT688" s="418"/>
      <c r="FCU688" s="417"/>
      <c r="FCV688" s="417"/>
      <c r="FCW688" s="418"/>
      <c r="FCX688" s="418"/>
      <c r="FCY688" s="417"/>
      <c r="FCZ688" s="417"/>
      <c r="FDA688" s="418"/>
      <c r="FDB688" s="418"/>
      <c r="FDC688" s="417"/>
      <c r="FDD688" s="417"/>
      <c r="FDE688" s="417"/>
      <c r="FDF688" s="417"/>
      <c r="FDG688" s="417"/>
      <c r="FDH688" s="417"/>
      <c r="FDI688" s="417"/>
      <c r="FDJ688" s="418"/>
      <c r="FDK688" s="418"/>
      <c r="FDL688" s="417"/>
      <c r="FDM688" s="417"/>
      <c r="FDN688" s="418"/>
      <c r="FDO688" s="418"/>
      <c r="FDP688" s="417"/>
      <c r="FDQ688" s="417"/>
      <c r="FDR688" s="417"/>
      <c r="FDS688" s="417"/>
      <c r="FDT688" s="417"/>
      <c r="FDU688" s="411"/>
      <c r="FDV688" s="443"/>
      <c r="FDW688" s="417"/>
      <c r="FDX688" s="417"/>
      <c r="FDY688" s="417"/>
      <c r="FDZ688" s="417"/>
      <c r="FEA688" s="417"/>
      <c r="FEB688" s="417"/>
      <c r="FEC688" s="417"/>
      <c r="FED688" s="416"/>
      <c r="FEE688" s="416"/>
      <c r="FEF688" s="416"/>
      <c r="FEG688" s="416"/>
      <c r="FEH688" s="416"/>
      <c r="FEI688" s="416"/>
      <c r="FEJ688" s="416"/>
      <c r="FEK688" s="416"/>
      <c r="FEL688" s="416"/>
      <c r="FEM688" s="416"/>
      <c r="FEN688" s="416"/>
      <c r="FEO688" s="416"/>
      <c r="FEP688" s="416"/>
      <c r="FEQ688" s="416"/>
      <c r="FER688" s="416"/>
      <c r="FES688" s="416"/>
      <c r="FET688" s="416"/>
      <c r="FEU688" s="416"/>
      <c r="FEV688" s="416"/>
      <c r="FEW688" s="416"/>
      <c r="FEX688" s="416"/>
      <c r="FEY688" s="416"/>
      <c r="FEZ688" s="416"/>
      <c r="FFA688" s="416"/>
      <c r="FFB688" s="416"/>
      <c r="FFC688" s="416"/>
      <c r="FFD688" s="416"/>
      <c r="FFE688" s="416"/>
      <c r="FFF688" s="416"/>
      <c r="FFG688" s="416"/>
      <c r="FFH688" s="416"/>
      <c r="FFI688" s="416"/>
      <c r="FFJ688" s="416"/>
      <c r="FFK688" s="416"/>
      <c r="FFL688" s="416"/>
      <c r="FFM688" s="416"/>
      <c r="FFN688" s="416"/>
      <c r="FFO688" s="416"/>
      <c r="FFP688" s="416"/>
      <c r="FFQ688" s="416"/>
      <c r="FFR688" s="416"/>
      <c r="FFS688" s="416"/>
      <c r="FFT688" s="416"/>
      <c r="FFU688" s="416"/>
      <c r="FFV688" s="417"/>
      <c r="FFW688" s="417"/>
      <c r="FFX688" s="417"/>
      <c r="FFY688" s="417"/>
      <c r="FFZ688" s="417"/>
      <c r="FGA688" s="417"/>
      <c r="FGB688" s="417"/>
      <c r="FGC688" s="417"/>
      <c r="FGD688" s="417"/>
      <c r="FGE688" s="417"/>
      <c r="FGF688" s="417"/>
      <c r="FGG688" s="417"/>
      <c r="FGH688" s="417"/>
      <c r="FGI688" s="417"/>
      <c r="FGJ688" s="417"/>
      <c r="FGK688" s="417"/>
      <c r="FGL688" s="417"/>
      <c r="FGM688" s="417"/>
      <c r="FGN688" s="417"/>
      <c r="FGO688" s="417"/>
      <c r="FGP688" s="417"/>
      <c r="FGQ688" s="417"/>
      <c r="FGR688" s="417"/>
      <c r="FGS688" s="417"/>
      <c r="FGT688" s="418"/>
      <c r="FGU688" s="418"/>
      <c r="FGV688" s="418"/>
      <c r="FGW688" s="418"/>
      <c r="FGX688" s="418"/>
      <c r="FGY688" s="417"/>
      <c r="FGZ688" s="417"/>
      <c r="FHA688" s="418"/>
      <c r="FHB688" s="418"/>
      <c r="FHC688" s="417"/>
      <c r="FHD688" s="417"/>
      <c r="FHE688" s="418"/>
      <c r="FHF688" s="418"/>
      <c r="FHG688" s="417"/>
      <c r="FHH688" s="417"/>
      <c r="FHI688" s="417"/>
      <c r="FHJ688" s="417"/>
      <c r="FHK688" s="417"/>
      <c r="FHL688" s="417"/>
      <c r="FHM688" s="417"/>
      <c r="FHN688" s="418"/>
      <c r="FHO688" s="418"/>
      <c r="FHP688" s="417"/>
      <c r="FHQ688" s="417"/>
      <c r="FHR688" s="418"/>
      <c r="FHS688" s="418"/>
      <c r="FHT688" s="417"/>
      <c r="FHU688" s="417"/>
      <c r="FHV688" s="417"/>
      <c r="FHW688" s="417"/>
      <c r="FHX688" s="417"/>
      <c r="FHY688" s="411"/>
      <c r="FHZ688" s="443"/>
      <c r="FIA688" s="417"/>
      <c r="FIB688" s="417"/>
      <c r="FIC688" s="417"/>
      <c r="FID688" s="417"/>
      <c r="FIE688" s="417"/>
      <c r="FIF688" s="417"/>
      <c r="FIG688" s="417"/>
      <c r="FIH688" s="416"/>
      <c r="FII688" s="416"/>
      <c r="FIJ688" s="416"/>
      <c r="FIK688" s="416"/>
      <c r="FIL688" s="416"/>
      <c r="FIM688" s="416"/>
      <c r="FIN688" s="416"/>
      <c r="FIO688" s="416"/>
      <c r="FIP688" s="416"/>
      <c r="FIQ688" s="416"/>
      <c r="FIR688" s="416"/>
      <c r="FIS688" s="416"/>
      <c r="FIT688" s="416"/>
      <c r="FIU688" s="416"/>
      <c r="FIV688" s="416"/>
      <c r="FIW688" s="416"/>
      <c r="FIX688" s="416"/>
      <c r="FIY688" s="416"/>
      <c r="FIZ688" s="416"/>
      <c r="FJA688" s="416"/>
      <c r="FJB688" s="416"/>
      <c r="FJC688" s="416"/>
      <c r="FJD688" s="416"/>
      <c r="FJE688" s="416"/>
      <c r="FJF688" s="416"/>
      <c r="FJG688" s="416"/>
      <c r="FJH688" s="416"/>
      <c r="FJI688" s="416"/>
      <c r="FJJ688" s="416"/>
      <c r="FJK688" s="416"/>
      <c r="FJL688" s="416"/>
      <c r="FJM688" s="416"/>
      <c r="FJN688" s="416"/>
      <c r="FJO688" s="416"/>
      <c r="FJP688" s="416"/>
      <c r="FJQ688" s="416"/>
      <c r="FJR688" s="416"/>
      <c r="FJS688" s="416"/>
      <c r="FJT688" s="416"/>
      <c r="FJU688" s="416"/>
      <c r="FJV688" s="416"/>
      <c r="FJW688" s="416"/>
      <c r="FJX688" s="416"/>
      <c r="FJY688" s="416"/>
      <c r="FJZ688" s="417"/>
      <c r="FKA688" s="417"/>
      <c r="FKB688" s="417"/>
      <c r="FKC688" s="417"/>
      <c r="FKD688" s="417"/>
      <c r="FKE688" s="417"/>
      <c r="FKF688" s="417"/>
      <c r="FKG688" s="417"/>
      <c r="FKH688" s="417"/>
      <c r="FKI688" s="417"/>
      <c r="FKJ688" s="417"/>
      <c r="FKK688" s="417"/>
      <c r="FKL688" s="417"/>
      <c r="FKM688" s="417"/>
      <c r="FKN688" s="417"/>
      <c r="FKO688" s="417"/>
      <c r="FKP688" s="417"/>
      <c r="FKQ688" s="417"/>
      <c r="FKR688" s="417"/>
      <c r="FKS688" s="417"/>
      <c r="FKT688" s="417"/>
      <c r="FKU688" s="417"/>
      <c r="FKV688" s="417"/>
      <c r="FKW688" s="417"/>
      <c r="FKX688" s="418"/>
      <c r="FKY688" s="418"/>
      <c r="FKZ688" s="418"/>
      <c r="FLA688" s="418"/>
      <c r="FLB688" s="418"/>
      <c r="FLC688" s="417"/>
      <c r="FLD688" s="417"/>
      <c r="FLE688" s="418"/>
      <c r="FLF688" s="418"/>
      <c r="FLG688" s="417"/>
      <c r="FLH688" s="417"/>
      <c r="FLI688" s="418"/>
      <c r="FLJ688" s="418"/>
      <c r="FLK688" s="417"/>
      <c r="FLL688" s="417"/>
      <c r="FLM688" s="417"/>
      <c r="FLN688" s="417"/>
      <c r="FLO688" s="417"/>
      <c r="FLP688" s="417"/>
      <c r="FLQ688" s="417"/>
      <c r="FLR688" s="418"/>
      <c r="FLS688" s="418"/>
      <c r="FLT688" s="417"/>
      <c r="FLU688" s="417"/>
      <c r="FLV688" s="418"/>
      <c r="FLW688" s="418"/>
      <c r="FLX688" s="417"/>
      <c r="FLY688" s="417"/>
      <c r="FLZ688" s="417"/>
      <c r="FMA688" s="417"/>
      <c r="FMB688" s="417"/>
      <c r="FMC688" s="411"/>
      <c r="FMD688" s="443"/>
      <c r="FME688" s="417"/>
      <c r="FMF688" s="417"/>
      <c r="FMG688" s="417"/>
      <c r="FMH688" s="417"/>
      <c r="FMI688" s="417"/>
      <c r="FMJ688" s="417"/>
      <c r="FMK688" s="417"/>
      <c r="FML688" s="416"/>
      <c r="FMM688" s="416"/>
      <c r="FMN688" s="416"/>
      <c r="FMO688" s="416"/>
      <c r="FMP688" s="416"/>
      <c r="FMQ688" s="416"/>
      <c r="FMR688" s="416"/>
      <c r="FMS688" s="416"/>
      <c r="FMT688" s="416"/>
      <c r="FMU688" s="416"/>
      <c r="FMV688" s="416"/>
      <c r="FMW688" s="416"/>
      <c r="FMX688" s="416"/>
      <c r="FMY688" s="416"/>
      <c r="FMZ688" s="416"/>
      <c r="FNA688" s="416"/>
      <c r="FNB688" s="416"/>
      <c r="FNC688" s="416"/>
      <c r="FND688" s="416"/>
      <c r="FNE688" s="416"/>
      <c r="FNF688" s="416"/>
      <c r="FNG688" s="416"/>
      <c r="FNH688" s="416"/>
      <c r="FNI688" s="416"/>
      <c r="FNJ688" s="416"/>
      <c r="FNK688" s="416"/>
      <c r="FNL688" s="416"/>
      <c r="FNM688" s="416"/>
      <c r="FNN688" s="416"/>
      <c r="FNO688" s="416"/>
      <c r="FNP688" s="416"/>
      <c r="FNQ688" s="416"/>
      <c r="FNR688" s="416"/>
      <c r="FNS688" s="416"/>
      <c r="FNT688" s="416"/>
      <c r="FNU688" s="416"/>
      <c r="FNV688" s="416"/>
      <c r="FNW688" s="416"/>
      <c r="FNX688" s="416"/>
      <c r="FNY688" s="416"/>
      <c r="FNZ688" s="416"/>
      <c r="FOA688" s="416"/>
      <c r="FOB688" s="416"/>
      <c r="FOC688" s="416"/>
      <c r="FOD688" s="417"/>
      <c r="FOE688" s="417"/>
      <c r="FOF688" s="417"/>
      <c r="FOG688" s="417"/>
      <c r="FOH688" s="417"/>
      <c r="FOI688" s="417"/>
      <c r="FOJ688" s="417"/>
      <c r="FOK688" s="417"/>
      <c r="FOL688" s="417"/>
      <c r="FOM688" s="417"/>
      <c r="FON688" s="417"/>
      <c r="FOO688" s="417"/>
      <c r="FOP688" s="417"/>
      <c r="FOQ688" s="417"/>
      <c r="FOR688" s="417"/>
      <c r="FOS688" s="417"/>
      <c r="FOT688" s="417"/>
      <c r="FOU688" s="417"/>
      <c r="FOV688" s="417"/>
      <c r="FOW688" s="417"/>
      <c r="FOX688" s="417"/>
      <c r="FOY688" s="417"/>
      <c r="FOZ688" s="417"/>
      <c r="FPA688" s="417"/>
      <c r="FPB688" s="418"/>
      <c r="FPC688" s="418"/>
      <c r="FPD688" s="418"/>
      <c r="FPE688" s="418"/>
      <c r="FPF688" s="418"/>
      <c r="FPG688" s="417"/>
      <c r="FPH688" s="417"/>
      <c r="FPI688" s="418"/>
      <c r="FPJ688" s="418"/>
      <c r="FPK688" s="417"/>
      <c r="FPL688" s="417"/>
      <c r="FPM688" s="418"/>
      <c r="FPN688" s="418"/>
      <c r="FPO688" s="417"/>
      <c r="FPP688" s="417"/>
      <c r="FPQ688" s="417"/>
      <c r="FPR688" s="417"/>
      <c r="FPS688" s="417"/>
      <c r="FPT688" s="417"/>
      <c r="FPU688" s="417"/>
      <c r="FPV688" s="418"/>
      <c r="FPW688" s="418"/>
      <c r="FPX688" s="417"/>
      <c r="FPY688" s="417"/>
      <c r="FPZ688" s="418"/>
      <c r="FQA688" s="418"/>
      <c r="FQB688" s="417"/>
      <c r="FQC688" s="417"/>
      <c r="FQD688" s="417"/>
      <c r="FQE688" s="417"/>
      <c r="FQF688" s="417"/>
      <c r="FQG688" s="411"/>
      <c r="FQH688" s="443"/>
      <c r="FQI688" s="417"/>
      <c r="FQJ688" s="417"/>
      <c r="FQK688" s="417"/>
      <c r="FQL688" s="417"/>
      <c r="FQM688" s="417"/>
      <c r="FQN688" s="417"/>
      <c r="FQO688" s="417"/>
      <c r="FQP688" s="416"/>
      <c r="FQQ688" s="416"/>
      <c r="FQR688" s="416"/>
      <c r="FQS688" s="416"/>
      <c r="FQT688" s="416"/>
      <c r="FQU688" s="416"/>
      <c r="FQV688" s="416"/>
      <c r="FQW688" s="416"/>
      <c r="FQX688" s="416"/>
      <c r="FQY688" s="416"/>
      <c r="FQZ688" s="416"/>
      <c r="FRA688" s="416"/>
      <c r="FRB688" s="416"/>
      <c r="FRC688" s="416"/>
      <c r="FRD688" s="416"/>
      <c r="FRE688" s="416"/>
      <c r="FRF688" s="416"/>
      <c r="FRG688" s="416"/>
      <c r="FRH688" s="416"/>
      <c r="FRI688" s="416"/>
      <c r="FRJ688" s="416"/>
      <c r="FRK688" s="416"/>
      <c r="FRL688" s="416"/>
      <c r="FRM688" s="416"/>
      <c r="FRN688" s="416"/>
      <c r="FRO688" s="416"/>
      <c r="FRP688" s="416"/>
      <c r="FRQ688" s="416"/>
      <c r="FRR688" s="416"/>
      <c r="FRS688" s="416"/>
      <c r="FRT688" s="416"/>
      <c r="FRU688" s="416"/>
      <c r="FRV688" s="416"/>
      <c r="FRW688" s="416"/>
      <c r="FRX688" s="416"/>
      <c r="FRY688" s="416"/>
      <c r="FRZ688" s="416"/>
      <c r="FSA688" s="416"/>
      <c r="FSB688" s="416"/>
      <c r="FSC688" s="416"/>
      <c r="FSD688" s="416"/>
      <c r="FSE688" s="416"/>
      <c r="FSF688" s="416"/>
      <c r="FSG688" s="416"/>
      <c r="FSH688" s="417"/>
      <c r="FSI688" s="417"/>
      <c r="FSJ688" s="417"/>
      <c r="FSK688" s="417"/>
      <c r="FSL688" s="417"/>
      <c r="FSM688" s="417"/>
      <c r="FSN688" s="417"/>
      <c r="FSO688" s="417"/>
      <c r="FSP688" s="417"/>
      <c r="FSQ688" s="417"/>
      <c r="FSR688" s="417"/>
      <c r="FSS688" s="417"/>
      <c r="FST688" s="417"/>
      <c r="FSU688" s="417"/>
      <c r="FSV688" s="417"/>
      <c r="FSW688" s="417"/>
      <c r="FSX688" s="417"/>
      <c r="FSY688" s="417"/>
      <c r="FSZ688" s="417"/>
      <c r="FTA688" s="417"/>
      <c r="FTB688" s="417"/>
      <c r="FTC688" s="417"/>
      <c r="FTD688" s="417"/>
      <c r="FTE688" s="417"/>
      <c r="FTF688" s="418"/>
      <c r="FTG688" s="418"/>
      <c r="FTH688" s="418"/>
      <c r="FTI688" s="418"/>
      <c r="FTJ688" s="418"/>
      <c r="FTK688" s="417"/>
      <c r="FTL688" s="417"/>
      <c r="FTM688" s="418"/>
      <c r="FTN688" s="418"/>
      <c r="FTO688" s="417"/>
      <c r="FTP688" s="417"/>
      <c r="FTQ688" s="418"/>
      <c r="FTR688" s="418"/>
      <c r="FTS688" s="417"/>
      <c r="FTT688" s="417"/>
      <c r="FTU688" s="417"/>
      <c r="FTV688" s="417"/>
      <c r="FTW688" s="417"/>
      <c r="FTX688" s="417"/>
      <c r="FTY688" s="417"/>
      <c r="FTZ688" s="418"/>
      <c r="FUA688" s="418"/>
      <c r="FUB688" s="417"/>
      <c r="FUC688" s="417"/>
      <c r="FUD688" s="418"/>
      <c r="FUE688" s="418"/>
      <c r="FUF688" s="417"/>
      <c r="FUG688" s="417"/>
      <c r="FUH688" s="417"/>
      <c r="FUI688" s="417"/>
      <c r="FUJ688" s="417"/>
      <c r="FUK688" s="411"/>
      <c r="FUL688" s="443"/>
      <c r="FUM688" s="417"/>
      <c r="FUN688" s="417"/>
      <c r="FUO688" s="417"/>
      <c r="FUP688" s="417"/>
      <c r="FUQ688" s="417"/>
      <c r="FUR688" s="417"/>
      <c r="FUS688" s="417"/>
      <c r="FUT688" s="416"/>
      <c r="FUU688" s="416"/>
      <c r="FUV688" s="416"/>
      <c r="FUW688" s="416"/>
      <c r="FUX688" s="416"/>
      <c r="FUY688" s="416"/>
      <c r="FUZ688" s="416"/>
      <c r="FVA688" s="416"/>
      <c r="FVB688" s="416"/>
      <c r="FVC688" s="416"/>
      <c r="FVD688" s="416"/>
      <c r="FVE688" s="416"/>
      <c r="FVF688" s="416"/>
      <c r="FVG688" s="416"/>
      <c r="FVH688" s="416"/>
      <c r="FVI688" s="416"/>
      <c r="FVJ688" s="416"/>
      <c r="FVK688" s="416"/>
      <c r="FVL688" s="416"/>
      <c r="FVM688" s="416"/>
      <c r="FVN688" s="416"/>
      <c r="FVO688" s="416"/>
      <c r="FVP688" s="416"/>
      <c r="FVQ688" s="416"/>
      <c r="FVR688" s="416"/>
      <c r="FVS688" s="416"/>
      <c r="FVT688" s="416"/>
      <c r="FVU688" s="416"/>
      <c r="FVV688" s="416"/>
      <c r="FVW688" s="416"/>
      <c r="FVX688" s="416"/>
      <c r="FVY688" s="416"/>
      <c r="FVZ688" s="416"/>
      <c r="FWA688" s="416"/>
      <c r="FWB688" s="416"/>
      <c r="FWC688" s="416"/>
      <c r="FWD688" s="416"/>
      <c r="FWE688" s="416"/>
      <c r="FWF688" s="416"/>
      <c r="FWG688" s="416"/>
      <c r="FWH688" s="416"/>
      <c r="FWI688" s="416"/>
      <c r="FWJ688" s="416"/>
      <c r="FWK688" s="416"/>
      <c r="FWL688" s="417"/>
      <c r="FWM688" s="417"/>
      <c r="FWN688" s="417"/>
      <c r="FWO688" s="417"/>
      <c r="FWP688" s="417"/>
      <c r="FWQ688" s="417"/>
      <c r="FWR688" s="417"/>
      <c r="FWS688" s="417"/>
      <c r="FWT688" s="417"/>
      <c r="FWU688" s="417"/>
      <c r="FWV688" s="417"/>
      <c r="FWW688" s="417"/>
      <c r="FWX688" s="417"/>
      <c r="FWY688" s="417"/>
      <c r="FWZ688" s="417"/>
      <c r="FXA688" s="417"/>
      <c r="FXB688" s="417"/>
      <c r="FXC688" s="417"/>
      <c r="FXD688" s="417"/>
      <c r="FXE688" s="417"/>
      <c r="FXF688" s="417"/>
      <c r="FXG688" s="417"/>
      <c r="FXH688" s="417"/>
      <c r="FXI688" s="417"/>
      <c r="FXJ688" s="418"/>
      <c r="FXK688" s="418"/>
      <c r="FXL688" s="418"/>
      <c r="FXM688" s="418"/>
      <c r="FXN688" s="418"/>
      <c r="FXO688" s="417"/>
      <c r="FXP688" s="417"/>
      <c r="FXQ688" s="418"/>
      <c r="FXR688" s="418"/>
      <c r="FXS688" s="417"/>
      <c r="FXT688" s="417"/>
      <c r="FXU688" s="418"/>
      <c r="FXV688" s="418"/>
      <c r="FXW688" s="417"/>
      <c r="FXX688" s="417"/>
      <c r="FXY688" s="417"/>
      <c r="FXZ688" s="417"/>
      <c r="FYA688" s="417"/>
      <c r="FYB688" s="417"/>
      <c r="FYC688" s="417"/>
      <c r="FYD688" s="418"/>
      <c r="FYE688" s="418"/>
      <c r="FYF688" s="417"/>
      <c r="FYG688" s="417"/>
      <c r="FYH688" s="418"/>
      <c r="FYI688" s="418"/>
      <c r="FYJ688" s="417"/>
      <c r="FYK688" s="417"/>
      <c r="FYL688" s="417"/>
      <c r="FYM688" s="417"/>
      <c r="FYN688" s="417"/>
      <c r="FYO688" s="411"/>
      <c r="FYP688" s="443"/>
      <c r="FYQ688" s="417"/>
      <c r="FYR688" s="417"/>
      <c r="FYS688" s="417"/>
      <c r="FYT688" s="417"/>
      <c r="FYU688" s="417"/>
      <c r="FYV688" s="417"/>
      <c r="FYW688" s="417"/>
      <c r="FYX688" s="416"/>
      <c r="FYY688" s="416"/>
      <c r="FYZ688" s="416"/>
      <c r="FZA688" s="416"/>
      <c r="FZB688" s="416"/>
      <c r="FZC688" s="416"/>
      <c r="FZD688" s="416"/>
      <c r="FZE688" s="416"/>
      <c r="FZF688" s="416"/>
      <c r="FZG688" s="416"/>
      <c r="FZH688" s="416"/>
      <c r="FZI688" s="416"/>
      <c r="FZJ688" s="416"/>
      <c r="FZK688" s="416"/>
      <c r="FZL688" s="416"/>
      <c r="FZM688" s="416"/>
      <c r="FZN688" s="416"/>
      <c r="FZO688" s="416"/>
      <c r="FZP688" s="416"/>
      <c r="FZQ688" s="416"/>
      <c r="FZR688" s="416"/>
      <c r="FZS688" s="416"/>
      <c r="FZT688" s="416"/>
      <c r="FZU688" s="416"/>
      <c r="FZV688" s="416"/>
      <c r="FZW688" s="416"/>
      <c r="FZX688" s="416"/>
      <c r="FZY688" s="416"/>
      <c r="FZZ688" s="416"/>
      <c r="GAA688" s="416"/>
      <c r="GAB688" s="416"/>
      <c r="GAC688" s="416"/>
      <c r="GAD688" s="416"/>
      <c r="GAE688" s="416"/>
      <c r="GAF688" s="416"/>
      <c r="GAG688" s="416"/>
      <c r="GAH688" s="416"/>
      <c r="GAI688" s="416"/>
      <c r="GAJ688" s="416"/>
      <c r="GAK688" s="416"/>
      <c r="GAL688" s="416"/>
      <c r="GAM688" s="416"/>
      <c r="GAN688" s="416"/>
      <c r="GAO688" s="416"/>
      <c r="GAP688" s="417"/>
      <c r="GAQ688" s="417"/>
      <c r="GAR688" s="417"/>
      <c r="GAS688" s="417"/>
      <c r="GAT688" s="417"/>
      <c r="GAU688" s="417"/>
      <c r="GAV688" s="417"/>
      <c r="GAW688" s="417"/>
      <c r="GAX688" s="417"/>
      <c r="GAY688" s="417"/>
      <c r="GAZ688" s="417"/>
      <c r="GBA688" s="417"/>
      <c r="GBB688" s="417"/>
      <c r="GBC688" s="417"/>
      <c r="GBD688" s="417"/>
      <c r="GBE688" s="417"/>
      <c r="GBF688" s="417"/>
      <c r="GBG688" s="417"/>
      <c r="GBH688" s="417"/>
      <c r="GBI688" s="417"/>
      <c r="GBJ688" s="417"/>
      <c r="GBK688" s="417"/>
      <c r="GBL688" s="417"/>
      <c r="GBM688" s="417"/>
      <c r="GBN688" s="418"/>
      <c r="GBO688" s="418"/>
      <c r="GBP688" s="418"/>
      <c r="GBQ688" s="418"/>
      <c r="GBR688" s="418"/>
      <c r="GBS688" s="417"/>
      <c r="GBT688" s="417"/>
      <c r="GBU688" s="418"/>
      <c r="GBV688" s="418"/>
      <c r="GBW688" s="417"/>
      <c r="GBX688" s="417"/>
      <c r="GBY688" s="418"/>
      <c r="GBZ688" s="418"/>
      <c r="GCA688" s="417"/>
      <c r="GCB688" s="417"/>
      <c r="GCC688" s="417"/>
      <c r="GCD688" s="417"/>
      <c r="GCE688" s="417"/>
      <c r="GCF688" s="417"/>
      <c r="GCG688" s="417"/>
      <c r="GCH688" s="418"/>
      <c r="GCI688" s="418"/>
      <c r="GCJ688" s="417"/>
      <c r="GCK688" s="417"/>
      <c r="GCL688" s="418"/>
      <c r="GCM688" s="418"/>
      <c r="GCN688" s="417"/>
      <c r="GCO688" s="417"/>
      <c r="GCP688" s="417"/>
      <c r="GCQ688" s="417"/>
      <c r="GCR688" s="417"/>
      <c r="GCS688" s="411"/>
      <c r="GCT688" s="443"/>
      <c r="GCU688" s="417"/>
      <c r="GCV688" s="417"/>
      <c r="GCW688" s="417"/>
      <c r="GCX688" s="417"/>
      <c r="GCY688" s="417"/>
      <c r="GCZ688" s="417"/>
      <c r="GDA688" s="417"/>
      <c r="GDB688" s="416"/>
      <c r="GDC688" s="416"/>
      <c r="GDD688" s="416"/>
      <c r="GDE688" s="416"/>
      <c r="GDF688" s="416"/>
      <c r="GDG688" s="416"/>
      <c r="GDH688" s="416"/>
      <c r="GDI688" s="416"/>
      <c r="GDJ688" s="416"/>
      <c r="GDK688" s="416"/>
      <c r="GDL688" s="416"/>
      <c r="GDM688" s="416"/>
      <c r="GDN688" s="416"/>
      <c r="GDO688" s="416"/>
      <c r="GDP688" s="416"/>
      <c r="GDQ688" s="416"/>
      <c r="GDR688" s="416"/>
      <c r="GDS688" s="416"/>
      <c r="GDT688" s="416"/>
      <c r="GDU688" s="416"/>
      <c r="GDV688" s="416"/>
      <c r="GDW688" s="416"/>
      <c r="GDX688" s="416"/>
      <c r="GDY688" s="416"/>
      <c r="GDZ688" s="416"/>
      <c r="GEA688" s="416"/>
      <c r="GEB688" s="416"/>
      <c r="GEC688" s="416"/>
      <c r="GED688" s="416"/>
      <c r="GEE688" s="416"/>
      <c r="GEF688" s="416"/>
      <c r="GEG688" s="416"/>
      <c r="GEH688" s="416"/>
      <c r="GEI688" s="416"/>
      <c r="GEJ688" s="416"/>
      <c r="GEK688" s="416"/>
      <c r="GEL688" s="416"/>
      <c r="GEM688" s="416"/>
      <c r="GEN688" s="416"/>
      <c r="GEO688" s="416"/>
      <c r="GEP688" s="416"/>
      <c r="GEQ688" s="416"/>
      <c r="GER688" s="416"/>
      <c r="GES688" s="416"/>
      <c r="GET688" s="417"/>
      <c r="GEU688" s="417"/>
      <c r="GEV688" s="417"/>
      <c r="GEW688" s="417"/>
      <c r="GEX688" s="417"/>
      <c r="GEY688" s="417"/>
      <c r="GEZ688" s="417"/>
      <c r="GFA688" s="417"/>
      <c r="GFB688" s="417"/>
      <c r="GFC688" s="417"/>
      <c r="GFD688" s="417"/>
      <c r="GFE688" s="417"/>
      <c r="GFF688" s="417"/>
      <c r="GFG688" s="417"/>
      <c r="GFH688" s="417"/>
      <c r="GFI688" s="417"/>
      <c r="GFJ688" s="417"/>
      <c r="GFK688" s="417"/>
      <c r="GFL688" s="417"/>
      <c r="GFM688" s="417"/>
      <c r="GFN688" s="417"/>
      <c r="GFO688" s="417"/>
      <c r="GFP688" s="417"/>
      <c r="GFQ688" s="417"/>
      <c r="GFR688" s="418"/>
      <c r="GFS688" s="418"/>
      <c r="GFT688" s="418"/>
      <c r="GFU688" s="418"/>
      <c r="GFV688" s="418"/>
      <c r="GFW688" s="417"/>
      <c r="GFX688" s="417"/>
      <c r="GFY688" s="418"/>
      <c r="GFZ688" s="418"/>
      <c r="GGA688" s="417"/>
      <c r="GGB688" s="417"/>
      <c r="GGC688" s="418"/>
      <c r="GGD688" s="418"/>
      <c r="GGE688" s="417"/>
      <c r="GGF688" s="417"/>
      <c r="GGG688" s="417"/>
      <c r="GGH688" s="417"/>
      <c r="GGI688" s="417"/>
      <c r="GGJ688" s="417"/>
      <c r="GGK688" s="417"/>
      <c r="GGL688" s="418"/>
      <c r="GGM688" s="418"/>
      <c r="GGN688" s="417"/>
      <c r="GGO688" s="417"/>
      <c r="GGP688" s="418"/>
      <c r="GGQ688" s="418"/>
      <c r="GGR688" s="417"/>
      <c r="GGS688" s="417"/>
      <c r="GGT688" s="417"/>
      <c r="GGU688" s="417"/>
      <c r="GGV688" s="417"/>
      <c r="GGW688" s="411"/>
      <c r="GGX688" s="443"/>
      <c r="GGY688" s="417"/>
      <c r="GGZ688" s="417"/>
      <c r="GHA688" s="417"/>
      <c r="GHB688" s="417"/>
      <c r="GHC688" s="417"/>
      <c r="GHD688" s="417"/>
      <c r="GHE688" s="417"/>
      <c r="GHF688" s="416"/>
      <c r="GHG688" s="416"/>
      <c r="GHH688" s="416"/>
      <c r="GHI688" s="416"/>
      <c r="GHJ688" s="416"/>
      <c r="GHK688" s="416"/>
      <c r="GHL688" s="416"/>
      <c r="GHM688" s="416"/>
      <c r="GHN688" s="416"/>
      <c r="GHO688" s="416"/>
      <c r="GHP688" s="416"/>
      <c r="GHQ688" s="416"/>
      <c r="GHR688" s="416"/>
      <c r="GHS688" s="416"/>
      <c r="GHT688" s="416"/>
      <c r="GHU688" s="416"/>
      <c r="GHV688" s="416"/>
      <c r="GHW688" s="416"/>
      <c r="GHX688" s="416"/>
      <c r="GHY688" s="416"/>
      <c r="GHZ688" s="416"/>
      <c r="GIA688" s="416"/>
      <c r="GIB688" s="416"/>
      <c r="GIC688" s="416"/>
      <c r="GID688" s="416"/>
      <c r="GIE688" s="416"/>
      <c r="GIF688" s="416"/>
      <c r="GIG688" s="416"/>
      <c r="GIH688" s="416"/>
      <c r="GII688" s="416"/>
      <c r="GIJ688" s="416"/>
      <c r="GIK688" s="416"/>
      <c r="GIL688" s="416"/>
      <c r="GIM688" s="416"/>
      <c r="GIN688" s="416"/>
      <c r="GIO688" s="416"/>
      <c r="GIP688" s="416"/>
      <c r="GIQ688" s="416"/>
      <c r="GIR688" s="416"/>
      <c r="GIS688" s="416"/>
      <c r="GIT688" s="416"/>
      <c r="GIU688" s="416"/>
      <c r="GIV688" s="416"/>
      <c r="GIW688" s="416"/>
      <c r="GIX688" s="417"/>
      <c r="GIY688" s="417"/>
      <c r="GIZ688" s="417"/>
      <c r="GJA688" s="417"/>
      <c r="GJB688" s="417"/>
      <c r="GJC688" s="417"/>
      <c r="GJD688" s="417"/>
      <c r="GJE688" s="417"/>
      <c r="GJF688" s="417"/>
      <c r="GJG688" s="417"/>
      <c r="GJH688" s="417"/>
      <c r="GJI688" s="417"/>
      <c r="GJJ688" s="417"/>
      <c r="GJK688" s="417"/>
      <c r="GJL688" s="417"/>
      <c r="GJM688" s="417"/>
      <c r="GJN688" s="417"/>
      <c r="GJO688" s="417"/>
      <c r="GJP688" s="417"/>
      <c r="GJQ688" s="417"/>
      <c r="GJR688" s="417"/>
      <c r="GJS688" s="417"/>
      <c r="GJT688" s="417"/>
      <c r="GJU688" s="417"/>
      <c r="GJV688" s="418"/>
      <c r="GJW688" s="418"/>
      <c r="GJX688" s="418"/>
      <c r="GJY688" s="418"/>
      <c r="GJZ688" s="418"/>
      <c r="GKA688" s="417"/>
      <c r="GKB688" s="417"/>
      <c r="GKC688" s="418"/>
      <c r="GKD688" s="418"/>
      <c r="GKE688" s="417"/>
      <c r="GKF688" s="417"/>
      <c r="GKG688" s="418"/>
      <c r="GKH688" s="418"/>
      <c r="GKI688" s="417"/>
      <c r="GKJ688" s="417"/>
      <c r="GKK688" s="417"/>
      <c r="GKL688" s="417"/>
      <c r="GKM688" s="417"/>
      <c r="GKN688" s="417"/>
      <c r="GKO688" s="417"/>
      <c r="GKP688" s="418"/>
      <c r="GKQ688" s="418"/>
      <c r="GKR688" s="417"/>
      <c r="GKS688" s="417"/>
      <c r="GKT688" s="418"/>
      <c r="GKU688" s="418"/>
      <c r="GKV688" s="417"/>
      <c r="GKW688" s="417"/>
      <c r="GKX688" s="417"/>
      <c r="GKY688" s="417"/>
      <c r="GKZ688" s="417"/>
      <c r="GLA688" s="411"/>
      <c r="GLB688" s="443"/>
      <c r="GLC688" s="417"/>
      <c r="GLD688" s="417"/>
      <c r="GLE688" s="417"/>
      <c r="GLF688" s="417"/>
      <c r="GLG688" s="417"/>
      <c r="GLH688" s="417"/>
      <c r="GLI688" s="417"/>
      <c r="GLJ688" s="416"/>
      <c r="GLK688" s="416"/>
      <c r="GLL688" s="416"/>
      <c r="GLM688" s="416"/>
      <c r="GLN688" s="416"/>
      <c r="GLO688" s="416"/>
      <c r="GLP688" s="416"/>
      <c r="GLQ688" s="416"/>
      <c r="GLR688" s="416"/>
      <c r="GLS688" s="416"/>
      <c r="GLT688" s="416"/>
      <c r="GLU688" s="416"/>
      <c r="GLV688" s="416"/>
      <c r="GLW688" s="416"/>
      <c r="GLX688" s="416"/>
      <c r="GLY688" s="416"/>
      <c r="GLZ688" s="416"/>
      <c r="GMA688" s="416"/>
      <c r="GMB688" s="416"/>
      <c r="GMC688" s="416"/>
      <c r="GMD688" s="416"/>
      <c r="GME688" s="416"/>
      <c r="GMF688" s="416"/>
      <c r="GMG688" s="416"/>
      <c r="GMH688" s="416"/>
      <c r="GMI688" s="416"/>
      <c r="GMJ688" s="416"/>
      <c r="GMK688" s="416"/>
      <c r="GML688" s="416"/>
      <c r="GMM688" s="416"/>
      <c r="GMN688" s="416"/>
      <c r="GMO688" s="416"/>
      <c r="GMP688" s="416"/>
      <c r="GMQ688" s="416"/>
      <c r="GMR688" s="416"/>
      <c r="GMS688" s="416"/>
      <c r="GMT688" s="416"/>
      <c r="GMU688" s="416"/>
      <c r="GMV688" s="416"/>
      <c r="GMW688" s="416"/>
      <c r="GMX688" s="416"/>
      <c r="GMY688" s="416"/>
      <c r="GMZ688" s="416"/>
      <c r="GNA688" s="416"/>
      <c r="GNB688" s="417"/>
      <c r="GNC688" s="417"/>
      <c r="GND688" s="417"/>
      <c r="GNE688" s="417"/>
      <c r="GNF688" s="417"/>
      <c r="GNG688" s="417"/>
      <c r="GNH688" s="417"/>
      <c r="GNI688" s="417"/>
      <c r="GNJ688" s="417"/>
      <c r="GNK688" s="417"/>
      <c r="GNL688" s="417"/>
      <c r="GNM688" s="417"/>
      <c r="GNN688" s="417"/>
      <c r="GNO688" s="417"/>
      <c r="GNP688" s="417"/>
      <c r="GNQ688" s="417"/>
      <c r="GNR688" s="417"/>
      <c r="GNS688" s="417"/>
      <c r="GNT688" s="417"/>
      <c r="GNU688" s="417"/>
      <c r="GNV688" s="417"/>
      <c r="GNW688" s="417"/>
      <c r="GNX688" s="417"/>
      <c r="GNY688" s="417"/>
      <c r="GNZ688" s="418"/>
      <c r="GOA688" s="418"/>
      <c r="GOB688" s="418"/>
      <c r="GOC688" s="418"/>
      <c r="GOD688" s="418"/>
      <c r="GOE688" s="417"/>
      <c r="GOF688" s="417"/>
      <c r="GOG688" s="418"/>
      <c r="GOH688" s="418"/>
      <c r="GOI688" s="417"/>
      <c r="GOJ688" s="417"/>
      <c r="GOK688" s="418"/>
      <c r="GOL688" s="418"/>
      <c r="GOM688" s="417"/>
      <c r="GON688" s="417"/>
      <c r="GOO688" s="417"/>
      <c r="GOP688" s="417"/>
      <c r="GOQ688" s="417"/>
      <c r="GOR688" s="417"/>
      <c r="GOS688" s="417"/>
      <c r="GOT688" s="418"/>
      <c r="GOU688" s="418"/>
      <c r="GOV688" s="417"/>
      <c r="GOW688" s="417"/>
      <c r="GOX688" s="418"/>
      <c r="GOY688" s="418"/>
      <c r="GOZ688" s="417"/>
      <c r="GPA688" s="417"/>
      <c r="GPB688" s="417"/>
      <c r="GPC688" s="417"/>
      <c r="GPD688" s="417"/>
      <c r="GPE688" s="411"/>
      <c r="GPF688" s="443"/>
      <c r="GPG688" s="417"/>
      <c r="GPH688" s="417"/>
      <c r="GPI688" s="417"/>
      <c r="GPJ688" s="417"/>
      <c r="GPK688" s="417"/>
      <c r="GPL688" s="417"/>
      <c r="GPM688" s="417"/>
      <c r="GPN688" s="416"/>
      <c r="GPO688" s="416"/>
      <c r="GPP688" s="416"/>
      <c r="GPQ688" s="416"/>
      <c r="GPR688" s="416"/>
      <c r="GPS688" s="416"/>
      <c r="GPT688" s="416"/>
      <c r="GPU688" s="416"/>
      <c r="GPV688" s="416"/>
      <c r="GPW688" s="416"/>
      <c r="GPX688" s="416"/>
      <c r="GPY688" s="416"/>
      <c r="GPZ688" s="416"/>
      <c r="GQA688" s="416"/>
      <c r="GQB688" s="416"/>
      <c r="GQC688" s="416"/>
      <c r="GQD688" s="416"/>
      <c r="GQE688" s="416"/>
      <c r="GQF688" s="416"/>
      <c r="GQG688" s="416"/>
      <c r="GQH688" s="416"/>
      <c r="GQI688" s="416"/>
      <c r="GQJ688" s="416"/>
      <c r="GQK688" s="416"/>
      <c r="GQL688" s="416"/>
      <c r="GQM688" s="416"/>
      <c r="GQN688" s="416"/>
      <c r="GQO688" s="416"/>
      <c r="GQP688" s="416"/>
      <c r="GQQ688" s="416"/>
      <c r="GQR688" s="416"/>
      <c r="GQS688" s="416"/>
      <c r="GQT688" s="416"/>
      <c r="GQU688" s="416"/>
      <c r="GQV688" s="416"/>
      <c r="GQW688" s="416"/>
      <c r="GQX688" s="416"/>
      <c r="GQY688" s="416"/>
      <c r="GQZ688" s="416"/>
      <c r="GRA688" s="416"/>
      <c r="GRB688" s="416"/>
      <c r="GRC688" s="416"/>
      <c r="GRD688" s="416"/>
      <c r="GRE688" s="416"/>
      <c r="GRF688" s="417"/>
      <c r="GRG688" s="417"/>
      <c r="GRH688" s="417"/>
      <c r="GRI688" s="417"/>
      <c r="GRJ688" s="417"/>
      <c r="GRK688" s="417"/>
      <c r="GRL688" s="417"/>
      <c r="GRM688" s="417"/>
      <c r="GRN688" s="417"/>
      <c r="GRO688" s="417"/>
      <c r="GRP688" s="417"/>
      <c r="GRQ688" s="417"/>
      <c r="GRR688" s="417"/>
      <c r="GRS688" s="417"/>
      <c r="GRT688" s="417"/>
      <c r="GRU688" s="417"/>
      <c r="GRV688" s="417"/>
      <c r="GRW688" s="417"/>
      <c r="GRX688" s="417"/>
      <c r="GRY688" s="417"/>
      <c r="GRZ688" s="417"/>
      <c r="GSA688" s="417"/>
      <c r="GSB688" s="417"/>
      <c r="GSC688" s="417"/>
      <c r="GSD688" s="418"/>
      <c r="GSE688" s="418"/>
      <c r="GSF688" s="418"/>
      <c r="GSG688" s="418"/>
      <c r="GSH688" s="418"/>
      <c r="GSI688" s="417"/>
      <c r="GSJ688" s="417"/>
      <c r="GSK688" s="418"/>
      <c r="GSL688" s="418"/>
      <c r="GSM688" s="417"/>
      <c r="GSN688" s="417"/>
      <c r="GSO688" s="418"/>
      <c r="GSP688" s="418"/>
      <c r="GSQ688" s="417"/>
      <c r="GSR688" s="417"/>
      <c r="GSS688" s="417"/>
      <c r="GST688" s="417"/>
      <c r="GSU688" s="417"/>
      <c r="GSV688" s="417"/>
      <c r="GSW688" s="417"/>
      <c r="GSX688" s="418"/>
      <c r="GSY688" s="418"/>
      <c r="GSZ688" s="417"/>
      <c r="GTA688" s="417"/>
      <c r="GTB688" s="418"/>
      <c r="GTC688" s="418"/>
      <c r="GTD688" s="417"/>
      <c r="GTE688" s="417"/>
      <c r="GTF688" s="417"/>
      <c r="GTG688" s="417"/>
      <c r="GTH688" s="417"/>
      <c r="GTI688" s="411"/>
      <c r="GTJ688" s="443"/>
      <c r="GTK688" s="417"/>
      <c r="GTL688" s="417"/>
      <c r="GTM688" s="417"/>
      <c r="GTN688" s="417"/>
      <c r="GTO688" s="417"/>
      <c r="GTP688" s="417"/>
      <c r="GTQ688" s="417"/>
      <c r="GTR688" s="416"/>
      <c r="GTS688" s="416"/>
      <c r="GTT688" s="416"/>
      <c r="GTU688" s="416"/>
      <c r="GTV688" s="416"/>
      <c r="GTW688" s="416"/>
      <c r="GTX688" s="416"/>
      <c r="GTY688" s="416"/>
      <c r="GTZ688" s="416"/>
      <c r="GUA688" s="416"/>
      <c r="GUB688" s="416"/>
      <c r="GUC688" s="416"/>
      <c r="GUD688" s="416"/>
      <c r="GUE688" s="416"/>
      <c r="GUF688" s="416"/>
      <c r="GUG688" s="416"/>
      <c r="GUH688" s="416"/>
      <c r="GUI688" s="416"/>
      <c r="GUJ688" s="416"/>
      <c r="GUK688" s="416"/>
      <c r="GUL688" s="416"/>
      <c r="GUM688" s="416"/>
      <c r="GUN688" s="416"/>
      <c r="GUO688" s="416"/>
      <c r="GUP688" s="416"/>
      <c r="GUQ688" s="416"/>
      <c r="GUR688" s="416"/>
      <c r="GUS688" s="416"/>
      <c r="GUT688" s="416"/>
      <c r="GUU688" s="416"/>
      <c r="GUV688" s="416"/>
      <c r="GUW688" s="416"/>
      <c r="GUX688" s="416"/>
      <c r="GUY688" s="416"/>
      <c r="GUZ688" s="416"/>
      <c r="GVA688" s="416"/>
      <c r="GVB688" s="416"/>
      <c r="GVC688" s="416"/>
      <c r="GVD688" s="416"/>
      <c r="GVE688" s="416"/>
      <c r="GVF688" s="416"/>
      <c r="GVG688" s="416"/>
      <c r="GVH688" s="416"/>
      <c r="GVI688" s="416"/>
      <c r="GVJ688" s="417"/>
      <c r="GVK688" s="417"/>
      <c r="GVL688" s="417"/>
      <c r="GVM688" s="417"/>
      <c r="GVN688" s="417"/>
      <c r="GVO688" s="417"/>
      <c r="GVP688" s="417"/>
      <c r="GVQ688" s="417"/>
      <c r="GVR688" s="417"/>
      <c r="GVS688" s="417"/>
      <c r="GVT688" s="417"/>
      <c r="GVU688" s="417"/>
      <c r="GVV688" s="417"/>
      <c r="GVW688" s="417"/>
      <c r="GVX688" s="417"/>
      <c r="GVY688" s="417"/>
      <c r="GVZ688" s="417"/>
      <c r="GWA688" s="417"/>
      <c r="GWB688" s="417"/>
      <c r="GWC688" s="417"/>
      <c r="GWD688" s="417"/>
      <c r="GWE688" s="417"/>
      <c r="GWF688" s="417"/>
      <c r="GWG688" s="417"/>
      <c r="GWH688" s="418"/>
      <c r="GWI688" s="418"/>
      <c r="GWJ688" s="418"/>
      <c r="GWK688" s="418"/>
      <c r="GWL688" s="418"/>
      <c r="GWM688" s="417"/>
      <c r="GWN688" s="417"/>
      <c r="GWO688" s="418"/>
      <c r="GWP688" s="418"/>
      <c r="GWQ688" s="417"/>
      <c r="GWR688" s="417"/>
      <c r="GWS688" s="418"/>
      <c r="GWT688" s="418"/>
      <c r="GWU688" s="417"/>
      <c r="GWV688" s="417"/>
      <c r="GWW688" s="417"/>
      <c r="GWX688" s="417"/>
      <c r="GWY688" s="417"/>
      <c r="GWZ688" s="417"/>
      <c r="GXA688" s="417"/>
      <c r="GXB688" s="418"/>
      <c r="GXC688" s="418"/>
      <c r="GXD688" s="417"/>
      <c r="GXE688" s="417"/>
      <c r="GXF688" s="418"/>
      <c r="GXG688" s="418"/>
      <c r="GXH688" s="417"/>
      <c r="GXI688" s="417"/>
      <c r="GXJ688" s="417"/>
      <c r="GXK688" s="417"/>
      <c r="GXL688" s="417"/>
      <c r="GXM688" s="411"/>
      <c r="GXN688" s="443"/>
      <c r="GXO688" s="417"/>
      <c r="GXP688" s="417"/>
      <c r="GXQ688" s="417"/>
      <c r="GXR688" s="417"/>
      <c r="GXS688" s="417"/>
      <c r="GXT688" s="417"/>
      <c r="GXU688" s="417"/>
      <c r="GXV688" s="416"/>
      <c r="GXW688" s="416"/>
      <c r="GXX688" s="416"/>
      <c r="GXY688" s="416"/>
      <c r="GXZ688" s="416"/>
      <c r="GYA688" s="416"/>
      <c r="GYB688" s="416"/>
      <c r="GYC688" s="416"/>
      <c r="GYD688" s="416"/>
      <c r="GYE688" s="416"/>
      <c r="GYF688" s="416"/>
      <c r="GYG688" s="416"/>
      <c r="GYH688" s="416"/>
      <c r="GYI688" s="416"/>
      <c r="GYJ688" s="416"/>
      <c r="GYK688" s="416"/>
      <c r="GYL688" s="416"/>
      <c r="GYM688" s="416"/>
      <c r="GYN688" s="416"/>
      <c r="GYO688" s="416"/>
      <c r="GYP688" s="416"/>
      <c r="GYQ688" s="416"/>
      <c r="GYR688" s="416"/>
      <c r="GYS688" s="416"/>
      <c r="GYT688" s="416"/>
      <c r="GYU688" s="416"/>
      <c r="GYV688" s="416"/>
      <c r="GYW688" s="416"/>
      <c r="GYX688" s="416"/>
      <c r="GYY688" s="416"/>
      <c r="GYZ688" s="416"/>
      <c r="GZA688" s="416"/>
      <c r="GZB688" s="416"/>
      <c r="GZC688" s="416"/>
      <c r="GZD688" s="416"/>
      <c r="GZE688" s="416"/>
      <c r="GZF688" s="416"/>
      <c r="GZG688" s="416"/>
      <c r="GZH688" s="416"/>
      <c r="GZI688" s="416"/>
      <c r="GZJ688" s="416"/>
      <c r="GZK688" s="416"/>
      <c r="GZL688" s="416"/>
      <c r="GZM688" s="416"/>
      <c r="GZN688" s="417"/>
      <c r="GZO688" s="417"/>
      <c r="GZP688" s="417"/>
      <c r="GZQ688" s="417"/>
      <c r="GZR688" s="417"/>
      <c r="GZS688" s="417"/>
      <c r="GZT688" s="417"/>
      <c r="GZU688" s="417"/>
      <c r="GZV688" s="417"/>
      <c r="GZW688" s="417"/>
      <c r="GZX688" s="417"/>
      <c r="GZY688" s="417"/>
      <c r="GZZ688" s="417"/>
      <c r="HAA688" s="417"/>
      <c r="HAB688" s="417"/>
      <c r="HAC688" s="417"/>
      <c r="HAD688" s="417"/>
      <c r="HAE688" s="417"/>
      <c r="HAF688" s="417"/>
      <c r="HAG688" s="417"/>
      <c r="HAH688" s="417"/>
      <c r="HAI688" s="417"/>
      <c r="HAJ688" s="417"/>
      <c r="HAK688" s="417"/>
      <c r="HAL688" s="418"/>
      <c r="HAM688" s="418"/>
      <c r="HAN688" s="418"/>
      <c r="HAO688" s="418"/>
      <c r="HAP688" s="418"/>
      <c r="HAQ688" s="417"/>
      <c r="HAR688" s="417"/>
      <c r="HAS688" s="418"/>
      <c r="HAT688" s="418"/>
      <c r="HAU688" s="417"/>
      <c r="HAV688" s="417"/>
      <c r="HAW688" s="418"/>
      <c r="HAX688" s="418"/>
      <c r="HAY688" s="417"/>
      <c r="HAZ688" s="417"/>
      <c r="HBA688" s="417"/>
      <c r="HBB688" s="417"/>
      <c r="HBC688" s="417"/>
      <c r="HBD688" s="417"/>
      <c r="HBE688" s="417"/>
      <c r="HBF688" s="418"/>
      <c r="HBG688" s="418"/>
      <c r="HBH688" s="417"/>
      <c r="HBI688" s="417"/>
      <c r="HBJ688" s="418"/>
      <c r="HBK688" s="418"/>
      <c r="HBL688" s="417"/>
      <c r="HBM688" s="417"/>
      <c r="HBN688" s="417"/>
      <c r="HBO688" s="417"/>
      <c r="HBP688" s="417"/>
      <c r="HBQ688" s="411"/>
      <c r="HBR688" s="443"/>
      <c r="HBS688" s="417"/>
      <c r="HBT688" s="417"/>
      <c r="HBU688" s="417"/>
      <c r="HBV688" s="417"/>
      <c r="HBW688" s="417"/>
      <c r="HBX688" s="417"/>
      <c r="HBY688" s="417"/>
      <c r="HBZ688" s="416"/>
      <c r="HCA688" s="416"/>
      <c r="HCB688" s="416"/>
      <c r="HCC688" s="416"/>
      <c r="HCD688" s="416"/>
      <c r="HCE688" s="416"/>
      <c r="HCF688" s="416"/>
      <c r="HCG688" s="416"/>
      <c r="HCH688" s="416"/>
      <c r="HCI688" s="416"/>
      <c r="HCJ688" s="416"/>
      <c r="HCK688" s="416"/>
      <c r="HCL688" s="416"/>
      <c r="HCM688" s="416"/>
      <c r="HCN688" s="416"/>
      <c r="HCO688" s="416"/>
      <c r="HCP688" s="416"/>
      <c r="HCQ688" s="416"/>
      <c r="HCR688" s="416"/>
      <c r="HCS688" s="416"/>
      <c r="HCT688" s="416"/>
      <c r="HCU688" s="416"/>
      <c r="HCV688" s="416"/>
      <c r="HCW688" s="416"/>
      <c r="HCX688" s="416"/>
      <c r="HCY688" s="416"/>
      <c r="HCZ688" s="416"/>
      <c r="HDA688" s="416"/>
      <c r="HDB688" s="416"/>
      <c r="HDC688" s="416"/>
      <c r="HDD688" s="416"/>
      <c r="HDE688" s="416"/>
      <c r="HDF688" s="416"/>
      <c r="HDG688" s="416"/>
      <c r="HDH688" s="416"/>
      <c r="HDI688" s="416"/>
      <c r="HDJ688" s="416"/>
      <c r="HDK688" s="416"/>
      <c r="HDL688" s="416"/>
      <c r="HDM688" s="416"/>
      <c r="HDN688" s="416"/>
      <c r="HDO688" s="416"/>
      <c r="HDP688" s="416"/>
      <c r="HDQ688" s="416"/>
      <c r="HDR688" s="417"/>
      <c r="HDS688" s="417"/>
      <c r="HDT688" s="417"/>
      <c r="HDU688" s="417"/>
      <c r="HDV688" s="417"/>
      <c r="HDW688" s="417"/>
      <c r="HDX688" s="417"/>
      <c r="HDY688" s="417"/>
      <c r="HDZ688" s="417"/>
      <c r="HEA688" s="417"/>
      <c r="HEB688" s="417"/>
      <c r="HEC688" s="417"/>
      <c r="HED688" s="417"/>
      <c r="HEE688" s="417"/>
      <c r="HEF688" s="417"/>
      <c r="HEG688" s="417"/>
      <c r="HEH688" s="417"/>
      <c r="HEI688" s="417"/>
      <c r="HEJ688" s="417"/>
      <c r="HEK688" s="417"/>
      <c r="HEL688" s="417"/>
      <c r="HEM688" s="417"/>
      <c r="HEN688" s="417"/>
      <c r="HEO688" s="417"/>
      <c r="HEP688" s="418"/>
      <c r="HEQ688" s="418"/>
      <c r="HER688" s="418"/>
      <c r="HES688" s="418"/>
      <c r="HET688" s="418"/>
      <c r="HEU688" s="417"/>
      <c r="HEV688" s="417"/>
      <c r="HEW688" s="418"/>
      <c r="HEX688" s="418"/>
      <c r="HEY688" s="417"/>
      <c r="HEZ688" s="417"/>
      <c r="HFA688" s="418"/>
      <c r="HFB688" s="418"/>
      <c r="HFC688" s="417"/>
      <c r="HFD688" s="417"/>
      <c r="HFE688" s="417"/>
      <c r="HFF688" s="417"/>
      <c r="HFG688" s="417"/>
      <c r="HFH688" s="417"/>
      <c r="HFI688" s="417"/>
      <c r="HFJ688" s="418"/>
      <c r="HFK688" s="418"/>
      <c r="HFL688" s="417"/>
      <c r="HFM688" s="417"/>
      <c r="HFN688" s="418"/>
      <c r="HFO688" s="418"/>
      <c r="HFP688" s="417"/>
      <c r="HFQ688" s="417"/>
      <c r="HFR688" s="417"/>
      <c r="HFS688" s="417"/>
      <c r="HFT688" s="417"/>
      <c r="HFU688" s="411"/>
      <c r="HFV688" s="443"/>
      <c r="HFW688" s="417"/>
      <c r="HFX688" s="417"/>
      <c r="HFY688" s="417"/>
      <c r="HFZ688" s="417"/>
      <c r="HGA688" s="417"/>
      <c r="HGB688" s="417"/>
      <c r="HGC688" s="417"/>
      <c r="HGD688" s="416"/>
      <c r="HGE688" s="416"/>
      <c r="HGF688" s="416"/>
      <c r="HGG688" s="416"/>
      <c r="HGH688" s="416"/>
      <c r="HGI688" s="416"/>
      <c r="HGJ688" s="416"/>
      <c r="HGK688" s="416"/>
      <c r="HGL688" s="416"/>
      <c r="HGM688" s="416"/>
      <c r="HGN688" s="416"/>
      <c r="HGO688" s="416"/>
      <c r="HGP688" s="416"/>
      <c r="HGQ688" s="416"/>
      <c r="HGR688" s="416"/>
      <c r="HGS688" s="416"/>
      <c r="HGT688" s="416"/>
      <c r="HGU688" s="416"/>
      <c r="HGV688" s="416"/>
      <c r="HGW688" s="416"/>
      <c r="HGX688" s="416"/>
      <c r="HGY688" s="416"/>
      <c r="HGZ688" s="416"/>
      <c r="HHA688" s="416"/>
      <c r="HHB688" s="416"/>
      <c r="HHC688" s="416"/>
      <c r="HHD688" s="416"/>
      <c r="HHE688" s="416"/>
      <c r="HHF688" s="416"/>
      <c r="HHG688" s="416"/>
      <c r="HHH688" s="416"/>
      <c r="HHI688" s="416"/>
      <c r="HHJ688" s="416"/>
      <c r="HHK688" s="416"/>
      <c r="HHL688" s="416"/>
      <c r="HHM688" s="416"/>
      <c r="HHN688" s="416"/>
      <c r="HHO688" s="416"/>
      <c r="HHP688" s="416"/>
      <c r="HHQ688" s="416"/>
      <c r="HHR688" s="416"/>
      <c r="HHS688" s="416"/>
      <c r="HHT688" s="416"/>
      <c r="HHU688" s="416"/>
      <c r="HHV688" s="417"/>
      <c r="HHW688" s="417"/>
      <c r="HHX688" s="417"/>
      <c r="HHY688" s="417"/>
      <c r="HHZ688" s="417"/>
      <c r="HIA688" s="417"/>
      <c r="HIB688" s="417"/>
      <c r="HIC688" s="417"/>
      <c r="HID688" s="417"/>
      <c r="HIE688" s="417"/>
      <c r="HIF688" s="417"/>
      <c r="HIG688" s="417"/>
      <c r="HIH688" s="417"/>
      <c r="HII688" s="417"/>
      <c r="HIJ688" s="417"/>
      <c r="HIK688" s="417"/>
      <c r="HIL688" s="417"/>
      <c r="HIM688" s="417"/>
      <c r="HIN688" s="417"/>
      <c r="HIO688" s="417"/>
      <c r="HIP688" s="417"/>
      <c r="HIQ688" s="417"/>
      <c r="HIR688" s="417"/>
      <c r="HIS688" s="417"/>
      <c r="HIT688" s="418"/>
      <c r="HIU688" s="418"/>
      <c r="HIV688" s="418"/>
      <c r="HIW688" s="418"/>
      <c r="HIX688" s="418"/>
      <c r="HIY688" s="417"/>
      <c r="HIZ688" s="417"/>
      <c r="HJA688" s="418"/>
      <c r="HJB688" s="418"/>
      <c r="HJC688" s="417"/>
      <c r="HJD688" s="417"/>
      <c r="HJE688" s="418"/>
      <c r="HJF688" s="418"/>
      <c r="HJG688" s="417"/>
      <c r="HJH688" s="417"/>
      <c r="HJI688" s="417"/>
      <c r="HJJ688" s="417"/>
      <c r="HJK688" s="417"/>
      <c r="HJL688" s="417"/>
      <c r="HJM688" s="417"/>
      <c r="HJN688" s="418"/>
      <c r="HJO688" s="418"/>
      <c r="HJP688" s="417"/>
      <c r="HJQ688" s="417"/>
      <c r="HJR688" s="418"/>
      <c r="HJS688" s="418"/>
      <c r="HJT688" s="417"/>
      <c r="HJU688" s="417"/>
      <c r="HJV688" s="417"/>
      <c r="HJW688" s="417"/>
      <c r="HJX688" s="417"/>
      <c r="HJY688" s="411"/>
      <c r="HJZ688" s="443"/>
      <c r="HKA688" s="417"/>
      <c r="HKB688" s="417"/>
      <c r="HKC688" s="417"/>
      <c r="HKD688" s="417"/>
      <c r="HKE688" s="417"/>
      <c r="HKF688" s="417"/>
      <c r="HKG688" s="417"/>
      <c r="HKH688" s="416"/>
      <c r="HKI688" s="416"/>
      <c r="HKJ688" s="416"/>
      <c r="HKK688" s="416"/>
      <c r="HKL688" s="416"/>
      <c r="HKM688" s="416"/>
      <c r="HKN688" s="416"/>
      <c r="HKO688" s="416"/>
      <c r="HKP688" s="416"/>
      <c r="HKQ688" s="416"/>
      <c r="HKR688" s="416"/>
      <c r="HKS688" s="416"/>
      <c r="HKT688" s="416"/>
      <c r="HKU688" s="416"/>
      <c r="HKV688" s="416"/>
      <c r="HKW688" s="416"/>
      <c r="HKX688" s="416"/>
      <c r="HKY688" s="416"/>
      <c r="HKZ688" s="416"/>
      <c r="HLA688" s="416"/>
      <c r="HLB688" s="416"/>
      <c r="HLC688" s="416"/>
      <c r="HLD688" s="416"/>
      <c r="HLE688" s="416"/>
      <c r="HLF688" s="416"/>
      <c r="HLG688" s="416"/>
      <c r="HLH688" s="416"/>
      <c r="HLI688" s="416"/>
      <c r="HLJ688" s="416"/>
      <c r="HLK688" s="416"/>
      <c r="HLL688" s="416"/>
      <c r="HLM688" s="416"/>
      <c r="HLN688" s="416"/>
      <c r="HLO688" s="416"/>
      <c r="HLP688" s="416"/>
      <c r="HLQ688" s="416"/>
      <c r="HLR688" s="416"/>
      <c r="HLS688" s="416"/>
      <c r="HLT688" s="416"/>
      <c r="HLU688" s="416"/>
      <c r="HLV688" s="416"/>
      <c r="HLW688" s="416"/>
      <c r="HLX688" s="416"/>
      <c r="HLY688" s="416"/>
      <c r="HLZ688" s="417"/>
      <c r="HMA688" s="417"/>
      <c r="HMB688" s="417"/>
      <c r="HMC688" s="417"/>
      <c r="HMD688" s="417"/>
      <c r="HME688" s="417"/>
      <c r="HMF688" s="417"/>
      <c r="HMG688" s="417"/>
      <c r="HMH688" s="417"/>
      <c r="HMI688" s="417"/>
      <c r="HMJ688" s="417"/>
      <c r="HMK688" s="417"/>
      <c r="HML688" s="417"/>
      <c r="HMM688" s="417"/>
      <c r="HMN688" s="417"/>
      <c r="HMO688" s="417"/>
      <c r="HMP688" s="417"/>
      <c r="HMQ688" s="417"/>
      <c r="HMR688" s="417"/>
      <c r="HMS688" s="417"/>
      <c r="HMT688" s="417"/>
      <c r="HMU688" s="417"/>
      <c r="HMV688" s="417"/>
      <c r="HMW688" s="417"/>
      <c r="HMX688" s="418"/>
      <c r="HMY688" s="418"/>
      <c r="HMZ688" s="418"/>
      <c r="HNA688" s="418"/>
      <c r="HNB688" s="418"/>
      <c r="HNC688" s="417"/>
      <c r="HND688" s="417"/>
      <c r="HNE688" s="418"/>
      <c r="HNF688" s="418"/>
      <c r="HNG688" s="417"/>
      <c r="HNH688" s="417"/>
      <c r="HNI688" s="418"/>
      <c r="HNJ688" s="418"/>
      <c r="HNK688" s="417"/>
      <c r="HNL688" s="417"/>
      <c r="HNM688" s="417"/>
      <c r="HNN688" s="417"/>
      <c r="HNO688" s="417"/>
      <c r="HNP688" s="417"/>
      <c r="HNQ688" s="417"/>
      <c r="HNR688" s="418"/>
      <c r="HNS688" s="418"/>
      <c r="HNT688" s="417"/>
      <c r="HNU688" s="417"/>
      <c r="HNV688" s="418"/>
      <c r="HNW688" s="418"/>
      <c r="HNX688" s="417"/>
      <c r="HNY688" s="417"/>
      <c r="HNZ688" s="417"/>
      <c r="HOA688" s="417"/>
      <c r="HOB688" s="417"/>
      <c r="HOC688" s="411"/>
      <c r="HOD688" s="443"/>
      <c r="HOE688" s="417"/>
      <c r="HOF688" s="417"/>
      <c r="HOG688" s="417"/>
      <c r="HOH688" s="417"/>
      <c r="HOI688" s="417"/>
      <c r="HOJ688" s="417"/>
      <c r="HOK688" s="417"/>
      <c r="HOL688" s="416"/>
      <c r="HOM688" s="416"/>
      <c r="HON688" s="416"/>
      <c r="HOO688" s="416"/>
      <c r="HOP688" s="416"/>
      <c r="HOQ688" s="416"/>
      <c r="HOR688" s="416"/>
      <c r="HOS688" s="416"/>
      <c r="HOT688" s="416"/>
      <c r="HOU688" s="416"/>
      <c r="HOV688" s="416"/>
      <c r="HOW688" s="416"/>
      <c r="HOX688" s="416"/>
      <c r="HOY688" s="416"/>
      <c r="HOZ688" s="416"/>
      <c r="HPA688" s="416"/>
      <c r="HPB688" s="416"/>
      <c r="HPC688" s="416"/>
      <c r="HPD688" s="416"/>
      <c r="HPE688" s="416"/>
      <c r="HPF688" s="416"/>
      <c r="HPG688" s="416"/>
      <c r="HPH688" s="416"/>
      <c r="HPI688" s="416"/>
      <c r="HPJ688" s="416"/>
      <c r="HPK688" s="416"/>
      <c r="HPL688" s="416"/>
      <c r="HPM688" s="416"/>
      <c r="HPN688" s="416"/>
      <c r="HPO688" s="416"/>
      <c r="HPP688" s="416"/>
      <c r="HPQ688" s="416"/>
      <c r="HPR688" s="416"/>
      <c r="HPS688" s="416"/>
      <c r="HPT688" s="416"/>
      <c r="HPU688" s="416"/>
      <c r="HPV688" s="416"/>
      <c r="HPW688" s="416"/>
      <c r="HPX688" s="416"/>
      <c r="HPY688" s="416"/>
      <c r="HPZ688" s="416"/>
      <c r="HQA688" s="416"/>
      <c r="HQB688" s="416"/>
      <c r="HQC688" s="416"/>
      <c r="HQD688" s="417"/>
      <c r="HQE688" s="417"/>
      <c r="HQF688" s="417"/>
      <c r="HQG688" s="417"/>
      <c r="HQH688" s="417"/>
      <c r="HQI688" s="417"/>
      <c r="HQJ688" s="417"/>
      <c r="HQK688" s="417"/>
      <c r="HQL688" s="417"/>
      <c r="HQM688" s="417"/>
      <c r="HQN688" s="417"/>
      <c r="HQO688" s="417"/>
      <c r="HQP688" s="417"/>
      <c r="HQQ688" s="417"/>
      <c r="HQR688" s="417"/>
      <c r="HQS688" s="417"/>
      <c r="HQT688" s="417"/>
      <c r="HQU688" s="417"/>
      <c r="HQV688" s="417"/>
      <c r="HQW688" s="417"/>
      <c r="HQX688" s="417"/>
      <c r="HQY688" s="417"/>
      <c r="HQZ688" s="417"/>
      <c r="HRA688" s="417"/>
      <c r="HRB688" s="418"/>
      <c r="HRC688" s="418"/>
      <c r="HRD688" s="418"/>
      <c r="HRE688" s="418"/>
      <c r="HRF688" s="418"/>
      <c r="HRG688" s="417"/>
      <c r="HRH688" s="417"/>
      <c r="HRI688" s="418"/>
      <c r="HRJ688" s="418"/>
      <c r="HRK688" s="417"/>
      <c r="HRL688" s="417"/>
      <c r="HRM688" s="418"/>
      <c r="HRN688" s="418"/>
      <c r="HRO688" s="417"/>
      <c r="HRP688" s="417"/>
      <c r="HRQ688" s="417"/>
      <c r="HRR688" s="417"/>
      <c r="HRS688" s="417"/>
      <c r="HRT688" s="417"/>
      <c r="HRU688" s="417"/>
      <c r="HRV688" s="418"/>
      <c r="HRW688" s="418"/>
      <c r="HRX688" s="417"/>
      <c r="HRY688" s="417"/>
      <c r="HRZ688" s="418"/>
      <c r="HSA688" s="418"/>
      <c r="HSB688" s="417"/>
      <c r="HSC688" s="417"/>
      <c r="HSD688" s="417"/>
      <c r="HSE688" s="417"/>
      <c r="HSF688" s="417"/>
      <c r="HSG688" s="411"/>
      <c r="HSH688" s="443"/>
      <c r="HSI688" s="417"/>
      <c r="HSJ688" s="417"/>
      <c r="HSK688" s="417"/>
      <c r="HSL688" s="417"/>
      <c r="HSM688" s="417"/>
      <c r="HSN688" s="417"/>
      <c r="HSO688" s="417"/>
      <c r="HSP688" s="416"/>
      <c r="HSQ688" s="416"/>
      <c r="HSR688" s="416"/>
      <c r="HSS688" s="416"/>
      <c r="HST688" s="416"/>
      <c r="HSU688" s="416"/>
      <c r="HSV688" s="416"/>
      <c r="HSW688" s="416"/>
      <c r="HSX688" s="416"/>
      <c r="HSY688" s="416"/>
      <c r="HSZ688" s="416"/>
      <c r="HTA688" s="416"/>
      <c r="HTB688" s="416"/>
      <c r="HTC688" s="416"/>
      <c r="HTD688" s="416"/>
      <c r="HTE688" s="416"/>
      <c r="HTF688" s="416"/>
      <c r="HTG688" s="416"/>
      <c r="HTH688" s="416"/>
      <c r="HTI688" s="416"/>
      <c r="HTJ688" s="416"/>
      <c r="HTK688" s="416"/>
      <c r="HTL688" s="416"/>
      <c r="HTM688" s="416"/>
      <c r="HTN688" s="416"/>
      <c r="HTO688" s="416"/>
      <c r="HTP688" s="416"/>
      <c r="HTQ688" s="416"/>
      <c r="HTR688" s="416"/>
      <c r="HTS688" s="416"/>
      <c r="HTT688" s="416"/>
      <c r="HTU688" s="416"/>
      <c r="HTV688" s="416"/>
      <c r="HTW688" s="416"/>
      <c r="HTX688" s="416"/>
      <c r="HTY688" s="416"/>
      <c r="HTZ688" s="416"/>
      <c r="HUA688" s="416"/>
      <c r="HUB688" s="416"/>
      <c r="HUC688" s="416"/>
      <c r="HUD688" s="416"/>
      <c r="HUE688" s="416"/>
      <c r="HUF688" s="416"/>
      <c r="HUG688" s="416"/>
      <c r="HUH688" s="417"/>
      <c r="HUI688" s="417"/>
      <c r="HUJ688" s="417"/>
      <c r="HUK688" s="417"/>
      <c r="HUL688" s="417"/>
      <c r="HUM688" s="417"/>
      <c r="HUN688" s="417"/>
      <c r="HUO688" s="417"/>
      <c r="HUP688" s="417"/>
      <c r="HUQ688" s="417"/>
      <c r="HUR688" s="417"/>
      <c r="HUS688" s="417"/>
      <c r="HUT688" s="417"/>
      <c r="HUU688" s="417"/>
      <c r="HUV688" s="417"/>
      <c r="HUW688" s="417"/>
      <c r="HUX688" s="417"/>
      <c r="HUY688" s="417"/>
      <c r="HUZ688" s="417"/>
      <c r="HVA688" s="417"/>
      <c r="HVB688" s="417"/>
      <c r="HVC688" s="417"/>
      <c r="HVD688" s="417"/>
      <c r="HVE688" s="417"/>
      <c r="HVF688" s="418"/>
      <c r="HVG688" s="418"/>
      <c r="HVH688" s="418"/>
      <c r="HVI688" s="418"/>
      <c r="HVJ688" s="418"/>
      <c r="HVK688" s="417"/>
      <c r="HVL688" s="417"/>
      <c r="HVM688" s="418"/>
      <c r="HVN688" s="418"/>
      <c r="HVO688" s="417"/>
      <c r="HVP688" s="417"/>
      <c r="HVQ688" s="418"/>
      <c r="HVR688" s="418"/>
      <c r="HVS688" s="417"/>
      <c r="HVT688" s="417"/>
      <c r="HVU688" s="417"/>
      <c r="HVV688" s="417"/>
      <c r="HVW688" s="417"/>
      <c r="HVX688" s="417"/>
      <c r="HVY688" s="417"/>
      <c r="HVZ688" s="418"/>
      <c r="HWA688" s="418"/>
      <c r="HWB688" s="417"/>
      <c r="HWC688" s="417"/>
      <c r="HWD688" s="418"/>
      <c r="HWE688" s="418"/>
      <c r="HWF688" s="417"/>
      <c r="HWG688" s="417"/>
      <c r="HWH688" s="417"/>
      <c r="HWI688" s="417"/>
      <c r="HWJ688" s="417"/>
      <c r="HWK688" s="411"/>
      <c r="HWL688" s="443"/>
      <c r="HWM688" s="417"/>
      <c r="HWN688" s="417"/>
      <c r="HWO688" s="417"/>
      <c r="HWP688" s="417"/>
      <c r="HWQ688" s="417"/>
      <c r="HWR688" s="417"/>
      <c r="HWS688" s="417"/>
      <c r="HWT688" s="416"/>
      <c r="HWU688" s="416"/>
      <c r="HWV688" s="416"/>
      <c r="HWW688" s="416"/>
      <c r="HWX688" s="416"/>
      <c r="HWY688" s="416"/>
      <c r="HWZ688" s="416"/>
      <c r="HXA688" s="416"/>
      <c r="HXB688" s="416"/>
      <c r="HXC688" s="416"/>
      <c r="HXD688" s="416"/>
      <c r="HXE688" s="416"/>
      <c r="HXF688" s="416"/>
      <c r="HXG688" s="416"/>
      <c r="HXH688" s="416"/>
      <c r="HXI688" s="416"/>
      <c r="HXJ688" s="416"/>
      <c r="HXK688" s="416"/>
      <c r="HXL688" s="416"/>
      <c r="HXM688" s="416"/>
      <c r="HXN688" s="416"/>
      <c r="HXO688" s="416"/>
      <c r="HXP688" s="416"/>
      <c r="HXQ688" s="416"/>
      <c r="HXR688" s="416"/>
      <c r="HXS688" s="416"/>
      <c r="HXT688" s="416"/>
      <c r="HXU688" s="416"/>
      <c r="HXV688" s="416"/>
      <c r="HXW688" s="416"/>
      <c r="HXX688" s="416"/>
      <c r="HXY688" s="416"/>
      <c r="HXZ688" s="416"/>
      <c r="HYA688" s="416"/>
      <c r="HYB688" s="416"/>
      <c r="HYC688" s="416"/>
      <c r="HYD688" s="416"/>
      <c r="HYE688" s="416"/>
      <c r="HYF688" s="416"/>
      <c r="HYG688" s="416"/>
      <c r="HYH688" s="416"/>
      <c r="HYI688" s="416"/>
      <c r="HYJ688" s="416"/>
      <c r="HYK688" s="416"/>
      <c r="HYL688" s="417"/>
      <c r="HYM688" s="417"/>
      <c r="HYN688" s="417"/>
      <c r="HYO688" s="417"/>
      <c r="HYP688" s="417"/>
      <c r="HYQ688" s="417"/>
      <c r="HYR688" s="417"/>
      <c r="HYS688" s="417"/>
      <c r="HYT688" s="417"/>
      <c r="HYU688" s="417"/>
      <c r="HYV688" s="417"/>
      <c r="HYW688" s="417"/>
      <c r="HYX688" s="417"/>
      <c r="HYY688" s="417"/>
      <c r="HYZ688" s="417"/>
      <c r="HZA688" s="417"/>
      <c r="HZB688" s="417"/>
      <c r="HZC688" s="417"/>
      <c r="HZD688" s="417"/>
      <c r="HZE688" s="417"/>
      <c r="HZF688" s="417"/>
      <c r="HZG688" s="417"/>
      <c r="HZH688" s="417"/>
      <c r="HZI688" s="417"/>
      <c r="HZJ688" s="418"/>
      <c r="HZK688" s="418"/>
      <c r="HZL688" s="418"/>
      <c r="HZM688" s="418"/>
      <c r="HZN688" s="418"/>
      <c r="HZO688" s="417"/>
      <c r="HZP688" s="417"/>
      <c r="HZQ688" s="418"/>
      <c r="HZR688" s="418"/>
      <c r="HZS688" s="417"/>
      <c r="HZT688" s="417"/>
      <c r="HZU688" s="418"/>
      <c r="HZV688" s="418"/>
      <c r="HZW688" s="417"/>
      <c r="HZX688" s="417"/>
      <c r="HZY688" s="417"/>
      <c r="HZZ688" s="417"/>
      <c r="IAA688" s="417"/>
      <c r="IAB688" s="417"/>
      <c r="IAC688" s="417"/>
      <c r="IAD688" s="418"/>
      <c r="IAE688" s="418"/>
      <c r="IAF688" s="417"/>
      <c r="IAG688" s="417"/>
      <c r="IAH688" s="418"/>
      <c r="IAI688" s="418"/>
      <c r="IAJ688" s="417"/>
      <c r="IAK688" s="417"/>
      <c r="IAL688" s="417"/>
      <c r="IAM688" s="417"/>
      <c r="IAN688" s="417"/>
      <c r="IAO688" s="411"/>
      <c r="IAP688" s="443"/>
      <c r="IAQ688" s="417"/>
      <c r="IAR688" s="417"/>
      <c r="IAS688" s="417"/>
      <c r="IAT688" s="417"/>
      <c r="IAU688" s="417"/>
      <c r="IAV688" s="417"/>
      <c r="IAW688" s="417"/>
      <c r="IAX688" s="416"/>
      <c r="IAY688" s="416"/>
      <c r="IAZ688" s="416"/>
      <c r="IBA688" s="416"/>
      <c r="IBB688" s="416"/>
      <c r="IBC688" s="416"/>
      <c r="IBD688" s="416"/>
      <c r="IBE688" s="416"/>
      <c r="IBF688" s="416"/>
      <c r="IBG688" s="416"/>
      <c r="IBH688" s="416"/>
      <c r="IBI688" s="416"/>
      <c r="IBJ688" s="416"/>
      <c r="IBK688" s="416"/>
      <c r="IBL688" s="416"/>
      <c r="IBM688" s="416"/>
      <c r="IBN688" s="416"/>
      <c r="IBO688" s="416"/>
      <c r="IBP688" s="416"/>
      <c r="IBQ688" s="416"/>
      <c r="IBR688" s="416"/>
      <c r="IBS688" s="416"/>
      <c r="IBT688" s="416"/>
      <c r="IBU688" s="416"/>
      <c r="IBV688" s="416"/>
      <c r="IBW688" s="416"/>
      <c r="IBX688" s="416"/>
      <c r="IBY688" s="416"/>
      <c r="IBZ688" s="416"/>
      <c r="ICA688" s="416"/>
      <c r="ICB688" s="416"/>
      <c r="ICC688" s="416"/>
      <c r="ICD688" s="416"/>
      <c r="ICE688" s="416"/>
      <c r="ICF688" s="416"/>
      <c r="ICG688" s="416"/>
      <c r="ICH688" s="416"/>
      <c r="ICI688" s="416"/>
      <c r="ICJ688" s="416"/>
      <c r="ICK688" s="416"/>
      <c r="ICL688" s="416"/>
      <c r="ICM688" s="416"/>
      <c r="ICN688" s="416"/>
      <c r="ICO688" s="416"/>
      <c r="ICP688" s="417"/>
      <c r="ICQ688" s="417"/>
      <c r="ICR688" s="417"/>
      <c r="ICS688" s="417"/>
      <c r="ICT688" s="417"/>
      <c r="ICU688" s="417"/>
      <c r="ICV688" s="417"/>
      <c r="ICW688" s="417"/>
      <c r="ICX688" s="417"/>
      <c r="ICY688" s="417"/>
      <c r="ICZ688" s="417"/>
      <c r="IDA688" s="417"/>
      <c r="IDB688" s="417"/>
      <c r="IDC688" s="417"/>
      <c r="IDD688" s="417"/>
      <c r="IDE688" s="417"/>
      <c r="IDF688" s="417"/>
      <c r="IDG688" s="417"/>
      <c r="IDH688" s="417"/>
      <c r="IDI688" s="417"/>
      <c r="IDJ688" s="417"/>
      <c r="IDK688" s="417"/>
      <c r="IDL688" s="417"/>
      <c r="IDM688" s="417"/>
      <c r="IDN688" s="418"/>
      <c r="IDO688" s="418"/>
      <c r="IDP688" s="418"/>
      <c r="IDQ688" s="418"/>
      <c r="IDR688" s="418"/>
      <c r="IDS688" s="417"/>
      <c r="IDT688" s="417"/>
      <c r="IDU688" s="418"/>
      <c r="IDV688" s="418"/>
      <c r="IDW688" s="417"/>
      <c r="IDX688" s="417"/>
      <c r="IDY688" s="418"/>
      <c r="IDZ688" s="418"/>
      <c r="IEA688" s="417"/>
      <c r="IEB688" s="417"/>
      <c r="IEC688" s="417"/>
      <c r="IED688" s="417"/>
      <c r="IEE688" s="417"/>
      <c r="IEF688" s="417"/>
      <c r="IEG688" s="417"/>
      <c r="IEH688" s="418"/>
      <c r="IEI688" s="418"/>
      <c r="IEJ688" s="417"/>
      <c r="IEK688" s="417"/>
      <c r="IEL688" s="418"/>
      <c r="IEM688" s="418"/>
      <c r="IEN688" s="417"/>
      <c r="IEO688" s="417"/>
      <c r="IEP688" s="417"/>
      <c r="IEQ688" s="417"/>
      <c r="IER688" s="417"/>
      <c r="IES688" s="411"/>
      <c r="IET688" s="443"/>
      <c r="IEU688" s="417"/>
      <c r="IEV688" s="417"/>
      <c r="IEW688" s="417"/>
      <c r="IEX688" s="417"/>
      <c r="IEY688" s="417"/>
      <c r="IEZ688" s="417"/>
      <c r="IFA688" s="417"/>
      <c r="IFB688" s="416"/>
      <c r="IFC688" s="416"/>
      <c r="IFD688" s="416"/>
      <c r="IFE688" s="416"/>
      <c r="IFF688" s="416"/>
      <c r="IFG688" s="416"/>
      <c r="IFH688" s="416"/>
      <c r="IFI688" s="416"/>
      <c r="IFJ688" s="416"/>
      <c r="IFK688" s="416"/>
      <c r="IFL688" s="416"/>
      <c r="IFM688" s="416"/>
      <c r="IFN688" s="416"/>
      <c r="IFO688" s="416"/>
      <c r="IFP688" s="416"/>
      <c r="IFQ688" s="416"/>
      <c r="IFR688" s="416"/>
      <c r="IFS688" s="416"/>
      <c r="IFT688" s="416"/>
      <c r="IFU688" s="416"/>
      <c r="IFV688" s="416"/>
      <c r="IFW688" s="416"/>
      <c r="IFX688" s="416"/>
      <c r="IFY688" s="416"/>
      <c r="IFZ688" s="416"/>
      <c r="IGA688" s="416"/>
      <c r="IGB688" s="416"/>
      <c r="IGC688" s="416"/>
      <c r="IGD688" s="416"/>
      <c r="IGE688" s="416"/>
      <c r="IGF688" s="416"/>
      <c r="IGG688" s="416"/>
      <c r="IGH688" s="416"/>
      <c r="IGI688" s="416"/>
      <c r="IGJ688" s="416"/>
      <c r="IGK688" s="416"/>
      <c r="IGL688" s="416"/>
      <c r="IGM688" s="416"/>
      <c r="IGN688" s="416"/>
      <c r="IGO688" s="416"/>
      <c r="IGP688" s="416"/>
      <c r="IGQ688" s="416"/>
      <c r="IGR688" s="416"/>
      <c r="IGS688" s="416"/>
      <c r="IGT688" s="417"/>
      <c r="IGU688" s="417"/>
      <c r="IGV688" s="417"/>
      <c r="IGW688" s="417"/>
      <c r="IGX688" s="417"/>
      <c r="IGY688" s="417"/>
      <c r="IGZ688" s="417"/>
      <c r="IHA688" s="417"/>
      <c r="IHB688" s="417"/>
      <c r="IHC688" s="417"/>
      <c r="IHD688" s="417"/>
      <c r="IHE688" s="417"/>
      <c r="IHF688" s="417"/>
      <c r="IHG688" s="417"/>
      <c r="IHH688" s="417"/>
      <c r="IHI688" s="417"/>
      <c r="IHJ688" s="417"/>
      <c r="IHK688" s="417"/>
      <c r="IHL688" s="417"/>
      <c r="IHM688" s="417"/>
      <c r="IHN688" s="417"/>
      <c r="IHO688" s="417"/>
      <c r="IHP688" s="417"/>
      <c r="IHQ688" s="417"/>
      <c r="IHR688" s="418"/>
      <c r="IHS688" s="418"/>
      <c r="IHT688" s="418"/>
      <c r="IHU688" s="418"/>
      <c r="IHV688" s="418"/>
      <c r="IHW688" s="417"/>
      <c r="IHX688" s="417"/>
      <c r="IHY688" s="418"/>
      <c r="IHZ688" s="418"/>
      <c r="IIA688" s="417"/>
      <c r="IIB688" s="417"/>
      <c r="IIC688" s="418"/>
      <c r="IID688" s="418"/>
      <c r="IIE688" s="417"/>
      <c r="IIF688" s="417"/>
      <c r="IIG688" s="417"/>
      <c r="IIH688" s="417"/>
      <c r="III688" s="417"/>
      <c r="IIJ688" s="417"/>
      <c r="IIK688" s="417"/>
      <c r="IIL688" s="418"/>
      <c r="IIM688" s="418"/>
      <c r="IIN688" s="417"/>
      <c r="IIO688" s="417"/>
      <c r="IIP688" s="418"/>
      <c r="IIQ688" s="418"/>
      <c r="IIR688" s="417"/>
      <c r="IIS688" s="417"/>
      <c r="IIT688" s="417"/>
      <c r="IIU688" s="417"/>
      <c r="IIV688" s="417"/>
      <c r="IIW688" s="411"/>
      <c r="IIX688" s="443"/>
      <c r="IIY688" s="417"/>
      <c r="IIZ688" s="417"/>
      <c r="IJA688" s="417"/>
      <c r="IJB688" s="417"/>
      <c r="IJC688" s="417"/>
      <c r="IJD688" s="417"/>
      <c r="IJE688" s="417"/>
      <c r="IJF688" s="416"/>
      <c r="IJG688" s="416"/>
      <c r="IJH688" s="416"/>
      <c r="IJI688" s="416"/>
      <c r="IJJ688" s="416"/>
      <c r="IJK688" s="416"/>
      <c r="IJL688" s="416"/>
      <c r="IJM688" s="416"/>
      <c r="IJN688" s="416"/>
      <c r="IJO688" s="416"/>
      <c r="IJP688" s="416"/>
      <c r="IJQ688" s="416"/>
      <c r="IJR688" s="416"/>
      <c r="IJS688" s="416"/>
      <c r="IJT688" s="416"/>
      <c r="IJU688" s="416"/>
      <c r="IJV688" s="416"/>
      <c r="IJW688" s="416"/>
      <c r="IJX688" s="416"/>
      <c r="IJY688" s="416"/>
      <c r="IJZ688" s="416"/>
      <c r="IKA688" s="416"/>
      <c r="IKB688" s="416"/>
      <c r="IKC688" s="416"/>
      <c r="IKD688" s="416"/>
      <c r="IKE688" s="416"/>
      <c r="IKF688" s="416"/>
      <c r="IKG688" s="416"/>
      <c r="IKH688" s="416"/>
      <c r="IKI688" s="416"/>
      <c r="IKJ688" s="416"/>
      <c r="IKK688" s="416"/>
      <c r="IKL688" s="416"/>
      <c r="IKM688" s="416"/>
      <c r="IKN688" s="416"/>
      <c r="IKO688" s="416"/>
      <c r="IKP688" s="416"/>
      <c r="IKQ688" s="416"/>
      <c r="IKR688" s="416"/>
      <c r="IKS688" s="416"/>
      <c r="IKT688" s="416"/>
      <c r="IKU688" s="416"/>
      <c r="IKV688" s="416"/>
      <c r="IKW688" s="416"/>
      <c r="IKX688" s="417"/>
      <c r="IKY688" s="417"/>
      <c r="IKZ688" s="417"/>
      <c r="ILA688" s="417"/>
      <c r="ILB688" s="417"/>
      <c r="ILC688" s="417"/>
      <c r="ILD688" s="417"/>
      <c r="ILE688" s="417"/>
      <c r="ILF688" s="417"/>
      <c r="ILG688" s="417"/>
      <c r="ILH688" s="417"/>
      <c r="ILI688" s="417"/>
      <c r="ILJ688" s="417"/>
      <c r="ILK688" s="417"/>
      <c r="ILL688" s="417"/>
      <c r="ILM688" s="417"/>
      <c r="ILN688" s="417"/>
      <c r="ILO688" s="417"/>
      <c r="ILP688" s="417"/>
      <c r="ILQ688" s="417"/>
      <c r="ILR688" s="417"/>
      <c r="ILS688" s="417"/>
      <c r="ILT688" s="417"/>
      <c r="ILU688" s="417"/>
      <c r="ILV688" s="418"/>
      <c r="ILW688" s="418"/>
      <c r="ILX688" s="418"/>
      <c r="ILY688" s="418"/>
      <c r="ILZ688" s="418"/>
      <c r="IMA688" s="417"/>
      <c r="IMB688" s="417"/>
      <c r="IMC688" s="418"/>
      <c r="IMD688" s="418"/>
      <c r="IME688" s="417"/>
      <c r="IMF688" s="417"/>
      <c r="IMG688" s="418"/>
      <c r="IMH688" s="418"/>
      <c r="IMI688" s="417"/>
      <c r="IMJ688" s="417"/>
      <c r="IMK688" s="417"/>
      <c r="IML688" s="417"/>
      <c r="IMM688" s="417"/>
      <c r="IMN688" s="417"/>
      <c r="IMO688" s="417"/>
      <c r="IMP688" s="418"/>
      <c r="IMQ688" s="418"/>
      <c r="IMR688" s="417"/>
      <c r="IMS688" s="417"/>
      <c r="IMT688" s="418"/>
      <c r="IMU688" s="418"/>
      <c r="IMV688" s="417"/>
      <c r="IMW688" s="417"/>
      <c r="IMX688" s="417"/>
      <c r="IMY688" s="417"/>
      <c r="IMZ688" s="417"/>
      <c r="INA688" s="411"/>
      <c r="INB688" s="443"/>
      <c r="INC688" s="417"/>
      <c r="IND688" s="417"/>
      <c r="INE688" s="417"/>
      <c r="INF688" s="417"/>
      <c r="ING688" s="417"/>
      <c r="INH688" s="417"/>
      <c r="INI688" s="417"/>
      <c r="INJ688" s="416"/>
      <c r="INK688" s="416"/>
      <c r="INL688" s="416"/>
      <c r="INM688" s="416"/>
      <c r="INN688" s="416"/>
      <c r="INO688" s="416"/>
      <c r="INP688" s="416"/>
      <c r="INQ688" s="416"/>
      <c r="INR688" s="416"/>
      <c r="INS688" s="416"/>
      <c r="INT688" s="416"/>
      <c r="INU688" s="416"/>
      <c r="INV688" s="416"/>
      <c r="INW688" s="416"/>
      <c r="INX688" s="416"/>
      <c r="INY688" s="416"/>
      <c r="INZ688" s="416"/>
      <c r="IOA688" s="416"/>
      <c r="IOB688" s="416"/>
      <c r="IOC688" s="416"/>
      <c r="IOD688" s="416"/>
      <c r="IOE688" s="416"/>
      <c r="IOF688" s="416"/>
      <c r="IOG688" s="416"/>
      <c r="IOH688" s="416"/>
      <c r="IOI688" s="416"/>
      <c r="IOJ688" s="416"/>
      <c r="IOK688" s="416"/>
      <c r="IOL688" s="416"/>
      <c r="IOM688" s="416"/>
      <c r="ION688" s="416"/>
      <c r="IOO688" s="416"/>
      <c r="IOP688" s="416"/>
      <c r="IOQ688" s="416"/>
      <c r="IOR688" s="416"/>
      <c r="IOS688" s="416"/>
      <c r="IOT688" s="416"/>
      <c r="IOU688" s="416"/>
      <c r="IOV688" s="416"/>
      <c r="IOW688" s="416"/>
      <c r="IOX688" s="416"/>
      <c r="IOY688" s="416"/>
      <c r="IOZ688" s="416"/>
      <c r="IPA688" s="416"/>
      <c r="IPB688" s="417"/>
      <c r="IPC688" s="417"/>
      <c r="IPD688" s="417"/>
      <c r="IPE688" s="417"/>
      <c r="IPF688" s="417"/>
      <c r="IPG688" s="417"/>
      <c r="IPH688" s="417"/>
      <c r="IPI688" s="417"/>
      <c r="IPJ688" s="417"/>
      <c r="IPK688" s="417"/>
      <c r="IPL688" s="417"/>
      <c r="IPM688" s="417"/>
      <c r="IPN688" s="417"/>
      <c r="IPO688" s="417"/>
      <c r="IPP688" s="417"/>
      <c r="IPQ688" s="417"/>
      <c r="IPR688" s="417"/>
      <c r="IPS688" s="417"/>
      <c r="IPT688" s="417"/>
      <c r="IPU688" s="417"/>
      <c r="IPV688" s="417"/>
      <c r="IPW688" s="417"/>
      <c r="IPX688" s="417"/>
      <c r="IPY688" s="417"/>
      <c r="IPZ688" s="418"/>
      <c r="IQA688" s="418"/>
      <c r="IQB688" s="418"/>
      <c r="IQC688" s="418"/>
      <c r="IQD688" s="418"/>
      <c r="IQE688" s="417"/>
      <c r="IQF688" s="417"/>
      <c r="IQG688" s="418"/>
      <c r="IQH688" s="418"/>
      <c r="IQI688" s="417"/>
      <c r="IQJ688" s="417"/>
      <c r="IQK688" s="418"/>
      <c r="IQL688" s="418"/>
      <c r="IQM688" s="417"/>
      <c r="IQN688" s="417"/>
      <c r="IQO688" s="417"/>
      <c r="IQP688" s="417"/>
      <c r="IQQ688" s="417"/>
      <c r="IQR688" s="417"/>
      <c r="IQS688" s="417"/>
      <c r="IQT688" s="418"/>
      <c r="IQU688" s="418"/>
      <c r="IQV688" s="417"/>
      <c r="IQW688" s="417"/>
      <c r="IQX688" s="418"/>
      <c r="IQY688" s="418"/>
      <c r="IQZ688" s="417"/>
      <c r="IRA688" s="417"/>
      <c r="IRB688" s="417"/>
      <c r="IRC688" s="417"/>
      <c r="IRD688" s="417"/>
      <c r="IRE688" s="411"/>
      <c r="IRF688" s="443"/>
      <c r="IRG688" s="417"/>
      <c r="IRH688" s="417"/>
      <c r="IRI688" s="417"/>
      <c r="IRJ688" s="417"/>
      <c r="IRK688" s="417"/>
      <c r="IRL688" s="417"/>
      <c r="IRM688" s="417"/>
      <c r="IRN688" s="416"/>
      <c r="IRO688" s="416"/>
      <c r="IRP688" s="416"/>
      <c r="IRQ688" s="416"/>
      <c r="IRR688" s="416"/>
      <c r="IRS688" s="416"/>
      <c r="IRT688" s="416"/>
      <c r="IRU688" s="416"/>
      <c r="IRV688" s="416"/>
      <c r="IRW688" s="416"/>
      <c r="IRX688" s="416"/>
      <c r="IRY688" s="416"/>
      <c r="IRZ688" s="416"/>
      <c r="ISA688" s="416"/>
      <c r="ISB688" s="416"/>
      <c r="ISC688" s="416"/>
      <c r="ISD688" s="416"/>
      <c r="ISE688" s="416"/>
      <c r="ISF688" s="416"/>
      <c r="ISG688" s="416"/>
      <c r="ISH688" s="416"/>
      <c r="ISI688" s="416"/>
      <c r="ISJ688" s="416"/>
      <c r="ISK688" s="416"/>
      <c r="ISL688" s="416"/>
      <c r="ISM688" s="416"/>
      <c r="ISN688" s="416"/>
      <c r="ISO688" s="416"/>
      <c r="ISP688" s="416"/>
      <c r="ISQ688" s="416"/>
      <c r="ISR688" s="416"/>
      <c r="ISS688" s="416"/>
      <c r="IST688" s="416"/>
      <c r="ISU688" s="416"/>
      <c r="ISV688" s="416"/>
      <c r="ISW688" s="416"/>
      <c r="ISX688" s="416"/>
      <c r="ISY688" s="416"/>
      <c r="ISZ688" s="416"/>
      <c r="ITA688" s="416"/>
      <c r="ITB688" s="416"/>
      <c r="ITC688" s="416"/>
      <c r="ITD688" s="416"/>
      <c r="ITE688" s="416"/>
      <c r="ITF688" s="417"/>
      <c r="ITG688" s="417"/>
      <c r="ITH688" s="417"/>
      <c r="ITI688" s="417"/>
      <c r="ITJ688" s="417"/>
      <c r="ITK688" s="417"/>
      <c r="ITL688" s="417"/>
      <c r="ITM688" s="417"/>
      <c r="ITN688" s="417"/>
      <c r="ITO688" s="417"/>
      <c r="ITP688" s="417"/>
      <c r="ITQ688" s="417"/>
      <c r="ITR688" s="417"/>
      <c r="ITS688" s="417"/>
      <c r="ITT688" s="417"/>
      <c r="ITU688" s="417"/>
      <c r="ITV688" s="417"/>
      <c r="ITW688" s="417"/>
      <c r="ITX688" s="417"/>
      <c r="ITY688" s="417"/>
      <c r="ITZ688" s="417"/>
      <c r="IUA688" s="417"/>
      <c r="IUB688" s="417"/>
      <c r="IUC688" s="417"/>
      <c r="IUD688" s="418"/>
      <c r="IUE688" s="418"/>
      <c r="IUF688" s="418"/>
      <c r="IUG688" s="418"/>
      <c r="IUH688" s="418"/>
      <c r="IUI688" s="417"/>
      <c r="IUJ688" s="417"/>
      <c r="IUK688" s="418"/>
      <c r="IUL688" s="418"/>
      <c r="IUM688" s="417"/>
      <c r="IUN688" s="417"/>
      <c r="IUO688" s="418"/>
      <c r="IUP688" s="418"/>
      <c r="IUQ688" s="417"/>
      <c r="IUR688" s="417"/>
      <c r="IUS688" s="417"/>
      <c r="IUT688" s="417"/>
      <c r="IUU688" s="417"/>
      <c r="IUV688" s="417"/>
      <c r="IUW688" s="417"/>
      <c r="IUX688" s="418"/>
      <c r="IUY688" s="418"/>
      <c r="IUZ688" s="417"/>
      <c r="IVA688" s="417"/>
      <c r="IVB688" s="418"/>
      <c r="IVC688" s="418"/>
      <c r="IVD688" s="417"/>
      <c r="IVE688" s="417"/>
      <c r="IVF688" s="417"/>
      <c r="IVG688" s="417"/>
      <c r="IVH688" s="417"/>
      <c r="IVI688" s="411"/>
      <c r="IVJ688" s="443"/>
      <c r="IVK688" s="417"/>
      <c r="IVL688" s="417"/>
      <c r="IVM688" s="417"/>
      <c r="IVN688" s="417"/>
      <c r="IVO688" s="417"/>
      <c r="IVP688" s="417"/>
      <c r="IVQ688" s="417"/>
      <c r="IVR688" s="416"/>
      <c r="IVS688" s="416"/>
      <c r="IVT688" s="416"/>
      <c r="IVU688" s="416"/>
      <c r="IVV688" s="416"/>
      <c r="IVW688" s="416"/>
      <c r="IVX688" s="416"/>
      <c r="IVY688" s="416"/>
      <c r="IVZ688" s="416"/>
      <c r="IWA688" s="416"/>
      <c r="IWB688" s="416"/>
      <c r="IWC688" s="416"/>
      <c r="IWD688" s="416"/>
      <c r="IWE688" s="416"/>
      <c r="IWF688" s="416"/>
      <c r="IWG688" s="416"/>
      <c r="IWH688" s="416"/>
      <c r="IWI688" s="416"/>
      <c r="IWJ688" s="416"/>
      <c r="IWK688" s="416"/>
      <c r="IWL688" s="416"/>
      <c r="IWM688" s="416"/>
      <c r="IWN688" s="416"/>
      <c r="IWO688" s="416"/>
      <c r="IWP688" s="416"/>
      <c r="IWQ688" s="416"/>
      <c r="IWR688" s="416"/>
      <c r="IWS688" s="416"/>
      <c r="IWT688" s="416"/>
      <c r="IWU688" s="416"/>
      <c r="IWV688" s="416"/>
      <c r="IWW688" s="416"/>
      <c r="IWX688" s="416"/>
      <c r="IWY688" s="416"/>
      <c r="IWZ688" s="416"/>
      <c r="IXA688" s="416"/>
      <c r="IXB688" s="416"/>
      <c r="IXC688" s="416"/>
      <c r="IXD688" s="416"/>
      <c r="IXE688" s="416"/>
      <c r="IXF688" s="416"/>
      <c r="IXG688" s="416"/>
      <c r="IXH688" s="416"/>
      <c r="IXI688" s="416"/>
      <c r="IXJ688" s="417"/>
      <c r="IXK688" s="417"/>
      <c r="IXL688" s="417"/>
      <c r="IXM688" s="417"/>
      <c r="IXN688" s="417"/>
      <c r="IXO688" s="417"/>
      <c r="IXP688" s="417"/>
      <c r="IXQ688" s="417"/>
      <c r="IXR688" s="417"/>
      <c r="IXS688" s="417"/>
      <c r="IXT688" s="417"/>
      <c r="IXU688" s="417"/>
      <c r="IXV688" s="417"/>
      <c r="IXW688" s="417"/>
      <c r="IXX688" s="417"/>
      <c r="IXY688" s="417"/>
      <c r="IXZ688" s="417"/>
      <c r="IYA688" s="417"/>
      <c r="IYB688" s="417"/>
      <c r="IYC688" s="417"/>
      <c r="IYD688" s="417"/>
      <c r="IYE688" s="417"/>
      <c r="IYF688" s="417"/>
      <c r="IYG688" s="417"/>
      <c r="IYH688" s="418"/>
      <c r="IYI688" s="418"/>
      <c r="IYJ688" s="418"/>
      <c r="IYK688" s="418"/>
      <c r="IYL688" s="418"/>
      <c r="IYM688" s="417"/>
      <c r="IYN688" s="417"/>
      <c r="IYO688" s="418"/>
      <c r="IYP688" s="418"/>
      <c r="IYQ688" s="417"/>
      <c r="IYR688" s="417"/>
      <c r="IYS688" s="418"/>
      <c r="IYT688" s="418"/>
      <c r="IYU688" s="417"/>
      <c r="IYV688" s="417"/>
      <c r="IYW688" s="417"/>
      <c r="IYX688" s="417"/>
      <c r="IYY688" s="417"/>
      <c r="IYZ688" s="417"/>
      <c r="IZA688" s="417"/>
      <c r="IZB688" s="418"/>
      <c r="IZC688" s="418"/>
      <c r="IZD688" s="417"/>
      <c r="IZE688" s="417"/>
      <c r="IZF688" s="418"/>
      <c r="IZG688" s="418"/>
      <c r="IZH688" s="417"/>
      <c r="IZI688" s="417"/>
      <c r="IZJ688" s="417"/>
      <c r="IZK688" s="417"/>
      <c r="IZL688" s="417"/>
      <c r="IZM688" s="411"/>
      <c r="IZN688" s="443"/>
      <c r="IZO688" s="417"/>
      <c r="IZP688" s="417"/>
      <c r="IZQ688" s="417"/>
      <c r="IZR688" s="417"/>
      <c r="IZS688" s="417"/>
      <c r="IZT688" s="417"/>
      <c r="IZU688" s="417"/>
      <c r="IZV688" s="416"/>
      <c r="IZW688" s="416"/>
      <c r="IZX688" s="416"/>
      <c r="IZY688" s="416"/>
      <c r="IZZ688" s="416"/>
      <c r="JAA688" s="416"/>
      <c r="JAB688" s="416"/>
      <c r="JAC688" s="416"/>
      <c r="JAD688" s="416"/>
      <c r="JAE688" s="416"/>
      <c r="JAF688" s="416"/>
      <c r="JAG688" s="416"/>
      <c r="JAH688" s="416"/>
      <c r="JAI688" s="416"/>
      <c r="JAJ688" s="416"/>
      <c r="JAK688" s="416"/>
      <c r="JAL688" s="416"/>
      <c r="JAM688" s="416"/>
      <c r="JAN688" s="416"/>
      <c r="JAO688" s="416"/>
      <c r="JAP688" s="416"/>
      <c r="JAQ688" s="416"/>
      <c r="JAR688" s="416"/>
      <c r="JAS688" s="416"/>
      <c r="JAT688" s="416"/>
      <c r="JAU688" s="416"/>
      <c r="JAV688" s="416"/>
      <c r="JAW688" s="416"/>
      <c r="JAX688" s="416"/>
      <c r="JAY688" s="416"/>
      <c r="JAZ688" s="416"/>
      <c r="JBA688" s="416"/>
      <c r="JBB688" s="416"/>
      <c r="JBC688" s="416"/>
      <c r="JBD688" s="416"/>
      <c r="JBE688" s="416"/>
      <c r="JBF688" s="416"/>
      <c r="JBG688" s="416"/>
      <c r="JBH688" s="416"/>
      <c r="JBI688" s="416"/>
      <c r="JBJ688" s="416"/>
      <c r="JBK688" s="416"/>
      <c r="JBL688" s="416"/>
      <c r="JBM688" s="416"/>
      <c r="JBN688" s="417"/>
      <c r="JBO688" s="417"/>
      <c r="JBP688" s="417"/>
      <c r="JBQ688" s="417"/>
      <c r="JBR688" s="417"/>
      <c r="JBS688" s="417"/>
      <c r="JBT688" s="417"/>
      <c r="JBU688" s="417"/>
      <c r="JBV688" s="417"/>
      <c r="JBW688" s="417"/>
      <c r="JBX688" s="417"/>
      <c r="JBY688" s="417"/>
      <c r="JBZ688" s="417"/>
      <c r="JCA688" s="417"/>
      <c r="JCB688" s="417"/>
      <c r="JCC688" s="417"/>
      <c r="JCD688" s="417"/>
      <c r="JCE688" s="417"/>
      <c r="JCF688" s="417"/>
      <c r="JCG688" s="417"/>
      <c r="JCH688" s="417"/>
      <c r="JCI688" s="417"/>
      <c r="JCJ688" s="417"/>
      <c r="JCK688" s="417"/>
      <c r="JCL688" s="418"/>
      <c r="JCM688" s="418"/>
      <c r="JCN688" s="418"/>
      <c r="JCO688" s="418"/>
      <c r="JCP688" s="418"/>
      <c r="JCQ688" s="417"/>
      <c r="JCR688" s="417"/>
      <c r="JCS688" s="418"/>
      <c r="JCT688" s="418"/>
      <c r="JCU688" s="417"/>
      <c r="JCV688" s="417"/>
      <c r="JCW688" s="418"/>
      <c r="JCX688" s="418"/>
      <c r="JCY688" s="417"/>
      <c r="JCZ688" s="417"/>
      <c r="JDA688" s="417"/>
      <c r="JDB688" s="417"/>
      <c r="JDC688" s="417"/>
      <c r="JDD688" s="417"/>
      <c r="JDE688" s="417"/>
      <c r="JDF688" s="418"/>
      <c r="JDG688" s="418"/>
      <c r="JDH688" s="417"/>
      <c r="JDI688" s="417"/>
      <c r="JDJ688" s="418"/>
      <c r="JDK688" s="418"/>
      <c r="JDL688" s="417"/>
      <c r="JDM688" s="417"/>
      <c r="JDN688" s="417"/>
      <c r="JDO688" s="417"/>
      <c r="JDP688" s="417"/>
      <c r="JDQ688" s="411"/>
      <c r="JDR688" s="443"/>
      <c r="JDS688" s="417"/>
      <c r="JDT688" s="417"/>
      <c r="JDU688" s="417"/>
      <c r="JDV688" s="417"/>
      <c r="JDW688" s="417"/>
      <c r="JDX688" s="417"/>
      <c r="JDY688" s="417"/>
      <c r="JDZ688" s="416"/>
      <c r="JEA688" s="416"/>
      <c r="JEB688" s="416"/>
      <c r="JEC688" s="416"/>
      <c r="JED688" s="416"/>
      <c r="JEE688" s="416"/>
      <c r="JEF688" s="416"/>
      <c r="JEG688" s="416"/>
      <c r="JEH688" s="416"/>
      <c r="JEI688" s="416"/>
      <c r="JEJ688" s="416"/>
      <c r="JEK688" s="416"/>
      <c r="JEL688" s="416"/>
      <c r="JEM688" s="416"/>
      <c r="JEN688" s="416"/>
      <c r="JEO688" s="416"/>
      <c r="JEP688" s="416"/>
      <c r="JEQ688" s="416"/>
      <c r="JER688" s="416"/>
      <c r="JES688" s="416"/>
      <c r="JET688" s="416"/>
      <c r="JEU688" s="416"/>
      <c r="JEV688" s="416"/>
      <c r="JEW688" s="416"/>
      <c r="JEX688" s="416"/>
      <c r="JEY688" s="416"/>
      <c r="JEZ688" s="416"/>
      <c r="JFA688" s="416"/>
      <c r="JFB688" s="416"/>
      <c r="JFC688" s="416"/>
      <c r="JFD688" s="416"/>
      <c r="JFE688" s="416"/>
      <c r="JFF688" s="416"/>
      <c r="JFG688" s="416"/>
      <c r="JFH688" s="416"/>
      <c r="JFI688" s="416"/>
      <c r="JFJ688" s="416"/>
      <c r="JFK688" s="416"/>
      <c r="JFL688" s="416"/>
      <c r="JFM688" s="416"/>
      <c r="JFN688" s="416"/>
      <c r="JFO688" s="416"/>
      <c r="JFP688" s="416"/>
      <c r="JFQ688" s="416"/>
      <c r="JFR688" s="417"/>
      <c r="JFS688" s="417"/>
      <c r="JFT688" s="417"/>
      <c r="JFU688" s="417"/>
      <c r="JFV688" s="417"/>
      <c r="JFW688" s="417"/>
      <c r="JFX688" s="417"/>
      <c r="JFY688" s="417"/>
      <c r="JFZ688" s="417"/>
      <c r="JGA688" s="417"/>
      <c r="JGB688" s="417"/>
      <c r="JGC688" s="417"/>
      <c r="JGD688" s="417"/>
      <c r="JGE688" s="417"/>
      <c r="JGF688" s="417"/>
      <c r="JGG688" s="417"/>
      <c r="JGH688" s="417"/>
      <c r="JGI688" s="417"/>
      <c r="JGJ688" s="417"/>
      <c r="JGK688" s="417"/>
      <c r="JGL688" s="417"/>
      <c r="JGM688" s="417"/>
      <c r="JGN688" s="417"/>
      <c r="JGO688" s="417"/>
      <c r="JGP688" s="418"/>
      <c r="JGQ688" s="418"/>
      <c r="JGR688" s="418"/>
      <c r="JGS688" s="418"/>
      <c r="JGT688" s="418"/>
      <c r="JGU688" s="417"/>
      <c r="JGV688" s="417"/>
      <c r="JGW688" s="418"/>
      <c r="JGX688" s="418"/>
      <c r="JGY688" s="417"/>
      <c r="JGZ688" s="417"/>
      <c r="JHA688" s="418"/>
      <c r="JHB688" s="418"/>
      <c r="JHC688" s="417"/>
      <c r="JHD688" s="417"/>
      <c r="JHE688" s="417"/>
      <c r="JHF688" s="417"/>
      <c r="JHG688" s="417"/>
      <c r="JHH688" s="417"/>
      <c r="JHI688" s="417"/>
      <c r="JHJ688" s="418"/>
      <c r="JHK688" s="418"/>
      <c r="JHL688" s="417"/>
      <c r="JHM688" s="417"/>
      <c r="JHN688" s="418"/>
      <c r="JHO688" s="418"/>
      <c r="JHP688" s="417"/>
      <c r="JHQ688" s="417"/>
      <c r="JHR688" s="417"/>
      <c r="JHS688" s="417"/>
      <c r="JHT688" s="417"/>
      <c r="JHU688" s="411"/>
      <c r="JHV688" s="443"/>
      <c r="JHW688" s="417"/>
      <c r="JHX688" s="417"/>
      <c r="JHY688" s="417"/>
      <c r="JHZ688" s="417"/>
      <c r="JIA688" s="417"/>
      <c r="JIB688" s="417"/>
      <c r="JIC688" s="417"/>
      <c r="JID688" s="416"/>
      <c r="JIE688" s="416"/>
      <c r="JIF688" s="416"/>
      <c r="JIG688" s="416"/>
      <c r="JIH688" s="416"/>
      <c r="JII688" s="416"/>
      <c r="JIJ688" s="416"/>
      <c r="JIK688" s="416"/>
      <c r="JIL688" s="416"/>
      <c r="JIM688" s="416"/>
      <c r="JIN688" s="416"/>
      <c r="JIO688" s="416"/>
      <c r="JIP688" s="416"/>
      <c r="JIQ688" s="416"/>
      <c r="JIR688" s="416"/>
      <c r="JIS688" s="416"/>
      <c r="JIT688" s="416"/>
      <c r="JIU688" s="416"/>
      <c r="JIV688" s="416"/>
      <c r="JIW688" s="416"/>
      <c r="JIX688" s="416"/>
      <c r="JIY688" s="416"/>
      <c r="JIZ688" s="416"/>
      <c r="JJA688" s="416"/>
      <c r="JJB688" s="416"/>
      <c r="JJC688" s="416"/>
      <c r="JJD688" s="416"/>
      <c r="JJE688" s="416"/>
      <c r="JJF688" s="416"/>
      <c r="JJG688" s="416"/>
      <c r="JJH688" s="416"/>
      <c r="JJI688" s="416"/>
      <c r="JJJ688" s="416"/>
      <c r="JJK688" s="416"/>
      <c r="JJL688" s="416"/>
      <c r="JJM688" s="416"/>
      <c r="JJN688" s="416"/>
      <c r="JJO688" s="416"/>
      <c r="JJP688" s="416"/>
      <c r="JJQ688" s="416"/>
      <c r="JJR688" s="416"/>
      <c r="JJS688" s="416"/>
      <c r="JJT688" s="416"/>
      <c r="JJU688" s="416"/>
      <c r="JJV688" s="417"/>
      <c r="JJW688" s="417"/>
      <c r="JJX688" s="417"/>
      <c r="JJY688" s="417"/>
      <c r="JJZ688" s="417"/>
      <c r="JKA688" s="417"/>
      <c r="JKB688" s="417"/>
      <c r="JKC688" s="417"/>
      <c r="JKD688" s="417"/>
      <c r="JKE688" s="417"/>
      <c r="JKF688" s="417"/>
      <c r="JKG688" s="417"/>
      <c r="JKH688" s="417"/>
      <c r="JKI688" s="417"/>
      <c r="JKJ688" s="417"/>
      <c r="JKK688" s="417"/>
      <c r="JKL688" s="417"/>
      <c r="JKM688" s="417"/>
      <c r="JKN688" s="417"/>
      <c r="JKO688" s="417"/>
      <c r="JKP688" s="417"/>
      <c r="JKQ688" s="417"/>
      <c r="JKR688" s="417"/>
      <c r="JKS688" s="417"/>
      <c r="JKT688" s="418"/>
      <c r="JKU688" s="418"/>
      <c r="JKV688" s="418"/>
      <c r="JKW688" s="418"/>
      <c r="JKX688" s="418"/>
      <c r="JKY688" s="417"/>
      <c r="JKZ688" s="417"/>
      <c r="JLA688" s="418"/>
      <c r="JLB688" s="418"/>
      <c r="JLC688" s="417"/>
      <c r="JLD688" s="417"/>
      <c r="JLE688" s="418"/>
      <c r="JLF688" s="418"/>
      <c r="JLG688" s="417"/>
      <c r="JLH688" s="417"/>
      <c r="JLI688" s="417"/>
      <c r="JLJ688" s="417"/>
      <c r="JLK688" s="417"/>
      <c r="JLL688" s="417"/>
      <c r="JLM688" s="417"/>
      <c r="JLN688" s="418"/>
      <c r="JLO688" s="418"/>
      <c r="JLP688" s="417"/>
      <c r="JLQ688" s="417"/>
      <c r="JLR688" s="418"/>
      <c r="JLS688" s="418"/>
      <c r="JLT688" s="417"/>
      <c r="JLU688" s="417"/>
      <c r="JLV688" s="417"/>
      <c r="JLW688" s="417"/>
      <c r="JLX688" s="417"/>
      <c r="JLY688" s="411"/>
      <c r="JLZ688" s="443"/>
      <c r="JMA688" s="417"/>
      <c r="JMB688" s="417"/>
      <c r="JMC688" s="417"/>
      <c r="JMD688" s="417"/>
      <c r="JME688" s="417"/>
      <c r="JMF688" s="417"/>
      <c r="JMG688" s="417"/>
      <c r="JMH688" s="416"/>
      <c r="JMI688" s="416"/>
      <c r="JMJ688" s="416"/>
      <c r="JMK688" s="416"/>
      <c r="JML688" s="416"/>
      <c r="JMM688" s="416"/>
      <c r="JMN688" s="416"/>
      <c r="JMO688" s="416"/>
      <c r="JMP688" s="416"/>
      <c r="JMQ688" s="416"/>
      <c r="JMR688" s="416"/>
      <c r="JMS688" s="416"/>
      <c r="JMT688" s="416"/>
      <c r="JMU688" s="416"/>
      <c r="JMV688" s="416"/>
      <c r="JMW688" s="416"/>
      <c r="JMX688" s="416"/>
      <c r="JMY688" s="416"/>
      <c r="JMZ688" s="416"/>
      <c r="JNA688" s="416"/>
      <c r="JNB688" s="416"/>
      <c r="JNC688" s="416"/>
      <c r="JND688" s="416"/>
      <c r="JNE688" s="416"/>
      <c r="JNF688" s="416"/>
      <c r="JNG688" s="416"/>
      <c r="JNH688" s="416"/>
      <c r="JNI688" s="416"/>
      <c r="JNJ688" s="416"/>
      <c r="JNK688" s="416"/>
      <c r="JNL688" s="416"/>
      <c r="JNM688" s="416"/>
      <c r="JNN688" s="416"/>
      <c r="JNO688" s="416"/>
      <c r="JNP688" s="416"/>
      <c r="JNQ688" s="416"/>
      <c r="JNR688" s="416"/>
      <c r="JNS688" s="416"/>
      <c r="JNT688" s="416"/>
      <c r="JNU688" s="416"/>
      <c r="JNV688" s="416"/>
      <c r="JNW688" s="416"/>
      <c r="JNX688" s="416"/>
      <c r="JNY688" s="416"/>
      <c r="JNZ688" s="417"/>
      <c r="JOA688" s="417"/>
      <c r="JOB688" s="417"/>
      <c r="JOC688" s="417"/>
      <c r="JOD688" s="417"/>
      <c r="JOE688" s="417"/>
      <c r="JOF688" s="417"/>
      <c r="JOG688" s="417"/>
      <c r="JOH688" s="417"/>
      <c r="JOI688" s="417"/>
      <c r="JOJ688" s="417"/>
      <c r="JOK688" s="417"/>
      <c r="JOL688" s="417"/>
      <c r="JOM688" s="417"/>
      <c r="JON688" s="417"/>
      <c r="JOO688" s="417"/>
      <c r="JOP688" s="417"/>
      <c r="JOQ688" s="417"/>
      <c r="JOR688" s="417"/>
      <c r="JOS688" s="417"/>
      <c r="JOT688" s="417"/>
      <c r="JOU688" s="417"/>
      <c r="JOV688" s="417"/>
      <c r="JOW688" s="417"/>
      <c r="JOX688" s="418"/>
      <c r="JOY688" s="418"/>
      <c r="JOZ688" s="418"/>
      <c r="JPA688" s="418"/>
      <c r="JPB688" s="418"/>
      <c r="JPC688" s="417"/>
      <c r="JPD688" s="417"/>
      <c r="JPE688" s="418"/>
      <c r="JPF688" s="418"/>
      <c r="JPG688" s="417"/>
      <c r="JPH688" s="417"/>
      <c r="JPI688" s="418"/>
      <c r="JPJ688" s="418"/>
      <c r="JPK688" s="417"/>
      <c r="JPL688" s="417"/>
      <c r="JPM688" s="417"/>
      <c r="JPN688" s="417"/>
      <c r="JPO688" s="417"/>
      <c r="JPP688" s="417"/>
      <c r="JPQ688" s="417"/>
      <c r="JPR688" s="418"/>
      <c r="JPS688" s="418"/>
      <c r="JPT688" s="417"/>
      <c r="JPU688" s="417"/>
      <c r="JPV688" s="418"/>
      <c r="JPW688" s="418"/>
      <c r="JPX688" s="417"/>
      <c r="JPY688" s="417"/>
      <c r="JPZ688" s="417"/>
      <c r="JQA688" s="417"/>
      <c r="JQB688" s="417"/>
      <c r="JQC688" s="411"/>
      <c r="JQD688" s="443"/>
      <c r="JQE688" s="417"/>
      <c r="JQF688" s="417"/>
      <c r="JQG688" s="417"/>
      <c r="JQH688" s="417"/>
      <c r="JQI688" s="417"/>
      <c r="JQJ688" s="417"/>
      <c r="JQK688" s="417"/>
      <c r="JQL688" s="416"/>
      <c r="JQM688" s="416"/>
      <c r="JQN688" s="416"/>
      <c r="JQO688" s="416"/>
      <c r="JQP688" s="416"/>
      <c r="JQQ688" s="416"/>
      <c r="JQR688" s="416"/>
      <c r="JQS688" s="416"/>
      <c r="JQT688" s="416"/>
      <c r="JQU688" s="416"/>
      <c r="JQV688" s="416"/>
      <c r="JQW688" s="416"/>
      <c r="JQX688" s="416"/>
      <c r="JQY688" s="416"/>
      <c r="JQZ688" s="416"/>
      <c r="JRA688" s="416"/>
      <c r="JRB688" s="416"/>
      <c r="JRC688" s="416"/>
      <c r="JRD688" s="416"/>
      <c r="JRE688" s="416"/>
      <c r="JRF688" s="416"/>
      <c r="JRG688" s="416"/>
      <c r="JRH688" s="416"/>
      <c r="JRI688" s="416"/>
      <c r="JRJ688" s="416"/>
      <c r="JRK688" s="416"/>
      <c r="JRL688" s="416"/>
      <c r="JRM688" s="416"/>
      <c r="JRN688" s="416"/>
      <c r="JRO688" s="416"/>
      <c r="JRP688" s="416"/>
      <c r="JRQ688" s="416"/>
      <c r="JRR688" s="416"/>
      <c r="JRS688" s="416"/>
      <c r="JRT688" s="416"/>
      <c r="JRU688" s="416"/>
      <c r="JRV688" s="416"/>
      <c r="JRW688" s="416"/>
      <c r="JRX688" s="416"/>
      <c r="JRY688" s="416"/>
      <c r="JRZ688" s="416"/>
      <c r="JSA688" s="416"/>
      <c r="JSB688" s="416"/>
      <c r="JSC688" s="416"/>
      <c r="JSD688" s="417"/>
      <c r="JSE688" s="417"/>
      <c r="JSF688" s="417"/>
      <c r="JSG688" s="417"/>
      <c r="JSH688" s="417"/>
      <c r="JSI688" s="417"/>
      <c r="JSJ688" s="417"/>
      <c r="JSK688" s="417"/>
      <c r="JSL688" s="417"/>
      <c r="JSM688" s="417"/>
      <c r="JSN688" s="417"/>
      <c r="JSO688" s="417"/>
      <c r="JSP688" s="417"/>
      <c r="JSQ688" s="417"/>
      <c r="JSR688" s="417"/>
      <c r="JSS688" s="417"/>
      <c r="JST688" s="417"/>
      <c r="JSU688" s="417"/>
      <c r="JSV688" s="417"/>
      <c r="JSW688" s="417"/>
      <c r="JSX688" s="417"/>
      <c r="JSY688" s="417"/>
      <c r="JSZ688" s="417"/>
      <c r="JTA688" s="417"/>
      <c r="JTB688" s="418"/>
      <c r="JTC688" s="418"/>
      <c r="JTD688" s="418"/>
      <c r="JTE688" s="418"/>
      <c r="JTF688" s="418"/>
      <c r="JTG688" s="417"/>
      <c r="JTH688" s="417"/>
      <c r="JTI688" s="418"/>
      <c r="JTJ688" s="418"/>
      <c r="JTK688" s="417"/>
      <c r="JTL688" s="417"/>
      <c r="JTM688" s="418"/>
      <c r="JTN688" s="418"/>
      <c r="JTO688" s="417"/>
      <c r="JTP688" s="417"/>
      <c r="JTQ688" s="417"/>
      <c r="JTR688" s="417"/>
      <c r="JTS688" s="417"/>
      <c r="JTT688" s="417"/>
      <c r="JTU688" s="417"/>
      <c r="JTV688" s="418"/>
      <c r="JTW688" s="418"/>
      <c r="JTX688" s="417"/>
      <c r="JTY688" s="417"/>
      <c r="JTZ688" s="418"/>
      <c r="JUA688" s="418"/>
      <c r="JUB688" s="417"/>
      <c r="JUC688" s="417"/>
      <c r="JUD688" s="417"/>
      <c r="JUE688" s="417"/>
      <c r="JUF688" s="417"/>
      <c r="JUG688" s="411"/>
      <c r="JUH688" s="443"/>
      <c r="JUI688" s="417"/>
      <c r="JUJ688" s="417"/>
      <c r="JUK688" s="417"/>
      <c r="JUL688" s="417"/>
      <c r="JUM688" s="417"/>
      <c r="JUN688" s="417"/>
      <c r="JUO688" s="417"/>
      <c r="JUP688" s="416"/>
      <c r="JUQ688" s="416"/>
      <c r="JUR688" s="416"/>
      <c r="JUS688" s="416"/>
      <c r="JUT688" s="416"/>
      <c r="JUU688" s="416"/>
      <c r="JUV688" s="416"/>
      <c r="JUW688" s="416"/>
      <c r="JUX688" s="416"/>
      <c r="JUY688" s="416"/>
      <c r="JUZ688" s="416"/>
      <c r="JVA688" s="416"/>
      <c r="JVB688" s="416"/>
      <c r="JVC688" s="416"/>
      <c r="JVD688" s="416"/>
      <c r="JVE688" s="416"/>
      <c r="JVF688" s="416"/>
      <c r="JVG688" s="416"/>
      <c r="JVH688" s="416"/>
      <c r="JVI688" s="416"/>
      <c r="JVJ688" s="416"/>
      <c r="JVK688" s="416"/>
      <c r="JVL688" s="416"/>
      <c r="JVM688" s="416"/>
      <c r="JVN688" s="416"/>
      <c r="JVO688" s="416"/>
      <c r="JVP688" s="416"/>
      <c r="JVQ688" s="416"/>
      <c r="JVR688" s="416"/>
      <c r="JVS688" s="416"/>
      <c r="JVT688" s="416"/>
      <c r="JVU688" s="416"/>
      <c r="JVV688" s="416"/>
      <c r="JVW688" s="416"/>
      <c r="JVX688" s="416"/>
      <c r="JVY688" s="416"/>
      <c r="JVZ688" s="416"/>
      <c r="JWA688" s="416"/>
      <c r="JWB688" s="416"/>
      <c r="JWC688" s="416"/>
      <c r="JWD688" s="416"/>
      <c r="JWE688" s="416"/>
      <c r="JWF688" s="416"/>
      <c r="JWG688" s="416"/>
      <c r="JWH688" s="417"/>
      <c r="JWI688" s="417"/>
      <c r="JWJ688" s="417"/>
      <c r="JWK688" s="417"/>
      <c r="JWL688" s="417"/>
      <c r="JWM688" s="417"/>
      <c r="JWN688" s="417"/>
      <c r="JWO688" s="417"/>
      <c r="JWP688" s="417"/>
      <c r="JWQ688" s="417"/>
      <c r="JWR688" s="417"/>
      <c r="JWS688" s="417"/>
      <c r="JWT688" s="417"/>
      <c r="JWU688" s="417"/>
      <c r="JWV688" s="417"/>
      <c r="JWW688" s="417"/>
      <c r="JWX688" s="417"/>
      <c r="JWY688" s="417"/>
      <c r="JWZ688" s="417"/>
      <c r="JXA688" s="417"/>
      <c r="JXB688" s="417"/>
      <c r="JXC688" s="417"/>
      <c r="JXD688" s="417"/>
      <c r="JXE688" s="417"/>
      <c r="JXF688" s="418"/>
      <c r="JXG688" s="418"/>
      <c r="JXH688" s="418"/>
      <c r="JXI688" s="418"/>
      <c r="JXJ688" s="418"/>
      <c r="JXK688" s="417"/>
      <c r="JXL688" s="417"/>
      <c r="JXM688" s="418"/>
      <c r="JXN688" s="418"/>
      <c r="JXO688" s="417"/>
      <c r="JXP688" s="417"/>
      <c r="JXQ688" s="418"/>
      <c r="JXR688" s="418"/>
      <c r="JXS688" s="417"/>
      <c r="JXT688" s="417"/>
      <c r="JXU688" s="417"/>
      <c r="JXV688" s="417"/>
      <c r="JXW688" s="417"/>
      <c r="JXX688" s="417"/>
      <c r="JXY688" s="417"/>
      <c r="JXZ688" s="418"/>
      <c r="JYA688" s="418"/>
      <c r="JYB688" s="417"/>
      <c r="JYC688" s="417"/>
      <c r="JYD688" s="418"/>
      <c r="JYE688" s="418"/>
      <c r="JYF688" s="417"/>
      <c r="JYG688" s="417"/>
      <c r="JYH688" s="417"/>
      <c r="JYI688" s="417"/>
      <c r="JYJ688" s="417"/>
      <c r="JYK688" s="411"/>
      <c r="JYL688" s="443"/>
      <c r="JYM688" s="417"/>
      <c r="JYN688" s="417"/>
      <c r="JYO688" s="417"/>
      <c r="JYP688" s="417"/>
      <c r="JYQ688" s="417"/>
      <c r="JYR688" s="417"/>
      <c r="JYS688" s="417"/>
      <c r="JYT688" s="416"/>
      <c r="JYU688" s="416"/>
      <c r="JYV688" s="416"/>
      <c r="JYW688" s="416"/>
      <c r="JYX688" s="416"/>
      <c r="JYY688" s="416"/>
      <c r="JYZ688" s="416"/>
      <c r="JZA688" s="416"/>
      <c r="JZB688" s="416"/>
      <c r="JZC688" s="416"/>
      <c r="JZD688" s="416"/>
      <c r="JZE688" s="416"/>
      <c r="JZF688" s="416"/>
      <c r="JZG688" s="416"/>
      <c r="JZH688" s="416"/>
      <c r="JZI688" s="416"/>
      <c r="JZJ688" s="416"/>
      <c r="JZK688" s="416"/>
      <c r="JZL688" s="416"/>
      <c r="JZM688" s="416"/>
      <c r="JZN688" s="416"/>
      <c r="JZO688" s="416"/>
      <c r="JZP688" s="416"/>
      <c r="JZQ688" s="416"/>
      <c r="JZR688" s="416"/>
      <c r="JZS688" s="416"/>
      <c r="JZT688" s="416"/>
      <c r="JZU688" s="416"/>
      <c r="JZV688" s="416"/>
      <c r="JZW688" s="416"/>
      <c r="JZX688" s="416"/>
      <c r="JZY688" s="416"/>
      <c r="JZZ688" s="416"/>
      <c r="KAA688" s="416"/>
      <c r="KAB688" s="416"/>
      <c r="KAC688" s="416"/>
      <c r="KAD688" s="416"/>
      <c r="KAE688" s="416"/>
      <c r="KAF688" s="416"/>
      <c r="KAG688" s="416"/>
      <c r="KAH688" s="416"/>
      <c r="KAI688" s="416"/>
      <c r="KAJ688" s="416"/>
      <c r="KAK688" s="416"/>
      <c r="KAL688" s="417"/>
      <c r="KAM688" s="417"/>
      <c r="KAN688" s="417"/>
      <c r="KAO688" s="417"/>
      <c r="KAP688" s="417"/>
      <c r="KAQ688" s="417"/>
      <c r="KAR688" s="417"/>
      <c r="KAS688" s="417"/>
      <c r="KAT688" s="417"/>
      <c r="KAU688" s="417"/>
      <c r="KAV688" s="417"/>
      <c r="KAW688" s="417"/>
      <c r="KAX688" s="417"/>
      <c r="KAY688" s="417"/>
      <c r="KAZ688" s="417"/>
      <c r="KBA688" s="417"/>
      <c r="KBB688" s="417"/>
      <c r="KBC688" s="417"/>
      <c r="KBD688" s="417"/>
      <c r="KBE688" s="417"/>
      <c r="KBF688" s="417"/>
      <c r="KBG688" s="417"/>
      <c r="KBH688" s="417"/>
      <c r="KBI688" s="417"/>
      <c r="KBJ688" s="418"/>
      <c r="KBK688" s="418"/>
      <c r="KBL688" s="418"/>
      <c r="KBM688" s="418"/>
      <c r="KBN688" s="418"/>
      <c r="KBO688" s="417"/>
      <c r="KBP688" s="417"/>
      <c r="KBQ688" s="418"/>
      <c r="KBR688" s="418"/>
      <c r="KBS688" s="417"/>
      <c r="KBT688" s="417"/>
      <c r="KBU688" s="418"/>
      <c r="KBV688" s="418"/>
      <c r="KBW688" s="417"/>
      <c r="KBX688" s="417"/>
      <c r="KBY688" s="417"/>
      <c r="KBZ688" s="417"/>
      <c r="KCA688" s="417"/>
      <c r="KCB688" s="417"/>
      <c r="KCC688" s="417"/>
      <c r="KCD688" s="418"/>
      <c r="KCE688" s="418"/>
      <c r="KCF688" s="417"/>
      <c r="KCG688" s="417"/>
      <c r="KCH688" s="418"/>
      <c r="KCI688" s="418"/>
      <c r="KCJ688" s="417"/>
      <c r="KCK688" s="417"/>
      <c r="KCL688" s="417"/>
      <c r="KCM688" s="417"/>
      <c r="KCN688" s="417"/>
      <c r="KCO688" s="411"/>
      <c r="KCP688" s="443"/>
      <c r="KCQ688" s="417"/>
      <c r="KCR688" s="417"/>
      <c r="KCS688" s="417"/>
      <c r="KCT688" s="417"/>
      <c r="KCU688" s="417"/>
      <c r="KCV688" s="417"/>
      <c r="KCW688" s="417"/>
      <c r="KCX688" s="416"/>
      <c r="KCY688" s="416"/>
      <c r="KCZ688" s="416"/>
      <c r="KDA688" s="416"/>
      <c r="KDB688" s="416"/>
      <c r="KDC688" s="416"/>
      <c r="KDD688" s="416"/>
      <c r="KDE688" s="416"/>
      <c r="KDF688" s="416"/>
      <c r="KDG688" s="416"/>
      <c r="KDH688" s="416"/>
      <c r="KDI688" s="416"/>
      <c r="KDJ688" s="416"/>
      <c r="KDK688" s="416"/>
      <c r="KDL688" s="416"/>
      <c r="KDM688" s="416"/>
      <c r="KDN688" s="416"/>
      <c r="KDO688" s="416"/>
      <c r="KDP688" s="416"/>
      <c r="KDQ688" s="416"/>
      <c r="KDR688" s="416"/>
      <c r="KDS688" s="416"/>
      <c r="KDT688" s="416"/>
      <c r="KDU688" s="416"/>
      <c r="KDV688" s="416"/>
      <c r="KDW688" s="416"/>
      <c r="KDX688" s="416"/>
      <c r="KDY688" s="416"/>
      <c r="KDZ688" s="416"/>
      <c r="KEA688" s="416"/>
      <c r="KEB688" s="416"/>
      <c r="KEC688" s="416"/>
      <c r="KED688" s="416"/>
      <c r="KEE688" s="416"/>
      <c r="KEF688" s="416"/>
      <c r="KEG688" s="416"/>
      <c r="KEH688" s="416"/>
      <c r="KEI688" s="416"/>
      <c r="KEJ688" s="416"/>
      <c r="KEK688" s="416"/>
      <c r="KEL688" s="416"/>
      <c r="KEM688" s="416"/>
      <c r="KEN688" s="416"/>
      <c r="KEO688" s="416"/>
      <c r="KEP688" s="417"/>
      <c r="KEQ688" s="417"/>
      <c r="KER688" s="417"/>
      <c r="KES688" s="417"/>
      <c r="KET688" s="417"/>
      <c r="KEU688" s="417"/>
      <c r="KEV688" s="417"/>
      <c r="KEW688" s="417"/>
      <c r="KEX688" s="417"/>
      <c r="KEY688" s="417"/>
      <c r="KEZ688" s="417"/>
      <c r="KFA688" s="417"/>
      <c r="KFB688" s="417"/>
      <c r="KFC688" s="417"/>
      <c r="KFD688" s="417"/>
      <c r="KFE688" s="417"/>
      <c r="KFF688" s="417"/>
      <c r="KFG688" s="417"/>
      <c r="KFH688" s="417"/>
      <c r="KFI688" s="417"/>
      <c r="KFJ688" s="417"/>
      <c r="KFK688" s="417"/>
      <c r="KFL688" s="417"/>
      <c r="KFM688" s="417"/>
      <c r="KFN688" s="418"/>
      <c r="KFO688" s="418"/>
      <c r="KFP688" s="418"/>
      <c r="KFQ688" s="418"/>
      <c r="KFR688" s="418"/>
      <c r="KFS688" s="417"/>
      <c r="KFT688" s="417"/>
      <c r="KFU688" s="418"/>
      <c r="KFV688" s="418"/>
      <c r="KFW688" s="417"/>
      <c r="KFX688" s="417"/>
      <c r="KFY688" s="418"/>
      <c r="KFZ688" s="418"/>
      <c r="KGA688" s="417"/>
      <c r="KGB688" s="417"/>
      <c r="KGC688" s="417"/>
      <c r="KGD688" s="417"/>
      <c r="KGE688" s="417"/>
      <c r="KGF688" s="417"/>
      <c r="KGG688" s="417"/>
      <c r="KGH688" s="418"/>
      <c r="KGI688" s="418"/>
      <c r="KGJ688" s="417"/>
      <c r="KGK688" s="417"/>
      <c r="KGL688" s="418"/>
      <c r="KGM688" s="418"/>
      <c r="KGN688" s="417"/>
      <c r="KGO688" s="417"/>
      <c r="KGP688" s="417"/>
      <c r="KGQ688" s="417"/>
      <c r="KGR688" s="417"/>
      <c r="KGS688" s="411"/>
      <c r="KGT688" s="443"/>
      <c r="KGU688" s="417"/>
      <c r="KGV688" s="417"/>
      <c r="KGW688" s="417"/>
      <c r="KGX688" s="417"/>
      <c r="KGY688" s="417"/>
      <c r="KGZ688" s="417"/>
      <c r="KHA688" s="417"/>
      <c r="KHB688" s="416"/>
      <c r="KHC688" s="416"/>
      <c r="KHD688" s="416"/>
      <c r="KHE688" s="416"/>
      <c r="KHF688" s="416"/>
      <c r="KHG688" s="416"/>
      <c r="KHH688" s="416"/>
      <c r="KHI688" s="416"/>
      <c r="KHJ688" s="416"/>
      <c r="KHK688" s="416"/>
      <c r="KHL688" s="416"/>
      <c r="KHM688" s="416"/>
      <c r="KHN688" s="416"/>
      <c r="KHO688" s="416"/>
      <c r="KHP688" s="416"/>
      <c r="KHQ688" s="416"/>
      <c r="KHR688" s="416"/>
      <c r="KHS688" s="416"/>
      <c r="KHT688" s="416"/>
      <c r="KHU688" s="416"/>
      <c r="KHV688" s="416"/>
      <c r="KHW688" s="416"/>
      <c r="KHX688" s="416"/>
      <c r="KHY688" s="416"/>
      <c r="KHZ688" s="416"/>
      <c r="KIA688" s="416"/>
      <c r="KIB688" s="416"/>
      <c r="KIC688" s="416"/>
      <c r="KID688" s="416"/>
      <c r="KIE688" s="416"/>
      <c r="KIF688" s="416"/>
      <c r="KIG688" s="416"/>
      <c r="KIH688" s="416"/>
      <c r="KII688" s="416"/>
      <c r="KIJ688" s="416"/>
      <c r="KIK688" s="416"/>
      <c r="KIL688" s="416"/>
      <c r="KIM688" s="416"/>
      <c r="KIN688" s="416"/>
      <c r="KIO688" s="416"/>
      <c r="KIP688" s="416"/>
      <c r="KIQ688" s="416"/>
      <c r="KIR688" s="416"/>
      <c r="KIS688" s="416"/>
      <c r="KIT688" s="417"/>
      <c r="KIU688" s="417"/>
      <c r="KIV688" s="417"/>
      <c r="KIW688" s="417"/>
      <c r="KIX688" s="417"/>
      <c r="KIY688" s="417"/>
      <c r="KIZ688" s="417"/>
      <c r="KJA688" s="417"/>
      <c r="KJB688" s="417"/>
      <c r="KJC688" s="417"/>
      <c r="KJD688" s="417"/>
      <c r="KJE688" s="417"/>
      <c r="KJF688" s="417"/>
      <c r="KJG688" s="417"/>
      <c r="KJH688" s="417"/>
      <c r="KJI688" s="417"/>
      <c r="KJJ688" s="417"/>
      <c r="KJK688" s="417"/>
      <c r="KJL688" s="417"/>
      <c r="KJM688" s="417"/>
      <c r="KJN688" s="417"/>
      <c r="KJO688" s="417"/>
      <c r="KJP688" s="417"/>
      <c r="KJQ688" s="417"/>
      <c r="KJR688" s="418"/>
      <c r="KJS688" s="418"/>
      <c r="KJT688" s="418"/>
      <c r="KJU688" s="418"/>
      <c r="KJV688" s="418"/>
      <c r="KJW688" s="417"/>
      <c r="KJX688" s="417"/>
      <c r="KJY688" s="418"/>
      <c r="KJZ688" s="418"/>
      <c r="KKA688" s="417"/>
      <c r="KKB688" s="417"/>
      <c r="KKC688" s="418"/>
      <c r="KKD688" s="418"/>
      <c r="KKE688" s="417"/>
      <c r="KKF688" s="417"/>
      <c r="KKG688" s="417"/>
      <c r="KKH688" s="417"/>
      <c r="KKI688" s="417"/>
      <c r="KKJ688" s="417"/>
      <c r="KKK688" s="417"/>
      <c r="KKL688" s="418"/>
      <c r="KKM688" s="418"/>
      <c r="KKN688" s="417"/>
      <c r="KKO688" s="417"/>
      <c r="KKP688" s="418"/>
      <c r="KKQ688" s="418"/>
      <c r="KKR688" s="417"/>
      <c r="KKS688" s="417"/>
      <c r="KKT688" s="417"/>
      <c r="KKU688" s="417"/>
      <c r="KKV688" s="417"/>
      <c r="KKW688" s="411"/>
      <c r="KKX688" s="443"/>
      <c r="KKY688" s="417"/>
      <c r="KKZ688" s="417"/>
      <c r="KLA688" s="417"/>
      <c r="KLB688" s="417"/>
      <c r="KLC688" s="417"/>
      <c r="KLD688" s="417"/>
      <c r="KLE688" s="417"/>
      <c r="KLF688" s="416"/>
      <c r="KLG688" s="416"/>
      <c r="KLH688" s="416"/>
      <c r="KLI688" s="416"/>
      <c r="KLJ688" s="416"/>
      <c r="KLK688" s="416"/>
      <c r="KLL688" s="416"/>
      <c r="KLM688" s="416"/>
      <c r="KLN688" s="416"/>
      <c r="KLO688" s="416"/>
      <c r="KLP688" s="416"/>
      <c r="KLQ688" s="416"/>
      <c r="KLR688" s="416"/>
      <c r="KLS688" s="416"/>
      <c r="KLT688" s="416"/>
      <c r="KLU688" s="416"/>
      <c r="KLV688" s="416"/>
      <c r="KLW688" s="416"/>
      <c r="KLX688" s="416"/>
      <c r="KLY688" s="416"/>
      <c r="KLZ688" s="416"/>
      <c r="KMA688" s="416"/>
      <c r="KMB688" s="416"/>
      <c r="KMC688" s="416"/>
      <c r="KMD688" s="416"/>
      <c r="KME688" s="416"/>
      <c r="KMF688" s="416"/>
      <c r="KMG688" s="416"/>
      <c r="KMH688" s="416"/>
      <c r="KMI688" s="416"/>
      <c r="KMJ688" s="416"/>
      <c r="KMK688" s="416"/>
      <c r="KML688" s="416"/>
      <c r="KMM688" s="416"/>
      <c r="KMN688" s="416"/>
      <c r="KMO688" s="416"/>
      <c r="KMP688" s="416"/>
      <c r="KMQ688" s="416"/>
      <c r="KMR688" s="416"/>
      <c r="KMS688" s="416"/>
      <c r="KMT688" s="416"/>
      <c r="KMU688" s="416"/>
      <c r="KMV688" s="416"/>
      <c r="KMW688" s="416"/>
      <c r="KMX688" s="417"/>
      <c r="KMY688" s="417"/>
      <c r="KMZ688" s="417"/>
      <c r="KNA688" s="417"/>
      <c r="KNB688" s="417"/>
      <c r="KNC688" s="417"/>
      <c r="KND688" s="417"/>
      <c r="KNE688" s="417"/>
      <c r="KNF688" s="417"/>
      <c r="KNG688" s="417"/>
      <c r="KNH688" s="417"/>
      <c r="KNI688" s="417"/>
      <c r="KNJ688" s="417"/>
      <c r="KNK688" s="417"/>
      <c r="KNL688" s="417"/>
      <c r="KNM688" s="417"/>
      <c r="KNN688" s="417"/>
      <c r="KNO688" s="417"/>
      <c r="KNP688" s="417"/>
      <c r="KNQ688" s="417"/>
      <c r="KNR688" s="417"/>
      <c r="KNS688" s="417"/>
      <c r="KNT688" s="417"/>
      <c r="KNU688" s="417"/>
      <c r="KNV688" s="418"/>
      <c r="KNW688" s="418"/>
      <c r="KNX688" s="418"/>
      <c r="KNY688" s="418"/>
      <c r="KNZ688" s="418"/>
      <c r="KOA688" s="417"/>
      <c r="KOB688" s="417"/>
      <c r="KOC688" s="418"/>
      <c r="KOD688" s="418"/>
      <c r="KOE688" s="417"/>
      <c r="KOF688" s="417"/>
      <c r="KOG688" s="418"/>
      <c r="KOH688" s="418"/>
      <c r="KOI688" s="417"/>
      <c r="KOJ688" s="417"/>
      <c r="KOK688" s="417"/>
      <c r="KOL688" s="417"/>
      <c r="KOM688" s="417"/>
      <c r="KON688" s="417"/>
      <c r="KOO688" s="417"/>
      <c r="KOP688" s="418"/>
      <c r="KOQ688" s="418"/>
      <c r="KOR688" s="417"/>
      <c r="KOS688" s="417"/>
      <c r="KOT688" s="418"/>
      <c r="KOU688" s="418"/>
      <c r="KOV688" s="417"/>
      <c r="KOW688" s="417"/>
      <c r="KOX688" s="417"/>
      <c r="KOY688" s="417"/>
      <c r="KOZ688" s="417"/>
      <c r="KPA688" s="411"/>
      <c r="KPB688" s="443"/>
      <c r="KPC688" s="417"/>
      <c r="KPD688" s="417"/>
      <c r="KPE688" s="417"/>
      <c r="KPF688" s="417"/>
      <c r="KPG688" s="417"/>
      <c r="KPH688" s="417"/>
      <c r="KPI688" s="417"/>
      <c r="KPJ688" s="416"/>
      <c r="KPK688" s="416"/>
      <c r="KPL688" s="416"/>
      <c r="KPM688" s="416"/>
      <c r="KPN688" s="416"/>
      <c r="KPO688" s="416"/>
      <c r="KPP688" s="416"/>
      <c r="KPQ688" s="416"/>
      <c r="KPR688" s="416"/>
      <c r="KPS688" s="416"/>
      <c r="KPT688" s="416"/>
      <c r="KPU688" s="416"/>
      <c r="KPV688" s="416"/>
      <c r="KPW688" s="416"/>
      <c r="KPX688" s="416"/>
      <c r="KPY688" s="416"/>
      <c r="KPZ688" s="416"/>
      <c r="KQA688" s="416"/>
      <c r="KQB688" s="416"/>
      <c r="KQC688" s="416"/>
      <c r="KQD688" s="416"/>
      <c r="KQE688" s="416"/>
      <c r="KQF688" s="416"/>
      <c r="KQG688" s="416"/>
      <c r="KQH688" s="416"/>
      <c r="KQI688" s="416"/>
      <c r="KQJ688" s="416"/>
      <c r="KQK688" s="416"/>
      <c r="KQL688" s="416"/>
      <c r="KQM688" s="416"/>
      <c r="KQN688" s="416"/>
      <c r="KQO688" s="416"/>
      <c r="KQP688" s="416"/>
      <c r="KQQ688" s="416"/>
      <c r="KQR688" s="416"/>
      <c r="KQS688" s="416"/>
      <c r="KQT688" s="416"/>
      <c r="KQU688" s="416"/>
      <c r="KQV688" s="416"/>
      <c r="KQW688" s="416"/>
      <c r="KQX688" s="416"/>
      <c r="KQY688" s="416"/>
      <c r="KQZ688" s="416"/>
      <c r="KRA688" s="416"/>
      <c r="KRB688" s="417"/>
      <c r="KRC688" s="417"/>
      <c r="KRD688" s="417"/>
      <c r="KRE688" s="417"/>
      <c r="KRF688" s="417"/>
      <c r="KRG688" s="417"/>
      <c r="KRH688" s="417"/>
      <c r="KRI688" s="417"/>
      <c r="KRJ688" s="417"/>
      <c r="KRK688" s="417"/>
      <c r="KRL688" s="417"/>
      <c r="KRM688" s="417"/>
      <c r="KRN688" s="417"/>
      <c r="KRO688" s="417"/>
      <c r="KRP688" s="417"/>
      <c r="KRQ688" s="417"/>
      <c r="KRR688" s="417"/>
      <c r="KRS688" s="417"/>
      <c r="KRT688" s="417"/>
      <c r="KRU688" s="417"/>
      <c r="KRV688" s="417"/>
      <c r="KRW688" s="417"/>
      <c r="KRX688" s="417"/>
      <c r="KRY688" s="417"/>
      <c r="KRZ688" s="418"/>
      <c r="KSA688" s="418"/>
      <c r="KSB688" s="418"/>
      <c r="KSC688" s="418"/>
      <c r="KSD688" s="418"/>
      <c r="KSE688" s="417"/>
      <c r="KSF688" s="417"/>
      <c r="KSG688" s="418"/>
      <c r="KSH688" s="418"/>
      <c r="KSI688" s="417"/>
      <c r="KSJ688" s="417"/>
      <c r="KSK688" s="418"/>
      <c r="KSL688" s="418"/>
      <c r="KSM688" s="417"/>
      <c r="KSN688" s="417"/>
      <c r="KSO688" s="417"/>
      <c r="KSP688" s="417"/>
      <c r="KSQ688" s="417"/>
      <c r="KSR688" s="417"/>
      <c r="KSS688" s="417"/>
      <c r="KST688" s="418"/>
      <c r="KSU688" s="418"/>
      <c r="KSV688" s="417"/>
      <c r="KSW688" s="417"/>
      <c r="KSX688" s="418"/>
      <c r="KSY688" s="418"/>
      <c r="KSZ688" s="417"/>
      <c r="KTA688" s="417"/>
      <c r="KTB688" s="417"/>
      <c r="KTC688" s="417"/>
      <c r="KTD688" s="417"/>
      <c r="KTE688" s="411"/>
      <c r="KTF688" s="443"/>
      <c r="KTG688" s="417"/>
      <c r="KTH688" s="417"/>
      <c r="KTI688" s="417"/>
      <c r="KTJ688" s="417"/>
      <c r="KTK688" s="417"/>
      <c r="KTL688" s="417"/>
      <c r="KTM688" s="417"/>
      <c r="KTN688" s="416"/>
      <c r="KTO688" s="416"/>
      <c r="KTP688" s="416"/>
      <c r="KTQ688" s="416"/>
      <c r="KTR688" s="416"/>
      <c r="KTS688" s="416"/>
      <c r="KTT688" s="416"/>
      <c r="KTU688" s="416"/>
      <c r="KTV688" s="416"/>
      <c r="KTW688" s="416"/>
      <c r="KTX688" s="416"/>
      <c r="KTY688" s="416"/>
      <c r="KTZ688" s="416"/>
      <c r="KUA688" s="416"/>
      <c r="KUB688" s="416"/>
      <c r="KUC688" s="416"/>
      <c r="KUD688" s="416"/>
      <c r="KUE688" s="416"/>
      <c r="KUF688" s="416"/>
      <c r="KUG688" s="416"/>
      <c r="KUH688" s="416"/>
      <c r="KUI688" s="416"/>
      <c r="KUJ688" s="416"/>
      <c r="KUK688" s="416"/>
      <c r="KUL688" s="416"/>
      <c r="KUM688" s="416"/>
      <c r="KUN688" s="416"/>
      <c r="KUO688" s="416"/>
      <c r="KUP688" s="416"/>
      <c r="KUQ688" s="416"/>
      <c r="KUR688" s="416"/>
      <c r="KUS688" s="416"/>
      <c r="KUT688" s="416"/>
      <c r="KUU688" s="416"/>
      <c r="KUV688" s="416"/>
      <c r="KUW688" s="416"/>
      <c r="KUX688" s="416"/>
      <c r="KUY688" s="416"/>
      <c r="KUZ688" s="416"/>
      <c r="KVA688" s="416"/>
      <c r="KVB688" s="416"/>
      <c r="KVC688" s="416"/>
      <c r="KVD688" s="416"/>
      <c r="KVE688" s="416"/>
      <c r="KVF688" s="417"/>
      <c r="KVG688" s="417"/>
      <c r="KVH688" s="417"/>
      <c r="KVI688" s="417"/>
      <c r="KVJ688" s="417"/>
      <c r="KVK688" s="417"/>
      <c r="KVL688" s="417"/>
      <c r="KVM688" s="417"/>
      <c r="KVN688" s="417"/>
      <c r="KVO688" s="417"/>
      <c r="KVP688" s="417"/>
      <c r="KVQ688" s="417"/>
      <c r="KVR688" s="417"/>
      <c r="KVS688" s="417"/>
      <c r="KVT688" s="417"/>
      <c r="KVU688" s="417"/>
      <c r="KVV688" s="417"/>
      <c r="KVW688" s="417"/>
      <c r="KVX688" s="417"/>
      <c r="KVY688" s="417"/>
      <c r="KVZ688" s="417"/>
      <c r="KWA688" s="417"/>
      <c r="KWB688" s="417"/>
      <c r="KWC688" s="417"/>
      <c r="KWD688" s="418"/>
      <c r="KWE688" s="418"/>
      <c r="KWF688" s="418"/>
      <c r="KWG688" s="418"/>
      <c r="KWH688" s="418"/>
      <c r="KWI688" s="417"/>
      <c r="KWJ688" s="417"/>
      <c r="KWK688" s="418"/>
      <c r="KWL688" s="418"/>
      <c r="KWM688" s="417"/>
      <c r="KWN688" s="417"/>
      <c r="KWO688" s="418"/>
      <c r="KWP688" s="418"/>
      <c r="KWQ688" s="417"/>
      <c r="KWR688" s="417"/>
      <c r="KWS688" s="417"/>
      <c r="KWT688" s="417"/>
      <c r="KWU688" s="417"/>
      <c r="KWV688" s="417"/>
      <c r="KWW688" s="417"/>
      <c r="KWX688" s="418"/>
      <c r="KWY688" s="418"/>
      <c r="KWZ688" s="417"/>
      <c r="KXA688" s="417"/>
      <c r="KXB688" s="418"/>
      <c r="KXC688" s="418"/>
      <c r="KXD688" s="417"/>
      <c r="KXE688" s="417"/>
      <c r="KXF688" s="417"/>
      <c r="KXG688" s="417"/>
      <c r="KXH688" s="417"/>
      <c r="KXI688" s="411"/>
      <c r="KXJ688" s="443"/>
      <c r="KXK688" s="417"/>
      <c r="KXL688" s="417"/>
      <c r="KXM688" s="417"/>
      <c r="KXN688" s="417"/>
      <c r="KXO688" s="417"/>
      <c r="KXP688" s="417"/>
      <c r="KXQ688" s="417"/>
      <c r="KXR688" s="416"/>
      <c r="KXS688" s="416"/>
      <c r="KXT688" s="416"/>
      <c r="KXU688" s="416"/>
      <c r="KXV688" s="416"/>
      <c r="KXW688" s="416"/>
      <c r="KXX688" s="416"/>
      <c r="KXY688" s="416"/>
      <c r="KXZ688" s="416"/>
      <c r="KYA688" s="416"/>
      <c r="KYB688" s="416"/>
      <c r="KYC688" s="416"/>
      <c r="KYD688" s="416"/>
      <c r="KYE688" s="416"/>
      <c r="KYF688" s="416"/>
      <c r="KYG688" s="416"/>
      <c r="KYH688" s="416"/>
      <c r="KYI688" s="416"/>
      <c r="KYJ688" s="416"/>
      <c r="KYK688" s="416"/>
      <c r="KYL688" s="416"/>
      <c r="KYM688" s="416"/>
      <c r="KYN688" s="416"/>
      <c r="KYO688" s="416"/>
      <c r="KYP688" s="416"/>
      <c r="KYQ688" s="416"/>
      <c r="KYR688" s="416"/>
      <c r="KYS688" s="416"/>
      <c r="KYT688" s="416"/>
      <c r="KYU688" s="416"/>
      <c r="KYV688" s="416"/>
      <c r="KYW688" s="416"/>
      <c r="KYX688" s="416"/>
      <c r="KYY688" s="416"/>
      <c r="KYZ688" s="416"/>
      <c r="KZA688" s="416"/>
      <c r="KZB688" s="416"/>
      <c r="KZC688" s="416"/>
      <c r="KZD688" s="416"/>
      <c r="KZE688" s="416"/>
      <c r="KZF688" s="416"/>
      <c r="KZG688" s="416"/>
      <c r="KZH688" s="416"/>
      <c r="KZI688" s="416"/>
      <c r="KZJ688" s="417"/>
      <c r="KZK688" s="417"/>
      <c r="KZL688" s="417"/>
      <c r="KZM688" s="417"/>
      <c r="KZN688" s="417"/>
      <c r="KZO688" s="417"/>
      <c r="KZP688" s="417"/>
      <c r="KZQ688" s="417"/>
      <c r="KZR688" s="417"/>
      <c r="KZS688" s="417"/>
      <c r="KZT688" s="417"/>
      <c r="KZU688" s="417"/>
      <c r="KZV688" s="417"/>
      <c r="KZW688" s="417"/>
      <c r="KZX688" s="417"/>
      <c r="KZY688" s="417"/>
      <c r="KZZ688" s="417"/>
      <c r="LAA688" s="417"/>
      <c r="LAB688" s="417"/>
      <c r="LAC688" s="417"/>
      <c r="LAD688" s="417"/>
      <c r="LAE688" s="417"/>
      <c r="LAF688" s="417"/>
      <c r="LAG688" s="417"/>
      <c r="LAH688" s="418"/>
      <c r="LAI688" s="418"/>
      <c r="LAJ688" s="418"/>
      <c r="LAK688" s="418"/>
      <c r="LAL688" s="418"/>
      <c r="LAM688" s="417"/>
      <c r="LAN688" s="417"/>
      <c r="LAO688" s="418"/>
      <c r="LAP688" s="418"/>
      <c r="LAQ688" s="417"/>
      <c r="LAR688" s="417"/>
      <c r="LAS688" s="418"/>
      <c r="LAT688" s="418"/>
      <c r="LAU688" s="417"/>
      <c r="LAV688" s="417"/>
      <c r="LAW688" s="417"/>
      <c r="LAX688" s="417"/>
      <c r="LAY688" s="417"/>
      <c r="LAZ688" s="417"/>
      <c r="LBA688" s="417"/>
      <c r="LBB688" s="418"/>
      <c r="LBC688" s="418"/>
      <c r="LBD688" s="417"/>
      <c r="LBE688" s="417"/>
      <c r="LBF688" s="418"/>
      <c r="LBG688" s="418"/>
      <c r="LBH688" s="417"/>
      <c r="LBI688" s="417"/>
      <c r="LBJ688" s="417"/>
      <c r="LBK688" s="417"/>
      <c r="LBL688" s="417"/>
      <c r="LBM688" s="411"/>
      <c r="LBN688" s="443"/>
      <c r="LBO688" s="417"/>
      <c r="LBP688" s="417"/>
      <c r="LBQ688" s="417"/>
      <c r="LBR688" s="417"/>
      <c r="LBS688" s="417"/>
      <c r="LBT688" s="417"/>
      <c r="LBU688" s="417"/>
      <c r="LBV688" s="416"/>
      <c r="LBW688" s="416"/>
      <c r="LBX688" s="416"/>
      <c r="LBY688" s="416"/>
      <c r="LBZ688" s="416"/>
      <c r="LCA688" s="416"/>
      <c r="LCB688" s="416"/>
      <c r="LCC688" s="416"/>
      <c r="LCD688" s="416"/>
      <c r="LCE688" s="416"/>
      <c r="LCF688" s="416"/>
      <c r="LCG688" s="416"/>
      <c r="LCH688" s="416"/>
      <c r="LCI688" s="416"/>
      <c r="LCJ688" s="416"/>
      <c r="LCK688" s="416"/>
      <c r="LCL688" s="416"/>
      <c r="LCM688" s="416"/>
      <c r="LCN688" s="416"/>
      <c r="LCO688" s="416"/>
      <c r="LCP688" s="416"/>
      <c r="LCQ688" s="416"/>
      <c r="LCR688" s="416"/>
      <c r="LCS688" s="416"/>
      <c r="LCT688" s="416"/>
      <c r="LCU688" s="416"/>
      <c r="LCV688" s="416"/>
      <c r="LCW688" s="416"/>
      <c r="LCX688" s="416"/>
      <c r="LCY688" s="416"/>
      <c r="LCZ688" s="416"/>
      <c r="LDA688" s="416"/>
      <c r="LDB688" s="416"/>
      <c r="LDC688" s="416"/>
      <c r="LDD688" s="416"/>
      <c r="LDE688" s="416"/>
      <c r="LDF688" s="416"/>
      <c r="LDG688" s="416"/>
      <c r="LDH688" s="416"/>
      <c r="LDI688" s="416"/>
      <c r="LDJ688" s="416"/>
      <c r="LDK688" s="416"/>
      <c r="LDL688" s="416"/>
      <c r="LDM688" s="416"/>
      <c r="LDN688" s="417"/>
      <c r="LDO688" s="417"/>
      <c r="LDP688" s="417"/>
      <c r="LDQ688" s="417"/>
      <c r="LDR688" s="417"/>
      <c r="LDS688" s="417"/>
      <c r="LDT688" s="417"/>
      <c r="LDU688" s="417"/>
      <c r="LDV688" s="417"/>
      <c r="LDW688" s="417"/>
      <c r="LDX688" s="417"/>
      <c r="LDY688" s="417"/>
      <c r="LDZ688" s="417"/>
      <c r="LEA688" s="417"/>
      <c r="LEB688" s="417"/>
      <c r="LEC688" s="417"/>
      <c r="LED688" s="417"/>
      <c r="LEE688" s="417"/>
      <c r="LEF688" s="417"/>
      <c r="LEG688" s="417"/>
      <c r="LEH688" s="417"/>
      <c r="LEI688" s="417"/>
      <c r="LEJ688" s="417"/>
      <c r="LEK688" s="417"/>
      <c r="LEL688" s="418"/>
      <c r="LEM688" s="418"/>
      <c r="LEN688" s="418"/>
      <c r="LEO688" s="418"/>
      <c r="LEP688" s="418"/>
      <c r="LEQ688" s="417"/>
      <c r="LER688" s="417"/>
      <c r="LES688" s="418"/>
      <c r="LET688" s="418"/>
      <c r="LEU688" s="417"/>
      <c r="LEV688" s="417"/>
      <c r="LEW688" s="418"/>
      <c r="LEX688" s="418"/>
      <c r="LEY688" s="417"/>
      <c r="LEZ688" s="417"/>
      <c r="LFA688" s="417"/>
      <c r="LFB688" s="417"/>
      <c r="LFC688" s="417"/>
      <c r="LFD688" s="417"/>
      <c r="LFE688" s="417"/>
      <c r="LFF688" s="418"/>
      <c r="LFG688" s="418"/>
      <c r="LFH688" s="417"/>
      <c r="LFI688" s="417"/>
      <c r="LFJ688" s="418"/>
      <c r="LFK688" s="418"/>
      <c r="LFL688" s="417"/>
      <c r="LFM688" s="417"/>
      <c r="LFN688" s="417"/>
      <c r="LFO688" s="417"/>
      <c r="LFP688" s="417"/>
      <c r="LFQ688" s="411"/>
      <c r="LFR688" s="443"/>
      <c r="LFS688" s="417"/>
      <c r="LFT688" s="417"/>
      <c r="LFU688" s="417"/>
      <c r="LFV688" s="417"/>
      <c r="LFW688" s="417"/>
      <c r="LFX688" s="417"/>
      <c r="LFY688" s="417"/>
      <c r="LFZ688" s="416"/>
      <c r="LGA688" s="416"/>
      <c r="LGB688" s="416"/>
      <c r="LGC688" s="416"/>
      <c r="LGD688" s="416"/>
      <c r="LGE688" s="416"/>
      <c r="LGF688" s="416"/>
      <c r="LGG688" s="416"/>
      <c r="LGH688" s="416"/>
      <c r="LGI688" s="416"/>
      <c r="LGJ688" s="416"/>
      <c r="LGK688" s="416"/>
      <c r="LGL688" s="416"/>
      <c r="LGM688" s="416"/>
      <c r="LGN688" s="416"/>
      <c r="LGO688" s="416"/>
      <c r="LGP688" s="416"/>
      <c r="LGQ688" s="416"/>
      <c r="LGR688" s="416"/>
      <c r="LGS688" s="416"/>
      <c r="LGT688" s="416"/>
      <c r="LGU688" s="416"/>
      <c r="LGV688" s="416"/>
      <c r="LGW688" s="416"/>
      <c r="LGX688" s="416"/>
      <c r="LGY688" s="416"/>
      <c r="LGZ688" s="416"/>
      <c r="LHA688" s="416"/>
      <c r="LHB688" s="416"/>
      <c r="LHC688" s="416"/>
      <c r="LHD688" s="416"/>
      <c r="LHE688" s="416"/>
      <c r="LHF688" s="416"/>
      <c r="LHG688" s="416"/>
      <c r="LHH688" s="416"/>
      <c r="LHI688" s="416"/>
      <c r="LHJ688" s="416"/>
      <c r="LHK688" s="416"/>
      <c r="LHL688" s="416"/>
      <c r="LHM688" s="416"/>
      <c r="LHN688" s="416"/>
      <c r="LHO688" s="416"/>
      <c r="LHP688" s="416"/>
      <c r="LHQ688" s="416"/>
      <c r="LHR688" s="417"/>
      <c r="LHS688" s="417"/>
      <c r="LHT688" s="417"/>
      <c r="LHU688" s="417"/>
      <c r="LHV688" s="417"/>
      <c r="LHW688" s="417"/>
      <c r="LHX688" s="417"/>
      <c r="LHY688" s="417"/>
      <c r="LHZ688" s="417"/>
      <c r="LIA688" s="417"/>
      <c r="LIB688" s="417"/>
      <c r="LIC688" s="417"/>
      <c r="LID688" s="417"/>
      <c r="LIE688" s="417"/>
      <c r="LIF688" s="417"/>
      <c r="LIG688" s="417"/>
      <c r="LIH688" s="417"/>
      <c r="LII688" s="417"/>
      <c r="LIJ688" s="417"/>
      <c r="LIK688" s="417"/>
      <c r="LIL688" s="417"/>
      <c r="LIM688" s="417"/>
      <c r="LIN688" s="417"/>
      <c r="LIO688" s="417"/>
      <c r="LIP688" s="418"/>
      <c r="LIQ688" s="418"/>
      <c r="LIR688" s="418"/>
      <c r="LIS688" s="418"/>
      <c r="LIT688" s="418"/>
      <c r="LIU688" s="417"/>
      <c r="LIV688" s="417"/>
      <c r="LIW688" s="418"/>
      <c r="LIX688" s="418"/>
      <c r="LIY688" s="417"/>
      <c r="LIZ688" s="417"/>
      <c r="LJA688" s="418"/>
      <c r="LJB688" s="418"/>
      <c r="LJC688" s="417"/>
      <c r="LJD688" s="417"/>
      <c r="LJE688" s="417"/>
      <c r="LJF688" s="417"/>
      <c r="LJG688" s="417"/>
      <c r="LJH688" s="417"/>
      <c r="LJI688" s="417"/>
      <c r="LJJ688" s="418"/>
      <c r="LJK688" s="418"/>
      <c r="LJL688" s="417"/>
      <c r="LJM688" s="417"/>
      <c r="LJN688" s="418"/>
      <c r="LJO688" s="418"/>
      <c r="LJP688" s="417"/>
      <c r="LJQ688" s="417"/>
      <c r="LJR688" s="417"/>
      <c r="LJS688" s="417"/>
      <c r="LJT688" s="417"/>
      <c r="LJU688" s="411"/>
      <c r="LJV688" s="443"/>
      <c r="LJW688" s="417"/>
      <c r="LJX688" s="417"/>
      <c r="LJY688" s="417"/>
      <c r="LJZ688" s="417"/>
      <c r="LKA688" s="417"/>
      <c r="LKB688" s="417"/>
      <c r="LKC688" s="417"/>
      <c r="LKD688" s="416"/>
      <c r="LKE688" s="416"/>
      <c r="LKF688" s="416"/>
      <c r="LKG688" s="416"/>
      <c r="LKH688" s="416"/>
      <c r="LKI688" s="416"/>
      <c r="LKJ688" s="416"/>
      <c r="LKK688" s="416"/>
      <c r="LKL688" s="416"/>
      <c r="LKM688" s="416"/>
      <c r="LKN688" s="416"/>
      <c r="LKO688" s="416"/>
      <c r="LKP688" s="416"/>
      <c r="LKQ688" s="416"/>
      <c r="LKR688" s="416"/>
      <c r="LKS688" s="416"/>
      <c r="LKT688" s="416"/>
      <c r="LKU688" s="416"/>
      <c r="LKV688" s="416"/>
      <c r="LKW688" s="416"/>
      <c r="LKX688" s="416"/>
      <c r="LKY688" s="416"/>
      <c r="LKZ688" s="416"/>
      <c r="LLA688" s="416"/>
      <c r="LLB688" s="416"/>
      <c r="LLC688" s="416"/>
      <c r="LLD688" s="416"/>
      <c r="LLE688" s="416"/>
      <c r="LLF688" s="416"/>
      <c r="LLG688" s="416"/>
      <c r="LLH688" s="416"/>
      <c r="LLI688" s="416"/>
      <c r="LLJ688" s="416"/>
      <c r="LLK688" s="416"/>
      <c r="LLL688" s="416"/>
      <c r="LLM688" s="416"/>
      <c r="LLN688" s="416"/>
      <c r="LLO688" s="416"/>
      <c r="LLP688" s="416"/>
      <c r="LLQ688" s="416"/>
      <c r="LLR688" s="416"/>
      <c r="LLS688" s="416"/>
      <c r="LLT688" s="416"/>
      <c r="LLU688" s="416"/>
      <c r="LLV688" s="417"/>
      <c r="LLW688" s="417"/>
      <c r="LLX688" s="417"/>
      <c r="LLY688" s="417"/>
      <c r="LLZ688" s="417"/>
      <c r="LMA688" s="417"/>
      <c r="LMB688" s="417"/>
      <c r="LMC688" s="417"/>
      <c r="LMD688" s="417"/>
      <c r="LME688" s="417"/>
      <c r="LMF688" s="417"/>
      <c r="LMG688" s="417"/>
      <c r="LMH688" s="417"/>
      <c r="LMI688" s="417"/>
      <c r="LMJ688" s="417"/>
      <c r="LMK688" s="417"/>
      <c r="LML688" s="417"/>
      <c r="LMM688" s="417"/>
      <c r="LMN688" s="417"/>
      <c r="LMO688" s="417"/>
      <c r="LMP688" s="417"/>
      <c r="LMQ688" s="417"/>
      <c r="LMR688" s="417"/>
      <c r="LMS688" s="417"/>
      <c r="LMT688" s="418"/>
      <c r="LMU688" s="418"/>
      <c r="LMV688" s="418"/>
      <c r="LMW688" s="418"/>
      <c r="LMX688" s="418"/>
      <c r="LMY688" s="417"/>
      <c r="LMZ688" s="417"/>
      <c r="LNA688" s="418"/>
      <c r="LNB688" s="418"/>
      <c r="LNC688" s="417"/>
      <c r="LND688" s="417"/>
      <c r="LNE688" s="418"/>
      <c r="LNF688" s="418"/>
      <c r="LNG688" s="417"/>
      <c r="LNH688" s="417"/>
      <c r="LNI688" s="417"/>
      <c r="LNJ688" s="417"/>
      <c r="LNK688" s="417"/>
      <c r="LNL688" s="417"/>
      <c r="LNM688" s="417"/>
      <c r="LNN688" s="418"/>
      <c r="LNO688" s="418"/>
      <c r="LNP688" s="417"/>
      <c r="LNQ688" s="417"/>
      <c r="LNR688" s="418"/>
      <c r="LNS688" s="418"/>
      <c r="LNT688" s="417"/>
      <c r="LNU688" s="417"/>
      <c r="LNV688" s="417"/>
      <c r="LNW688" s="417"/>
      <c r="LNX688" s="417"/>
      <c r="LNY688" s="411"/>
      <c r="LNZ688" s="443"/>
      <c r="LOA688" s="417"/>
      <c r="LOB688" s="417"/>
      <c r="LOC688" s="417"/>
      <c r="LOD688" s="417"/>
      <c r="LOE688" s="417"/>
      <c r="LOF688" s="417"/>
      <c r="LOG688" s="417"/>
      <c r="LOH688" s="416"/>
      <c r="LOI688" s="416"/>
      <c r="LOJ688" s="416"/>
      <c r="LOK688" s="416"/>
      <c r="LOL688" s="416"/>
      <c r="LOM688" s="416"/>
      <c r="LON688" s="416"/>
      <c r="LOO688" s="416"/>
      <c r="LOP688" s="416"/>
      <c r="LOQ688" s="416"/>
      <c r="LOR688" s="416"/>
      <c r="LOS688" s="416"/>
      <c r="LOT688" s="416"/>
      <c r="LOU688" s="416"/>
      <c r="LOV688" s="416"/>
      <c r="LOW688" s="416"/>
      <c r="LOX688" s="416"/>
      <c r="LOY688" s="416"/>
      <c r="LOZ688" s="416"/>
      <c r="LPA688" s="416"/>
      <c r="LPB688" s="416"/>
      <c r="LPC688" s="416"/>
      <c r="LPD688" s="416"/>
      <c r="LPE688" s="416"/>
      <c r="LPF688" s="416"/>
      <c r="LPG688" s="416"/>
      <c r="LPH688" s="416"/>
      <c r="LPI688" s="416"/>
      <c r="LPJ688" s="416"/>
      <c r="LPK688" s="416"/>
      <c r="LPL688" s="416"/>
      <c r="LPM688" s="416"/>
      <c r="LPN688" s="416"/>
      <c r="LPO688" s="416"/>
      <c r="LPP688" s="416"/>
      <c r="LPQ688" s="416"/>
      <c r="LPR688" s="416"/>
      <c r="LPS688" s="416"/>
      <c r="LPT688" s="416"/>
      <c r="LPU688" s="416"/>
      <c r="LPV688" s="416"/>
      <c r="LPW688" s="416"/>
      <c r="LPX688" s="416"/>
      <c r="LPY688" s="416"/>
      <c r="LPZ688" s="417"/>
      <c r="LQA688" s="417"/>
      <c r="LQB688" s="417"/>
      <c r="LQC688" s="417"/>
      <c r="LQD688" s="417"/>
      <c r="LQE688" s="417"/>
      <c r="LQF688" s="417"/>
      <c r="LQG688" s="417"/>
      <c r="LQH688" s="417"/>
      <c r="LQI688" s="417"/>
      <c r="LQJ688" s="417"/>
      <c r="LQK688" s="417"/>
      <c r="LQL688" s="417"/>
      <c r="LQM688" s="417"/>
      <c r="LQN688" s="417"/>
      <c r="LQO688" s="417"/>
      <c r="LQP688" s="417"/>
      <c r="LQQ688" s="417"/>
      <c r="LQR688" s="417"/>
      <c r="LQS688" s="417"/>
      <c r="LQT688" s="417"/>
      <c r="LQU688" s="417"/>
      <c r="LQV688" s="417"/>
      <c r="LQW688" s="417"/>
      <c r="LQX688" s="418"/>
      <c r="LQY688" s="418"/>
      <c r="LQZ688" s="418"/>
      <c r="LRA688" s="418"/>
      <c r="LRB688" s="418"/>
      <c r="LRC688" s="417"/>
      <c r="LRD688" s="417"/>
      <c r="LRE688" s="418"/>
      <c r="LRF688" s="418"/>
      <c r="LRG688" s="417"/>
      <c r="LRH688" s="417"/>
      <c r="LRI688" s="418"/>
      <c r="LRJ688" s="418"/>
      <c r="LRK688" s="417"/>
      <c r="LRL688" s="417"/>
      <c r="LRM688" s="417"/>
      <c r="LRN688" s="417"/>
      <c r="LRO688" s="417"/>
      <c r="LRP688" s="417"/>
      <c r="LRQ688" s="417"/>
      <c r="LRR688" s="418"/>
      <c r="LRS688" s="418"/>
      <c r="LRT688" s="417"/>
      <c r="LRU688" s="417"/>
      <c r="LRV688" s="418"/>
      <c r="LRW688" s="418"/>
      <c r="LRX688" s="417"/>
      <c r="LRY688" s="417"/>
      <c r="LRZ688" s="417"/>
      <c r="LSA688" s="417"/>
      <c r="LSB688" s="417"/>
      <c r="LSC688" s="411"/>
      <c r="LSD688" s="443"/>
      <c r="LSE688" s="417"/>
      <c r="LSF688" s="417"/>
      <c r="LSG688" s="417"/>
      <c r="LSH688" s="417"/>
      <c r="LSI688" s="417"/>
      <c r="LSJ688" s="417"/>
      <c r="LSK688" s="417"/>
      <c r="LSL688" s="416"/>
      <c r="LSM688" s="416"/>
      <c r="LSN688" s="416"/>
      <c r="LSO688" s="416"/>
      <c r="LSP688" s="416"/>
      <c r="LSQ688" s="416"/>
      <c r="LSR688" s="416"/>
      <c r="LSS688" s="416"/>
      <c r="LST688" s="416"/>
      <c r="LSU688" s="416"/>
      <c r="LSV688" s="416"/>
      <c r="LSW688" s="416"/>
      <c r="LSX688" s="416"/>
      <c r="LSY688" s="416"/>
      <c r="LSZ688" s="416"/>
      <c r="LTA688" s="416"/>
      <c r="LTB688" s="416"/>
      <c r="LTC688" s="416"/>
      <c r="LTD688" s="416"/>
      <c r="LTE688" s="416"/>
      <c r="LTF688" s="416"/>
      <c r="LTG688" s="416"/>
      <c r="LTH688" s="416"/>
      <c r="LTI688" s="416"/>
      <c r="LTJ688" s="416"/>
      <c r="LTK688" s="416"/>
      <c r="LTL688" s="416"/>
      <c r="LTM688" s="416"/>
      <c r="LTN688" s="416"/>
      <c r="LTO688" s="416"/>
      <c r="LTP688" s="416"/>
      <c r="LTQ688" s="416"/>
      <c r="LTR688" s="416"/>
      <c r="LTS688" s="416"/>
      <c r="LTT688" s="416"/>
      <c r="LTU688" s="416"/>
      <c r="LTV688" s="416"/>
      <c r="LTW688" s="416"/>
      <c r="LTX688" s="416"/>
      <c r="LTY688" s="416"/>
      <c r="LTZ688" s="416"/>
      <c r="LUA688" s="416"/>
      <c r="LUB688" s="416"/>
      <c r="LUC688" s="416"/>
      <c r="LUD688" s="417"/>
      <c r="LUE688" s="417"/>
      <c r="LUF688" s="417"/>
      <c r="LUG688" s="417"/>
      <c r="LUH688" s="417"/>
      <c r="LUI688" s="417"/>
      <c r="LUJ688" s="417"/>
      <c r="LUK688" s="417"/>
      <c r="LUL688" s="417"/>
      <c r="LUM688" s="417"/>
      <c r="LUN688" s="417"/>
      <c r="LUO688" s="417"/>
      <c r="LUP688" s="417"/>
      <c r="LUQ688" s="417"/>
      <c r="LUR688" s="417"/>
      <c r="LUS688" s="417"/>
      <c r="LUT688" s="417"/>
      <c r="LUU688" s="417"/>
      <c r="LUV688" s="417"/>
      <c r="LUW688" s="417"/>
      <c r="LUX688" s="417"/>
      <c r="LUY688" s="417"/>
      <c r="LUZ688" s="417"/>
      <c r="LVA688" s="417"/>
      <c r="LVB688" s="418"/>
      <c r="LVC688" s="418"/>
      <c r="LVD688" s="418"/>
      <c r="LVE688" s="418"/>
      <c r="LVF688" s="418"/>
      <c r="LVG688" s="417"/>
      <c r="LVH688" s="417"/>
      <c r="LVI688" s="418"/>
      <c r="LVJ688" s="418"/>
      <c r="LVK688" s="417"/>
      <c r="LVL688" s="417"/>
      <c r="LVM688" s="418"/>
      <c r="LVN688" s="418"/>
      <c r="LVO688" s="417"/>
      <c r="LVP688" s="417"/>
      <c r="LVQ688" s="417"/>
      <c r="LVR688" s="417"/>
      <c r="LVS688" s="417"/>
      <c r="LVT688" s="417"/>
      <c r="LVU688" s="417"/>
      <c r="LVV688" s="418"/>
      <c r="LVW688" s="418"/>
      <c r="LVX688" s="417"/>
      <c r="LVY688" s="417"/>
      <c r="LVZ688" s="418"/>
      <c r="LWA688" s="418"/>
      <c r="LWB688" s="417"/>
      <c r="LWC688" s="417"/>
      <c r="LWD688" s="417"/>
      <c r="LWE688" s="417"/>
      <c r="LWF688" s="417"/>
      <c r="LWG688" s="411"/>
      <c r="LWH688" s="443"/>
      <c r="LWI688" s="417"/>
      <c r="LWJ688" s="417"/>
      <c r="LWK688" s="417"/>
      <c r="LWL688" s="417"/>
      <c r="LWM688" s="417"/>
      <c r="LWN688" s="417"/>
      <c r="LWO688" s="417"/>
      <c r="LWP688" s="416"/>
      <c r="LWQ688" s="416"/>
      <c r="LWR688" s="416"/>
      <c r="LWS688" s="416"/>
      <c r="LWT688" s="416"/>
      <c r="LWU688" s="416"/>
      <c r="LWV688" s="416"/>
      <c r="LWW688" s="416"/>
      <c r="LWX688" s="416"/>
      <c r="LWY688" s="416"/>
      <c r="LWZ688" s="416"/>
      <c r="LXA688" s="416"/>
      <c r="LXB688" s="416"/>
      <c r="LXC688" s="416"/>
      <c r="LXD688" s="416"/>
      <c r="LXE688" s="416"/>
      <c r="LXF688" s="416"/>
      <c r="LXG688" s="416"/>
      <c r="LXH688" s="416"/>
      <c r="LXI688" s="416"/>
      <c r="LXJ688" s="416"/>
      <c r="LXK688" s="416"/>
      <c r="LXL688" s="416"/>
      <c r="LXM688" s="416"/>
      <c r="LXN688" s="416"/>
      <c r="LXO688" s="416"/>
      <c r="LXP688" s="416"/>
      <c r="LXQ688" s="416"/>
      <c r="LXR688" s="416"/>
      <c r="LXS688" s="416"/>
      <c r="LXT688" s="416"/>
      <c r="LXU688" s="416"/>
      <c r="LXV688" s="416"/>
      <c r="LXW688" s="416"/>
      <c r="LXX688" s="416"/>
      <c r="LXY688" s="416"/>
      <c r="LXZ688" s="416"/>
      <c r="LYA688" s="416"/>
      <c r="LYB688" s="416"/>
      <c r="LYC688" s="416"/>
      <c r="LYD688" s="416"/>
      <c r="LYE688" s="416"/>
      <c r="LYF688" s="416"/>
      <c r="LYG688" s="416"/>
      <c r="LYH688" s="417"/>
      <c r="LYI688" s="417"/>
      <c r="LYJ688" s="417"/>
      <c r="LYK688" s="417"/>
      <c r="LYL688" s="417"/>
      <c r="LYM688" s="417"/>
      <c r="LYN688" s="417"/>
      <c r="LYO688" s="417"/>
      <c r="LYP688" s="417"/>
      <c r="LYQ688" s="417"/>
      <c r="LYR688" s="417"/>
      <c r="LYS688" s="417"/>
      <c r="LYT688" s="417"/>
      <c r="LYU688" s="417"/>
      <c r="LYV688" s="417"/>
      <c r="LYW688" s="417"/>
      <c r="LYX688" s="417"/>
      <c r="LYY688" s="417"/>
      <c r="LYZ688" s="417"/>
      <c r="LZA688" s="417"/>
      <c r="LZB688" s="417"/>
      <c r="LZC688" s="417"/>
      <c r="LZD688" s="417"/>
      <c r="LZE688" s="417"/>
      <c r="LZF688" s="418"/>
      <c r="LZG688" s="418"/>
      <c r="LZH688" s="418"/>
      <c r="LZI688" s="418"/>
      <c r="LZJ688" s="418"/>
      <c r="LZK688" s="417"/>
      <c r="LZL688" s="417"/>
      <c r="LZM688" s="418"/>
      <c r="LZN688" s="418"/>
      <c r="LZO688" s="417"/>
      <c r="LZP688" s="417"/>
      <c r="LZQ688" s="418"/>
      <c r="LZR688" s="418"/>
      <c r="LZS688" s="417"/>
      <c r="LZT688" s="417"/>
      <c r="LZU688" s="417"/>
      <c r="LZV688" s="417"/>
      <c r="LZW688" s="417"/>
      <c r="LZX688" s="417"/>
      <c r="LZY688" s="417"/>
      <c r="LZZ688" s="418"/>
      <c r="MAA688" s="418"/>
      <c r="MAB688" s="417"/>
      <c r="MAC688" s="417"/>
      <c r="MAD688" s="418"/>
      <c r="MAE688" s="418"/>
      <c r="MAF688" s="417"/>
      <c r="MAG688" s="417"/>
      <c r="MAH688" s="417"/>
      <c r="MAI688" s="417"/>
      <c r="MAJ688" s="417"/>
      <c r="MAK688" s="411"/>
      <c r="MAL688" s="443"/>
      <c r="MAM688" s="417"/>
      <c r="MAN688" s="417"/>
      <c r="MAO688" s="417"/>
      <c r="MAP688" s="417"/>
      <c r="MAQ688" s="417"/>
      <c r="MAR688" s="417"/>
      <c r="MAS688" s="417"/>
      <c r="MAT688" s="416"/>
      <c r="MAU688" s="416"/>
      <c r="MAV688" s="416"/>
      <c r="MAW688" s="416"/>
      <c r="MAX688" s="416"/>
      <c r="MAY688" s="416"/>
      <c r="MAZ688" s="416"/>
      <c r="MBA688" s="416"/>
      <c r="MBB688" s="416"/>
      <c r="MBC688" s="416"/>
      <c r="MBD688" s="416"/>
      <c r="MBE688" s="416"/>
      <c r="MBF688" s="416"/>
      <c r="MBG688" s="416"/>
      <c r="MBH688" s="416"/>
      <c r="MBI688" s="416"/>
      <c r="MBJ688" s="416"/>
      <c r="MBK688" s="416"/>
      <c r="MBL688" s="416"/>
      <c r="MBM688" s="416"/>
      <c r="MBN688" s="416"/>
      <c r="MBO688" s="416"/>
      <c r="MBP688" s="416"/>
      <c r="MBQ688" s="416"/>
      <c r="MBR688" s="416"/>
      <c r="MBS688" s="416"/>
      <c r="MBT688" s="416"/>
      <c r="MBU688" s="416"/>
      <c r="MBV688" s="416"/>
      <c r="MBW688" s="416"/>
      <c r="MBX688" s="416"/>
      <c r="MBY688" s="416"/>
      <c r="MBZ688" s="416"/>
      <c r="MCA688" s="416"/>
      <c r="MCB688" s="416"/>
      <c r="MCC688" s="416"/>
      <c r="MCD688" s="416"/>
      <c r="MCE688" s="416"/>
      <c r="MCF688" s="416"/>
      <c r="MCG688" s="416"/>
      <c r="MCH688" s="416"/>
      <c r="MCI688" s="416"/>
      <c r="MCJ688" s="416"/>
      <c r="MCK688" s="416"/>
      <c r="MCL688" s="417"/>
      <c r="MCM688" s="417"/>
      <c r="MCN688" s="417"/>
      <c r="MCO688" s="417"/>
      <c r="MCP688" s="417"/>
      <c r="MCQ688" s="417"/>
      <c r="MCR688" s="417"/>
      <c r="MCS688" s="417"/>
      <c r="MCT688" s="417"/>
      <c r="MCU688" s="417"/>
      <c r="MCV688" s="417"/>
      <c r="MCW688" s="417"/>
      <c r="MCX688" s="417"/>
      <c r="MCY688" s="417"/>
      <c r="MCZ688" s="417"/>
      <c r="MDA688" s="417"/>
      <c r="MDB688" s="417"/>
      <c r="MDC688" s="417"/>
      <c r="MDD688" s="417"/>
      <c r="MDE688" s="417"/>
      <c r="MDF688" s="417"/>
      <c r="MDG688" s="417"/>
      <c r="MDH688" s="417"/>
      <c r="MDI688" s="417"/>
      <c r="MDJ688" s="418"/>
      <c r="MDK688" s="418"/>
      <c r="MDL688" s="418"/>
      <c r="MDM688" s="418"/>
      <c r="MDN688" s="418"/>
      <c r="MDO688" s="417"/>
      <c r="MDP688" s="417"/>
      <c r="MDQ688" s="418"/>
      <c r="MDR688" s="418"/>
      <c r="MDS688" s="417"/>
      <c r="MDT688" s="417"/>
      <c r="MDU688" s="418"/>
      <c r="MDV688" s="418"/>
      <c r="MDW688" s="417"/>
      <c r="MDX688" s="417"/>
      <c r="MDY688" s="417"/>
      <c r="MDZ688" s="417"/>
      <c r="MEA688" s="417"/>
      <c r="MEB688" s="417"/>
      <c r="MEC688" s="417"/>
      <c r="MED688" s="418"/>
      <c r="MEE688" s="418"/>
      <c r="MEF688" s="417"/>
      <c r="MEG688" s="417"/>
      <c r="MEH688" s="418"/>
      <c r="MEI688" s="418"/>
      <c r="MEJ688" s="417"/>
      <c r="MEK688" s="417"/>
      <c r="MEL688" s="417"/>
      <c r="MEM688" s="417"/>
      <c r="MEN688" s="417"/>
      <c r="MEO688" s="411"/>
      <c r="MEP688" s="443"/>
      <c r="MEQ688" s="417"/>
      <c r="MER688" s="417"/>
      <c r="MES688" s="417"/>
      <c r="MET688" s="417"/>
      <c r="MEU688" s="417"/>
      <c r="MEV688" s="417"/>
      <c r="MEW688" s="417"/>
      <c r="MEX688" s="416"/>
      <c r="MEY688" s="416"/>
      <c r="MEZ688" s="416"/>
      <c r="MFA688" s="416"/>
      <c r="MFB688" s="416"/>
      <c r="MFC688" s="416"/>
      <c r="MFD688" s="416"/>
      <c r="MFE688" s="416"/>
      <c r="MFF688" s="416"/>
      <c r="MFG688" s="416"/>
      <c r="MFH688" s="416"/>
      <c r="MFI688" s="416"/>
      <c r="MFJ688" s="416"/>
      <c r="MFK688" s="416"/>
      <c r="MFL688" s="416"/>
      <c r="MFM688" s="416"/>
      <c r="MFN688" s="416"/>
      <c r="MFO688" s="416"/>
      <c r="MFP688" s="416"/>
      <c r="MFQ688" s="416"/>
      <c r="MFR688" s="416"/>
      <c r="MFS688" s="416"/>
      <c r="MFT688" s="416"/>
      <c r="MFU688" s="416"/>
      <c r="MFV688" s="416"/>
      <c r="MFW688" s="416"/>
      <c r="MFX688" s="416"/>
      <c r="MFY688" s="416"/>
      <c r="MFZ688" s="416"/>
      <c r="MGA688" s="416"/>
      <c r="MGB688" s="416"/>
      <c r="MGC688" s="416"/>
      <c r="MGD688" s="416"/>
      <c r="MGE688" s="416"/>
      <c r="MGF688" s="416"/>
      <c r="MGG688" s="416"/>
      <c r="MGH688" s="416"/>
      <c r="MGI688" s="416"/>
      <c r="MGJ688" s="416"/>
      <c r="MGK688" s="416"/>
      <c r="MGL688" s="416"/>
      <c r="MGM688" s="416"/>
      <c r="MGN688" s="416"/>
      <c r="MGO688" s="416"/>
      <c r="MGP688" s="417"/>
      <c r="MGQ688" s="417"/>
      <c r="MGR688" s="417"/>
      <c r="MGS688" s="417"/>
      <c r="MGT688" s="417"/>
      <c r="MGU688" s="417"/>
      <c r="MGV688" s="417"/>
      <c r="MGW688" s="417"/>
      <c r="MGX688" s="417"/>
      <c r="MGY688" s="417"/>
      <c r="MGZ688" s="417"/>
      <c r="MHA688" s="417"/>
      <c r="MHB688" s="417"/>
      <c r="MHC688" s="417"/>
      <c r="MHD688" s="417"/>
      <c r="MHE688" s="417"/>
      <c r="MHF688" s="417"/>
      <c r="MHG688" s="417"/>
      <c r="MHH688" s="417"/>
      <c r="MHI688" s="417"/>
      <c r="MHJ688" s="417"/>
      <c r="MHK688" s="417"/>
      <c r="MHL688" s="417"/>
      <c r="MHM688" s="417"/>
      <c r="MHN688" s="418"/>
      <c r="MHO688" s="418"/>
      <c r="MHP688" s="418"/>
      <c r="MHQ688" s="418"/>
      <c r="MHR688" s="418"/>
      <c r="MHS688" s="417"/>
      <c r="MHT688" s="417"/>
      <c r="MHU688" s="418"/>
      <c r="MHV688" s="418"/>
      <c r="MHW688" s="417"/>
      <c r="MHX688" s="417"/>
      <c r="MHY688" s="418"/>
      <c r="MHZ688" s="418"/>
      <c r="MIA688" s="417"/>
      <c r="MIB688" s="417"/>
      <c r="MIC688" s="417"/>
      <c r="MID688" s="417"/>
      <c r="MIE688" s="417"/>
      <c r="MIF688" s="417"/>
      <c r="MIG688" s="417"/>
      <c r="MIH688" s="418"/>
      <c r="MII688" s="418"/>
      <c r="MIJ688" s="417"/>
      <c r="MIK688" s="417"/>
      <c r="MIL688" s="418"/>
      <c r="MIM688" s="418"/>
      <c r="MIN688" s="417"/>
      <c r="MIO688" s="417"/>
      <c r="MIP688" s="417"/>
      <c r="MIQ688" s="417"/>
      <c r="MIR688" s="417"/>
      <c r="MIS688" s="411"/>
      <c r="MIT688" s="443"/>
      <c r="MIU688" s="417"/>
      <c r="MIV688" s="417"/>
      <c r="MIW688" s="417"/>
      <c r="MIX688" s="417"/>
      <c r="MIY688" s="417"/>
      <c r="MIZ688" s="417"/>
      <c r="MJA688" s="417"/>
      <c r="MJB688" s="416"/>
      <c r="MJC688" s="416"/>
      <c r="MJD688" s="416"/>
      <c r="MJE688" s="416"/>
      <c r="MJF688" s="416"/>
      <c r="MJG688" s="416"/>
      <c r="MJH688" s="416"/>
      <c r="MJI688" s="416"/>
      <c r="MJJ688" s="416"/>
      <c r="MJK688" s="416"/>
      <c r="MJL688" s="416"/>
      <c r="MJM688" s="416"/>
      <c r="MJN688" s="416"/>
      <c r="MJO688" s="416"/>
      <c r="MJP688" s="416"/>
      <c r="MJQ688" s="416"/>
      <c r="MJR688" s="416"/>
      <c r="MJS688" s="416"/>
      <c r="MJT688" s="416"/>
      <c r="MJU688" s="416"/>
      <c r="MJV688" s="416"/>
      <c r="MJW688" s="416"/>
      <c r="MJX688" s="416"/>
      <c r="MJY688" s="416"/>
      <c r="MJZ688" s="416"/>
      <c r="MKA688" s="416"/>
      <c r="MKB688" s="416"/>
      <c r="MKC688" s="416"/>
      <c r="MKD688" s="416"/>
      <c r="MKE688" s="416"/>
      <c r="MKF688" s="416"/>
      <c r="MKG688" s="416"/>
      <c r="MKH688" s="416"/>
      <c r="MKI688" s="416"/>
      <c r="MKJ688" s="416"/>
      <c r="MKK688" s="416"/>
      <c r="MKL688" s="416"/>
      <c r="MKM688" s="416"/>
      <c r="MKN688" s="416"/>
      <c r="MKO688" s="416"/>
      <c r="MKP688" s="416"/>
      <c r="MKQ688" s="416"/>
      <c r="MKR688" s="416"/>
      <c r="MKS688" s="416"/>
      <c r="MKT688" s="417"/>
      <c r="MKU688" s="417"/>
      <c r="MKV688" s="417"/>
      <c r="MKW688" s="417"/>
      <c r="MKX688" s="417"/>
      <c r="MKY688" s="417"/>
      <c r="MKZ688" s="417"/>
      <c r="MLA688" s="417"/>
      <c r="MLB688" s="417"/>
      <c r="MLC688" s="417"/>
      <c r="MLD688" s="417"/>
      <c r="MLE688" s="417"/>
      <c r="MLF688" s="417"/>
      <c r="MLG688" s="417"/>
      <c r="MLH688" s="417"/>
      <c r="MLI688" s="417"/>
      <c r="MLJ688" s="417"/>
      <c r="MLK688" s="417"/>
      <c r="MLL688" s="417"/>
      <c r="MLM688" s="417"/>
      <c r="MLN688" s="417"/>
      <c r="MLO688" s="417"/>
      <c r="MLP688" s="417"/>
      <c r="MLQ688" s="417"/>
      <c r="MLR688" s="418"/>
      <c r="MLS688" s="418"/>
      <c r="MLT688" s="418"/>
      <c r="MLU688" s="418"/>
      <c r="MLV688" s="418"/>
      <c r="MLW688" s="417"/>
      <c r="MLX688" s="417"/>
      <c r="MLY688" s="418"/>
      <c r="MLZ688" s="418"/>
      <c r="MMA688" s="417"/>
      <c r="MMB688" s="417"/>
      <c r="MMC688" s="418"/>
      <c r="MMD688" s="418"/>
      <c r="MME688" s="417"/>
      <c r="MMF688" s="417"/>
      <c r="MMG688" s="417"/>
      <c r="MMH688" s="417"/>
      <c r="MMI688" s="417"/>
      <c r="MMJ688" s="417"/>
      <c r="MMK688" s="417"/>
      <c r="MML688" s="418"/>
      <c r="MMM688" s="418"/>
      <c r="MMN688" s="417"/>
      <c r="MMO688" s="417"/>
      <c r="MMP688" s="418"/>
      <c r="MMQ688" s="418"/>
      <c r="MMR688" s="417"/>
      <c r="MMS688" s="417"/>
      <c r="MMT688" s="417"/>
      <c r="MMU688" s="417"/>
      <c r="MMV688" s="417"/>
      <c r="MMW688" s="411"/>
      <c r="MMX688" s="443"/>
      <c r="MMY688" s="417"/>
      <c r="MMZ688" s="417"/>
      <c r="MNA688" s="417"/>
      <c r="MNB688" s="417"/>
      <c r="MNC688" s="417"/>
      <c r="MND688" s="417"/>
      <c r="MNE688" s="417"/>
      <c r="MNF688" s="416"/>
      <c r="MNG688" s="416"/>
      <c r="MNH688" s="416"/>
      <c r="MNI688" s="416"/>
      <c r="MNJ688" s="416"/>
      <c r="MNK688" s="416"/>
      <c r="MNL688" s="416"/>
      <c r="MNM688" s="416"/>
      <c r="MNN688" s="416"/>
      <c r="MNO688" s="416"/>
      <c r="MNP688" s="416"/>
      <c r="MNQ688" s="416"/>
      <c r="MNR688" s="416"/>
      <c r="MNS688" s="416"/>
      <c r="MNT688" s="416"/>
      <c r="MNU688" s="416"/>
      <c r="MNV688" s="416"/>
      <c r="MNW688" s="416"/>
      <c r="MNX688" s="416"/>
      <c r="MNY688" s="416"/>
      <c r="MNZ688" s="416"/>
      <c r="MOA688" s="416"/>
      <c r="MOB688" s="416"/>
      <c r="MOC688" s="416"/>
      <c r="MOD688" s="416"/>
      <c r="MOE688" s="416"/>
      <c r="MOF688" s="416"/>
      <c r="MOG688" s="416"/>
      <c r="MOH688" s="416"/>
      <c r="MOI688" s="416"/>
      <c r="MOJ688" s="416"/>
      <c r="MOK688" s="416"/>
      <c r="MOL688" s="416"/>
      <c r="MOM688" s="416"/>
      <c r="MON688" s="416"/>
      <c r="MOO688" s="416"/>
      <c r="MOP688" s="416"/>
      <c r="MOQ688" s="416"/>
      <c r="MOR688" s="416"/>
      <c r="MOS688" s="416"/>
      <c r="MOT688" s="416"/>
      <c r="MOU688" s="416"/>
      <c r="MOV688" s="416"/>
      <c r="MOW688" s="416"/>
      <c r="MOX688" s="417"/>
      <c r="MOY688" s="417"/>
      <c r="MOZ688" s="417"/>
      <c r="MPA688" s="417"/>
      <c r="MPB688" s="417"/>
      <c r="MPC688" s="417"/>
      <c r="MPD688" s="417"/>
      <c r="MPE688" s="417"/>
      <c r="MPF688" s="417"/>
      <c r="MPG688" s="417"/>
      <c r="MPH688" s="417"/>
      <c r="MPI688" s="417"/>
      <c r="MPJ688" s="417"/>
      <c r="MPK688" s="417"/>
      <c r="MPL688" s="417"/>
      <c r="MPM688" s="417"/>
      <c r="MPN688" s="417"/>
      <c r="MPO688" s="417"/>
      <c r="MPP688" s="417"/>
      <c r="MPQ688" s="417"/>
      <c r="MPR688" s="417"/>
      <c r="MPS688" s="417"/>
      <c r="MPT688" s="417"/>
      <c r="MPU688" s="417"/>
      <c r="MPV688" s="418"/>
      <c r="MPW688" s="418"/>
      <c r="MPX688" s="418"/>
      <c r="MPY688" s="418"/>
      <c r="MPZ688" s="418"/>
      <c r="MQA688" s="417"/>
      <c r="MQB688" s="417"/>
      <c r="MQC688" s="418"/>
      <c r="MQD688" s="418"/>
      <c r="MQE688" s="417"/>
      <c r="MQF688" s="417"/>
      <c r="MQG688" s="418"/>
      <c r="MQH688" s="418"/>
      <c r="MQI688" s="417"/>
      <c r="MQJ688" s="417"/>
      <c r="MQK688" s="417"/>
      <c r="MQL688" s="417"/>
      <c r="MQM688" s="417"/>
      <c r="MQN688" s="417"/>
      <c r="MQO688" s="417"/>
      <c r="MQP688" s="418"/>
      <c r="MQQ688" s="418"/>
      <c r="MQR688" s="417"/>
      <c r="MQS688" s="417"/>
      <c r="MQT688" s="418"/>
      <c r="MQU688" s="418"/>
      <c r="MQV688" s="417"/>
      <c r="MQW688" s="417"/>
      <c r="MQX688" s="417"/>
      <c r="MQY688" s="417"/>
      <c r="MQZ688" s="417"/>
      <c r="MRA688" s="411"/>
      <c r="MRB688" s="443"/>
      <c r="MRC688" s="417"/>
      <c r="MRD688" s="417"/>
      <c r="MRE688" s="417"/>
      <c r="MRF688" s="417"/>
      <c r="MRG688" s="417"/>
      <c r="MRH688" s="417"/>
      <c r="MRI688" s="417"/>
      <c r="MRJ688" s="416"/>
      <c r="MRK688" s="416"/>
      <c r="MRL688" s="416"/>
      <c r="MRM688" s="416"/>
      <c r="MRN688" s="416"/>
      <c r="MRO688" s="416"/>
      <c r="MRP688" s="416"/>
      <c r="MRQ688" s="416"/>
      <c r="MRR688" s="416"/>
      <c r="MRS688" s="416"/>
      <c r="MRT688" s="416"/>
      <c r="MRU688" s="416"/>
      <c r="MRV688" s="416"/>
      <c r="MRW688" s="416"/>
      <c r="MRX688" s="416"/>
      <c r="MRY688" s="416"/>
      <c r="MRZ688" s="416"/>
      <c r="MSA688" s="416"/>
      <c r="MSB688" s="416"/>
      <c r="MSC688" s="416"/>
      <c r="MSD688" s="416"/>
      <c r="MSE688" s="416"/>
      <c r="MSF688" s="416"/>
      <c r="MSG688" s="416"/>
      <c r="MSH688" s="416"/>
      <c r="MSI688" s="416"/>
      <c r="MSJ688" s="416"/>
      <c r="MSK688" s="416"/>
      <c r="MSL688" s="416"/>
      <c r="MSM688" s="416"/>
      <c r="MSN688" s="416"/>
      <c r="MSO688" s="416"/>
      <c r="MSP688" s="416"/>
      <c r="MSQ688" s="416"/>
      <c r="MSR688" s="416"/>
      <c r="MSS688" s="416"/>
      <c r="MST688" s="416"/>
      <c r="MSU688" s="416"/>
      <c r="MSV688" s="416"/>
      <c r="MSW688" s="416"/>
      <c r="MSX688" s="416"/>
      <c r="MSY688" s="416"/>
      <c r="MSZ688" s="416"/>
      <c r="MTA688" s="416"/>
      <c r="MTB688" s="417"/>
      <c r="MTC688" s="417"/>
      <c r="MTD688" s="417"/>
      <c r="MTE688" s="417"/>
      <c r="MTF688" s="417"/>
      <c r="MTG688" s="417"/>
      <c r="MTH688" s="417"/>
      <c r="MTI688" s="417"/>
      <c r="MTJ688" s="417"/>
      <c r="MTK688" s="417"/>
      <c r="MTL688" s="417"/>
      <c r="MTM688" s="417"/>
      <c r="MTN688" s="417"/>
      <c r="MTO688" s="417"/>
      <c r="MTP688" s="417"/>
      <c r="MTQ688" s="417"/>
      <c r="MTR688" s="417"/>
      <c r="MTS688" s="417"/>
      <c r="MTT688" s="417"/>
      <c r="MTU688" s="417"/>
      <c r="MTV688" s="417"/>
      <c r="MTW688" s="417"/>
      <c r="MTX688" s="417"/>
      <c r="MTY688" s="417"/>
      <c r="MTZ688" s="418"/>
      <c r="MUA688" s="418"/>
      <c r="MUB688" s="418"/>
      <c r="MUC688" s="418"/>
      <c r="MUD688" s="418"/>
      <c r="MUE688" s="417"/>
      <c r="MUF688" s="417"/>
      <c r="MUG688" s="418"/>
      <c r="MUH688" s="418"/>
      <c r="MUI688" s="417"/>
      <c r="MUJ688" s="417"/>
      <c r="MUK688" s="418"/>
      <c r="MUL688" s="418"/>
      <c r="MUM688" s="417"/>
      <c r="MUN688" s="417"/>
      <c r="MUO688" s="417"/>
      <c r="MUP688" s="417"/>
      <c r="MUQ688" s="417"/>
      <c r="MUR688" s="417"/>
      <c r="MUS688" s="417"/>
      <c r="MUT688" s="418"/>
      <c r="MUU688" s="418"/>
      <c r="MUV688" s="417"/>
      <c r="MUW688" s="417"/>
      <c r="MUX688" s="418"/>
      <c r="MUY688" s="418"/>
      <c r="MUZ688" s="417"/>
      <c r="MVA688" s="417"/>
      <c r="MVB688" s="417"/>
      <c r="MVC688" s="417"/>
      <c r="MVD688" s="417"/>
      <c r="MVE688" s="411"/>
      <c r="MVF688" s="443"/>
      <c r="MVG688" s="417"/>
      <c r="MVH688" s="417"/>
      <c r="MVI688" s="417"/>
      <c r="MVJ688" s="417"/>
      <c r="MVK688" s="417"/>
      <c r="MVL688" s="417"/>
      <c r="MVM688" s="417"/>
      <c r="MVN688" s="416"/>
      <c r="MVO688" s="416"/>
      <c r="MVP688" s="416"/>
      <c r="MVQ688" s="416"/>
      <c r="MVR688" s="416"/>
      <c r="MVS688" s="416"/>
      <c r="MVT688" s="416"/>
      <c r="MVU688" s="416"/>
      <c r="MVV688" s="416"/>
      <c r="MVW688" s="416"/>
      <c r="MVX688" s="416"/>
      <c r="MVY688" s="416"/>
      <c r="MVZ688" s="416"/>
      <c r="MWA688" s="416"/>
      <c r="MWB688" s="416"/>
      <c r="MWC688" s="416"/>
      <c r="MWD688" s="416"/>
      <c r="MWE688" s="416"/>
      <c r="MWF688" s="416"/>
      <c r="MWG688" s="416"/>
      <c r="MWH688" s="416"/>
      <c r="MWI688" s="416"/>
      <c r="MWJ688" s="416"/>
      <c r="MWK688" s="416"/>
      <c r="MWL688" s="416"/>
      <c r="MWM688" s="416"/>
      <c r="MWN688" s="416"/>
      <c r="MWO688" s="416"/>
      <c r="MWP688" s="416"/>
      <c r="MWQ688" s="416"/>
      <c r="MWR688" s="416"/>
      <c r="MWS688" s="416"/>
      <c r="MWT688" s="416"/>
      <c r="MWU688" s="416"/>
      <c r="MWV688" s="416"/>
      <c r="MWW688" s="416"/>
      <c r="MWX688" s="416"/>
      <c r="MWY688" s="416"/>
      <c r="MWZ688" s="416"/>
      <c r="MXA688" s="416"/>
      <c r="MXB688" s="416"/>
      <c r="MXC688" s="416"/>
      <c r="MXD688" s="416"/>
      <c r="MXE688" s="416"/>
      <c r="MXF688" s="417"/>
      <c r="MXG688" s="417"/>
      <c r="MXH688" s="417"/>
      <c r="MXI688" s="417"/>
      <c r="MXJ688" s="417"/>
      <c r="MXK688" s="417"/>
      <c r="MXL688" s="417"/>
      <c r="MXM688" s="417"/>
      <c r="MXN688" s="417"/>
      <c r="MXO688" s="417"/>
      <c r="MXP688" s="417"/>
      <c r="MXQ688" s="417"/>
      <c r="MXR688" s="417"/>
      <c r="MXS688" s="417"/>
      <c r="MXT688" s="417"/>
      <c r="MXU688" s="417"/>
      <c r="MXV688" s="417"/>
      <c r="MXW688" s="417"/>
      <c r="MXX688" s="417"/>
      <c r="MXY688" s="417"/>
      <c r="MXZ688" s="417"/>
      <c r="MYA688" s="417"/>
      <c r="MYB688" s="417"/>
      <c r="MYC688" s="417"/>
      <c r="MYD688" s="418"/>
      <c r="MYE688" s="418"/>
      <c r="MYF688" s="418"/>
      <c r="MYG688" s="418"/>
      <c r="MYH688" s="418"/>
      <c r="MYI688" s="417"/>
      <c r="MYJ688" s="417"/>
      <c r="MYK688" s="418"/>
      <c r="MYL688" s="418"/>
      <c r="MYM688" s="417"/>
      <c r="MYN688" s="417"/>
      <c r="MYO688" s="418"/>
      <c r="MYP688" s="418"/>
      <c r="MYQ688" s="417"/>
      <c r="MYR688" s="417"/>
      <c r="MYS688" s="417"/>
      <c r="MYT688" s="417"/>
      <c r="MYU688" s="417"/>
      <c r="MYV688" s="417"/>
      <c r="MYW688" s="417"/>
      <c r="MYX688" s="418"/>
      <c r="MYY688" s="418"/>
      <c r="MYZ688" s="417"/>
      <c r="MZA688" s="417"/>
      <c r="MZB688" s="418"/>
      <c r="MZC688" s="418"/>
      <c r="MZD688" s="417"/>
      <c r="MZE688" s="417"/>
      <c r="MZF688" s="417"/>
      <c r="MZG688" s="417"/>
      <c r="MZH688" s="417"/>
      <c r="MZI688" s="411"/>
      <c r="MZJ688" s="443"/>
      <c r="MZK688" s="417"/>
      <c r="MZL688" s="417"/>
      <c r="MZM688" s="417"/>
      <c r="MZN688" s="417"/>
      <c r="MZO688" s="417"/>
      <c r="MZP688" s="417"/>
      <c r="MZQ688" s="417"/>
      <c r="MZR688" s="416"/>
      <c r="MZS688" s="416"/>
      <c r="MZT688" s="416"/>
      <c r="MZU688" s="416"/>
      <c r="MZV688" s="416"/>
      <c r="MZW688" s="416"/>
      <c r="MZX688" s="416"/>
      <c r="MZY688" s="416"/>
      <c r="MZZ688" s="416"/>
      <c r="NAA688" s="416"/>
      <c r="NAB688" s="416"/>
      <c r="NAC688" s="416"/>
      <c r="NAD688" s="416"/>
      <c r="NAE688" s="416"/>
      <c r="NAF688" s="416"/>
      <c r="NAG688" s="416"/>
      <c r="NAH688" s="416"/>
      <c r="NAI688" s="416"/>
      <c r="NAJ688" s="416"/>
      <c r="NAK688" s="416"/>
      <c r="NAL688" s="416"/>
      <c r="NAM688" s="416"/>
      <c r="NAN688" s="416"/>
      <c r="NAO688" s="416"/>
      <c r="NAP688" s="416"/>
      <c r="NAQ688" s="416"/>
      <c r="NAR688" s="416"/>
      <c r="NAS688" s="416"/>
      <c r="NAT688" s="416"/>
      <c r="NAU688" s="416"/>
      <c r="NAV688" s="416"/>
      <c r="NAW688" s="416"/>
      <c r="NAX688" s="416"/>
      <c r="NAY688" s="416"/>
      <c r="NAZ688" s="416"/>
      <c r="NBA688" s="416"/>
      <c r="NBB688" s="416"/>
      <c r="NBC688" s="416"/>
      <c r="NBD688" s="416"/>
      <c r="NBE688" s="416"/>
      <c r="NBF688" s="416"/>
      <c r="NBG688" s="416"/>
      <c r="NBH688" s="416"/>
      <c r="NBI688" s="416"/>
      <c r="NBJ688" s="417"/>
      <c r="NBK688" s="417"/>
      <c r="NBL688" s="417"/>
      <c r="NBM688" s="417"/>
      <c r="NBN688" s="417"/>
      <c r="NBO688" s="417"/>
      <c r="NBP688" s="417"/>
      <c r="NBQ688" s="417"/>
      <c r="NBR688" s="417"/>
      <c r="NBS688" s="417"/>
      <c r="NBT688" s="417"/>
      <c r="NBU688" s="417"/>
      <c r="NBV688" s="417"/>
      <c r="NBW688" s="417"/>
      <c r="NBX688" s="417"/>
      <c r="NBY688" s="417"/>
      <c r="NBZ688" s="417"/>
      <c r="NCA688" s="417"/>
      <c r="NCB688" s="417"/>
      <c r="NCC688" s="417"/>
      <c r="NCD688" s="417"/>
      <c r="NCE688" s="417"/>
      <c r="NCF688" s="417"/>
      <c r="NCG688" s="417"/>
      <c r="NCH688" s="418"/>
      <c r="NCI688" s="418"/>
      <c r="NCJ688" s="418"/>
      <c r="NCK688" s="418"/>
      <c r="NCL688" s="418"/>
      <c r="NCM688" s="417"/>
      <c r="NCN688" s="417"/>
      <c r="NCO688" s="418"/>
      <c r="NCP688" s="418"/>
      <c r="NCQ688" s="417"/>
      <c r="NCR688" s="417"/>
      <c r="NCS688" s="418"/>
      <c r="NCT688" s="418"/>
      <c r="NCU688" s="417"/>
      <c r="NCV688" s="417"/>
      <c r="NCW688" s="417"/>
      <c r="NCX688" s="417"/>
      <c r="NCY688" s="417"/>
      <c r="NCZ688" s="417"/>
      <c r="NDA688" s="417"/>
      <c r="NDB688" s="418"/>
      <c r="NDC688" s="418"/>
      <c r="NDD688" s="417"/>
      <c r="NDE688" s="417"/>
      <c r="NDF688" s="418"/>
      <c r="NDG688" s="418"/>
      <c r="NDH688" s="417"/>
      <c r="NDI688" s="417"/>
      <c r="NDJ688" s="417"/>
      <c r="NDK688" s="417"/>
      <c r="NDL688" s="417"/>
      <c r="NDM688" s="411"/>
      <c r="NDN688" s="443"/>
      <c r="NDO688" s="417"/>
      <c r="NDP688" s="417"/>
      <c r="NDQ688" s="417"/>
      <c r="NDR688" s="417"/>
      <c r="NDS688" s="417"/>
      <c r="NDT688" s="417"/>
      <c r="NDU688" s="417"/>
      <c r="NDV688" s="416"/>
      <c r="NDW688" s="416"/>
      <c r="NDX688" s="416"/>
      <c r="NDY688" s="416"/>
      <c r="NDZ688" s="416"/>
      <c r="NEA688" s="416"/>
      <c r="NEB688" s="416"/>
      <c r="NEC688" s="416"/>
      <c r="NED688" s="416"/>
      <c r="NEE688" s="416"/>
      <c r="NEF688" s="416"/>
      <c r="NEG688" s="416"/>
      <c r="NEH688" s="416"/>
      <c r="NEI688" s="416"/>
      <c r="NEJ688" s="416"/>
      <c r="NEK688" s="416"/>
      <c r="NEL688" s="416"/>
      <c r="NEM688" s="416"/>
      <c r="NEN688" s="416"/>
      <c r="NEO688" s="416"/>
      <c r="NEP688" s="416"/>
      <c r="NEQ688" s="416"/>
      <c r="NER688" s="416"/>
      <c r="NES688" s="416"/>
      <c r="NET688" s="416"/>
      <c r="NEU688" s="416"/>
      <c r="NEV688" s="416"/>
      <c r="NEW688" s="416"/>
      <c r="NEX688" s="416"/>
      <c r="NEY688" s="416"/>
      <c r="NEZ688" s="416"/>
      <c r="NFA688" s="416"/>
      <c r="NFB688" s="416"/>
      <c r="NFC688" s="416"/>
      <c r="NFD688" s="416"/>
      <c r="NFE688" s="416"/>
      <c r="NFF688" s="416"/>
      <c r="NFG688" s="416"/>
      <c r="NFH688" s="416"/>
      <c r="NFI688" s="416"/>
      <c r="NFJ688" s="416"/>
      <c r="NFK688" s="416"/>
      <c r="NFL688" s="416"/>
      <c r="NFM688" s="416"/>
      <c r="NFN688" s="417"/>
      <c r="NFO688" s="417"/>
      <c r="NFP688" s="417"/>
      <c r="NFQ688" s="417"/>
      <c r="NFR688" s="417"/>
      <c r="NFS688" s="417"/>
      <c r="NFT688" s="417"/>
      <c r="NFU688" s="417"/>
      <c r="NFV688" s="417"/>
      <c r="NFW688" s="417"/>
      <c r="NFX688" s="417"/>
      <c r="NFY688" s="417"/>
      <c r="NFZ688" s="417"/>
      <c r="NGA688" s="417"/>
      <c r="NGB688" s="417"/>
      <c r="NGC688" s="417"/>
      <c r="NGD688" s="417"/>
      <c r="NGE688" s="417"/>
      <c r="NGF688" s="417"/>
      <c r="NGG688" s="417"/>
      <c r="NGH688" s="417"/>
      <c r="NGI688" s="417"/>
      <c r="NGJ688" s="417"/>
      <c r="NGK688" s="417"/>
      <c r="NGL688" s="418"/>
      <c r="NGM688" s="418"/>
      <c r="NGN688" s="418"/>
      <c r="NGO688" s="418"/>
      <c r="NGP688" s="418"/>
      <c r="NGQ688" s="417"/>
      <c r="NGR688" s="417"/>
      <c r="NGS688" s="418"/>
      <c r="NGT688" s="418"/>
      <c r="NGU688" s="417"/>
      <c r="NGV688" s="417"/>
      <c r="NGW688" s="418"/>
      <c r="NGX688" s="418"/>
      <c r="NGY688" s="417"/>
      <c r="NGZ688" s="417"/>
      <c r="NHA688" s="417"/>
      <c r="NHB688" s="417"/>
      <c r="NHC688" s="417"/>
      <c r="NHD688" s="417"/>
      <c r="NHE688" s="417"/>
      <c r="NHF688" s="418"/>
      <c r="NHG688" s="418"/>
      <c r="NHH688" s="417"/>
      <c r="NHI688" s="417"/>
      <c r="NHJ688" s="418"/>
      <c r="NHK688" s="418"/>
      <c r="NHL688" s="417"/>
      <c r="NHM688" s="417"/>
      <c r="NHN688" s="417"/>
      <c r="NHO688" s="417"/>
      <c r="NHP688" s="417"/>
      <c r="NHQ688" s="411"/>
      <c r="NHR688" s="443"/>
      <c r="NHS688" s="417"/>
      <c r="NHT688" s="417"/>
      <c r="NHU688" s="417"/>
      <c r="NHV688" s="417"/>
      <c r="NHW688" s="417"/>
      <c r="NHX688" s="417"/>
      <c r="NHY688" s="417"/>
      <c r="NHZ688" s="416"/>
      <c r="NIA688" s="416"/>
      <c r="NIB688" s="416"/>
      <c r="NIC688" s="416"/>
      <c r="NID688" s="416"/>
      <c r="NIE688" s="416"/>
      <c r="NIF688" s="416"/>
      <c r="NIG688" s="416"/>
      <c r="NIH688" s="416"/>
      <c r="NII688" s="416"/>
      <c r="NIJ688" s="416"/>
      <c r="NIK688" s="416"/>
      <c r="NIL688" s="416"/>
      <c r="NIM688" s="416"/>
      <c r="NIN688" s="416"/>
      <c r="NIO688" s="416"/>
      <c r="NIP688" s="416"/>
      <c r="NIQ688" s="416"/>
      <c r="NIR688" s="416"/>
      <c r="NIS688" s="416"/>
      <c r="NIT688" s="416"/>
      <c r="NIU688" s="416"/>
      <c r="NIV688" s="416"/>
      <c r="NIW688" s="416"/>
      <c r="NIX688" s="416"/>
      <c r="NIY688" s="416"/>
      <c r="NIZ688" s="416"/>
      <c r="NJA688" s="416"/>
      <c r="NJB688" s="416"/>
      <c r="NJC688" s="416"/>
      <c r="NJD688" s="416"/>
      <c r="NJE688" s="416"/>
      <c r="NJF688" s="416"/>
      <c r="NJG688" s="416"/>
      <c r="NJH688" s="416"/>
      <c r="NJI688" s="416"/>
      <c r="NJJ688" s="416"/>
      <c r="NJK688" s="416"/>
      <c r="NJL688" s="416"/>
      <c r="NJM688" s="416"/>
      <c r="NJN688" s="416"/>
      <c r="NJO688" s="416"/>
      <c r="NJP688" s="416"/>
      <c r="NJQ688" s="416"/>
      <c r="NJR688" s="417"/>
      <c r="NJS688" s="417"/>
      <c r="NJT688" s="417"/>
      <c r="NJU688" s="417"/>
      <c r="NJV688" s="417"/>
      <c r="NJW688" s="417"/>
      <c r="NJX688" s="417"/>
      <c r="NJY688" s="417"/>
      <c r="NJZ688" s="417"/>
      <c r="NKA688" s="417"/>
      <c r="NKB688" s="417"/>
      <c r="NKC688" s="417"/>
      <c r="NKD688" s="417"/>
      <c r="NKE688" s="417"/>
      <c r="NKF688" s="417"/>
      <c r="NKG688" s="417"/>
      <c r="NKH688" s="417"/>
      <c r="NKI688" s="417"/>
      <c r="NKJ688" s="417"/>
      <c r="NKK688" s="417"/>
      <c r="NKL688" s="417"/>
      <c r="NKM688" s="417"/>
      <c r="NKN688" s="417"/>
      <c r="NKO688" s="417"/>
      <c r="NKP688" s="418"/>
      <c r="NKQ688" s="418"/>
      <c r="NKR688" s="418"/>
      <c r="NKS688" s="418"/>
      <c r="NKT688" s="418"/>
      <c r="NKU688" s="417"/>
      <c r="NKV688" s="417"/>
      <c r="NKW688" s="418"/>
      <c r="NKX688" s="418"/>
      <c r="NKY688" s="417"/>
      <c r="NKZ688" s="417"/>
      <c r="NLA688" s="418"/>
      <c r="NLB688" s="418"/>
      <c r="NLC688" s="417"/>
      <c r="NLD688" s="417"/>
      <c r="NLE688" s="417"/>
      <c r="NLF688" s="417"/>
      <c r="NLG688" s="417"/>
      <c r="NLH688" s="417"/>
      <c r="NLI688" s="417"/>
      <c r="NLJ688" s="418"/>
      <c r="NLK688" s="418"/>
      <c r="NLL688" s="417"/>
      <c r="NLM688" s="417"/>
      <c r="NLN688" s="418"/>
      <c r="NLO688" s="418"/>
      <c r="NLP688" s="417"/>
      <c r="NLQ688" s="417"/>
      <c r="NLR688" s="417"/>
      <c r="NLS688" s="417"/>
      <c r="NLT688" s="417"/>
      <c r="NLU688" s="411"/>
      <c r="NLV688" s="443"/>
      <c r="NLW688" s="417"/>
      <c r="NLX688" s="417"/>
      <c r="NLY688" s="417"/>
      <c r="NLZ688" s="417"/>
      <c r="NMA688" s="417"/>
      <c r="NMB688" s="417"/>
      <c r="NMC688" s="417"/>
      <c r="NMD688" s="416"/>
      <c r="NME688" s="416"/>
      <c r="NMF688" s="416"/>
      <c r="NMG688" s="416"/>
      <c r="NMH688" s="416"/>
      <c r="NMI688" s="416"/>
      <c r="NMJ688" s="416"/>
      <c r="NMK688" s="416"/>
      <c r="NML688" s="416"/>
      <c r="NMM688" s="416"/>
      <c r="NMN688" s="416"/>
      <c r="NMO688" s="416"/>
      <c r="NMP688" s="416"/>
      <c r="NMQ688" s="416"/>
      <c r="NMR688" s="416"/>
      <c r="NMS688" s="416"/>
      <c r="NMT688" s="416"/>
      <c r="NMU688" s="416"/>
      <c r="NMV688" s="416"/>
      <c r="NMW688" s="416"/>
      <c r="NMX688" s="416"/>
      <c r="NMY688" s="416"/>
      <c r="NMZ688" s="416"/>
      <c r="NNA688" s="416"/>
      <c r="NNB688" s="416"/>
      <c r="NNC688" s="416"/>
      <c r="NND688" s="416"/>
      <c r="NNE688" s="416"/>
      <c r="NNF688" s="416"/>
      <c r="NNG688" s="416"/>
      <c r="NNH688" s="416"/>
      <c r="NNI688" s="416"/>
      <c r="NNJ688" s="416"/>
      <c r="NNK688" s="416"/>
      <c r="NNL688" s="416"/>
      <c r="NNM688" s="416"/>
      <c r="NNN688" s="416"/>
      <c r="NNO688" s="416"/>
      <c r="NNP688" s="416"/>
      <c r="NNQ688" s="416"/>
      <c r="NNR688" s="416"/>
      <c r="NNS688" s="416"/>
      <c r="NNT688" s="416"/>
      <c r="NNU688" s="416"/>
      <c r="NNV688" s="417"/>
      <c r="NNW688" s="417"/>
      <c r="NNX688" s="417"/>
      <c r="NNY688" s="417"/>
      <c r="NNZ688" s="417"/>
      <c r="NOA688" s="417"/>
      <c r="NOB688" s="417"/>
      <c r="NOC688" s="417"/>
      <c r="NOD688" s="417"/>
      <c r="NOE688" s="417"/>
      <c r="NOF688" s="417"/>
      <c r="NOG688" s="417"/>
      <c r="NOH688" s="417"/>
      <c r="NOI688" s="417"/>
      <c r="NOJ688" s="417"/>
      <c r="NOK688" s="417"/>
      <c r="NOL688" s="417"/>
      <c r="NOM688" s="417"/>
      <c r="NON688" s="417"/>
      <c r="NOO688" s="417"/>
      <c r="NOP688" s="417"/>
      <c r="NOQ688" s="417"/>
      <c r="NOR688" s="417"/>
      <c r="NOS688" s="417"/>
      <c r="NOT688" s="418"/>
      <c r="NOU688" s="418"/>
      <c r="NOV688" s="418"/>
      <c r="NOW688" s="418"/>
      <c r="NOX688" s="418"/>
      <c r="NOY688" s="417"/>
      <c r="NOZ688" s="417"/>
      <c r="NPA688" s="418"/>
      <c r="NPB688" s="418"/>
      <c r="NPC688" s="417"/>
      <c r="NPD688" s="417"/>
      <c r="NPE688" s="418"/>
      <c r="NPF688" s="418"/>
      <c r="NPG688" s="417"/>
      <c r="NPH688" s="417"/>
      <c r="NPI688" s="417"/>
      <c r="NPJ688" s="417"/>
      <c r="NPK688" s="417"/>
      <c r="NPL688" s="417"/>
      <c r="NPM688" s="417"/>
      <c r="NPN688" s="418"/>
      <c r="NPO688" s="418"/>
      <c r="NPP688" s="417"/>
      <c r="NPQ688" s="417"/>
      <c r="NPR688" s="418"/>
      <c r="NPS688" s="418"/>
      <c r="NPT688" s="417"/>
      <c r="NPU688" s="417"/>
      <c r="NPV688" s="417"/>
      <c r="NPW688" s="417"/>
      <c r="NPX688" s="417"/>
      <c r="NPY688" s="411"/>
      <c r="NPZ688" s="443"/>
      <c r="NQA688" s="417"/>
      <c r="NQB688" s="417"/>
      <c r="NQC688" s="417"/>
      <c r="NQD688" s="417"/>
      <c r="NQE688" s="417"/>
      <c r="NQF688" s="417"/>
      <c r="NQG688" s="417"/>
      <c r="NQH688" s="416"/>
      <c r="NQI688" s="416"/>
      <c r="NQJ688" s="416"/>
      <c r="NQK688" s="416"/>
      <c r="NQL688" s="416"/>
      <c r="NQM688" s="416"/>
      <c r="NQN688" s="416"/>
      <c r="NQO688" s="416"/>
      <c r="NQP688" s="416"/>
      <c r="NQQ688" s="416"/>
      <c r="NQR688" s="416"/>
      <c r="NQS688" s="416"/>
      <c r="NQT688" s="416"/>
      <c r="NQU688" s="416"/>
      <c r="NQV688" s="416"/>
      <c r="NQW688" s="416"/>
      <c r="NQX688" s="416"/>
      <c r="NQY688" s="416"/>
      <c r="NQZ688" s="416"/>
      <c r="NRA688" s="416"/>
      <c r="NRB688" s="416"/>
      <c r="NRC688" s="416"/>
      <c r="NRD688" s="416"/>
      <c r="NRE688" s="416"/>
      <c r="NRF688" s="416"/>
      <c r="NRG688" s="416"/>
      <c r="NRH688" s="416"/>
      <c r="NRI688" s="416"/>
      <c r="NRJ688" s="416"/>
      <c r="NRK688" s="416"/>
      <c r="NRL688" s="416"/>
      <c r="NRM688" s="416"/>
      <c r="NRN688" s="416"/>
      <c r="NRO688" s="416"/>
      <c r="NRP688" s="416"/>
      <c r="NRQ688" s="416"/>
      <c r="NRR688" s="416"/>
      <c r="NRS688" s="416"/>
      <c r="NRT688" s="416"/>
      <c r="NRU688" s="416"/>
      <c r="NRV688" s="416"/>
      <c r="NRW688" s="416"/>
      <c r="NRX688" s="416"/>
      <c r="NRY688" s="416"/>
      <c r="NRZ688" s="417"/>
      <c r="NSA688" s="417"/>
      <c r="NSB688" s="417"/>
      <c r="NSC688" s="417"/>
      <c r="NSD688" s="417"/>
      <c r="NSE688" s="417"/>
      <c r="NSF688" s="417"/>
      <c r="NSG688" s="417"/>
      <c r="NSH688" s="417"/>
      <c r="NSI688" s="417"/>
      <c r="NSJ688" s="417"/>
      <c r="NSK688" s="417"/>
      <c r="NSL688" s="417"/>
      <c r="NSM688" s="417"/>
      <c r="NSN688" s="417"/>
      <c r="NSO688" s="417"/>
      <c r="NSP688" s="417"/>
      <c r="NSQ688" s="417"/>
      <c r="NSR688" s="417"/>
      <c r="NSS688" s="417"/>
      <c r="NST688" s="417"/>
      <c r="NSU688" s="417"/>
      <c r="NSV688" s="417"/>
      <c r="NSW688" s="417"/>
      <c r="NSX688" s="418"/>
      <c r="NSY688" s="418"/>
      <c r="NSZ688" s="418"/>
      <c r="NTA688" s="418"/>
      <c r="NTB688" s="418"/>
      <c r="NTC688" s="417"/>
      <c r="NTD688" s="417"/>
      <c r="NTE688" s="418"/>
      <c r="NTF688" s="418"/>
      <c r="NTG688" s="417"/>
      <c r="NTH688" s="417"/>
      <c r="NTI688" s="418"/>
      <c r="NTJ688" s="418"/>
      <c r="NTK688" s="417"/>
      <c r="NTL688" s="417"/>
      <c r="NTM688" s="417"/>
      <c r="NTN688" s="417"/>
      <c r="NTO688" s="417"/>
      <c r="NTP688" s="417"/>
      <c r="NTQ688" s="417"/>
      <c r="NTR688" s="418"/>
      <c r="NTS688" s="418"/>
      <c r="NTT688" s="417"/>
      <c r="NTU688" s="417"/>
      <c r="NTV688" s="418"/>
      <c r="NTW688" s="418"/>
      <c r="NTX688" s="417"/>
      <c r="NTY688" s="417"/>
      <c r="NTZ688" s="417"/>
      <c r="NUA688" s="417"/>
      <c r="NUB688" s="417"/>
      <c r="NUC688" s="411"/>
      <c r="NUD688" s="443"/>
      <c r="NUE688" s="417"/>
      <c r="NUF688" s="417"/>
      <c r="NUG688" s="417"/>
      <c r="NUH688" s="417"/>
      <c r="NUI688" s="417"/>
      <c r="NUJ688" s="417"/>
      <c r="NUK688" s="417"/>
      <c r="NUL688" s="416"/>
      <c r="NUM688" s="416"/>
      <c r="NUN688" s="416"/>
      <c r="NUO688" s="416"/>
      <c r="NUP688" s="416"/>
      <c r="NUQ688" s="416"/>
      <c r="NUR688" s="416"/>
      <c r="NUS688" s="416"/>
      <c r="NUT688" s="416"/>
      <c r="NUU688" s="416"/>
      <c r="NUV688" s="416"/>
      <c r="NUW688" s="416"/>
      <c r="NUX688" s="416"/>
      <c r="NUY688" s="416"/>
      <c r="NUZ688" s="416"/>
      <c r="NVA688" s="416"/>
      <c r="NVB688" s="416"/>
      <c r="NVC688" s="416"/>
      <c r="NVD688" s="416"/>
      <c r="NVE688" s="416"/>
      <c r="NVF688" s="416"/>
      <c r="NVG688" s="416"/>
      <c r="NVH688" s="416"/>
      <c r="NVI688" s="416"/>
      <c r="NVJ688" s="416"/>
      <c r="NVK688" s="416"/>
      <c r="NVL688" s="416"/>
      <c r="NVM688" s="416"/>
      <c r="NVN688" s="416"/>
      <c r="NVO688" s="416"/>
      <c r="NVP688" s="416"/>
      <c r="NVQ688" s="416"/>
      <c r="NVR688" s="416"/>
      <c r="NVS688" s="416"/>
      <c r="NVT688" s="416"/>
      <c r="NVU688" s="416"/>
      <c r="NVV688" s="416"/>
      <c r="NVW688" s="416"/>
      <c r="NVX688" s="416"/>
      <c r="NVY688" s="416"/>
      <c r="NVZ688" s="416"/>
      <c r="NWA688" s="416"/>
      <c r="NWB688" s="416"/>
      <c r="NWC688" s="416"/>
      <c r="NWD688" s="417"/>
      <c r="NWE688" s="417"/>
      <c r="NWF688" s="417"/>
      <c r="NWG688" s="417"/>
      <c r="NWH688" s="417"/>
      <c r="NWI688" s="417"/>
      <c r="NWJ688" s="417"/>
      <c r="NWK688" s="417"/>
      <c r="NWL688" s="417"/>
      <c r="NWM688" s="417"/>
      <c r="NWN688" s="417"/>
      <c r="NWO688" s="417"/>
      <c r="NWP688" s="417"/>
      <c r="NWQ688" s="417"/>
      <c r="NWR688" s="417"/>
      <c r="NWS688" s="417"/>
      <c r="NWT688" s="417"/>
      <c r="NWU688" s="417"/>
      <c r="NWV688" s="417"/>
      <c r="NWW688" s="417"/>
      <c r="NWX688" s="417"/>
      <c r="NWY688" s="417"/>
      <c r="NWZ688" s="417"/>
      <c r="NXA688" s="417"/>
      <c r="NXB688" s="418"/>
      <c r="NXC688" s="418"/>
      <c r="NXD688" s="418"/>
      <c r="NXE688" s="418"/>
      <c r="NXF688" s="418"/>
      <c r="NXG688" s="417"/>
      <c r="NXH688" s="417"/>
      <c r="NXI688" s="418"/>
      <c r="NXJ688" s="418"/>
      <c r="NXK688" s="417"/>
      <c r="NXL688" s="417"/>
      <c r="NXM688" s="418"/>
      <c r="NXN688" s="418"/>
      <c r="NXO688" s="417"/>
      <c r="NXP688" s="417"/>
      <c r="NXQ688" s="417"/>
      <c r="NXR688" s="417"/>
      <c r="NXS688" s="417"/>
      <c r="NXT688" s="417"/>
      <c r="NXU688" s="417"/>
      <c r="NXV688" s="418"/>
      <c r="NXW688" s="418"/>
      <c r="NXX688" s="417"/>
      <c r="NXY688" s="417"/>
      <c r="NXZ688" s="418"/>
      <c r="NYA688" s="418"/>
      <c r="NYB688" s="417"/>
      <c r="NYC688" s="417"/>
      <c r="NYD688" s="417"/>
      <c r="NYE688" s="417"/>
      <c r="NYF688" s="417"/>
      <c r="NYG688" s="411"/>
      <c r="NYH688" s="443"/>
      <c r="NYI688" s="417"/>
      <c r="NYJ688" s="417"/>
      <c r="NYK688" s="417"/>
      <c r="NYL688" s="417"/>
      <c r="NYM688" s="417"/>
      <c r="NYN688" s="417"/>
      <c r="NYO688" s="417"/>
      <c r="NYP688" s="416"/>
      <c r="NYQ688" s="416"/>
      <c r="NYR688" s="416"/>
      <c r="NYS688" s="416"/>
      <c r="NYT688" s="416"/>
      <c r="NYU688" s="416"/>
      <c r="NYV688" s="416"/>
      <c r="NYW688" s="416"/>
      <c r="NYX688" s="416"/>
      <c r="NYY688" s="416"/>
      <c r="NYZ688" s="416"/>
      <c r="NZA688" s="416"/>
      <c r="NZB688" s="416"/>
      <c r="NZC688" s="416"/>
      <c r="NZD688" s="416"/>
      <c r="NZE688" s="416"/>
      <c r="NZF688" s="416"/>
      <c r="NZG688" s="416"/>
      <c r="NZH688" s="416"/>
      <c r="NZI688" s="416"/>
      <c r="NZJ688" s="416"/>
      <c r="NZK688" s="416"/>
      <c r="NZL688" s="416"/>
      <c r="NZM688" s="416"/>
      <c r="NZN688" s="416"/>
      <c r="NZO688" s="416"/>
      <c r="NZP688" s="416"/>
      <c r="NZQ688" s="416"/>
      <c r="NZR688" s="416"/>
      <c r="NZS688" s="416"/>
      <c r="NZT688" s="416"/>
      <c r="NZU688" s="416"/>
      <c r="NZV688" s="416"/>
      <c r="NZW688" s="416"/>
      <c r="NZX688" s="416"/>
      <c r="NZY688" s="416"/>
      <c r="NZZ688" s="416"/>
      <c r="OAA688" s="416"/>
      <c r="OAB688" s="416"/>
      <c r="OAC688" s="416"/>
      <c r="OAD688" s="416"/>
      <c r="OAE688" s="416"/>
      <c r="OAF688" s="416"/>
      <c r="OAG688" s="416"/>
      <c r="OAH688" s="417"/>
      <c r="OAI688" s="417"/>
      <c r="OAJ688" s="417"/>
      <c r="OAK688" s="417"/>
      <c r="OAL688" s="417"/>
      <c r="OAM688" s="417"/>
      <c r="OAN688" s="417"/>
      <c r="OAO688" s="417"/>
      <c r="OAP688" s="417"/>
      <c r="OAQ688" s="417"/>
      <c r="OAR688" s="417"/>
      <c r="OAS688" s="417"/>
      <c r="OAT688" s="417"/>
      <c r="OAU688" s="417"/>
      <c r="OAV688" s="417"/>
      <c r="OAW688" s="417"/>
      <c r="OAX688" s="417"/>
      <c r="OAY688" s="417"/>
      <c r="OAZ688" s="417"/>
      <c r="OBA688" s="417"/>
      <c r="OBB688" s="417"/>
      <c r="OBC688" s="417"/>
      <c r="OBD688" s="417"/>
      <c r="OBE688" s="417"/>
      <c r="OBF688" s="418"/>
      <c r="OBG688" s="418"/>
      <c r="OBH688" s="418"/>
      <c r="OBI688" s="418"/>
      <c r="OBJ688" s="418"/>
      <c r="OBK688" s="417"/>
      <c r="OBL688" s="417"/>
      <c r="OBM688" s="418"/>
      <c r="OBN688" s="418"/>
      <c r="OBO688" s="417"/>
      <c r="OBP688" s="417"/>
      <c r="OBQ688" s="418"/>
      <c r="OBR688" s="418"/>
      <c r="OBS688" s="417"/>
      <c r="OBT688" s="417"/>
      <c r="OBU688" s="417"/>
      <c r="OBV688" s="417"/>
      <c r="OBW688" s="417"/>
      <c r="OBX688" s="417"/>
      <c r="OBY688" s="417"/>
      <c r="OBZ688" s="418"/>
      <c r="OCA688" s="418"/>
      <c r="OCB688" s="417"/>
      <c r="OCC688" s="417"/>
      <c r="OCD688" s="418"/>
      <c r="OCE688" s="418"/>
      <c r="OCF688" s="417"/>
      <c r="OCG688" s="417"/>
      <c r="OCH688" s="417"/>
      <c r="OCI688" s="417"/>
      <c r="OCJ688" s="417"/>
      <c r="OCK688" s="411"/>
      <c r="OCL688" s="443"/>
      <c r="OCM688" s="417"/>
      <c r="OCN688" s="417"/>
      <c r="OCO688" s="417"/>
      <c r="OCP688" s="417"/>
      <c r="OCQ688" s="417"/>
      <c r="OCR688" s="417"/>
      <c r="OCS688" s="417"/>
      <c r="OCT688" s="416"/>
      <c r="OCU688" s="416"/>
      <c r="OCV688" s="416"/>
      <c r="OCW688" s="416"/>
      <c r="OCX688" s="416"/>
      <c r="OCY688" s="416"/>
      <c r="OCZ688" s="416"/>
      <c r="ODA688" s="416"/>
      <c r="ODB688" s="416"/>
      <c r="ODC688" s="416"/>
      <c r="ODD688" s="416"/>
      <c r="ODE688" s="416"/>
      <c r="ODF688" s="416"/>
      <c r="ODG688" s="416"/>
      <c r="ODH688" s="416"/>
      <c r="ODI688" s="416"/>
      <c r="ODJ688" s="416"/>
      <c r="ODK688" s="416"/>
      <c r="ODL688" s="416"/>
      <c r="ODM688" s="416"/>
      <c r="ODN688" s="416"/>
      <c r="ODO688" s="416"/>
      <c r="ODP688" s="416"/>
      <c r="ODQ688" s="416"/>
      <c r="ODR688" s="416"/>
      <c r="ODS688" s="416"/>
      <c r="ODT688" s="416"/>
      <c r="ODU688" s="416"/>
      <c r="ODV688" s="416"/>
      <c r="ODW688" s="416"/>
      <c r="ODX688" s="416"/>
      <c r="ODY688" s="416"/>
      <c r="ODZ688" s="416"/>
      <c r="OEA688" s="416"/>
      <c r="OEB688" s="416"/>
      <c r="OEC688" s="416"/>
      <c r="OED688" s="416"/>
      <c r="OEE688" s="416"/>
      <c r="OEF688" s="416"/>
      <c r="OEG688" s="416"/>
      <c r="OEH688" s="416"/>
      <c r="OEI688" s="416"/>
      <c r="OEJ688" s="416"/>
      <c r="OEK688" s="416"/>
      <c r="OEL688" s="417"/>
      <c r="OEM688" s="417"/>
      <c r="OEN688" s="417"/>
      <c r="OEO688" s="417"/>
      <c r="OEP688" s="417"/>
      <c r="OEQ688" s="417"/>
      <c r="OER688" s="417"/>
      <c r="OES688" s="417"/>
      <c r="OET688" s="417"/>
      <c r="OEU688" s="417"/>
      <c r="OEV688" s="417"/>
      <c r="OEW688" s="417"/>
      <c r="OEX688" s="417"/>
      <c r="OEY688" s="417"/>
      <c r="OEZ688" s="417"/>
      <c r="OFA688" s="417"/>
      <c r="OFB688" s="417"/>
      <c r="OFC688" s="417"/>
      <c r="OFD688" s="417"/>
      <c r="OFE688" s="417"/>
      <c r="OFF688" s="417"/>
      <c r="OFG688" s="417"/>
      <c r="OFH688" s="417"/>
      <c r="OFI688" s="417"/>
      <c r="OFJ688" s="418"/>
      <c r="OFK688" s="418"/>
      <c r="OFL688" s="418"/>
      <c r="OFM688" s="418"/>
      <c r="OFN688" s="418"/>
      <c r="OFO688" s="417"/>
      <c r="OFP688" s="417"/>
      <c r="OFQ688" s="418"/>
      <c r="OFR688" s="418"/>
      <c r="OFS688" s="417"/>
      <c r="OFT688" s="417"/>
      <c r="OFU688" s="418"/>
      <c r="OFV688" s="418"/>
      <c r="OFW688" s="417"/>
      <c r="OFX688" s="417"/>
      <c r="OFY688" s="417"/>
      <c r="OFZ688" s="417"/>
      <c r="OGA688" s="417"/>
      <c r="OGB688" s="417"/>
      <c r="OGC688" s="417"/>
      <c r="OGD688" s="418"/>
      <c r="OGE688" s="418"/>
      <c r="OGF688" s="417"/>
      <c r="OGG688" s="417"/>
      <c r="OGH688" s="418"/>
      <c r="OGI688" s="418"/>
      <c r="OGJ688" s="417"/>
      <c r="OGK688" s="417"/>
      <c r="OGL688" s="417"/>
      <c r="OGM688" s="417"/>
      <c r="OGN688" s="417"/>
      <c r="OGO688" s="411"/>
      <c r="OGP688" s="443"/>
      <c r="OGQ688" s="417"/>
      <c r="OGR688" s="417"/>
      <c r="OGS688" s="417"/>
      <c r="OGT688" s="417"/>
      <c r="OGU688" s="417"/>
      <c r="OGV688" s="417"/>
      <c r="OGW688" s="417"/>
      <c r="OGX688" s="416"/>
      <c r="OGY688" s="416"/>
      <c r="OGZ688" s="416"/>
      <c r="OHA688" s="416"/>
      <c r="OHB688" s="416"/>
      <c r="OHC688" s="416"/>
      <c r="OHD688" s="416"/>
      <c r="OHE688" s="416"/>
      <c r="OHF688" s="416"/>
      <c r="OHG688" s="416"/>
      <c r="OHH688" s="416"/>
      <c r="OHI688" s="416"/>
      <c r="OHJ688" s="416"/>
      <c r="OHK688" s="416"/>
      <c r="OHL688" s="416"/>
      <c r="OHM688" s="416"/>
      <c r="OHN688" s="416"/>
      <c r="OHO688" s="416"/>
      <c r="OHP688" s="416"/>
      <c r="OHQ688" s="416"/>
      <c r="OHR688" s="416"/>
      <c r="OHS688" s="416"/>
      <c r="OHT688" s="416"/>
      <c r="OHU688" s="416"/>
      <c r="OHV688" s="416"/>
      <c r="OHW688" s="416"/>
      <c r="OHX688" s="416"/>
      <c r="OHY688" s="416"/>
      <c r="OHZ688" s="416"/>
      <c r="OIA688" s="416"/>
      <c r="OIB688" s="416"/>
      <c r="OIC688" s="416"/>
      <c r="OID688" s="416"/>
      <c r="OIE688" s="416"/>
      <c r="OIF688" s="416"/>
      <c r="OIG688" s="416"/>
      <c r="OIH688" s="416"/>
      <c r="OII688" s="416"/>
      <c r="OIJ688" s="416"/>
      <c r="OIK688" s="416"/>
      <c r="OIL688" s="416"/>
      <c r="OIM688" s="416"/>
      <c r="OIN688" s="416"/>
      <c r="OIO688" s="416"/>
      <c r="OIP688" s="417"/>
      <c r="OIQ688" s="417"/>
      <c r="OIR688" s="417"/>
      <c r="OIS688" s="417"/>
      <c r="OIT688" s="417"/>
      <c r="OIU688" s="417"/>
      <c r="OIV688" s="417"/>
      <c r="OIW688" s="417"/>
      <c r="OIX688" s="417"/>
      <c r="OIY688" s="417"/>
      <c r="OIZ688" s="417"/>
      <c r="OJA688" s="417"/>
      <c r="OJB688" s="417"/>
      <c r="OJC688" s="417"/>
      <c r="OJD688" s="417"/>
      <c r="OJE688" s="417"/>
      <c r="OJF688" s="417"/>
      <c r="OJG688" s="417"/>
      <c r="OJH688" s="417"/>
      <c r="OJI688" s="417"/>
      <c r="OJJ688" s="417"/>
      <c r="OJK688" s="417"/>
      <c r="OJL688" s="417"/>
      <c r="OJM688" s="417"/>
      <c r="OJN688" s="418"/>
      <c r="OJO688" s="418"/>
      <c r="OJP688" s="418"/>
      <c r="OJQ688" s="418"/>
      <c r="OJR688" s="418"/>
      <c r="OJS688" s="417"/>
      <c r="OJT688" s="417"/>
      <c r="OJU688" s="418"/>
      <c r="OJV688" s="418"/>
      <c r="OJW688" s="417"/>
      <c r="OJX688" s="417"/>
      <c r="OJY688" s="418"/>
      <c r="OJZ688" s="418"/>
      <c r="OKA688" s="417"/>
      <c r="OKB688" s="417"/>
      <c r="OKC688" s="417"/>
      <c r="OKD688" s="417"/>
      <c r="OKE688" s="417"/>
      <c r="OKF688" s="417"/>
      <c r="OKG688" s="417"/>
      <c r="OKH688" s="418"/>
      <c r="OKI688" s="418"/>
      <c r="OKJ688" s="417"/>
      <c r="OKK688" s="417"/>
      <c r="OKL688" s="418"/>
      <c r="OKM688" s="418"/>
      <c r="OKN688" s="417"/>
      <c r="OKO688" s="417"/>
      <c r="OKP688" s="417"/>
      <c r="OKQ688" s="417"/>
      <c r="OKR688" s="417"/>
      <c r="OKS688" s="411"/>
      <c r="OKT688" s="443"/>
      <c r="OKU688" s="417"/>
      <c r="OKV688" s="417"/>
      <c r="OKW688" s="417"/>
      <c r="OKX688" s="417"/>
      <c r="OKY688" s="417"/>
      <c r="OKZ688" s="417"/>
      <c r="OLA688" s="417"/>
      <c r="OLB688" s="416"/>
      <c r="OLC688" s="416"/>
      <c r="OLD688" s="416"/>
      <c r="OLE688" s="416"/>
      <c r="OLF688" s="416"/>
      <c r="OLG688" s="416"/>
      <c r="OLH688" s="416"/>
      <c r="OLI688" s="416"/>
      <c r="OLJ688" s="416"/>
      <c r="OLK688" s="416"/>
      <c r="OLL688" s="416"/>
      <c r="OLM688" s="416"/>
      <c r="OLN688" s="416"/>
      <c r="OLO688" s="416"/>
      <c r="OLP688" s="416"/>
      <c r="OLQ688" s="416"/>
      <c r="OLR688" s="416"/>
      <c r="OLS688" s="416"/>
      <c r="OLT688" s="416"/>
      <c r="OLU688" s="416"/>
      <c r="OLV688" s="416"/>
      <c r="OLW688" s="416"/>
      <c r="OLX688" s="416"/>
      <c r="OLY688" s="416"/>
      <c r="OLZ688" s="416"/>
      <c r="OMA688" s="416"/>
      <c r="OMB688" s="416"/>
      <c r="OMC688" s="416"/>
      <c r="OMD688" s="416"/>
      <c r="OME688" s="416"/>
      <c r="OMF688" s="416"/>
      <c r="OMG688" s="416"/>
      <c r="OMH688" s="416"/>
      <c r="OMI688" s="416"/>
      <c r="OMJ688" s="416"/>
      <c r="OMK688" s="416"/>
      <c r="OML688" s="416"/>
      <c r="OMM688" s="416"/>
      <c r="OMN688" s="416"/>
      <c r="OMO688" s="416"/>
      <c r="OMP688" s="416"/>
      <c r="OMQ688" s="416"/>
      <c r="OMR688" s="416"/>
      <c r="OMS688" s="416"/>
      <c r="OMT688" s="417"/>
      <c r="OMU688" s="417"/>
      <c r="OMV688" s="417"/>
      <c r="OMW688" s="417"/>
      <c r="OMX688" s="417"/>
      <c r="OMY688" s="417"/>
      <c r="OMZ688" s="417"/>
      <c r="ONA688" s="417"/>
      <c r="ONB688" s="417"/>
      <c r="ONC688" s="417"/>
      <c r="OND688" s="417"/>
      <c r="ONE688" s="417"/>
      <c r="ONF688" s="417"/>
      <c r="ONG688" s="417"/>
      <c r="ONH688" s="417"/>
      <c r="ONI688" s="417"/>
      <c r="ONJ688" s="417"/>
      <c r="ONK688" s="417"/>
      <c r="ONL688" s="417"/>
      <c r="ONM688" s="417"/>
      <c r="ONN688" s="417"/>
      <c r="ONO688" s="417"/>
      <c r="ONP688" s="417"/>
      <c r="ONQ688" s="417"/>
      <c r="ONR688" s="418"/>
      <c r="ONS688" s="418"/>
      <c r="ONT688" s="418"/>
      <c r="ONU688" s="418"/>
      <c r="ONV688" s="418"/>
      <c r="ONW688" s="417"/>
      <c r="ONX688" s="417"/>
      <c r="ONY688" s="418"/>
      <c r="ONZ688" s="418"/>
      <c r="OOA688" s="417"/>
      <c r="OOB688" s="417"/>
      <c r="OOC688" s="418"/>
      <c r="OOD688" s="418"/>
      <c r="OOE688" s="417"/>
      <c r="OOF688" s="417"/>
      <c r="OOG688" s="417"/>
      <c r="OOH688" s="417"/>
      <c r="OOI688" s="417"/>
      <c r="OOJ688" s="417"/>
      <c r="OOK688" s="417"/>
      <c r="OOL688" s="418"/>
      <c r="OOM688" s="418"/>
      <c r="OON688" s="417"/>
      <c r="OOO688" s="417"/>
      <c r="OOP688" s="418"/>
      <c r="OOQ688" s="418"/>
      <c r="OOR688" s="417"/>
      <c r="OOS688" s="417"/>
      <c r="OOT688" s="417"/>
      <c r="OOU688" s="417"/>
      <c r="OOV688" s="417"/>
      <c r="OOW688" s="411"/>
      <c r="OOX688" s="443"/>
      <c r="OOY688" s="417"/>
      <c r="OOZ688" s="417"/>
      <c r="OPA688" s="417"/>
      <c r="OPB688" s="417"/>
      <c r="OPC688" s="417"/>
      <c r="OPD688" s="417"/>
      <c r="OPE688" s="417"/>
      <c r="OPF688" s="416"/>
      <c r="OPG688" s="416"/>
      <c r="OPH688" s="416"/>
      <c r="OPI688" s="416"/>
      <c r="OPJ688" s="416"/>
      <c r="OPK688" s="416"/>
      <c r="OPL688" s="416"/>
      <c r="OPM688" s="416"/>
      <c r="OPN688" s="416"/>
      <c r="OPO688" s="416"/>
      <c r="OPP688" s="416"/>
      <c r="OPQ688" s="416"/>
      <c r="OPR688" s="416"/>
      <c r="OPS688" s="416"/>
      <c r="OPT688" s="416"/>
      <c r="OPU688" s="416"/>
      <c r="OPV688" s="416"/>
      <c r="OPW688" s="416"/>
      <c r="OPX688" s="416"/>
      <c r="OPY688" s="416"/>
      <c r="OPZ688" s="416"/>
      <c r="OQA688" s="416"/>
      <c r="OQB688" s="416"/>
      <c r="OQC688" s="416"/>
      <c r="OQD688" s="416"/>
      <c r="OQE688" s="416"/>
      <c r="OQF688" s="416"/>
      <c r="OQG688" s="416"/>
      <c r="OQH688" s="416"/>
      <c r="OQI688" s="416"/>
      <c r="OQJ688" s="416"/>
      <c r="OQK688" s="416"/>
      <c r="OQL688" s="416"/>
      <c r="OQM688" s="416"/>
      <c r="OQN688" s="416"/>
      <c r="OQO688" s="416"/>
      <c r="OQP688" s="416"/>
      <c r="OQQ688" s="416"/>
      <c r="OQR688" s="416"/>
      <c r="OQS688" s="416"/>
      <c r="OQT688" s="416"/>
      <c r="OQU688" s="416"/>
      <c r="OQV688" s="416"/>
      <c r="OQW688" s="416"/>
      <c r="OQX688" s="417"/>
      <c r="OQY688" s="417"/>
      <c r="OQZ688" s="417"/>
      <c r="ORA688" s="417"/>
      <c r="ORB688" s="417"/>
      <c r="ORC688" s="417"/>
      <c r="ORD688" s="417"/>
      <c r="ORE688" s="417"/>
      <c r="ORF688" s="417"/>
      <c r="ORG688" s="417"/>
      <c r="ORH688" s="417"/>
      <c r="ORI688" s="417"/>
      <c r="ORJ688" s="417"/>
      <c r="ORK688" s="417"/>
      <c r="ORL688" s="417"/>
      <c r="ORM688" s="417"/>
      <c r="ORN688" s="417"/>
      <c r="ORO688" s="417"/>
      <c r="ORP688" s="417"/>
      <c r="ORQ688" s="417"/>
      <c r="ORR688" s="417"/>
      <c r="ORS688" s="417"/>
      <c r="ORT688" s="417"/>
      <c r="ORU688" s="417"/>
      <c r="ORV688" s="418"/>
      <c r="ORW688" s="418"/>
      <c r="ORX688" s="418"/>
      <c r="ORY688" s="418"/>
      <c r="ORZ688" s="418"/>
      <c r="OSA688" s="417"/>
      <c r="OSB688" s="417"/>
      <c r="OSC688" s="418"/>
      <c r="OSD688" s="418"/>
      <c r="OSE688" s="417"/>
      <c r="OSF688" s="417"/>
      <c r="OSG688" s="418"/>
      <c r="OSH688" s="418"/>
      <c r="OSI688" s="417"/>
      <c r="OSJ688" s="417"/>
      <c r="OSK688" s="417"/>
      <c r="OSL688" s="417"/>
      <c r="OSM688" s="417"/>
      <c r="OSN688" s="417"/>
      <c r="OSO688" s="417"/>
      <c r="OSP688" s="418"/>
      <c r="OSQ688" s="418"/>
      <c r="OSR688" s="417"/>
      <c r="OSS688" s="417"/>
      <c r="OST688" s="418"/>
      <c r="OSU688" s="418"/>
      <c r="OSV688" s="417"/>
      <c r="OSW688" s="417"/>
      <c r="OSX688" s="417"/>
      <c r="OSY688" s="417"/>
      <c r="OSZ688" s="417"/>
      <c r="OTA688" s="411"/>
      <c r="OTB688" s="443"/>
      <c r="OTC688" s="417"/>
      <c r="OTD688" s="417"/>
      <c r="OTE688" s="417"/>
      <c r="OTF688" s="417"/>
      <c r="OTG688" s="417"/>
      <c r="OTH688" s="417"/>
      <c r="OTI688" s="417"/>
      <c r="OTJ688" s="416"/>
      <c r="OTK688" s="416"/>
      <c r="OTL688" s="416"/>
      <c r="OTM688" s="416"/>
      <c r="OTN688" s="416"/>
      <c r="OTO688" s="416"/>
      <c r="OTP688" s="416"/>
      <c r="OTQ688" s="416"/>
      <c r="OTR688" s="416"/>
      <c r="OTS688" s="416"/>
      <c r="OTT688" s="416"/>
      <c r="OTU688" s="416"/>
      <c r="OTV688" s="416"/>
      <c r="OTW688" s="416"/>
      <c r="OTX688" s="416"/>
      <c r="OTY688" s="416"/>
      <c r="OTZ688" s="416"/>
      <c r="OUA688" s="416"/>
      <c r="OUB688" s="416"/>
      <c r="OUC688" s="416"/>
      <c r="OUD688" s="416"/>
      <c r="OUE688" s="416"/>
      <c r="OUF688" s="416"/>
      <c r="OUG688" s="416"/>
      <c r="OUH688" s="416"/>
      <c r="OUI688" s="416"/>
      <c r="OUJ688" s="416"/>
      <c r="OUK688" s="416"/>
      <c r="OUL688" s="416"/>
      <c r="OUM688" s="416"/>
      <c r="OUN688" s="416"/>
      <c r="OUO688" s="416"/>
      <c r="OUP688" s="416"/>
      <c r="OUQ688" s="416"/>
      <c r="OUR688" s="416"/>
      <c r="OUS688" s="416"/>
      <c r="OUT688" s="416"/>
      <c r="OUU688" s="416"/>
      <c r="OUV688" s="416"/>
      <c r="OUW688" s="416"/>
      <c r="OUX688" s="416"/>
      <c r="OUY688" s="416"/>
      <c r="OUZ688" s="416"/>
      <c r="OVA688" s="416"/>
      <c r="OVB688" s="417"/>
      <c r="OVC688" s="417"/>
      <c r="OVD688" s="417"/>
      <c r="OVE688" s="417"/>
      <c r="OVF688" s="417"/>
      <c r="OVG688" s="417"/>
      <c r="OVH688" s="417"/>
      <c r="OVI688" s="417"/>
      <c r="OVJ688" s="417"/>
      <c r="OVK688" s="417"/>
      <c r="OVL688" s="417"/>
      <c r="OVM688" s="417"/>
      <c r="OVN688" s="417"/>
      <c r="OVO688" s="417"/>
      <c r="OVP688" s="417"/>
      <c r="OVQ688" s="417"/>
      <c r="OVR688" s="417"/>
      <c r="OVS688" s="417"/>
      <c r="OVT688" s="417"/>
      <c r="OVU688" s="417"/>
      <c r="OVV688" s="417"/>
      <c r="OVW688" s="417"/>
      <c r="OVX688" s="417"/>
      <c r="OVY688" s="417"/>
      <c r="OVZ688" s="418"/>
      <c r="OWA688" s="418"/>
      <c r="OWB688" s="418"/>
      <c r="OWC688" s="418"/>
      <c r="OWD688" s="418"/>
      <c r="OWE688" s="417"/>
      <c r="OWF688" s="417"/>
      <c r="OWG688" s="418"/>
      <c r="OWH688" s="418"/>
      <c r="OWI688" s="417"/>
      <c r="OWJ688" s="417"/>
      <c r="OWK688" s="418"/>
      <c r="OWL688" s="418"/>
      <c r="OWM688" s="417"/>
      <c r="OWN688" s="417"/>
      <c r="OWO688" s="417"/>
      <c r="OWP688" s="417"/>
      <c r="OWQ688" s="417"/>
      <c r="OWR688" s="417"/>
      <c r="OWS688" s="417"/>
      <c r="OWT688" s="418"/>
      <c r="OWU688" s="418"/>
      <c r="OWV688" s="417"/>
      <c r="OWW688" s="417"/>
      <c r="OWX688" s="418"/>
      <c r="OWY688" s="418"/>
      <c r="OWZ688" s="417"/>
      <c r="OXA688" s="417"/>
      <c r="OXB688" s="417"/>
      <c r="OXC688" s="417"/>
      <c r="OXD688" s="417"/>
      <c r="OXE688" s="411"/>
      <c r="OXF688" s="443"/>
      <c r="OXG688" s="417"/>
      <c r="OXH688" s="417"/>
      <c r="OXI688" s="417"/>
      <c r="OXJ688" s="417"/>
      <c r="OXK688" s="417"/>
      <c r="OXL688" s="417"/>
      <c r="OXM688" s="417"/>
      <c r="OXN688" s="416"/>
      <c r="OXO688" s="416"/>
      <c r="OXP688" s="416"/>
      <c r="OXQ688" s="416"/>
      <c r="OXR688" s="416"/>
      <c r="OXS688" s="416"/>
      <c r="OXT688" s="416"/>
      <c r="OXU688" s="416"/>
      <c r="OXV688" s="416"/>
      <c r="OXW688" s="416"/>
      <c r="OXX688" s="416"/>
      <c r="OXY688" s="416"/>
      <c r="OXZ688" s="416"/>
      <c r="OYA688" s="416"/>
      <c r="OYB688" s="416"/>
      <c r="OYC688" s="416"/>
      <c r="OYD688" s="416"/>
      <c r="OYE688" s="416"/>
      <c r="OYF688" s="416"/>
      <c r="OYG688" s="416"/>
      <c r="OYH688" s="416"/>
      <c r="OYI688" s="416"/>
      <c r="OYJ688" s="416"/>
      <c r="OYK688" s="416"/>
      <c r="OYL688" s="416"/>
      <c r="OYM688" s="416"/>
      <c r="OYN688" s="416"/>
      <c r="OYO688" s="416"/>
      <c r="OYP688" s="416"/>
      <c r="OYQ688" s="416"/>
      <c r="OYR688" s="416"/>
      <c r="OYS688" s="416"/>
      <c r="OYT688" s="416"/>
      <c r="OYU688" s="416"/>
      <c r="OYV688" s="416"/>
      <c r="OYW688" s="416"/>
      <c r="OYX688" s="416"/>
      <c r="OYY688" s="416"/>
      <c r="OYZ688" s="416"/>
      <c r="OZA688" s="416"/>
      <c r="OZB688" s="416"/>
      <c r="OZC688" s="416"/>
      <c r="OZD688" s="416"/>
      <c r="OZE688" s="416"/>
      <c r="OZF688" s="417"/>
      <c r="OZG688" s="417"/>
      <c r="OZH688" s="417"/>
      <c r="OZI688" s="417"/>
      <c r="OZJ688" s="417"/>
      <c r="OZK688" s="417"/>
      <c r="OZL688" s="417"/>
      <c r="OZM688" s="417"/>
      <c r="OZN688" s="417"/>
      <c r="OZO688" s="417"/>
      <c r="OZP688" s="417"/>
      <c r="OZQ688" s="417"/>
      <c r="OZR688" s="417"/>
      <c r="OZS688" s="417"/>
      <c r="OZT688" s="417"/>
      <c r="OZU688" s="417"/>
      <c r="OZV688" s="417"/>
      <c r="OZW688" s="417"/>
      <c r="OZX688" s="417"/>
      <c r="OZY688" s="417"/>
      <c r="OZZ688" s="417"/>
      <c r="PAA688" s="417"/>
      <c r="PAB688" s="417"/>
      <c r="PAC688" s="417"/>
      <c r="PAD688" s="418"/>
      <c r="PAE688" s="418"/>
      <c r="PAF688" s="418"/>
      <c r="PAG688" s="418"/>
      <c r="PAH688" s="418"/>
      <c r="PAI688" s="417"/>
      <c r="PAJ688" s="417"/>
      <c r="PAK688" s="418"/>
      <c r="PAL688" s="418"/>
      <c r="PAM688" s="417"/>
      <c r="PAN688" s="417"/>
      <c r="PAO688" s="418"/>
      <c r="PAP688" s="418"/>
      <c r="PAQ688" s="417"/>
      <c r="PAR688" s="417"/>
      <c r="PAS688" s="417"/>
      <c r="PAT688" s="417"/>
      <c r="PAU688" s="417"/>
      <c r="PAV688" s="417"/>
      <c r="PAW688" s="417"/>
      <c r="PAX688" s="418"/>
      <c r="PAY688" s="418"/>
      <c r="PAZ688" s="417"/>
      <c r="PBA688" s="417"/>
      <c r="PBB688" s="418"/>
      <c r="PBC688" s="418"/>
      <c r="PBD688" s="417"/>
      <c r="PBE688" s="417"/>
      <c r="PBF688" s="417"/>
      <c r="PBG688" s="417"/>
      <c r="PBH688" s="417"/>
      <c r="PBI688" s="411"/>
      <c r="PBJ688" s="443"/>
      <c r="PBK688" s="417"/>
      <c r="PBL688" s="417"/>
      <c r="PBM688" s="417"/>
      <c r="PBN688" s="417"/>
      <c r="PBO688" s="417"/>
      <c r="PBP688" s="417"/>
      <c r="PBQ688" s="417"/>
      <c r="PBR688" s="416"/>
      <c r="PBS688" s="416"/>
      <c r="PBT688" s="416"/>
      <c r="PBU688" s="416"/>
      <c r="PBV688" s="416"/>
      <c r="PBW688" s="416"/>
      <c r="PBX688" s="416"/>
      <c r="PBY688" s="416"/>
      <c r="PBZ688" s="416"/>
      <c r="PCA688" s="416"/>
      <c r="PCB688" s="416"/>
      <c r="PCC688" s="416"/>
      <c r="PCD688" s="416"/>
      <c r="PCE688" s="416"/>
      <c r="PCF688" s="416"/>
      <c r="PCG688" s="416"/>
      <c r="PCH688" s="416"/>
      <c r="PCI688" s="416"/>
      <c r="PCJ688" s="416"/>
      <c r="PCK688" s="416"/>
      <c r="PCL688" s="416"/>
      <c r="PCM688" s="416"/>
      <c r="PCN688" s="416"/>
      <c r="PCO688" s="416"/>
      <c r="PCP688" s="416"/>
      <c r="PCQ688" s="416"/>
      <c r="PCR688" s="416"/>
      <c r="PCS688" s="416"/>
      <c r="PCT688" s="416"/>
      <c r="PCU688" s="416"/>
      <c r="PCV688" s="416"/>
      <c r="PCW688" s="416"/>
      <c r="PCX688" s="416"/>
      <c r="PCY688" s="416"/>
      <c r="PCZ688" s="416"/>
      <c r="PDA688" s="416"/>
      <c r="PDB688" s="416"/>
      <c r="PDC688" s="416"/>
      <c r="PDD688" s="416"/>
      <c r="PDE688" s="416"/>
      <c r="PDF688" s="416"/>
      <c r="PDG688" s="416"/>
      <c r="PDH688" s="416"/>
      <c r="PDI688" s="416"/>
      <c r="PDJ688" s="417"/>
      <c r="PDK688" s="417"/>
      <c r="PDL688" s="417"/>
      <c r="PDM688" s="417"/>
      <c r="PDN688" s="417"/>
      <c r="PDO688" s="417"/>
      <c r="PDP688" s="417"/>
      <c r="PDQ688" s="417"/>
      <c r="PDR688" s="417"/>
      <c r="PDS688" s="417"/>
      <c r="PDT688" s="417"/>
      <c r="PDU688" s="417"/>
      <c r="PDV688" s="417"/>
      <c r="PDW688" s="417"/>
      <c r="PDX688" s="417"/>
      <c r="PDY688" s="417"/>
      <c r="PDZ688" s="417"/>
      <c r="PEA688" s="417"/>
      <c r="PEB688" s="417"/>
      <c r="PEC688" s="417"/>
      <c r="PED688" s="417"/>
      <c r="PEE688" s="417"/>
      <c r="PEF688" s="417"/>
      <c r="PEG688" s="417"/>
      <c r="PEH688" s="418"/>
      <c r="PEI688" s="418"/>
      <c r="PEJ688" s="418"/>
      <c r="PEK688" s="418"/>
      <c r="PEL688" s="418"/>
      <c r="PEM688" s="417"/>
      <c r="PEN688" s="417"/>
      <c r="PEO688" s="418"/>
      <c r="PEP688" s="418"/>
      <c r="PEQ688" s="417"/>
      <c r="PER688" s="417"/>
      <c r="PES688" s="418"/>
      <c r="PET688" s="418"/>
      <c r="PEU688" s="417"/>
      <c r="PEV688" s="417"/>
      <c r="PEW688" s="417"/>
      <c r="PEX688" s="417"/>
      <c r="PEY688" s="417"/>
      <c r="PEZ688" s="417"/>
      <c r="PFA688" s="417"/>
      <c r="PFB688" s="418"/>
      <c r="PFC688" s="418"/>
      <c r="PFD688" s="417"/>
      <c r="PFE688" s="417"/>
      <c r="PFF688" s="418"/>
      <c r="PFG688" s="418"/>
      <c r="PFH688" s="417"/>
      <c r="PFI688" s="417"/>
      <c r="PFJ688" s="417"/>
      <c r="PFK688" s="417"/>
      <c r="PFL688" s="417"/>
      <c r="PFM688" s="411"/>
      <c r="PFN688" s="443"/>
      <c r="PFO688" s="417"/>
      <c r="PFP688" s="417"/>
      <c r="PFQ688" s="417"/>
      <c r="PFR688" s="417"/>
      <c r="PFS688" s="417"/>
      <c r="PFT688" s="417"/>
      <c r="PFU688" s="417"/>
      <c r="PFV688" s="416"/>
      <c r="PFW688" s="416"/>
      <c r="PFX688" s="416"/>
      <c r="PFY688" s="416"/>
      <c r="PFZ688" s="416"/>
      <c r="PGA688" s="416"/>
      <c r="PGB688" s="416"/>
      <c r="PGC688" s="416"/>
      <c r="PGD688" s="416"/>
      <c r="PGE688" s="416"/>
      <c r="PGF688" s="416"/>
      <c r="PGG688" s="416"/>
      <c r="PGH688" s="416"/>
      <c r="PGI688" s="416"/>
      <c r="PGJ688" s="416"/>
      <c r="PGK688" s="416"/>
      <c r="PGL688" s="416"/>
      <c r="PGM688" s="416"/>
      <c r="PGN688" s="416"/>
      <c r="PGO688" s="416"/>
      <c r="PGP688" s="416"/>
      <c r="PGQ688" s="416"/>
      <c r="PGR688" s="416"/>
      <c r="PGS688" s="416"/>
      <c r="PGT688" s="416"/>
      <c r="PGU688" s="416"/>
      <c r="PGV688" s="416"/>
      <c r="PGW688" s="416"/>
      <c r="PGX688" s="416"/>
      <c r="PGY688" s="416"/>
      <c r="PGZ688" s="416"/>
      <c r="PHA688" s="416"/>
      <c r="PHB688" s="416"/>
      <c r="PHC688" s="416"/>
      <c r="PHD688" s="416"/>
      <c r="PHE688" s="416"/>
      <c r="PHF688" s="416"/>
      <c r="PHG688" s="416"/>
      <c r="PHH688" s="416"/>
      <c r="PHI688" s="416"/>
      <c r="PHJ688" s="416"/>
      <c r="PHK688" s="416"/>
      <c r="PHL688" s="416"/>
      <c r="PHM688" s="416"/>
      <c r="PHN688" s="417"/>
      <c r="PHO688" s="417"/>
      <c r="PHP688" s="417"/>
      <c r="PHQ688" s="417"/>
      <c r="PHR688" s="417"/>
      <c r="PHS688" s="417"/>
      <c r="PHT688" s="417"/>
      <c r="PHU688" s="417"/>
      <c r="PHV688" s="417"/>
      <c r="PHW688" s="417"/>
      <c r="PHX688" s="417"/>
      <c r="PHY688" s="417"/>
      <c r="PHZ688" s="417"/>
      <c r="PIA688" s="417"/>
      <c r="PIB688" s="417"/>
      <c r="PIC688" s="417"/>
      <c r="PID688" s="417"/>
      <c r="PIE688" s="417"/>
      <c r="PIF688" s="417"/>
      <c r="PIG688" s="417"/>
      <c r="PIH688" s="417"/>
      <c r="PII688" s="417"/>
      <c r="PIJ688" s="417"/>
      <c r="PIK688" s="417"/>
      <c r="PIL688" s="418"/>
      <c r="PIM688" s="418"/>
      <c r="PIN688" s="418"/>
      <c r="PIO688" s="418"/>
      <c r="PIP688" s="418"/>
      <c r="PIQ688" s="417"/>
      <c r="PIR688" s="417"/>
      <c r="PIS688" s="418"/>
      <c r="PIT688" s="418"/>
      <c r="PIU688" s="417"/>
      <c r="PIV688" s="417"/>
      <c r="PIW688" s="418"/>
      <c r="PIX688" s="418"/>
      <c r="PIY688" s="417"/>
      <c r="PIZ688" s="417"/>
      <c r="PJA688" s="417"/>
      <c r="PJB688" s="417"/>
      <c r="PJC688" s="417"/>
      <c r="PJD688" s="417"/>
      <c r="PJE688" s="417"/>
      <c r="PJF688" s="418"/>
      <c r="PJG688" s="418"/>
      <c r="PJH688" s="417"/>
      <c r="PJI688" s="417"/>
      <c r="PJJ688" s="418"/>
      <c r="PJK688" s="418"/>
      <c r="PJL688" s="417"/>
      <c r="PJM688" s="417"/>
      <c r="PJN688" s="417"/>
      <c r="PJO688" s="417"/>
      <c r="PJP688" s="417"/>
      <c r="PJQ688" s="411"/>
      <c r="PJR688" s="443"/>
      <c r="PJS688" s="417"/>
      <c r="PJT688" s="417"/>
      <c r="PJU688" s="417"/>
      <c r="PJV688" s="417"/>
      <c r="PJW688" s="417"/>
      <c r="PJX688" s="417"/>
      <c r="PJY688" s="417"/>
      <c r="PJZ688" s="416"/>
      <c r="PKA688" s="416"/>
      <c r="PKB688" s="416"/>
      <c r="PKC688" s="416"/>
      <c r="PKD688" s="416"/>
      <c r="PKE688" s="416"/>
      <c r="PKF688" s="416"/>
      <c r="PKG688" s="416"/>
      <c r="PKH688" s="416"/>
      <c r="PKI688" s="416"/>
      <c r="PKJ688" s="416"/>
      <c r="PKK688" s="416"/>
      <c r="PKL688" s="416"/>
      <c r="PKM688" s="416"/>
      <c r="PKN688" s="416"/>
      <c r="PKO688" s="416"/>
      <c r="PKP688" s="416"/>
      <c r="PKQ688" s="416"/>
      <c r="PKR688" s="416"/>
      <c r="PKS688" s="416"/>
      <c r="PKT688" s="416"/>
      <c r="PKU688" s="416"/>
      <c r="PKV688" s="416"/>
      <c r="PKW688" s="416"/>
      <c r="PKX688" s="416"/>
      <c r="PKY688" s="416"/>
      <c r="PKZ688" s="416"/>
      <c r="PLA688" s="416"/>
      <c r="PLB688" s="416"/>
      <c r="PLC688" s="416"/>
      <c r="PLD688" s="416"/>
      <c r="PLE688" s="416"/>
      <c r="PLF688" s="416"/>
      <c r="PLG688" s="416"/>
      <c r="PLH688" s="416"/>
      <c r="PLI688" s="416"/>
      <c r="PLJ688" s="416"/>
      <c r="PLK688" s="416"/>
      <c r="PLL688" s="416"/>
      <c r="PLM688" s="416"/>
      <c r="PLN688" s="416"/>
      <c r="PLO688" s="416"/>
      <c r="PLP688" s="416"/>
      <c r="PLQ688" s="416"/>
      <c r="PLR688" s="417"/>
      <c r="PLS688" s="417"/>
      <c r="PLT688" s="417"/>
      <c r="PLU688" s="417"/>
      <c r="PLV688" s="417"/>
      <c r="PLW688" s="417"/>
      <c r="PLX688" s="417"/>
      <c r="PLY688" s="417"/>
      <c r="PLZ688" s="417"/>
      <c r="PMA688" s="417"/>
      <c r="PMB688" s="417"/>
      <c r="PMC688" s="417"/>
      <c r="PMD688" s="417"/>
      <c r="PME688" s="417"/>
      <c r="PMF688" s="417"/>
      <c r="PMG688" s="417"/>
      <c r="PMH688" s="417"/>
      <c r="PMI688" s="417"/>
      <c r="PMJ688" s="417"/>
      <c r="PMK688" s="417"/>
      <c r="PML688" s="417"/>
      <c r="PMM688" s="417"/>
      <c r="PMN688" s="417"/>
      <c r="PMO688" s="417"/>
      <c r="PMP688" s="418"/>
      <c r="PMQ688" s="418"/>
      <c r="PMR688" s="418"/>
      <c r="PMS688" s="418"/>
      <c r="PMT688" s="418"/>
      <c r="PMU688" s="417"/>
      <c r="PMV688" s="417"/>
      <c r="PMW688" s="418"/>
      <c r="PMX688" s="418"/>
      <c r="PMY688" s="417"/>
      <c r="PMZ688" s="417"/>
      <c r="PNA688" s="418"/>
      <c r="PNB688" s="418"/>
      <c r="PNC688" s="417"/>
      <c r="PND688" s="417"/>
      <c r="PNE688" s="417"/>
      <c r="PNF688" s="417"/>
      <c r="PNG688" s="417"/>
      <c r="PNH688" s="417"/>
      <c r="PNI688" s="417"/>
      <c r="PNJ688" s="418"/>
      <c r="PNK688" s="418"/>
      <c r="PNL688" s="417"/>
      <c r="PNM688" s="417"/>
      <c r="PNN688" s="418"/>
      <c r="PNO688" s="418"/>
      <c r="PNP688" s="417"/>
      <c r="PNQ688" s="417"/>
      <c r="PNR688" s="417"/>
      <c r="PNS688" s="417"/>
      <c r="PNT688" s="417"/>
      <c r="PNU688" s="411"/>
      <c r="PNV688" s="443"/>
      <c r="PNW688" s="417"/>
      <c r="PNX688" s="417"/>
      <c r="PNY688" s="417"/>
      <c r="PNZ688" s="417"/>
      <c r="POA688" s="417"/>
      <c r="POB688" s="417"/>
      <c r="POC688" s="417"/>
      <c r="POD688" s="416"/>
      <c r="POE688" s="416"/>
      <c r="POF688" s="416"/>
      <c r="POG688" s="416"/>
      <c r="POH688" s="416"/>
      <c r="POI688" s="416"/>
      <c r="POJ688" s="416"/>
      <c r="POK688" s="416"/>
      <c r="POL688" s="416"/>
      <c r="POM688" s="416"/>
      <c r="PON688" s="416"/>
      <c r="POO688" s="416"/>
      <c r="POP688" s="416"/>
      <c r="POQ688" s="416"/>
      <c r="POR688" s="416"/>
      <c r="POS688" s="416"/>
      <c r="POT688" s="416"/>
      <c r="POU688" s="416"/>
      <c r="POV688" s="416"/>
      <c r="POW688" s="416"/>
      <c r="POX688" s="416"/>
      <c r="POY688" s="416"/>
      <c r="POZ688" s="416"/>
      <c r="PPA688" s="416"/>
      <c r="PPB688" s="416"/>
      <c r="PPC688" s="416"/>
      <c r="PPD688" s="416"/>
      <c r="PPE688" s="416"/>
      <c r="PPF688" s="416"/>
      <c r="PPG688" s="416"/>
      <c r="PPH688" s="416"/>
      <c r="PPI688" s="416"/>
      <c r="PPJ688" s="416"/>
      <c r="PPK688" s="416"/>
      <c r="PPL688" s="416"/>
      <c r="PPM688" s="416"/>
      <c r="PPN688" s="416"/>
      <c r="PPO688" s="416"/>
      <c r="PPP688" s="416"/>
      <c r="PPQ688" s="416"/>
      <c r="PPR688" s="416"/>
      <c r="PPS688" s="416"/>
      <c r="PPT688" s="416"/>
      <c r="PPU688" s="416"/>
      <c r="PPV688" s="417"/>
      <c r="PPW688" s="417"/>
      <c r="PPX688" s="417"/>
      <c r="PPY688" s="417"/>
      <c r="PPZ688" s="417"/>
      <c r="PQA688" s="417"/>
      <c r="PQB688" s="417"/>
      <c r="PQC688" s="417"/>
      <c r="PQD688" s="417"/>
      <c r="PQE688" s="417"/>
      <c r="PQF688" s="417"/>
      <c r="PQG688" s="417"/>
      <c r="PQH688" s="417"/>
      <c r="PQI688" s="417"/>
      <c r="PQJ688" s="417"/>
      <c r="PQK688" s="417"/>
      <c r="PQL688" s="417"/>
      <c r="PQM688" s="417"/>
      <c r="PQN688" s="417"/>
      <c r="PQO688" s="417"/>
      <c r="PQP688" s="417"/>
      <c r="PQQ688" s="417"/>
      <c r="PQR688" s="417"/>
      <c r="PQS688" s="417"/>
      <c r="PQT688" s="418"/>
      <c r="PQU688" s="418"/>
      <c r="PQV688" s="418"/>
      <c r="PQW688" s="418"/>
      <c r="PQX688" s="418"/>
      <c r="PQY688" s="417"/>
      <c r="PQZ688" s="417"/>
      <c r="PRA688" s="418"/>
      <c r="PRB688" s="418"/>
      <c r="PRC688" s="417"/>
      <c r="PRD688" s="417"/>
      <c r="PRE688" s="418"/>
      <c r="PRF688" s="418"/>
      <c r="PRG688" s="417"/>
      <c r="PRH688" s="417"/>
      <c r="PRI688" s="417"/>
      <c r="PRJ688" s="417"/>
      <c r="PRK688" s="417"/>
      <c r="PRL688" s="417"/>
      <c r="PRM688" s="417"/>
      <c r="PRN688" s="418"/>
      <c r="PRO688" s="418"/>
      <c r="PRP688" s="417"/>
      <c r="PRQ688" s="417"/>
      <c r="PRR688" s="418"/>
      <c r="PRS688" s="418"/>
      <c r="PRT688" s="417"/>
      <c r="PRU688" s="417"/>
      <c r="PRV688" s="417"/>
      <c r="PRW688" s="417"/>
      <c r="PRX688" s="417"/>
      <c r="PRY688" s="411"/>
      <c r="PRZ688" s="443"/>
      <c r="PSA688" s="417"/>
      <c r="PSB688" s="417"/>
      <c r="PSC688" s="417"/>
      <c r="PSD688" s="417"/>
      <c r="PSE688" s="417"/>
      <c r="PSF688" s="417"/>
      <c r="PSG688" s="417"/>
      <c r="PSH688" s="416"/>
      <c r="PSI688" s="416"/>
      <c r="PSJ688" s="416"/>
      <c r="PSK688" s="416"/>
      <c r="PSL688" s="416"/>
      <c r="PSM688" s="416"/>
      <c r="PSN688" s="416"/>
      <c r="PSO688" s="416"/>
      <c r="PSP688" s="416"/>
      <c r="PSQ688" s="416"/>
      <c r="PSR688" s="416"/>
      <c r="PSS688" s="416"/>
      <c r="PST688" s="416"/>
      <c r="PSU688" s="416"/>
      <c r="PSV688" s="416"/>
      <c r="PSW688" s="416"/>
      <c r="PSX688" s="416"/>
      <c r="PSY688" s="416"/>
      <c r="PSZ688" s="416"/>
      <c r="PTA688" s="416"/>
      <c r="PTB688" s="416"/>
      <c r="PTC688" s="416"/>
      <c r="PTD688" s="416"/>
      <c r="PTE688" s="416"/>
      <c r="PTF688" s="416"/>
      <c r="PTG688" s="416"/>
      <c r="PTH688" s="416"/>
      <c r="PTI688" s="416"/>
      <c r="PTJ688" s="416"/>
      <c r="PTK688" s="416"/>
      <c r="PTL688" s="416"/>
      <c r="PTM688" s="416"/>
      <c r="PTN688" s="416"/>
      <c r="PTO688" s="416"/>
      <c r="PTP688" s="416"/>
      <c r="PTQ688" s="416"/>
      <c r="PTR688" s="416"/>
      <c r="PTS688" s="416"/>
      <c r="PTT688" s="416"/>
      <c r="PTU688" s="416"/>
      <c r="PTV688" s="416"/>
      <c r="PTW688" s="416"/>
      <c r="PTX688" s="416"/>
      <c r="PTY688" s="416"/>
      <c r="PTZ688" s="417"/>
      <c r="PUA688" s="417"/>
      <c r="PUB688" s="417"/>
      <c r="PUC688" s="417"/>
      <c r="PUD688" s="417"/>
      <c r="PUE688" s="417"/>
      <c r="PUF688" s="417"/>
      <c r="PUG688" s="417"/>
      <c r="PUH688" s="417"/>
      <c r="PUI688" s="417"/>
      <c r="PUJ688" s="417"/>
      <c r="PUK688" s="417"/>
      <c r="PUL688" s="417"/>
      <c r="PUM688" s="417"/>
      <c r="PUN688" s="417"/>
      <c r="PUO688" s="417"/>
      <c r="PUP688" s="417"/>
      <c r="PUQ688" s="417"/>
      <c r="PUR688" s="417"/>
      <c r="PUS688" s="417"/>
      <c r="PUT688" s="417"/>
      <c r="PUU688" s="417"/>
      <c r="PUV688" s="417"/>
      <c r="PUW688" s="417"/>
      <c r="PUX688" s="418"/>
      <c r="PUY688" s="418"/>
      <c r="PUZ688" s="418"/>
      <c r="PVA688" s="418"/>
      <c r="PVB688" s="418"/>
      <c r="PVC688" s="417"/>
      <c r="PVD688" s="417"/>
      <c r="PVE688" s="418"/>
      <c r="PVF688" s="418"/>
      <c r="PVG688" s="417"/>
      <c r="PVH688" s="417"/>
      <c r="PVI688" s="418"/>
      <c r="PVJ688" s="418"/>
      <c r="PVK688" s="417"/>
      <c r="PVL688" s="417"/>
      <c r="PVM688" s="417"/>
      <c r="PVN688" s="417"/>
      <c r="PVO688" s="417"/>
      <c r="PVP688" s="417"/>
      <c r="PVQ688" s="417"/>
      <c r="PVR688" s="418"/>
      <c r="PVS688" s="418"/>
      <c r="PVT688" s="417"/>
      <c r="PVU688" s="417"/>
      <c r="PVV688" s="418"/>
      <c r="PVW688" s="418"/>
      <c r="PVX688" s="417"/>
      <c r="PVY688" s="417"/>
      <c r="PVZ688" s="417"/>
      <c r="PWA688" s="417"/>
      <c r="PWB688" s="417"/>
      <c r="PWC688" s="411"/>
      <c r="PWD688" s="443"/>
      <c r="PWE688" s="417"/>
      <c r="PWF688" s="417"/>
      <c r="PWG688" s="417"/>
      <c r="PWH688" s="417"/>
      <c r="PWI688" s="417"/>
      <c r="PWJ688" s="417"/>
      <c r="PWK688" s="417"/>
      <c r="PWL688" s="416"/>
      <c r="PWM688" s="416"/>
      <c r="PWN688" s="416"/>
      <c r="PWO688" s="416"/>
      <c r="PWP688" s="416"/>
      <c r="PWQ688" s="416"/>
      <c r="PWR688" s="416"/>
      <c r="PWS688" s="416"/>
      <c r="PWT688" s="416"/>
      <c r="PWU688" s="416"/>
      <c r="PWV688" s="416"/>
      <c r="PWW688" s="416"/>
      <c r="PWX688" s="416"/>
      <c r="PWY688" s="416"/>
      <c r="PWZ688" s="416"/>
      <c r="PXA688" s="416"/>
      <c r="PXB688" s="416"/>
      <c r="PXC688" s="416"/>
      <c r="PXD688" s="416"/>
      <c r="PXE688" s="416"/>
      <c r="PXF688" s="416"/>
      <c r="PXG688" s="416"/>
      <c r="PXH688" s="416"/>
      <c r="PXI688" s="416"/>
      <c r="PXJ688" s="416"/>
      <c r="PXK688" s="416"/>
      <c r="PXL688" s="416"/>
      <c r="PXM688" s="416"/>
      <c r="PXN688" s="416"/>
      <c r="PXO688" s="416"/>
      <c r="PXP688" s="416"/>
      <c r="PXQ688" s="416"/>
      <c r="PXR688" s="416"/>
      <c r="PXS688" s="416"/>
      <c r="PXT688" s="416"/>
      <c r="PXU688" s="416"/>
      <c r="PXV688" s="416"/>
      <c r="PXW688" s="416"/>
      <c r="PXX688" s="416"/>
      <c r="PXY688" s="416"/>
      <c r="PXZ688" s="416"/>
      <c r="PYA688" s="416"/>
      <c r="PYB688" s="416"/>
      <c r="PYC688" s="416"/>
      <c r="PYD688" s="417"/>
      <c r="PYE688" s="417"/>
      <c r="PYF688" s="417"/>
      <c r="PYG688" s="417"/>
      <c r="PYH688" s="417"/>
      <c r="PYI688" s="417"/>
      <c r="PYJ688" s="417"/>
      <c r="PYK688" s="417"/>
      <c r="PYL688" s="417"/>
      <c r="PYM688" s="417"/>
      <c r="PYN688" s="417"/>
      <c r="PYO688" s="417"/>
      <c r="PYP688" s="417"/>
      <c r="PYQ688" s="417"/>
      <c r="PYR688" s="417"/>
      <c r="PYS688" s="417"/>
      <c r="PYT688" s="417"/>
      <c r="PYU688" s="417"/>
      <c r="PYV688" s="417"/>
      <c r="PYW688" s="417"/>
      <c r="PYX688" s="417"/>
      <c r="PYY688" s="417"/>
      <c r="PYZ688" s="417"/>
      <c r="PZA688" s="417"/>
      <c r="PZB688" s="418"/>
      <c r="PZC688" s="418"/>
      <c r="PZD688" s="418"/>
      <c r="PZE688" s="418"/>
      <c r="PZF688" s="418"/>
      <c r="PZG688" s="417"/>
      <c r="PZH688" s="417"/>
      <c r="PZI688" s="418"/>
      <c r="PZJ688" s="418"/>
      <c r="PZK688" s="417"/>
      <c r="PZL688" s="417"/>
      <c r="PZM688" s="418"/>
      <c r="PZN688" s="418"/>
      <c r="PZO688" s="417"/>
      <c r="PZP688" s="417"/>
      <c r="PZQ688" s="417"/>
      <c r="PZR688" s="417"/>
      <c r="PZS688" s="417"/>
      <c r="PZT688" s="417"/>
      <c r="PZU688" s="417"/>
      <c r="PZV688" s="418"/>
      <c r="PZW688" s="418"/>
      <c r="PZX688" s="417"/>
      <c r="PZY688" s="417"/>
      <c r="PZZ688" s="418"/>
      <c r="QAA688" s="418"/>
      <c r="QAB688" s="417"/>
      <c r="QAC688" s="417"/>
      <c r="QAD688" s="417"/>
      <c r="QAE688" s="417"/>
      <c r="QAF688" s="417"/>
      <c r="QAG688" s="411"/>
      <c r="QAH688" s="443"/>
      <c r="QAI688" s="417"/>
      <c r="QAJ688" s="417"/>
      <c r="QAK688" s="417"/>
      <c r="QAL688" s="417"/>
      <c r="QAM688" s="417"/>
      <c r="QAN688" s="417"/>
      <c r="QAO688" s="417"/>
      <c r="QAP688" s="416"/>
      <c r="QAQ688" s="416"/>
      <c r="QAR688" s="416"/>
      <c r="QAS688" s="416"/>
      <c r="QAT688" s="416"/>
      <c r="QAU688" s="416"/>
      <c r="QAV688" s="416"/>
      <c r="QAW688" s="416"/>
      <c r="QAX688" s="416"/>
      <c r="QAY688" s="416"/>
      <c r="QAZ688" s="416"/>
      <c r="QBA688" s="416"/>
      <c r="QBB688" s="416"/>
      <c r="QBC688" s="416"/>
      <c r="QBD688" s="416"/>
      <c r="QBE688" s="416"/>
      <c r="QBF688" s="416"/>
      <c r="QBG688" s="416"/>
      <c r="QBH688" s="416"/>
      <c r="QBI688" s="416"/>
      <c r="QBJ688" s="416"/>
      <c r="QBK688" s="416"/>
      <c r="QBL688" s="416"/>
      <c r="QBM688" s="416"/>
      <c r="QBN688" s="416"/>
      <c r="QBO688" s="416"/>
      <c r="QBP688" s="416"/>
      <c r="QBQ688" s="416"/>
      <c r="QBR688" s="416"/>
      <c r="QBS688" s="416"/>
      <c r="QBT688" s="416"/>
      <c r="QBU688" s="416"/>
      <c r="QBV688" s="416"/>
      <c r="QBW688" s="416"/>
      <c r="QBX688" s="416"/>
      <c r="QBY688" s="416"/>
      <c r="QBZ688" s="416"/>
      <c r="QCA688" s="416"/>
      <c r="QCB688" s="416"/>
      <c r="QCC688" s="416"/>
      <c r="QCD688" s="416"/>
      <c r="QCE688" s="416"/>
      <c r="QCF688" s="416"/>
      <c r="QCG688" s="416"/>
      <c r="QCH688" s="417"/>
      <c r="QCI688" s="417"/>
      <c r="QCJ688" s="417"/>
      <c r="QCK688" s="417"/>
      <c r="QCL688" s="417"/>
      <c r="QCM688" s="417"/>
      <c r="QCN688" s="417"/>
      <c r="QCO688" s="417"/>
      <c r="QCP688" s="417"/>
      <c r="QCQ688" s="417"/>
      <c r="QCR688" s="417"/>
      <c r="QCS688" s="417"/>
      <c r="QCT688" s="417"/>
      <c r="QCU688" s="417"/>
      <c r="QCV688" s="417"/>
      <c r="QCW688" s="417"/>
      <c r="QCX688" s="417"/>
      <c r="QCY688" s="417"/>
      <c r="QCZ688" s="417"/>
      <c r="QDA688" s="417"/>
      <c r="QDB688" s="417"/>
      <c r="QDC688" s="417"/>
      <c r="QDD688" s="417"/>
      <c r="QDE688" s="417"/>
      <c r="QDF688" s="418"/>
      <c r="QDG688" s="418"/>
      <c r="QDH688" s="418"/>
      <c r="QDI688" s="418"/>
      <c r="QDJ688" s="418"/>
      <c r="QDK688" s="417"/>
      <c r="QDL688" s="417"/>
      <c r="QDM688" s="418"/>
      <c r="QDN688" s="418"/>
      <c r="QDO688" s="417"/>
      <c r="QDP688" s="417"/>
      <c r="QDQ688" s="418"/>
      <c r="QDR688" s="418"/>
      <c r="QDS688" s="417"/>
      <c r="QDT688" s="417"/>
      <c r="QDU688" s="417"/>
      <c r="QDV688" s="417"/>
      <c r="QDW688" s="417"/>
      <c r="QDX688" s="417"/>
      <c r="QDY688" s="417"/>
      <c r="QDZ688" s="418"/>
      <c r="QEA688" s="418"/>
      <c r="QEB688" s="417"/>
      <c r="QEC688" s="417"/>
      <c r="QED688" s="418"/>
      <c r="QEE688" s="418"/>
      <c r="QEF688" s="417"/>
      <c r="QEG688" s="417"/>
      <c r="QEH688" s="417"/>
      <c r="QEI688" s="417"/>
      <c r="QEJ688" s="417"/>
      <c r="QEK688" s="411"/>
      <c r="QEL688" s="443"/>
      <c r="QEM688" s="417"/>
      <c r="QEN688" s="417"/>
      <c r="QEO688" s="417"/>
      <c r="QEP688" s="417"/>
      <c r="QEQ688" s="417"/>
      <c r="QER688" s="417"/>
      <c r="QES688" s="417"/>
      <c r="QET688" s="416"/>
      <c r="QEU688" s="416"/>
      <c r="QEV688" s="416"/>
      <c r="QEW688" s="416"/>
      <c r="QEX688" s="416"/>
      <c r="QEY688" s="416"/>
      <c r="QEZ688" s="416"/>
      <c r="QFA688" s="416"/>
      <c r="QFB688" s="416"/>
      <c r="QFC688" s="416"/>
      <c r="QFD688" s="416"/>
      <c r="QFE688" s="416"/>
      <c r="QFF688" s="416"/>
      <c r="QFG688" s="416"/>
      <c r="QFH688" s="416"/>
      <c r="QFI688" s="416"/>
      <c r="QFJ688" s="416"/>
      <c r="QFK688" s="416"/>
      <c r="QFL688" s="416"/>
      <c r="QFM688" s="416"/>
      <c r="QFN688" s="416"/>
      <c r="QFO688" s="416"/>
      <c r="QFP688" s="416"/>
      <c r="QFQ688" s="416"/>
      <c r="QFR688" s="416"/>
      <c r="QFS688" s="416"/>
      <c r="QFT688" s="416"/>
      <c r="QFU688" s="416"/>
      <c r="QFV688" s="416"/>
      <c r="QFW688" s="416"/>
      <c r="QFX688" s="416"/>
      <c r="QFY688" s="416"/>
      <c r="QFZ688" s="416"/>
      <c r="QGA688" s="416"/>
      <c r="QGB688" s="416"/>
      <c r="QGC688" s="416"/>
      <c r="QGD688" s="416"/>
      <c r="QGE688" s="416"/>
      <c r="QGF688" s="416"/>
      <c r="QGG688" s="416"/>
      <c r="QGH688" s="416"/>
      <c r="QGI688" s="416"/>
      <c r="QGJ688" s="416"/>
      <c r="QGK688" s="416"/>
      <c r="QGL688" s="417"/>
      <c r="QGM688" s="417"/>
      <c r="QGN688" s="417"/>
      <c r="QGO688" s="417"/>
      <c r="QGP688" s="417"/>
      <c r="QGQ688" s="417"/>
      <c r="QGR688" s="417"/>
      <c r="QGS688" s="417"/>
      <c r="QGT688" s="417"/>
      <c r="QGU688" s="417"/>
      <c r="QGV688" s="417"/>
      <c r="QGW688" s="417"/>
      <c r="QGX688" s="417"/>
      <c r="QGY688" s="417"/>
      <c r="QGZ688" s="417"/>
      <c r="QHA688" s="417"/>
      <c r="QHB688" s="417"/>
      <c r="QHC688" s="417"/>
      <c r="QHD688" s="417"/>
      <c r="QHE688" s="417"/>
      <c r="QHF688" s="417"/>
      <c r="QHG688" s="417"/>
      <c r="QHH688" s="417"/>
      <c r="QHI688" s="417"/>
      <c r="QHJ688" s="418"/>
      <c r="QHK688" s="418"/>
      <c r="QHL688" s="418"/>
      <c r="QHM688" s="418"/>
      <c r="QHN688" s="418"/>
      <c r="QHO688" s="417"/>
      <c r="QHP688" s="417"/>
      <c r="QHQ688" s="418"/>
      <c r="QHR688" s="418"/>
      <c r="QHS688" s="417"/>
      <c r="QHT688" s="417"/>
      <c r="QHU688" s="418"/>
      <c r="QHV688" s="418"/>
      <c r="QHW688" s="417"/>
      <c r="QHX688" s="417"/>
      <c r="QHY688" s="417"/>
      <c r="QHZ688" s="417"/>
      <c r="QIA688" s="417"/>
      <c r="QIB688" s="417"/>
      <c r="QIC688" s="417"/>
      <c r="QID688" s="418"/>
      <c r="QIE688" s="418"/>
      <c r="QIF688" s="417"/>
      <c r="QIG688" s="417"/>
      <c r="QIH688" s="418"/>
      <c r="QII688" s="418"/>
      <c r="QIJ688" s="417"/>
      <c r="QIK688" s="417"/>
      <c r="QIL688" s="417"/>
      <c r="QIM688" s="417"/>
      <c r="QIN688" s="417"/>
      <c r="QIO688" s="411"/>
      <c r="QIP688" s="443"/>
      <c r="QIQ688" s="417"/>
      <c r="QIR688" s="417"/>
      <c r="QIS688" s="417"/>
      <c r="QIT688" s="417"/>
      <c r="QIU688" s="417"/>
      <c r="QIV688" s="417"/>
      <c r="QIW688" s="417"/>
      <c r="QIX688" s="416"/>
      <c r="QIY688" s="416"/>
      <c r="QIZ688" s="416"/>
      <c r="QJA688" s="416"/>
      <c r="QJB688" s="416"/>
      <c r="QJC688" s="416"/>
      <c r="QJD688" s="416"/>
      <c r="QJE688" s="416"/>
      <c r="QJF688" s="416"/>
      <c r="QJG688" s="416"/>
      <c r="QJH688" s="416"/>
      <c r="QJI688" s="416"/>
      <c r="QJJ688" s="416"/>
      <c r="QJK688" s="416"/>
      <c r="QJL688" s="416"/>
      <c r="QJM688" s="416"/>
      <c r="QJN688" s="416"/>
      <c r="QJO688" s="416"/>
      <c r="QJP688" s="416"/>
      <c r="QJQ688" s="416"/>
      <c r="QJR688" s="416"/>
      <c r="QJS688" s="416"/>
      <c r="QJT688" s="416"/>
      <c r="QJU688" s="416"/>
      <c r="QJV688" s="416"/>
      <c r="QJW688" s="416"/>
      <c r="QJX688" s="416"/>
      <c r="QJY688" s="416"/>
      <c r="QJZ688" s="416"/>
      <c r="QKA688" s="416"/>
      <c r="QKB688" s="416"/>
      <c r="QKC688" s="416"/>
      <c r="QKD688" s="416"/>
      <c r="QKE688" s="416"/>
      <c r="QKF688" s="416"/>
      <c r="QKG688" s="416"/>
      <c r="QKH688" s="416"/>
      <c r="QKI688" s="416"/>
      <c r="QKJ688" s="416"/>
      <c r="QKK688" s="416"/>
      <c r="QKL688" s="416"/>
      <c r="QKM688" s="416"/>
      <c r="QKN688" s="416"/>
      <c r="QKO688" s="416"/>
      <c r="QKP688" s="417"/>
      <c r="QKQ688" s="417"/>
      <c r="QKR688" s="417"/>
      <c r="QKS688" s="417"/>
      <c r="QKT688" s="417"/>
      <c r="QKU688" s="417"/>
      <c r="QKV688" s="417"/>
      <c r="QKW688" s="417"/>
      <c r="QKX688" s="417"/>
      <c r="QKY688" s="417"/>
      <c r="QKZ688" s="417"/>
      <c r="QLA688" s="417"/>
      <c r="QLB688" s="417"/>
      <c r="QLC688" s="417"/>
      <c r="QLD688" s="417"/>
      <c r="QLE688" s="417"/>
      <c r="QLF688" s="417"/>
      <c r="QLG688" s="417"/>
      <c r="QLH688" s="417"/>
      <c r="QLI688" s="417"/>
      <c r="QLJ688" s="417"/>
      <c r="QLK688" s="417"/>
      <c r="QLL688" s="417"/>
      <c r="QLM688" s="417"/>
      <c r="QLN688" s="418"/>
      <c r="QLO688" s="418"/>
      <c r="QLP688" s="418"/>
      <c r="QLQ688" s="418"/>
      <c r="QLR688" s="418"/>
      <c r="QLS688" s="417"/>
      <c r="QLT688" s="417"/>
      <c r="QLU688" s="418"/>
      <c r="QLV688" s="418"/>
      <c r="QLW688" s="417"/>
      <c r="QLX688" s="417"/>
      <c r="QLY688" s="418"/>
      <c r="QLZ688" s="418"/>
      <c r="QMA688" s="417"/>
      <c r="QMB688" s="417"/>
      <c r="QMC688" s="417"/>
      <c r="QMD688" s="417"/>
      <c r="QME688" s="417"/>
      <c r="QMF688" s="417"/>
      <c r="QMG688" s="417"/>
      <c r="QMH688" s="418"/>
      <c r="QMI688" s="418"/>
      <c r="QMJ688" s="417"/>
      <c r="QMK688" s="417"/>
      <c r="QML688" s="418"/>
      <c r="QMM688" s="418"/>
      <c r="QMN688" s="417"/>
      <c r="QMO688" s="417"/>
      <c r="QMP688" s="417"/>
      <c r="QMQ688" s="417"/>
      <c r="QMR688" s="417"/>
      <c r="QMS688" s="411"/>
      <c r="QMT688" s="443"/>
      <c r="QMU688" s="417"/>
      <c r="QMV688" s="417"/>
      <c r="QMW688" s="417"/>
      <c r="QMX688" s="417"/>
      <c r="QMY688" s="417"/>
      <c r="QMZ688" s="417"/>
      <c r="QNA688" s="417"/>
      <c r="QNB688" s="416"/>
      <c r="QNC688" s="416"/>
      <c r="QND688" s="416"/>
      <c r="QNE688" s="416"/>
      <c r="QNF688" s="416"/>
      <c r="QNG688" s="416"/>
      <c r="QNH688" s="416"/>
      <c r="QNI688" s="416"/>
      <c r="QNJ688" s="416"/>
      <c r="QNK688" s="416"/>
      <c r="QNL688" s="416"/>
      <c r="QNM688" s="416"/>
      <c r="QNN688" s="416"/>
      <c r="QNO688" s="416"/>
      <c r="QNP688" s="416"/>
      <c r="QNQ688" s="416"/>
      <c r="QNR688" s="416"/>
      <c r="QNS688" s="416"/>
      <c r="QNT688" s="416"/>
      <c r="QNU688" s="416"/>
      <c r="QNV688" s="416"/>
      <c r="QNW688" s="416"/>
      <c r="QNX688" s="416"/>
      <c r="QNY688" s="416"/>
      <c r="QNZ688" s="416"/>
      <c r="QOA688" s="416"/>
      <c r="QOB688" s="416"/>
      <c r="QOC688" s="416"/>
      <c r="QOD688" s="416"/>
      <c r="QOE688" s="416"/>
      <c r="QOF688" s="416"/>
      <c r="QOG688" s="416"/>
      <c r="QOH688" s="416"/>
      <c r="QOI688" s="416"/>
      <c r="QOJ688" s="416"/>
      <c r="QOK688" s="416"/>
      <c r="QOL688" s="416"/>
      <c r="QOM688" s="416"/>
      <c r="QON688" s="416"/>
      <c r="QOO688" s="416"/>
      <c r="QOP688" s="416"/>
      <c r="QOQ688" s="416"/>
      <c r="QOR688" s="416"/>
      <c r="QOS688" s="416"/>
      <c r="QOT688" s="417"/>
      <c r="QOU688" s="417"/>
      <c r="QOV688" s="417"/>
      <c r="QOW688" s="417"/>
      <c r="QOX688" s="417"/>
      <c r="QOY688" s="417"/>
      <c r="QOZ688" s="417"/>
      <c r="QPA688" s="417"/>
      <c r="QPB688" s="417"/>
      <c r="QPC688" s="417"/>
      <c r="QPD688" s="417"/>
      <c r="QPE688" s="417"/>
      <c r="QPF688" s="417"/>
      <c r="QPG688" s="417"/>
      <c r="QPH688" s="417"/>
      <c r="QPI688" s="417"/>
      <c r="QPJ688" s="417"/>
      <c r="QPK688" s="417"/>
      <c r="QPL688" s="417"/>
      <c r="QPM688" s="417"/>
      <c r="QPN688" s="417"/>
      <c r="QPO688" s="417"/>
      <c r="QPP688" s="417"/>
      <c r="QPQ688" s="417"/>
      <c r="QPR688" s="418"/>
      <c r="QPS688" s="418"/>
      <c r="QPT688" s="418"/>
      <c r="QPU688" s="418"/>
      <c r="QPV688" s="418"/>
      <c r="QPW688" s="417"/>
      <c r="QPX688" s="417"/>
      <c r="QPY688" s="418"/>
      <c r="QPZ688" s="418"/>
      <c r="QQA688" s="417"/>
      <c r="QQB688" s="417"/>
      <c r="QQC688" s="418"/>
      <c r="QQD688" s="418"/>
      <c r="QQE688" s="417"/>
      <c r="QQF688" s="417"/>
      <c r="QQG688" s="417"/>
      <c r="QQH688" s="417"/>
      <c r="QQI688" s="417"/>
      <c r="QQJ688" s="417"/>
      <c r="QQK688" s="417"/>
      <c r="QQL688" s="418"/>
      <c r="QQM688" s="418"/>
      <c r="QQN688" s="417"/>
      <c r="QQO688" s="417"/>
      <c r="QQP688" s="418"/>
      <c r="QQQ688" s="418"/>
      <c r="QQR688" s="417"/>
      <c r="QQS688" s="417"/>
      <c r="QQT688" s="417"/>
      <c r="QQU688" s="417"/>
      <c r="QQV688" s="417"/>
      <c r="QQW688" s="411"/>
      <c r="QQX688" s="443"/>
      <c r="QQY688" s="417"/>
      <c r="QQZ688" s="417"/>
      <c r="QRA688" s="417"/>
      <c r="QRB688" s="417"/>
      <c r="QRC688" s="417"/>
      <c r="QRD688" s="417"/>
      <c r="QRE688" s="417"/>
      <c r="QRF688" s="416"/>
      <c r="QRG688" s="416"/>
      <c r="QRH688" s="416"/>
      <c r="QRI688" s="416"/>
      <c r="QRJ688" s="416"/>
      <c r="QRK688" s="416"/>
      <c r="QRL688" s="416"/>
      <c r="QRM688" s="416"/>
      <c r="QRN688" s="416"/>
      <c r="QRO688" s="416"/>
      <c r="QRP688" s="416"/>
      <c r="QRQ688" s="416"/>
      <c r="QRR688" s="416"/>
      <c r="QRS688" s="416"/>
      <c r="QRT688" s="416"/>
      <c r="QRU688" s="416"/>
      <c r="QRV688" s="416"/>
      <c r="QRW688" s="416"/>
      <c r="QRX688" s="416"/>
      <c r="QRY688" s="416"/>
      <c r="QRZ688" s="416"/>
      <c r="QSA688" s="416"/>
      <c r="QSB688" s="416"/>
      <c r="QSC688" s="416"/>
      <c r="QSD688" s="416"/>
      <c r="QSE688" s="416"/>
      <c r="QSF688" s="416"/>
      <c r="QSG688" s="416"/>
      <c r="QSH688" s="416"/>
      <c r="QSI688" s="416"/>
      <c r="QSJ688" s="416"/>
      <c r="QSK688" s="416"/>
      <c r="QSL688" s="416"/>
      <c r="QSM688" s="416"/>
      <c r="QSN688" s="416"/>
      <c r="QSO688" s="416"/>
      <c r="QSP688" s="416"/>
      <c r="QSQ688" s="416"/>
      <c r="QSR688" s="416"/>
      <c r="QSS688" s="416"/>
      <c r="QST688" s="416"/>
      <c r="QSU688" s="416"/>
      <c r="QSV688" s="416"/>
      <c r="QSW688" s="416"/>
      <c r="QSX688" s="417"/>
      <c r="QSY688" s="417"/>
      <c r="QSZ688" s="417"/>
      <c r="QTA688" s="417"/>
      <c r="QTB688" s="417"/>
      <c r="QTC688" s="417"/>
      <c r="QTD688" s="417"/>
      <c r="QTE688" s="417"/>
      <c r="QTF688" s="417"/>
      <c r="QTG688" s="417"/>
      <c r="QTH688" s="417"/>
      <c r="QTI688" s="417"/>
      <c r="QTJ688" s="417"/>
      <c r="QTK688" s="417"/>
      <c r="QTL688" s="417"/>
      <c r="QTM688" s="417"/>
      <c r="QTN688" s="417"/>
      <c r="QTO688" s="417"/>
      <c r="QTP688" s="417"/>
      <c r="QTQ688" s="417"/>
      <c r="QTR688" s="417"/>
      <c r="QTS688" s="417"/>
      <c r="QTT688" s="417"/>
      <c r="QTU688" s="417"/>
      <c r="QTV688" s="418"/>
      <c r="QTW688" s="418"/>
      <c r="QTX688" s="418"/>
      <c r="QTY688" s="418"/>
      <c r="QTZ688" s="418"/>
      <c r="QUA688" s="417"/>
      <c r="QUB688" s="417"/>
      <c r="QUC688" s="418"/>
      <c r="QUD688" s="418"/>
      <c r="QUE688" s="417"/>
      <c r="QUF688" s="417"/>
      <c r="QUG688" s="418"/>
      <c r="QUH688" s="418"/>
      <c r="QUI688" s="417"/>
      <c r="QUJ688" s="417"/>
      <c r="QUK688" s="417"/>
      <c r="QUL688" s="417"/>
      <c r="QUM688" s="417"/>
      <c r="QUN688" s="417"/>
      <c r="QUO688" s="417"/>
      <c r="QUP688" s="418"/>
      <c r="QUQ688" s="418"/>
      <c r="QUR688" s="417"/>
      <c r="QUS688" s="417"/>
      <c r="QUT688" s="418"/>
      <c r="QUU688" s="418"/>
      <c r="QUV688" s="417"/>
      <c r="QUW688" s="417"/>
      <c r="QUX688" s="417"/>
      <c r="QUY688" s="417"/>
      <c r="QUZ688" s="417"/>
      <c r="QVA688" s="411"/>
      <c r="QVB688" s="443"/>
      <c r="QVC688" s="417"/>
      <c r="QVD688" s="417"/>
      <c r="QVE688" s="417"/>
      <c r="QVF688" s="417"/>
      <c r="QVG688" s="417"/>
      <c r="QVH688" s="417"/>
      <c r="QVI688" s="417"/>
      <c r="QVJ688" s="416"/>
      <c r="QVK688" s="416"/>
      <c r="QVL688" s="416"/>
      <c r="QVM688" s="416"/>
      <c r="QVN688" s="416"/>
      <c r="QVO688" s="416"/>
      <c r="QVP688" s="416"/>
      <c r="QVQ688" s="416"/>
      <c r="QVR688" s="416"/>
      <c r="QVS688" s="416"/>
      <c r="QVT688" s="416"/>
      <c r="QVU688" s="416"/>
      <c r="QVV688" s="416"/>
      <c r="QVW688" s="416"/>
      <c r="QVX688" s="416"/>
      <c r="QVY688" s="416"/>
      <c r="QVZ688" s="416"/>
      <c r="QWA688" s="416"/>
      <c r="QWB688" s="416"/>
      <c r="QWC688" s="416"/>
      <c r="QWD688" s="416"/>
      <c r="QWE688" s="416"/>
      <c r="QWF688" s="416"/>
      <c r="QWG688" s="416"/>
      <c r="QWH688" s="416"/>
      <c r="QWI688" s="416"/>
      <c r="QWJ688" s="416"/>
      <c r="QWK688" s="416"/>
      <c r="QWL688" s="416"/>
      <c r="QWM688" s="416"/>
      <c r="QWN688" s="416"/>
      <c r="QWO688" s="416"/>
      <c r="QWP688" s="416"/>
      <c r="QWQ688" s="416"/>
      <c r="QWR688" s="416"/>
      <c r="QWS688" s="416"/>
      <c r="QWT688" s="416"/>
      <c r="QWU688" s="416"/>
      <c r="QWV688" s="416"/>
      <c r="QWW688" s="416"/>
      <c r="QWX688" s="416"/>
      <c r="QWY688" s="416"/>
      <c r="QWZ688" s="416"/>
      <c r="QXA688" s="416"/>
      <c r="QXB688" s="417"/>
      <c r="QXC688" s="417"/>
      <c r="QXD688" s="417"/>
      <c r="QXE688" s="417"/>
      <c r="QXF688" s="417"/>
      <c r="QXG688" s="417"/>
      <c r="QXH688" s="417"/>
      <c r="QXI688" s="417"/>
      <c r="QXJ688" s="417"/>
      <c r="QXK688" s="417"/>
      <c r="QXL688" s="417"/>
      <c r="QXM688" s="417"/>
      <c r="QXN688" s="417"/>
      <c r="QXO688" s="417"/>
      <c r="QXP688" s="417"/>
      <c r="QXQ688" s="417"/>
      <c r="QXR688" s="417"/>
      <c r="QXS688" s="417"/>
      <c r="QXT688" s="417"/>
      <c r="QXU688" s="417"/>
      <c r="QXV688" s="417"/>
      <c r="QXW688" s="417"/>
      <c r="QXX688" s="417"/>
      <c r="QXY688" s="417"/>
      <c r="QXZ688" s="418"/>
      <c r="QYA688" s="418"/>
      <c r="QYB688" s="418"/>
      <c r="QYC688" s="418"/>
      <c r="QYD688" s="418"/>
      <c r="QYE688" s="417"/>
      <c r="QYF688" s="417"/>
      <c r="QYG688" s="418"/>
      <c r="QYH688" s="418"/>
      <c r="QYI688" s="417"/>
      <c r="QYJ688" s="417"/>
      <c r="QYK688" s="418"/>
      <c r="QYL688" s="418"/>
      <c r="QYM688" s="417"/>
      <c r="QYN688" s="417"/>
      <c r="QYO688" s="417"/>
      <c r="QYP688" s="417"/>
      <c r="QYQ688" s="417"/>
      <c r="QYR688" s="417"/>
      <c r="QYS688" s="417"/>
      <c r="QYT688" s="418"/>
      <c r="QYU688" s="418"/>
      <c r="QYV688" s="417"/>
      <c r="QYW688" s="417"/>
      <c r="QYX688" s="418"/>
      <c r="QYY688" s="418"/>
      <c r="QYZ688" s="417"/>
      <c r="QZA688" s="417"/>
      <c r="QZB688" s="417"/>
      <c r="QZC688" s="417"/>
      <c r="QZD688" s="417"/>
      <c r="QZE688" s="411"/>
      <c r="QZF688" s="443"/>
      <c r="QZG688" s="417"/>
      <c r="QZH688" s="417"/>
      <c r="QZI688" s="417"/>
      <c r="QZJ688" s="417"/>
      <c r="QZK688" s="417"/>
      <c r="QZL688" s="417"/>
      <c r="QZM688" s="417"/>
      <c r="QZN688" s="416"/>
      <c r="QZO688" s="416"/>
      <c r="QZP688" s="416"/>
      <c r="QZQ688" s="416"/>
      <c r="QZR688" s="416"/>
      <c r="QZS688" s="416"/>
      <c r="QZT688" s="416"/>
      <c r="QZU688" s="416"/>
      <c r="QZV688" s="416"/>
      <c r="QZW688" s="416"/>
      <c r="QZX688" s="416"/>
      <c r="QZY688" s="416"/>
      <c r="QZZ688" s="416"/>
      <c r="RAA688" s="416"/>
      <c r="RAB688" s="416"/>
      <c r="RAC688" s="416"/>
      <c r="RAD688" s="416"/>
      <c r="RAE688" s="416"/>
      <c r="RAF688" s="416"/>
      <c r="RAG688" s="416"/>
      <c r="RAH688" s="416"/>
      <c r="RAI688" s="416"/>
      <c r="RAJ688" s="416"/>
      <c r="RAK688" s="416"/>
      <c r="RAL688" s="416"/>
      <c r="RAM688" s="416"/>
      <c r="RAN688" s="416"/>
      <c r="RAO688" s="416"/>
      <c r="RAP688" s="416"/>
      <c r="RAQ688" s="416"/>
      <c r="RAR688" s="416"/>
      <c r="RAS688" s="416"/>
      <c r="RAT688" s="416"/>
      <c r="RAU688" s="416"/>
      <c r="RAV688" s="416"/>
      <c r="RAW688" s="416"/>
      <c r="RAX688" s="416"/>
      <c r="RAY688" s="416"/>
      <c r="RAZ688" s="416"/>
      <c r="RBA688" s="416"/>
      <c r="RBB688" s="416"/>
      <c r="RBC688" s="416"/>
      <c r="RBD688" s="416"/>
      <c r="RBE688" s="416"/>
      <c r="RBF688" s="417"/>
      <c r="RBG688" s="417"/>
      <c r="RBH688" s="417"/>
      <c r="RBI688" s="417"/>
      <c r="RBJ688" s="417"/>
      <c r="RBK688" s="417"/>
      <c r="RBL688" s="417"/>
      <c r="RBM688" s="417"/>
      <c r="RBN688" s="417"/>
      <c r="RBO688" s="417"/>
      <c r="RBP688" s="417"/>
      <c r="RBQ688" s="417"/>
      <c r="RBR688" s="417"/>
      <c r="RBS688" s="417"/>
      <c r="RBT688" s="417"/>
      <c r="RBU688" s="417"/>
      <c r="RBV688" s="417"/>
      <c r="RBW688" s="417"/>
      <c r="RBX688" s="417"/>
      <c r="RBY688" s="417"/>
      <c r="RBZ688" s="417"/>
      <c r="RCA688" s="417"/>
      <c r="RCB688" s="417"/>
    </row>
    <row r="689" spans="1:12248" s="80" customFormat="1" ht="127.5" hidden="1" customHeight="1" x14ac:dyDescent="0.3">
      <c r="A689" s="411"/>
      <c r="B689" s="503" t="s">
        <v>14</v>
      </c>
      <c r="C689" s="444" t="s">
        <v>119</v>
      </c>
      <c r="D689" s="416">
        <f t="shared" si="1624"/>
        <v>0</v>
      </c>
      <c r="E689" s="416">
        <v>0</v>
      </c>
      <c r="F689" s="416"/>
      <c r="G689" s="416">
        <v>0</v>
      </c>
      <c r="H689" s="416">
        <v>0</v>
      </c>
      <c r="I689" s="416">
        <f t="shared" si="1637"/>
        <v>0</v>
      </c>
      <c r="J689" s="416" t="e">
        <f t="shared" si="1638"/>
        <v>#DIV/0!</v>
      </c>
      <c r="K689" s="416">
        <v>0</v>
      </c>
      <c r="L689" s="416"/>
      <c r="M689" s="416"/>
      <c r="N689" s="416"/>
      <c r="O689" s="416"/>
      <c r="P689" s="416"/>
      <c r="Q689" s="416"/>
      <c r="R689" s="416"/>
      <c r="S689" s="416">
        <f t="shared" si="1639"/>
        <v>0</v>
      </c>
      <c r="T689" s="575" t="e">
        <f t="shared" si="1579"/>
        <v>#DIV/0!</v>
      </c>
      <c r="U689" s="417">
        <v>0</v>
      </c>
      <c r="V689" s="575" t="e">
        <f t="shared" si="1640"/>
        <v>#DIV/0!</v>
      </c>
      <c r="W689" s="416"/>
      <c r="X689" s="416"/>
      <c r="Y689" s="416"/>
      <c r="Z689" s="416"/>
      <c r="AA689" s="416"/>
      <c r="AB689" s="416"/>
      <c r="AC689" s="417">
        <f t="shared" si="1620"/>
        <v>0</v>
      </c>
      <c r="AD689" s="575" t="e">
        <f t="shared" si="1621"/>
        <v>#DIV/0!</v>
      </c>
      <c r="AE689" s="417">
        <v>0</v>
      </c>
      <c r="AF689" s="580" t="e">
        <f t="shared" si="1635"/>
        <v>#DIV/0!</v>
      </c>
      <c r="AG689" s="416"/>
      <c r="AH689" s="580" t="e">
        <f t="shared" si="1584"/>
        <v>#DIV/0!</v>
      </c>
      <c r="AI689" s="416"/>
      <c r="AJ689" s="416"/>
      <c r="AK689" s="416"/>
      <c r="AL689" s="580"/>
      <c r="AM689" s="416"/>
      <c r="AN689" s="416"/>
      <c r="AO689" s="416"/>
      <c r="AP689" s="416"/>
      <c r="AQ689" s="416"/>
      <c r="AR689" s="416"/>
      <c r="AS689" s="416"/>
      <c r="AT689" s="416"/>
      <c r="AU689" s="417">
        <f>AV689</f>
        <v>0</v>
      </c>
      <c r="AV689" s="417">
        <f t="shared" si="1625"/>
        <v>0</v>
      </c>
      <c r="AW689" s="417">
        <v>0</v>
      </c>
      <c r="AX689" s="417"/>
      <c r="AY689" s="417">
        <v>0</v>
      </c>
      <c r="AZ689" s="417">
        <v>0</v>
      </c>
      <c r="BA689" s="417">
        <f t="shared" si="1587"/>
        <v>0</v>
      </c>
      <c r="BB689" s="417"/>
      <c r="BC689" s="417"/>
      <c r="BD689" s="417"/>
      <c r="BE689" s="417">
        <f t="shared" si="1588"/>
        <v>0</v>
      </c>
      <c r="BF689" s="417">
        <f>E689</f>
        <v>0</v>
      </c>
      <c r="BG689" s="417"/>
      <c r="BH689" s="417"/>
      <c r="BI689" s="417">
        <f t="shared" si="1626"/>
        <v>0</v>
      </c>
      <c r="BJ689" s="417">
        <v>0</v>
      </c>
      <c r="BK689" s="417"/>
      <c r="BL689" s="417">
        <v>0</v>
      </c>
      <c r="BM689" s="417">
        <v>0</v>
      </c>
      <c r="BN689" s="417">
        <f t="shared" si="1623"/>
        <v>0</v>
      </c>
      <c r="BO689" s="417">
        <f t="shared" si="1627"/>
        <v>0</v>
      </c>
      <c r="BP689" s="417">
        <v>0</v>
      </c>
      <c r="BQ689" s="417"/>
      <c r="BR689" s="417">
        <v>0</v>
      </c>
      <c r="BS689" s="417">
        <v>0</v>
      </c>
      <c r="BT689" s="417">
        <f t="shared" si="1571"/>
        <v>0</v>
      </c>
      <c r="BU689" s="417">
        <f t="shared" si="1572"/>
        <v>0</v>
      </c>
      <c r="BV689" s="417">
        <f t="shared" si="1628"/>
        <v>0</v>
      </c>
      <c r="BW689" s="417">
        <v>0</v>
      </c>
      <c r="BX689" s="417"/>
      <c r="BY689" s="417">
        <v>0</v>
      </c>
      <c r="BZ689" s="417">
        <v>0</v>
      </c>
      <c r="CA689" s="417">
        <f t="shared" si="1574"/>
        <v>0</v>
      </c>
      <c r="CB689" s="417"/>
      <c r="CC689" s="417"/>
      <c r="CD689" s="417"/>
      <c r="CE689" s="417">
        <f t="shared" si="1589"/>
        <v>0</v>
      </c>
      <c r="CF689" s="417">
        <f t="shared" si="1617"/>
        <v>0</v>
      </c>
      <c r="CG689" s="417"/>
      <c r="CH689" s="417">
        <f t="shared" si="1575"/>
        <v>0</v>
      </c>
      <c r="CI689" s="417">
        <f t="shared" si="1636"/>
        <v>0</v>
      </c>
      <c r="CJ689" s="417"/>
      <c r="CK689" s="417">
        <f t="shared" si="1629"/>
        <v>0</v>
      </c>
      <c r="CL689" s="417">
        <v>0</v>
      </c>
      <c r="CM689" s="417"/>
      <c r="CN689" s="417">
        <v>0</v>
      </c>
      <c r="CO689" s="417">
        <v>0</v>
      </c>
      <c r="CP689" s="417"/>
      <c r="CQ689" s="417"/>
      <c r="CR689" s="417"/>
      <c r="CS689" s="417"/>
      <c r="CT689" s="417"/>
      <c r="CU689" s="417"/>
      <c r="CV689" s="417"/>
      <c r="CW689" s="417"/>
      <c r="CX689" s="417"/>
      <c r="CY689" s="417"/>
      <c r="CZ689" s="417"/>
      <c r="DA689" s="417"/>
      <c r="DB689" s="417"/>
      <c r="DC689" s="418"/>
      <c r="DD689" s="418"/>
      <c r="DE689" s="418"/>
      <c r="DF689" s="418"/>
      <c r="DG689" s="416"/>
      <c r="DH689" s="416"/>
      <c r="DI689" s="416"/>
      <c r="DJ689" s="416"/>
      <c r="DK689" s="416"/>
      <c r="DL689" s="416"/>
      <c r="DM689" s="416"/>
      <c r="DN689" s="416"/>
      <c r="DO689" s="416"/>
      <c r="DP689" s="416"/>
      <c r="DQ689" s="416"/>
      <c r="DR689" s="416"/>
      <c r="DS689" s="416"/>
      <c r="DT689" s="416"/>
      <c r="DU689" s="416"/>
      <c r="DV689" s="416"/>
      <c r="DW689" s="416"/>
      <c r="DX689" s="416"/>
      <c r="DY689" s="416"/>
      <c r="DZ689" s="417"/>
      <c r="EA689" s="417"/>
      <c r="EB689" s="417"/>
      <c r="EC689" s="417"/>
      <c r="ED689" s="417"/>
      <c r="EE689" s="417"/>
      <c r="EF689" s="417"/>
      <c r="EG689" s="417"/>
      <c r="EH689" s="417"/>
      <c r="EI689" s="417"/>
      <c r="EJ689" s="417"/>
      <c r="EK689" s="417"/>
      <c r="EL689" s="417"/>
      <c r="EM689" s="417"/>
      <c r="EN689" s="417"/>
      <c r="EO689" s="417"/>
      <c r="EP689" s="417"/>
      <c r="EQ689" s="417"/>
      <c r="ER689" s="417"/>
      <c r="ES689" s="417"/>
      <c r="ET689" s="417"/>
      <c r="EU689" s="417"/>
      <c r="EV689" s="417"/>
      <c r="EW689" s="417"/>
      <c r="EX689" s="418"/>
      <c r="EY689" s="418"/>
      <c r="EZ689" s="418"/>
      <c r="FA689" s="418"/>
      <c r="FB689" s="418"/>
      <c r="FC689" s="417"/>
      <c r="FD689" s="417"/>
      <c r="FE689" s="418"/>
      <c r="FF689" s="418"/>
      <c r="FG689" s="417"/>
      <c r="FH689" s="417"/>
      <c r="FI689" s="418"/>
      <c r="FJ689" s="418"/>
      <c r="FK689" s="417"/>
      <c r="FL689" s="417"/>
      <c r="FM689" s="417"/>
      <c r="FN689" s="417"/>
      <c r="FO689" s="417"/>
      <c r="FP689" s="417"/>
      <c r="FQ689" s="417"/>
      <c r="FR689" s="418"/>
      <c r="FS689" s="418"/>
      <c r="FT689" s="417"/>
      <c r="FU689" s="417"/>
      <c r="FV689" s="418"/>
      <c r="FW689" s="418"/>
      <c r="FX689" s="417"/>
      <c r="FY689" s="417"/>
      <c r="FZ689" s="417"/>
      <c r="GA689" s="417"/>
      <c r="GB689" s="417"/>
      <c r="GC689" s="411"/>
      <c r="GD689" s="443"/>
      <c r="GE689" s="417"/>
      <c r="GF689" s="417"/>
      <c r="GG689" s="417"/>
      <c r="GH689" s="417"/>
      <c r="GI689" s="417"/>
      <c r="GJ689" s="417"/>
      <c r="GK689" s="417"/>
      <c r="GL689" s="416"/>
      <c r="GM689" s="416"/>
      <c r="GN689" s="416"/>
      <c r="GO689" s="416"/>
      <c r="GP689" s="416"/>
      <c r="GQ689" s="416"/>
      <c r="GR689" s="416"/>
      <c r="GS689" s="416"/>
      <c r="GT689" s="416"/>
      <c r="GU689" s="416"/>
      <c r="GV689" s="416"/>
      <c r="GW689" s="416"/>
      <c r="GX689" s="416"/>
      <c r="GY689" s="416"/>
      <c r="GZ689" s="416"/>
      <c r="HA689" s="416"/>
      <c r="HB689" s="416"/>
      <c r="HC689" s="416"/>
      <c r="HD689" s="416"/>
      <c r="HE689" s="416"/>
      <c r="HF689" s="416"/>
      <c r="HG689" s="416"/>
      <c r="HH689" s="416"/>
      <c r="HI689" s="416"/>
      <c r="HJ689" s="416"/>
      <c r="HK689" s="416"/>
      <c r="HL689" s="416"/>
      <c r="HM689" s="416"/>
      <c r="HN689" s="416"/>
      <c r="HO689" s="416"/>
      <c r="HP689" s="416"/>
      <c r="HQ689" s="416"/>
      <c r="HR689" s="416"/>
      <c r="HS689" s="416"/>
      <c r="HT689" s="416"/>
      <c r="HU689" s="416"/>
      <c r="HV689" s="416"/>
      <c r="HW689" s="416"/>
      <c r="HX689" s="416"/>
      <c r="HY689" s="416"/>
      <c r="HZ689" s="416"/>
      <c r="IA689" s="416"/>
      <c r="IB689" s="416"/>
      <c r="IC689" s="416"/>
      <c r="ID689" s="417"/>
      <c r="IE689" s="417"/>
      <c r="IF689" s="417"/>
      <c r="IG689" s="417"/>
      <c r="IH689" s="417"/>
      <c r="II689" s="417"/>
      <c r="IJ689" s="417"/>
      <c r="IK689" s="417"/>
      <c r="IL689" s="417"/>
      <c r="IM689" s="417"/>
      <c r="IN689" s="417"/>
      <c r="IO689" s="417"/>
      <c r="IP689" s="417"/>
      <c r="IQ689" s="417"/>
      <c r="IR689" s="417"/>
      <c r="IS689" s="417"/>
      <c r="IT689" s="417"/>
      <c r="IU689" s="417"/>
      <c r="IV689" s="417"/>
      <c r="IW689" s="417"/>
      <c r="IX689" s="417"/>
      <c r="IY689" s="417"/>
      <c r="IZ689" s="417"/>
      <c r="JA689" s="417"/>
      <c r="JB689" s="418"/>
      <c r="JC689" s="418"/>
      <c r="JD689" s="418"/>
      <c r="JE689" s="418"/>
      <c r="JF689" s="418"/>
      <c r="JG689" s="417"/>
      <c r="JH689" s="417"/>
      <c r="JI689" s="418"/>
      <c r="JJ689" s="418"/>
      <c r="JK689" s="417"/>
      <c r="JL689" s="417"/>
      <c r="JM689" s="418"/>
      <c r="JN689" s="418"/>
      <c r="JO689" s="417"/>
      <c r="JP689" s="417"/>
      <c r="JQ689" s="417"/>
      <c r="JR689" s="417"/>
      <c r="JS689" s="417"/>
      <c r="JT689" s="417"/>
      <c r="JU689" s="417"/>
      <c r="JV689" s="418"/>
      <c r="JW689" s="418"/>
      <c r="JX689" s="417"/>
      <c r="JY689" s="417"/>
      <c r="JZ689" s="418"/>
      <c r="KA689" s="418"/>
      <c r="KB689" s="417"/>
      <c r="KC689" s="417"/>
      <c r="KD689" s="417"/>
      <c r="KE689" s="417"/>
      <c r="KF689" s="417"/>
      <c r="KG689" s="411"/>
      <c r="KH689" s="443"/>
      <c r="KI689" s="417"/>
      <c r="KJ689" s="417"/>
      <c r="KK689" s="417"/>
      <c r="KL689" s="417"/>
      <c r="KM689" s="417"/>
      <c r="KN689" s="417"/>
      <c r="KO689" s="417"/>
      <c r="KP689" s="416"/>
      <c r="KQ689" s="416"/>
      <c r="KR689" s="416"/>
      <c r="KS689" s="416"/>
      <c r="KT689" s="416"/>
      <c r="KU689" s="416"/>
      <c r="KV689" s="416"/>
      <c r="KW689" s="416"/>
      <c r="KX689" s="416"/>
      <c r="KY689" s="416"/>
      <c r="KZ689" s="416"/>
      <c r="LA689" s="416"/>
      <c r="LB689" s="416"/>
      <c r="LC689" s="416"/>
      <c r="LD689" s="416"/>
      <c r="LE689" s="416"/>
      <c r="LF689" s="416"/>
      <c r="LG689" s="416"/>
      <c r="LH689" s="416"/>
      <c r="LI689" s="416"/>
      <c r="LJ689" s="416"/>
      <c r="LK689" s="416"/>
      <c r="LL689" s="416"/>
      <c r="LM689" s="416"/>
      <c r="LN689" s="416"/>
      <c r="LO689" s="416"/>
      <c r="LP689" s="416"/>
      <c r="LQ689" s="416"/>
      <c r="LR689" s="416"/>
      <c r="LS689" s="416"/>
      <c r="LT689" s="416"/>
      <c r="LU689" s="416"/>
      <c r="LV689" s="416"/>
      <c r="LW689" s="416"/>
      <c r="LX689" s="416"/>
      <c r="LY689" s="416"/>
      <c r="LZ689" s="416"/>
      <c r="MA689" s="416"/>
      <c r="MB689" s="416"/>
      <c r="MC689" s="416"/>
      <c r="MD689" s="416"/>
      <c r="ME689" s="416"/>
      <c r="MF689" s="416"/>
      <c r="MG689" s="416"/>
      <c r="MH689" s="417"/>
      <c r="MI689" s="417"/>
      <c r="MJ689" s="417"/>
      <c r="MK689" s="417"/>
      <c r="ML689" s="417"/>
      <c r="MM689" s="417"/>
      <c r="MN689" s="417"/>
      <c r="MO689" s="417"/>
      <c r="MP689" s="417"/>
      <c r="MQ689" s="417"/>
      <c r="MR689" s="417"/>
      <c r="MS689" s="417"/>
      <c r="MT689" s="417"/>
      <c r="MU689" s="417"/>
      <c r="MV689" s="417"/>
      <c r="MW689" s="417"/>
      <c r="MX689" s="417"/>
      <c r="MY689" s="417"/>
      <c r="MZ689" s="417"/>
      <c r="NA689" s="417"/>
      <c r="NB689" s="417"/>
      <c r="NC689" s="417"/>
      <c r="ND689" s="417"/>
      <c r="NE689" s="417"/>
      <c r="NF689" s="418"/>
      <c r="NG689" s="418"/>
      <c r="NH689" s="418"/>
      <c r="NI689" s="418"/>
      <c r="NJ689" s="418"/>
      <c r="NK689" s="417"/>
      <c r="NL689" s="417"/>
      <c r="NM689" s="418"/>
      <c r="NN689" s="418"/>
      <c r="NO689" s="417"/>
      <c r="NP689" s="417"/>
      <c r="NQ689" s="418"/>
      <c r="NR689" s="418"/>
      <c r="NS689" s="417"/>
      <c r="NT689" s="417"/>
      <c r="NU689" s="417"/>
      <c r="NV689" s="417"/>
      <c r="NW689" s="417"/>
      <c r="NX689" s="417"/>
      <c r="NY689" s="417"/>
      <c r="NZ689" s="418"/>
      <c r="OA689" s="418"/>
      <c r="OB689" s="417"/>
      <c r="OC689" s="417"/>
      <c r="OD689" s="418"/>
      <c r="OE689" s="418"/>
      <c r="OF689" s="417"/>
      <c r="OG689" s="417"/>
      <c r="OH689" s="417"/>
      <c r="OI689" s="417"/>
      <c r="OJ689" s="417"/>
      <c r="OK689" s="411"/>
      <c r="OL689" s="443"/>
      <c r="OM689" s="417"/>
      <c r="ON689" s="417"/>
      <c r="OO689" s="417"/>
      <c r="OP689" s="417"/>
      <c r="OQ689" s="417"/>
      <c r="OR689" s="417"/>
      <c r="OS689" s="417"/>
      <c r="OT689" s="416"/>
      <c r="OU689" s="416"/>
      <c r="OV689" s="416"/>
      <c r="OW689" s="416"/>
      <c r="OX689" s="416"/>
      <c r="OY689" s="416"/>
      <c r="OZ689" s="416"/>
      <c r="PA689" s="416"/>
      <c r="PB689" s="416"/>
      <c r="PC689" s="416"/>
      <c r="PD689" s="416"/>
      <c r="PE689" s="416"/>
      <c r="PF689" s="416"/>
      <c r="PG689" s="416"/>
      <c r="PH689" s="416"/>
      <c r="PI689" s="416"/>
      <c r="PJ689" s="416"/>
      <c r="PK689" s="416"/>
      <c r="PL689" s="416"/>
      <c r="PM689" s="416"/>
      <c r="PN689" s="416"/>
      <c r="PO689" s="416"/>
      <c r="PP689" s="416"/>
      <c r="PQ689" s="416"/>
      <c r="PR689" s="416"/>
      <c r="PS689" s="416"/>
      <c r="PT689" s="416"/>
      <c r="PU689" s="416"/>
      <c r="PV689" s="416"/>
      <c r="PW689" s="416"/>
      <c r="PX689" s="416"/>
      <c r="PY689" s="416"/>
      <c r="PZ689" s="416"/>
      <c r="QA689" s="416"/>
      <c r="QB689" s="416"/>
      <c r="QC689" s="416"/>
      <c r="QD689" s="416"/>
      <c r="QE689" s="416"/>
      <c r="QF689" s="416"/>
      <c r="QG689" s="416"/>
      <c r="QH689" s="416"/>
      <c r="QI689" s="416"/>
      <c r="QJ689" s="416"/>
      <c r="QK689" s="416"/>
      <c r="QL689" s="417"/>
      <c r="QM689" s="417"/>
      <c r="QN689" s="417"/>
      <c r="QO689" s="417"/>
      <c r="QP689" s="417"/>
      <c r="QQ689" s="417"/>
      <c r="QR689" s="417"/>
      <c r="QS689" s="417"/>
      <c r="QT689" s="417"/>
      <c r="QU689" s="417"/>
      <c r="QV689" s="417"/>
      <c r="QW689" s="417"/>
      <c r="QX689" s="417"/>
      <c r="QY689" s="417"/>
      <c r="QZ689" s="417"/>
      <c r="RA689" s="417"/>
      <c r="RB689" s="417"/>
      <c r="RC689" s="417"/>
      <c r="RD689" s="417"/>
      <c r="RE689" s="417"/>
      <c r="RF689" s="417"/>
      <c r="RG689" s="417"/>
      <c r="RH689" s="417"/>
      <c r="RI689" s="417"/>
      <c r="RJ689" s="418"/>
      <c r="RK689" s="418"/>
      <c r="RL689" s="418"/>
      <c r="RM689" s="418"/>
      <c r="RN689" s="418"/>
      <c r="RO689" s="417"/>
      <c r="RP689" s="417"/>
      <c r="RQ689" s="418"/>
      <c r="RR689" s="418"/>
      <c r="RS689" s="417"/>
      <c r="RT689" s="417"/>
      <c r="RU689" s="418"/>
      <c r="RV689" s="418"/>
      <c r="RW689" s="417"/>
      <c r="RX689" s="417"/>
      <c r="RY689" s="417"/>
      <c r="RZ689" s="417"/>
      <c r="SA689" s="417"/>
      <c r="SB689" s="417"/>
      <c r="SC689" s="417"/>
      <c r="SD689" s="418"/>
      <c r="SE689" s="418"/>
      <c r="SF689" s="417"/>
      <c r="SG689" s="417"/>
      <c r="SH689" s="418"/>
      <c r="SI689" s="418"/>
      <c r="SJ689" s="417"/>
      <c r="SK689" s="417"/>
      <c r="SL689" s="417"/>
      <c r="SM689" s="417"/>
      <c r="SN689" s="417"/>
      <c r="SO689" s="411"/>
      <c r="SP689" s="443"/>
      <c r="SQ689" s="417"/>
      <c r="SR689" s="417"/>
      <c r="SS689" s="417"/>
      <c r="ST689" s="417"/>
      <c r="SU689" s="417"/>
      <c r="SV689" s="417"/>
      <c r="SW689" s="417"/>
      <c r="SX689" s="416"/>
      <c r="SY689" s="416"/>
      <c r="SZ689" s="416"/>
      <c r="TA689" s="416"/>
      <c r="TB689" s="416"/>
      <c r="TC689" s="416"/>
      <c r="TD689" s="416"/>
      <c r="TE689" s="416"/>
      <c r="TF689" s="416"/>
      <c r="TG689" s="416"/>
      <c r="TH689" s="416"/>
      <c r="TI689" s="416"/>
      <c r="TJ689" s="416"/>
      <c r="TK689" s="416"/>
      <c r="TL689" s="416"/>
      <c r="TM689" s="416"/>
      <c r="TN689" s="416"/>
      <c r="TO689" s="416"/>
      <c r="TP689" s="416"/>
      <c r="TQ689" s="416"/>
      <c r="TR689" s="416"/>
      <c r="TS689" s="416"/>
      <c r="TT689" s="416"/>
      <c r="TU689" s="416"/>
      <c r="TV689" s="416"/>
      <c r="TW689" s="416"/>
      <c r="TX689" s="416"/>
      <c r="TY689" s="416"/>
      <c r="TZ689" s="416"/>
      <c r="UA689" s="416"/>
      <c r="UB689" s="416"/>
      <c r="UC689" s="416"/>
      <c r="UD689" s="416"/>
      <c r="UE689" s="416"/>
      <c r="UF689" s="416"/>
      <c r="UG689" s="416"/>
      <c r="UH689" s="416"/>
      <c r="UI689" s="416"/>
      <c r="UJ689" s="416"/>
      <c r="UK689" s="416"/>
      <c r="UL689" s="416"/>
      <c r="UM689" s="416"/>
      <c r="UN689" s="416"/>
      <c r="UO689" s="416"/>
      <c r="UP689" s="417"/>
      <c r="UQ689" s="417"/>
      <c r="UR689" s="417"/>
      <c r="US689" s="417"/>
      <c r="UT689" s="417"/>
      <c r="UU689" s="417"/>
      <c r="UV689" s="417"/>
      <c r="UW689" s="417"/>
      <c r="UX689" s="417"/>
      <c r="UY689" s="417"/>
      <c r="UZ689" s="417"/>
      <c r="VA689" s="417"/>
      <c r="VB689" s="417"/>
      <c r="VC689" s="417"/>
      <c r="VD689" s="417"/>
      <c r="VE689" s="417"/>
      <c r="VF689" s="417"/>
      <c r="VG689" s="417"/>
      <c r="VH689" s="417"/>
      <c r="VI689" s="417"/>
      <c r="VJ689" s="417"/>
      <c r="VK689" s="417"/>
      <c r="VL689" s="417"/>
      <c r="VM689" s="417"/>
      <c r="VN689" s="418"/>
      <c r="VO689" s="418"/>
      <c r="VP689" s="418"/>
      <c r="VQ689" s="418"/>
      <c r="VR689" s="418"/>
      <c r="VS689" s="417"/>
      <c r="VT689" s="417"/>
      <c r="VU689" s="418"/>
      <c r="VV689" s="418"/>
      <c r="VW689" s="417"/>
      <c r="VX689" s="417"/>
      <c r="VY689" s="418"/>
      <c r="VZ689" s="418"/>
      <c r="WA689" s="417"/>
      <c r="WB689" s="417"/>
      <c r="WC689" s="417"/>
      <c r="WD689" s="417"/>
      <c r="WE689" s="417"/>
      <c r="WF689" s="417"/>
      <c r="WG689" s="417"/>
      <c r="WH689" s="418"/>
      <c r="WI689" s="418"/>
      <c r="WJ689" s="417"/>
      <c r="WK689" s="417"/>
      <c r="WL689" s="418"/>
      <c r="WM689" s="418"/>
      <c r="WN689" s="417"/>
      <c r="WO689" s="417"/>
      <c r="WP689" s="417"/>
      <c r="WQ689" s="417"/>
      <c r="WR689" s="417"/>
      <c r="WS689" s="411"/>
      <c r="WT689" s="443"/>
      <c r="WU689" s="417"/>
      <c r="WV689" s="417"/>
      <c r="WW689" s="417"/>
      <c r="WX689" s="417"/>
      <c r="WY689" s="417"/>
      <c r="WZ689" s="417"/>
      <c r="XA689" s="417"/>
      <c r="XB689" s="416"/>
      <c r="XC689" s="416"/>
      <c r="XD689" s="416"/>
      <c r="XE689" s="416"/>
      <c r="XF689" s="416"/>
      <c r="XG689" s="416"/>
      <c r="XH689" s="416"/>
      <c r="XI689" s="416"/>
      <c r="XJ689" s="416"/>
      <c r="XK689" s="416"/>
      <c r="XL689" s="416"/>
      <c r="XM689" s="416"/>
      <c r="XN689" s="416"/>
      <c r="XO689" s="416"/>
      <c r="XP689" s="416"/>
      <c r="XQ689" s="416"/>
      <c r="XR689" s="416"/>
      <c r="XS689" s="416"/>
      <c r="XT689" s="416"/>
      <c r="XU689" s="416"/>
      <c r="XV689" s="416"/>
      <c r="XW689" s="416"/>
      <c r="XX689" s="416"/>
      <c r="XY689" s="416"/>
      <c r="XZ689" s="416"/>
      <c r="YA689" s="416"/>
      <c r="YB689" s="416"/>
      <c r="YC689" s="416"/>
      <c r="YD689" s="416"/>
      <c r="YE689" s="416"/>
      <c r="YF689" s="416"/>
      <c r="YG689" s="416"/>
      <c r="YH689" s="416"/>
      <c r="YI689" s="416"/>
      <c r="YJ689" s="416"/>
      <c r="YK689" s="416"/>
      <c r="YL689" s="416"/>
      <c r="YM689" s="416"/>
      <c r="YN689" s="416"/>
      <c r="YO689" s="416"/>
      <c r="YP689" s="416"/>
      <c r="YQ689" s="416"/>
      <c r="YR689" s="416"/>
      <c r="YS689" s="416"/>
      <c r="YT689" s="417"/>
      <c r="YU689" s="417"/>
      <c r="YV689" s="417"/>
      <c r="YW689" s="417"/>
      <c r="YX689" s="417"/>
      <c r="YY689" s="417"/>
      <c r="YZ689" s="417"/>
      <c r="ZA689" s="417"/>
      <c r="ZB689" s="417"/>
      <c r="ZC689" s="417"/>
      <c r="ZD689" s="417"/>
      <c r="ZE689" s="417"/>
      <c r="ZF689" s="417"/>
      <c r="ZG689" s="417"/>
      <c r="ZH689" s="417"/>
      <c r="ZI689" s="417"/>
      <c r="ZJ689" s="417"/>
      <c r="ZK689" s="417"/>
      <c r="ZL689" s="417"/>
      <c r="ZM689" s="417"/>
      <c r="ZN689" s="417"/>
      <c r="ZO689" s="417"/>
      <c r="ZP689" s="417"/>
      <c r="ZQ689" s="417"/>
      <c r="ZR689" s="418"/>
      <c r="ZS689" s="418"/>
      <c r="ZT689" s="418"/>
      <c r="ZU689" s="418"/>
      <c r="ZV689" s="418"/>
      <c r="ZW689" s="417"/>
      <c r="ZX689" s="417"/>
      <c r="ZY689" s="418"/>
      <c r="ZZ689" s="418"/>
      <c r="AAA689" s="417"/>
      <c r="AAB689" s="417"/>
      <c r="AAC689" s="418"/>
      <c r="AAD689" s="418"/>
      <c r="AAE689" s="417"/>
      <c r="AAF689" s="417"/>
      <c r="AAG689" s="417"/>
      <c r="AAH689" s="417"/>
      <c r="AAI689" s="417"/>
      <c r="AAJ689" s="417"/>
      <c r="AAK689" s="417"/>
      <c r="AAL689" s="418"/>
      <c r="AAM689" s="418"/>
      <c r="AAN689" s="417"/>
      <c r="AAO689" s="417"/>
      <c r="AAP689" s="418"/>
      <c r="AAQ689" s="418"/>
      <c r="AAR689" s="417"/>
      <c r="AAS689" s="417"/>
      <c r="AAT689" s="417"/>
      <c r="AAU689" s="417"/>
      <c r="AAV689" s="417"/>
      <c r="AAW689" s="411"/>
      <c r="AAX689" s="443"/>
      <c r="AAY689" s="417"/>
      <c r="AAZ689" s="417"/>
      <c r="ABA689" s="417"/>
      <c r="ABB689" s="417"/>
      <c r="ABC689" s="417"/>
      <c r="ABD689" s="417"/>
      <c r="ABE689" s="417"/>
      <c r="ABF689" s="416"/>
      <c r="ABG689" s="416"/>
      <c r="ABH689" s="416"/>
      <c r="ABI689" s="416"/>
      <c r="ABJ689" s="416"/>
      <c r="ABK689" s="416"/>
      <c r="ABL689" s="416"/>
      <c r="ABM689" s="416"/>
      <c r="ABN689" s="416"/>
      <c r="ABO689" s="416"/>
      <c r="ABP689" s="416"/>
      <c r="ABQ689" s="416"/>
      <c r="ABR689" s="416"/>
      <c r="ABS689" s="416"/>
      <c r="ABT689" s="416"/>
      <c r="ABU689" s="416"/>
      <c r="ABV689" s="416"/>
      <c r="ABW689" s="416"/>
      <c r="ABX689" s="416"/>
      <c r="ABY689" s="416"/>
      <c r="ABZ689" s="416"/>
      <c r="ACA689" s="416"/>
      <c r="ACB689" s="416"/>
      <c r="ACC689" s="416"/>
      <c r="ACD689" s="416"/>
      <c r="ACE689" s="416"/>
      <c r="ACF689" s="416"/>
      <c r="ACG689" s="416"/>
      <c r="ACH689" s="416"/>
      <c r="ACI689" s="416"/>
      <c r="ACJ689" s="416"/>
      <c r="ACK689" s="416"/>
      <c r="ACL689" s="416"/>
      <c r="ACM689" s="416"/>
      <c r="ACN689" s="416"/>
      <c r="ACO689" s="416"/>
      <c r="ACP689" s="416"/>
      <c r="ACQ689" s="416"/>
      <c r="ACR689" s="416"/>
      <c r="ACS689" s="416"/>
      <c r="ACT689" s="416"/>
      <c r="ACU689" s="416"/>
      <c r="ACV689" s="416"/>
      <c r="ACW689" s="416"/>
      <c r="ACX689" s="417"/>
      <c r="ACY689" s="417"/>
      <c r="ACZ689" s="417"/>
      <c r="ADA689" s="417"/>
      <c r="ADB689" s="417"/>
      <c r="ADC689" s="417"/>
      <c r="ADD689" s="417"/>
      <c r="ADE689" s="417"/>
      <c r="ADF689" s="417"/>
      <c r="ADG689" s="417"/>
      <c r="ADH689" s="417"/>
      <c r="ADI689" s="417"/>
      <c r="ADJ689" s="417"/>
      <c r="ADK689" s="417"/>
      <c r="ADL689" s="417"/>
      <c r="ADM689" s="417"/>
      <c r="ADN689" s="417"/>
      <c r="ADO689" s="417"/>
      <c r="ADP689" s="417"/>
      <c r="ADQ689" s="417"/>
      <c r="ADR689" s="417"/>
      <c r="ADS689" s="417"/>
      <c r="ADT689" s="417"/>
      <c r="ADU689" s="417"/>
      <c r="ADV689" s="418"/>
      <c r="ADW689" s="418"/>
      <c r="ADX689" s="418"/>
      <c r="ADY689" s="418"/>
      <c r="ADZ689" s="418"/>
      <c r="AEA689" s="417"/>
      <c r="AEB689" s="417"/>
      <c r="AEC689" s="418"/>
      <c r="AED689" s="418"/>
      <c r="AEE689" s="417"/>
      <c r="AEF689" s="417"/>
      <c r="AEG689" s="418"/>
      <c r="AEH689" s="418"/>
      <c r="AEI689" s="417"/>
      <c r="AEJ689" s="417"/>
      <c r="AEK689" s="417"/>
      <c r="AEL689" s="417"/>
      <c r="AEM689" s="417"/>
      <c r="AEN689" s="417"/>
      <c r="AEO689" s="417"/>
      <c r="AEP689" s="418"/>
      <c r="AEQ689" s="418"/>
      <c r="AER689" s="417"/>
      <c r="AES689" s="417"/>
      <c r="AET689" s="418"/>
      <c r="AEU689" s="418"/>
      <c r="AEV689" s="417"/>
      <c r="AEW689" s="417"/>
      <c r="AEX689" s="417"/>
      <c r="AEY689" s="417"/>
      <c r="AEZ689" s="417"/>
      <c r="AFA689" s="411"/>
      <c r="AFB689" s="443"/>
      <c r="AFC689" s="417"/>
      <c r="AFD689" s="417"/>
      <c r="AFE689" s="417"/>
      <c r="AFF689" s="417"/>
      <c r="AFG689" s="417"/>
      <c r="AFH689" s="417"/>
      <c r="AFI689" s="417"/>
      <c r="AFJ689" s="416"/>
      <c r="AFK689" s="416"/>
      <c r="AFL689" s="416"/>
      <c r="AFM689" s="416"/>
      <c r="AFN689" s="416"/>
      <c r="AFO689" s="416"/>
      <c r="AFP689" s="416"/>
      <c r="AFQ689" s="416"/>
      <c r="AFR689" s="416"/>
      <c r="AFS689" s="416"/>
      <c r="AFT689" s="416"/>
      <c r="AFU689" s="416"/>
      <c r="AFV689" s="416"/>
      <c r="AFW689" s="416"/>
      <c r="AFX689" s="416"/>
      <c r="AFY689" s="416"/>
      <c r="AFZ689" s="416"/>
      <c r="AGA689" s="416"/>
      <c r="AGB689" s="416"/>
      <c r="AGC689" s="416"/>
      <c r="AGD689" s="416"/>
      <c r="AGE689" s="416"/>
      <c r="AGF689" s="416"/>
      <c r="AGG689" s="416"/>
      <c r="AGH689" s="416"/>
      <c r="AGI689" s="416"/>
      <c r="AGJ689" s="416"/>
      <c r="AGK689" s="416"/>
      <c r="AGL689" s="416"/>
      <c r="AGM689" s="416"/>
      <c r="AGN689" s="416"/>
      <c r="AGO689" s="416"/>
      <c r="AGP689" s="416"/>
      <c r="AGQ689" s="416"/>
      <c r="AGR689" s="416"/>
      <c r="AGS689" s="416"/>
      <c r="AGT689" s="416"/>
      <c r="AGU689" s="416"/>
      <c r="AGV689" s="416"/>
      <c r="AGW689" s="416"/>
      <c r="AGX689" s="416"/>
      <c r="AGY689" s="416"/>
      <c r="AGZ689" s="416"/>
      <c r="AHA689" s="416"/>
      <c r="AHB689" s="417"/>
      <c r="AHC689" s="417"/>
      <c r="AHD689" s="417"/>
      <c r="AHE689" s="417"/>
      <c r="AHF689" s="417"/>
      <c r="AHG689" s="417"/>
      <c r="AHH689" s="417"/>
      <c r="AHI689" s="417"/>
      <c r="AHJ689" s="417"/>
      <c r="AHK689" s="417"/>
      <c r="AHL689" s="417"/>
      <c r="AHM689" s="417"/>
      <c r="AHN689" s="417"/>
      <c r="AHO689" s="417"/>
      <c r="AHP689" s="417"/>
      <c r="AHQ689" s="417"/>
      <c r="AHR689" s="417"/>
      <c r="AHS689" s="417"/>
      <c r="AHT689" s="417"/>
      <c r="AHU689" s="417"/>
      <c r="AHV689" s="417"/>
      <c r="AHW689" s="417"/>
      <c r="AHX689" s="417"/>
      <c r="AHY689" s="417"/>
      <c r="AHZ689" s="418"/>
      <c r="AIA689" s="418"/>
      <c r="AIB689" s="418"/>
      <c r="AIC689" s="418"/>
      <c r="AID689" s="418"/>
      <c r="AIE689" s="417"/>
      <c r="AIF689" s="417"/>
      <c r="AIG689" s="418"/>
      <c r="AIH689" s="418"/>
      <c r="AII689" s="417"/>
      <c r="AIJ689" s="417"/>
      <c r="AIK689" s="418"/>
      <c r="AIL689" s="418"/>
      <c r="AIM689" s="417"/>
      <c r="AIN689" s="417"/>
      <c r="AIO689" s="417"/>
      <c r="AIP689" s="417"/>
      <c r="AIQ689" s="417"/>
      <c r="AIR689" s="417"/>
      <c r="AIS689" s="417"/>
      <c r="AIT689" s="418"/>
      <c r="AIU689" s="418"/>
      <c r="AIV689" s="417"/>
      <c r="AIW689" s="417"/>
      <c r="AIX689" s="418"/>
      <c r="AIY689" s="418"/>
      <c r="AIZ689" s="417"/>
      <c r="AJA689" s="417"/>
      <c r="AJB689" s="417"/>
      <c r="AJC689" s="417"/>
      <c r="AJD689" s="417"/>
      <c r="AJE689" s="411"/>
      <c r="AJF689" s="443"/>
      <c r="AJG689" s="417"/>
      <c r="AJH689" s="417"/>
      <c r="AJI689" s="417"/>
      <c r="AJJ689" s="417"/>
      <c r="AJK689" s="417"/>
      <c r="AJL689" s="417"/>
      <c r="AJM689" s="417"/>
      <c r="AJN689" s="416"/>
      <c r="AJO689" s="416"/>
      <c r="AJP689" s="416"/>
      <c r="AJQ689" s="416"/>
      <c r="AJR689" s="416"/>
      <c r="AJS689" s="416"/>
      <c r="AJT689" s="416"/>
      <c r="AJU689" s="416"/>
      <c r="AJV689" s="416"/>
      <c r="AJW689" s="416"/>
      <c r="AJX689" s="416"/>
      <c r="AJY689" s="416"/>
      <c r="AJZ689" s="416"/>
      <c r="AKA689" s="416"/>
      <c r="AKB689" s="416"/>
      <c r="AKC689" s="416"/>
      <c r="AKD689" s="416"/>
      <c r="AKE689" s="416"/>
      <c r="AKF689" s="416"/>
      <c r="AKG689" s="416"/>
      <c r="AKH689" s="416"/>
      <c r="AKI689" s="416"/>
      <c r="AKJ689" s="416"/>
      <c r="AKK689" s="416"/>
      <c r="AKL689" s="416"/>
      <c r="AKM689" s="416"/>
      <c r="AKN689" s="416"/>
      <c r="AKO689" s="416"/>
      <c r="AKP689" s="416"/>
      <c r="AKQ689" s="416"/>
      <c r="AKR689" s="416"/>
      <c r="AKS689" s="416"/>
      <c r="AKT689" s="416"/>
      <c r="AKU689" s="416"/>
      <c r="AKV689" s="416"/>
      <c r="AKW689" s="416"/>
      <c r="AKX689" s="416"/>
      <c r="AKY689" s="416"/>
      <c r="AKZ689" s="416"/>
      <c r="ALA689" s="416"/>
      <c r="ALB689" s="416"/>
      <c r="ALC689" s="416"/>
      <c r="ALD689" s="416"/>
      <c r="ALE689" s="416"/>
      <c r="ALF689" s="417"/>
      <c r="ALG689" s="417"/>
      <c r="ALH689" s="417"/>
      <c r="ALI689" s="417"/>
      <c r="ALJ689" s="417"/>
      <c r="ALK689" s="417"/>
      <c r="ALL689" s="417"/>
      <c r="ALM689" s="417"/>
      <c r="ALN689" s="417"/>
      <c r="ALO689" s="417"/>
      <c r="ALP689" s="417"/>
      <c r="ALQ689" s="417"/>
      <c r="ALR689" s="417"/>
      <c r="ALS689" s="417"/>
      <c r="ALT689" s="417"/>
      <c r="ALU689" s="417"/>
      <c r="ALV689" s="417"/>
      <c r="ALW689" s="417"/>
      <c r="ALX689" s="417"/>
      <c r="ALY689" s="417"/>
      <c r="ALZ689" s="417"/>
      <c r="AMA689" s="417"/>
      <c r="AMB689" s="417"/>
      <c r="AMC689" s="417"/>
      <c r="AMD689" s="418"/>
      <c r="AME689" s="418"/>
      <c r="AMF689" s="418"/>
      <c r="AMG689" s="418"/>
      <c r="AMH689" s="418"/>
      <c r="AMI689" s="417"/>
      <c r="AMJ689" s="417"/>
      <c r="AMK689" s="418"/>
      <c r="AML689" s="418"/>
      <c r="AMM689" s="417"/>
      <c r="AMN689" s="417"/>
      <c r="AMO689" s="418"/>
      <c r="AMP689" s="418"/>
      <c r="AMQ689" s="417"/>
      <c r="AMR689" s="417"/>
      <c r="AMS689" s="417"/>
      <c r="AMT689" s="417"/>
      <c r="AMU689" s="417"/>
      <c r="AMV689" s="417"/>
      <c r="AMW689" s="417"/>
      <c r="AMX689" s="418"/>
      <c r="AMY689" s="418"/>
      <c r="AMZ689" s="417"/>
      <c r="ANA689" s="417"/>
      <c r="ANB689" s="418"/>
      <c r="ANC689" s="418"/>
      <c r="AND689" s="417"/>
      <c r="ANE689" s="417"/>
      <c r="ANF689" s="417"/>
      <c r="ANG689" s="417"/>
      <c r="ANH689" s="417"/>
      <c r="ANI689" s="411"/>
      <c r="ANJ689" s="443"/>
      <c r="ANK689" s="417"/>
      <c r="ANL689" s="417"/>
      <c r="ANM689" s="417"/>
      <c r="ANN689" s="417"/>
      <c r="ANO689" s="417"/>
      <c r="ANP689" s="417"/>
      <c r="ANQ689" s="417"/>
      <c r="ANR689" s="416"/>
      <c r="ANS689" s="416"/>
      <c r="ANT689" s="416"/>
      <c r="ANU689" s="416"/>
      <c r="ANV689" s="416"/>
      <c r="ANW689" s="416"/>
      <c r="ANX689" s="416"/>
      <c r="ANY689" s="416"/>
      <c r="ANZ689" s="416"/>
      <c r="AOA689" s="416"/>
      <c r="AOB689" s="416"/>
      <c r="AOC689" s="416"/>
      <c r="AOD689" s="416"/>
      <c r="AOE689" s="416"/>
      <c r="AOF689" s="416"/>
      <c r="AOG689" s="416"/>
      <c r="AOH689" s="416"/>
      <c r="AOI689" s="416"/>
      <c r="AOJ689" s="416"/>
      <c r="AOK689" s="416"/>
      <c r="AOL689" s="416"/>
      <c r="AOM689" s="416"/>
      <c r="AON689" s="416"/>
      <c r="AOO689" s="416"/>
      <c r="AOP689" s="416"/>
      <c r="AOQ689" s="416"/>
      <c r="AOR689" s="416"/>
      <c r="AOS689" s="416"/>
      <c r="AOT689" s="416"/>
      <c r="AOU689" s="416"/>
      <c r="AOV689" s="416"/>
      <c r="AOW689" s="416"/>
      <c r="AOX689" s="416"/>
      <c r="AOY689" s="416"/>
      <c r="AOZ689" s="416"/>
      <c r="APA689" s="416"/>
      <c r="APB689" s="416"/>
      <c r="APC689" s="416"/>
      <c r="APD689" s="416"/>
      <c r="APE689" s="416"/>
      <c r="APF689" s="416"/>
      <c r="APG689" s="416"/>
      <c r="APH689" s="416"/>
      <c r="API689" s="416"/>
      <c r="APJ689" s="417"/>
      <c r="APK689" s="417"/>
      <c r="APL689" s="417"/>
      <c r="APM689" s="417"/>
      <c r="APN689" s="417"/>
      <c r="APO689" s="417"/>
      <c r="APP689" s="417"/>
      <c r="APQ689" s="417"/>
      <c r="APR689" s="417"/>
      <c r="APS689" s="417"/>
      <c r="APT689" s="417"/>
      <c r="APU689" s="417"/>
      <c r="APV689" s="417"/>
      <c r="APW689" s="417"/>
      <c r="APX689" s="417"/>
      <c r="APY689" s="417"/>
      <c r="APZ689" s="417"/>
      <c r="AQA689" s="417"/>
      <c r="AQB689" s="417"/>
      <c r="AQC689" s="417"/>
      <c r="AQD689" s="417"/>
      <c r="AQE689" s="417"/>
      <c r="AQF689" s="417"/>
      <c r="AQG689" s="417"/>
      <c r="AQH689" s="418"/>
      <c r="AQI689" s="418"/>
      <c r="AQJ689" s="418"/>
      <c r="AQK689" s="418"/>
      <c r="AQL689" s="418"/>
      <c r="AQM689" s="417"/>
      <c r="AQN689" s="417"/>
      <c r="AQO689" s="418"/>
      <c r="AQP689" s="418"/>
      <c r="AQQ689" s="417"/>
      <c r="AQR689" s="417"/>
      <c r="AQS689" s="418"/>
      <c r="AQT689" s="418"/>
      <c r="AQU689" s="417"/>
      <c r="AQV689" s="417"/>
      <c r="AQW689" s="417"/>
      <c r="AQX689" s="417"/>
      <c r="AQY689" s="417"/>
      <c r="AQZ689" s="417"/>
      <c r="ARA689" s="417"/>
      <c r="ARB689" s="418"/>
      <c r="ARC689" s="418"/>
      <c r="ARD689" s="417"/>
      <c r="ARE689" s="417"/>
      <c r="ARF689" s="418"/>
      <c r="ARG689" s="418"/>
      <c r="ARH689" s="417"/>
      <c r="ARI689" s="417"/>
      <c r="ARJ689" s="417"/>
      <c r="ARK689" s="417"/>
      <c r="ARL689" s="417"/>
      <c r="ARM689" s="411"/>
      <c r="ARN689" s="443"/>
      <c r="ARO689" s="417"/>
      <c r="ARP689" s="417"/>
      <c r="ARQ689" s="417"/>
      <c r="ARR689" s="417"/>
      <c r="ARS689" s="417"/>
      <c r="ART689" s="417"/>
      <c r="ARU689" s="417"/>
      <c r="ARV689" s="416"/>
      <c r="ARW689" s="416"/>
      <c r="ARX689" s="416"/>
      <c r="ARY689" s="416"/>
      <c r="ARZ689" s="416"/>
      <c r="ASA689" s="416"/>
      <c r="ASB689" s="416"/>
      <c r="ASC689" s="416"/>
      <c r="ASD689" s="416"/>
      <c r="ASE689" s="416"/>
      <c r="ASF689" s="416"/>
      <c r="ASG689" s="416"/>
      <c r="ASH689" s="416"/>
      <c r="ASI689" s="416"/>
      <c r="ASJ689" s="416"/>
      <c r="ASK689" s="416"/>
      <c r="ASL689" s="416"/>
      <c r="ASM689" s="416"/>
      <c r="ASN689" s="416"/>
      <c r="ASO689" s="416"/>
      <c r="ASP689" s="416"/>
      <c r="ASQ689" s="416"/>
      <c r="ASR689" s="416"/>
      <c r="ASS689" s="416"/>
      <c r="AST689" s="416"/>
      <c r="ASU689" s="416"/>
      <c r="ASV689" s="416"/>
      <c r="ASW689" s="416"/>
      <c r="ASX689" s="416"/>
      <c r="ASY689" s="416"/>
      <c r="ASZ689" s="416"/>
      <c r="ATA689" s="416"/>
      <c r="ATB689" s="416"/>
      <c r="ATC689" s="416"/>
      <c r="ATD689" s="416"/>
      <c r="ATE689" s="416"/>
      <c r="ATF689" s="416"/>
      <c r="ATG689" s="416"/>
      <c r="ATH689" s="416"/>
      <c r="ATI689" s="416"/>
      <c r="ATJ689" s="416"/>
      <c r="ATK689" s="416"/>
      <c r="ATL689" s="416"/>
      <c r="ATM689" s="416"/>
      <c r="ATN689" s="417"/>
      <c r="ATO689" s="417"/>
      <c r="ATP689" s="417"/>
      <c r="ATQ689" s="417"/>
      <c r="ATR689" s="417"/>
      <c r="ATS689" s="417"/>
      <c r="ATT689" s="417"/>
      <c r="ATU689" s="417"/>
      <c r="ATV689" s="417"/>
      <c r="ATW689" s="417"/>
      <c r="ATX689" s="417"/>
      <c r="ATY689" s="417"/>
      <c r="ATZ689" s="417"/>
      <c r="AUA689" s="417"/>
      <c r="AUB689" s="417"/>
      <c r="AUC689" s="417"/>
      <c r="AUD689" s="417"/>
      <c r="AUE689" s="417"/>
      <c r="AUF689" s="417"/>
      <c r="AUG689" s="417"/>
      <c r="AUH689" s="417"/>
      <c r="AUI689" s="417"/>
      <c r="AUJ689" s="417"/>
      <c r="AUK689" s="417"/>
      <c r="AUL689" s="418"/>
      <c r="AUM689" s="418"/>
      <c r="AUN689" s="418"/>
      <c r="AUO689" s="418"/>
      <c r="AUP689" s="418"/>
      <c r="AUQ689" s="417"/>
      <c r="AUR689" s="417"/>
      <c r="AUS689" s="418"/>
      <c r="AUT689" s="418"/>
      <c r="AUU689" s="417"/>
      <c r="AUV689" s="417"/>
      <c r="AUW689" s="418"/>
      <c r="AUX689" s="418"/>
      <c r="AUY689" s="417"/>
      <c r="AUZ689" s="417"/>
      <c r="AVA689" s="417"/>
      <c r="AVB689" s="417"/>
      <c r="AVC689" s="417"/>
      <c r="AVD689" s="417"/>
      <c r="AVE689" s="417"/>
      <c r="AVF689" s="418"/>
      <c r="AVG689" s="418"/>
      <c r="AVH689" s="417"/>
      <c r="AVI689" s="417"/>
      <c r="AVJ689" s="418"/>
      <c r="AVK689" s="418"/>
      <c r="AVL689" s="417"/>
      <c r="AVM689" s="417"/>
      <c r="AVN689" s="417"/>
      <c r="AVO689" s="417"/>
      <c r="AVP689" s="417"/>
      <c r="AVQ689" s="411"/>
      <c r="AVR689" s="443"/>
      <c r="AVS689" s="417"/>
      <c r="AVT689" s="417"/>
      <c r="AVU689" s="417"/>
      <c r="AVV689" s="417"/>
      <c r="AVW689" s="417"/>
      <c r="AVX689" s="417"/>
      <c r="AVY689" s="417"/>
      <c r="AVZ689" s="416"/>
      <c r="AWA689" s="416"/>
      <c r="AWB689" s="416"/>
      <c r="AWC689" s="416"/>
      <c r="AWD689" s="416"/>
      <c r="AWE689" s="416"/>
      <c r="AWF689" s="416"/>
      <c r="AWG689" s="416"/>
      <c r="AWH689" s="416"/>
      <c r="AWI689" s="416"/>
      <c r="AWJ689" s="416"/>
      <c r="AWK689" s="416"/>
      <c r="AWL689" s="416"/>
      <c r="AWM689" s="416"/>
      <c r="AWN689" s="416"/>
      <c r="AWO689" s="416"/>
      <c r="AWP689" s="416"/>
      <c r="AWQ689" s="416"/>
      <c r="AWR689" s="416"/>
      <c r="AWS689" s="416"/>
      <c r="AWT689" s="416"/>
      <c r="AWU689" s="416"/>
      <c r="AWV689" s="416"/>
      <c r="AWW689" s="416"/>
      <c r="AWX689" s="416"/>
      <c r="AWY689" s="416"/>
      <c r="AWZ689" s="416"/>
      <c r="AXA689" s="416"/>
      <c r="AXB689" s="416"/>
      <c r="AXC689" s="416"/>
      <c r="AXD689" s="416"/>
      <c r="AXE689" s="416"/>
      <c r="AXF689" s="416"/>
      <c r="AXG689" s="416"/>
      <c r="AXH689" s="416"/>
      <c r="AXI689" s="416"/>
      <c r="AXJ689" s="416"/>
      <c r="AXK689" s="416"/>
      <c r="AXL689" s="416"/>
      <c r="AXM689" s="416"/>
      <c r="AXN689" s="416"/>
      <c r="AXO689" s="416"/>
      <c r="AXP689" s="416"/>
      <c r="AXQ689" s="416"/>
      <c r="AXR689" s="417"/>
      <c r="AXS689" s="417"/>
      <c r="AXT689" s="417"/>
      <c r="AXU689" s="417"/>
      <c r="AXV689" s="417"/>
      <c r="AXW689" s="417"/>
      <c r="AXX689" s="417"/>
      <c r="AXY689" s="417"/>
      <c r="AXZ689" s="417"/>
      <c r="AYA689" s="417"/>
      <c r="AYB689" s="417"/>
      <c r="AYC689" s="417"/>
      <c r="AYD689" s="417"/>
      <c r="AYE689" s="417"/>
      <c r="AYF689" s="417"/>
      <c r="AYG689" s="417"/>
      <c r="AYH689" s="417"/>
      <c r="AYI689" s="417"/>
      <c r="AYJ689" s="417"/>
      <c r="AYK689" s="417"/>
      <c r="AYL689" s="417"/>
      <c r="AYM689" s="417"/>
      <c r="AYN689" s="417"/>
      <c r="AYO689" s="417"/>
      <c r="AYP689" s="418"/>
      <c r="AYQ689" s="418"/>
      <c r="AYR689" s="418"/>
      <c r="AYS689" s="418"/>
      <c r="AYT689" s="418"/>
      <c r="AYU689" s="417"/>
      <c r="AYV689" s="417"/>
      <c r="AYW689" s="418"/>
      <c r="AYX689" s="418"/>
      <c r="AYY689" s="417"/>
      <c r="AYZ689" s="417"/>
      <c r="AZA689" s="418"/>
      <c r="AZB689" s="418"/>
      <c r="AZC689" s="417"/>
      <c r="AZD689" s="417"/>
      <c r="AZE689" s="417"/>
      <c r="AZF689" s="417"/>
      <c r="AZG689" s="417"/>
      <c r="AZH689" s="417"/>
      <c r="AZI689" s="417"/>
      <c r="AZJ689" s="418"/>
      <c r="AZK689" s="418"/>
      <c r="AZL689" s="417"/>
      <c r="AZM689" s="417"/>
      <c r="AZN689" s="418"/>
      <c r="AZO689" s="418"/>
      <c r="AZP689" s="417"/>
      <c r="AZQ689" s="417"/>
      <c r="AZR689" s="417"/>
      <c r="AZS689" s="417"/>
      <c r="AZT689" s="417"/>
      <c r="AZU689" s="411"/>
      <c r="AZV689" s="443"/>
      <c r="AZW689" s="417"/>
      <c r="AZX689" s="417"/>
      <c r="AZY689" s="417"/>
      <c r="AZZ689" s="417"/>
      <c r="BAA689" s="417"/>
      <c r="BAB689" s="417"/>
      <c r="BAC689" s="417"/>
      <c r="BAD689" s="416"/>
      <c r="BAE689" s="416"/>
      <c r="BAF689" s="416"/>
      <c r="BAG689" s="416"/>
      <c r="BAH689" s="416"/>
      <c r="BAI689" s="416"/>
      <c r="BAJ689" s="416"/>
      <c r="BAK689" s="416"/>
      <c r="BAL689" s="416"/>
      <c r="BAM689" s="416"/>
      <c r="BAN689" s="416"/>
      <c r="BAO689" s="416"/>
      <c r="BAP689" s="416"/>
      <c r="BAQ689" s="416"/>
      <c r="BAR689" s="416"/>
      <c r="BAS689" s="416"/>
      <c r="BAT689" s="416"/>
      <c r="BAU689" s="416"/>
      <c r="BAV689" s="416"/>
      <c r="BAW689" s="416"/>
      <c r="BAX689" s="416"/>
      <c r="BAY689" s="416"/>
      <c r="BAZ689" s="416"/>
      <c r="BBA689" s="416"/>
      <c r="BBB689" s="416"/>
      <c r="BBC689" s="416"/>
      <c r="BBD689" s="416"/>
      <c r="BBE689" s="416"/>
      <c r="BBF689" s="416"/>
      <c r="BBG689" s="416"/>
      <c r="BBH689" s="416"/>
      <c r="BBI689" s="416"/>
      <c r="BBJ689" s="416"/>
      <c r="BBK689" s="416"/>
      <c r="BBL689" s="416"/>
      <c r="BBM689" s="416"/>
      <c r="BBN689" s="416"/>
      <c r="BBO689" s="416"/>
      <c r="BBP689" s="416"/>
      <c r="BBQ689" s="416"/>
      <c r="BBR689" s="416"/>
      <c r="BBS689" s="416"/>
      <c r="BBT689" s="416"/>
      <c r="BBU689" s="416"/>
      <c r="BBV689" s="417"/>
      <c r="BBW689" s="417"/>
      <c r="BBX689" s="417"/>
      <c r="BBY689" s="417"/>
      <c r="BBZ689" s="417"/>
      <c r="BCA689" s="417"/>
      <c r="BCB689" s="417"/>
      <c r="BCC689" s="417"/>
      <c r="BCD689" s="417"/>
      <c r="BCE689" s="417"/>
      <c r="BCF689" s="417"/>
      <c r="BCG689" s="417"/>
      <c r="BCH689" s="417"/>
      <c r="BCI689" s="417"/>
      <c r="BCJ689" s="417"/>
      <c r="BCK689" s="417"/>
      <c r="BCL689" s="417"/>
      <c r="BCM689" s="417"/>
      <c r="BCN689" s="417"/>
      <c r="BCO689" s="417"/>
      <c r="BCP689" s="417"/>
      <c r="BCQ689" s="417"/>
      <c r="BCR689" s="417"/>
      <c r="BCS689" s="417"/>
      <c r="BCT689" s="418"/>
      <c r="BCU689" s="418"/>
      <c r="BCV689" s="418"/>
      <c r="BCW689" s="418"/>
      <c r="BCX689" s="418"/>
      <c r="BCY689" s="417"/>
      <c r="BCZ689" s="417"/>
      <c r="BDA689" s="418"/>
      <c r="BDB689" s="418"/>
      <c r="BDC689" s="417"/>
      <c r="BDD689" s="417"/>
      <c r="BDE689" s="418"/>
      <c r="BDF689" s="418"/>
      <c r="BDG689" s="417"/>
      <c r="BDH689" s="417"/>
      <c r="BDI689" s="417"/>
      <c r="BDJ689" s="417"/>
      <c r="BDK689" s="417"/>
      <c r="BDL689" s="417"/>
      <c r="BDM689" s="417"/>
      <c r="BDN689" s="418"/>
      <c r="BDO689" s="418"/>
      <c r="BDP689" s="417"/>
      <c r="BDQ689" s="417"/>
      <c r="BDR689" s="418"/>
      <c r="BDS689" s="418"/>
      <c r="BDT689" s="417"/>
      <c r="BDU689" s="417"/>
      <c r="BDV689" s="417"/>
      <c r="BDW689" s="417"/>
      <c r="BDX689" s="417"/>
      <c r="BDY689" s="411"/>
      <c r="BDZ689" s="443"/>
      <c r="BEA689" s="417"/>
      <c r="BEB689" s="417"/>
      <c r="BEC689" s="417"/>
      <c r="BED689" s="417"/>
      <c r="BEE689" s="417"/>
      <c r="BEF689" s="417"/>
      <c r="BEG689" s="417"/>
      <c r="BEH689" s="416"/>
      <c r="BEI689" s="416"/>
      <c r="BEJ689" s="416"/>
      <c r="BEK689" s="416"/>
      <c r="BEL689" s="416"/>
      <c r="BEM689" s="416"/>
      <c r="BEN689" s="416"/>
      <c r="BEO689" s="416"/>
      <c r="BEP689" s="416"/>
      <c r="BEQ689" s="416"/>
      <c r="BER689" s="416"/>
      <c r="BES689" s="416"/>
      <c r="BET689" s="416"/>
      <c r="BEU689" s="416"/>
      <c r="BEV689" s="416"/>
      <c r="BEW689" s="416"/>
      <c r="BEX689" s="416"/>
      <c r="BEY689" s="416"/>
      <c r="BEZ689" s="416"/>
      <c r="BFA689" s="416"/>
      <c r="BFB689" s="416"/>
      <c r="BFC689" s="416"/>
      <c r="BFD689" s="416"/>
      <c r="BFE689" s="416"/>
      <c r="BFF689" s="416"/>
      <c r="BFG689" s="416"/>
      <c r="BFH689" s="416"/>
      <c r="BFI689" s="416"/>
      <c r="BFJ689" s="416"/>
      <c r="BFK689" s="416"/>
      <c r="BFL689" s="416"/>
      <c r="BFM689" s="416"/>
      <c r="BFN689" s="416"/>
      <c r="BFO689" s="416"/>
      <c r="BFP689" s="416"/>
      <c r="BFQ689" s="416"/>
      <c r="BFR689" s="416"/>
      <c r="BFS689" s="416"/>
      <c r="BFT689" s="416"/>
      <c r="BFU689" s="416"/>
      <c r="BFV689" s="416"/>
      <c r="BFW689" s="416"/>
      <c r="BFX689" s="416"/>
      <c r="BFY689" s="416"/>
      <c r="BFZ689" s="417"/>
      <c r="BGA689" s="417"/>
      <c r="BGB689" s="417"/>
      <c r="BGC689" s="417"/>
      <c r="BGD689" s="417"/>
      <c r="BGE689" s="417"/>
      <c r="BGF689" s="417"/>
      <c r="BGG689" s="417"/>
      <c r="BGH689" s="417"/>
      <c r="BGI689" s="417"/>
      <c r="BGJ689" s="417"/>
      <c r="BGK689" s="417"/>
      <c r="BGL689" s="417"/>
      <c r="BGM689" s="417"/>
      <c r="BGN689" s="417"/>
      <c r="BGO689" s="417"/>
      <c r="BGP689" s="417"/>
      <c r="BGQ689" s="417"/>
      <c r="BGR689" s="417"/>
      <c r="BGS689" s="417"/>
      <c r="BGT689" s="417"/>
      <c r="BGU689" s="417"/>
      <c r="BGV689" s="417"/>
      <c r="BGW689" s="417"/>
      <c r="BGX689" s="418"/>
      <c r="BGY689" s="418"/>
      <c r="BGZ689" s="418"/>
      <c r="BHA689" s="418"/>
      <c r="BHB689" s="418"/>
      <c r="BHC689" s="417"/>
      <c r="BHD689" s="417"/>
      <c r="BHE689" s="418"/>
      <c r="BHF689" s="418"/>
      <c r="BHG689" s="417"/>
      <c r="BHH689" s="417"/>
      <c r="BHI689" s="418"/>
      <c r="BHJ689" s="418"/>
      <c r="BHK689" s="417"/>
      <c r="BHL689" s="417"/>
      <c r="BHM689" s="417"/>
      <c r="BHN689" s="417"/>
      <c r="BHO689" s="417"/>
      <c r="BHP689" s="417"/>
      <c r="BHQ689" s="417"/>
      <c r="BHR689" s="418"/>
      <c r="BHS689" s="418"/>
      <c r="BHT689" s="417"/>
      <c r="BHU689" s="417"/>
      <c r="BHV689" s="418"/>
      <c r="BHW689" s="418"/>
      <c r="BHX689" s="417"/>
      <c r="BHY689" s="417"/>
      <c r="BHZ689" s="417"/>
      <c r="BIA689" s="417"/>
      <c r="BIB689" s="417"/>
      <c r="BIC689" s="411"/>
      <c r="BID689" s="443"/>
      <c r="BIE689" s="417"/>
      <c r="BIF689" s="417"/>
      <c r="BIG689" s="417"/>
      <c r="BIH689" s="417"/>
      <c r="BII689" s="417"/>
      <c r="BIJ689" s="417"/>
      <c r="BIK689" s="417"/>
      <c r="BIL689" s="416"/>
      <c r="BIM689" s="416"/>
      <c r="BIN689" s="416"/>
      <c r="BIO689" s="416"/>
      <c r="BIP689" s="416"/>
      <c r="BIQ689" s="416"/>
      <c r="BIR689" s="416"/>
      <c r="BIS689" s="416"/>
      <c r="BIT689" s="416"/>
      <c r="BIU689" s="416"/>
      <c r="BIV689" s="416"/>
      <c r="BIW689" s="416"/>
      <c r="BIX689" s="416"/>
      <c r="BIY689" s="416"/>
      <c r="BIZ689" s="416"/>
      <c r="BJA689" s="416"/>
      <c r="BJB689" s="416"/>
      <c r="BJC689" s="416"/>
      <c r="BJD689" s="416"/>
      <c r="BJE689" s="416"/>
      <c r="BJF689" s="416"/>
      <c r="BJG689" s="416"/>
      <c r="BJH689" s="416"/>
      <c r="BJI689" s="416"/>
      <c r="BJJ689" s="416"/>
      <c r="BJK689" s="416"/>
      <c r="BJL689" s="416"/>
      <c r="BJM689" s="416"/>
      <c r="BJN689" s="416"/>
      <c r="BJO689" s="416"/>
      <c r="BJP689" s="416"/>
      <c r="BJQ689" s="416"/>
      <c r="BJR689" s="416"/>
      <c r="BJS689" s="416"/>
      <c r="BJT689" s="416"/>
      <c r="BJU689" s="416"/>
      <c r="BJV689" s="416"/>
      <c r="BJW689" s="416"/>
      <c r="BJX689" s="416"/>
      <c r="BJY689" s="416"/>
      <c r="BJZ689" s="416"/>
      <c r="BKA689" s="416"/>
      <c r="BKB689" s="416"/>
      <c r="BKC689" s="416"/>
      <c r="BKD689" s="417"/>
      <c r="BKE689" s="417"/>
      <c r="BKF689" s="417"/>
      <c r="BKG689" s="417"/>
      <c r="BKH689" s="417"/>
      <c r="BKI689" s="417"/>
      <c r="BKJ689" s="417"/>
      <c r="BKK689" s="417"/>
      <c r="BKL689" s="417"/>
      <c r="BKM689" s="417"/>
      <c r="BKN689" s="417"/>
      <c r="BKO689" s="417"/>
      <c r="BKP689" s="417"/>
      <c r="BKQ689" s="417"/>
      <c r="BKR689" s="417"/>
      <c r="BKS689" s="417"/>
      <c r="BKT689" s="417"/>
      <c r="BKU689" s="417"/>
      <c r="BKV689" s="417"/>
      <c r="BKW689" s="417"/>
      <c r="BKX689" s="417"/>
      <c r="BKY689" s="417"/>
      <c r="BKZ689" s="417"/>
      <c r="BLA689" s="417"/>
      <c r="BLB689" s="418"/>
      <c r="BLC689" s="418"/>
      <c r="BLD689" s="418"/>
      <c r="BLE689" s="418"/>
      <c r="BLF689" s="418"/>
      <c r="BLG689" s="417"/>
      <c r="BLH689" s="417"/>
      <c r="BLI689" s="418"/>
      <c r="BLJ689" s="418"/>
      <c r="BLK689" s="417"/>
      <c r="BLL689" s="417"/>
      <c r="BLM689" s="418"/>
      <c r="BLN689" s="418"/>
      <c r="BLO689" s="417"/>
      <c r="BLP689" s="417"/>
      <c r="BLQ689" s="417"/>
      <c r="BLR689" s="417"/>
      <c r="BLS689" s="417"/>
      <c r="BLT689" s="417"/>
      <c r="BLU689" s="417"/>
      <c r="BLV689" s="418"/>
      <c r="BLW689" s="418"/>
      <c r="BLX689" s="417"/>
      <c r="BLY689" s="417"/>
      <c r="BLZ689" s="418"/>
      <c r="BMA689" s="418"/>
      <c r="BMB689" s="417"/>
      <c r="BMC689" s="417"/>
      <c r="BMD689" s="417"/>
      <c r="BME689" s="417"/>
      <c r="BMF689" s="417"/>
      <c r="BMG689" s="411"/>
      <c r="BMH689" s="443"/>
      <c r="BMI689" s="417"/>
      <c r="BMJ689" s="417"/>
      <c r="BMK689" s="417"/>
      <c r="BML689" s="417"/>
      <c r="BMM689" s="417"/>
      <c r="BMN689" s="417"/>
      <c r="BMO689" s="417"/>
      <c r="BMP689" s="416"/>
      <c r="BMQ689" s="416"/>
      <c r="BMR689" s="416"/>
      <c r="BMS689" s="416"/>
      <c r="BMT689" s="416"/>
      <c r="BMU689" s="416"/>
      <c r="BMV689" s="416"/>
      <c r="BMW689" s="416"/>
      <c r="BMX689" s="416"/>
      <c r="BMY689" s="416"/>
      <c r="BMZ689" s="416"/>
      <c r="BNA689" s="416"/>
      <c r="BNB689" s="416"/>
      <c r="BNC689" s="416"/>
      <c r="BND689" s="416"/>
      <c r="BNE689" s="416"/>
      <c r="BNF689" s="416"/>
      <c r="BNG689" s="416"/>
      <c r="BNH689" s="416"/>
      <c r="BNI689" s="416"/>
      <c r="BNJ689" s="416"/>
      <c r="BNK689" s="416"/>
      <c r="BNL689" s="416"/>
      <c r="BNM689" s="416"/>
      <c r="BNN689" s="416"/>
      <c r="BNO689" s="416"/>
      <c r="BNP689" s="416"/>
      <c r="BNQ689" s="416"/>
      <c r="BNR689" s="416"/>
      <c r="BNS689" s="416"/>
      <c r="BNT689" s="416"/>
      <c r="BNU689" s="416"/>
      <c r="BNV689" s="416"/>
      <c r="BNW689" s="416"/>
      <c r="BNX689" s="416"/>
      <c r="BNY689" s="416"/>
      <c r="BNZ689" s="416"/>
      <c r="BOA689" s="416"/>
      <c r="BOB689" s="416"/>
      <c r="BOC689" s="416"/>
      <c r="BOD689" s="416"/>
      <c r="BOE689" s="416"/>
      <c r="BOF689" s="416"/>
      <c r="BOG689" s="416"/>
      <c r="BOH689" s="417"/>
      <c r="BOI689" s="417"/>
      <c r="BOJ689" s="417"/>
      <c r="BOK689" s="417"/>
      <c r="BOL689" s="417"/>
      <c r="BOM689" s="417"/>
      <c r="BON689" s="417"/>
      <c r="BOO689" s="417"/>
      <c r="BOP689" s="417"/>
      <c r="BOQ689" s="417"/>
      <c r="BOR689" s="417"/>
      <c r="BOS689" s="417"/>
      <c r="BOT689" s="417"/>
      <c r="BOU689" s="417"/>
      <c r="BOV689" s="417"/>
      <c r="BOW689" s="417"/>
      <c r="BOX689" s="417"/>
      <c r="BOY689" s="417"/>
      <c r="BOZ689" s="417"/>
      <c r="BPA689" s="417"/>
      <c r="BPB689" s="417"/>
      <c r="BPC689" s="417"/>
      <c r="BPD689" s="417"/>
      <c r="BPE689" s="417"/>
      <c r="BPF689" s="418"/>
      <c r="BPG689" s="418"/>
      <c r="BPH689" s="418"/>
      <c r="BPI689" s="418"/>
      <c r="BPJ689" s="418"/>
      <c r="BPK689" s="417"/>
      <c r="BPL689" s="417"/>
      <c r="BPM689" s="418"/>
      <c r="BPN689" s="418"/>
      <c r="BPO689" s="417"/>
      <c r="BPP689" s="417"/>
      <c r="BPQ689" s="418"/>
      <c r="BPR689" s="418"/>
      <c r="BPS689" s="417"/>
      <c r="BPT689" s="417"/>
      <c r="BPU689" s="417"/>
      <c r="BPV689" s="417"/>
      <c r="BPW689" s="417"/>
      <c r="BPX689" s="417"/>
      <c r="BPY689" s="417"/>
      <c r="BPZ689" s="418"/>
      <c r="BQA689" s="418"/>
      <c r="BQB689" s="417"/>
      <c r="BQC689" s="417"/>
      <c r="BQD689" s="418"/>
      <c r="BQE689" s="418"/>
      <c r="BQF689" s="417"/>
      <c r="BQG689" s="417"/>
      <c r="BQH689" s="417"/>
      <c r="BQI689" s="417"/>
      <c r="BQJ689" s="417"/>
      <c r="BQK689" s="411"/>
      <c r="BQL689" s="443"/>
      <c r="BQM689" s="417"/>
      <c r="BQN689" s="417"/>
      <c r="BQO689" s="417"/>
      <c r="BQP689" s="417"/>
      <c r="BQQ689" s="417"/>
      <c r="BQR689" s="417"/>
      <c r="BQS689" s="417"/>
      <c r="BQT689" s="416"/>
      <c r="BQU689" s="416"/>
      <c r="BQV689" s="416"/>
      <c r="BQW689" s="416"/>
      <c r="BQX689" s="416"/>
      <c r="BQY689" s="416"/>
      <c r="BQZ689" s="416"/>
      <c r="BRA689" s="416"/>
      <c r="BRB689" s="416"/>
      <c r="BRC689" s="416"/>
      <c r="BRD689" s="416"/>
      <c r="BRE689" s="416"/>
      <c r="BRF689" s="416"/>
      <c r="BRG689" s="416"/>
      <c r="BRH689" s="416"/>
      <c r="BRI689" s="416"/>
      <c r="BRJ689" s="416"/>
      <c r="BRK689" s="416"/>
      <c r="BRL689" s="416"/>
      <c r="BRM689" s="416"/>
      <c r="BRN689" s="416"/>
      <c r="BRO689" s="416"/>
      <c r="BRP689" s="416"/>
      <c r="BRQ689" s="416"/>
      <c r="BRR689" s="416"/>
      <c r="BRS689" s="416"/>
      <c r="BRT689" s="416"/>
      <c r="BRU689" s="416"/>
      <c r="BRV689" s="416"/>
      <c r="BRW689" s="416"/>
      <c r="BRX689" s="416"/>
      <c r="BRY689" s="416"/>
      <c r="BRZ689" s="416"/>
      <c r="BSA689" s="416"/>
      <c r="BSB689" s="416"/>
      <c r="BSC689" s="416"/>
      <c r="BSD689" s="416"/>
      <c r="BSE689" s="416"/>
      <c r="BSF689" s="416"/>
      <c r="BSG689" s="416"/>
      <c r="BSH689" s="416"/>
      <c r="BSI689" s="416"/>
      <c r="BSJ689" s="416"/>
      <c r="BSK689" s="416"/>
      <c r="BSL689" s="417"/>
      <c r="BSM689" s="417"/>
      <c r="BSN689" s="417"/>
      <c r="BSO689" s="417"/>
      <c r="BSP689" s="417"/>
      <c r="BSQ689" s="417"/>
      <c r="BSR689" s="417"/>
      <c r="BSS689" s="417"/>
      <c r="BST689" s="417"/>
      <c r="BSU689" s="417"/>
      <c r="BSV689" s="417"/>
      <c r="BSW689" s="417"/>
      <c r="BSX689" s="417"/>
      <c r="BSY689" s="417"/>
      <c r="BSZ689" s="417"/>
      <c r="BTA689" s="417"/>
      <c r="BTB689" s="417"/>
      <c r="BTC689" s="417"/>
      <c r="BTD689" s="417"/>
      <c r="BTE689" s="417"/>
      <c r="BTF689" s="417"/>
      <c r="BTG689" s="417"/>
      <c r="BTH689" s="417"/>
      <c r="BTI689" s="417"/>
      <c r="BTJ689" s="418"/>
      <c r="BTK689" s="418"/>
      <c r="BTL689" s="418"/>
      <c r="BTM689" s="418"/>
      <c r="BTN689" s="418"/>
      <c r="BTO689" s="417"/>
      <c r="BTP689" s="417"/>
      <c r="BTQ689" s="418"/>
      <c r="BTR689" s="418"/>
      <c r="BTS689" s="417"/>
      <c r="BTT689" s="417"/>
      <c r="BTU689" s="418"/>
      <c r="BTV689" s="418"/>
      <c r="BTW689" s="417"/>
      <c r="BTX689" s="417"/>
      <c r="BTY689" s="417"/>
      <c r="BTZ689" s="417"/>
      <c r="BUA689" s="417"/>
      <c r="BUB689" s="417"/>
      <c r="BUC689" s="417"/>
      <c r="BUD689" s="418"/>
      <c r="BUE689" s="418"/>
      <c r="BUF689" s="417"/>
      <c r="BUG689" s="417"/>
      <c r="BUH689" s="418"/>
      <c r="BUI689" s="418"/>
      <c r="BUJ689" s="417"/>
      <c r="BUK689" s="417"/>
      <c r="BUL689" s="417"/>
      <c r="BUM689" s="417"/>
      <c r="BUN689" s="417"/>
      <c r="BUO689" s="411"/>
      <c r="BUP689" s="443"/>
      <c r="BUQ689" s="417"/>
      <c r="BUR689" s="417"/>
      <c r="BUS689" s="417"/>
      <c r="BUT689" s="417"/>
      <c r="BUU689" s="417"/>
      <c r="BUV689" s="417"/>
      <c r="BUW689" s="417"/>
      <c r="BUX689" s="416"/>
      <c r="BUY689" s="416"/>
      <c r="BUZ689" s="416"/>
      <c r="BVA689" s="416"/>
      <c r="BVB689" s="416"/>
      <c r="BVC689" s="416"/>
      <c r="BVD689" s="416"/>
      <c r="BVE689" s="416"/>
      <c r="BVF689" s="416"/>
      <c r="BVG689" s="416"/>
      <c r="BVH689" s="416"/>
      <c r="BVI689" s="416"/>
      <c r="BVJ689" s="416"/>
      <c r="BVK689" s="416"/>
      <c r="BVL689" s="416"/>
      <c r="BVM689" s="416"/>
      <c r="BVN689" s="416"/>
      <c r="BVO689" s="416"/>
      <c r="BVP689" s="416"/>
      <c r="BVQ689" s="416"/>
      <c r="BVR689" s="416"/>
      <c r="BVS689" s="416"/>
      <c r="BVT689" s="416"/>
      <c r="BVU689" s="416"/>
      <c r="BVV689" s="416"/>
      <c r="BVW689" s="416"/>
      <c r="BVX689" s="416"/>
      <c r="BVY689" s="416"/>
      <c r="BVZ689" s="416"/>
      <c r="BWA689" s="416"/>
      <c r="BWB689" s="416"/>
      <c r="BWC689" s="416"/>
      <c r="BWD689" s="416"/>
      <c r="BWE689" s="416"/>
      <c r="BWF689" s="416"/>
      <c r="BWG689" s="416"/>
      <c r="BWH689" s="416"/>
      <c r="BWI689" s="416"/>
      <c r="BWJ689" s="416"/>
      <c r="BWK689" s="416"/>
      <c r="BWL689" s="416"/>
      <c r="BWM689" s="416"/>
      <c r="BWN689" s="416"/>
      <c r="BWO689" s="416"/>
      <c r="BWP689" s="417"/>
      <c r="BWQ689" s="417"/>
      <c r="BWR689" s="417"/>
      <c r="BWS689" s="417"/>
      <c r="BWT689" s="417"/>
      <c r="BWU689" s="417"/>
      <c r="BWV689" s="417"/>
      <c r="BWW689" s="417"/>
      <c r="BWX689" s="417"/>
      <c r="BWY689" s="417"/>
      <c r="BWZ689" s="417"/>
      <c r="BXA689" s="417"/>
      <c r="BXB689" s="417"/>
      <c r="BXC689" s="417"/>
      <c r="BXD689" s="417"/>
      <c r="BXE689" s="417"/>
      <c r="BXF689" s="417"/>
      <c r="BXG689" s="417"/>
      <c r="BXH689" s="417"/>
      <c r="BXI689" s="417"/>
      <c r="BXJ689" s="417"/>
      <c r="BXK689" s="417"/>
      <c r="BXL689" s="417"/>
      <c r="BXM689" s="417"/>
      <c r="BXN689" s="418"/>
      <c r="BXO689" s="418"/>
      <c r="BXP689" s="418"/>
      <c r="BXQ689" s="418"/>
      <c r="BXR689" s="418"/>
      <c r="BXS689" s="417"/>
      <c r="BXT689" s="417"/>
      <c r="BXU689" s="418"/>
      <c r="BXV689" s="418"/>
      <c r="BXW689" s="417"/>
      <c r="BXX689" s="417"/>
      <c r="BXY689" s="418"/>
      <c r="BXZ689" s="418"/>
      <c r="BYA689" s="417"/>
      <c r="BYB689" s="417"/>
      <c r="BYC689" s="417"/>
      <c r="BYD689" s="417"/>
      <c r="BYE689" s="417"/>
      <c r="BYF689" s="417"/>
      <c r="BYG689" s="417"/>
      <c r="BYH689" s="418"/>
      <c r="BYI689" s="418"/>
      <c r="BYJ689" s="417"/>
      <c r="BYK689" s="417"/>
      <c r="BYL689" s="418"/>
      <c r="BYM689" s="418"/>
      <c r="BYN689" s="417"/>
      <c r="BYO689" s="417"/>
      <c r="BYP689" s="417"/>
      <c r="BYQ689" s="417"/>
      <c r="BYR689" s="417"/>
      <c r="BYS689" s="411"/>
      <c r="BYT689" s="443"/>
      <c r="BYU689" s="417"/>
      <c r="BYV689" s="417"/>
      <c r="BYW689" s="417"/>
      <c r="BYX689" s="417"/>
      <c r="BYY689" s="417"/>
      <c r="BYZ689" s="417"/>
      <c r="BZA689" s="417"/>
      <c r="BZB689" s="416"/>
      <c r="BZC689" s="416"/>
      <c r="BZD689" s="416"/>
      <c r="BZE689" s="416"/>
      <c r="BZF689" s="416"/>
      <c r="BZG689" s="416"/>
      <c r="BZH689" s="416"/>
      <c r="BZI689" s="416"/>
      <c r="BZJ689" s="416"/>
      <c r="BZK689" s="416"/>
      <c r="BZL689" s="416"/>
      <c r="BZM689" s="416"/>
      <c r="BZN689" s="416"/>
      <c r="BZO689" s="416"/>
      <c r="BZP689" s="416"/>
      <c r="BZQ689" s="416"/>
      <c r="BZR689" s="416"/>
      <c r="BZS689" s="416"/>
      <c r="BZT689" s="416"/>
      <c r="BZU689" s="416"/>
      <c r="BZV689" s="416"/>
      <c r="BZW689" s="416"/>
      <c r="BZX689" s="416"/>
      <c r="BZY689" s="416"/>
      <c r="BZZ689" s="416"/>
      <c r="CAA689" s="416"/>
      <c r="CAB689" s="416"/>
      <c r="CAC689" s="416"/>
      <c r="CAD689" s="416"/>
      <c r="CAE689" s="416"/>
      <c r="CAF689" s="416"/>
      <c r="CAG689" s="416"/>
      <c r="CAH689" s="416"/>
      <c r="CAI689" s="416"/>
      <c r="CAJ689" s="416"/>
      <c r="CAK689" s="416"/>
      <c r="CAL689" s="416"/>
      <c r="CAM689" s="416"/>
      <c r="CAN689" s="416"/>
      <c r="CAO689" s="416"/>
      <c r="CAP689" s="416"/>
      <c r="CAQ689" s="416"/>
      <c r="CAR689" s="416"/>
      <c r="CAS689" s="416"/>
      <c r="CAT689" s="417"/>
      <c r="CAU689" s="417"/>
      <c r="CAV689" s="417"/>
      <c r="CAW689" s="417"/>
      <c r="CAX689" s="417"/>
      <c r="CAY689" s="417"/>
      <c r="CAZ689" s="417"/>
      <c r="CBA689" s="417"/>
      <c r="CBB689" s="417"/>
      <c r="CBC689" s="417"/>
      <c r="CBD689" s="417"/>
      <c r="CBE689" s="417"/>
      <c r="CBF689" s="417"/>
      <c r="CBG689" s="417"/>
      <c r="CBH689" s="417"/>
      <c r="CBI689" s="417"/>
      <c r="CBJ689" s="417"/>
      <c r="CBK689" s="417"/>
      <c r="CBL689" s="417"/>
      <c r="CBM689" s="417"/>
      <c r="CBN689" s="417"/>
      <c r="CBO689" s="417"/>
      <c r="CBP689" s="417"/>
      <c r="CBQ689" s="417"/>
      <c r="CBR689" s="418"/>
      <c r="CBS689" s="418"/>
      <c r="CBT689" s="418"/>
      <c r="CBU689" s="418"/>
      <c r="CBV689" s="418"/>
      <c r="CBW689" s="417"/>
      <c r="CBX689" s="417"/>
      <c r="CBY689" s="418"/>
      <c r="CBZ689" s="418"/>
      <c r="CCA689" s="417"/>
      <c r="CCB689" s="417"/>
      <c r="CCC689" s="418"/>
      <c r="CCD689" s="418"/>
      <c r="CCE689" s="417"/>
      <c r="CCF689" s="417"/>
      <c r="CCG689" s="417"/>
      <c r="CCH689" s="417"/>
      <c r="CCI689" s="417"/>
      <c r="CCJ689" s="417"/>
      <c r="CCK689" s="417"/>
      <c r="CCL689" s="418"/>
      <c r="CCM689" s="418"/>
      <c r="CCN689" s="417"/>
      <c r="CCO689" s="417"/>
      <c r="CCP689" s="418"/>
      <c r="CCQ689" s="418"/>
      <c r="CCR689" s="417"/>
      <c r="CCS689" s="417"/>
      <c r="CCT689" s="417"/>
      <c r="CCU689" s="417"/>
      <c r="CCV689" s="417"/>
      <c r="CCW689" s="411"/>
      <c r="CCX689" s="443"/>
      <c r="CCY689" s="417"/>
      <c r="CCZ689" s="417"/>
      <c r="CDA689" s="417"/>
      <c r="CDB689" s="417"/>
      <c r="CDC689" s="417"/>
      <c r="CDD689" s="417"/>
      <c r="CDE689" s="417"/>
      <c r="CDF689" s="416"/>
      <c r="CDG689" s="416"/>
      <c r="CDH689" s="416"/>
      <c r="CDI689" s="416"/>
      <c r="CDJ689" s="416"/>
      <c r="CDK689" s="416"/>
      <c r="CDL689" s="416"/>
      <c r="CDM689" s="416"/>
      <c r="CDN689" s="416"/>
      <c r="CDO689" s="416"/>
      <c r="CDP689" s="416"/>
      <c r="CDQ689" s="416"/>
      <c r="CDR689" s="416"/>
      <c r="CDS689" s="416"/>
      <c r="CDT689" s="416"/>
      <c r="CDU689" s="416"/>
      <c r="CDV689" s="416"/>
      <c r="CDW689" s="416"/>
      <c r="CDX689" s="416"/>
      <c r="CDY689" s="416"/>
      <c r="CDZ689" s="416"/>
      <c r="CEA689" s="416"/>
      <c r="CEB689" s="416"/>
      <c r="CEC689" s="416"/>
      <c r="CED689" s="416"/>
      <c r="CEE689" s="416"/>
      <c r="CEF689" s="416"/>
      <c r="CEG689" s="416"/>
      <c r="CEH689" s="416"/>
      <c r="CEI689" s="416"/>
      <c r="CEJ689" s="416"/>
      <c r="CEK689" s="416"/>
      <c r="CEL689" s="416"/>
      <c r="CEM689" s="416"/>
      <c r="CEN689" s="416"/>
      <c r="CEO689" s="416"/>
      <c r="CEP689" s="416"/>
      <c r="CEQ689" s="416"/>
      <c r="CER689" s="416"/>
      <c r="CES689" s="416"/>
      <c r="CET689" s="416"/>
      <c r="CEU689" s="416"/>
      <c r="CEV689" s="416"/>
      <c r="CEW689" s="416"/>
      <c r="CEX689" s="417"/>
      <c r="CEY689" s="417"/>
      <c r="CEZ689" s="417"/>
      <c r="CFA689" s="417"/>
      <c r="CFB689" s="417"/>
      <c r="CFC689" s="417"/>
      <c r="CFD689" s="417"/>
      <c r="CFE689" s="417"/>
      <c r="CFF689" s="417"/>
      <c r="CFG689" s="417"/>
      <c r="CFH689" s="417"/>
      <c r="CFI689" s="417"/>
      <c r="CFJ689" s="417"/>
      <c r="CFK689" s="417"/>
      <c r="CFL689" s="417"/>
      <c r="CFM689" s="417"/>
      <c r="CFN689" s="417"/>
      <c r="CFO689" s="417"/>
      <c r="CFP689" s="417"/>
      <c r="CFQ689" s="417"/>
      <c r="CFR689" s="417"/>
      <c r="CFS689" s="417"/>
      <c r="CFT689" s="417"/>
      <c r="CFU689" s="417"/>
      <c r="CFV689" s="418"/>
      <c r="CFW689" s="418"/>
      <c r="CFX689" s="418"/>
      <c r="CFY689" s="418"/>
      <c r="CFZ689" s="418"/>
      <c r="CGA689" s="417"/>
      <c r="CGB689" s="417"/>
      <c r="CGC689" s="418"/>
      <c r="CGD689" s="418"/>
      <c r="CGE689" s="417"/>
      <c r="CGF689" s="417"/>
      <c r="CGG689" s="418"/>
      <c r="CGH689" s="418"/>
      <c r="CGI689" s="417"/>
      <c r="CGJ689" s="417"/>
      <c r="CGK689" s="417"/>
      <c r="CGL689" s="417"/>
      <c r="CGM689" s="417"/>
      <c r="CGN689" s="417"/>
      <c r="CGO689" s="417"/>
      <c r="CGP689" s="418"/>
      <c r="CGQ689" s="418"/>
      <c r="CGR689" s="417"/>
      <c r="CGS689" s="417"/>
      <c r="CGT689" s="418"/>
      <c r="CGU689" s="418"/>
      <c r="CGV689" s="417"/>
      <c r="CGW689" s="417"/>
      <c r="CGX689" s="417"/>
      <c r="CGY689" s="417"/>
      <c r="CGZ689" s="417"/>
      <c r="CHA689" s="411"/>
      <c r="CHB689" s="443"/>
      <c r="CHC689" s="417"/>
      <c r="CHD689" s="417"/>
      <c r="CHE689" s="417"/>
      <c r="CHF689" s="417"/>
      <c r="CHG689" s="417"/>
      <c r="CHH689" s="417"/>
      <c r="CHI689" s="417"/>
      <c r="CHJ689" s="416"/>
      <c r="CHK689" s="416"/>
      <c r="CHL689" s="416"/>
      <c r="CHM689" s="416"/>
      <c r="CHN689" s="416"/>
      <c r="CHO689" s="416"/>
      <c r="CHP689" s="416"/>
      <c r="CHQ689" s="416"/>
      <c r="CHR689" s="416"/>
      <c r="CHS689" s="416"/>
      <c r="CHT689" s="416"/>
      <c r="CHU689" s="416"/>
      <c r="CHV689" s="416"/>
      <c r="CHW689" s="416"/>
      <c r="CHX689" s="416"/>
      <c r="CHY689" s="416"/>
      <c r="CHZ689" s="416"/>
      <c r="CIA689" s="416"/>
      <c r="CIB689" s="416"/>
      <c r="CIC689" s="416"/>
      <c r="CID689" s="416"/>
      <c r="CIE689" s="416"/>
      <c r="CIF689" s="416"/>
      <c r="CIG689" s="416"/>
      <c r="CIH689" s="416"/>
      <c r="CII689" s="416"/>
      <c r="CIJ689" s="416"/>
      <c r="CIK689" s="416"/>
      <c r="CIL689" s="416"/>
      <c r="CIM689" s="416"/>
      <c r="CIN689" s="416"/>
      <c r="CIO689" s="416"/>
      <c r="CIP689" s="416"/>
      <c r="CIQ689" s="416"/>
      <c r="CIR689" s="416"/>
      <c r="CIS689" s="416"/>
      <c r="CIT689" s="416"/>
      <c r="CIU689" s="416"/>
      <c r="CIV689" s="416"/>
      <c r="CIW689" s="416"/>
      <c r="CIX689" s="416"/>
      <c r="CIY689" s="416"/>
      <c r="CIZ689" s="416"/>
      <c r="CJA689" s="416"/>
      <c r="CJB689" s="417"/>
      <c r="CJC689" s="417"/>
      <c r="CJD689" s="417"/>
      <c r="CJE689" s="417"/>
      <c r="CJF689" s="417"/>
      <c r="CJG689" s="417"/>
      <c r="CJH689" s="417"/>
      <c r="CJI689" s="417"/>
      <c r="CJJ689" s="417"/>
      <c r="CJK689" s="417"/>
      <c r="CJL689" s="417"/>
      <c r="CJM689" s="417"/>
      <c r="CJN689" s="417"/>
      <c r="CJO689" s="417"/>
      <c r="CJP689" s="417"/>
      <c r="CJQ689" s="417"/>
      <c r="CJR689" s="417"/>
      <c r="CJS689" s="417"/>
      <c r="CJT689" s="417"/>
      <c r="CJU689" s="417"/>
      <c r="CJV689" s="417"/>
      <c r="CJW689" s="417"/>
      <c r="CJX689" s="417"/>
      <c r="CJY689" s="417"/>
      <c r="CJZ689" s="418"/>
      <c r="CKA689" s="418"/>
      <c r="CKB689" s="418"/>
      <c r="CKC689" s="418"/>
      <c r="CKD689" s="418"/>
      <c r="CKE689" s="417"/>
      <c r="CKF689" s="417"/>
      <c r="CKG689" s="418"/>
      <c r="CKH689" s="418"/>
      <c r="CKI689" s="417"/>
      <c r="CKJ689" s="417"/>
      <c r="CKK689" s="418"/>
      <c r="CKL689" s="418"/>
      <c r="CKM689" s="417"/>
      <c r="CKN689" s="417"/>
      <c r="CKO689" s="417"/>
      <c r="CKP689" s="417"/>
      <c r="CKQ689" s="417"/>
      <c r="CKR689" s="417"/>
      <c r="CKS689" s="417"/>
      <c r="CKT689" s="418"/>
      <c r="CKU689" s="418"/>
      <c r="CKV689" s="417"/>
      <c r="CKW689" s="417"/>
      <c r="CKX689" s="418"/>
      <c r="CKY689" s="418"/>
      <c r="CKZ689" s="417"/>
      <c r="CLA689" s="417"/>
      <c r="CLB689" s="417"/>
      <c r="CLC689" s="417"/>
      <c r="CLD689" s="417"/>
      <c r="CLE689" s="411"/>
      <c r="CLF689" s="443"/>
      <c r="CLG689" s="417"/>
      <c r="CLH689" s="417"/>
      <c r="CLI689" s="417"/>
      <c r="CLJ689" s="417"/>
      <c r="CLK689" s="417"/>
      <c r="CLL689" s="417"/>
      <c r="CLM689" s="417"/>
      <c r="CLN689" s="416"/>
      <c r="CLO689" s="416"/>
      <c r="CLP689" s="416"/>
      <c r="CLQ689" s="416"/>
      <c r="CLR689" s="416"/>
      <c r="CLS689" s="416"/>
      <c r="CLT689" s="416"/>
      <c r="CLU689" s="416"/>
      <c r="CLV689" s="416"/>
      <c r="CLW689" s="416"/>
      <c r="CLX689" s="416"/>
      <c r="CLY689" s="416"/>
      <c r="CLZ689" s="416"/>
      <c r="CMA689" s="416"/>
      <c r="CMB689" s="416"/>
      <c r="CMC689" s="416"/>
      <c r="CMD689" s="416"/>
      <c r="CME689" s="416"/>
      <c r="CMF689" s="416"/>
      <c r="CMG689" s="416"/>
      <c r="CMH689" s="416"/>
      <c r="CMI689" s="416"/>
      <c r="CMJ689" s="416"/>
      <c r="CMK689" s="416"/>
      <c r="CML689" s="416"/>
      <c r="CMM689" s="416"/>
      <c r="CMN689" s="416"/>
      <c r="CMO689" s="416"/>
      <c r="CMP689" s="416"/>
      <c r="CMQ689" s="416"/>
      <c r="CMR689" s="416"/>
      <c r="CMS689" s="416"/>
      <c r="CMT689" s="416"/>
      <c r="CMU689" s="416"/>
      <c r="CMV689" s="416"/>
      <c r="CMW689" s="416"/>
      <c r="CMX689" s="416"/>
      <c r="CMY689" s="416"/>
      <c r="CMZ689" s="416"/>
      <c r="CNA689" s="416"/>
      <c r="CNB689" s="416"/>
      <c r="CNC689" s="416"/>
      <c r="CND689" s="416"/>
      <c r="CNE689" s="416"/>
      <c r="CNF689" s="417"/>
      <c r="CNG689" s="417"/>
      <c r="CNH689" s="417"/>
      <c r="CNI689" s="417"/>
      <c r="CNJ689" s="417"/>
      <c r="CNK689" s="417"/>
      <c r="CNL689" s="417"/>
      <c r="CNM689" s="417"/>
      <c r="CNN689" s="417"/>
      <c r="CNO689" s="417"/>
      <c r="CNP689" s="417"/>
      <c r="CNQ689" s="417"/>
      <c r="CNR689" s="417"/>
      <c r="CNS689" s="417"/>
      <c r="CNT689" s="417"/>
      <c r="CNU689" s="417"/>
      <c r="CNV689" s="417"/>
      <c r="CNW689" s="417"/>
      <c r="CNX689" s="417"/>
      <c r="CNY689" s="417"/>
      <c r="CNZ689" s="417"/>
      <c r="COA689" s="417"/>
      <c r="COB689" s="417"/>
      <c r="COC689" s="417"/>
      <c r="COD689" s="418"/>
      <c r="COE689" s="418"/>
      <c r="COF689" s="418"/>
      <c r="COG689" s="418"/>
      <c r="COH689" s="418"/>
      <c r="COI689" s="417"/>
      <c r="COJ689" s="417"/>
      <c r="COK689" s="418"/>
      <c r="COL689" s="418"/>
      <c r="COM689" s="417"/>
      <c r="CON689" s="417"/>
      <c r="COO689" s="418"/>
      <c r="COP689" s="418"/>
      <c r="COQ689" s="417"/>
      <c r="COR689" s="417"/>
      <c r="COS689" s="417"/>
      <c r="COT689" s="417"/>
      <c r="COU689" s="417"/>
      <c r="COV689" s="417"/>
      <c r="COW689" s="417"/>
      <c r="COX689" s="418"/>
      <c r="COY689" s="418"/>
      <c r="COZ689" s="417"/>
      <c r="CPA689" s="417"/>
      <c r="CPB689" s="418"/>
      <c r="CPC689" s="418"/>
      <c r="CPD689" s="417"/>
      <c r="CPE689" s="417"/>
      <c r="CPF689" s="417"/>
      <c r="CPG689" s="417"/>
      <c r="CPH689" s="417"/>
      <c r="CPI689" s="411"/>
      <c r="CPJ689" s="443"/>
      <c r="CPK689" s="417"/>
      <c r="CPL689" s="417"/>
      <c r="CPM689" s="417"/>
      <c r="CPN689" s="417"/>
      <c r="CPO689" s="417"/>
      <c r="CPP689" s="417"/>
      <c r="CPQ689" s="417"/>
      <c r="CPR689" s="416"/>
      <c r="CPS689" s="416"/>
      <c r="CPT689" s="416"/>
      <c r="CPU689" s="416"/>
      <c r="CPV689" s="416"/>
      <c r="CPW689" s="416"/>
      <c r="CPX689" s="416"/>
      <c r="CPY689" s="416"/>
      <c r="CPZ689" s="416"/>
      <c r="CQA689" s="416"/>
      <c r="CQB689" s="416"/>
      <c r="CQC689" s="416"/>
      <c r="CQD689" s="416"/>
      <c r="CQE689" s="416"/>
      <c r="CQF689" s="416"/>
      <c r="CQG689" s="416"/>
      <c r="CQH689" s="416"/>
      <c r="CQI689" s="416"/>
      <c r="CQJ689" s="416"/>
      <c r="CQK689" s="416"/>
      <c r="CQL689" s="416"/>
      <c r="CQM689" s="416"/>
      <c r="CQN689" s="416"/>
      <c r="CQO689" s="416"/>
      <c r="CQP689" s="416"/>
      <c r="CQQ689" s="416"/>
      <c r="CQR689" s="416"/>
      <c r="CQS689" s="416"/>
      <c r="CQT689" s="416"/>
      <c r="CQU689" s="416"/>
      <c r="CQV689" s="416"/>
      <c r="CQW689" s="416"/>
      <c r="CQX689" s="416"/>
      <c r="CQY689" s="416"/>
      <c r="CQZ689" s="416"/>
      <c r="CRA689" s="416"/>
      <c r="CRB689" s="416"/>
      <c r="CRC689" s="416"/>
      <c r="CRD689" s="416"/>
      <c r="CRE689" s="416"/>
      <c r="CRF689" s="416"/>
      <c r="CRG689" s="416"/>
      <c r="CRH689" s="416"/>
      <c r="CRI689" s="416"/>
      <c r="CRJ689" s="417"/>
      <c r="CRK689" s="417"/>
      <c r="CRL689" s="417"/>
      <c r="CRM689" s="417"/>
      <c r="CRN689" s="417"/>
      <c r="CRO689" s="417"/>
      <c r="CRP689" s="417"/>
      <c r="CRQ689" s="417"/>
      <c r="CRR689" s="417"/>
      <c r="CRS689" s="417"/>
      <c r="CRT689" s="417"/>
      <c r="CRU689" s="417"/>
      <c r="CRV689" s="417"/>
      <c r="CRW689" s="417"/>
      <c r="CRX689" s="417"/>
      <c r="CRY689" s="417"/>
      <c r="CRZ689" s="417"/>
      <c r="CSA689" s="417"/>
      <c r="CSB689" s="417"/>
      <c r="CSC689" s="417"/>
      <c r="CSD689" s="417"/>
      <c r="CSE689" s="417"/>
      <c r="CSF689" s="417"/>
      <c r="CSG689" s="417"/>
      <c r="CSH689" s="418"/>
      <c r="CSI689" s="418"/>
      <c r="CSJ689" s="418"/>
      <c r="CSK689" s="418"/>
      <c r="CSL689" s="418"/>
      <c r="CSM689" s="417"/>
      <c r="CSN689" s="417"/>
      <c r="CSO689" s="418"/>
      <c r="CSP689" s="418"/>
      <c r="CSQ689" s="417"/>
      <c r="CSR689" s="417"/>
      <c r="CSS689" s="418"/>
      <c r="CST689" s="418"/>
      <c r="CSU689" s="417"/>
      <c r="CSV689" s="417"/>
      <c r="CSW689" s="417"/>
      <c r="CSX689" s="417"/>
      <c r="CSY689" s="417"/>
      <c r="CSZ689" s="417"/>
      <c r="CTA689" s="417"/>
      <c r="CTB689" s="418"/>
      <c r="CTC689" s="418"/>
      <c r="CTD689" s="417"/>
      <c r="CTE689" s="417"/>
      <c r="CTF689" s="418"/>
      <c r="CTG689" s="418"/>
      <c r="CTH689" s="417"/>
      <c r="CTI689" s="417"/>
      <c r="CTJ689" s="417"/>
      <c r="CTK689" s="417"/>
      <c r="CTL689" s="417"/>
      <c r="CTM689" s="411"/>
      <c r="CTN689" s="443"/>
      <c r="CTO689" s="417"/>
      <c r="CTP689" s="417"/>
      <c r="CTQ689" s="417"/>
      <c r="CTR689" s="417"/>
      <c r="CTS689" s="417"/>
      <c r="CTT689" s="417"/>
      <c r="CTU689" s="417"/>
      <c r="CTV689" s="416"/>
      <c r="CTW689" s="416"/>
      <c r="CTX689" s="416"/>
      <c r="CTY689" s="416"/>
      <c r="CTZ689" s="416"/>
      <c r="CUA689" s="416"/>
      <c r="CUB689" s="416"/>
      <c r="CUC689" s="416"/>
      <c r="CUD689" s="416"/>
      <c r="CUE689" s="416"/>
      <c r="CUF689" s="416"/>
      <c r="CUG689" s="416"/>
      <c r="CUH689" s="416"/>
      <c r="CUI689" s="416"/>
      <c r="CUJ689" s="416"/>
      <c r="CUK689" s="416"/>
      <c r="CUL689" s="416"/>
      <c r="CUM689" s="416"/>
      <c r="CUN689" s="416"/>
      <c r="CUO689" s="416"/>
      <c r="CUP689" s="416"/>
      <c r="CUQ689" s="416"/>
      <c r="CUR689" s="416"/>
      <c r="CUS689" s="416"/>
      <c r="CUT689" s="416"/>
      <c r="CUU689" s="416"/>
      <c r="CUV689" s="416"/>
      <c r="CUW689" s="416"/>
      <c r="CUX689" s="416"/>
      <c r="CUY689" s="416"/>
      <c r="CUZ689" s="416"/>
      <c r="CVA689" s="416"/>
      <c r="CVB689" s="416"/>
      <c r="CVC689" s="416"/>
      <c r="CVD689" s="416"/>
      <c r="CVE689" s="416"/>
      <c r="CVF689" s="416"/>
      <c r="CVG689" s="416"/>
      <c r="CVH689" s="416"/>
      <c r="CVI689" s="416"/>
      <c r="CVJ689" s="416"/>
      <c r="CVK689" s="416"/>
      <c r="CVL689" s="416"/>
      <c r="CVM689" s="416"/>
      <c r="CVN689" s="417"/>
      <c r="CVO689" s="417"/>
      <c r="CVP689" s="417"/>
      <c r="CVQ689" s="417"/>
      <c r="CVR689" s="417"/>
      <c r="CVS689" s="417"/>
      <c r="CVT689" s="417"/>
      <c r="CVU689" s="417"/>
      <c r="CVV689" s="417"/>
      <c r="CVW689" s="417"/>
      <c r="CVX689" s="417"/>
      <c r="CVY689" s="417"/>
      <c r="CVZ689" s="417"/>
      <c r="CWA689" s="417"/>
      <c r="CWB689" s="417"/>
      <c r="CWC689" s="417"/>
      <c r="CWD689" s="417"/>
      <c r="CWE689" s="417"/>
      <c r="CWF689" s="417"/>
      <c r="CWG689" s="417"/>
      <c r="CWH689" s="417"/>
      <c r="CWI689" s="417"/>
      <c r="CWJ689" s="417"/>
      <c r="CWK689" s="417"/>
      <c r="CWL689" s="418"/>
      <c r="CWM689" s="418"/>
      <c r="CWN689" s="418"/>
      <c r="CWO689" s="418"/>
      <c r="CWP689" s="418"/>
      <c r="CWQ689" s="417"/>
      <c r="CWR689" s="417"/>
      <c r="CWS689" s="418"/>
      <c r="CWT689" s="418"/>
      <c r="CWU689" s="417"/>
      <c r="CWV689" s="417"/>
      <c r="CWW689" s="418"/>
      <c r="CWX689" s="418"/>
      <c r="CWY689" s="417"/>
      <c r="CWZ689" s="417"/>
      <c r="CXA689" s="417"/>
      <c r="CXB689" s="417"/>
      <c r="CXC689" s="417"/>
      <c r="CXD689" s="417"/>
      <c r="CXE689" s="417"/>
      <c r="CXF689" s="418"/>
      <c r="CXG689" s="418"/>
      <c r="CXH689" s="417"/>
      <c r="CXI689" s="417"/>
      <c r="CXJ689" s="418"/>
      <c r="CXK689" s="418"/>
      <c r="CXL689" s="417"/>
      <c r="CXM689" s="417"/>
      <c r="CXN689" s="417"/>
      <c r="CXO689" s="417"/>
      <c r="CXP689" s="417"/>
      <c r="CXQ689" s="411"/>
      <c r="CXR689" s="443"/>
      <c r="CXS689" s="417"/>
      <c r="CXT689" s="417"/>
      <c r="CXU689" s="417"/>
      <c r="CXV689" s="417"/>
      <c r="CXW689" s="417"/>
      <c r="CXX689" s="417"/>
      <c r="CXY689" s="417"/>
      <c r="CXZ689" s="416"/>
      <c r="CYA689" s="416"/>
      <c r="CYB689" s="416"/>
      <c r="CYC689" s="416"/>
      <c r="CYD689" s="416"/>
      <c r="CYE689" s="416"/>
      <c r="CYF689" s="416"/>
      <c r="CYG689" s="416"/>
      <c r="CYH689" s="416"/>
      <c r="CYI689" s="416"/>
      <c r="CYJ689" s="416"/>
      <c r="CYK689" s="416"/>
      <c r="CYL689" s="416"/>
      <c r="CYM689" s="416"/>
      <c r="CYN689" s="416"/>
      <c r="CYO689" s="416"/>
      <c r="CYP689" s="416"/>
      <c r="CYQ689" s="416"/>
      <c r="CYR689" s="416"/>
      <c r="CYS689" s="416"/>
      <c r="CYT689" s="416"/>
      <c r="CYU689" s="416"/>
      <c r="CYV689" s="416"/>
      <c r="CYW689" s="416"/>
      <c r="CYX689" s="416"/>
      <c r="CYY689" s="416"/>
      <c r="CYZ689" s="416"/>
      <c r="CZA689" s="416"/>
      <c r="CZB689" s="416"/>
      <c r="CZC689" s="416"/>
      <c r="CZD689" s="416"/>
      <c r="CZE689" s="416"/>
      <c r="CZF689" s="416"/>
      <c r="CZG689" s="416"/>
      <c r="CZH689" s="416"/>
      <c r="CZI689" s="416"/>
      <c r="CZJ689" s="416"/>
      <c r="CZK689" s="416"/>
      <c r="CZL689" s="416"/>
      <c r="CZM689" s="416"/>
      <c r="CZN689" s="416"/>
      <c r="CZO689" s="416"/>
      <c r="CZP689" s="416"/>
      <c r="CZQ689" s="416"/>
      <c r="CZR689" s="417"/>
      <c r="CZS689" s="417"/>
      <c r="CZT689" s="417"/>
      <c r="CZU689" s="417"/>
      <c r="CZV689" s="417"/>
      <c r="CZW689" s="417"/>
      <c r="CZX689" s="417"/>
      <c r="CZY689" s="417"/>
      <c r="CZZ689" s="417"/>
      <c r="DAA689" s="417"/>
      <c r="DAB689" s="417"/>
      <c r="DAC689" s="417"/>
      <c r="DAD689" s="417"/>
      <c r="DAE689" s="417"/>
      <c r="DAF689" s="417"/>
      <c r="DAG689" s="417"/>
      <c r="DAH689" s="417"/>
      <c r="DAI689" s="417"/>
      <c r="DAJ689" s="417"/>
      <c r="DAK689" s="417"/>
      <c r="DAL689" s="417"/>
      <c r="DAM689" s="417"/>
      <c r="DAN689" s="417"/>
      <c r="DAO689" s="417"/>
      <c r="DAP689" s="418"/>
      <c r="DAQ689" s="418"/>
      <c r="DAR689" s="418"/>
      <c r="DAS689" s="418"/>
      <c r="DAT689" s="418"/>
      <c r="DAU689" s="417"/>
      <c r="DAV689" s="417"/>
      <c r="DAW689" s="418"/>
      <c r="DAX689" s="418"/>
      <c r="DAY689" s="417"/>
      <c r="DAZ689" s="417"/>
      <c r="DBA689" s="418"/>
      <c r="DBB689" s="418"/>
      <c r="DBC689" s="417"/>
      <c r="DBD689" s="417"/>
      <c r="DBE689" s="417"/>
      <c r="DBF689" s="417"/>
      <c r="DBG689" s="417"/>
      <c r="DBH689" s="417"/>
      <c r="DBI689" s="417"/>
      <c r="DBJ689" s="418"/>
      <c r="DBK689" s="418"/>
      <c r="DBL689" s="417"/>
      <c r="DBM689" s="417"/>
      <c r="DBN689" s="418"/>
      <c r="DBO689" s="418"/>
      <c r="DBP689" s="417"/>
      <c r="DBQ689" s="417"/>
      <c r="DBR689" s="417"/>
      <c r="DBS689" s="417"/>
      <c r="DBT689" s="417"/>
      <c r="DBU689" s="411"/>
      <c r="DBV689" s="443"/>
      <c r="DBW689" s="417"/>
      <c r="DBX689" s="417"/>
      <c r="DBY689" s="417"/>
      <c r="DBZ689" s="417"/>
      <c r="DCA689" s="417"/>
      <c r="DCB689" s="417"/>
      <c r="DCC689" s="417"/>
      <c r="DCD689" s="416"/>
      <c r="DCE689" s="416"/>
      <c r="DCF689" s="416"/>
      <c r="DCG689" s="416"/>
      <c r="DCH689" s="416"/>
      <c r="DCI689" s="416"/>
      <c r="DCJ689" s="416"/>
      <c r="DCK689" s="416"/>
      <c r="DCL689" s="416"/>
      <c r="DCM689" s="416"/>
      <c r="DCN689" s="416"/>
      <c r="DCO689" s="416"/>
      <c r="DCP689" s="416"/>
      <c r="DCQ689" s="416"/>
      <c r="DCR689" s="416"/>
      <c r="DCS689" s="416"/>
      <c r="DCT689" s="416"/>
      <c r="DCU689" s="416"/>
      <c r="DCV689" s="416"/>
      <c r="DCW689" s="416"/>
      <c r="DCX689" s="416"/>
      <c r="DCY689" s="416"/>
      <c r="DCZ689" s="416"/>
      <c r="DDA689" s="416"/>
      <c r="DDB689" s="416"/>
      <c r="DDC689" s="416"/>
      <c r="DDD689" s="416"/>
      <c r="DDE689" s="416"/>
      <c r="DDF689" s="416"/>
      <c r="DDG689" s="416"/>
      <c r="DDH689" s="416"/>
      <c r="DDI689" s="416"/>
      <c r="DDJ689" s="416"/>
      <c r="DDK689" s="416"/>
      <c r="DDL689" s="416"/>
      <c r="DDM689" s="416"/>
      <c r="DDN689" s="416"/>
      <c r="DDO689" s="416"/>
      <c r="DDP689" s="416"/>
      <c r="DDQ689" s="416"/>
      <c r="DDR689" s="416"/>
      <c r="DDS689" s="416"/>
      <c r="DDT689" s="416"/>
      <c r="DDU689" s="416"/>
      <c r="DDV689" s="417"/>
      <c r="DDW689" s="417"/>
      <c r="DDX689" s="417"/>
      <c r="DDY689" s="417"/>
      <c r="DDZ689" s="417"/>
      <c r="DEA689" s="417"/>
      <c r="DEB689" s="417"/>
      <c r="DEC689" s="417"/>
      <c r="DED689" s="417"/>
      <c r="DEE689" s="417"/>
      <c r="DEF689" s="417"/>
      <c r="DEG689" s="417"/>
      <c r="DEH689" s="417"/>
      <c r="DEI689" s="417"/>
      <c r="DEJ689" s="417"/>
      <c r="DEK689" s="417"/>
      <c r="DEL689" s="417"/>
      <c r="DEM689" s="417"/>
      <c r="DEN689" s="417"/>
      <c r="DEO689" s="417"/>
      <c r="DEP689" s="417"/>
      <c r="DEQ689" s="417"/>
      <c r="DER689" s="417"/>
      <c r="DES689" s="417"/>
      <c r="DET689" s="418"/>
      <c r="DEU689" s="418"/>
      <c r="DEV689" s="418"/>
      <c r="DEW689" s="418"/>
      <c r="DEX689" s="418"/>
      <c r="DEY689" s="417"/>
      <c r="DEZ689" s="417"/>
      <c r="DFA689" s="418"/>
      <c r="DFB689" s="418"/>
      <c r="DFC689" s="417"/>
      <c r="DFD689" s="417"/>
      <c r="DFE689" s="418"/>
      <c r="DFF689" s="418"/>
      <c r="DFG689" s="417"/>
      <c r="DFH689" s="417"/>
      <c r="DFI689" s="417"/>
      <c r="DFJ689" s="417"/>
      <c r="DFK689" s="417"/>
      <c r="DFL689" s="417"/>
      <c r="DFM689" s="417"/>
      <c r="DFN689" s="418"/>
      <c r="DFO689" s="418"/>
      <c r="DFP689" s="417"/>
      <c r="DFQ689" s="417"/>
      <c r="DFR689" s="418"/>
      <c r="DFS689" s="418"/>
      <c r="DFT689" s="417"/>
      <c r="DFU689" s="417"/>
      <c r="DFV689" s="417"/>
      <c r="DFW689" s="417"/>
      <c r="DFX689" s="417"/>
      <c r="DFY689" s="411"/>
      <c r="DFZ689" s="443"/>
      <c r="DGA689" s="417"/>
      <c r="DGB689" s="417"/>
      <c r="DGC689" s="417"/>
      <c r="DGD689" s="417"/>
      <c r="DGE689" s="417"/>
      <c r="DGF689" s="417"/>
      <c r="DGG689" s="417"/>
      <c r="DGH689" s="416"/>
      <c r="DGI689" s="416"/>
      <c r="DGJ689" s="416"/>
      <c r="DGK689" s="416"/>
      <c r="DGL689" s="416"/>
      <c r="DGM689" s="416"/>
      <c r="DGN689" s="416"/>
      <c r="DGO689" s="416"/>
      <c r="DGP689" s="416"/>
      <c r="DGQ689" s="416"/>
      <c r="DGR689" s="416"/>
      <c r="DGS689" s="416"/>
      <c r="DGT689" s="416"/>
      <c r="DGU689" s="416"/>
      <c r="DGV689" s="416"/>
      <c r="DGW689" s="416"/>
      <c r="DGX689" s="416"/>
      <c r="DGY689" s="416"/>
      <c r="DGZ689" s="416"/>
      <c r="DHA689" s="416"/>
      <c r="DHB689" s="416"/>
      <c r="DHC689" s="416"/>
      <c r="DHD689" s="416"/>
      <c r="DHE689" s="416"/>
      <c r="DHF689" s="416"/>
      <c r="DHG689" s="416"/>
      <c r="DHH689" s="416"/>
      <c r="DHI689" s="416"/>
      <c r="DHJ689" s="416"/>
      <c r="DHK689" s="416"/>
      <c r="DHL689" s="416"/>
      <c r="DHM689" s="416"/>
      <c r="DHN689" s="416"/>
      <c r="DHO689" s="416"/>
      <c r="DHP689" s="416"/>
      <c r="DHQ689" s="416"/>
      <c r="DHR689" s="416"/>
      <c r="DHS689" s="416"/>
      <c r="DHT689" s="416"/>
      <c r="DHU689" s="416"/>
      <c r="DHV689" s="416"/>
      <c r="DHW689" s="416"/>
      <c r="DHX689" s="416"/>
      <c r="DHY689" s="416"/>
      <c r="DHZ689" s="417"/>
      <c r="DIA689" s="417"/>
      <c r="DIB689" s="417"/>
      <c r="DIC689" s="417"/>
      <c r="DID689" s="417"/>
      <c r="DIE689" s="417"/>
      <c r="DIF689" s="417"/>
      <c r="DIG689" s="417"/>
      <c r="DIH689" s="417"/>
      <c r="DII689" s="417"/>
      <c r="DIJ689" s="417"/>
      <c r="DIK689" s="417"/>
      <c r="DIL689" s="417"/>
      <c r="DIM689" s="417"/>
      <c r="DIN689" s="417"/>
      <c r="DIO689" s="417"/>
      <c r="DIP689" s="417"/>
      <c r="DIQ689" s="417"/>
      <c r="DIR689" s="417"/>
      <c r="DIS689" s="417"/>
      <c r="DIT689" s="417"/>
      <c r="DIU689" s="417"/>
      <c r="DIV689" s="417"/>
      <c r="DIW689" s="417"/>
      <c r="DIX689" s="418"/>
      <c r="DIY689" s="418"/>
      <c r="DIZ689" s="418"/>
      <c r="DJA689" s="418"/>
      <c r="DJB689" s="418"/>
      <c r="DJC689" s="417"/>
      <c r="DJD689" s="417"/>
      <c r="DJE689" s="418"/>
      <c r="DJF689" s="418"/>
      <c r="DJG689" s="417"/>
      <c r="DJH689" s="417"/>
      <c r="DJI689" s="418"/>
      <c r="DJJ689" s="418"/>
      <c r="DJK689" s="417"/>
      <c r="DJL689" s="417"/>
      <c r="DJM689" s="417"/>
      <c r="DJN689" s="417"/>
      <c r="DJO689" s="417"/>
      <c r="DJP689" s="417"/>
      <c r="DJQ689" s="417"/>
      <c r="DJR689" s="418"/>
      <c r="DJS689" s="418"/>
      <c r="DJT689" s="417"/>
      <c r="DJU689" s="417"/>
      <c r="DJV689" s="418"/>
      <c r="DJW689" s="418"/>
      <c r="DJX689" s="417"/>
      <c r="DJY689" s="417"/>
      <c r="DJZ689" s="417"/>
      <c r="DKA689" s="417"/>
      <c r="DKB689" s="417"/>
      <c r="DKC689" s="411"/>
      <c r="DKD689" s="443"/>
      <c r="DKE689" s="417"/>
      <c r="DKF689" s="417"/>
      <c r="DKG689" s="417"/>
      <c r="DKH689" s="417"/>
      <c r="DKI689" s="417"/>
      <c r="DKJ689" s="417"/>
      <c r="DKK689" s="417"/>
      <c r="DKL689" s="416"/>
      <c r="DKM689" s="416"/>
      <c r="DKN689" s="416"/>
      <c r="DKO689" s="416"/>
      <c r="DKP689" s="416"/>
      <c r="DKQ689" s="416"/>
      <c r="DKR689" s="416"/>
      <c r="DKS689" s="416"/>
      <c r="DKT689" s="416"/>
      <c r="DKU689" s="416"/>
      <c r="DKV689" s="416"/>
      <c r="DKW689" s="416"/>
      <c r="DKX689" s="416"/>
      <c r="DKY689" s="416"/>
      <c r="DKZ689" s="416"/>
      <c r="DLA689" s="416"/>
      <c r="DLB689" s="416"/>
      <c r="DLC689" s="416"/>
      <c r="DLD689" s="416"/>
      <c r="DLE689" s="416"/>
      <c r="DLF689" s="416"/>
      <c r="DLG689" s="416"/>
      <c r="DLH689" s="416"/>
      <c r="DLI689" s="416"/>
      <c r="DLJ689" s="416"/>
      <c r="DLK689" s="416"/>
      <c r="DLL689" s="416"/>
      <c r="DLM689" s="416"/>
      <c r="DLN689" s="416"/>
      <c r="DLO689" s="416"/>
      <c r="DLP689" s="416"/>
      <c r="DLQ689" s="416"/>
      <c r="DLR689" s="416"/>
      <c r="DLS689" s="416"/>
      <c r="DLT689" s="416"/>
      <c r="DLU689" s="416"/>
      <c r="DLV689" s="416"/>
      <c r="DLW689" s="416"/>
      <c r="DLX689" s="416"/>
      <c r="DLY689" s="416"/>
      <c r="DLZ689" s="416"/>
      <c r="DMA689" s="416"/>
      <c r="DMB689" s="416"/>
      <c r="DMC689" s="416"/>
      <c r="DMD689" s="417"/>
      <c r="DME689" s="417"/>
      <c r="DMF689" s="417"/>
      <c r="DMG689" s="417"/>
      <c r="DMH689" s="417"/>
      <c r="DMI689" s="417"/>
      <c r="DMJ689" s="417"/>
      <c r="DMK689" s="417"/>
      <c r="DML689" s="417"/>
      <c r="DMM689" s="417"/>
      <c r="DMN689" s="417"/>
      <c r="DMO689" s="417"/>
      <c r="DMP689" s="417"/>
      <c r="DMQ689" s="417"/>
      <c r="DMR689" s="417"/>
      <c r="DMS689" s="417"/>
      <c r="DMT689" s="417"/>
      <c r="DMU689" s="417"/>
      <c r="DMV689" s="417"/>
      <c r="DMW689" s="417"/>
      <c r="DMX689" s="417"/>
      <c r="DMY689" s="417"/>
      <c r="DMZ689" s="417"/>
      <c r="DNA689" s="417"/>
      <c r="DNB689" s="418"/>
      <c r="DNC689" s="418"/>
      <c r="DND689" s="418"/>
      <c r="DNE689" s="418"/>
      <c r="DNF689" s="418"/>
      <c r="DNG689" s="417"/>
      <c r="DNH689" s="417"/>
      <c r="DNI689" s="418"/>
      <c r="DNJ689" s="418"/>
      <c r="DNK689" s="417"/>
      <c r="DNL689" s="417"/>
      <c r="DNM689" s="418"/>
      <c r="DNN689" s="418"/>
      <c r="DNO689" s="417"/>
      <c r="DNP689" s="417"/>
      <c r="DNQ689" s="417"/>
      <c r="DNR689" s="417"/>
      <c r="DNS689" s="417"/>
      <c r="DNT689" s="417"/>
      <c r="DNU689" s="417"/>
      <c r="DNV689" s="418"/>
      <c r="DNW689" s="418"/>
      <c r="DNX689" s="417"/>
      <c r="DNY689" s="417"/>
      <c r="DNZ689" s="418"/>
      <c r="DOA689" s="418"/>
      <c r="DOB689" s="417"/>
      <c r="DOC689" s="417"/>
      <c r="DOD689" s="417"/>
      <c r="DOE689" s="417"/>
      <c r="DOF689" s="417"/>
      <c r="DOG689" s="411"/>
      <c r="DOH689" s="443"/>
      <c r="DOI689" s="417"/>
      <c r="DOJ689" s="417"/>
      <c r="DOK689" s="417"/>
      <c r="DOL689" s="417"/>
      <c r="DOM689" s="417"/>
      <c r="DON689" s="417"/>
      <c r="DOO689" s="417"/>
      <c r="DOP689" s="416"/>
      <c r="DOQ689" s="416"/>
      <c r="DOR689" s="416"/>
      <c r="DOS689" s="416"/>
      <c r="DOT689" s="416"/>
      <c r="DOU689" s="416"/>
      <c r="DOV689" s="416"/>
      <c r="DOW689" s="416"/>
      <c r="DOX689" s="416"/>
      <c r="DOY689" s="416"/>
      <c r="DOZ689" s="416"/>
      <c r="DPA689" s="416"/>
      <c r="DPB689" s="416"/>
      <c r="DPC689" s="416"/>
      <c r="DPD689" s="416"/>
      <c r="DPE689" s="416"/>
      <c r="DPF689" s="416"/>
      <c r="DPG689" s="416"/>
      <c r="DPH689" s="416"/>
      <c r="DPI689" s="416"/>
      <c r="DPJ689" s="416"/>
      <c r="DPK689" s="416"/>
      <c r="DPL689" s="416"/>
      <c r="DPM689" s="416"/>
      <c r="DPN689" s="416"/>
      <c r="DPO689" s="416"/>
      <c r="DPP689" s="416"/>
      <c r="DPQ689" s="416"/>
      <c r="DPR689" s="416"/>
      <c r="DPS689" s="416"/>
      <c r="DPT689" s="416"/>
      <c r="DPU689" s="416"/>
      <c r="DPV689" s="416"/>
      <c r="DPW689" s="416"/>
      <c r="DPX689" s="416"/>
      <c r="DPY689" s="416"/>
      <c r="DPZ689" s="416"/>
      <c r="DQA689" s="416"/>
      <c r="DQB689" s="416"/>
      <c r="DQC689" s="416"/>
      <c r="DQD689" s="416"/>
      <c r="DQE689" s="416"/>
      <c r="DQF689" s="416"/>
      <c r="DQG689" s="416"/>
      <c r="DQH689" s="417"/>
      <c r="DQI689" s="417"/>
      <c r="DQJ689" s="417"/>
      <c r="DQK689" s="417"/>
      <c r="DQL689" s="417"/>
      <c r="DQM689" s="417"/>
      <c r="DQN689" s="417"/>
      <c r="DQO689" s="417"/>
      <c r="DQP689" s="417"/>
      <c r="DQQ689" s="417"/>
      <c r="DQR689" s="417"/>
      <c r="DQS689" s="417"/>
      <c r="DQT689" s="417"/>
      <c r="DQU689" s="417"/>
      <c r="DQV689" s="417"/>
      <c r="DQW689" s="417"/>
      <c r="DQX689" s="417"/>
      <c r="DQY689" s="417"/>
      <c r="DQZ689" s="417"/>
      <c r="DRA689" s="417"/>
      <c r="DRB689" s="417"/>
      <c r="DRC689" s="417"/>
      <c r="DRD689" s="417"/>
      <c r="DRE689" s="417"/>
      <c r="DRF689" s="418"/>
      <c r="DRG689" s="418"/>
      <c r="DRH689" s="418"/>
      <c r="DRI689" s="418"/>
      <c r="DRJ689" s="418"/>
      <c r="DRK689" s="417"/>
      <c r="DRL689" s="417"/>
      <c r="DRM689" s="418"/>
      <c r="DRN689" s="418"/>
      <c r="DRO689" s="417"/>
      <c r="DRP689" s="417"/>
      <c r="DRQ689" s="418"/>
      <c r="DRR689" s="418"/>
      <c r="DRS689" s="417"/>
      <c r="DRT689" s="417"/>
      <c r="DRU689" s="417"/>
      <c r="DRV689" s="417"/>
      <c r="DRW689" s="417"/>
      <c r="DRX689" s="417"/>
      <c r="DRY689" s="417"/>
      <c r="DRZ689" s="418"/>
      <c r="DSA689" s="418"/>
      <c r="DSB689" s="417"/>
      <c r="DSC689" s="417"/>
      <c r="DSD689" s="418"/>
      <c r="DSE689" s="418"/>
      <c r="DSF689" s="417"/>
      <c r="DSG689" s="417"/>
      <c r="DSH689" s="417"/>
      <c r="DSI689" s="417"/>
      <c r="DSJ689" s="417"/>
      <c r="DSK689" s="411"/>
      <c r="DSL689" s="443"/>
      <c r="DSM689" s="417"/>
      <c r="DSN689" s="417"/>
      <c r="DSO689" s="417"/>
      <c r="DSP689" s="417"/>
      <c r="DSQ689" s="417"/>
      <c r="DSR689" s="417"/>
      <c r="DSS689" s="417"/>
      <c r="DST689" s="416"/>
      <c r="DSU689" s="416"/>
      <c r="DSV689" s="416"/>
      <c r="DSW689" s="416"/>
      <c r="DSX689" s="416"/>
      <c r="DSY689" s="416"/>
      <c r="DSZ689" s="416"/>
      <c r="DTA689" s="416"/>
      <c r="DTB689" s="416"/>
      <c r="DTC689" s="416"/>
      <c r="DTD689" s="416"/>
      <c r="DTE689" s="416"/>
      <c r="DTF689" s="416"/>
      <c r="DTG689" s="416"/>
      <c r="DTH689" s="416"/>
      <c r="DTI689" s="416"/>
      <c r="DTJ689" s="416"/>
      <c r="DTK689" s="416"/>
      <c r="DTL689" s="416"/>
      <c r="DTM689" s="416"/>
      <c r="DTN689" s="416"/>
      <c r="DTO689" s="416"/>
      <c r="DTP689" s="416"/>
      <c r="DTQ689" s="416"/>
      <c r="DTR689" s="416"/>
      <c r="DTS689" s="416"/>
      <c r="DTT689" s="416"/>
      <c r="DTU689" s="416"/>
      <c r="DTV689" s="416"/>
      <c r="DTW689" s="416"/>
      <c r="DTX689" s="416"/>
      <c r="DTY689" s="416"/>
      <c r="DTZ689" s="416"/>
      <c r="DUA689" s="416"/>
      <c r="DUB689" s="416"/>
      <c r="DUC689" s="416"/>
      <c r="DUD689" s="416"/>
      <c r="DUE689" s="416"/>
      <c r="DUF689" s="416"/>
      <c r="DUG689" s="416"/>
      <c r="DUH689" s="416"/>
      <c r="DUI689" s="416"/>
      <c r="DUJ689" s="416"/>
      <c r="DUK689" s="416"/>
      <c r="DUL689" s="417"/>
      <c r="DUM689" s="417"/>
      <c r="DUN689" s="417"/>
      <c r="DUO689" s="417"/>
      <c r="DUP689" s="417"/>
      <c r="DUQ689" s="417"/>
      <c r="DUR689" s="417"/>
      <c r="DUS689" s="417"/>
      <c r="DUT689" s="417"/>
      <c r="DUU689" s="417"/>
      <c r="DUV689" s="417"/>
      <c r="DUW689" s="417"/>
      <c r="DUX689" s="417"/>
      <c r="DUY689" s="417"/>
      <c r="DUZ689" s="417"/>
      <c r="DVA689" s="417"/>
      <c r="DVB689" s="417"/>
      <c r="DVC689" s="417"/>
      <c r="DVD689" s="417"/>
      <c r="DVE689" s="417"/>
      <c r="DVF689" s="417"/>
      <c r="DVG689" s="417"/>
      <c r="DVH689" s="417"/>
      <c r="DVI689" s="417"/>
      <c r="DVJ689" s="418"/>
      <c r="DVK689" s="418"/>
      <c r="DVL689" s="418"/>
      <c r="DVM689" s="418"/>
      <c r="DVN689" s="418"/>
      <c r="DVO689" s="417"/>
      <c r="DVP689" s="417"/>
      <c r="DVQ689" s="418"/>
      <c r="DVR689" s="418"/>
      <c r="DVS689" s="417"/>
      <c r="DVT689" s="417"/>
      <c r="DVU689" s="418"/>
      <c r="DVV689" s="418"/>
      <c r="DVW689" s="417"/>
      <c r="DVX689" s="417"/>
      <c r="DVY689" s="417"/>
      <c r="DVZ689" s="417"/>
      <c r="DWA689" s="417"/>
      <c r="DWB689" s="417"/>
      <c r="DWC689" s="417"/>
      <c r="DWD689" s="418"/>
      <c r="DWE689" s="418"/>
      <c r="DWF689" s="417"/>
      <c r="DWG689" s="417"/>
      <c r="DWH689" s="418"/>
      <c r="DWI689" s="418"/>
      <c r="DWJ689" s="417"/>
      <c r="DWK689" s="417"/>
      <c r="DWL689" s="417"/>
      <c r="DWM689" s="417"/>
      <c r="DWN689" s="417"/>
      <c r="DWO689" s="411"/>
      <c r="DWP689" s="443"/>
      <c r="DWQ689" s="417"/>
      <c r="DWR689" s="417"/>
      <c r="DWS689" s="417"/>
      <c r="DWT689" s="417"/>
      <c r="DWU689" s="417"/>
      <c r="DWV689" s="417"/>
      <c r="DWW689" s="417"/>
      <c r="DWX689" s="416"/>
      <c r="DWY689" s="416"/>
      <c r="DWZ689" s="416"/>
      <c r="DXA689" s="416"/>
      <c r="DXB689" s="416"/>
      <c r="DXC689" s="416"/>
      <c r="DXD689" s="416"/>
      <c r="DXE689" s="416"/>
      <c r="DXF689" s="416"/>
      <c r="DXG689" s="416"/>
      <c r="DXH689" s="416"/>
      <c r="DXI689" s="416"/>
      <c r="DXJ689" s="416"/>
      <c r="DXK689" s="416"/>
      <c r="DXL689" s="416"/>
      <c r="DXM689" s="416"/>
      <c r="DXN689" s="416"/>
      <c r="DXO689" s="416"/>
      <c r="DXP689" s="416"/>
      <c r="DXQ689" s="416"/>
      <c r="DXR689" s="416"/>
      <c r="DXS689" s="416"/>
      <c r="DXT689" s="416"/>
      <c r="DXU689" s="416"/>
      <c r="DXV689" s="416"/>
      <c r="DXW689" s="416"/>
      <c r="DXX689" s="416"/>
      <c r="DXY689" s="416"/>
      <c r="DXZ689" s="416"/>
      <c r="DYA689" s="416"/>
      <c r="DYB689" s="416"/>
      <c r="DYC689" s="416"/>
      <c r="DYD689" s="416"/>
      <c r="DYE689" s="416"/>
      <c r="DYF689" s="416"/>
      <c r="DYG689" s="416"/>
      <c r="DYH689" s="416"/>
      <c r="DYI689" s="416"/>
      <c r="DYJ689" s="416"/>
      <c r="DYK689" s="416"/>
      <c r="DYL689" s="416"/>
      <c r="DYM689" s="416"/>
      <c r="DYN689" s="416"/>
      <c r="DYO689" s="416"/>
      <c r="DYP689" s="417"/>
      <c r="DYQ689" s="417"/>
      <c r="DYR689" s="417"/>
      <c r="DYS689" s="417"/>
      <c r="DYT689" s="417"/>
      <c r="DYU689" s="417"/>
      <c r="DYV689" s="417"/>
      <c r="DYW689" s="417"/>
      <c r="DYX689" s="417"/>
      <c r="DYY689" s="417"/>
      <c r="DYZ689" s="417"/>
      <c r="DZA689" s="417"/>
      <c r="DZB689" s="417"/>
      <c r="DZC689" s="417"/>
      <c r="DZD689" s="417"/>
      <c r="DZE689" s="417"/>
      <c r="DZF689" s="417"/>
      <c r="DZG689" s="417"/>
      <c r="DZH689" s="417"/>
      <c r="DZI689" s="417"/>
      <c r="DZJ689" s="417"/>
      <c r="DZK689" s="417"/>
      <c r="DZL689" s="417"/>
      <c r="DZM689" s="417"/>
      <c r="DZN689" s="418"/>
      <c r="DZO689" s="418"/>
      <c r="DZP689" s="418"/>
      <c r="DZQ689" s="418"/>
      <c r="DZR689" s="418"/>
      <c r="DZS689" s="417"/>
      <c r="DZT689" s="417"/>
      <c r="DZU689" s="418"/>
      <c r="DZV689" s="418"/>
      <c r="DZW689" s="417"/>
      <c r="DZX689" s="417"/>
      <c r="DZY689" s="418"/>
      <c r="DZZ689" s="418"/>
      <c r="EAA689" s="417"/>
      <c r="EAB689" s="417"/>
      <c r="EAC689" s="417"/>
      <c r="EAD689" s="417"/>
      <c r="EAE689" s="417"/>
      <c r="EAF689" s="417"/>
      <c r="EAG689" s="417"/>
      <c r="EAH689" s="418"/>
      <c r="EAI689" s="418"/>
      <c r="EAJ689" s="417"/>
      <c r="EAK689" s="417"/>
      <c r="EAL689" s="418"/>
      <c r="EAM689" s="418"/>
      <c r="EAN689" s="417"/>
      <c r="EAO689" s="417"/>
      <c r="EAP689" s="417"/>
      <c r="EAQ689" s="417"/>
      <c r="EAR689" s="417"/>
      <c r="EAS689" s="411"/>
      <c r="EAT689" s="443"/>
      <c r="EAU689" s="417"/>
      <c r="EAV689" s="417"/>
      <c r="EAW689" s="417"/>
      <c r="EAX689" s="417"/>
      <c r="EAY689" s="417"/>
      <c r="EAZ689" s="417"/>
      <c r="EBA689" s="417"/>
      <c r="EBB689" s="416"/>
      <c r="EBC689" s="416"/>
      <c r="EBD689" s="416"/>
      <c r="EBE689" s="416"/>
      <c r="EBF689" s="416"/>
      <c r="EBG689" s="416"/>
      <c r="EBH689" s="416"/>
      <c r="EBI689" s="416"/>
      <c r="EBJ689" s="416"/>
      <c r="EBK689" s="416"/>
      <c r="EBL689" s="416"/>
      <c r="EBM689" s="416"/>
      <c r="EBN689" s="416"/>
      <c r="EBO689" s="416"/>
      <c r="EBP689" s="416"/>
      <c r="EBQ689" s="416"/>
      <c r="EBR689" s="416"/>
      <c r="EBS689" s="416"/>
      <c r="EBT689" s="416"/>
      <c r="EBU689" s="416"/>
      <c r="EBV689" s="416"/>
      <c r="EBW689" s="416"/>
      <c r="EBX689" s="416"/>
      <c r="EBY689" s="416"/>
      <c r="EBZ689" s="416"/>
      <c r="ECA689" s="416"/>
      <c r="ECB689" s="416"/>
      <c r="ECC689" s="416"/>
      <c r="ECD689" s="416"/>
      <c r="ECE689" s="416"/>
      <c r="ECF689" s="416"/>
      <c r="ECG689" s="416"/>
      <c r="ECH689" s="416"/>
      <c r="ECI689" s="416"/>
      <c r="ECJ689" s="416"/>
      <c r="ECK689" s="416"/>
      <c r="ECL689" s="416"/>
      <c r="ECM689" s="416"/>
      <c r="ECN689" s="416"/>
      <c r="ECO689" s="416"/>
      <c r="ECP689" s="416"/>
      <c r="ECQ689" s="416"/>
      <c r="ECR689" s="416"/>
      <c r="ECS689" s="416"/>
      <c r="ECT689" s="417"/>
      <c r="ECU689" s="417"/>
      <c r="ECV689" s="417"/>
      <c r="ECW689" s="417"/>
      <c r="ECX689" s="417"/>
      <c r="ECY689" s="417"/>
      <c r="ECZ689" s="417"/>
      <c r="EDA689" s="417"/>
      <c r="EDB689" s="417"/>
      <c r="EDC689" s="417"/>
      <c r="EDD689" s="417"/>
      <c r="EDE689" s="417"/>
      <c r="EDF689" s="417"/>
      <c r="EDG689" s="417"/>
      <c r="EDH689" s="417"/>
      <c r="EDI689" s="417"/>
      <c r="EDJ689" s="417"/>
      <c r="EDK689" s="417"/>
      <c r="EDL689" s="417"/>
      <c r="EDM689" s="417"/>
      <c r="EDN689" s="417"/>
      <c r="EDO689" s="417"/>
      <c r="EDP689" s="417"/>
      <c r="EDQ689" s="417"/>
      <c r="EDR689" s="418"/>
      <c r="EDS689" s="418"/>
      <c r="EDT689" s="418"/>
      <c r="EDU689" s="418"/>
      <c r="EDV689" s="418"/>
      <c r="EDW689" s="417"/>
      <c r="EDX689" s="417"/>
      <c r="EDY689" s="418"/>
      <c r="EDZ689" s="418"/>
      <c r="EEA689" s="417"/>
      <c r="EEB689" s="417"/>
      <c r="EEC689" s="418"/>
      <c r="EED689" s="418"/>
      <c r="EEE689" s="417"/>
      <c r="EEF689" s="417"/>
      <c r="EEG689" s="417"/>
      <c r="EEH689" s="417"/>
      <c r="EEI689" s="417"/>
      <c r="EEJ689" s="417"/>
      <c r="EEK689" s="417"/>
      <c r="EEL689" s="418"/>
      <c r="EEM689" s="418"/>
      <c r="EEN689" s="417"/>
      <c r="EEO689" s="417"/>
      <c r="EEP689" s="418"/>
      <c r="EEQ689" s="418"/>
      <c r="EER689" s="417"/>
      <c r="EES689" s="417"/>
      <c r="EET689" s="417"/>
      <c r="EEU689" s="417"/>
      <c r="EEV689" s="417"/>
      <c r="EEW689" s="411"/>
      <c r="EEX689" s="443"/>
      <c r="EEY689" s="417"/>
      <c r="EEZ689" s="417"/>
      <c r="EFA689" s="417"/>
      <c r="EFB689" s="417"/>
      <c r="EFC689" s="417"/>
      <c r="EFD689" s="417"/>
      <c r="EFE689" s="417"/>
      <c r="EFF689" s="416"/>
      <c r="EFG689" s="416"/>
      <c r="EFH689" s="416"/>
      <c r="EFI689" s="416"/>
      <c r="EFJ689" s="416"/>
      <c r="EFK689" s="416"/>
      <c r="EFL689" s="416"/>
      <c r="EFM689" s="416"/>
      <c r="EFN689" s="416"/>
      <c r="EFO689" s="416"/>
      <c r="EFP689" s="416"/>
      <c r="EFQ689" s="416"/>
      <c r="EFR689" s="416"/>
      <c r="EFS689" s="416"/>
      <c r="EFT689" s="416"/>
      <c r="EFU689" s="416"/>
      <c r="EFV689" s="416"/>
      <c r="EFW689" s="416"/>
      <c r="EFX689" s="416"/>
      <c r="EFY689" s="416"/>
      <c r="EFZ689" s="416"/>
      <c r="EGA689" s="416"/>
      <c r="EGB689" s="416"/>
      <c r="EGC689" s="416"/>
      <c r="EGD689" s="416"/>
      <c r="EGE689" s="416"/>
      <c r="EGF689" s="416"/>
      <c r="EGG689" s="416"/>
      <c r="EGH689" s="416"/>
      <c r="EGI689" s="416"/>
      <c r="EGJ689" s="416"/>
      <c r="EGK689" s="416"/>
      <c r="EGL689" s="416"/>
      <c r="EGM689" s="416"/>
      <c r="EGN689" s="416"/>
      <c r="EGO689" s="416"/>
      <c r="EGP689" s="416"/>
      <c r="EGQ689" s="416"/>
      <c r="EGR689" s="416"/>
      <c r="EGS689" s="416"/>
      <c r="EGT689" s="416"/>
      <c r="EGU689" s="416"/>
      <c r="EGV689" s="416"/>
      <c r="EGW689" s="416"/>
      <c r="EGX689" s="417"/>
      <c r="EGY689" s="417"/>
      <c r="EGZ689" s="417"/>
      <c r="EHA689" s="417"/>
      <c r="EHB689" s="417"/>
      <c r="EHC689" s="417"/>
      <c r="EHD689" s="417"/>
      <c r="EHE689" s="417"/>
      <c r="EHF689" s="417"/>
      <c r="EHG689" s="417"/>
      <c r="EHH689" s="417"/>
      <c r="EHI689" s="417"/>
      <c r="EHJ689" s="417"/>
      <c r="EHK689" s="417"/>
      <c r="EHL689" s="417"/>
      <c r="EHM689" s="417"/>
      <c r="EHN689" s="417"/>
      <c r="EHO689" s="417"/>
      <c r="EHP689" s="417"/>
      <c r="EHQ689" s="417"/>
      <c r="EHR689" s="417"/>
      <c r="EHS689" s="417"/>
      <c r="EHT689" s="417"/>
      <c r="EHU689" s="417"/>
      <c r="EHV689" s="418"/>
      <c r="EHW689" s="418"/>
      <c r="EHX689" s="418"/>
      <c r="EHY689" s="418"/>
      <c r="EHZ689" s="418"/>
      <c r="EIA689" s="417"/>
      <c r="EIB689" s="417"/>
      <c r="EIC689" s="418"/>
      <c r="EID689" s="418"/>
      <c r="EIE689" s="417"/>
      <c r="EIF689" s="417"/>
      <c r="EIG689" s="418"/>
      <c r="EIH689" s="418"/>
      <c r="EII689" s="417"/>
      <c r="EIJ689" s="417"/>
      <c r="EIK689" s="417"/>
      <c r="EIL689" s="417"/>
      <c r="EIM689" s="417"/>
      <c r="EIN689" s="417"/>
      <c r="EIO689" s="417"/>
      <c r="EIP689" s="418"/>
      <c r="EIQ689" s="418"/>
      <c r="EIR689" s="417"/>
      <c r="EIS689" s="417"/>
      <c r="EIT689" s="418"/>
      <c r="EIU689" s="418"/>
      <c r="EIV689" s="417"/>
      <c r="EIW689" s="417"/>
      <c r="EIX689" s="417"/>
      <c r="EIY689" s="417"/>
      <c r="EIZ689" s="417"/>
      <c r="EJA689" s="411"/>
      <c r="EJB689" s="443"/>
      <c r="EJC689" s="417"/>
      <c r="EJD689" s="417"/>
      <c r="EJE689" s="417"/>
      <c r="EJF689" s="417"/>
      <c r="EJG689" s="417"/>
      <c r="EJH689" s="417"/>
      <c r="EJI689" s="417"/>
      <c r="EJJ689" s="416"/>
      <c r="EJK689" s="416"/>
      <c r="EJL689" s="416"/>
      <c r="EJM689" s="416"/>
      <c r="EJN689" s="416"/>
      <c r="EJO689" s="416"/>
      <c r="EJP689" s="416"/>
      <c r="EJQ689" s="416"/>
      <c r="EJR689" s="416"/>
      <c r="EJS689" s="416"/>
      <c r="EJT689" s="416"/>
      <c r="EJU689" s="416"/>
      <c r="EJV689" s="416"/>
      <c r="EJW689" s="416"/>
      <c r="EJX689" s="416"/>
      <c r="EJY689" s="416"/>
      <c r="EJZ689" s="416"/>
      <c r="EKA689" s="416"/>
      <c r="EKB689" s="416"/>
      <c r="EKC689" s="416"/>
      <c r="EKD689" s="416"/>
      <c r="EKE689" s="416"/>
      <c r="EKF689" s="416"/>
      <c r="EKG689" s="416"/>
      <c r="EKH689" s="416"/>
      <c r="EKI689" s="416"/>
      <c r="EKJ689" s="416"/>
      <c r="EKK689" s="416"/>
      <c r="EKL689" s="416"/>
      <c r="EKM689" s="416"/>
      <c r="EKN689" s="416"/>
      <c r="EKO689" s="416"/>
      <c r="EKP689" s="416"/>
      <c r="EKQ689" s="416"/>
      <c r="EKR689" s="416"/>
      <c r="EKS689" s="416"/>
      <c r="EKT689" s="416"/>
      <c r="EKU689" s="416"/>
      <c r="EKV689" s="416"/>
      <c r="EKW689" s="416"/>
      <c r="EKX689" s="416"/>
      <c r="EKY689" s="416"/>
      <c r="EKZ689" s="416"/>
      <c r="ELA689" s="416"/>
      <c r="ELB689" s="417"/>
      <c r="ELC689" s="417"/>
      <c r="ELD689" s="417"/>
      <c r="ELE689" s="417"/>
      <c r="ELF689" s="417"/>
      <c r="ELG689" s="417"/>
      <c r="ELH689" s="417"/>
      <c r="ELI689" s="417"/>
      <c r="ELJ689" s="417"/>
      <c r="ELK689" s="417"/>
      <c r="ELL689" s="417"/>
      <c r="ELM689" s="417"/>
      <c r="ELN689" s="417"/>
      <c r="ELO689" s="417"/>
      <c r="ELP689" s="417"/>
      <c r="ELQ689" s="417"/>
      <c r="ELR689" s="417"/>
      <c r="ELS689" s="417"/>
      <c r="ELT689" s="417"/>
      <c r="ELU689" s="417"/>
      <c r="ELV689" s="417"/>
      <c r="ELW689" s="417"/>
      <c r="ELX689" s="417"/>
      <c r="ELY689" s="417"/>
      <c r="ELZ689" s="418"/>
      <c r="EMA689" s="418"/>
      <c r="EMB689" s="418"/>
      <c r="EMC689" s="418"/>
      <c r="EMD689" s="418"/>
      <c r="EME689" s="417"/>
      <c r="EMF689" s="417"/>
      <c r="EMG689" s="418"/>
      <c r="EMH689" s="418"/>
      <c r="EMI689" s="417"/>
      <c r="EMJ689" s="417"/>
      <c r="EMK689" s="418"/>
      <c r="EML689" s="418"/>
      <c r="EMM689" s="417"/>
      <c r="EMN689" s="417"/>
      <c r="EMO689" s="417"/>
      <c r="EMP689" s="417"/>
      <c r="EMQ689" s="417"/>
      <c r="EMR689" s="417"/>
      <c r="EMS689" s="417"/>
      <c r="EMT689" s="418"/>
      <c r="EMU689" s="418"/>
      <c r="EMV689" s="417"/>
      <c r="EMW689" s="417"/>
      <c r="EMX689" s="418"/>
      <c r="EMY689" s="418"/>
      <c r="EMZ689" s="417"/>
      <c r="ENA689" s="417"/>
      <c r="ENB689" s="417"/>
      <c r="ENC689" s="417"/>
      <c r="END689" s="417"/>
      <c r="ENE689" s="411"/>
      <c r="ENF689" s="443"/>
      <c r="ENG689" s="417"/>
      <c r="ENH689" s="417"/>
      <c r="ENI689" s="417"/>
      <c r="ENJ689" s="417"/>
      <c r="ENK689" s="417"/>
      <c r="ENL689" s="417"/>
      <c r="ENM689" s="417"/>
      <c r="ENN689" s="416"/>
      <c r="ENO689" s="416"/>
      <c r="ENP689" s="416"/>
      <c r="ENQ689" s="416"/>
      <c r="ENR689" s="416"/>
      <c r="ENS689" s="416"/>
      <c r="ENT689" s="416"/>
      <c r="ENU689" s="416"/>
      <c r="ENV689" s="416"/>
      <c r="ENW689" s="416"/>
      <c r="ENX689" s="416"/>
      <c r="ENY689" s="416"/>
      <c r="ENZ689" s="416"/>
      <c r="EOA689" s="416"/>
      <c r="EOB689" s="416"/>
      <c r="EOC689" s="416"/>
      <c r="EOD689" s="416"/>
      <c r="EOE689" s="416"/>
      <c r="EOF689" s="416"/>
      <c r="EOG689" s="416"/>
      <c r="EOH689" s="416"/>
      <c r="EOI689" s="416"/>
      <c r="EOJ689" s="416"/>
      <c r="EOK689" s="416"/>
      <c r="EOL689" s="416"/>
      <c r="EOM689" s="416"/>
      <c r="EON689" s="416"/>
      <c r="EOO689" s="416"/>
      <c r="EOP689" s="416"/>
      <c r="EOQ689" s="416"/>
      <c r="EOR689" s="416"/>
      <c r="EOS689" s="416"/>
      <c r="EOT689" s="416"/>
      <c r="EOU689" s="416"/>
      <c r="EOV689" s="416"/>
      <c r="EOW689" s="416"/>
      <c r="EOX689" s="416"/>
      <c r="EOY689" s="416"/>
      <c r="EOZ689" s="416"/>
      <c r="EPA689" s="416"/>
      <c r="EPB689" s="416"/>
      <c r="EPC689" s="416"/>
      <c r="EPD689" s="416"/>
      <c r="EPE689" s="416"/>
      <c r="EPF689" s="417"/>
      <c r="EPG689" s="417"/>
      <c r="EPH689" s="417"/>
      <c r="EPI689" s="417"/>
      <c r="EPJ689" s="417"/>
      <c r="EPK689" s="417"/>
      <c r="EPL689" s="417"/>
      <c r="EPM689" s="417"/>
      <c r="EPN689" s="417"/>
      <c r="EPO689" s="417"/>
      <c r="EPP689" s="417"/>
      <c r="EPQ689" s="417"/>
      <c r="EPR689" s="417"/>
      <c r="EPS689" s="417"/>
      <c r="EPT689" s="417"/>
      <c r="EPU689" s="417"/>
      <c r="EPV689" s="417"/>
      <c r="EPW689" s="417"/>
      <c r="EPX689" s="417"/>
      <c r="EPY689" s="417"/>
      <c r="EPZ689" s="417"/>
      <c r="EQA689" s="417"/>
      <c r="EQB689" s="417"/>
      <c r="EQC689" s="417"/>
      <c r="EQD689" s="418"/>
      <c r="EQE689" s="418"/>
      <c r="EQF689" s="418"/>
      <c r="EQG689" s="418"/>
      <c r="EQH689" s="418"/>
      <c r="EQI689" s="417"/>
      <c r="EQJ689" s="417"/>
      <c r="EQK689" s="418"/>
      <c r="EQL689" s="418"/>
      <c r="EQM689" s="417"/>
      <c r="EQN689" s="417"/>
      <c r="EQO689" s="418"/>
      <c r="EQP689" s="418"/>
      <c r="EQQ689" s="417"/>
      <c r="EQR689" s="417"/>
      <c r="EQS689" s="417"/>
      <c r="EQT689" s="417"/>
      <c r="EQU689" s="417"/>
      <c r="EQV689" s="417"/>
      <c r="EQW689" s="417"/>
      <c r="EQX689" s="418"/>
      <c r="EQY689" s="418"/>
      <c r="EQZ689" s="417"/>
      <c r="ERA689" s="417"/>
      <c r="ERB689" s="418"/>
      <c r="ERC689" s="418"/>
      <c r="ERD689" s="417"/>
      <c r="ERE689" s="417"/>
      <c r="ERF689" s="417"/>
      <c r="ERG689" s="417"/>
      <c r="ERH689" s="417"/>
      <c r="ERI689" s="411"/>
      <c r="ERJ689" s="443"/>
      <c r="ERK689" s="417"/>
      <c r="ERL689" s="417"/>
      <c r="ERM689" s="417"/>
      <c r="ERN689" s="417"/>
      <c r="ERO689" s="417"/>
      <c r="ERP689" s="417"/>
      <c r="ERQ689" s="417"/>
      <c r="ERR689" s="416"/>
      <c r="ERS689" s="416"/>
      <c r="ERT689" s="416"/>
      <c r="ERU689" s="416"/>
      <c r="ERV689" s="416"/>
      <c r="ERW689" s="416"/>
      <c r="ERX689" s="416"/>
      <c r="ERY689" s="416"/>
      <c r="ERZ689" s="416"/>
      <c r="ESA689" s="416"/>
      <c r="ESB689" s="416"/>
      <c r="ESC689" s="416"/>
      <c r="ESD689" s="416"/>
      <c r="ESE689" s="416"/>
      <c r="ESF689" s="416"/>
      <c r="ESG689" s="416"/>
      <c r="ESH689" s="416"/>
      <c r="ESI689" s="416"/>
      <c r="ESJ689" s="416"/>
      <c r="ESK689" s="416"/>
      <c r="ESL689" s="416"/>
      <c r="ESM689" s="416"/>
      <c r="ESN689" s="416"/>
      <c r="ESO689" s="416"/>
      <c r="ESP689" s="416"/>
      <c r="ESQ689" s="416"/>
      <c r="ESR689" s="416"/>
      <c r="ESS689" s="416"/>
      <c r="EST689" s="416"/>
      <c r="ESU689" s="416"/>
      <c r="ESV689" s="416"/>
      <c r="ESW689" s="416"/>
      <c r="ESX689" s="416"/>
      <c r="ESY689" s="416"/>
      <c r="ESZ689" s="416"/>
      <c r="ETA689" s="416"/>
      <c r="ETB689" s="416"/>
      <c r="ETC689" s="416"/>
      <c r="ETD689" s="416"/>
      <c r="ETE689" s="416"/>
      <c r="ETF689" s="416"/>
      <c r="ETG689" s="416"/>
      <c r="ETH689" s="416"/>
      <c r="ETI689" s="416"/>
      <c r="ETJ689" s="417"/>
      <c r="ETK689" s="417"/>
      <c r="ETL689" s="417"/>
      <c r="ETM689" s="417"/>
      <c r="ETN689" s="417"/>
      <c r="ETO689" s="417"/>
      <c r="ETP689" s="417"/>
      <c r="ETQ689" s="417"/>
      <c r="ETR689" s="417"/>
      <c r="ETS689" s="417"/>
      <c r="ETT689" s="417"/>
      <c r="ETU689" s="417"/>
      <c r="ETV689" s="417"/>
      <c r="ETW689" s="417"/>
      <c r="ETX689" s="417"/>
      <c r="ETY689" s="417"/>
      <c r="ETZ689" s="417"/>
      <c r="EUA689" s="417"/>
      <c r="EUB689" s="417"/>
      <c r="EUC689" s="417"/>
      <c r="EUD689" s="417"/>
      <c r="EUE689" s="417"/>
      <c r="EUF689" s="417"/>
      <c r="EUG689" s="417"/>
      <c r="EUH689" s="418"/>
      <c r="EUI689" s="418"/>
      <c r="EUJ689" s="418"/>
      <c r="EUK689" s="418"/>
      <c r="EUL689" s="418"/>
      <c r="EUM689" s="417"/>
      <c r="EUN689" s="417"/>
      <c r="EUO689" s="418"/>
      <c r="EUP689" s="418"/>
      <c r="EUQ689" s="417"/>
      <c r="EUR689" s="417"/>
      <c r="EUS689" s="418"/>
      <c r="EUT689" s="418"/>
      <c r="EUU689" s="417"/>
      <c r="EUV689" s="417"/>
      <c r="EUW689" s="417"/>
      <c r="EUX689" s="417"/>
      <c r="EUY689" s="417"/>
      <c r="EUZ689" s="417"/>
      <c r="EVA689" s="417"/>
      <c r="EVB689" s="418"/>
      <c r="EVC689" s="418"/>
      <c r="EVD689" s="417"/>
      <c r="EVE689" s="417"/>
      <c r="EVF689" s="418"/>
      <c r="EVG689" s="418"/>
      <c r="EVH689" s="417"/>
      <c r="EVI689" s="417"/>
      <c r="EVJ689" s="417"/>
      <c r="EVK689" s="417"/>
      <c r="EVL689" s="417"/>
      <c r="EVM689" s="411"/>
      <c r="EVN689" s="443"/>
      <c r="EVO689" s="417"/>
      <c r="EVP689" s="417"/>
      <c r="EVQ689" s="417"/>
      <c r="EVR689" s="417"/>
      <c r="EVS689" s="417"/>
      <c r="EVT689" s="417"/>
      <c r="EVU689" s="417"/>
      <c r="EVV689" s="416"/>
      <c r="EVW689" s="416"/>
      <c r="EVX689" s="416"/>
      <c r="EVY689" s="416"/>
      <c r="EVZ689" s="416"/>
      <c r="EWA689" s="416"/>
      <c r="EWB689" s="416"/>
      <c r="EWC689" s="416"/>
      <c r="EWD689" s="416"/>
      <c r="EWE689" s="416"/>
      <c r="EWF689" s="416"/>
      <c r="EWG689" s="416"/>
      <c r="EWH689" s="416"/>
      <c r="EWI689" s="416"/>
      <c r="EWJ689" s="416"/>
      <c r="EWK689" s="416"/>
      <c r="EWL689" s="416"/>
      <c r="EWM689" s="416"/>
      <c r="EWN689" s="416"/>
      <c r="EWO689" s="416"/>
      <c r="EWP689" s="416"/>
      <c r="EWQ689" s="416"/>
      <c r="EWR689" s="416"/>
      <c r="EWS689" s="416"/>
      <c r="EWT689" s="416"/>
      <c r="EWU689" s="416"/>
      <c r="EWV689" s="416"/>
      <c r="EWW689" s="416"/>
      <c r="EWX689" s="416"/>
      <c r="EWY689" s="416"/>
      <c r="EWZ689" s="416"/>
      <c r="EXA689" s="416"/>
      <c r="EXB689" s="416"/>
      <c r="EXC689" s="416"/>
      <c r="EXD689" s="416"/>
      <c r="EXE689" s="416"/>
      <c r="EXF689" s="416"/>
      <c r="EXG689" s="416"/>
      <c r="EXH689" s="416"/>
      <c r="EXI689" s="416"/>
      <c r="EXJ689" s="416"/>
      <c r="EXK689" s="416"/>
      <c r="EXL689" s="416"/>
      <c r="EXM689" s="416"/>
      <c r="EXN689" s="417"/>
      <c r="EXO689" s="417"/>
      <c r="EXP689" s="417"/>
      <c r="EXQ689" s="417"/>
      <c r="EXR689" s="417"/>
      <c r="EXS689" s="417"/>
      <c r="EXT689" s="417"/>
      <c r="EXU689" s="417"/>
      <c r="EXV689" s="417"/>
      <c r="EXW689" s="417"/>
      <c r="EXX689" s="417"/>
      <c r="EXY689" s="417"/>
      <c r="EXZ689" s="417"/>
      <c r="EYA689" s="417"/>
      <c r="EYB689" s="417"/>
      <c r="EYC689" s="417"/>
      <c r="EYD689" s="417"/>
      <c r="EYE689" s="417"/>
      <c r="EYF689" s="417"/>
      <c r="EYG689" s="417"/>
      <c r="EYH689" s="417"/>
      <c r="EYI689" s="417"/>
      <c r="EYJ689" s="417"/>
      <c r="EYK689" s="417"/>
      <c r="EYL689" s="418"/>
      <c r="EYM689" s="418"/>
      <c r="EYN689" s="418"/>
      <c r="EYO689" s="418"/>
      <c r="EYP689" s="418"/>
      <c r="EYQ689" s="417"/>
      <c r="EYR689" s="417"/>
      <c r="EYS689" s="418"/>
      <c r="EYT689" s="418"/>
      <c r="EYU689" s="417"/>
      <c r="EYV689" s="417"/>
      <c r="EYW689" s="418"/>
      <c r="EYX689" s="418"/>
      <c r="EYY689" s="417"/>
      <c r="EYZ689" s="417"/>
      <c r="EZA689" s="417"/>
      <c r="EZB689" s="417"/>
      <c r="EZC689" s="417"/>
      <c r="EZD689" s="417"/>
      <c r="EZE689" s="417"/>
      <c r="EZF689" s="418"/>
      <c r="EZG689" s="418"/>
      <c r="EZH689" s="417"/>
      <c r="EZI689" s="417"/>
      <c r="EZJ689" s="418"/>
      <c r="EZK689" s="418"/>
      <c r="EZL689" s="417"/>
      <c r="EZM689" s="417"/>
      <c r="EZN689" s="417"/>
      <c r="EZO689" s="417"/>
      <c r="EZP689" s="417"/>
      <c r="EZQ689" s="411"/>
      <c r="EZR689" s="443"/>
      <c r="EZS689" s="417"/>
      <c r="EZT689" s="417"/>
      <c r="EZU689" s="417"/>
      <c r="EZV689" s="417"/>
      <c r="EZW689" s="417"/>
      <c r="EZX689" s="417"/>
      <c r="EZY689" s="417"/>
      <c r="EZZ689" s="416"/>
      <c r="FAA689" s="416"/>
      <c r="FAB689" s="416"/>
      <c r="FAC689" s="416"/>
      <c r="FAD689" s="416"/>
      <c r="FAE689" s="416"/>
      <c r="FAF689" s="416"/>
      <c r="FAG689" s="416"/>
      <c r="FAH689" s="416"/>
      <c r="FAI689" s="416"/>
      <c r="FAJ689" s="416"/>
      <c r="FAK689" s="416"/>
      <c r="FAL689" s="416"/>
      <c r="FAM689" s="416"/>
      <c r="FAN689" s="416"/>
      <c r="FAO689" s="416"/>
      <c r="FAP689" s="416"/>
      <c r="FAQ689" s="416"/>
      <c r="FAR689" s="416"/>
      <c r="FAS689" s="416"/>
      <c r="FAT689" s="416"/>
      <c r="FAU689" s="416"/>
      <c r="FAV689" s="416"/>
      <c r="FAW689" s="416"/>
      <c r="FAX689" s="416"/>
      <c r="FAY689" s="416"/>
      <c r="FAZ689" s="416"/>
      <c r="FBA689" s="416"/>
      <c r="FBB689" s="416"/>
      <c r="FBC689" s="416"/>
      <c r="FBD689" s="416"/>
      <c r="FBE689" s="416"/>
      <c r="FBF689" s="416"/>
      <c r="FBG689" s="416"/>
      <c r="FBH689" s="416"/>
      <c r="FBI689" s="416"/>
      <c r="FBJ689" s="416"/>
      <c r="FBK689" s="416"/>
      <c r="FBL689" s="416"/>
      <c r="FBM689" s="416"/>
      <c r="FBN689" s="416"/>
      <c r="FBO689" s="416"/>
      <c r="FBP689" s="416"/>
      <c r="FBQ689" s="416"/>
      <c r="FBR689" s="417"/>
      <c r="FBS689" s="417"/>
      <c r="FBT689" s="417"/>
      <c r="FBU689" s="417"/>
      <c r="FBV689" s="417"/>
      <c r="FBW689" s="417"/>
      <c r="FBX689" s="417"/>
      <c r="FBY689" s="417"/>
      <c r="FBZ689" s="417"/>
      <c r="FCA689" s="417"/>
      <c r="FCB689" s="417"/>
      <c r="FCC689" s="417"/>
      <c r="FCD689" s="417"/>
      <c r="FCE689" s="417"/>
      <c r="FCF689" s="417"/>
      <c r="FCG689" s="417"/>
      <c r="FCH689" s="417"/>
      <c r="FCI689" s="417"/>
      <c r="FCJ689" s="417"/>
      <c r="FCK689" s="417"/>
      <c r="FCL689" s="417"/>
      <c r="FCM689" s="417"/>
      <c r="FCN689" s="417"/>
      <c r="FCO689" s="417"/>
      <c r="FCP689" s="418"/>
      <c r="FCQ689" s="418"/>
      <c r="FCR689" s="418"/>
      <c r="FCS689" s="418"/>
      <c r="FCT689" s="418"/>
      <c r="FCU689" s="417"/>
      <c r="FCV689" s="417"/>
      <c r="FCW689" s="418"/>
      <c r="FCX689" s="418"/>
      <c r="FCY689" s="417"/>
      <c r="FCZ689" s="417"/>
      <c r="FDA689" s="418"/>
      <c r="FDB689" s="418"/>
      <c r="FDC689" s="417"/>
      <c r="FDD689" s="417"/>
      <c r="FDE689" s="417"/>
      <c r="FDF689" s="417"/>
      <c r="FDG689" s="417"/>
      <c r="FDH689" s="417"/>
      <c r="FDI689" s="417"/>
      <c r="FDJ689" s="418"/>
      <c r="FDK689" s="418"/>
      <c r="FDL689" s="417"/>
      <c r="FDM689" s="417"/>
      <c r="FDN689" s="418"/>
      <c r="FDO689" s="418"/>
      <c r="FDP689" s="417"/>
      <c r="FDQ689" s="417"/>
      <c r="FDR689" s="417"/>
      <c r="FDS689" s="417"/>
      <c r="FDT689" s="417"/>
      <c r="FDU689" s="411"/>
      <c r="FDV689" s="443"/>
      <c r="FDW689" s="417"/>
      <c r="FDX689" s="417"/>
      <c r="FDY689" s="417"/>
      <c r="FDZ689" s="417"/>
      <c r="FEA689" s="417"/>
      <c r="FEB689" s="417"/>
      <c r="FEC689" s="417"/>
      <c r="FED689" s="416"/>
      <c r="FEE689" s="416"/>
      <c r="FEF689" s="416"/>
      <c r="FEG689" s="416"/>
      <c r="FEH689" s="416"/>
      <c r="FEI689" s="416"/>
      <c r="FEJ689" s="416"/>
      <c r="FEK689" s="416"/>
      <c r="FEL689" s="416"/>
      <c r="FEM689" s="416"/>
      <c r="FEN689" s="416"/>
      <c r="FEO689" s="416"/>
      <c r="FEP689" s="416"/>
      <c r="FEQ689" s="416"/>
      <c r="FER689" s="416"/>
      <c r="FES689" s="416"/>
      <c r="FET689" s="416"/>
      <c r="FEU689" s="416"/>
      <c r="FEV689" s="416"/>
      <c r="FEW689" s="416"/>
      <c r="FEX689" s="416"/>
      <c r="FEY689" s="416"/>
      <c r="FEZ689" s="416"/>
      <c r="FFA689" s="416"/>
      <c r="FFB689" s="416"/>
      <c r="FFC689" s="416"/>
      <c r="FFD689" s="416"/>
      <c r="FFE689" s="416"/>
      <c r="FFF689" s="416"/>
      <c r="FFG689" s="416"/>
      <c r="FFH689" s="416"/>
      <c r="FFI689" s="416"/>
      <c r="FFJ689" s="416"/>
      <c r="FFK689" s="416"/>
      <c r="FFL689" s="416"/>
      <c r="FFM689" s="416"/>
      <c r="FFN689" s="416"/>
      <c r="FFO689" s="416"/>
      <c r="FFP689" s="416"/>
      <c r="FFQ689" s="416"/>
      <c r="FFR689" s="416"/>
      <c r="FFS689" s="416"/>
      <c r="FFT689" s="416"/>
      <c r="FFU689" s="416"/>
      <c r="FFV689" s="417"/>
      <c r="FFW689" s="417"/>
      <c r="FFX689" s="417"/>
      <c r="FFY689" s="417"/>
      <c r="FFZ689" s="417"/>
      <c r="FGA689" s="417"/>
      <c r="FGB689" s="417"/>
      <c r="FGC689" s="417"/>
      <c r="FGD689" s="417"/>
      <c r="FGE689" s="417"/>
      <c r="FGF689" s="417"/>
      <c r="FGG689" s="417"/>
      <c r="FGH689" s="417"/>
      <c r="FGI689" s="417"/>
      <c r="FGJ689" s="417"/>
      <c r="FGK689" s="417"/>
      <c r="FGL689" s="417"/>
      <c r="FGM689" s="417"/>
      <c r="FGN689" s="417"/>
      <c r="FGO689" s="417"/>
      <c r="FGP689" s="417"/>
      <c r="FGQ689" s="417"/>
      <c r="FGR689" s="417"/>
      <c r="FGS689" s="417"/>
      <c r="FGT689" s="418"/>
      <c r="FGU689" s="418"/>
      <c r="FGV689" s="418"/>
      <c r="FGW689" s="418"/>
      <c r="FGX689" s="418"/>
      <c r="FGY689" s="417"/>
      <c r="FGZ689" s="417"/>
      <c r="FHA689" s="418"/>
      <c r="FHB689" s="418"/>
      <c r="FHC689" s="417"/>
      <c r="FHD689" s="417"/>
      <c r="FHE689" s="418"/>
      <c r="FHF689" s="418"/>
      <c r="FHG689" s="417"/>
      <c r="FHH689" s="417"/>
      <c r="FHI689" s="417"/>
      <c r="FHJ689" s="417"/>
      <c r="FHK689" s="417"/>
      <c r="FHL689" s="417"/>
      <c r="FHM689" s="417"/>
      <c r="FHN689" s="418"/>
      <c r="FHO689" s="418"/>
      <c r="FHP689" s="417"/>
      <c r="FHQ689" s="417"/>
      <c r="FHR689" s="418"/>
      <c r="FHS689" s="418"/>
      <c r="FHT689" s="417"/>
      <c r="FHU689" s="417"/>
      <c r="FHV689" s="417"/>
      <c r="FHW689" s="417"/>
      <c r="FHX689" s="417"/>
      <c r="FHY689" s="411"/>
      <c r="FHZ689" s="443"/>
      <c r="FIA689" s="417"/>
      <c r="FIB689" s="417"/>
      <c r="FIC689" s="417"/>
      <c r="FID689" s="417"/>
      <c r="FIE689" s="417"/>
      <c r="FIF689" s="417"/>
      <c r="FIG689" s="417"/>
      <c r="FIH689" s="416"/>
      <c r="FII689" s="416"/>
      <c r="FIJ689" s="416"/>
      <c r="FIK689" s="416"/>
      <c r="FIL689" s="416"/>
      <c r="FIM689" s="416"/>
      <c r="FIN689" s="416"/>
      <c r="FIO689" s="416"/>
      <c r="FIP689" s="416"/>
      <c r="FIQ689" s="416"/>
      <c r="FIR689" s="416"/>
      <c r="FIS689" s="416"/>
      <c r="FIT689" s="416"/>
      <c r="FIU689" s="416"/>
      <c r="FIV689" s="416"/>
      <c r="FIW689" s="416"/>
      <c r="FIX689" s="416"/>
      <c r="FIY689" s="416"/>
      <c r="FIZ689" s="416"/>
      <c r="FJA689" s="416"/>
      <c r="FJB689" s="416"/>
      <c r="FJC689" s="416"/>
      <c r="FJD689" s="416"/>
      <c r="FJE689" s="416"/>
      <c r="FJF689" s="416"/>
      <c r="FJG689" s="416"/>
      <c r="FJH689" s="416"/>
      <c r="FJI689" s="416"/>
      <c r="FJJ689" s="416"/>
      <c r="FJK689" s="416"/>
      <c r="FJL689" s="416"/>
      <c r="FJM689" s="416"/>
      <c r="FJN689" s="416"/>
      <c r="FJO689" s="416"/>
      <c r="FJP689" s="416"/>
      <c r="FJQ689" s="416"/>
      <c r="FJR689" s="416"/>
      <c r="FJS689" s="416"/>
      <c r="FJT689" s="416"/>
      <c r="FJU689" s="416"/>
      <c r="FJV689" s="416"/>
      <c r="FJW689" s="416"/>
      <c r="FJX689" s="416"/>
      <c r="FJY689" s="416"/>
      <c r="FJZ689" s="417"/>
      <c r="FKA689" s="417"/>
      <c r="FKB689" s="417"/>
      <c r="FKC689" s="417"/>
      <c r="FKD689" s="417"/>
      <c r="FKE689" s="417"/>
      <c r="FKF689" s="417"/>
      <c r="FKG689" s="417"/>
      <c r="FKH689" s="417"/>
      <c r="FKI689" s="417"/>
      <c r="FKJ689" s="417"/>
      <c r="FKK689" s="417"/>
      <c r="FKL689" s="417"/>
      <c r="FKM689" s="417"/>
      <c r="FKN689" s="417"/>
      <c r="FKO689" s="417"/>
      <c r="FKP689" s="417"/>
      <c r="FKQ689" s="417"/>
      <c r="FKR689" s="417"/>
      <c r="FKS689" s="417"/>
      <c r="FKT689" s="417"/>
      <c r="FKU689" s="417"/>
      <c r="FKV689" s="417"/>
      <c r="FKW689" s="417"/>
      <c r="FKX689" s="418"/>
      <c r="FKY689" s="418"/>
      <c r="FKZ689" s="418"/>
      <c r="FLA689" s="418"/>
      <c r="FLB689" s="418"/>
      <c r="FLC689" s="417"/>
      <c r="FLD689" s="417"/>
      <c r="FLE689" s="418"/>
      <c r="FLF689" s="418"/>
      <c r="FLG689" s="417"/>
      <c r="FLH689" s="417"/>
      <c r="FLI689" s="418"/>
      <c r="FLJ689" s="418"/>
      <c r="FLK689" s="417"/>
      <c r="FLL689" s="417"/>
      <c r="FLM689" s="417"/>
      <c r="FLN689" s="417"/>
      <c r="FLO689" s="417"/>
      <c r="FLP689" s="417"/>
      <c r="FLQ689" s="417"/>
      <c r="FLR689" s="418"/>
      <c r="FLS689" s="418"/>
      <c r="FLT689" s="417"/>
      <c r="FLU689" s="417"/>
      <c r="FLV689" s="418"/>
      <c r="FLW689" s="418"/>
      <c r="FLX689" s="417"/>
      <c r="FLY689" s="417"/>
      <c r="FLZ689" s="417"/>
      <c r="FMA689" s="417"/>
      <c r="FMB689" s="417"/>
      <c r="FMC689" s="411"/>
      <c r="FMD689" s="443"/>
      <c r="FME689" s="417"/>
      <c r="FMF689" s="417"/>
      <c r="FMG689" s="417"/>
      <c r="FMH689" s="417"/>
      <c r="FMI689" s="417"/>
      <c r="FMJ689" s="417"/>
      <c r="FMK689" s="417"/>
      <c r="FML689" s="416"/>
      <c r="FMM689" s="416"/>
      <c r="FMN689" s="416"/>
      <c r="FMO689" s="416"/>
      <c r="FMP689" s="416"/>
      <c r="FMQ689" s="416"/>
      <c r="FMR689" s="416"/>
      <c r="FMS689" s="416"/>
      <c r="FMT689" s="416"/>
      <c r="FMU689" s="416"/>
      <c r="FMV689" s="416"/>
      <c r="FMW689" s="416"/>
      <c r="FMX689" s="416"/>
      <c r="FMY689" s="416"/>
      <c r="FMZ689" s="416"/>
      <c r="FNA689" s="416"/>
      <c r="FNB689" s="416"/>
      <c r="FNC689" s="416"/>
      <c r="FND689" s="416"/>
      <c r="FNE689" s="416"/>
      <c r="FNF689" s="416"/>
      <c r="FNG689" s="416"/>
      <c r="FNH689" s="416"/>
      <c r="FNI689" s="416"/>
      <c r="FNJ689" s="416"/>
      <c r="FNK689" s="416"/>
      <c r="FNL689" s="416"/>
      <c r="FNM689" s="416"/>
      <c r="FNN689" s="416"/>
      <c r="FNO689" s="416"/>
      <c r="FNP689" s="416"/>
      <c r="FNQ689" s="416"/>
      <c r="FNR689" s="416"/>
      <c r="FNS689" s="416"/>
      <c r="FNT689" s="416"/>
      <c r="FNU689" s="416"/>
      <c r="FNV689" s="416"/>
      <c r="FNW689" s="416"/>
      <c r="FNX689" s="416"/>
      <c r="FNY689" s="416"/>
      <c r="FNZ689" s="416"/>
      <c r="FOA689" s="416"/>
      <c r="FOB689" s="416"/>
      <c r="FOC689" s="416"/>
      <c r="FOD689" s="417"/>
      <c r="FOE689" s="417"/>
      <c r="FOF689" s="417"/>
      <c r="FOG689" s="417"/>
      <c r="FOH689" s="417"/>
      <c r="FOI689" s="417"/>
      <c r="FOJ689" s="417"/>
      <c r="FOK689" s="417"/>
      <c r="FOL689" s="417"/>
      <c r="FOM689" s="417"/>
      <c r="FON689" s="417"/>
      <c r="FOO689" s="417"/>
      <c r="FOP689" s="417"/>
      <c r="FOQ689" s="417"/>
      <c r="FOR689" s="417"/>
      <c r="FOS689" s="417"/>
      <c r="FOT689" s="417"/>
      <c r="FOU689" s="417"/>
      <c r="FOV689" s="417"/>
      <c r="FOW689" s="417"/>
      <c r="FOX689" s="417"/>
      <c r="FOY689" s="417"/>
      <c r="FOZ689" s="417"/>
      <c r="FPA689" s="417"/>
      <c r="FPB689" s="418"/>
      <c r="FPC689" s="418"/>
      <c r="FPD689" s="418"/>
      <c r="FPE689" s="418"/>
      <c r="FPF689" s="418"/>
      <c r="FPG689" s="417"/>
      <c r="FPH689" s="417"/>
      <c r="FPI689" s="418"/>
      <c r="FPJ689" s="418"/>
      <c r="FPK689" s="417"/>
      <c r="FPL689" s="417"/>
      <c r="FPM689" s="418"/>
      <c r="FPN689" s="418"/>
      <c r="FPO689" s="417"/>
      <c r="FPP689" s="417"/>
      <c r="FPQ689" s="417"/>
      <c r="FPR689" s="417"/>
      <c r="FPS689" s="417"/>
      <c r="FPT689" s="417"/>
      <c r="FPU689" s="417"/>
      <c r="FPV689" s="418"/>
      <c r="FPW689" s="418"/>
      <c r="FPX689" s="417"/>
      <c r="FPY689" s="417"/>
      <c r="FPZ689" s="418"/>
      <c r="FQA689" s="418"/>
      <c r="FQB689" s="417"/>
      <c r="FQC689" s="417"/>
      <c r="FQD689" s="417"/>
      <c r="FQE689" s="417"/>
      <c r="FQF689" s="417"/>
      <c r="FQG689" s="411"/>
      <c r="FQH689" s="443"/>
      <c r="FQI689" s="417"/>
      <c r="FQJ689" s="417"/>
      <c r="FQK689" s="417"/>
      <c r="FQL689" s="417"/>
      <c r="FQM689" s="417"/>
      <c r="FQN689" s="417"/>
      <c r="FQO689" s="417"/>
      <c r="FQP689" s="416"/>
      <c r="FQQ689" s="416"/>
      <c r="FQR689" s="416"/>
      <c r="FQS689" s="416"/>
      <c r="FQT689" s="416"/>
      <c r="FQU689" s="416"/>
      <c r="FQV689" s="416"/>
      <c r="FQW689" s="416"/>
      <c r="FQX689" s="416"/>
      <c r="FQY689" s="416"/>
      <c r="FQZ689" s="416"/>
      <c r="FRA689" s="416"/>
      <c r="FRB689" s="416"/>
      <c r="FRC689" s="416"/>
      <c r="FRD689" s="416"/>
      <c r="FRE689" s="416"/>
      <c r="FRF689" s="416"/>
      <c r="FRG689" s="416"/>
      <c r="FRH689" s="416"/>
      <c r="FRI689" s="416"/>
      <c r="FRJ689" s="416"/>
      <c r="FRK689" s="416"/>
      <c r="FRL689" s="416"/>
      <c r="FRM689" s="416"/>
      <c r="FRN689" s="416"/>
      <c r="FRO689" s="416"/>
      <c r="FRP689" s="416"/>
      <c r="FRQ689" s="416"/>
      <c r="FRR689" s="416"/>
      <c r="FRS689" s="416"/>
      <c r="FRT689" s="416"/>
      <c r="FRU689" s="416"/>
      <c r="FRV689" s="416"/>
      <c r="FRW689" s="416"/>
      <c r="FRX689" s="416"/>
      <c r="FRY689" s="416"/>
      <c r="FRZ689" s="416"/>
      <c r="FSA689" s="416"/>
      <c r="FSB689" s="416"/>
      <c r="FSC689" s="416"/>
      <c r="FSD689" s="416"/>
      <c r="FSE689" s="416"/>
      <c r="FSF689" s="416"/>
      <c r="FSG689" s="416"/>
      <c r="FSH689" s="417"/>
      <c r="FSI689" s="417"/>
      <c r="FSJ689" s="417"/>
      <c r="FSK689" s="417"/>
      <c r="FSL689" s="417"/>
      <c r="FSM689" s="417"/>
      <c r="FSN689" s="417"/>
      <c r="FSO689" s="417"/>
      <c r="FSP689" s="417"/>
      <c r="FSQ689" s="417"/>
      <c r="FSR689" s="417"/>
      <c r="FSS689" s="417"/>
      <c r="FST689" s="417"/>
      <c r="FSU689" s="417"/>
      <c r="FSV689" s="417"/>
      <c r="FSW689" s="417"/>
      <c r="FSX689" s="417"/>
      <c r="FSY689" s="417"/>
      <c r="FSZ689" s="417"/>
      <c r="FTA689" s="417"/>
      <c r="FTB689" s="417"/>
      <c r="FTC689" s="417"/>
      <c r="FTD689" s="417"/>
      <c r="FTE689" s="417"/>
      <c r="FTF689" s="418"/>
      <c r="FTG689" s="418"/>
      <c r="FTH689" s="418"/>
      <c r="FTI689" s="418"/>
      <c r="FTJ689" s="418"/>
      <c r="FTK689" s="417"/>
      <c r="FTL689" s="417"/>
      <c r="FTM689" s="418"/>
      <c r="FTN689" s="418"/>
      <c r="FTO689" s="417"/>
      <c r="FTP689" s="417"/>
      <c r="FTQ689" s="418"/>
      <c r="FTR689" s="418"/>
      <c r="FTS689" s="417"/>
      <c r="FTT689" s="417"/>
      <c r="FTU689" s="417"/>
      <c r="FTV689" s="417"/>
      <c r="FTW689" s="417"/>
      <c r="FTX689" s="417"/>
      <c r="FTY689" s="417"/>
      <c r="FTZ689" s="418"/>
      <c r="FUA689" s="418"/>
      <c r="FUB689" s="417"/>
      <c r="FUC689" s="417"/>
      <c r="FUD689" s="418"/>
      <c r="FUE689" s="418"/>
      <c r="FUF689" s="417"/>
      <c r="FUG689" s="417"/>
      <c r="FUH689" s="417"/>
      <c r="FUI689" s="417"/>
      <c r="FUJ689" s="417"/>
      <c r="FUK689" s="411"/>
      <c r="FUL689" s="443"/>
      <c r="FUM689" s="417"/>
      <c r="FUN689" s="417"/>
      <c r="FUO689" s="417"/>
      <c r="FUP689" s="417"/>
      <c r="FUQ689" s="417"/>
      <c r="FUR689" s="417"/>
      <c r="FUS689" s="417"/>
      <c r="FUT689" s="416"/>
      <c r="FUU689" s="416"/>
      <c r="FUV689" s="416"/>
      <c r="FUW689" s="416"/>
      <c r="FUX689" s="416"/>
      <c r="FUY689" s="416"/>
      <c r="FUZ689" s="416"/>
      <c r="FVA689" s="416"/>
      <c r="FVB689" s="416"/>
      <c r="FVC689" s="416"/>
      <c r="FVD689" s="416"/>
      <c r="FVE689" s="416"/>
      <c r="FVF689" s="416"/>
      <c r="FVG689" s="416"/>
      <c r="FVH689" s="416"/>
      <c r="FVI689" s="416"/>
      <c r="FVJ689" s="416"/>
      <c r="FVK689" s="416"/>
      <c r="FVL689" s="416"/>
      <c r="FVM689" s="416"/>
      <c r="FVN689" s="416"/>
      <c r="FVO689" s="416"/>
      <c r="FVP689" s="416"/>
      <c r="FVQ689" s="416"/>
      <c r="FVR689" s="416"/>
      <c r="FVS689" s="416"/>
      <c r="FVT689" s="416"/>
      <c r="FVU689" s="416"/>
      <c r="FVV689" s="416"/>
      <c r="FVW689" s="416"/>
      <c r="FVX689" s="416"/>
      <c r="FVY689" s="416"/>
      <c r="FVZ689" s="416"/>
      <c r="FWA689" s="416"/>
      <c r="FWB689" s="416"/>
      <c r="FWC689" s="416"/>
      <c r="FWD689" s="416"/>
      <c r="FWE689" s="416"/>
      <c r="FWF689" s="416"/>
      <c r="FWG689" s="416"/>
      <c r="FWH689" s="416"/>
      <c r="FWI689" s="416"/>
      <c r="FWJ689" s="416"/>
      <c r="FWK689" s="416"/>
      <c r="FWL689" s="417"/>
      <c r="FWM689" s="417"/>
      <c r="FWN689" s="417"/>
      <c r="FWO689" s="417"/>
      <c r="FWP689" s="417"/>
      <c r="FWQ689" s="417"/>
      <c r="FWR689" s="417"/>
      <c r="FWS689" s="417"/>
      <c r="FWT689" s="417"/>
      <c r="FWU689" s="417"/>
      <c r="FWV689" s="417"/>
      <c r="FWW689" s="417"/>
      <c r="FWX689" s="417"/>
      <c r="FWY689" s="417"/>
      <c r="FWZ689" s="417"/>
      <c r="FXA689" s="417"/>
      <c r="FXB689" s="417"/>
      <c r="FXC689" s="417"/>
      <c r="FXD689" s="417"/>
      <c r="FXE689" s="417"/>
      <c r="FXF689" s="417"/>
      <c r="FXG689" s="417"/>
      <c r="FXH689" s="417"/>
      <c r="FXI689" s="417"/>
      <c r="FXJ689" s="418"/>
      <c r="FXK689" s="418"/>
      <c r="FXL689" s="418"/>
      <c r="FXM689" s="418"/>
      <c r="FXN689" s="418"/>
      <c r="FXO689" s="417"/>
      <c r="FXP689" s="417"/>
      <c r="FXQ689" s="418"/>
      <c r="FXR689" s="418"/>
      <c r="FXS689" s="417"/>
      <c r="FXT689" s="417"/>
      <c r="FXU689" s="418"/>
      <c r="FXV689" s="418"/>
      <c r="FXW689" s="417"/>
      <c r="FXX689" s="417"/>
      <c r="FXY689" s="417"/>
      <c r="FXZ689" s="417"/>
      <c r="FYA689" s="417"/>
      <c r="FYB689" s="417"/>
      <c r="FYC689" s="417"/>
      <c r="FYD689" s="418"/>
      <c r="FYE689" s="418"/>
      <c r="FYF689" s="417"/>
      <c r="FYG689" s="417"/>
      <c r="FYH689" s="418"/>
      <c r="FYI689" s="418"/>
      <c r="FYJ689" s="417"/>
      <c r="FYK689" s="417"/>
      <c r="FYL689" s="417"/>
      <c r="FYM689" s="417"/>
      <c r="FYN689" s="417"/>
      <c r="FYO689" s="411"/>
      <c r="FYP689" s="443"/>
      <c r="FYQ689" s="417"/>
      <c r="FYR689" s="417"/>
      <c r="FYS689" s="417"/>
      <c r="FYT689" s="417"/>
      <c r="FYU689" s="417"/>
      <c r="FYV689" s="417"/>
      <c r="FYW689" s="417"/>
      <c r="FYX689" s="416"/>
      <c r="FYY689" s="416"/>
      <c r="FYZ689" s="416"/>
      <c r="FZA689" s="416"/>
      <c r="FZB689" s="416"/>
      <c r="FZC689" s="416"/>
      <c r="FZD689" s="416"/>
      <c r="FZE689" s="416"/>
      <c r="FZF689" s="416"/>
      <c r="FZG689" s="416"/>
      <c r="FZH689" s="416"/>
      <c r="FZI689" s="416"/>
      <c r="FZJ689" s="416"/>
      <c r="FZK689" s="416"/>
      <c r="FZL689" s="416"/>
      <c r="FZM689" s="416"/>
      <c r="FZN689" s="416"/>
      <c r="FZO689" s="416"/>
      <c r="FZP689" s="416"/>
      <c r="FZQ689" s="416"/>
      <c r="FZR689" s="416"/>
      <c r="FZS689" s="416"/>
      <c r="FZT689" s="416"/>
      <c r="FZU689" s="416"/>
      <c r="FZV689" s="416"/>
      <c r="FZW689" s="416"/>
      <c r="FZX689" s="416"/>
      <c r="FZY689" s="416"/>
      <c r="FZZ689" s="416"/>
      <c r="GAA689" s="416"/>
      <c r="GAB689" s="416"/>
      <c r="GAC689" s="416"/>
      <c r="GAD689" s="416"/>
      <c r="GAE689" s="416"/>
      <c r="GAF689" s="416"/>
      <c r="GAG689" s="416"/>
      <c r="GAH689" s="416"/>
      <c r="GAI689" s="416"/>
      <c r="GAJ689" s="416"/>
      <c r="GAK689" s="416"/>
      <c r="GAL689" s="416"/>
      <c r="GAM689" s="416"/>
      <c r="GAN689" s="416"/>
      <c r="GAO689" s="416"/>
      <c r="GAP689" s="417"/>
      <c r="GAQ689" s="417"/>
      <c r="GAR689" s="417"/>
      <c r="GAS689" s="417"/>
      <c r="GAT689" s="417"/>
      <c r="GAU689" s="417"/>
      <c r="GAV689" s="417"/>
      <c r="GAW689" s="417"/>
      <c r="GAX689" s="417"/>
      <c r="GAY689" s="417"/>
      <c r="GAZ689" s="417"/>
      <c r="GBA689" s="417"/>
      <c r="GBB689" s="417"/>
      <c r="GBC689" s="417"/>
      <c r="GBD689" s="417"/>
      <c r="GBE689" s="417"/>
      <c r="GBF689" s="417"/>
      <c r="GBG689" s="417"/>
      <c r="GBH689" s="417"/>
      <c r="GBI689" s="417"/>
      <c r="GBJ689" s="417"/>
      <c r="GBK689" s="417"/>
      <c r="GBL689" s="417"/>
      <c r="GBM689" s="417"/>
      <c r="GBN689" s="418"/>
      <c r="GBO689" s="418"/>
      <c r="GBP689" s="418"/>
      <c r="GBQ689" s="418"/>
      <c r="GBR689" s="418"/>
      <c r="GBS689" s="417"/>
      <c r="GBT689" s="417"/>
      <c r="GBU689" s="418"/>
      <c r="GBV689" s="418"/>
      <c r="GBW689" s="417"/>
      <c r="GBX689" s="417"/>
      <c r="GBY689" s="418"/>
      <c r="GBZ689" s="418"/>
      <c r="GCA689" s="417"/>
      <c r="GCB689" s="417"/>
      <c r="GCC689" s="417"/>
      <c r="GCD689" s="417"/>
      <c r="GCE689" s="417"/>
      <c r="GCF689" s="417"/>
      <c r="GCG689" s="417"/>
      <c r="GCH689" s="418"/>
      <c r="GCI689" s="418"/>
      <c r="GCJ689" s="417"/>
      <c r="GCK689" s="417"/>
      <c r="GCL689" s="418"/>
      <c r="GCM689" s="418"/>
      <c r="GCN689" s="417"/>
      <c r="GCO689" s="417"/>
      <c r="GCP689" s="417"/>
      <c r="GCQ689" s="417"/>
      <c r="GCR689" s="417"/>
      <c r="GCS689" s="411"/>
      <c r="GCT689" s="443"/>
      <c r="GCU689" s="417"/>
      <c r="GCV689" s="417"/>
      <c r="GCW689" s="417"/>
      <c r="GCX689" s="417"/>
      <c r="GCY689" s="417"/>
      <c r="GCZ689" s="417"/>
      <c r="GDA689" s="417"/>
      <c r="GDB689" s="416"/>
      <c r="GDC689" s="416"/>
      <c r="GDD689" s="416"/>
      <c r="GDE689" s="416"/>
      <c r="GDF689" s="416"/>
      <c r="GDG689" s="416"/>
      <c r="GDH689" s="416"/>
      <c r="GDI689" s="416"/>
      <c r="GDJ689" s="416"/>
      <c r="GDK689" s="416"/>
      <c r="GDL689" s="416"/>
      <c r="GDM689" s="416"/>
      <c r="GDN689" s="416"/>
      <c r="GDO689" s="416"/>
      <c r="GDP689" s="416"/>
      <c r="GDQ689" s="416"/>
      <c r="GDR689" s="416"/>
      <c r="GDS689" s="416"/>
      <c r="GDT689" s="416"/>
      <c r="GDU689" s="416"/>
      <c r="GDV689" s="416"/>
      <c r="GDW689" s="416"/>
      <c r="GDX689" s="416"/>
      <c r="GDY689" s="416"/>
      <c r="GDZ689" s="416"/>
      <c r="GEA689" s="416"/>
      <c r="GEB689" s="416"/>
      <c r="GEC689" s="416"/>
      <c r="GED689" s="416"/>
      <c r="GEE689" s="416"/>
      <c r="GEF689" s="416"/>
      <c r="GEG689" s="416"/>
      <c r="GEH689" s="416"/>
      <c r="GEI689" s="416"/>
      <c r="GEJ689" s="416"/>
      <c r="GEK689" s="416"/>
      <c r="GEL689" s="416"/>
      <c r="GEM689" s="416"/>
      <c r="GEN689" s="416"/>
      <c r="GEO689" s="416"/>
      <c r="GEP689" s="416"/>
      <c r="GEQ689" s="416"/>
      <c r="GER689" s="416"/>
      <c r="GES689" s="416"/>
      <c r="GET689" s="417"/>
      <c r="GEU689" s="417"/>
      <c r="GEV689" s="417"/>
      <c r="GEW689" s="417"/>
      <c r="GEX689" s="417"/>
      <c r="GEY689" s="417"/>
      <c r="GEZ689" s="417"/>
      <c r="GFA689" s="417"/>
      <c r="GFB689" s="417"/>
      <c r="GFC689" s="417"/>
      <c r="GFD689" s="417"/>
      <c r="GFE689" s="417"/>
      <c r="GFF689" s="417"/>
      <c r="GFG689" s="417"/>
      <c r="GFH689" s="417"/>
      <c r="GFI689" s="417"/>
      <c r="GFJ689" s="417"/>
      <c r="GFK689" s="417"/>
      <c r="GFL689" s="417"/>
      <c r="GFM689" s="417"/>
      <c r="GFN689" s="417"/>
      <c r="GFO689" s="417"/>
      <c r="GFP689" s="417"/>
      <c r="GFQ689" s="417"/>
      <c r="GFR689" s="418"/>
      <c r="GFS689" s="418"/>
      <c r="GFT689" s="418"/>
      <c r="GFU689" s="418"/>
      <c r="GFV689" s="418"/>
      <c r="GFW689" s="417"/>
      <c r="GFX689" s="417"/>
      <c r="GFY689" s="418"/>
      <c r="GFZ689" s="418"/>
      <c r="GGA689" s="417"/>
      <c r="GGB689" s="417"/>
      <c r="GGC689" s="418"/>
      <c r="GGD689" s="418"/>
      <c r="GGE689" s="417"/>
      <c r="GGF689" s="417"/>
      <c r="GGG689" s="417"/>
      <c r="GGH689" s="417"/>
      <c r="GGI689" s="417"/>
      <c r="GGJ689" s="417"/>
      <c r="GGK689" s="417"/>
      <c r="GGL689" s="418"/>
      <c r="GGM689" s="418"/>
      <c r="GGN689" s="417"/>
      <c r="GGO689" s="417"/>
      <c r="GGP689" s="418"/>
      <c r="GGQ689" s="418"/>
      <c r="GGR689" s="417"/>
      <c r="GGS689" s="417"/>
      <c r="GGT689" s="417"/>
      <c r="GGU689" s="417"/>
      <c r="GGV689" s="417"/>
      <c r="GGW689" s="411"/>
      <c r="GGX689" s="443"/>
      <c r="GGY689" s="417"/>
      <c r="GGZ689" s="417"/>
      <c r="GHA689" s="417"/>
      <c r="GHB689" s="417"/>
      <c r="GHC689" s="417"/>
      <c r="GHD689" s="417"/>
      <c r="GHE689" s="417"/>
      <c r="GHF689" s="416"/>
      <c r="GHG689" s="416"/>
      <c r="GHH689" s="416"/>
      <c r="GHI689" s="416"/>
      <c r="GHJ689" s="416"/>
      <c r="GHK689" s="416"/>
      <c r="GHL689" s="416"/>
      <c r="GHM689" s="416"/>
      <c r="GHN689" s="416"/>
      <c r="GHO689" s="416"/>
      <c r="GHP689" s="416"/>
      <c r="GHQ689" s="416"/>
      <c r="GHR689" s="416"/>
      <c r="GHS689" s="416"/>
      <c r="GHT689" s="416"/>
      <c r="GHU689" s="416"/>
      <c r="GHV689" s="416"/>
      <c r="GHW689" s="416"/>
      <c r="GHX689" s="416"/>
      <c r="GHY689" s="416"/>
      <c r="GHZ689" s="416"/>
      <c r="GIA689" s="416"/>
      <c r="GIB689" s="416"/>
      <c r="GIC689" s="416"/>
      <c r="GID689" s="416"/>
      <c r="GIE689" s="416"/>
      <c r="GIF689" s="416"/>
      <c r="GIG689" s="416"/>
      <c r="GIH689" s="416"/>
      <c r="GII689" s="416"/>
      <c r="GIJ689" s="416"/>
      <c r="GIK689" s="416"/>
      <c r="GIL689" s="416"/>
      <c r="GIM689" s="416"/>
      <c r="GIN689" s="416"/>
      <c r="GIO689" s="416"/>
      <c r="GIP689" s="416"/>
      <c r="GIQ689" s="416"/>
      <c r="GIR689" s="416"/>
      <c r="GIS689" s="416"/>
      <c r="GIT689" s="416"/>
      <c r="GIU689" s="416"/>
      <c r="GIV689" s="416"/>
      <c r="GIW689" s="416"/>
      <c r="GIX689" s="417"/>
      <c r="GIY689" s="417"/>
      <c r="GIZ689" s="417"/>
      <c r="GJA689" s="417"/>
      <c r="GJB689" s="417"/>
      <c r="GJC689" s="417"/>
      <c r="GJD689" s="417"/>
      <c r="GJE689" s="417"/>
      <c r="GJF689" s="417"/>
      <c r="GJG689" s="417"/>
      <c r="GJH689" s="417"/>
      <c r="GJI689" s="417"/>
      <c r="GJJ689" s="417"/>
      <c r="GJK689" s="417"/>
      <c r="GJL689" s="417"/>
      <c r="GJM689" s="417"/>
      <c r="GJN689" s="417"/>
      <c r="GJO689" s="417"/>
      <c r="GJP689" s="417"/>
      <c r="GJQ689" s="417"/>
      <c r="GJR689" s="417"/>
      <c r="GJS689" s="417"/>
      <c r="GJT689" s="417"/>
      <c r="GJU689" s="417"/>
      <c r="GJV689" s="418"/>
      <c r="GJW689" s="418"/>
      <c r="GJX689" s="418"/>
      <c r="GJY689" s="418"/>
      <c r="GJZ689" s="418"/>
      <c r="GKA689" s="417"/>
      <c r="GKB689" s="417"/>
      <c r="GKC689" s="418"/>
      <c r="GKD689" s="418"/>
      <c r="GKE689" s="417"/>
      <c r="GKF689" s="417"/>
      <c r="GKG689" s="418"/>
      <c r="GKH689" s="418"/>
      <c r="GKI689" s="417"/>
      <c r="GKJ689" s="417"/>
      <c r="GKK689" s="417"/>
      <c r="GKL689" s="417"/>
      <c r="GKM689" s="417"/>
      <c r="GKN689" s="417"/>
      <c r="GKO689" s="417"/>
      <c r="GKP689" s="418"/>
      <c r="GKQ689" s="418"/>
      <c r="GKR689" s="417"/>
      <c r="GKS689" s="417"/>
      <c r="GKT689" s="418"/>
      <c r="GKU689" s="418"/>
      <c r="GKV689" s="417"/>
      <c r="GKW689" s="417"/>
      <c r="GKX689" s="417"/>
      <c r="GKY689" s="417"/>
      <c r="GKZ689" s="417"/>
      <c r="GLA689" s="411"/>
      <c r="GLB689" s="443"/>
      <c r="GLC689" s="417"/>
      <c r="GLD689" s="417"/>
      <c r="GLE689" s="417"/>
      <c r="GLF689" s="417"/>
      <c r="GLG689" s="417"/>
      <c r="GLH689" s="417"/>
      <c r="GLI689" s="417"/>
      <c r="GLJ689" s="416"/>
      <c r="GLK689" s="416"/>
      <c r="GLL689" s="416"/>
      <c r="GLM689" s="416"/>
      <c r="GLN689" s="416"/>
      <c r="GLO689" s="416"/>
      <c r="GLP689" s="416"/>
      <c r="GLQ689" s="416"/>
      <c r="GLR689" s="416"/>
      <c r="GLS689" s="416"/>
      <c r="GLT689" s="416"/>
      <c r="GLU689" s="416"/>
      <c r="GLV689" s="416"/>
      <c r="GLW689" s="416"/>
      <c r="GLX689" s="416"/>
      <c r="GLY689" s="416"/>
      <c r="GLZ689" s="416"/>
      <c r="GMA689" s="416"/>
      <c r="GMB689" s="416"/>
      <c r="GMC689" s="416"/>
      <c r="GMD689" s="416"/>
      <c r="GME689" s="416"/>
      <c r="GMF689" s="416"/>
      <c r="GMG689" s="416"/>
      <c r="GMH689" s="416"/>
      <c r="GMI689" s="416"/>
      <c r="GMJ689" s="416"/>
      <c r="GMK689" s="416"/>
      <c r="GML689" s="416"/>
      <c r="GMM689" s="416"/>
      <c r="GMN689" s="416"/>
      <c r="GMO689" s="416"/>
      <c r="GMP689" s="416"/>
      <c r="GMQ689" s="416"/>
      <c r="GMR689" s="416"/>
      <c r="GMS689" s="416"/>
      <c r="GMT689" s="416"/>
      <c r="GMU689" s="416"/>
      <c r="GMV689" s="416"/>
      <c r="GMW689" s="416"/>
      <c r="GMX689" s="416"/>
      <c r="GMY689" s="416"/>
      <c r="GMZ689" s="416"/>
      <c r="GNA689" s="416"/>
      <c r="GNB689" s="417"/>
      <c r="GNC689" s="417"/>
      <c r="GND689" s="417"/>
      <c r="GNE689" s="417"/>
      <c r="GNF689" s="417"/>
      <c r="GNG689" s="417"/>
      <c r="GNH689" s="417"/>
      <c r="GNI689" s="417"/>
      <c r="GNJ689" s="417"/>
      <c r="GNK689" s="417"/>
      <c r="GNL689" s="417"/>
      <c r="GNM689" s="417"/>
      <c r="GNN689" s="417"/>
      <c r="GNO689" s="417"/>
      <c r="GNP689" s="417"/>
      <c r="GNQ689" s="417"/>
      <c r="GNR689" s="417"/>
      <c r="GNS689" s="417"/>
      <c r="GNT689" s="417"/>
      <c r="GNU689" s="417"/>
      <c r="GNV689" s="417"/>
      <c r="GNW689" s="417"/>
      <c r="GNX689" s="417"/>
      <c r="GNY689" s="417"/>
      <c r="GNZ689" s="418"/>
      <c r="GOA689" s="418"/>
      <c r="GOB689" s="418"/>
      <c r="GOC689" s="418"/>
      <c r="GOD689" s="418"/>
      <c r="GOE689" s="417"/>
      <c r="GOF689" s="417"/>
      <c r="GOG689" s="418"/>
      <c r="GOH689" s="418"/>
      <c r="GOI689" s="417"/>
      <c r="GOJ689" s="417"/>
      <c r="GOK689" s="418"/>
      <c r="GOL689" s="418"/>
      <c r="GOM689" s="417"/>
      <c r="GON689" s="417"/>
      <c r="GOO689" s="417"/>
      <c r="GOP689" s="417"/>
      <c r="GOQ689" s="417"/>
      <c r="GOR689" s="417"/>
      <c r="GOS689" s="417"/>
      <c r="GOT689" s="418"/>
      <c r="GOU689" s="418"/>
      <c r="GOV689" s="417"/>
      <c r="GOW689" s="417"/>
      <c r="GOX689" s="418"/>
      <c r="GOY689" s="418"/>
      <c r="GOZ689" s="417"/>
      <c r="GPA689" s="417"/>
      <c r="GPB689" s="417"/>
      <c r="GPC689" s="417"/>
      <c r="GPD689" s="417"/>
      <c r="GPE689" s="411"/>
      <c r="GPF689" s="443"/>
      <c r="GPG689" s="417"/>
      <c r="GPH689" s="417"/>
      <c r="GPI689" s="417"/>
      <c r="GPJ689" s="417"/>
      <c r="GPK689" s="417"/>
      <c r="GPL689" s="417"/>
      <c r="GPM689" s="417"/>
      <c r="GPN689" s="416"/>
      <c r="GPO689" s="416"/>
      <c r="GPP689" s="416"/>
      <c r="GPQ689" s="416"/>
      <c r="GPR689" s="416"/>
      <c r="GPS689" s="416"/>
      <c r="GPT689" s="416"/>
      <c r="GPU689" s="416"/>
      <c r="GPV689" s="416"/>
      <c r="GPW689" s="416"/>
      <c r="GPX689" s="416"/>
      <c r="GPY689" s="416"/>
      <c r="GPZ689" s="416"/>
      <c r="GQA689" s="416"/>
      <c r="GQB689" s="416"/>
      <c r="GQC689" s="416"/>
      <c r="GQD689" s="416"/>
      <c r="GQE689" s="416"/>
      <c r="GQF689" s="416"/>
      <c r="GQG689" s="416"/>
      <c r="GQH689" s="416"/>
      <c r="GQI689" s="416"/>
      <c r="GQJ689" s="416"/>
      <c r="GQK689" s="416"/>
      <c r="GQL689" s="416"/>
      <c r="GQM689" s="416"/>
      <c r="GQN689" s="416"/>
      <c r="GQO689" s="416"/>
      <c r="GQP689" s="416"/>
      <c r="GQQ689" s="416"/>
      <c r="GQR689" s="416"/>
      <c r="GQS689" s="416"/>
      <c r="GQT689" s="416"/>
      <c r="GQU689" s="416"/>
      <c r="GQV689" s="416"/>
      <c r="GQW689" s="416"/>
      <c r="GQX689" s="416"/>
      <c r="GQY689" s="416"/>
      <c r="GQZ689" s="416"/>
      <c r="GRA689" s="416"/>
      <c r="GRB689" s="416"/>
      <c r="GRC689" s="416"/>
      <c r="GRD689" s="416"/>
      <c r="GRE689" s="416"/>
      <c r="GRF689" s="417"/>
      <c r="GRG689" s="417"/>
      <c r="GRH689" s="417"/>
      <c r="GRI689" s="417"/>
      <c r="GRJ689" s="417"/>
      <c r="GRK689" s="417"/>
      <c r="GRL689" s="417"/>
      <c r="GRM689" s="417"/>
      <c r="GRN689" s="417"/>
      <c r="GRO689" s="417"/>
      <c r="GRP689" s="417"/>
      <c r="GRQ689" s="417"/>
      <c r="GRR689" s="417"/>
      <c r="GRS689" s="417"/>
      <c r="GRT689" s="417"/>
      <c r="GRU689" s="417"/>
      <c r="GRV689" s="417"/>
      <c r="GRW689" s="417"/>
      <c r="GRX689" s="417"/>
      <c r="GRY689" s="417"/>
      <c r="GRZ689" s="417"/>
      <c r="GSA689" s="417"/>
      <c r="GSB689" s="417"/>
      <c r="GSC689" s="417"/>
      <c r="GSD689" s="418"/>
      <c r="GSE689" s="418"/>
      <c r="GSF689" s="418"/>
      <c r="GSG689" s="418"/>
      <c r="GSH689" s="418"/>
      <c r="GSI689" s="417"/>
      <c r="GSJ689" s="417"/>
      <c r="GSK689" s="418"/>
      <c r="GSL689" s="418"/>
      <c r="GSM689" s="417"/>
      <c r="GSN689" s="417"/>
      <c r="GSO689" s="418"/>
      <c r="GSP689" s="418"/>
      <c r="GSQ689" s="417"/>
      <c r="GSR689" s="417"/>
      <c r="GSS689" s="417"/>
      <c r="GST689" s="417"/>
      <c r="GSU689" s="417"/>
      <c r="GSV689" s="417"/>
      <c r="GSW689" s="417"/>
      <c r="GSX689" s="418"/>
      <c r="GSY689" s="418"/>
      <c r="GSZ689" s="417"/>
      <c r="GTA689" s="417"/>
      <c r="GTB689" s="418"/>
      <c r="GTC689" s="418"/>
      <c r="GTD689" s="417"/>
      <c r="GTE689" s="417"/>
      <c r="GTF689" s="417"/>
      <c r="GTG689" s="417"/>
      <c r="GTH689" s="417"/>
      <c r="GTI689" s="411"/>
      <c r="GTJ689" s="443"/>
      <c r="GTK689" s="417"/>
      <c r="GTL689" s="417"/>
      <c r="GTM689" s="417"/>
      <c r="GTN689" s="417"/>
      <c r="GTO689" s="417"/>
      <c r="GTP689" s="417"/>
      <c r="GTQ689" s="417"/>
      <c r="GTR689" s="416"/>
      <c r="GTS689" s="416"/>
      <c r="GTT689" s="416"/>
      <c r="GTU689" s="416"/>
      <c r="GTV689" s="416"/>
      <c r="GTW689" s="416"/>
      <c r="GTX689" s="416"/>
      <c r="GTY689" s="416"/>
      <c r="GTZ689" s="416"/>
      <c r="GUA689" s="416"/>
      <c r="GUB689" s="416"/>
      <c r="GUC689" s="416"/>
      <c r="GUD689" s="416"/>
      <c r="GUE689" s="416"/>
      <c r="GUF689" s="416"/>
      <c r="GUG689" s="416"/>
      <c r="GUH689" s="416"/>
      <c r="GUI689" s="416"/>
      <c r="GUJ689" s="416"/>
      <c r="GUK689" s="416"/>
      <c r="GUL689" s="416"/>
      <c r="GUM689" s="416"/>
      <c r="GUN689" s="416"/>
      <c r="GUO689" s="416"/>
      <c r="GUP689" s="416"/>
      <c r="GUQ689" s="416"/>
      <c r="GUR689" s="416"/>
      <c r="GUS689" s="416"/>
      <c r="GUT689" s="416"/>
      <c r="GUU689" s="416"/>
      <c r="GUV689" s="416"/>
      <c r="GUW689" s="416"/>
      <c r="GUX689" s="416"/>
      <c r="GUY689" s="416"/>
      <c r="GUZ689" s="416"/>
      <c r="GVA689" s="416"/>
      <c r="GVB689" s="416"/>
      <c r="GVC689" s="416"/>
      <c r="GVD689" s="416"/>
      <c r="GVE689" s="416"/>
      <c r="GVF689" s="416"/>
      <c r="GVG689" s="416"/>
      <c r="GVH689" s="416"/>
      <c r="GVI689" s="416"/>
      <c r="GVJ689" s="417"/>
      <c r="GVK689" s="417"/>
      <c r="GVL689" s="417"/>
      <c r="GVM689" s="417"/>
      <c r="GVN689" s="417"/>
      <c r="GVO689" s="417"/>
      <c r="GVP689" s="417"/>
      <c r="GVQ689" s="417"/>
      <c r="GVR689" s="417"/>
      <c r="GVS689" s="417"/>
      <c r="GVT689" s="417"/>
      <c r="GVU689" s="417"/>
      <c r="GVV689" s="417"/>
      <c r="GVW689" s="417"/>
      <c r="GVX689" s="417"/>
      <c r="GVY689" s="417"/>
      <c r="GVZ689" s="417"/>
      <c r="GWA689" s="417"/>
      <c r="GWB689" s="417"/>
      <c r="GWC689" s="417"/>
      <c r="GWD689" s="417"/>
      <c r="GWE689" s="417"/>
      <c r="GWF689" s="417"/>
      <c r="GWG689" s="417"/>
      <c r="GWH689" s="418"/>
      <c r="GWI689" s="418"/>
      <c r="GWJ689" s="418"/>
      <c r="GWK689" s="418"/>
      <c r="GWL689" s="418"/>
      <c r="GWM689" s="417"/>
      <c r="GWN689" s="417"/>
      <c r="GWO689" s="418"/>
      <c r="GWP689" s="418"/>
      <c r="GWQ689" s="417"/>
      <c r="GWR689" s="417"/>
      <c r="GWS689" s="418"/>
      <c r="GWT689" s="418"/>
      <c r="GWU689" s="417"/>
      <c r="GWV689" s="417"/>
      <c r="GWW689" s="417"/>
      <c r="GWX689" s="417"/>
      <c r="GWY689" s="417"/>
      <c r="GWZ689" s="417"/>
      <c r="GXA689" s="417"/>
      <c r="GXB689" s="418"/>
      <c r="GXC689" s="418"/>
      <c r="GXD689" s="417"/>
      <c r="GXE689" s="417"/>
      <c r="GXF689" s="418"/>
      <c r="GXG689" s="418"/>
      <c r="GXH689" s="417"/>
      <c r="GXI689" s="417"/>
      <c r="GXJ689" s="417"/>
      <c r="GXK689" s="417"/>
      <c r="GXL689" s="417"/>
      <c r="GXM689" s="411"/>
      <c r="GXN689" s="443"/>
      <c r="GXO689" s="417"/>
      <c r="GXP689" s="417"/>
      <c r="GXQ689" s="417"/>
      <c r="GXR689" s="417"/>
      <c r="GXS689" s="417"/>
      <c r="GXT689" s="417"/>
      <c r="GXU689" s="417"/>
      <c r="GXV689" s="416"/>
      <c r="GXW689" s="416"/>
      <c r="GXX689" s="416"/>
      <c r="GXY689" s="416"/>
      <c r="GXZ689" s="416"/>
      <c r="GYA689" s="416"/>
      <c r="GYB689" s="416"/>
      <c r="GYC689" s="416"/>
      <c r="GYD689" s="416"/>
      <c r="GYE689" s="416"/>
      <c r="GYF689" s="416"/>
      <c r="GYG689" s="416"/>
      <c r="GYH689" s="416"/>
      <c r="GYI689" s="416"/>
      <c r="GYJ689" s="416"/>
      <c r="GYK689" s="416"/>
      <c r="GYL689" s="416"/>
      <c r="GYM689" s="416"/>
      <c r="GYN689" s="416"/>
      <c r="GYO689" s="416"/>
      <c r="GYP689" s="416"/>
      <c r="GYQ689" s="416"/>
      <c r="GYR689" s="416"/>
      <c r="GYS689" s="416"/>
      <c r="GYT689" s="416"/>
      <c r="GYU689" s="416"/>
      <c r="GYV689" s="416"/>
      <c r="GYW689" s="416"/>
      <c r="GYX689" s="416"/>
      <c r="GYY689" s="416"/>
      <c r="GYZ689" s="416"/>
      <c r="GZA689" s="416"/>
      <c r="GZB689" s="416"/>
      <c r="GZC689" s="416"/>
      <c r="GZD689" s="416"/>
      <c r="GZE689" s="416"/>
      <c r="GZF689" s="416"/>
      <c r="GZG689" s="416"/>
      <c r="GZH689" s="416"/>
      <c r="GZI689" s="416"/>
      <c r="GZJ689" s="416"/>
      <c r="GZK689" s="416"/>
      <c r="GZL689" s="416"/>
      <c r="GZM689" s="416"/>
      <c r="GZN689" s="417"/>
      <c r="GZO689" s="417"/>
      <c r="GZP689" s="417"/>
      <c r="GZQ689" s="417"/>
      <c r="GZR689" s="417"/>
      <c r="GZS689" s="417"/>
      <c r="GZT689" s="417"/>
      <c r="GZU689" s="417"/>
      <c r="GZV689" s="417"/>
      <c r="GZW689" s="417"/>
      <c r="GZX689" s="417"/>
      <c r="GZY689" s="417"/>
      <c r="GZZ689" s="417"/>
      <c r="HAA689" s="417"/>
      <c r="HAB689" s="417"/>
      <c r="HAC689" s="417"/>
      <c r="HAD689" s="417"/>
      <c r="HAE689" s="417"/>
      <c r="HAF689" s="417"/>
      <c r="HAG689" s="417"/>
      <c r="HAH689" s="417"/>
      <c r="HAI689" s="417"/>
      <c r="HAJ689" s="417"/>
      <c r="HAK689" s="417"/>
      <c r="HAL689" s="418"/>
      <c r="HAM689" s="418"/>
      <c r="HAN689" s="418"/>
      <c r="HAO689" s="418"/>
      <c r="HAP689" s="418"/>
      <c r="HAQ689" s="417"/>
      <c r="HAR689" s="417"/>
      <c r="HAS689" s="418"/>
      <c r="HAT689" s="418"/>
      <c r="HAU689" s="417"/>
      <c r="HAV689" s="417"/>
      <c r="HAW689" s="418"/>
      <c r="HAX689" s="418"/>
      <c r="HAY689" s="417"/>
      <c r="HAZ689" s="417"/>
      <c r="HBA689" s="417"/>
      <c r="HBB689" s="417"/>
      <c r="HBC689" s="417"/>
      <c r="HBD689" s="417"/>
      <c r="HBE689" s="417"/>
      <c r="HBF689" s="418"/>
      <c r="HBG689" s="418"/>
      <c r="HBH689" s="417"/>
      <c r="HBI689" s="417"/>
      <c r="HBJ689" s="418"/>
      <c r="HBK689" s="418"/>
      <c r="HBL689" s="417"/>
      <c r="HBM689" s="417"/>
      <c r="HBN689" s="417"/>
      <c r="HBO689" s="417"/>
      <c r="HBP689" s="417"/>
      <c r="HBQ689" s="411"/>
      <c r="HBR689" s="443"/>
      <c r="HBS689" s="417"/>
      <c r="HBT689" s="417"/>
      <c r="HBU689" s="417"/>
      <c r="HBV689" s="417"/>
      <c r="HBW689" s="417"/>
      <c r="HBX689" s="417"/>
      <c r="HBY689" s="417"/>
      <c r="HBZ689" s="416"/>
      <c r="HCA689" s="416"/>
      <c r="HCB689" s="416"/>
      <c r="HCC689" s="416"/>
      <c r="HCD689" s="416"/>
      <c r="HCE689" s="416"/>
      <c r="HCF689" s="416"/>
      <c r="HCG689" s="416"/>
      <c r="HCH689" s="416"/>
      <c r="HCI689" s="416"/>
      <c r="HCJ689" s="416"/>
      <c r="HCK689" s="416"/>
      <c r="HCL689" s="416"/>
      <c r="HCM689" s="416"/>
      <c r="HCN689" s="416"/>
      <c r="HCO689" s="416"/>
      <c r="HCP689" s="416"/>
      <c r="HCQ689" s="416"/>
      <c r="HCR689" s="416"/>
      <c r="HCS689" s="416"/>
      <c r="HCT689" s="416"/>
      <c r="HCU689" s="416"/>
      <c r="HCV689" s="416"/>
      <c r="HCW689" s="416"/>
      <c r="HCX689" s="416"/>
      <c r="HCY689" s="416"/>
      <c r="HCZ689" s="416"/>
      <c r="HDA689" s="416"/>
      <c r="HDB689" s="416"/>
      <c r="HDC689" s="416"/>
      <c r="HDD689" s="416"/>
      <c r="HDE689" s="416"/>
      <c r="HDF689" s="416"/>
      <c r="HDG689" s="416"/>
      <c r="HDH689" s="416"/>
      <c r="HDI689" s="416"/>
      <c r="HDJ689" s="416"/>
      <c r="HDK689" s="416"/>
      <c r="HDL689" s="416"/>
      <c r="HDM689" s="416"/>
      <c r="HDN689" s="416"/>
      <c r="HDO689" s="416"/>
      <c r="HDP689" s="416"/>
      <c r="HDQ689" s="416"/>
      <c r="HDR689" s="417"/>
      <c r="HDS689" s="417"/>
      <c r="HDT689" s="417"/>
      <c r="HDU689" s="417"/>
      <c r="HDV689" s="417"/>
      <c r="HDW689" s="417"/>
      <c r="HDX689" s="417"/>
      <c r="HDY689" s="417"/>
      <c r="HDZ689" s="417"/>
      <c r="HEA689" s="417"/>
      <c r="HEB689" s="417"/>
      <c r="HEC689" s="417"/>
      <c r="HED689" s="417"/>
      <c r="HEE689" s="417"/>
      <c r="HEF689" s="417"/>
      <c r="HEG689" s="417"/>
      <c r="HEH689" s="417"/>
      <c r="HEI689" s="417"/>
      <c r="HEJ689" s="417"/>
      <c r="HEK689" s="417"/>
      <c r="HEL689" s="417"/>
      <c r="HEM689" s="417"/>
      <c r="HEN689" s="417"/>
      <c r="HEO689" s="417"/>
      <c r="HEP689" s="418"/>
      <c r="HEQ689" s="418"/>
      <c r="HER689" s="418"/>
      <c r="HES689" s="418"/>
      <c r="HET689" s="418"/>
      <c r="HEU689" s="417"/>
      <c r="HEV689" s="417"/>
      <c r="HEW689" s="418"/>
      <c r="HEX689" s="418"/>
      <c r="HEY689" s="417"/>
      <c r="HEZ689" s="417"/>
      <c r="HFA689" s="418"/>
      <c r="HFB689" s="418"/>
      <c r="HFC689" s="417"/>
      <c r="HFD689" s="417"/>
      <c r="HFE689" s="417"/>
      <c r="HFF689" s="417"/>
      <c r="HFG689" s="417"/>
      <c r="HFH689" s="417"/>
      <c r="HFI689" s="417"/>
      <c r="HFJ689" s="418"/>
      <c r="HFK689" s="418"/>
      <c r="HFL689" s="417"/>
      <c r="HFM689" s="417"/>
      <c r="HFN689" s="418"/>
      <c r="HFO689" s="418"/>
      <c r="HFP689" s="417"/>
      <c r="HFQ689" s="417"/>
      <c r="HFR689" s="417"/>
      <c r="HFS689" s="417"/>
      <c r="HFT689" s="417"/>
      <c r="HFU689" s="411"/>
      <c r="HFV689" s="443"/>
      <c r="HFW689" s="417"/>
      <c r="HFX689" s="417"/>
      <c r="HFY689" s="417"/>
      <c r="HFZ689" s="417"/>
      <c r="HGA689" s="417"/>
      <c r="HGB689" s="417"/>
      <c r="HGC689" s="417"/>
      <c r="HGD689" s="416"/>
      <c r="HGE689" s="416"/>
      <c r="HGF689" s="416"/>
      <c r="HGG689" s="416"/>
      <c r="HGH689" s="416"/>
      <c r="HGI689" s="416"/>
      <c r="HGJ689" s="416"/>
      <c r="HGK689" s="416"/>
      <c r="HGL689" s="416"/>
      <c r="HGM689" s="416"/>
      <c r="HGN689" s="416"/>
      <c r="HGO689" s="416"/>
      <c r="HGP689" s="416"/>
      <c r="HGQ689" s="416"/>
      <c r="HGR689" s="416"/>
      <c r="HGS689" s="416"/>
      <c r="HGT689" s="416"/>
      <c r="HGU689" s="416"/>
      <c r="HGV689" s="416"/>
      <c r="HGW689" s="416"/>
      <c r="HGX689" s="416"/>
      <c r="HGY689" s="416"/>
      <c r="HGZ689" s="416"/>
      <c r="HHA689" s="416"/>
      <c r="HHB689" s="416"/>
      <c r="HHC689" s="416"/>
      <c r="HHD689" s="416"/>
      <c r="HHE689" s="416"/>
      <c r="HHF689" s="416"/>
      <c r="HHG689" s="416"/>
      <c r="HHH689" s="416"/>
      <c r="HHI689" s="416"/>
      <c r="HHJ689" s="416"/>
      <c r="HHK689" s="416"/>
      <c r="HHL689" s="416"/>
      <c r="HHM689" s="416"/>
      <c r="HHN689" s="416"/>
      <c r="HHO689" s="416"/>
      <c r="HHP689" s="416"/>
      <c r="HHQ689" s="416"/>
      <c r="HHR689" s="416"/>
      <c r="HHS689" s="416"/>
      <c r="HHT689" s="416"/>
      <c r="HHU689" s="416"/>
      <c r="HHV689" s="417"/>
      <c r="HHW689" s="417"/>
      <c r="HHX689" s="417"/>
      <c r="HHY689" s="417"/>
      <c r="HHZ689" s="417"/>
      <c r="HIA689" s="417"/>
      <c r="HIB689" s="417"/>
      <c r="HIC689" s="417"/>
      <c r="HID689" s="417"/>
      <c r="HIE689" s="417"/>
      <c r="HIF689" s="417"/>
      <c r="HIG689" s="417"/>
      <c r="HIH689" s="417"/>
      <c r="HII689" s="417"/>
      <c r="HIJ689" s="417"/>
      <c r="HIK689" s="417"/>
      <c r="HIL689" s="417"/>
      <c r="HIM689" s="417"/>
      <c r="HIN689" s="417"/>
      <c r="HIO689" s="417"/>
      <c r="HIP689" s="417"/>
      <c r="HIQ689" s="417"/>
      <c r="HIR689" s="417"/>
      <c r="HIS689" s="417"/>
      <c r="HIT689" s="418"/>
      <c r="HIU689" s="418"/>
      <c r="HIV689" s="418"/>
      <c r="HIW689" s="418"/>
      <c r="HIX689" s="418"/>
      <c r="HIY689" s="417"/>
      <c r="HIZ689" s="417"/>
      <c r="HJA689" s="418"/>
      <c r="HJB689" s="418"/>
      <c r="HJC689" s="417"/>
      <c r="HJD689" s="417"/>
      <c r="HJE689" s="418"/>
      <c r="HJF689" s="418"/>
      <c r="HJG689" s="417"/>
      <c r="HJH689" s="417"/>
      <c r="HJI689" s="417"/>
      <c r="HJJ689" s="417"/>
      <c r="HJK689" s="417"/>
      <c r="HJL689" s="417"/>
      <c r="HJM689" s="417"/>
      <c r="HJN689" s="418"/>
      <c r="HJO689" s="418"/>
      <c r="HJP689" s="417"/>
      <c r="HJQ689" s="417"/>
      <c r="HJR689" s="418"/>
      <c r="HJS689" s="418"/>
      <c r="HJT689" s="417"/>
      <c r="HJU689" s="417"/>
      <c r="HJV689" s="417"/>
      <c r="HJW689" s="417"/>
      <c r="HJX689" s="417"/>
      <c r="HJY689" s="411"/>
      <c r="HJZ689" s="443"/>
      <c r="HKA689" s="417"/>
      <c r="HKB689" s="417"/>
      <c r="HKC689" s="417"/>
      <c r="HKD689" s="417"/>
      <c r="HKE689" s="417"/>
      <c r="HKF689" s="417"/>
      <c r="HKG689" s="417"/>
      <c r="HKH689" s="416"/>
      <c r="HKI689" s="416"/>
      <c r="HKJ689" s="416"/>
      <c r="HKK689" s="416"/>
      <c r="HKL689" s="416"/>
      <c r="HKM689" s="416"/>
      <c r="HKN689" s="416"/>
      <c r="HKO689" s="416"/>
      <c r="HKP689" s="416"/>
      <c r="HKQ689" s="416"/>
      <c r="HKR689" s="416"/>
      <c r="HKS689" s="416"/>
      <c r="HKT689" s="416"/>
      <c r="HKU689" s="416"/>
      <c r="HKV689" s="416"/>
      <c r="HKW689" s="416"/>
      <c r="HKX689" s="416"/>
      <c r="HKY689" s="416"/>
      <c r="HKZ689" s="416"/>
      <c r="HLA689" s="416"/>
      <c r="HLB689" s="416"/>
      <c r="HLC689" s="416"/>
      <c r="HLD689" s="416"/>
      <c r="HLE689" s="416"/>
      <c r="HLF689" s="416"/>
      <c r="HLG689" s="416"/>
      <c r="HLH689" s="416"/>
      <c r="HLI689" s="416"/>
      <c r="HLJ689" s="416"/>
      <c r="HLK689" s="416"/>
      <c r="HLL689" s="416"/>
      <c r="HLM689" s="416"/>
      <c r="HLN689" s="416"/>
      <c r="HLO689" s="416"/>
      <c r="HLP689" s="416"/>
      <c r="HLQ689" s="416"/>
      <c r="HLR689" s="416"/>
      <c r="HLS689" s="416"/>
      <c r="HLT689" s="416"/>
      <c r="HLU689" s="416"/>
      <c r="HLV689" s="416"/>
      <c r="HLW689" s="416"/>
      <c r="HLX689" s="416"/>
      <c r="HLY689" s="416"/>
      <c r="HLZ689" s="417"/>
      <c r="HMA689" s="417"/>
      <c r="HMB689" s="417"/>
      <c r="HMC689" s="417"/>
      <c r="HMD689" s="417"/>
      <c r="HME689" s="417"/>
      <c r="HMF689" s="417"/>
      <c r="HMG689" s="417"/>
      <c r="HMH689" s="417"/>
      <c r="HMI689" s="417"/>
      <c r="HMJ689" s="417"/>
      <c r="HMK689" s="417"/>
      <c r="HML689" s="417"/>
      <c r="HMM689" s="417"/>
      <c r="HMN689" s="417"/>
      <c r="HMO689" s="417"/>
      <c r="HMP689" s="417"/>
      <c r="HMQ689" s="417"/>
      <c r="HMR689" s="417"/>
      <c r="HMS689" s="417"/>
      <c r="HMT689" s="417"/>
      <c r="HMU689" s="417"/>
      <c r="HMV689" s="417"/>
      <c r="HMW689" s="417"/>
      <c r="HMX689" s="418"/>
      <c r="HMY689" s="418"/>
      <c r="HMZ689" s="418"/>
      <c r="HNA689" s="418"/>
      <c r="HNB689" s="418"/>
      <c r="HNC689" s="417"/>
      <c r="HND689" s="417"/>
      <c r="HNE689" s="418"/>
      <c r="HNF689" s="418"/>
      <c r="HNG689" s="417"/>
      <c r="HNH689" s="417"/>
      <c r="HNI689" s="418"/>
      <c r="HNJ689" s="418"/>
      <c r="HNK689" s="417"/>
      <c r="HNL689" s="417"/>
      <c r="HNM689" s="417"/>
      <c r="HNN689" s="417"/>
      <c r="HNO689" s="417"/>
      <c r="HNP689" s="417"/>
      <c r="HNQ689" s="417"/>
      <c r="HNR689" s="418"/>
      <c r="HNS689" s="418"/>
      <c r="HNT689" s="417"/>
      <c r="HNU689" s="417"/>
      <c r="HNV689" s="418"/>
      <c r="HNW689" s="418"/>
      <c r="HNX689" s="417"/>
      <c r="HNY689" s="417"/>
      <c r="HNZ689" s="417"/>
      <c r="HOA689" s="417"/>
      <c r="HOB689" s="417"/>
      <c r="HOC689" s="411"/>
      <c r="HOD689" s="443"/>
      <c r="HOE689" s="417"/>
      <c r="HOF689" s="417"/>
      <c r="HOG689" s="417"/>
      <c r="HOH689" s="417"/>
      <c r="HOI689" s="417"/>
      <c r="HOJ689" s="417"/>
      <c r="HOK689" s="417"/>
      <c r="HOL689" s="416"/>
      <c r="HOM689" s="416"/>
      <c r="HON689" s="416"/>
      <c r="HOO689" s="416"/>
      <c r="HOP689" s="416"/>
      <c r="HOQ689" s="416"/>
      <c r="HOR689" s="416"/>
      <c r="HOS689" s="416"/>
      <c r="HOT689" s="416"/>
      <c r="HOU689" s="416"/>
      <c r="HOV689" s="416"/>
      <c r="HOW689" s="416"/>
      <c r="HOX689" s="416"/>
      <c r="HOY689" s="416"/>
      <c r="HOZ689" s="416"/>
      <c r="HPA689" s="416"/>
      <c r="HPB689" s="416"/>
      <c r="HPC689" s="416"/>
      <c r="HPD689" s="416"/>
      <c r="HPE689" s="416"/>
      <c r="HPF689" s="416"/>
      <c r="HPG689" s="416"/>
      <c r="HPH689" s="416"/>
      <c r="HPI689" s="416"/>
      <c r="HPJ689" s="416"/>
      <c r="HPK689" s="416"/>
      <c r="HPL689" s="416"/>
      <c r="HPM689" s="416"/>
      <c r="HPN689" s="416"/>
      <c r="HPO689" s="416"/>
      <c r="HPP689" s="416"/>
      <c r="HPQ689" s="416"/>
      <c r="HPR689" s="416"/>
      <c r="HPS689" s="416"/>
      <c r="HPT689" s="416"/>
      <c r="HPU689" s="416"/>
      <c r="HPV689" s="416"/>
      <c r="HPW689" s="416"/>
      <c r="HPX689" s="416"/>
      <c r="HPY689" s="416"/>
      <c r="HPZ689" s="416"/>
      <c r="HQA689" s="416"/>
      <c r="HQB689" s="416"/>
      <c r="HQC689" s="416"/>
      <c r="HQD689" s="417"/>
      <c r="HQE689" s="417"/>
      <c r="HQF689" s="417"/>
      <c r="HQG689" s="417"/>
      <c r="HQH689" s="417"/>
      <c r="HQI689" s="417"/>
      <c r="HQJ689" s="417"/>
      <c r="HQK689" s="417"/>
      <c r="HQL689" s="417"/>
      <c r="HQM689" s="417"/>
      <c r="HQN689" s="417"/>
      <c r="HQO689" s="417"/>
      <c r="HQP689" s="417"/>
      <c r="HQQ689" s="417"/>
      <c r="HQR689" s="417"/>
      <c r="HQS689" s="417"/>
      <c r="HQT689" s="417"/>
      <c r="HQU689" s="417"/>
      <c r="HQV689" s="417"/>
      <c r="HQW689" s="417"/>
      <c r="HQX689" s="417"/>
      <c r="HQY689" s="417"/>
      <c r="HQZ689" s="417"/>
      <c r="HRA689" s="417"/>
      <c r="HRB689" s="418"/>
      <c r="HRC689" s="418"/>
      <c r="HRD689" s="418"/>
      <c r="HRE689" s="418"/>
      <c r="HRF689" s="418"/>
      <c r="HRG689" s="417"/>
      <c r="HRH689" s="417"/>
      <c r="HRI689" s="418"/>
      <c r="HRJ689" s="418"/>
      <c r="HRK689" s="417"/>
      <c r="HRL689" s="417"/>
      <c r="HRM689" s="418"/>
      <c r="HRN689" s="418"/>
      <c r="HRO689" s="417"/>
      <c r="HRP689" s="417"/>
      <c r="HRQ689" s="417"/>
      <c r="HRR689" s="417"/>
      <c r="HRS689" s="417"/>
      <c r="HRT689" s="417"/>
      <c r="HRU689" s="417"/>
      <c r="HRV689" s="418"/>
      <c r="HRW689" s="418"/>
      <c r="HRX689" s="417"/>
      <c r="HRY689" s="417"/>
      <c r="HRZ689" s="418"/>
      <c r="HSA689" s="418"/>
      <c r="HSB689" s="417"/>
      <c r="HSC689" s="417"/>
      <c r="HSD689" s="417"/>
      <c r="HSE689" s="417"/>
      <c r="HSF689" s="417"/>
      <c r="HSG689" s="411"/>
      <c r="HSH689" s="443"/>
      <c r="HSI689" s="417"/>
      <c r="HSJ689" s="417"/>
      <c r="HSK689" s="417"/>
      <c r="HSL689" s="417"/>
      <c r="HSM689" s="417"/>
      <c r="HSN689" s="417"/>
      <c r="HSO689" s="417"/>
      <c r="HSP689" s="416"/>
      <c r="HSQ689" s="416"/>
      <c r="HSR689" s="416"/>
      <c r="HSS689" s="416"/>
      <c r="HST689" s="416"/>
      <c r="HSU689" s="416"/>
      <c r="HSV689" s="416"/>
      <c r="HSW689" s="416"/>
      <c r="HSX689" s="416"/>
      <c r="HSY689" s="416"/>
      <c r="HSZ689" s="416"/>
      <c r="HTA689" s="416"/>
      <c r="HTB689" s="416"/>
      <c r="HTC689" s="416"/>
      <c r="HTD689" s="416"/>
      <c r="HTE689" s="416"/>
      <c r="HTF689" s="416"/>
      <c r="HTG689" s="416"/>
      <c r="HTH689" s="416"/>
      <c r="HTI689" s="416"/>
      <c r="HTJ689" s="416"/>
      <c r="HTK689" s="416"/>
      <c r="HTL689" s="416"/>
      <c r="HTM689" s="416"/>
      <c r="HTN689" s="416"/>
      <c r="HTO689" s="416"/>
      <c r="HTP689" s="416"/>
      <c r="HTQ689" s="416"/>
      <c r="HTR689" s="416"/>
      <c r="HTS689" s="416"/>
      <c r="HTT689" s="416"/>
      <c r="HTU689" s="416"/>
      <c r="HTV689" s="416"/>
      <c r="HTW689" s="416"/>
      <c r="HTX689" s="416"/>
      <c r="HTY689" s="416"/>
      <c r="HTZ689" s="416"/>
      <c r="HUA689" s="416"/>
      <c r="HUB689" s="416"/>
      <c r="HUC689" s="416"/>
      <c r="HUD689" s="416"/>
      <c r="HUE689" s="416"/>
      <c r="HUF689" s="416"/>
      <c r="HUG689" s="416"/>
      <c r="HUH689" s="417"/>
      <c r="HUI689" s="417"/>
      <c r="HUJ689" s="417"/>
      <c r="HUK689" s="417"/>
      <c r="HUL689" s="417"/>
      <c r="HUM689" s="417"/>
      <c r="HUN689" s="417"/>
      <c r="HUO689" s="417"/>
      <c r="HUP689" s="417"/>
      <c r="HUQ689" s="417"/>
      <c r="HUR689" s="417"/>
      <c r="HUS689" s="417"/>
      <c r="HUT689" s="417"/>
      <c r="HUU689" s="417"/>
      <c r="HUV689" s="417"/>
      <c r="HUW689" s="417"/>
      <c r="HUX689" s="417"/>
      <c r="HUY689" s="417"/>
      <c r="HUZ689" s="417"/>
      <c r="HVA689" s="417"/>
      <c r="HVB689" s="417"/>
      <c r="HVC689" s="417"/>
      <c r="HVD689" s="417"/>
      <c r="HVE689" s="417"/>
      <c r="HVF689" s="418"/>
      <c r="HVG689" s="418"/>
      <c r="HVH689" s="418"/>
      <c r="HVI689" s="418"/>
      <c r="HVJ689" s="418"/>
      <c r="HVK689" s="417"/>
      <c r="HVL689" s="417"/>
      <c r="HVM689" s="418"/>
      <c r="HVN689" s="418"/>
      <c r="HVO689" s="417"/>
      <c r="HVP689" s="417"/>
      <c r="HVQ689" s="418"/>
      <c r="HVR689" s="418"/>
      <c r="HVS689" s="417"/>
      <c r="HVT689" s="417"/>
      <c r="HVU689" s="417"/>
      <c r="HVV689" s="417"/>
      <c r="HVW689" s="417"/>
      <c r="HVX689" s="417"/>
      <c r="HVY689" s="417"/>
      <c r="HVZ689" s="418"/>
      <c r="HWA689" s="418"/>
      <c r="HWB689" s="417"/>
      <c r="HWC689" s="417"/>
      <c r="HWD689" s="418"/>
      <c r="HWE689" s="418"/>
      <c r="HWF689" s="417"/>
      <c r="HWG689" s="417"/>
      <c r="HWH689" s="417"/>
      <c r="HWI689" s="417"/>
      <c r="HWJ689" s="417"/>
      <c r="HWK689" s="411"/>
      <c r="HWL689" s="443"/>
      <c r="HWM689" s="417"/>
      <c r="HWN689" s="417"/>
      <c r="HWO689" s="417"/>
      <c r="HWP689" s="417"/>
      <c r="HWQ689" s="417"/>
      <c r="HWR689" s="417"/>
      <c r="HWS689" s="417"/>
      <c r="HWT689" s="416"/>
      <c r="HWU689" s="416"/>
      <c r="HWV689" s="416"/>
      <c r="HWW689" s="416"/>
      <c r="HWX689" s="416"/>
      <c r="HWY689" s="416"/>
      <c r="HWZ689" s="416"/>
      <c r="HXA689" s="416"/>
      <c r="HXB689" s="416"/>
      <c r="HXC689" s="416"/>
      <c r="HXD689" s="416"/>
      <c r="HXE689" s="416"/>
      <c r="HXF689" s="416"/>
      <c r="HXG689" s="416"/>
      <c r="HXH689" s="416"/>
      <c r="HXI689" s="416"/>
      <c r="HXJ689" s="416"/>
      <c r="HXK689" s="416"/>
      <c r="HXL689" s="416"/>
      <c r="HXM689" s="416"/>
      <c r="HXN689" s="416"/>
      <c r="HXO689" s="416"/>
      <c r="HXP689" s="416"/>
      <c r="HXQ689" s="416"/>
      <c r="HXR689" s="416"/>
      <c r="HXS689" s="416"/>
      <c r="HXT689" s="416"/>
      <c r="HXU689" s="416"/>
      <c r="HXV689" s="416"/>
      <c r="HXW689" s="416"/>
      <c r="HXX689" s="416"/>
      <c r="HXY689" s="416"/>
      <c r="HXZ689" s="416"/>
      <c r="HYA689" s="416"/>
      <c r="HYB689" s="416"/>
      <c r="HYC689" s="416"/>
      <c r="HYD689" s="416"/>
      <c r="HYE689" s="416"/>
      <c r="HYF689" s="416"/>
      <c r="HYG689" s="416"/>
      <c r="HYH689" s="416"/>
      <c r="HYI689" s="416"/>
      <c r="HYJ689" s="416"/>
      <c r="HYK689" s="416"/>
      <c r="HYL689" s="417"/>
      <c r="HYM689" s="417"/>
      <c r="HYN689" s="417"/>
      <c r="HYO689" s="417"/>
      <c r="HYP689" s="417"/>
      <c r="HYQ689" s="417"/>
      <c r="HYR689" s="417"/>
      <c r="HYS689" s="417"/>
      <c r="HYT689" s="417"/>
      <c r="HYU689" s="417"/>
      <c r="HYV689" s="417"/>
      <c r="HYW689" s="417"/>
      <c r="HYX689" s="417"/>
      <c r="HYY689" s="417"/>
      <c r="HYZ689" s="417"/>
      <c r="HZA689" s="417"/>
      <c r="HZB689" s="417"/>
      <c r="HZC689" s="417"/>
      <c r="HZD689" s="417"/>
      <c r="HZE689" s="417"/>
      <c r="HZF689" s="417"/>
      <c r="HZG689" s="417"/>
      <c r="HZH689" s="417"/>
      <c r="HZI689" s="417"/>
      <c r="HZJ689" s="418"/>
      <c r="HZK689" s="418"/>
      <c r="HZL689" s="418"/>
      <c r="HZM689" s="418"/>
      <c r="HZN689" s="418"/>
      <c r="HZO689" s="417"/>
      <c r="HZP689" s="417"/>
      <c r="HZQ689" s="418"/>
      <c r="HZR689" s="418"/>
      <c r="HZS689" s="417"/>
      <c r="HZT689" s="417"/>
      <c r="HZU689" s="418"/>
      <c r="HZV689" s="418"/>
      <c r="HZW689" s="417"/>
      <c r="HZX689" s="417"/>
      <c r="HZY689" s="417"/>
      <c r="HZZ689" s="417"/>
      <c r="IAA689" s="417"/>
      <c r="IAB689" s="417"/>
      <c r="IAC689" s="417"/>
      <c r="IAD689" s="418"/>
      <c r="IAE689" s="418"/>
      <c r="IAF689" s="417"/>
      <c r="IAG689" s="417"/>
      <c r="IAH689" s="418"/>
      <c r="IAI689" s="418"/>
      <c r="IAJ689" s="417"/>
      <c r="IAK689" s="417"/>
      <c r="IAL689" s="417"/>
      <c r="IAM689" s="417"/>
      <c r="IAN689" s="417"/>
      <c r="IAO689" s="411"/>
      <c r="IAP689" s="443"/>
      <c r="IAQ689" s="417"/>
      <c r="IAR689" s="417"/>
      <c r="IAS689" s="417"/>
      <c r="IAT689" s="417"/>
      <c r="IAU689" s="417"/>
      <c r="IAV689" s="417"/>
      <c r="IAW689" s="417"/>
      <c r="IAX689" s="416"/>
      <c r="IAY689" s="416"/>
      <c r="IAZ689" s="416"/>
      <c r="IBA689" s="416"/>
      <c r="IBB689" s="416"/>
      <c r="IBC689" s="416"/>
      <c r="IBD689" s="416"/>
      <c r="IBE689" s="416"/>
      <c r="IBF689" s="416"/>
      <c r="IBG689" s="416"/>
      <c r="IBH689" s="416"/>
      <c r="IBI689" s="416"/>
      <c r="IBJ689" s="416"/>
      <c r="IBK689" s="416"/>
      <c r="IBL689" s="416"/>
      <c r="IBM689" s="416"/>
      <c r="IBN689" s="416"/>
      <c r="IBO689" s="416"/>
      <c r="IBP689" s="416"/>
      <c r="IBQ689" s="416"/>
      <c r="IBR689" s="416"/>
      <c r="IBS689" s="416"/>
      <c r="IBT689" s="416"/>
      <c r="IBU689" s="416"/>
      <c r="IBV689" s="416"/>
      <c r="IBW689" s="416"/>
      <c r="IBX689" s="416"/>
      <c r="IBY689" s="416"/>
      <c r="IBZ689" s="416"/>
      <c r="ICA689" s="416"/>
      <c r="ICB689" s="416"/>
      <c r="ICC689" s="416"/>
      <c r="ICD689" s="416"/>
      <c r="ICE689" s="416"/>
      <c r="ICF689" s="416"/>
      <c r="ICG689" s="416"/>
      <c r="ICH689" s="416"/>
      <c r="ICI689" s="416"/>
      <c r="ICJ689" s="416"/>
      <c r="ICK689" s="416"/>
      <c r="ICL689" s="416"/>
      <c r="ICM689" s="416"/>
      <c r="ICN689" s="416"/>
      <c r="ICO689" s="416"/>
      <c r="ICP689" s="417"/>
      <c r="ICQ689" s="417"/>
      <c r="ICR689" s="417"/>
      <c r="ICS689" s="417"/>
      <c r="ICT689" s="417"/>
      <c r="ICU689" s="417"/>
      <c r="ICV689" s="417"/>
      <c r="ICW689" s="417"/>
      <c r="ICX689" s="417"/>
      <c r="ICY689" s="417"/>
      <c r="ICZ689" s="417"/>
      <c r="IDA689" s="417"/>
      <c r="IDB689" s="417"/>
      <c r="IDC689" s="417"/>
      <c r="IDD689" s="417"/>
      <c r="IDE689" s="417"/>
      <c r="IDF689" s="417"/>
      <c r="IDG689" s="417"/>
      <c r="IDH689" s="417"/>
      <c r="IDI689" s="417"/>
      <c r="IDJ689" s="417"/>
      <c r="IDK689" s="417"/>
      <c r="IDL689" s="417"/>
      <c r="IDM689" s="417"/>
      <c r="IDN689" s="418"/>
      <c r="IDO689" s="418"/>
      <c r="IDP689" s="418"/>
      <c r="IDQ689" s="418"/>
      <c r="IDR689" s="418"/>
      <c r="IDS689" s="417"/>
      <c r="IDT689" s="417"/>
      <c r="IDU689" s="418"/>
      <c r="IDV689" s="418"/>
      <c r="IDW689" s="417"/>
      <c r="IDX689" s="417"/>
      <c r="IDY689" s="418"/>
      <c r="IDZ689" s="418"/>
      <c r="IEA689" s="417"/>
      <c r="IEB689" s="417"/>
      <c r="IEC689" s="417"/>
      <c r="IED689" s="417"/>
      <c r="IEE689" s="417"/>
      <c r="IEF689" s="417"/>
      <c r="IEG689" s="417"/>
      <c r="IEH689" s="418"/>
      <c r="IEI689" s="418"/>
      <c r="IEJ689" s="417"/>
      <c r="IEK689" s="417"/>
      <c r="IEL689" s="418"/>
      <c r="IEM689" s="418"/>
      <c r="IEN689" s="417"/>
      <c r="IEO689" s="417"/>
      <c r="IEP689" s="417"/>
      <c r="IEQ689" s="417"/>
      <c r="IER689" s="417"/>
      <c r="IES689" s="411"/>
      <c r="IET689" s="443"/>
      <c r="IEU689" s="417"/>
      <c r="IEV689" s="417"/>
      <c r="IEW689" s="417"/>
      <c r="IEX689" s="417"/>
      <c r="IEY689" s="417"/>
      <c r="IEZ689" s="417"/>
      <c r="IFA689" s="417"/>
      <c r="IFB689" s="416"/>
      <c r="IFC689" s="416"/>
      <c r="IFD689" s="416"/>
      <c r="IFE689" s="416"/>
      <c r="IFF689" s="416"/>
      <c r="IFG689" s="416"/>
      <c r="IFH689" s="416"/>
      <c r="IFI689" s="416"/>
      <c r="IFJ689" s="416"/>
      <c r="IFK689" s="416"/>
      <c r="IFL689" s="416"/>
      <c r="IFM689" s="416"/>
      <c r="IFN689" s="416"/>
      <c r="IFO689" s="416"/>
      <c r="IFP689" s="416"/>
      <c r="IFQ689" s="416"/>
      <c r="IFR689" s="416"/>
      <c r="IFS689" s="416"/>
      <c r="IFT689" s="416"/>
      <c r="IFU689" s="416"/>
      <c r="IFV689" s="416"/>
      <c r="IFW689" s="416"/>
      <c r="IFX689" s="416"/>
      <c r="IFY689" s="416"/>
      <c r="IFZ689" s="416"/>
      <c r="IGA689" s="416"/>
      <c r="IGB689" s="416"/>
      <c r="IGC689" s="416"/>
      <c r="IGD689" s="416"/>
      <c r="IGE689" s="416"/>
      <c r="IGF689" s="416"/>
      <c r="IGG689" s="416"/>
      <c r="IGH689" s="416"/>
      <c r="IGI689" s="416"/>
      <c r="IGJ689" s="416"/>
      <c r="IGK689" s="416"/>
      <c r="IGL689" s="416"/>
      <c r="IGM689" s="416"/>
      <c r="IGN689" s="416"/>
      <c r="IGO689" s="416"/>
      <c r="IGP689" s="416"/>
      <c r="IGQ689" s="416"/>
      <c r="IGR689" s="416"/>
      <c r="IGS689" s="416"/>
      <c r="IGT689" s="417"/>
      <c r="IGU689" s="417"/>
      <c r="IGV689" s="417"/>
      <c r="IGW689" s="417"/>
      <c r="IGX689" s="417"/>
      <c r="IGY689" s="417"/>
      <c r="IGZ689" s="417"/>
      <c r="IHA689" s="417"/>
      <c r="IHB689" s="417"/>
      <c r="IHC689" s="417"/>
      <c r="IHD689" s="417"/>
      <c r="IHE689" s="417"/>
      <c r="IHF689" s="417"/>
      <c r="IHG689" s="417"/>
      <c r="IHH689" s="417"/>
      <c r="IHI689" s="417"/>
      <c r="IHJ689" s="417"/>
      <c r="IHK689" s="417"/>
      <c r="IHL689" s="417"/>
      <c r="IHM689" s="417"/>
      <c r="IHN689" s="417"/>
      <c r="IHO689" s="417"/>
      <c r="IHP689" s="417"/>
      <c r="IHQ689" s="417"/>
      <c r="IHR689" s="418"/>
      <c r="IHS689" s="418"/>
      <c r="IHT689" s="418"/>
      <c r="IHU689" s="418"/>
      <c r="IHV689" s="418"/>
      <c r="IHW689" s="417"/>
      <c r="IHX689" s="417"/>
      <c r="IHY689" s="418"/>
      <c r="IHZ689" s="418"/>
      <c r="IIA689" s="417"/>
      <c r="IIB689" s="417"/>
      <c r="IIC689" s="418"/>
      <c r="IID689" s="418"/>
      <c r="IIE689" s="417"/>
      <c r="IIF689" s="417"/>
      <c r="IIG689" s="417"/>
      <c r="IIH689" s="417"/>
      <c r="III689" s="417"/>
      <c r="IIJ689" s="417"/>
      <c r="IIK689" s="417"/>
      <c r="IIL689" s="418"/>
      <c r="IIM689" s="418"/>
      <c r="IIN689" s="417"/>
      <c r="IIO689" s="417"/>
      <c r="IIP689" s="418"/>
      <c r="IIQ689" s="418"/>
      <c r="IIR689" s="417"/>
      <c r="IIS689" s="417"/>
      <c r="IIT689" s="417"/>
      <c r="IIU689" s="417"/>
      <c r="IIV689" s="417"/>
      <c r="IIW689" s="411"/>
      <c r="IIX689" s="443"/>
      <c r="IIY689" s="417"/>
      <c r="IIZ689" s="417"/>
      <c r="IJA689" s="417"/>
      <c r="IJB689" s="417"/>
      <c r="IJC689" s="417"/>
      <c r="IJD689" s="417"/>
      <c r="IJE689" s="417"/>
      <c r="IJF689" s="416"/>
      <c r="IJG689" s="416"/>
      <c r="IJH689" s="416"/>
      <c r="IJI689" s="416"/>
      <c r="IJJ689" s="416"/>
      <c r="IJK689" s="416"/>
      <c r="IJL689" s="416"/>
      <c r="IJM689" s="416"/>
      <c r="IJN689" s="416"/>
      <c r="IJO689" s="416"/>
      <c r="IJP689" s="416"/>
      <c r="IJQ689" s="416"/>
      <c r="IJR689" s="416"/>
      <c r="IJS689" s="416"/>
      <c r="IJT689" s="416"/>
      <c r="IJU689" s="416"/>
      <c r="IJV689" s="416"/>
      <c r="IJW689" s="416"/>
      <c r="IJX689" s="416"/>
      <c r="IJY689" s="416"/>
      <c r="IJZ689" s="416"/>
      <c r="IKA689" s="416"/>
      <c r="IKB689" s="416"/>
      <c r="IKC689" s="416"/>
      <c r="IKD689" s="416"/>
      <c r="IKE689" s="416"/>
      <c r="IKF689" s="416"/>
      <c r="IKG689" s="416"/>
      <c r="IKH689" s="416"/>
      <c r="IKI689" s="416"/>
      <c r="IKJ689" s="416"/>
      <c r="IKK689" s="416"/>
      <c r="IKL689" s="416"/>
      <c r="IKM689" s="416"/>
      <c r="IKN689" s="416"/>
      <c r="IKO689" s="416"/>
      <c r="IKP689" s="416"/>
      <c r="IKQ689" s="416"/>
      <c r="IKR689" s="416"/>
      <c r="IKS689" s="416"/>
      <c r="IKT689" s="416"/>
      <c r="IKU689" s="416"/>
      <c r="IKV689" s="416"/>
      <c r="IKW689" s="416"/>
      <c r="IKX689" s="417"/>
      <c r="IKY689" s="417"/>
      <c r="IKZ689" s="417"/>
      <c r="ILA689" s="417"/>
      <c r="ILB689" s="417"/>
      <c r="ILC689" s="417"/>
      <c r="ILD689" s="417"/>
      <c r="ILE689" s="417"/>
      <c r="ILF689" s="417"/>
      <c r="ILG689" s="417"/>
      <c r="ILH689" s="417"/>
      <c r="ILI689" s="417"/>
      <c r="ILJ689" s="417"/>
      <c r="ILK689" s="417"/>
      <c r="ILL689" s="417"/>
      <c r="ILM689" s="417"/>
      <c r="ILN689" s="417"/>
      <c r="ILO689" s="417"/>
      <c r="ILP689" s="417"/>
      <c r="ILQ689" s="417"/>
      <c r="ILR689" s="417"/>
      <c r="ILS689" s="417"/>
      <c r="ILT689" s="417"/>
      <c r="ILU689" s="417"/>
      <c r="ILV689" s="418"/>
      <c r="ILW689" s="418"/>
      <c r="ILX689" s="418"/>
      <c r="ILY689" s="418"/>
      <c r="ILZ689" s="418"/>
      <c r="IMA689" s="417"/>
      <c r="IMB689" s="417"/>
      <c r="IMC689" s="418"/>
      <c r="IMD689" s="418"/>
      <c r="IME689" s="417"/>
      <c r="IMF689" s="417"/>
      <c r="IMG689" s="418"/>
      <c r="IMH689" s="418"/>
      <c r="IMI689" s="417"/>
      <c r="IMJ689" s="417"/>
      <c r="IMK689" s="417"/>
      <c r="IML689" s="417"/>
      <c r="IMM689" s="417"/>
      <c r="IMN689" s="417"/>
      <c r="IMO689" s="417"/>
      <c r="IMP689" s="418"/>
      <c r="IMQ689" s="418"/>
      <c r="IMR689" s="417"/>
      <c r="IMS689" s="417"/>
      <c r="IMT689" s="418"/>
      <c r="IMU689" s="418"/>
      <c r="IMV689" s="417"/>
      <c r="IMW689" s="417"/>
      <c r="IMX689" s="417"/>
      <c r="IMY689" s="417"/>
      <c r="IMZ689" s="417"/>
      <c r="INA689" s="411"/>
      <c r="INB689" s="443"/>
      <c r="INC689" s="417"/>
      <c r="IND689" s="417"/>
      <c r="INE689" s="417"/>
      <c r="INF689" s="417"/>
      <c r="ING689" s="417"/>
      <c r="INH689" s="417"/>
      <c r="INI689" s="417"/>
      <c r="INJ689" s="416"/>
      <c r="INK689" s="416"/>
      <c r="INL689" s="416"/>
      <c r="INM689" s="416"/>
      <c r="INN689" s="416"/>
      <c r="INO689" s="416"/>
      <c r="INP689" s="416"/>
      <c r="INQ689" s="416"/>
      <c r="INR689" s="416"/>
      <c r="INS689" s="416"/>
      <c r="INT689" s="416"/>
      <c r="INU689" s="416"/>
      <c r="INV689" s="416"/>
      <c r="INW689" s="416"/>
      <c r="INX689" s="416"/>
      <c r="INY689" s="416"/>
      <c r="INZ689" s="416"/>
      <c r="IOA689" s="416"/>
      <c r="IOB689" s="416"/>
      <c r="IOC689" s="416"/>
      <c r="IOD689" s="416"/>
      <c r="IOE689" s="416"/>
      <c r="IOF689" s="416"/>
      <c r="IOG689" s="416"/>
      <c r="IOH689" s="416"/>
      <c r="IOI689" s="416"/>
      <c r="IOJ689" s="416"/>
      <c r="IOK689" s="416"/>
      <c r="IOL689" s="416"/>
      <c r="IOM689" s="416"/>
      <c r="ION689" s="416"/>
      <c r="IOO689" s="416"/>
      <c r="IOP689" s="416"/>
      <c r="IOQ689" s="416"/>
      <c r="IOR689" s="416"/>
      <c r="IOS689" s="416"/>
      <c r="IOT689" s="416"/>
      <c r="IOU689" s="416"/>
      <c r="IOV689" s="416"/>
      <c r="IOW689" s="416"/>
      <c r="IOX689" s="416"/>
      <c r="IOY689" s="416"/>
      <c r="IOZ689" s="416"/>
      <c r="IPA689" s="416"/>
      <c r="IPB689" s="417"/>
      <c r="IPC689" s="417"/>
      <c r="IPD689" s="417"/>
      <c r="IPE689" s="417"/>
      <c r="IPF689" s="417"/>
      <c r="IPG689" s="417"/>
      <c r="IPH689" s="417"/>
      <c r="IPI689" s="417"/>
      <c r="IPJ689" s="417"/>
      <c r="IPK689" s="417"/>
      <c r="IPL689" s="417"/>
      <c r="IPM689" s="417"/>
      <c r="IPN689" s="417"/>
      <c r="IPO689" s="417"/>
      <c r="IPP689" s="417"/>
      <c r="IPQ689" s="417"/>
      <c r="IPR689" s="417"/>
      <c r="IPS689" s="417"/>
      <c r="IPT689" s="417"/>
      <c r="IPU689" s="417"/>
      <c r="IPV689" s="417"/>
      <c r="IPW689" s="417"/>
      <c r="IPX689" s="417"/>
      <c r="IPY689" s="417"/>
      <c r="IPZ689" s="418"/>
      <c r="IQA689" s="418"/>
      <c r="IQB689" s="418"/>
      <c r="IQC689" s="418"/>
      <c r="IQD689" s="418"/>
      <c r="IQE689" s="417"/>
      <c r="IQF689" s="417"/>
      <c r="IQG689" s="418"/>
      <c r="IQH689" s="418"/>
      <c r="IQI689" s="417"/>
      <c r="IQJ689" s="417"/>
      <c r="IQK689" s="418"/>
      <c r="IQL689" s="418"/>
      <c r="IQM689" s="417"/>
      <c r="IQN689" s="417"/>
      <c r="IQO689" s="417"/>
      <c r="IQP689" s="417"/>
      <c r="IQQ689" s="417"/>
      <c r="IQR689" s="417"/>
      <c r="IQS689" s="417"/>
      <c r="IQT689" s="418"/>
      <c r="IQU689" s="418"/>
      <c r="IQV689" s="417"/>
      <c r="IQW689" s="417"/>
      <c r="IQX689" s="418"/>
      <c r="IQY689" s="418"/>
      <c r="IQZ689" s="417"/>
      <c r="IRA689" s="417"/>
      <c r="IRB689" s="417"/>
      <c r="IRC689" s="417"/>
      <c r="IRD689" s="417"/>
      <c r="IRE689" s="411"/>
      <c r="IRF689" s="443"/>
      <c r="IRG689" s="417"/>
      <c r="IRH689" s="417"/>
      <c r="IRI689" s="417"/>
      <c r="IRJ689" s="417"/>
      <c r="IRK689" s="417"/>
      <c r="IRL689" s="417"/>
      <c r="IRM689" s="417"/>
      <c r="IRN689" s="416"/>
      <c r="IRO689" s="416"/>
      <c r="IRP689" s="416"/>
      <c r="IRQ689" s="416"/>
      <c r="IRR689" s="416"/>
      <c r="IRS689" s="416"/>
      <c r="IRT689" s="416"/>
      <c r="IRU689" s="416"/>
      <c r="IRV689" s="416"/>
      <c r="IRW689" s="416"/>
      <c r="IRX689" s="416"/>
      <c r="IRY689" s="416"/>
      <c r="IRZ689" s="416"/>
      <c r="ISA689" s="416"/>
      <c r="ISB689" s="416"/>
      <c r="ISC689" s="416"/>
      <c r="ISD689" s="416"/>
      <c r="ISE689" s="416"/>
      <c r="ISF689" s="416"/>
      <c r="ISG689" s="416"/>
      <c r="ISH689" s="416"/>
      <c r="ISI689" s="416"/>
      <c r="ISJ689" s="416"/>
      <c r="ISK689" s="416"/>
      <c r="ISL689" s="416"/>
      <c r="ISM689" s="416"/>
      <c r="ISN689" s="416"/>
      <c r="ISO689" s="416"/>
      <c r="ISP689" s="416"/>
      <c r="ISQ689" s="416"/>
      <c r="ISR689" s="416"/>
      <c r="ISS689" s="416"/>
      <c r="IST689" s="416"/>
      <c r="ISU689" s="416"/>
      <c r="ISV689" s="416"/>
      <c r="ISW689" s="416"/>
      <c r="ISX689" s="416"/>
      <c r="ISY689" s="416"/>
      <c r="ISZ689" s="416"/>
      <c r="ITA689" s="416"/>
      <c r="ITB689" s="416"/>
      <c r="ITC689" s="416"/>
      <c r="ITD689" s="416"/>
      <c r="ITE689" s="416"/>
      <c r="ITF689" s="417"/>
      <c r="ITG689" s="417"/>
      <c r="ITH689" s="417"/>
      <c r="ITI689" s="417"/>
      <c r="ITJ689" s="417"/>
      <c r="ITK689" s="417"/>
      <c r="ITL689" s="417"/>
      <c r="ITM689" s="417"/>
      <c r="ITN689" s="417"/>
      <c r="ITO689" s="417"/>
      <c r="ITP689" s="417"/>
      <c r="ITQ689" s="417"/>
      <c r="ITR689" s="417"/>
      <c r="ITS689" s="417"/>
      <c r="ITT689" s="417"/>
      <c r="ITU689" s="417"/>
      <c r="ITV689" s="417"/>
      <c r="ITW689" s="417"/>
      <c r="ITX689" s="417"/>
      <c r="ITY689" s="417"/>
      <c r="ITZ689" s="417"/>
      <c r="IUA689" s="417"/>
      <c r="IUB689" s="417"/>
      <c r="IUC689" s="417"/>
      <c r="IUD689" s="418"/>
      <c r="IUE689" s="418"/>
      <c r="IUF689" s="418"/>
      <c r="IUG689" s="418"/>
      <c r="IUH689" s="418"/>
      <c r="IUI689" s="417"/>
      <c r="IUJ689" s="417"/>
      <c r="IUK689" s="418"/>
      <c r="IUL689" s="418"/>
      <c r="IUM689" s="417"/>
      <c r="IUN689" s="417"/>
      <c r="IUO689" s="418"/>
      <c r="IUP689" s="418"/>
      <c r="IUQ689" s="417"/>
      <c r="IUR689" s="417"/>
      <c r="IUS689" s="417"/>
      <c r="IUT689" s="417"/>
      <c r="IUU689" s="417"/>
      <c r="IUV689" s="417"/>
      <c r="IUW689" s="417"/>
      <c r="IUX689" s="418"/>
      <c r="IUY689" s="418"/>
      <c r="IUZ689" s="417"/>
      <c r="IVA689" s="417"/>
      <c r="IVB689" s="418"/>
      <c r="IVC689" s="418"/>
      <c r="IVD689" s="417"/>
      <c r="IVE689" s="417"/>
      <c r="IVF689" s="417"/>
      <c r="IVG689" s="417"/>
      <c r="IVH689" s="417"/>
      <c r="IVI689" s="411"/>
      <c r="IVJ689" s="443"/>
      <c r="IVK689" s="417"/>
      <c r="IVL689" s="417"/>
      <c r="IVM689" s="417"/>
      <c r="IVN689" s="417"/>
      <c r="IVO689" s="417"/>
      <c r="IVP689" s="417"/>
      <c r="IVQ689" s="417"/>
      <c r="IVR689" s="416"/>
      <c r="IVS689" s="416"/>
      <c r="IVT689" s="416"/>
      <c r="IVU689" s="416"/>
      <c r="IVV689" s="416"/>
      <c r="IVW689" s="416"/>
      <c r="IVX689" s="416"/>
      <c r="IVY689" s="416"/>
      <c r="IVZ689" s="416"/>
      <c r="IWA689" s="416"/>
      <c r="IWB689" s="416"/>
      <c r="IWC689" s="416"/>
      <c r="IWD689" s="416"/>
      <c r="IWE689" s="416"/>
      <c r="IWF689" s="416"/>
      <c r="IWG689" s="416"/>
      <c r="IWH689" s="416"/>
      <c r="IWI689" s="416"/>
      <c r="IWJ689" s="416"/>
      <c r="IWK689" s="416"/>
      <c r="IWL689" s="416"/>
      <c r="IWM689" s="416"/>
      <c r="IWN689" s="416"/>
      <c r="IWO689" s="416"/>
      <c r="IWP689" s="416"/>
      <c r="IWQ689" s="416"/>
      <c r="IWR689" s="416"/>
      <c r="IWS689" s="416"/>
      <c r="IWT689" s="416"/>
      <c r="IWU689" s="416"/>
      <c r="IWV689" s="416"/>
      <c r="IWW689" s="416"/>
      <c r="IWX689" s="416"/>
      <c r="IWY689" s="416"/>
      <c r="IWZ689" s="416"/>
      <c r="IXA689" s="416"/>
      <c r="IXB689" s="416"/>
      <c r="IXC689" s="416"/>
      <c r="IXD689" s="416"/>
      <c r="IXE689" s="416"/>
      <c r="IXF689" s="416"/>
      <c r="IXG689" s="416"/>
      <c r="IXH689" s="416"/>
      <c r="IXI689" s="416"/>
      <c r="IXJ689" s="417"/>
      <c r="IXK689" s="417"/>
      <c r="IXL689" s="417"/>
      <c r="IXM689" s="417"/>
      <c r="IXN689" s="417"/>
      <c r="IXO689" s="417"/>
      <c r="IXP689" s="417"/>
      <c r="IXQ689" s="417"/>
      <c r="IXR689" s="417"/>
      <c r="IXS689" s="417"/>
      <c r="IXT689" s="417"/>
      <c r="IXU689" s="417"/>
      <c r="IXV689" s="417"/>
      <c r="IXW689" s="417"/>
      <c r="IXX689" s="417"/>
      <c r="IXY689" s="417"/>
      <c r="IXZ689" s="417"/>
      <c r="IYA689" s="417"/>
      <c r="IYB689" s="417"/>
      <c r="IYC689" s="417"/>
      <c r="IYD689" s="417"/>
      <c r="IYE689" s="417"/>
      <c r="IYF689" s="417"/>
      <c r="IYG689" s="417"/>
      <c r="IYH689" s="418"/>
      <c r="IYI689" s="418"/>
      <c r="IYJ689" s="418"/>
      <c r="IYK689" s="418"/>
      <c r="IYL689" s="418"/>
      <c r="IYM689" s="417"/>
      <c r="IYN689" s="417"/>
      <c r="IYO689" s="418"/>
      <c r="IYP689" s="418"/>
      <c r="IYQ689" s="417"/>
      <c r="IYR689" s="417"/>
      <c r="IYS689" s="418"/>
      <c r="IYT689" s="418"/>
      <c r="IYU689" s="417"/>
      <c r="IYV689" s="417"/>
      <c r="IYW689" s="417"/>
      <c r="IYX689" s="417"/>
      <c r="IYY689" s="417"/>
      <c r="IYZ689" s="417"/>
      <c r="IZA689" s="417"/>
      <c r="IZB689" s="418"/>
      <c r="IZC689" s="418"/>
      <c r="IZD689" s="417"/>
      <c r="IZE689" s="417"/>
      <c r="IZF689" s="418"/>
      <c r="IZG689" s="418"/>
      <c r="IZH689" s="417"/>
      <c r="IZI689" s="417"/>
      <c r="IZJ689" s="417"/>
      <c r="IZK689" s="417"/>
      <c r="IZL689" s="417"/>
      <c r="IZM689" s="411"/>
      <c r="IZN689" s="443"/>
      <c r="IZO689" s="417"/>
      <c r="IZP689" s="417"/>
      <c r="IZQ689" s="417"/>
      <c r="IZR689" s="417"/>
      <c r="IZS689" s="417"/>
      <c r="IZT689" s="417"/>
      <c r="IZU689" s="417"/>
      <c r="IZV689" s="416"/>
      <c r="IZW689" s="416"/>
      <c r="IZX689" s="416"/>
      <c r="IZY689" s="416"/>
      <c r="IZZ689" s="416"/>
      <c r="JAA689" s="416"/>
      <c r="JAB689" s="416"/>
      <c r="JAC689" s="416"/>
      <c r="JAD689" s="416"/>
      <c r="JAE689" s="416"/>
      <c r="JAF689" s="416"/>
      <c r="JAG689" s="416"/>
      <c r="JAH689" s="416"/>
      <c r="JAI689" s="416"/>
      <c r="JAJ689" s="416"/>
      <c r="JAK689" s="416"/>
      <c r="JAL689" s="416"/>
      <c r="JAM689" s="416"/>
      <c r="JAN689" s="416"/>
      <c r="JAO689" s="416"/>
      <c r="JAP689" s="416"/>
      <c r="JAQ689" s="416"/>
      <c r="JAR689" s="416"/>
      <c r="JAS689" s="416"/>
      <c r="JAT689" s="416"/>
      <c r="JAU689" s="416"/>
      <c r="JAV689" s="416"/>
      <c r="JAW689" s="416"/>
      <c r="JAX689" s="416"/>
      <c r="JAY689" s="416"/>
      <c r="JAZ689" s="416"/>
      <c r="JBA689" s="416"/>
      <c r="JBB689" s="416"/>
      <c r="JBC689" s="416"/>
      <c r="JBD689" s="416"/>
      <c r="JBE689" s="416"/>
      <c r="JBF689" s="416"/>
      <c r="JBG689" s="416"/>
      <c r="JBH689" s="416"/>
      <c r="JBI689" s="416"/>
      <c r="JBJ689" s="416"/>
      <c r="JBK689" s="416"/>
      <c r="JBL689" s="416"/>
      <c r="JBM689" s="416"/>
      <c r="JBN689" s="417"/>
      <c r="JBO689" s="417"/>
      <c r="JBP689" s="417"/>
      <c r="JBQ689" s="417"/>
      <c r="JBR689" s="417"/>
      <c r="JBS689" s="417"/>
      <c r="JBT689" s="417"/>
      <c r="JBU689" s="417"/>
      <c r="JBV689" s="417"/>
      <c r="JBW689" s="417"/>
      <c r="JBX689" s="417"/>
      <c r="JBY689" s="417"/>
      <c r="JBZ689" s="417"/>
      <c r="JCA689" s="417"/>
      <c r="JCB689" s="417"/>
      <c r="JCC689" s="417"/>
      <c r="JCD689" s="417"/>
      <c r="JCE689" s="417"/>
      <c r="JCF689" s="417"/>
      <c r="JCG689" s="417"/>
      <c r="JCH689" s="417"/>
      <c r="JCI689" s="417"/>
      <c r="JCJ689" s="417"/>
      <c r="JCK689" s="417"/>
      <c r="JCL689" s="418"/>
      <c r="JCM689" s="418"/>
      <c r="JCN689" s="418"/>
      <c r="JCO689" s="418"/>
      <c r="JCP689" s="418"/>
      <c r="JCQ689" s="417"/>
      <c r="JCR689" s="417"/>
      <c r="JCS689" s="418"/>
      <c r="JCT689" s="418"/>
      <c r="JCU689" s="417"/>
      <c r="JCV689" s="417"/>
      <c r="JCW689" s="418"/>
      <c r="JCX689" s="418"/>
      <c r="JCY689" s="417"/>
      <c r="JCZ689" s="417"/>
      <c r="JDA689" s="417"/>
      <c r="JDB689" s="417"/>
      <c r="JDC689" s="417"/>
      <c r="JDD689" s="417"/>
      <c r="JDE689" s="417"/>
      <c r="JDF689" s="418"/>
      <c r="JDG689" s="418"/>
      <c r="JDH689" s="417"/>
      <c r="JDI689" s="417"/>
      <c r="JDJ689" s="418"/>
      <c r="JDK689" s="418"/>
      <c r="JDL689" s="417"/>
      <c r="JDM689" s="417"/>
      <c r="JDN689" s="417"/>
      <c r="JDO689" s="417"/>
      <c r="JDP689" s="417"/>
      <c r="JDQ689" s="411"/>
      <c r="JDR689" s="443"/>
      <c r="JDS689" s="417"/>
      <c r="JDT689" s="417"/>
      <c r="JDU689" s="417"/>
      <c r="JDV689" s="417"/>
      <c r="JDW689" s="417"/>
      <c r="JDX689" s="417"/>
      <c r="JDY689" s="417"/>
      <c r="JDZ689" s="416"/>
      <c r="JEA689" s="416"/>
      <c r="JEB689" s="416"/>
      <c r="JEC689" s="416"/>
      <c r="JED689" s="416"/>
      <c r="JEE689" s="416"/>
      <c r="JEF689" s="416"/>
      <c r="JEG689" s="416"/>
      <c r="JEH689" s="416"/>
      <c r="JEI689" s="416"/>
      <c r="JEJ689" s="416"/>
      <c r="JEK689" s="416"/>
      <c r="JEL689" s="416"/>
      <c r="JEM689" s="416"/>
      <c r="JEN689" s="416"/>
      <c r="JEO689" s="416"/>
      <c r="JEP689" s="416"/>
      <c r="JEQ689" s="416"/>
      <c r="JER689" s="416"/>
      <c r="JES689" s="416"/>
      <c r="JET689" s="416"/>
      <c r="JEU689" s="416"/>
      <c r="JEV689" s="416"/>
      <c r="JEW689" s="416"/>
      <c r="JEX689" s="416"/>
      <c r="JEY689" s="416"/>
      <c r="JEZ689" s="416"/>
      <c r="JFA689" s="416"/>
      <c r="JFB689" s="416"/>
      <c r="JFC689" s="416"/>
      <c r="JFD689" s="416"/>
      <c r="JFE689" s="416"/>
      <c r="JFF689" s="416"/>
      <c r="JFG689" s="416"/>
      <c r="JFH689" s="416"/>
      <c r="JFI689" s="416"/>
      <c r="JFJ689" s="416"/>
      <c r="JFK689" s="416"/>
      <c r="JFL689" s="416"/>
      <c r="JFM689" s="416"/>
      <c r="JFN689" s="416"/>
      <c r="JFO689" s="416"/>
      <c r="JFP689" s="416"/>
      <c r="JFQ689" s="416"/>
      <c r="JFR689" s="417"/>
      <c r="JFS689" s="417"/>
      <c r="JFT689" s="417"/>
      <c r="JFU689" s="417"/>
      <c r="JFV689" s="417"/>
      <c r="JFW689" s="417"/>
      <c r="JFX689" s="417"/>
      <c r="JFY689" s="417"/>
      <c r="JFZ689" s="417"/>
      <c r="JGA689" s="417"/>
      <c r="JGB689" s="417"/>
      <c r="JGC689" s="417"/>
      <c r="JGD689" s="417"/>
      <c r="JGE689" s="417"/>
      <c r="JGF689" s="417"/>
      <c r="JGG689" s="417"/>
      <c r="JGH689" s="417"/>
      <c r="JGI689" s="417"/>
      <c r="JGJ689" s="417"/>
      <c r="JGK689" s="417"/>
      <c r="JGL689" s="417"/>
      <c r="JGM689" s="417"/>
      <c r="JGN689" s="417"/>
      <c r="JGO689" s="417"/>
      <c r="JGP689" s="418"/>
      <c r="JGQ689" s="418"/>
      <c r="JGR689" s="418"/>
      <c r="JGS689" s="418"/>
      <c r="JGT689" s="418"/>
      <c r="JGU689" s="417"/>
      <c r="JGV689" s="417"/>
      <c r="JGW689" s="418"/>
      <c r="JGX689" s="418"/>
      <c r="JGY689" s="417"/>
      <c r="JGZ689" s="417"/>
      <c r="JHA689" s="418"/>
      <c r="JHB689" s="418"/>
      <c r="JHC689" s="417"/>
      <c r="JHD689" s="417"/>
      <c r="JHE689" s="417"/>
      <c r="JHF689" s="417"/>
      <c r="JHG689" s="417"/>
      <c r="JHH689" s="417"/>
      <c r="JHI689" s="417"/>
      <c r="JHJ689" s="418"/>
      <c r="JHK689" s="418"/>
      <c r="JHL689" s="417"/>
      <c r="JHM689" s="417"/>
      <c r="JHN689" s="418"/>
      <c r="JHO689" s="418"/>
      <c r="JHP689" s="417"/>
      <c r="JHQ689" s="417"/>
      <c r="JHR689" s="417"/>
      <c r="JHS689" s="417"/>
      <c r="JHT689" s="417"/>
      <c r="JHU689" s="411"/>
      <c r="JHV689" s="443"/>
      <c r="JHW689" s="417"/>
      <c r="JHX689" s="417"/>
      <c r="JHY689" s="417"/>
      <c r="JHZ689" s="417"/>
      <c r="JIA689" s="417"/>
      <c r="JIB689" s="417"/>
      <c r="JIC689" s="417"/>
      <c r="JID689" s="416"/>
      <c r="JIE689" s="416"/>
      <c r="JIF689" s="416"/>
      <c r="JIG689" s="416"/>
      <c r="JIH689" s="416"/>
      <c r="JII689" s="416"/>
      <c r="JIJ689" s="416"/>
      <c r="JIK689" s="416"/>
      <c r="JIL689" s="416"/>
      <c r="JIM689" s="416"/>
      <c r="JIN689" s="416"/>
      <c r="JIO689" s="416"/>
      <c r="JIP689" s="416"/>
      <c r="JIQ689" s="416"/>
      <c r="JIR689" s="416"/>
      <c r="JIS689" s="416"/>
      <c r="JIT689" s="416"/>
      <c r="JIU689" s="416"/>
      <c r="JIV689" s="416"/>
      <c r="JIW689" s="416"/>
      <c r="JIX689" s="416"/>
      <c r="JIY689" s="416"/>
      <c r="JIZ689" s="416"/>
      <c r="JJA689" s="416"/>
      <c r="JJB689" s="416"/>
      <c r="JJC689" s="416"/>
      <c r="JJD689" s="416"/>
      <c r="JJE689" s="416"/>
      <c r="JJF689" s="416"/>
      <c r="JJG689" s="416"/>
      <c r="JJH689" s="416"/>
      <c r="JJI689" s="416"/>
      <c r="JJJ689" s="416"/>
      <c r="JJK689" s="416"/>
      <c r="JJL689" s="416"/>
      <c r="JJM689" s="416"/>
      <c r="JJN689" s="416"/>
      <c r="JJO689" s="416"/>
      <c r="JJP689" s="416"/>
      <c r="JJQ689" s="416"/>
      <c r="JJR689" s="416"/>
      <c r="JJS689" s="416"/>
      <c r="JJT689" s="416"/>
      <c r="JJU689" s="416"/>
      <c r="JJV689" s="417"/>
      <c r="JJW689" s="417"/>
      <c r="JJX689" s="417"/>
      <c r="JJY689" s="417"/>
      <c r="JJZ689" s="417"/>
      <c r="JKA689" s="417"/>
      <c r="JKB689" s="417"/>
      <c r="JKC689" s="417"/>
      <c r="JKD689" s="417"/>
      <c r="JKE689" s="417"/>
      <c r="JKF689" s="417"/>
      <c r="JKG689" s="417"/>
      <c r="JKH689" s="417"/>
      <c r="JKI689" s="417"/>
      <c r="JKJ689" s="417"/>
      <c r="JKK689" s="417"/>
      <c r="JKL689" s="417"/>
      <c r="JKM689" s="417"/>
      <c r="JKN689" s="417"/>
      <c r="JKO689" s="417"/>
      <c r="JKP689" s="417"/>
      <c r="JKQ689" s="417"/>
      <c r="JKR689" s="417"/>
      <c r="JKS689" s="417"/>
      <c r="JKT689" s="418"/>
      <c r="JKU689" s="418"/>
      <c r="JKV689" s="418"/>
      <c r="JKW689" s="418"/>
      <c r="JKX689" s="418"/>
      <c r="JKY689" s="417"/>
      <c r="JKZ689" s="417"/>
      <c r="JLA689" s="418"/>
      <c r="JLB689" s="418"/>
      <c r="JLC689" s="417"/>
      <c r="JLD689" s="417"/>
      <c r="JLE689" s="418"/>
      <c r="JLF689" s="418"/>
      <c r="JLG689" s="417"/>
      <c r="JLH689" s="417"/>
      <c r="JLI689" s="417"/>
      <c r="JLJ689" s="417"/>
      <c r="JLK689" s="417"/>
      <c r="JLL689" s="417"/>
      <c r="JLM689" s="417"/>
      <c r="JLN689" s="418"/>
      <c r="JLO689" s="418"/>
      <c r="JLP689" s="417"/>
      <c r="JLQ689" s="417"/>
      <c r="JLR689" s="418"/>
      <c r="JLS689" s="418"/>
      <c r="JLT689" s="417"/>
      <c r="JLU689" s="417"/>
      <c r="JLV689" s="417"/>
      <c r="JLW689" s="417"/>
      <c r="JLX689" s="417"/>
      <c r="JLY689" s="411"/>
      <c r="JLZ689" s="443"/>
      <c r="JMA689" s="417"/>
      <c r="JMB689" s="417"/>
      <c r="JMC689" s="417"/>
      <c r="JMD689" s="417"/>
      <c r="JME689" s="417"/>
      <c r="JMF689" s="417"/>
      <c r="JMG689" s="417"/>
      <c r="JMH689" s="416"/>
      <c r="JMI689" s="416"/>
      <c r="JMJ689" s="416"/>
      <c r="JMK689" s="416"/>
      <c r="JML689" s="416"/>
      <c r="JMM689" s="416"/>
      <c r="JMN689" s="416"/>
      <c r="JMO689" s="416"/>
      <c r="JMP689" s="416"/>
      <c r="JMQ689" s="416"/>
      <c r="JMR689" s="416"/>
      <c r="JMS689" s="416"/>
      <c r="JMT689" s="416"/>
      <c r="JMU689" s="416"/>
      <c r="JMV689" s="416"/>
      <c r="JMW689" s="416"/>
      <c r="JMX689" s="416"/>
      <c r="JMY689" s="416"/>
      <c r="JMZ689" s="416"/>
      <c r="JNA689" s="416"/>
      <c r="JNB689" s="416"/>
      <c r="JNC689" s="416"/>
      <c r="JND689" s="416"/>
      <c r="JNE689" s="416"/>
      <c r="JNF689" s="416"/>
      <c r="JNG689" s="416"/>
      <c r="JNH689" s="416"/>
      <c r="JNI689" s="416"/>
      <c r="JNJ689" s="416"/>
      <c r="JNK689" s="416"/>
      <c r="JNL689" s="416"/>
      <c r="JNM689" s="416"/>
      <c r="JNN689" s="416"/>
      <c r="JNO689" s="416"/>
      <c r="JNP689" s="416"/>
      <c r="JNQ689" s="416"/>
      <c r="JNR689" s="416"/>
      <c r="JNS689" s="416"/>
      <c r="JNT689" s="416"/>
      <c r="JNU689" s="416"/>
      <c r="JNV689" s="416"/>
      <c r="JNW689" s="416"/>
      <c r="JNX689" s="416"/>
      <c r="JNY689" s="416"/>
      <c r="JNZ689" s="417"/>
      <c r="JOA689" s="417"/>
      <c r="JOB689" s="417"/>
      <c r="JOC689" s="417"/>
      <c r="JOD689" s="417"/>
      <c r="JOE689" s="417"/>
      <c r="JOF689" s="417"/>
      <c r="JOG689" s="417"/>
      <c r="JOH689" s="417"/>
      <c r="JOI689" s="417"/>
      <c r="JOJ689" s="417"/>
      <c r="JOK689" s="417"/>
      <c r="JOL689" s="417"/>
      <c r="JOM689" s="417"/>
      <c r="JON689" s="417"/>
      <c r="JOO689" s="417"/>
      <c r="JOP689" s="417"/>
      <c r="JOQ689" s="417"/>
      <c r="JOR689" s="417"/>
      <c r="JOS689" s="417"/>
      <c r="JOT689" s="417"/>
      <c r="JOU689" s="417"/>
      <c r="JOV689" s="417"/>
      <c r="JOW689" s="417"/>
      <c r="JOX689" s="418"/>
      <c r="JOY689" s="418"/>
      <c r="JOZ689" s="418"/>
      <c r="JPA689" s="418"/>
      <c r="JPB689" s="418"/>
      <c r="JPC689" s="417"/>
      <c r="JPD689" s="417"/>
      <c r="JPE689" s="418"/>
      <c r="JPF689" s="418"/>
      <c r="JPG689" s="417"/>
      <c r="JPH689" s="417"/>
      <c r="JPI689" s="418"/>
      <c r="JPJ689" s="418"/>
      <c r="JPK689" s="417"/>
      <c r="JPL689" s="417"/>
      <c r="JPM689" s="417"/>
      <c r="JPN689" s="417"/>
      <c r="JPO689" s="417"/>
      <c r="JPP689" s="417"/>
      <c r="JPQ689" s="417"/>
      <c r="JPR689" s="418"/>
      <c r="JPS689" s="418"/>
      <c r="JPT689" s="417"/>
      <c r="JPU689" s="417"/>
      <c r="JPV689" s="418"/>
      <c r="JPW689" s="418"/>
      <c r="JPX689" s="417"/>
      <c r="JPY689" s="417"/>
      <c r="JPZ689" s="417"/>
      <c r="JQA689" s="417"/>
      <c r="JQB689" s="417"/>
      <c r="JQC689" s="411"/>
      <c r="JQD689" s="443"/>
      <c r="JQE689" s="417"/>
      <c r="JQF689" s="417"/>
      <c r="JQG689" s="417"/>
      <c r="JQH689" s="417"/>
      <c r="JQI689" s="417"/>
      <c r="JQJ689" s="417"/>
      <c r="JQK689" s="417"/>
      <c r="JQL689" s="416"/>
      <c r="JQM689" s="416"/>
      <c r="JQN689" s="416"/>
      <c r="JQO689" s="416"/>
      <c r="JQP689" s="416"/>
      <c r="JQQ689" s="416"/>
      <c r="JQR689" s="416"/>
      <c r="JQS689" s="416"/>
      <c r="JQT689" s="416"/>
      <c r="JQU689" s="416"/>
      <c r="JQV689" s="416"/>
      <c r="JQW689" s="416"/>
      <c r="JQX689" s="416"/>
      <c r="JQY689" s="416"/>
      <c r="JQZ689" s="416"/>
      <c r="JRA689" s="416"/>
      <c r="JRB689" s="416"/>
      <c r="JRC689" s="416"/>
      <c r="JRD689" s="416"/>
      <c r="JRE689" s="416"/>
      <c r="JRF689" s="416"/>
      <c r="JRG689" s="416"/>
      <c r="JRH689" s="416"/>
      <c r="JRI689" s="416"/>
      <c r="JRJ689" s="416"/>
      <c r="JRK689" s="416"/>
      <c r="JRL689" s="416"/>
      <c r="JRM689" s="416"/>
      <c r="JRN689" s="416"/>
      <c r="JRO689" s="416"/>
      <c r="JRP689" s="416"/>
      <c r="JRQ689" s="416"/>
      <c r="JRR689" s="416"/>
      <c r="JRS689" s="416"/>
      <c r="JRT689" s="416"/>
      <c r="JRU689" s="416"/>
      <c r="JRV689" s="416"/>
      <c r="JRW689" s="416"/>
      <c r="JRX689" s="416"/>
      <c r="JRY689" s="416"/>
      <c r="JRZ689" s="416"/>
      <c r="JSA689" s="416"/>
      <c r="JSB689" s="416"/>
      <c r="JSC689" s="416"/>
      <c r="JSD689" s="417"/>
      <c r="JSE689" s="417"/>
      <c r="JSF689" s="417"/>
      <c r="JSG689" s="417"/>
      <c r="JSH689" s="417"/>
      <c r="JSI689" s="417"/>
      <c r="JSJ689" s="417"/>
      <c r="JSK689" s="417"/>
      <c r="JSL689" s="417"/>
      <c r="JSM689" s="417"/>
      <c r="JSN689" s="417"/>
      <c r="JSO689" s="417"/>
      <c r="JSP689" s="417"/>
      <c r="JSQ689" s="417"/>
      <c r="JSR689" s="417"/>
      <c r="JSS689" s="417"/>
      <c r="JST689" s="417"/>
      <c r="JSU689" s="417"/>
      <c r="JSV689" s="417"/>
      <c r="JSW689" s="417"/>
      <c r="JSX689" s="417"/>
      <c r="JSY689" s="417"/>
      <c r="JSZ689" s="417"/>
      <c r="JTA689" s="417"/>
      <c r="JTB689" s="418"/>
      <c r="JTC689" s="418"/>
      <c r="JTD689" s="418"/>
      <c r="JTE689" s="418"/>
      <c r="JTF689" s="418"/>
      <c r="JTG689" s="417"/>
      <c r="JTH689" s="417"/>
      <c r="JTI689" s="418"/>
      <c r="JTJ689" s="418"/>
      <c r="JTK689" s="417"/>
      <c r="JTL689" s="417"/>
      <c r="JTM689" s="418"/>
      <c r="JTN689" s="418"/>
      <c r="JTO689" s="417"/>
      <c r="JTP689" s="417"/>
      <c r="JTQ689" s="417"/>
      <c r="JTR689" s="417"/>
      <c r="JTS689" s="417"/>
      <c r="JTT689" s="417"/>
      <c r="JTU689" s="417"/>
      <c r="JTV689" s="418"/>
      <c r="JTW689" s="418"/>
      <c r="JTX689" s="417"/>
      <c r="JTY689" s="417"/>
      <c r="JTZ689" s="418"/>
      <c r="JUA689" s="418"/>
      <c r="JUB689" s="417"/>
      <c r="JUC689" s="417"/>
      <c r="JUD689" s="417"/>
      <c r="JUE689" s="417"/>
      <c r="JUF689" s="417"/>
      <c r="JUG689" s="411"/>
      <c r="JUH689" s="443"/>
      <c r="JUI689" s="417"/>
      <c r="JUJ689" s="417"/>
      <c r="JUK689" s="417"/>
      <c r="JUL689" s="417"/>
      <c r="JUM689" s="417"/>
      <c r="JUN689" s="417"/>
      <c r="JUO689" s="417"/>
      <c r="JUP689" s="416"/>
      <c r="JUQ689" s="416"/>
      <c r="JUR689" s="416"/>
      <c r="JUS689" s="416"/>
      <c r="JUT689" s="416"/>
      <c r="JUU689" s="416"/>
      <c r="JUV689" s="416"/>
      <c r="JUW689" s="416"/>
      <c r="JUX689" s="416"/>
      <c r="JUY689" s="416"/>
      <c r="JUZ689" s="416"/>
      <c r="JVA689" s="416"/>
      <c r="JVB689" s="416"/>
      <c r="JVC689" s="416"/>
      <c r="JVD689" s="416"/>
      <c r="JVE689" s="416"/>
      <c r="JVF689" s="416"/>
      <c r="JVG689" s="416"/>
      <c r="JVH689" s="416"/>
      <c r="JVI689" s="416"/>
      <c r="JVJ689" s="416"/>
      <c r="JVK689" s="416"/>
      <c r="JVL689" s="416"/>
      <c r="JVM689" s="416"/>
      <c r="JVN689" s="416"/>
      <c r="JVO689" s="416"/>
      <c r="JVP689" s="416"/>
      <c r="JVQ689" s="416"/>
      <c r="JVR689" s="416"/>
      <c r="JVS689" s="416"/>
      <c r="JVT689" s="416"/>
      <c r="JVU689" s="416"/>
      <c r="JVV689" s="416"/>
      <c r="JVW689" s="416"/>
      <c r="JVX689" s="416"/>
      <c r="JVY689" s="416"/>
      <c r="JVZ689" s="416"/>
      <c r="JWA689" s="416"/>
      <c r="JWB689" s="416"/>
      <c r="JWC689" s="416"/>
      <c r="JWD689" s="416"/>
      <c r="JWE689" s="416"/>
      <c r="JWF689" s="416"/>
      <c r="JWG689" s="416"/>
      <c r="JWH689" s="417"/>
      <c r="JWI689" s="417"/>
      <c r="JWJ689" s="417"/>
      <c r="JWK689" s="417"/>
      <c r="JWL689" s="417"/>
      <c r="JWM689" s="417"/>
      <c r="JWN689" s="417"/>
      <c r="JWO689" s="417"/>
      <c r="JWP689" s="417"/>
      <c r="JWQ689" s="417"/>
      <c r="JWR689" s="417"/>
      <c r="JWS689" s="417"/>
      <c r="JWT689" s="417"/>
      <c r="JWU689" s="417"/>
      <c r="JWV689" s="417"/>
      <c r="JWW689" s="417"/>
      <c r="JWX689" s="417"/>
      <c r="JWY689" s="417"/>
      <c r="JWZ689" s="417"/>
      <c r="JXA689" s="417"/>
      <c r="JXB689" s="417"/>
      <c r="JXC689" s="417"/>
      <c r="JXD689" s="417"/>
      <c r="JXE689" s="417"/>
      <c r="JXF689" s="418"/>
      <c r="JXG689" s="418"/>
      <c r="JXH689" s="418"/>
      <c r="JXI689" s="418"/>
      <c r="JXJ689" s="418"/>
      <c r="JXK689" s="417"/>
      <c r="JXL689" s="417"/>
      <c r="JXM689" s="418"/>
      <c r="JXN689" s="418"/>
      <c r="JXO689" s="417"/>
      <c r="JXP689" s="417"/>
      <c r="JXQ689" s="418"/>
      <c r="JXR689" s="418"/>
      <c r="JXS689" s="417"/>
      <c r="JXT689" s="417"/>
      <c r="JXU689" s="417"/>
      <c r="JXV689" s="417"/>
      <c r="JXW689" s="417"/>
      <c r="JXX689" s="417"/>
      <c r="JXY689" s="417"/>
      <c r="JXZ689" s="418"/>
      <c r="JYA689" s="418"/>
      <c r="JYB689" s="417"/>
      <c r="JYC689" s="417"/>
      <c r="JYD689" s="418"/>
      <c r="JYE689" s="418"/>
      <c r="JYF689" s="417"/>
      <c r="JYG689" s="417"/>
      <c r="JYH689" s="417"/>
      <c r="JYI689" s="417"/>
      <c r="JYJ689" s="417"/>
      <c r="JYK689" s="411"/>
      <c r="JYL689" s="443"/>
      <c r="JYM689" s="417"/>
      <c r="JYN689" s="417"/>
      <c r="JYO689" s="417"/>
      <c r="JYP689" s="417"/>
      <c r="JYQ689" s="417"/>
      <c r="JYR689" s="417"/>
      <c r="JYS689" s="417"/>
      <c r="JYT689" s="416"/>
      <c r="JYU689" s="416"/>
      <c r="JYV689" s="416"/>
      <c r="JYW689" s="416"/>
      <c r="JYX689" s="416"/>
      <c r="JYY689" s="416"/>
      <c r="JYZ689" s="416"/>
      <c r="JZA689" s="416"/>
      <c r="JZB689" s="416"/>
      <c r="JZC689" s="416"/>
      <c r="JZD689" s="416"/>
      <c r="JZE689" s="416"/>
      <c r="JZF689" s="416"/>
      <c r="JZG689" s="416"/>
      <c r="JZH689" s="416"/>
      <c r="JZI689" s="416"/>
      <c r="JZJ689" s="416"/>
      <c r="JZK689" s="416"/>
      <c r="JZL689" s="416"/>
      <c r="JZM689" s="416"/>
      <c r="JZN689" s="416"/>
      <c r="JZO689" s="416"/>
      <c r="JZP689" s="416"/>
      <c r="JZQ689" s="416"/>
      <c r="JZR689" s="416"/>
      <c r="JZS689" s="416"/>
      <c r="JZT689" s="416"/>
      <c r="JZU689" s="416"/>
      <c r="JZV689" s="416"/>
      <c r="JZW689" s="416"/>
      <c r="JZX689" s="416"/>
      <c r="JZY689" s="416"/>
      <c r="JZZ689" s="416"/>
      <c r="KAA689" s="416"/>
      <c r="KAB689" s="416"/>
      <c r="KAC689" s="416"/>
      <c r="KAD689" s="416"/>
      <c r="KAE689" s="416"/>
      <c r="KAF689" s="416"/>
      <c r="KAG689" s="416"/>
      <c r="KAH689" s="416"/>
      <c r="KAI689" s="416"/>
      <c r="KAJ689" s="416"/>
      <c r="KAK689" s="416"/>
      <c r="KAL689" s="417"/>
      <c r="KAM689" s="417"/>
      <c r="KAN689" s="417"/>
      <c r="KAO689" s="417"/>
      <c r="KAP689" s="417"/>
      <c r="KAQ689" s="417"/>
      <c r="KAR689" s="417"/>
      <c r="KAS689" s="417"/>
      <c r="KAT689" s="417"/>
      <c r="KAU689" s="417"/>
      <c r="KAV689" s="417"/>
      <c r="KAW689" s="417"/>
      <c r="KAX689" s="417"/>
      <c r="KAY689" s="417"/>
      <c r="KAZ689" s="417"/>
      <c r="KBA689" s="417"/>
      <c r="KBB689" s="417"/>
      <c r="KBC689" s="417"/>
      <c r="KBD689" s="417"/>
      <c r="KBE689" s="417"/>
      <c r="KBF689" s="417"/>
      <c r="KBG689" s="417"/>
      <c r="KBH689" s="417"/>
      <c r="KBI689" s="417"/>
      <c r="KBJ689" s="418"/>
      <c r="KBK689" s="418"/>
      <c r="KBL689" s="418"/>
      <c r="KBM689" s="418"/>
      <c r="KBN689" s="418"/>
      <c r="KBO689" s="417"/>
      <c r="KBP689" s="417"/>
      <c r="KBQ689" s="418"/>
      <c r="KBR689" s="418"/>
      <c r="KBS689" s="417"/>
      <c r="KBT689" s="417"/>
      <c r="KBU689" s="418"/>
      <c r="KBV689" s="418"/>
      <c r="KBW689" s="417"/>
      <c r="KBX689" s="417"/>
      <c r="KBY689" s="417"/>
      <c r="KBZ689" s="417"/>
      <c r="KCA689" s="417"/>
      <c r="KCB689" s="417"/>
      <c r="KCC689" s="417"/>
      <c r="KCD689" s="418"/>
      <c r="KCE689" s="418"/>
      <c r="KCF689" s="417"/>
      <c r="KCG689" s="417"/>
      <c r="KCH689" s="418"/>
      <c r="KCI689" s="418"/>
      <c r="KCJ689" s="417"/>
      <c r="KCK689" s="417"/>
      <c r="KCL689" s="417"/>
      <c r="KCM689" s="417"/>
      <c r="KCN689" s="417"/>
      <c r="KCO689" s="411"/>
      <c r="KCP689" s="443"/>
      <c r="KCQ689" s="417"/>
      <c r="KCR689" s="417"/>
      <c r="KCS689" s="417"/>
      <c r="KCT689" s="417"/>
      <c r="KCU689" s="417"/>
      <c r="KCV689" s="417"/>
      <c r="KCW689" s="417"/>
      <c r="KCX689" s="416"/>
      <c r="KCY689" s="416"/>
      <c r="KCZ689" s="416"/>
      <c r="KDA689" s="416"/>
      <c r="KDB689" s="416"/>
      <c r="KDC689" s="416"/>
      <c r="KDD689" s="416"/>
      <c r="KDE689" s="416"/>
      <c r="KDF689" s="416"/>
      <c r="KDG689" s="416"/>
      <c r="KDH689" s="416"/>
      <c r="KDI689" s="416"/>
      <c r="KDJ689" s="416"/>
      <c r="KDK689" s="416"/>
      <c r="KDL689" s="416"/>
      <c r="KDM689" s="416"/>
      <c r="KDN689" s="416"/>
      <c r="KDO689" s="416"/>
      <c r="KDP689" s="416"/>
      <c r="KDQ689" s="416"/>
      <c r="KDR689" s="416"/>
      <c r="KDS689" s="416"/>
      <c r="KDT689" s="416"/>
      <c r="KDU689" s="416"/>
      <c r="KDV689" s="416"/>
      <c r="KDW689" s="416"/>
      <c r="KDX689" s="416"/>
      <c r="KDY689" s="416"/>
      <c r="KDZ689" s="416"/>
      <c r="KEA689" s="416"/>
      <c r="KEB689" s="416"/>
      <c r="KEC689" s="416"/>
      <c r="KED689" s="416"/>
      <c r="KEE689" s="416"/>
      <c r="KEF689" s="416"/>
      <c r="KEG689" s="416"/>
      <c r="KEH689" s="416"/>
      <c r="KEI689" s="416"/>
      <c r="KEJ689" s="416"/>
      <c r="KEK689" s="416"/>
      <c r="KEL689" s="416"/>
      <c r="KEM689" s="416"/>
      <c r="KEN689" s="416"/>
      <c r="KEO689" s="416"/>
      <c r="KEP689" s="417"/>
      <c r="KEQ689" s="417"/>
      <c r="KER689" s="417"/>
      <c r="KES689" s="417"/>
      <c r="KET689" s="417"/>
      <c r="KEU689" s="417"/>
      <c r="KEV689" s="417"/>
      <c r="KEW689" s="417"/>
      <c r="KEX689" s="417"/>
      <c r="KEY689" s="417"/>
      <c r="KEZ689" s="417"/>
      <c r="KFA689" s="417"/>
      <c r="KFB689" s="417"/>
      <c r="KFC689" s="417"/>
      <c r="KFD689" s="417"/>
      <c r="KFE689" s="417"/>
      <c r="KFF689" s="417"/>
      <c r="KFG689" s="417"/>
      <c r="KFH689" s="417"/>
      <c r="KFI689" s="417"/>
      <c r="KFJ689" s="417"/>
      <c r="KFK689" s="417"/>
      <c r="KFL689" s="417"/>
      <c r="KFM689" s="417"/>
      <c r="KFN689" s="418"/>
      <c r="KFO689" s="418"/>
      <c r="KFP689" s="418"/>
      <c r="KFQ689" s="418"/>
      <c r="KFR689" s="418"/>
      <c r="KFS689" s="417"/>
      <c r="KFT689" s="417"/>
      <c r="KFU689" s="418"/>
      <c r="KFV689" s="418"/>
      <c r="KFW689" s="417"/>
      <c r="KFX689" s="417"/>
      <c r="KFY689" s="418"/>
      <c r="KFZ689" s="418"/>
      <c r="KGA689" s="417"/>
      <c r="KGB689" s="417"/>
      <c r="KGC689" s="417"/>
      <c r="KGD689" s="417"/>
      <c r="KGE689" s="417"/>
      <c r="KGF689" s="417"/>
      <c r="KGG689" s="417"/>
      <c r="KGH689" s="418"/>
      <c r="KGI689" s="418"/>
      <c r="KGJ689" s="417"/>
      <c r="KGK689" s="417"/>
      <c r="KGL689" s="418"/>
      <c r="KGM689" s="418"/>
      <c r="KGN689" s="417"/>
      <c r="KGO689" s="417"/>
      <c r="KGP689" s="417"/>
      <c r="KGQ689" s="417"/>
      <c r="KGR689" s="417"/>
      <c r="KGS689" s="411"/>
      <c r="KGT689" s="443"/>
      <c r="KGU689" s="417"/>
      <c r="KGV689" s="417"/>
      <c r="KGW689" s="417"/>
      <c r="KGX689" s="417"/>
      <c r="KGY689" s="417"/>
      <c r="KGZ689" s="417"/>
      <c r="KHA689" s="417"/>
      <c r="KHB689" s="416"/>
      <c r="KHC689" s="416"/>
      <c r="KHD689" s="416"/>
      <c r="KHE689" s="416"/>
      <c r="KHF689" s="416"/>
      <c r="KHG689" s="416"/>
      <c r="KHH689" s="416"/>
      <c r="KHI689" s="416"/>
      <c r="KHJ689" s="416"/>
      <c r="KHK689" s="416"/>
      <c r="KHL689" s="416"/>
      <c r="KHM689" s="416"/>
      <c r="KHN689" s="416"/>
      <c r="KHO689" s="416"/>
      <c r="KHP689" s="416"/>
      <c r="KHQ689" s="416"/>
      <c r="KHR689" s="416"/>
      <c r="KHS689" s="416"/>
      <c r="KHT689" s="416"/>
      <c r="KHU689" s="416"/>
      <c r="KHV689" s="416"/>
      <c r="KHW689" s="416"/>
      <c r="KHX689" s="416"/>
      <c r="KHY689" s="416"/>
      <c r="KHZ689" s="416"/>
      <c r="KIA689" s="416"/>
      <c r="KIB689" s="416"/>
      <c r="KIC689" s="416"/>
      <c r="KID689" s="416"/>
      <c r="KIE689" s="416"/>
      <c r="KIF689" s="416"/>
      <c r="KIG689" s="416"/>
      <c r="KIH689" s="416"/>
      <c r="KII689" s="416"/>
      <c r="KIJ689" s="416"/>
      <c r="KIK689" s="416"/>
      <c r="KIL689" s="416"/>
      <c r="KIM689" s="416"/>
      <c r="KIN689" s="416"/>
      <c r="KIO689" s="416"/>
      <c r="KIP689" s="416"/>
      <c r="KIQ689" s="416"/>
      <c r="KIR689" s="416"/>
      <c r="KIS689" s="416"/>
      <c r="KIT689" s="417"/>
      <c r="KIU689" s="417"/>
      <c r="KIV689" s="417"/>
      <c r="KIW689" s="417"/>
      <c r="KIX689" s="417"/>
      <c r="KIY689" s="417"/>
      <c r="KIZ689" s="417"/>
      <c r="KJA689" s="417"/>
      <c r="KJB689" s="417"/>
      <c r="KJC689" s="417"/>
      <c r="KJD689" s="417"/>
      <c r="KJE689" s="417"/>
      <c r="KJF689" s="417"/>
      <c r="KJG689" s="417"/>
      <c r="KJH689" s="417"/>
      <c r="KJI689" s="417"/>
      <c r="KJJ689" s="417"/>
      <c r="KJK689" s="417"/>
      <c r="KJL689" s="417"/>
      <c r="KJM689" s="417"/>
      <c r="KJN689" s="417"/>
      <c r="KJO689" s="417"/>
      <c r="KJP689" s="417"/>
      <c r="KJQ689" s="417"/>
      <c r="KJR689" s="418"/>
      <c r="KJS689" s="418"/>
      <c r="KJT689" s="418"/>
      <c r="KJU689" s="418"/>
      <c r="KJV689" s="418"/>
      <c r="KJW689" s="417"/>
      <c r="KJX689" s="417"/>
      <c r="KJY689" s="418"/>
      <c r="KJZ689" s="418"/>
      <c r="KKA689" s="417"/>
      <c r="KKB689" s="417"/>
      <c r="KKC689" s="418"/>
      <c r="KKD689" s="418"/>
      <c r="KKE689" s="417"/>
      <c r="KKF689" s="417"/>
      <c r="KKG689" s="417"/>
      <c r="KKH689" s="417"/>
      <c r="KKI689" s="417"/>
      <c r="KKJ689" s="417"/>
      <c r="KKK689" s="417"/>
      <c r="KKL689" s="418"/>
      <c r="KKM689" s="418"/>
      <c r="KKN689" s="417"/>
      <c r="KKO689" s="417"/>
      <c r="KKP689" s="418"/>
      <c r="KKQ689" s="418"/>
      <c r="KKR689" s="417"/>
      <c r="KKS689" s="417"/>
      <c r="KKT689" s="417"/>
      <c r="KKU689" s="417"/>
      <c r="KKV689" s="417"/>
      <c r="KKW689" s="411"/>
      <c r="KKX689" s="443"/>
      <c r="KKY689" s="417"/>
      <c r="KKZ689" s="417"/>
      <c r="KLA689" s="417"/>
      <c r="KLB689" s="417"/>
      <c r="KLC689" s="417"/>
      <c r="KLD689" s="417"/>
      <c r="KLE689" s="417"/>
      <c r="KLF689" s="416"/>
      <c r="KLG689" s="416"/>
      <c r="KLH689" s="416"/>
      <c r="KLI689" s="416"/>
      <c r="KLJ689" s="416"/>
      <c r="KLK689" s="416"/>
      <c r="KLL689" s="416"/>
      <c r="KLM689" s="416"/>
      <c r="KLN689" s="416"/>
      <c r="KLO689" s="416"/>
      <c r="KLP689" s="416"/>
      <c r="KLQ689" s="416"/>
      <c r="KLR689" s="416"/>
      <c r="KLS689" s="416"/>
      <c r="KLT689" s="416"/>
      <c r="KLU689" s="416"/>
      <c r="KLV689" s="416"/>
      <c r="KLW689" s="416"/>
      <c r="KLX689" s="416"/>
      <c r="KLY689" s="416"/>
      <c r="KLZ689" s="416"/>
      <c r="KMA689" s="416"/>
      <c r="KMB689" s="416"/>
      <c r="KMC689" s="416"/>
      <c r="KMD689" s="416"/>
      <c r="KME689" s="416"/>
      <c r="KMF689" s="416"/>
      <c r="KMG689" s="416"/>
      <c r="KMH689" s="416"/>
      <c r="KMI689" s="416"/>
      <c r="KMJ689" s="416"/>
      <c r="KMK689" s="416"/>
      <c r="KML689" s="416"/>
      <c r="KMM689" s="416"/>
      <c r="KMN689" s="416"/>
      <c r="KMO689" s="416"/>
      <c r="KMP689" s="416"/>
      <c r="KMQ689" s="416"/>
      <c r="KMR689" s="416"/>
      <c r="KMS689" s="416"/>
      <c r="KMT689" s="416"/>
      <c r="KMU689" s="416"/>
      <c r="KMV689" s="416"/>
      <c r="KMW689" s="416"/>
      <c r="KMX689" s="417"/>
      <c r="KMY689" s="417"/>
      <c r="KMZ689" s="417"/>
      <c r="KNA689" s="417"/>
      <c r="KNB689" s="417"/>
      <c r="KNC689" s="417"/>
      <c r="KND689" s="417"/>
      <c r="KNE689" s="417"/>
      <c r="KNF689" s="417"/>
      <c r="KNG689" s="417"/>
      <c r="KNH689" s="417"/>
      <c r="KNI689" s="417"/>
      <c r="KNJ689" s="417"/>
      <c r="KNK689" s="417"/>
      <c r="KNL689" s="417"/>
      <c r="KNM689" s="417"/>
      <c r="KNN689" s="417"/>
      <c r="KNO689" s="417"/>
      <c r="KNP689" s="417"/>
      <c r="KNQ689" s="417"/>
      <c r="KNR689" s="417"/>
      <c r="KNS689" s="417"/>
      <c r="KNT689" s="417"/>
      <c r="KNU689" s="417"/>
      <c r="KNV689" s="418"/>
      <c r="KNW689" s="418"/>
      <c r="KNX689" s="418"/>
      <c r="KNY689" s="418"/>
      <c r="KNZ689" s="418"/>
      <c r="KOA689" s="417"/>
      <c r="KOB689" s="417"/>
      <c r="KOC689" s="418"/>
      <c r="KOD689" s="418"/>
      <c r="KOE689" s="417"/>
      <c r="KOF689" s="417"/>
      <c r="KOG689" s="418"/>
      <c r="KOH689" s="418"/>
      <c r="KOI689" s="417"/>
      <c r="KOJ689" s="417"/>
      <c r="KOK689" s="417"/>
      <c r="KOL689" s="417"/>
      <c r="KOM689" s="417"/>
      <c r="KON689" s="417"/>
      <c r="KOO689" s="417"/>
      <c r="KOP689" s="418"/>
      <c r="KOQ689" s="418"/>
      <c r="KOR689" s="417"/>
      <c r="KOS689" s="417"/>
      <c r="KOT689" s="418"/>
      <c r="KOU689" s="418"/>
      <c r="KOV689" s="417"/>
      <c r="KOW689" s="417"/>
      <c r="KOX689" s="417"/>
      <c r="KOY689" s="417"/>
      <c r="KOZ689" s="417"/>
      <c r="KPA689" s="411"/>
      <c r="KPB689" s="443"/>
      <c r="KPC689" s="417"/>
      <c r="KPD689" s="417"/>
      <c r="KPE689" s="417"/>
      <c r="KPF689" s="417"/>
      <c r="KPG689" s="417"/>
      <c r="KPH689" s="417"/>
      <c r="KPI689" s="417"/>
      <c r="KPJ689" s="416"/>
      <c r="KPK689" s="416"/>
      <c r="KPL689" s="416"/>
      <c r="KPM689" s="416"/>
      <c r="KPN689" s="416"/>
      <c r="KPO689" s="416"/>
      <c r="KPP689" s="416"/>
      <c r="KPQ689" s="416"/>
      <c r="KPR689" s="416"/>
      <c r="KPS689" s="416"/>
      <c r="KPT689" s="416"/>
      <c r="KPU689" s="416"/>
      <c r="KPV689" s="416"/>
      <c r="KPW689" s="416"/>
      <c r="KPX689" s="416"/>
      <c r="KPY689" s="416"/>
      <c r="KPZ689" s="416"/>
      <c r="KQA689" s="416"/>
      <c r="KQB689" s="416"/>
      <c r="KQC689" s="416"/>
      <c r="KQD689" s="416"/>
      <c r="KQE689" s="416"/>
      <c r="KQF689" s="416"/>
      <c r="KQG689" s="416"/>
      <c r="KQH689" s="416"/>
      <c r="KQI689" s="416"/>
      <c r="KQJ689" s="416"/>
      <c r="KQK689" s="416"/>
      <c r="KQL689" s="416"/>
      <c r="KQM689" s="416"/>
      <c r="KQN689" s="416"/>
      <c r="KQO689" s="416"/>
      <c r="KQP689" s="416"/>
      <c r="KQQ689" s="416"/>
      <c r="KQR689" s="416"/>
      <c r="KQS689" s="416"/>
      <c r="KQT689" s="416"/>
      <c r="KQU689" s="416"/>
      <c r="KQV689" s="416"/>
      <c r="KQW689" s="416"/>
      <c r="KQX689" s="416"/>
      <c r="KQY689" s="416"/>
      <c r="KQZ689" s="416"/>
      <c r="KRA689" s="416"/>
      <c r="KRB689" s="417"/>
      <c r="KRC689" s="417"/>
      <c r="KRD689" s="417"/>
      <c r="KRE689" s="417"/>
      <c r="KRF689" s="417"/>
      <c r="KRG689" s="417"/>
      <c r="KRH689" s="417"/>
      <c r="KRI689" s="417"/>
      <c r="KRJ689" s="417"/>
      <c r="KRK689" s="417"/>
      <c r="KRL689" s="417"/>
      <c r="KRM689" s="417"/>
      <c r="KRN689" s="417"/>
      <c r="KRO689" s="417"/>
      <c r="KRP689" s="417"/>
      <c r="KRQ689" s="417"/>
      <c r="KRR689" s="417"/>
      <c r="KRS689" s="417"/>
      <c r="KRT689" s="417"/>
      <c r="KRU689" s="417"/>
      <c r="KRV689" s="417"/>
      <c r="KRW689" s="417"/>
      <c r="KRX689" s="417"/>
      <c r="KRY689" s="417"/>
      <c r="KRZ689" s="418"/>
      <c r="KSA689" s="418"/>
      <c r="KSB689" s="418"/>
      <c r="KSC689" s="418"/>
      <c r="KSD689" s="418"/>
      <c r="KSE689" s="417"/>
      <c r="KSF689" s="417"/>
      <c r="KSG689" s="418"/>
      <c r="KSH689" s="418"/>
      <c r="KSI689" s="417"/>
      <c r="KSJ689" s="417"/>
      <c r="KSK689" s="418"/>
      <c r="KSL689" s="418"/>
      <c r="KSM689" s="417"/>
      <c r="KSN689" s="417"/>
      <c r="KSO689" s="417"/>
      <c r="KSP689" s="417"/>
      <c r="KSQ689" s="417"/>
      <c r="KSR689" s="417"/>
      <c r="KSS689" s="417"/>
      <c r="KST689" s="418"/>
      <c r="KSU689" s="418"/>
      <c r="KSV689" s="417"/>
      <c r="KSW689" s="417"/>
      <c r="KSX689" s="418"/>
      <c r="KSY689" s="418"/>
      <c r="KSZ689" s="417"/>
      <c r="KTA689" s="417"/>
      <c r="KTB689" s="417"/>
      <c r="KTC689" s="417"/>
      <c r="KTD689" s="417"/>
      <c r="KTE689" s="411"/>
      <c r="KTF689" s="443"/>
      <c r="KTG689" s="417"/>
      <c r="KTH689" s="417"/>
      <c r="KTI689" s="417"/>
      <c r="KTJ689" s="417"/>
      <c r="KTK689" s="417"/>
      <c r="KTL689" s="417"/>
      <c r="KTM689" s="417"/>
      <c r="KTN689" s="416"/>
      <c r="KTO689" s="416"/>
      <c r="KTP689" s="416"/>
      <c r="KTQ689" s="416"/>
      <c r="KTR689" s="416"/>
      <c r="KTS689" s="416"/>
      <c r="KTT689" s="416"/>
      <c r="KTU689" s="416"/>
      <c r="KTV689" s="416"/>
      <c r="KTW689" s="416"/>
      <c r="KTX689" s="416"/>
      <c r="KTY689" s="416"/>
      <c r="KTZ689" s="416"/>
      <c r="KUA689" s="416"/>
      <c r="KUB689" s="416"/>
      <c r="KUC689" s="416"/>
      <c r="KUD689" s="416"/>
      <c r="KUE689" s="416"/>
      <c r="KUF689" s="416"/>
      <c r="KUG689" s="416"/>
      <c r="KUH689" s="416"/>
      <c r="KUI689" s="416"/>
      <c r="KUJ689" s="416"/>
      <c r="KUK689" s="416"/>
      <c r="KUL689" s="416"/>
      <c r="KUM689" s="416"/>
      <c r="KUN689" s="416"/>
      <c r="KUO689" s="416"/>
      <c r="KUP689" s="416"/>
      <c r="KUQ689" s="416"/>
      <c r="KUR689" s="416"/>
      <c r="KUS689" s="416"/>
      <c r="KUT689" s="416"/>
      <c r="KUU689" s="416"/>
      <c r="KUV689" s="416"/>
      <c r="KUW689" s="416"/>
      <c r="KUX689" s="416"/>
      <c r="KUY689" s="416"/>
      <c r="KUZ689" s="416"/>
      <c r="KVA689" s="416"/>
      <c r="KVB689" s="416"/>
      <c r="KVC689" s="416"/>
      <c r="KVD689" s="416"/>
      <c r="KVE689" s="416"/>
      <c r="KVF689" s="417"/>
      <c r="KVG689" s="417"/>
      <c r="KVH689" s="417"/>
      <c r="KVI689" s="417"/>
      <c r="KVJ689" s="417"/>
      <c r="KVK689" s="417"/>
      <c r="KVL689" s="417"/>
      <c r="KVM689" s="417"/>
      <c r="KVN689" s="417"/>
      <c r="KVO689" s="417"/>
      <c r="KVP689" s="417"/>
      <c r="KVQ689" s="417"/>
      <c r="KVR689" s="417"/>
      <c r="KVS689" s="417"/>
      <c r="KVT689" s="417"/>
      <c r="KVU689" s="417"/>
      <c r="KVV689" s="417"/>
      <c r="KVW689" s="417"/>
      <c r="KVX689" s="417"/>
      <c r="KVY689" s="417"/>
      <c r="KVZ689" s="417"/>
      <c r="KWA689" s="417"/>
      <c r="KWB689" s="417"/>
      <c r="KWC689" s="417"/>
      <c r="KWD689" s="418"/>
      <c r="KWE689" s="418"/>
      <c r="KWF689" s="418"/>
      <c r="KWG689" s="418"/>
      <c r="KWH689" s="418"/>
      <c r="KWI689" s="417"/>
      <c r="KWJ689" s="417"/>
      <c r="KWK689" s="418"/>
      <c r="KWL689" s="418"/>
      <c r="KWM689" s="417"/>
      <c r="KWN689" s="417"/>
      <c r="KWO689" s="418"/>
      <c r="KWP689" s="418"/>
      <c r="KWQ689" s="417"/>
      <c r="KWR689" s="417"/>
      <c r="KWS689" s="417"/>
      <c r="KWT689" s="417"/>
      <c r="KWU689" s="417"/>
      <c r="KWV689" s="417"/>
      <c r="KWW689" s="417"/>
      <c r="KWX689" s="418"/>
      <c r="KWY689" s="418"/>
      <c r="KWZ689" s="417"/>
      <c r="KXA689" s="417"/>
      <c r="KXB689" s="418"/>
      <c r="KXC689" s="418"/>
      <c r="KXD689" s="417"/>
      <c r="KXE689" s="417"/>
      <c r="KXF689" s="417"/>
      <c r="KXG689" s="417"/>
      <c r="KXH689" s="417"/>
      <c r="KXI689" s="411"/>
      <c r="KXJ689" s="443"/>
      <c r="KXK689" s="417"/>
      <c r="KXL689" s="417"/>
      <c r="KXM689" s="417"/>
      <c r="KXN689" s="417"/>
      <c r="KXO689" s="417"/>
      <c r="KXP689" s="417"/>
      <c r="KXQ689" s="417"/>
      <c r="KXR689" s="416"/>
      <c r="KXS689" s="416"/>
      <c r="KXT689" s="416"/>
      <c r="KXU689" s="416"/>
      <c r="KXV689" s="416"/>
      <c r="KXW689" s="416"/>
      <c r="KXX689" s="416"/>
      <c r="KXY689" s="416"/>
      <c r="KXZ689" s="416"/>
      <c r="KYA689" s="416"/>
      <c r="KYB689" s="416"/>
      <c r="KYC689" s="416"/>
      <c r="KYD689" s="416"/>
      <c r="KYE689" s="416"/>
      <c r="KYF689" s="416"/>
      <c r="KYG689" s="416"/>
      <c r="KYH689" s="416"/>
      <c r="KYI689" s="416"/>
      <c r="KYJ689" s="416"/>
      <c r="KYK689" s="416"/>
      <c r="KYL689" s="416"/>
      <c r="KYM689" s="416"/>
      <c r="KYN689" s="416"/>
      <c r="KYO689" s="416"/>
      <c r="KYP689" s="416"/>
      <c r="KYQ689" s="416"/>
      <c r="KYR689" s="416"/>
      <c r="KYS689" s="416"/>
      <c r="KYT689" s="416"/>
      <c r="KYU689" s="416"/>
      <c r="KYV689" s="416"/>
      <c r="KYW689" s="416"/>
      <c r="KYX689" s="416"/>
      <c r="KYY689" s="416"/>
      <c r="KYZ689" s="416"/>
      <c r="KZA689" s="416"/>
      <c r="KZB689" s="416"/>
      <c r="KZC689" s="416"/>
      <c r="KZD689" s="416"/>
      <c r="KZE689" s="416"/>
      <c r="KZF689" s="416"/>
      <c r="KZG689" s="416"/>
      <c r="KZH689" s="416"/>
      <c r="KZI689" s="416"/>
      <c r="KZJ689" s="417"/>
      <c r="KZK689" s="417"/>
      <c r="KZL689" s="417"/>
      <c r="KZM689" s="417"/>
      <c r="KZN689" s="417"/>
      <c r="KZO689" s="417"/>
      <c r="KZP689" s="417"/>
      <c r="KZQ689" s="417"/>
      <c r="KZR689" s="417"/>
      <c r="KZS689" s="417"/>
      <c r="KZT689" s="417"/>
      <c r="KZU689" s="417"/>
      <c r="KZV689" s="417"/>
      <c r="KZW689" s="417"/>
      <c r="KZX689" s="417"/>
      <c r="KZY689" s="417"/>
      <c r="KZZ689" s="417"/>
      <c r="LAA689" s="417"/>
      <c r="LAB689" s="417"/>
      <c r="LAC689" s="417"/>
      <c r="LAD689" s="417"/>
      <c r="LAE689" s="417"/>
      <c r="LAF689" s="417"/>
      <c r="LAG689" s="417"/>
      <c r="LAH689" s="418"/>
      <c r="LAI689" s="418"/>
      <c r="LAJ689" s="418"/>
      <c r="LAK689" s="418"/>
      <c r="LAL689" s="418"/>
      <c r="LAM689" s="417"/>
      <c r="LAN689" s="417"/>
      <c r="LAO689" s="418"/>
      <c r="LAP689" s="418"/>
      <c r="LAQ689" s="417"/>
      <c r="LAR689" s="417"/>
      <c r="LAS689" s="418"/>
      <c r="LAT689" s="418"/>
      <c r="LAU689" s="417"/>
      <c r="LAV689" s="417"/>
      <c r="LAW689" s="417"/>
      <c r="LAX689" s="417"/>
      <c r="LAY689" s="417"/>
      <c r="LAZ689" s="417"/>
      <c r="LBA689" s="417"/>
      <c r="LBB689" s="418"/>
      <c r="LBC689" s="418"/>
      <c r="LBD689" s="417"/>
      <c r="LBE689" s="417"/>
      <c r="LBF689" s="418"/>
      <c r="LBG689" s="418"/>
      <c r="LBH689" s="417"/>
      <c r="LBI689" s="417"/>
      <c r="LBJ689" s="417"/>
      <c r="LBK689" s="417"/>
      <c r="LBL689" s="417"/>
      <c r="LBM689" s="411"/>
      <c r="LBN689" s="443"/>
      <c r="LBO689" s="417"/>
      <c r="LBP689" s="417"/>
      <c r="LBQ689" s="417"/>
      <c r="LBR689" s="417"/>
      <c r="LBS689" s="417"/>
      <c r="LBT689" s="417"/>
      <c r="LBU689" s="417"/>
      <c r="LBV689" s="416"/>
      <c r="LBW689" s="416"/>
      <c r="LBX689" s="416"/>
      <c r="LBY689" s="416"/>
      <c r="LBZ689" s="416"/>
      <c r="LCA689" s="416"/>
      <c r="LCB689" s="416"/>
      <c r="LCC689" s="416"/>
      <c r="LCD689" s="416"/>
      <c r="LCE689" s="416"/>
      <c r="LCF689" s="416"/>
      <c r="LCG689" s="416"/>
      <c r="LCH689" s="416"/>
      <c r="LCI689" s="416"/>
      <c r="LCJ689" s="416"/>
      <c r="LCK689" s="416"/>
      <c r="LCL689" s="416"/>
      <c r="LCM689" s="416"/>
      <c r="LCN689" s="416"/>
      <c r="LCO689" s="416"/>
      <c r="LCP689" s="416"/>
      <c r="LCQ689" s="416"/>
      <c r="LCR689" s="416"/>
      <c r="LCS689" s="416"/>
      <c r="LCT689" s="416"/>
      <c r="LCU689" s="416"/>
      <c r="LCV689" s="416"/>
      <c r="LCW689" s="416"/>
      <c r="LCX689" s="416"/>
      <c r="LCY689" s="416"/>
      <c r="LCZ689" s="416"/>
      <c r="LDA689" s="416"/>
      <c r="LDB689" s="416"/>
      <c r="LDC689" s="416"/>
      <c r="LDD689" s="416"/>
      <c r="LDE689" s="416"/>
      <c r="LDF689" s="416"/>
      <c r="LDG689" s="416"/>
      <c r="LDH689" s="416"/>
      <c r="LDI689" s="416"/>
      <c r="LDJ689" s="416"/>
      <c r="LDK689" s="416"/>
      <c r="LDL689" s="416"/>
      <c r="LDM689" s="416"/>
      <c r="LDN689" s="417"/>
      <c r="LDO689" s="417"/>
      <c r="LDP689" s="417"/>
      <c r="LDQ689" s="417"/>
      <c r="LDR689" s="417"/>
      <c r="LDS689" s="417"/>
      <c r="LDT689" s="417"/>
      <c r="LDU689" s="417"/>
      <c r="LDV689" s="417"/>
      <c r="LDW689" s="417"/>
      <c r="LDX689" s="417"/>
      <c r="LDY689" s="417"/>
      <c r="LDZ689" s="417"/>
      <c r="LEA689" s="417"/>
      <c r="LEB689" s="417"/>
      <c r="LEC689" s="417"/>
      <c r="LED689" s="417"/>
      <c r="LEE689" s="417"/>
      <c r="LEF689" s="417"/>
      <c r="LEG689" s="417"/>
      <c r="LEH689" s="417"/>
      <c r="LEI689" s="417"/>
      <c r="LEJ689" s="417"/>
      <c r="LEK689" s="417"/>
      <c r="LEL689" s="418"/>
      <c r="LEM689" s="418"/>
      <c r="LEN689" s="418"/>
      <c r="LEO689" s="418"/>
      <c r="LEP689" s="418"/>
      <c r="LEQ689" s="417"/>
      <c r="LER689" s="417"/>
      <c r="LES689" s="418"/>
      <c r="LET689" s="418"/>
      <c r="LEU689" s="417"/>
      <c r="LEV689" s="417"/>
      <c r="LEW689" s="418"/>
      <c r="LEX689" s="418"/>
      <c r="LEY689" s="417"/>
      <c r="LEZ689" s="417"/>
      <c r="LFA689" s="417"/>
      <c r="LFB689" s="417"/>
      <c r="LFC689" s="417"/>
      <c r="LFD689" s="417"/>
      <c r="LFE689" s="417"/>
      <c r="LFF689" s="418"/>
      <c r="LFG689" s="418"/>
      <c r="LFH689" s="417"/>
      <c r="LFI689" s="417"/>
      <c r="LFJ689" s="418"/>
      <c r="LFK689" s="418"/>
      <c r="LFL689" s="417"/>
      <c r="LFM689" s="417"/>
      <c r="LFN689" s="417"/>
      <c r="LFO689" s="417"/>
      <c r="LFP689" s="417"/>
      <c r="LFQ689" s="411"/>
      <c r="LFR689" s="443"/>
      <c r="LFS689" s="417"/>
      <c r="LFT689" s="417"/>
      <c r="LFU689" s="417"/>
      <c r="LFV689" s="417"/>
      <c r="LFW689" s="417"/>
      <c r="LFX689" s="417"/>
      <c r="LFY689" s="417"/>
      <c r="LFZ689" s="416"/>
      <c r="LGA689" s="416"/>
      <c r="LGB689" s="416"/>
      <c r="LGC689" s="416"/>
      <c r="LGD689" s="416"/>
      <c r="LGE689" s="416"/>
      <c r="LGF689" s="416"/>
      <c r="LGG689" s="416"/>
      <c r="LGH689" s="416"/>
      <c r="LGI689" s="416"/>
      <c r="LGJ689" s="416"/>
      <c r="LGK689" s="416"/>
      <c r="LGL689" s="416"/>
      <c r="LGM689" s="416"/>
      <c r="LGN689" s="416"/>
      <c r="LGO689" s="416"/>
      <c r="LGP689" s="416"/>
      <c r="LGQ689" s="416"/>
      <c r="LGR689" s="416"/>
      <c r="LGS689" s="416"/>
      <c r="LGT689" s="416"/>
      <c r="LGU689" s="416"/>
      <c r="LGV689" s="416"/>
      <c r="LGW689" s="416"/>
      <c r="LGX689" s="416"/>
      <c r="LGY689" s="416"/>
      <c r="LGZ689" s="416"/>
      <c r="LHA689" s="416"/>
      <c r="LHB689" s="416"/>
      <c r="LHC689" s="416"/>
      <c r="LHD689" s="416"/>
      <c r="LHE689" s="416"/>
      <c r="LHF689" s="416"/>
      <c r="LHG689" s="416"/>
      <c r="LHH689" s="416"/>
      <c r="LHI689" s="416"/>
      <c r="LHJ689" s="416"/>
      <c r="LHK689" s="416"/>
      <c r="LHL689" s="416"/>
      <c r="LHM689" s="416"/>
      <c r="LHN689" s="416"/>
      <c r="LHO689" s="416"/>
      <c r="LHP689" s="416"/>
      <c r="LHQ689" s="416"/>
      <c r="LHR689" s="417"/>
      <c r="LHS689" s="417"/>
      <c r="LHT689" s="417"/>
      <c r="LHU689" s="417"/>
      <c r="LHV689" s="417"/>
      <c r="LHW689" s="417"/>
      <c r="LHX689" s="417"/>
      <c r="LHY689" s="417"/>
      <c r="LHZ689" s="417"/>
      <c r="LIA689" s="417"/>
      <c r="LIB689" s="417"/>
      <c r="LIC689" s="417"/>
      <c r="LID689" s="417"/>
      <c r="LIE689" s="417"/>
      <c r="LIF689" s="417"/>
      <c r="LIG689" s="417"/>
      <c r="LIH689" s="417"/>
      <c r="LII689" s="417"/>
      <c r="LIJ689" s="417"/>
      <c r="LIK689" s="417"/>
      <c r="LIL689" s="417"/>
      <c r="LIM689" s="417"/>
      <c r="LIN689" s="417"/>
      <c r="LIO689" s="417"/>
      <c r="LIP689" s="418"/>
      <c r="LIQ689" s="418"/>
      <c r="LIR689" s="418"/>
      <c r="LIS689" s="418"/>
      <c r="LIT689" s="418"/>
      <c r="LIU689" s="417"/>
      <c r="LIV689" s="417"/>
      <c r="LIW689" s="418"/>
      <c r="LIX689" s="418"/>
      <c r="LIY689" s="417"/>
      <c r="LIZ689" s="417"/>
      <c r="LJA689" s="418"/>
      <c r="LJB689" s="418"/>
      <c r="LJC689" s="417"/>
      <c r="LJD689" s="417"/>
      <c r="LJE689" s="417"/>
      <c r="LJF689" s="417"/>
      <c r="LJG689" s="417"/>
      <c r="LJH689" s="417"/>
      <c r="LJI689" s="417"/>
      <c r="LJJ689" s="418"/>
      <c r="LJK689" s="418"/>
      <c r="LJL689" s="417"/>
      <c r="LJM689" s="417"/>
      <c r="LJN689" s="418"/>
      <c r="LJO689" s="418"/>
      <c r="LJP689" s="417"/>
      <c r="LJQ689" s="417"/>
      <c r="LJR689" s="417"/>
      <c r="LJS689" s="417"/>
      <c r="LJT689" s="417"/>
      <c r="LJU689" s="411"/>
      <c r="LJV689" s="443"/>
      <c r="LJW689" s="417"/>
      <c r="LJX689" s="417"/>
      <c r="LJY689" s="417"/>
      <c r="LJZ689" s="417"/>
      <c r="LKA689" s="417"/>
      <c r="LKB689" s="417"/>
      <c r="LKC689" s="417"/>
      <c r="LKD689" s="416"/>
      <c r="LKE689" s="416"/>
      <c r="LKF689" s="416"/>
      <c r="LKG689" s="416"/>
      <c r="LKH689" s="416"/>
      <c r="LKI689" s="416"/>
      <c r="LKJ689" s="416"/>
      <c r="LKK689" s="416"/>
      <c r="LKL689" s="416"/>
      <c r="LKM689" s="416"/>
      <c r="LKN689" s="416"/>
      <c r="LKO689" s="416"/>
      <c r="LKP689" s="416"/>
      <c r="LKQ689" s="416"/>
      <c r="LKR689" s="416"/>
      <c r="LKS689" s="416"/>
      <c r="LKT689" s="416"/>
      <c r="LKU689" s="416"/>
      <c r="LKV689" s="416"/>
      <c r="LKW689" s="416"/>
      <c r="LKX689" s="416"/>
      <c r="LKY689" s="416"/>
      <c r="LKZ689" s="416"/>
      <c r="LLA689" s="416"/>
      <c r="LLB689" s="416"/>
      <c r="LLC689" s="416"/>
      <c r="LLD689" s="416"/>
      <c r="LLE689" s="416"/>
      <c r="LLF689" s="416"/>
      <c r="LLG689" s="416"/>
      <c r="LLH689" s="416"/>
      <c r="LLI689" s="416"/>
      <c r="LLJ689" s="416"/>
      <c r="LLK689" s="416"/>
      <c r="LLL689" s="416"/>
      <c r="LLM689" s="416"/>
      <c r="LLN689" s="416"/>
      <c r="LLO689" s="416"/>
      <c r="LLP689" s="416"/>
      <c r="LLQ689" s="416"/>
      <c r="LLR689" s="416"/>
      <c r="LLS689" s="416"/>
      <c r="LLT689" s="416"/>
      <c r="LLU689" s="416"/>
      <c r="LLV689" s="417"/>
      <c r="LLW689" s="417"/>
      <c r="LLX689" s="417"/>
      <c r="LLY689" s="417"/>
      <c r="LLZ689" s="417"/>
      <c r="LMA689" s="417"/>
      <c r="LMB689" s="417"/>
      <c r="LMC689" s="417"/>
      <c r="LMD689" s="417"/>
      <c r="LME689" s="417"/>
      <c r="LMF689" s="417"/>
      <c r="LMG689" s="417"/>
      <c r="LMH689" s="417"/>
      <c r="LMI689" s="417"/>
      <c r="LMJ689" s="417"/>
      <c r="LMK689" s="417"/>
      <c r="LML689" s="417"/>
      <c r="LMM689" s="417"/>
      <c r="LMN689" s="417"/>
      <c r="LMO689" s="417"/>
      <c r="LMP689" s="417"/>
      <c r="LMQ689" s="417"/>
      <c r="LMR689" s="417"/>
      <c r="LMS689" s="417"/>
      <c r="LMT689" s="418"/>
      <c r="LMU689" s="418"/>
      <c r="LMV689" s="418"/>
      <c r="LMW689" s="418"/>
      <c r="LMX689" s="418"/>
      <c r="LMY689" s="417"/>
      <c r="LMZ689" s="417"/>
      <c r="LNA689" s="418"/>
      <c r="LNB689" s="418"/>
      <c r="LNC689" s="417"/>
      <c r="LND689" s="417"/>
      <c r="LNE689" s="418"/>
      <c r="LNF689" s="418"/>
      <c r="LNG689" s="417"/>
      <c r="LNH689" s="417"/>
      <c r="LNI689" s="417"/>
      <c r="LNJ689" s="417"/>
      <c r="LNK689" s="417"/>
      <c r="LNL689" s="417"/>
      <c r="LNM689" s="417"/>
      <c r="LNN689" s="418"/>
      <c r="LNO689" s="418"/>
      <c r="LNP689" s="417"/>
      <c r="LNQ689" s="417"/>
      <c r="LNR689" s="418"/>
      <c r="LNS689" s="418"/>
      <c r="LNT689" s="417"/>
      <c r="LNU689" s="417"/>
      <c r="LNV689" s="417"/>
      <c r="LNW689" s="417"/>
      <c r="LNX689" s="417"/>
      <c r="LNY689" s="411"/>
      <c r="LNZ689" s="443"/>
      <c r="LOA689" s="417"/>
      <c r="LOB689" s="417"/>
      <c r="LOC689" s="417"/>
      <c r="LOD689" s="417"/>
      <c r="LOE689" s="417"/>
      <c r="LOF689" s="417"/>
      <c r="LOG689" s="417"/>
      <c r="LOH689" s="416"/>
      <c r="LOI689" s="416"/>
      <c r="LOJ689" s="416"/>
      <c r="LOK689" s="416"/>
      <c r="LOL689" s="416"/>
      <c r="LOM689" s="416"/>
      <c r="LON689" s="416"/>
      <c r="LOO689" s="416"/>
      <c r="LOP689" s="416"/>
      <c r="LOQ689" s="416"/>
      <c r="LOR689" s="416"/>
      <c r="LOS689" s="416"/>
      <c r="LOT689" s="416"/>
      <c r="LOU689" s="416"/>
      <c r="LOV689" s="416"/>
      <c r="LOW689" s="416"/>
      <c r="LOX689" s="416"/>
      <c r="LOY689" s="416"/>
      <c r="LOZ689" s="416"/>
      <c r="LPA689" s="416"/>
      <c r="LPB689" s="416"/>
      <c r="LPC689" s="416"/>
      <c r="LPD689" s="416"/>
      <c r="LPE689" s="416"/>
      <c r="LPF689" s="416"/>
      <c r="LPG689" s="416"/>
      <c r="LPH689" s="416"/>
      <c r="LPI689" s="416"/>
      <c r="LPJ689" s="416"/>
      <c r="LPK689" s="416"/>
      <c r="LPL689" s="416"/>
      <c r="LPM689" s="416"/>
      <c r="LPN689" s="416"/>
      <c r="LPO689" s="416"/>
      <c r="LPP689" s="416"/>
      <c r="LPQ689" s="416"/>
      <c r="LPR689" s="416"/>
      <c r="LPS689" s="416"/>
      <c r="LPT689" s="416"/>
      <c r="LPU689" s="416"/>
      <c r="LPV689" s="416"/>
      <c r="LPW689" s="416"/>
      <c r="LPX689" s="416"/>
      <c r="LPY689" s="416"/>
      <c r="LPZ689" s="417"/>
      <c r="LQA689" s="417"/>
      <c r="LQB689" s="417"/>
      <c r="LQC689" s="417"/>
      <c r="LQD689" s="417"/>
      <c r="LQE689" s="417"/>
      <c r="LQF689" s="417"/>
      <c r="LQG689" s="417"/>
      <c r="LQH689" s="417"/>
      <c r="LQI689" s="417"/>
      <c r="LQJ689" s="417"/>
      <c r="LQK689" s="417"/>
      <c r="LQL689" s="417"/>
      <c r="LQM689" s="417"/>
      <c r="LQN689" s="417"/>
      <c r="LQO689" s="417"/>
      <c r="LQP689" s="417"/>
      <c r="LQQ689" s="417"/>
      <c r="LQR689" s="417"/>
      <c r="LQS689" s="417"/>
      <c r="LQT689" s="417"/>
      <c r="LQU689" s="417"/>
      <c r="LQV689" s="417"/>
      <c r="LQW689" s="417"/>
      <c r="LQX689" s="418"/>
      <c r="LQY689" s="418"/>
      <c r="LQZ689" s="418"/>
      <c r="LRA689" s="418"/>
      <c r="LRB689" s="418"/>
      <c r="LRC689" s="417"/>
      <c r="LRD689" s="417"/>
      <c r="LRE689" s="418"/>
      <c r="LRF689" s="418"/>
      <c r="LRG689" s="417"/>
      <c r="LRH689" s="417"/>
      <c r="LRI689" s="418"/>
      <c r="LRJ689" s="418"/>
      <c r="LRK689" s="417"/>
      <c r="LRL689" s="417"/>
      <c r="LRM689" s="417"/>
      <c r="LRN689" s="417"/>
      <c r="LRO689" s="417"/>
      <c r="LRP689" s="417"/>
      <c r="LRQ689" s="417"/>
      <c r="LRR689" s="418"/>
      <c r="LRS689" s="418"/>
      <c r="LRT689" s="417"/>
      <c r="LRU689" s="417"/>
      <c r="LRV689" s="418"/>
      <c r="LRW689" s="418"/>
      <c r="LRX689" s="417"/>
      <c r="LRY689" s="417"/>
      <c r="LRZ689" s="417"/>
      <c r="LSA689" s="417"/>
      <c r="LSB689" s="417"/>
      <c r="LSC689" s="411"/>
      <c r="LSD689" s="443"/>
      <c r="LSE689" s="417"/>
      <c r="LSF689" s="417"/>
      <c r="LSG689" s="417"/>
      <c r="LSH689" s="417"/>
      <c r="LSI689" s="417"/>
      <c r="LSJ689" s="417"/>
      <c r="LSK689" s="417"/>
      <c r="LSL689" s="416"/>
      <c r="LSM689" s="416"/>
      <c r="LSN689" s="416"/>
      <c r="LSO689" s="416"/>
      <c r="LSP689" s="416"/>
      <c r="LSQ689" s="416"/>
      <c r="LSR689" s="416"/>
      <c r="LSS689" s="416"/>
      <c r="LST689" s="416"/>
      <c r="LSU689" s="416"/>
      <c r="LSV689" s="416"/>
      <c r="LSW689" s="416"/>
      <c r="LSX689" s="416"/>
      <c r="LSY689" s="416"/>
      <c r="LSZ689" s="416"/>
      <c r="LTA689" s="416"/>
      <c r="LTB689" s="416"/>
      <c r="LTC689" s="416"/>
      <c r="LTD689" s="416"/>
      <c r="LTE689" s="416"/>
      <c r="LTF689" s="416"/>
      <c r="LTG689" s="416"/>
      <c r="LTH689" s="416"/>
      <c r="LTI689" s="416"/>
      <c r="LTJ689" s="416"/>
      <c r="LTK689" s="416"/>
      <c r="LTL689" s="416"/>
      <c r="LTM689" s="416"/>
      <c r="LTN689" s="416"/>
      <c r="LTO689" s="416"/>
      <c r="LTP689" s="416"/>
      <c r="LTQ689" s="416"/>
      <c r="LTR689" s="416"/>
      <c r="LTS689" s="416"/>
      <c r="LTT689" s="416"/>
      <c r="LTU689" s="416"/>
      <c r="LTV689" s="416"/>
      <c r="LTW689" s="416"/>
      <c r="LTX689" s="416"/>
      <c r="LTY689" s="416"/>
      <c r="LTZ689" s="416"/>
      <c r="LUA689" s="416"/>
      <c r="LUB689" s="416"/>
      <c r="LUC689" s="416"/>
      <c r="LUD689" s="417"/>
      <c r="LUE689" s="417"/>
      <c r="LUF689" s="417"/>
      <c r="LUG689" s="417"/>
      <c r="LUH689" s="417"/>
      <c r="LUI689" s="417"/>
      <c r="LUJ689" s="417"/>
      <c r="LUK689" s="417"/>
      <c r="LUL689" s="417"/>
      <c r="LUM689" s="417"/>
      <c r="LUN689" s="417"/>
      <c r="LUO689" s="417"/>
      <c r="LUP689" s="417"/>
      <c r="LUQ689" s="417"/>
      <c r="LUR689" s="417"/>
      <c r="LUS689" s="417"/>
      <c r="LUT689" s="417"/>
      <c r="LUU689" s="417"/>
      <c r="LUV689" s="417"/>
      <c r="LUW689" s="417"/>
      <c r="LUX689" s="417"/>
      <c r="LUY689" s="417"/>
      <c r="LUZ689" s="417"/>
      <c r="LVA689" s="417"/>
      <c r="LVB689" s="418"/>
      <c r="LVC689" s="418"/>
      <c r="LVD689" s="418"/>
      <c r="LVE689" s="418"/>
      <c r="LVF689" s="418"/>
      <c r="LVG689" s="417"/>
      <c r="LVH689" s="417"/>
      <c r="LVI689" s="418"/>
      <c r="LVJ689" s="418"/>
      <c r="LVK689" s="417"/>
      <c r="LVL689" s="417"/>
      <c r="LVM689" s="418"/>
      <c r="LVN689" s="418"/>
      <c r="LVO689" s="417"/>
      <c r="LVP689" s="417"/>
      <c r="LVQ689" s="417"/>
      <c r="LVR689" s="417"/>
      <c r="LVS689" s="417"/>
      <c r="LVT689" s="417"/>
      <c r="LVU689" s="417"/>
      <c r="LVV689" s="418"/>
      <c r="LVW689" s="418"/>
      <c r="LVX689" s="417"/>
      <c r="LVY689" s="417"/>
      <c r="LVZ689" s="418"/>
      <c r="LWA689" s="418"/>
      <c r="LWB689" s="417"/>
      <c r="LWC689" s="417"/>
      <c r="LWD689" s="417"/>
      <c r="LWE689" s="417"/>
      <c r="LWF689" s="417"/>
      <c r="LWG689" s="411"/>
      <c r="LWH689" s="443"/>
      <c r="LWI689" s="417"/>
      <c r="LWJ689" s="417"/>
      <c r="LWK689" s="417"/>
      <c r="LWL689" s="417"/>
      <c r="LWM689" s="417"/>
      <c r="LWN689" s="417"/>
      <c r="LWO689" s="417"/>
      <c r="LWP689" s="416"/>
      <c r="LWQ689" s="416"/>
      <c r="LWR689" s="416"/>
      <c r="LWS689" s="416"/>
      <c r="LWT689" s="416"/>
      <c r="LWU689" s="416"/>
      <c r="LWV689" s="416"/>
      <c r="LWW689" s="416"/>
      <c r="LWX689" s="416"/>
      <c r="LWY689" s="416"/>
      <c r="LWZ689" s="416"/>
      <c r="LXA689" s="416"/>
      <c r="LXB689" s="416"/>
      <c r="LXC689" s="416"/>
      <c r="LXD689" s="416"/>
      <c r="LXE689" s="416"/>
      <c r="LXF689" s="416"/>
      <c r="LXG689" s="416"/>
      <c r="LXH689" s="416"/>
      <c r="LXI689" s="416"/>
      <c r="LXJ689" s="416"/>
      <c r="LXK689" s="416"/>
      <c r="LXL689" s="416"/>
      <c r="LXM689" s="416"/>
      <c r="LXN689" s="416"/>
      <c r="LXO689" s="416"/>
      <c r="LXP689" s="416"/>
      <c r="LXQ689" s="416"/>
      <c r="LXR689" s="416"/>
      <c r="LXS689" s="416"/>
      <c r="LXT689" s="416"/>
      <c r="LXU689" s="416"/>
      <c r="LXV689" s="416"/>
      <c r="LXW689" s="416"/>
      <c r="LXX689" s="416"/>
      <c r="LXY689" s="416"/>
      <c r="LXZ689" s="416"/>
      <c r="LYA689" s="416"/>
      <c r="LYB689" s="416"/>
      <c r="LYC689" s="416"/>
      <c r="LYD689" s="416"/>
      <c r="LYE689" s="416"/>
      <c r="LYF689" s="416"/>
      <c r="LYG689" s="416"/>
      <c r="LYH689" s="417"/>
      <c r="LYI689" s="417"/>
      <c r="LYJ689" s="417"/>
      <c r="LYK689" s="417"/>
      <c r="LYL689" s="417"/>
      <c r="LYM689" s="417"/>
      <c r="LYN689" s="417"/>
      <c r="LYO689" s="417"/>
      <c r="LYP689" s="417"/>
      <c r="LYQ689" s="417"/>
      <c r="LYR689" s="417"/>
      <c r="LYS689" s="417"/>
      <c r="LYT689" s="417"/>
      <c r="LYU689" s="417"/>
      <c r="LYV689" s="417"/>
      <c r="LYW689" s="417"/>
      <c r="LYX689" s="417"/>
      <c r="LYY689" s="417"/>
      <c r="LYZ689" s="417"/>
      <c r="LZA689" s="417"/>
      <c r="LZB689" s="417"/>
      <c r="LZC689" s="417"/>
      <c r="LZD689" s="417"/>
      <c r="LZE689" s="417"/>
      <c r="LZF689" s="418"/>
      <c r="LZG689" s="418"/>
      <c r="LZH689" s="418"/>
      <c r="LZI689" s="418"/>
      <c r="LZJ689" s="418"/>
      <c r="LZK689" s="417"/>
      <c r="LZL689" s="417"/>
      <c r="LZM689" s="418"/>
      <c r="LZN689" s="418"/>
      <c r="LZO689" s="417"/>
      <c r="LZP689" s="417"/>
      <c r="LZQ689" s="418"/>
      <c r="LZR689" s="418"/>
      <c r="LZS689" s="417"/>
      <c r="LZT689" s="417"/>
      <c r="LZU689" s="417"/>
      <c r="LZV689" s="417"/>
      <c r="LZW689" s="417"/>
      <c r="LZX689" s="417"/>
      <c r="LZY689" s="417"/>
      <c r="LZZ689" s="418"/>
      <c r="MAA689" s="418"/>
      <c r="MAB689" s="417"/>
      <c r="MAC689" s="417"/>
      <c r="MAD689" s="418"/>
      <c r="MAE689" s="418"/>
      <c r="MAF689" s="417"/>
      <c r="MAG689" s="417"/>
      <c r="MAH689" s="417"/>
      <c r="MAI689" s="417"/>
      <c r="MAJ689" s="417"/>
      <c r="MAK689" s="411"/>
      <c r="MAL689" s="443"/>
      <c r="MAM689" s="417"/>
      <c r="MAN689" s="417"/>
      <c r="MAO689" s="417"/>
      <c r="MAP689" s="417"/>
      <c r="MAQ689" s="417"/>
      <c r="MAR689" s="417"/>
      <c r="MAS689" s="417"/>
      <c r="MAT689" s="416"/>
      <c r="MAU689" s="416"/>
      <c r="MAV689" s="416"/>
      <c r="MAW689" s="416"/>
      <c r="MAX689" s="416"/>
      <c r="MAY689" s="416"/>
      <c r="MAZ689" s="416"/>
      <c r="MBA689" s="416"/>
      <c r="MBB689" s="416"/>
      <c r="MBC689" s="416"/>
      <c r="MBD689" s="416"/>
      <c r="MBE689" s="416"/>
      <c r="MBF689" s="416"/>
      <c r="MBG689" s="416"/>
      <c r="MBH689" s="416"/>
      <c r="MBI689" s="416"/>
      <c r="MBJ689" s="416"/>
      <c r="MBK689" s="416"/>
      <c r="MBL689" s="416"/>
      <c r="MBM689" s="416"/>
      <c r="MBN689" s="416"/>
      <c r="MBO689" s="416"/>
      <c r="MBP689" s="416"/>
      <c r="MBQ689" s="416"/>
      <c r="MBR689" s="416"/>
      <c r="MBS689" s="416"/>
      <c r="MBT689" s="416"/>
      <c r="MBU689" s="416"/>
      <c r="MBV689" s="416"/>
      <c r="MBW689" s="416"/>
      <c r="MBX689" s="416"/>
      <c r="MBY689" s="416"/>
      <c r="MBZ689" s="416"/>
      <c r="MCA689" s="416"/>
      <c r="MCB689" s="416"/>
      <c r="MCC689" s="416"/>
      <c r="MCD689" s="416"/>
      <c r="MCE689" s="416"/>
      <c r="MCF689" s="416"/>
      <c r="MCG689" s="416"/>
      <c r="MCH689" s="416"/>
      <c r="MCI689" s="416"/>
      <c r="MCJ689" s="416"/>
      <c r="MCK689" s="416"/>
      <c r="MCL689" s="417"/>
      <c r="MCM689" s="417"/>
      <c r="MCN689" s="417"/>
      <c r="MCO689" s="417"/>
      <c r="MCP689" s="417"/>
      <c r="MCQ689" s="417"/>
      <c r="MCR689" s="417"/>
      <c r="MCS689" s="417"/>
      <c r="MCT689" s="417"/>
      <c r="MCU689" s="417"/>
      <c r="MCV689" s="417"/>
      <c r="MCW689" s="417"/>
      <c r="MCX689" s="417"/>
      <c r="MCY689" s="417"/>
      <c r="MCZ689" s="417"/>
      <c r="MDA689" s="417"/>
      <c r="MDB689" s="417"/>
      <c r="MDC689" s="417"/>
      <c r="MDD689" s="417"/>
      <c r="MDE689" s="417"/>
      <c r="MDF689" s="417"/>
      <c r="MDG689" s="417"/>
      <c r="MDH689" s="417"/>
      <c r="MDI689" s="417"/>
      <c r="MDJ689" s="418"/>
      <c r="MDK689" s="418"/>
      <c r="MDL689" s="418"/>
      <c r="MDM689" s="418"/>
      <c r="MDN689" s="418"/>
      <c r="MDO689" s="417"/>
      <c r="MDP689" s="417"/>
      <c r="MDQ689" s="418"/>
      <c r="MDR689" s="418"/>
      <c r="MDS689" s="417"/>
      <c r="MDT689" s="417"/>
      <c r="MDU689" s="418"/>
      <c r="MDV689" s="418"/>
      <c r="MDW689" s="417"/>
      <c r="MDX689" s="417"/>
      <c r="MDY689" s="417"/>
      <c r="MDZ689" s="417"/>
      <c r="MEA689" s="417"/>
      <c r="MEB689" s="417"/>
      <c r="MEC689" s="417"/>
      <c r="MED689" s="418"/>
      <c r="MEE689" s="418"/>
      <c r="MEF689" s="417"/>
      <c r="MEG689" s="417"/>
      <c r="MEH689" s="418"/>
      <c r="MEI689" s="418"/>
      <c r="MEJ689" s="417"/>
      <c r="MEK689" s="417"/>
      <c r="MEL689" s="417"/>
      <c r="MEM689" s="417"/>
      <c r="MEN689" s="417"/>
      <c r="MEO689" s="411"/>
      <c r="MEP689" s="443"/>
      <c r="MEQ689" s="417"/>
      <c r="MER689" s="417"/>
      <c r="MES689" s="417"/>
      <c r="MET689" s="417"/>
      <c r="MEU689" s="417"/>
      <c r="MEV689" s="417"/>
      <c r="MEW689" s="417"/>
      <c r="MEX689" s="416"/>
      <c r="MEY689" s="416"/>
      <c r="MEZ689" s="416"/>
      <c r="MFA689" s="416"/>
      <c r="MFB689" s="416"/>
      <c r="MFC689" s="416"/>
      <c r="MFD689" s="416"/>
      <c r="MFE689" s="416"/>
      <c r="MFF689" s="416"/>
      <c r="MFG689" s="416"/>
      <c r="MFH689" s="416"/>
      <c r="MFI689" s="416"/>
      <c r="MFJ689" s="416"/>
      <c r="MFK689" s="416"/>
      <c r="MFL689" s="416"/>
      <c r="MFM689" s="416"/>
      <c r="MFN689" s="416"/>
      <c r="MFO689" s="416"/>
      <c r="MFP689" s="416"/>
      <c r="MFQ689" s="416"/>
      <c r="MFR689" s="416"/>
      <c r="MFS689" s="416"/>
      <c r="MFT689" s="416"/>
      <c r="MFU689" s="416"/>
      <c r="MFV689" s="416"/>
      <c r="MFW689" s="416"/>
      <c r="MFX689" s="416"/>
      <c r="MFY689" s="416"/>
      <c r="MFZ689" s="416"/>
      <c r="MGA689" s="416"/>
      <c r="MGB689" s="416"/>
      <c r="MGC689" s="416"/>
      <c r="MGD689" s="416"/>
      <c r="MGE689" s="416"/>
      <c r="MGF689" s="416"/>
      <c r="MGG689" s="416"/>
      <c r="MGH689" s="416"/>
      <c r="MGI689" s="416"/>
      <c r="MGJ689" s="416"/>
      <c r="MGK689" s="416"/>
      <c r="MGL689" s="416"/>
      <c r="MGM689" s="416"/>
      <c r="MGN689" s="416"/>
      <c r="MGO689" s="416"/>
      <c r="MGP689" s="417"/>
      <c r="MGQ689" s="417"/>
      <c r="MGR689" s="417"/>
      <c r="MGS689" s="417"/>
      <c r="MGT689" s="417"/>
      <c r="MGU689" s="417"/>
      <c r="MGV689" s="417"/>
      <c r="MGW689" s="417"/>
      <c r="MGX689" s="417"/>
      <c r="MGY689" s="417"/>
      <c r="MGZ689" s="417"/>
      <c r="MHA689" s="417"/>
      <c r="MHB689" s="417"/>
      <c r="MHC689" s="417"/>
      <c r="MHD689" s="417"/>
      <c r="MHE689" s="417"/>
      <c r="MHF689" s="417"/>
      <c r="MHG689" s="417"/>
      <c r="MHH689" s="417"/>
      <c r="MHI689" s="417"/>
      <c r="MHJ689" s="417"/>
      <c r="MHK689" s="417"/>
      <c r="MHL689" s="417"/>
      <c r="MHM689" s="417"/>
      <c r="MHN689" s="418"/>
      <c r="MHO689" s="418"/>
      <c r="MHP689" s="418"/>
      <c r="MHQ689" s="418"/>
      <c r="MHR689" s="418"/>
      <c r="MHS689" s="417"/>
      <c r="MHT689" s="417"/>
      <c r="MHU689" s="418"/>
      <c r="MHV689" s="418"/>
      <c r="MHW689" s="417"/>
      <c r="MHX689" s="417"/>
      <c r="MHY689" s="418"/>
      <c r="MHZ689" s="418"/>
      <c r="MIA689" s="417"/>
      <c r="MIB689" s="417"/>
      <c r="MIC689" s="417"/>
      <c r="MID689" s="417"/>
      <c r="MIE689" s="417"/>
      <c r="MIF689" s="417"/>
      <c r="MIG689" s="417"/>
      <c r="MIH689" s="418"/>
      <c r="MII689" s="418"/>
      <c r="MIJ689" s="417"/>
      <c r="MIK689" s="417"/>
      <c r="MIL689" s="418"/>
      <c r="MIM689" s="418"/>
      <c r="MIN689" s="417"/>
      <c r="MIO689" s="417"/>
      <c r="MIP689" s="417"/>
      <c r="MIQ689" s="417"/>
      <c r="MIR689" s="417"/>
      <c r="MIS689" s="411"/>
      <c r="MIT689" s="443"/>
      <c r="MIU689" s="417"/>
      <c r="MIV689" s="417"/>
      <c r="MIW689" s="417"/>
      <c r="MIX689" s="417"/>
      <c r="MIY689" s="417"/>
      <c r="MIZ689" s="417"/>
      <c r="MJA689" s="417"/>
      <c r="MJB689" s="416"/>
      <c r="MJC689" s="416"/>
      <c r="MJD689" s="416"/>
      <c r="MJE689" s="416"/>
      <c r="MJF689" s="416"/>
      <c r="MJG689" s="416"/>
      <c r="MJH689" s="416"/>
      <c r="MJI689" s="416"/>
      <c r="MJJ689" s="416"/>
      <c r="MJK689" s="416"/>
      <c r="MJL689" s="416"/>
      <c r="MJM689" s="416"/>
      <c r="MJN689" s="416"/>
      <c r="MJO689" s="416"/>
      <c r="MJP689" s="416"/>
      <c r="MJQ689" s="416"/>
      <c r="MJR689" s="416"/>
      <c r="MJS689" s="416"/>
      <c r="MJT689" s="416"/>
      <c r="MJU689" s="416"/>
      <c r="MJV689" s="416"/>
      <c r="MJW689" s="416"/>
      <c r="MJX689" s="416"/>
      <c r="MJY689" s="416"/>
      <c r="MJZ689" s="416"/>
      <c r="MKA689" s="416"/>
      <c r="MKB689" s="416"/>
      <c r="MKC689" s="416"/>
      <c r="MKD689" s="416"/>
      <c r="MKE689" s="416"/>
      <c r="MKF689" s="416"/>
      <c r="MKG689" s="416"/>
      <c r="MKH689" s="416"/>
      <c r="MKI689" s="416"/>
      <c r="MKJ689" s="416"/>
      <c r="MKK689" s="416"/>
      <c r="MKL689" s="416"/>
      <c r="MKM689" s="416"/>
      <c r="MKN689" s="416"/>
      <c r="MKO689" s="416"/>
      <c r="MKP689" s="416"/>
      <c r="MKQ689" s="416"/>
      <c r="MKR689" s="416"/>
      <c r="MKS689" s="416"/>
      <c r="MKT689" s="417"/>
      <c r="MKU689" s="417"/>
      <c r="MKV689" s="417"/>
      <c r="MKW689" s="417"/>
      <c r="MKX689" s="417"/>
      <c r="MKY689" s="417"/>
      <c r="MKZ689" s="417"/>
      <c r="MLA689" s="417"/>
      <c r="MLB689" s="417"/>
      <c r="MLC689" s="417"/>
      <c r="MLD689" s="417"/>
      <c r="MLE689" s="417"/>
      <c r="MLF689" s="417"/>
      <c r="MLG689" s="417"/>
      <c r="MLH689" s="417"/>
      <c r="MLI689" s="417"/>
      <c r="MLJ689" s="417"/>
      <c r="MLK689" s="417"/>
      <c r="MLL689" s="417"/>
      <c r="MLM689" s="417"/>
      <c r="MLN689" s="417"/>
      <c r="MLO689" s="417"/>
      <c r="MLP689" s="417"/>
      <c r="MLQ689" s="417"/>
      <c r="MLR689" s="418"/>
      <c r="MLS689" s="418"/>
      <c r="MLT689" s="418"/>
      <c r="MLU689" s="418"/>
      <c r="MLV689" s="418"/>
      <c r="MLW689" s="417"/>
      <c r="MLX689" s="417"/>
      <c r="MLY689" s="418"/>
      <c r="MLZ689" s="418"/>
      <c r="MMA689" s="417"/>
      <c r="MMB689" s="417"/>
      <c r="MMC689" s="418"/>
      <c r="MMD689" s="418"/>
      <c r="MME689" s="417"/>
      <c r="MMF689" s="417"/>
      <c r="MMG689" s="417"/>
      <c r="MMH689" s="417"/>
      <c r="MMI689" s="417"/>
      <c r="MMJ689" s="417"/>
      <c r="MMK689" s="417"/>
      <c r="MML689" s="418"/>
      <c r="MMM689" s="418"/>
      <c r="MMN689" s="417"/>
      <c r="MMO689" s="417"/>
      <c r="MMP689" s="418"/>
      <c r="MMQ689" s="418"/>
      <c r="MMR689" s="417"/>
      <c r="MMS689" s="417"/>
      <c r="MMT689" s="417"/>
      <c r="MMU689" s="417"/>
      <c r="MMV689" s="417"/>
      <c r="MMW689" s="411"/>
      <c r="MMX689" s="443"/>
      <c r="MMY689" s="417"/>
      <c r="MMZ689" s="417"/>
      <c r="MNA689" s="417"/>
      <c r="MNB689" s="417"/>
      <c r="MNC689" s="417"/>
      <c r="MND689" s="417"/>
      <c r="MNE689" s="417"/>
      <c r="MNF689" s="416"/>
      <c r="MNG689" s="416"/>
      <c r="MNH689" s="416"/>
      <c r="MNI689" s="416"/>
      <c r="MNJ689" s="416"/>
      <c r="MNK689" s="416"/>
      <c r="MNL689" s="416"/>
      <c r="MNM689" s="416"/>
      <c r="MNN689" s="416"/>
      <c r="MNO689" s="416"/>
      <c r="MNP689" s="416"/>
      <c r="MNQ689" s="416"/>
      <c r="MNR689" s="416"/>
      <c r="MNS689" s="416"/>
      <c r="MNT689" s="416"/>
      <c r="MNU689" s="416"/>
      <c r="MNV689" s="416"/>
      <c r="MNW689" s="416"/>
      <c r="MNX689" s="416"/>
      <c r="MNY689" s="416"/>
      <c r="MNZ689" s="416"/>
      <c r="MOA689" s="416"/>
      <c r="MOB689" s="416"/>
      <c r="MOC689" s="416"/>
      <c r="MOD689" s="416"/>
      <c r="MOE689" s="416"/>
      <c r="MOF689" s="416"/>
      <c r="MOG689" s="416"/>
      <c r="MOH689" s="416"/>
      <c r="MOI689" s="416"/>
      <c r="MOJ689" s="416"/>
      <c r="MOK689" s="416"/>
      <c r="MOL689" s="416"/>
      <c r="MOM689" s="416"/>
      <c r="MON689" s="416"/>
      <c r="MOO689" s="416"/>
      <c r="MOP689" s="416"/>
      <c r="MOQ689" s="416"/>
      <c r="MOR689" s="416"/>
      <c r="MOS689" s="416"/>
      <c r="MOT689" s="416"/>
      <c r="MOU689" s="416"/>
      <c r="MOV689" s="416"/>
      <c r="MOW689" s="416"/>
      <c r="MOX689" s="417"/>
      <c r="MOY689" s="417"/>
      <c r="MOZ689" s="417"/>
      <c r="MPA689" s="417"/>
      <c r="MPB689" s="417"/>
      <c r="MPC689" s="417"/>
      <c r="MPD689" s="417"/>
      <c r="MPE689" s="417"/>
      <c r="MPF689" s="417"/>
      <c r="MPG689" s="417"/>
      <c r="MPH689" s="417"/>
      <c r="MPI689" s="417"/>
      <c r="MPJ689" s="417"/>
      <c r="MPK689" s="417"/>
      <c r="MPL689" s="417"/>
      <c r="MPM689" s="417"/>
      <c r="MPN689" s="417"/>
      <c r="MPO689" s="417"/>
      <c r="MPP689" s="417"/>
      <c r="MPQ689" s="417"/>
      <c r="MPR689" s="417"/>
      <c r="MPS689" s="417"/>
      <c r="MPT689" s="417"/>
      <c r="MPU689" s="417"/>
      <c r="MPV689" s="418"/>
      <c r="MPW689" s="418"/>
      <c r="MPX689" s="418"/>
      <c r="MPY689" s="418"/>
      <c r="MPZ689" s="418"/>
      <c r="MQA689" s="417"/>
      <c r="MQB689" s="417"/>
      <c r="MQC689" s="418"/>
      <c r="MQD689" s="418"/>
      <c r="MQE689" s="417"/>
      <c r="MQF689" s="417"/>
      <c r="MQG689" s="418"/>
      <c r="MQH689" s="418"/>
      <c r="MQI689" s="417"/>
      <c r="MQJ689" s="417"/>
      <c r="MQK689" s="417"/>
      <c r="MQL689" s="417"/>
      <c r="MQM689" s="417"/>
      <c r="MQN689" s="417"/>
      <c r="MQO689" s="417"/>
      <c r="MQP689" s="418"/>
      <c r="MQQ689" s="418"/>
      <c r="MQR689" s="417"/>
      <c r="MQS689" s="417"/>
      <c r="MQT689" s="418"/>
      <c r="MQU689" s="418"/>
      <c r="MQV689" s="417"/>
      <c r="MQW689" s="417"/>
      <c r="MQX689" s="417"/>
      <c r="MQY689" s="417"/>
      <c r="MQZ689" s="417"/>
      <c r="MRA689" s="411"/>
      <c r="MRB689" s="443"/>
      <c r="MRC689" s="417"/>
      <c r="MRD689" s="417"/>
      <c r="MRE689" s="417"/>
      <c r="MRF689" s="417"/>
      <c r="MRG689" s="417"/>
      <c r="MRH689" s="417"/>
      <c r="MRI689" s="417"/>
      <c r="MRJ689" s="416"/>
      <c r="MRK689" s="416"/>
      <c r="MRL689" s="416"/>
      <c r="MRM689" s="416"/>
      <c r="MRN689" s="416"/>
      <c r="MRO689" s="416"/>
      <c r="MRP689" s="416"/>
      <c r="MRQ689" s="416"/>
      <c r="MRR689" s="416"/>
      <c r="MRS689" s="416"/>
      <c r="MRT689" s="416"/>
      <c r="MRU689" s="416"/>
      <c r="MRV689" s="416"/>
      <c r="MRW689" s="416"/>
      <c r="MRX689" s="416"/>
      <c r="MRY689" s="416"/>
      <c r="MRZ689" s="416"/>
      <c r="MSA689" s="416"/>
      <c r="MSB689" s="416"/>
      <c r="MSC689" s="416"/>
      <c r="MSD689" s="416"/>
      <c r="MSE689" s="416"/>
      <c r="MSF689" s="416"/>
      <c r="MSG689" s="416"/>
      <c r="MSH689" s="416"/>
      <c r="MSI689" s="416"/>
      <c r="MSJ689" s="416"/>
      <c r="MSK689" s="416"/>
      <c r="MSL689" s="416"/>
      <c r="MSM689" s="416"/>
      <c r="MSN689" s="416"/>
      <c r="MSO689" s="416"/>
      <c r="MSP689" s="416"/>
      <c r="MSQ689" s="416"/>
      <c r="MSR689" s="416"/>
      <c r="MSS689" s="416"/>
      <c r="MST689" s="416"/>
      <c r="MSU689" s="416"/>
      <c r="MSV689" s="416"/>
      <c r="MSW689" s="416"/>
      <c r="MSX689" s="416"/>
      <c r="MSY689" s="416"/>
      <c r="MSZ689" s="416"/>
      <c r="MTA689" s="416"/>
      <c r="MTB689" s="417"/>
      <c r="MTC689" s="417"/>
      <c r="MTD689" s="417"/>
      <c r="MTE689" s="417"/>
      <c r="MTF689" s="417"/>
      <c r="MTG689" s="417"/>
      <c r="MTH689" s="417"/>
      <c r="MTI689" s="417"/>
      <c r="MTJ689" s="417"/>
      <c r="MTK689" s="417"/>
      <c r="MTL689" s="417"/>
      <c r="MTM689" s="417"/>
      <c r="MTN689" s="417"/>
      <c r="MTO689" s="417"/>
      <c r="MTP689" s="417"/>
      <c r="MTQ689" s="417"/>
      <c r="MTR689" s="417"/>
      <c r="MTS689" s="417"/>
      <c r="MTT689" s="417"/>
      <c r="MTU689" s="417"/>
      <c r="MTV689" s="417"/>
      <c r="MTW689" s="417"/>
      <c r="MTX689" s="417"/>
      <c r="MTY689" s="417"/>
      <c r="MTZ689" s="418"/>
      <c r="MUA689" s="418"/>
      <c r="MUB689" s="418"/>
      <c r="MUC689" s="418"/>
      <c r="MUD689" s="418"/>
      <c r="MUE689" s="417"/>
      <c r="MUF689" s="417"/>
      <c r="MUG689" s="418"/>
      <c r="MUH689" s="418"/>
      <c r="MUI689" s="417"/>
      <c r="MUJ689" s="417"/>
      <c r="MUK689" s="418"/>
      <c r="MUL689" s="418"/>
      <c r="MUM689" s="417"/>
      <c r="MUN689" s="417"/>
      <c r="MUO689" s="417"/>
      <c r="MUP689" s="417"/>
      <c r="MUQ689" s="417"/>
      <c r="MUR689" s="417"/>
      <c r="MUS689" s="417"/>
      <c r="MUT689" s="418"/>
      <c r="MUU689" s="418"/>
      <c r="MUV689" s="417"/>
      <c r="MUW689" s="417"/>
      <c r="MUX689" s="418"/>
      <c r="MUY689" s="418"/>
      <c r="MUZ689" s="417"/>
      <c r="MVA689" s="417"/>
      <c r="MVB689" s="417"/>
      <c r="MVC689" s="417"/>
      <c r="MVD689" s="417"/>
      <c r="MVE689" s="411"/>
      <c r="MVF689" s="443"/>
      <c r="MVG689" s="417"/>
      <c r="MVH689" s="417"/>
      <c r="MVI689" s="417"/>
      <c r="MVJ689" s="417"/>
      <c r="MVK689" s="417"/>
      <c r="MVL689" s="417"/>
      <c r="MVM689" s="417"/>
      <c r="MVN689" s="416"/>
      <c r="MVO689" s="416"/>
      <c r="MVP689" s="416"/>
      <c r="MVQ689" s="416"/>
      <c r="MVR689" s="416"/>
      <c r="MVS689" s="416"/>
      <c r="MVT689" s="416"/>
      <c r="MVU689" s="416"/>
      <c r="MVV689" s="416"/>
      <c r="MVW689" s="416"/>
      <c r="MVX689" s="416"/>
      <c r="MVY689" s="416"/>
      <c r="MVZ689" s="416"/>
      <c r="MWA689" s="416"/>
      <c r="MWB689" s="416"/>
      <c r="MWC689" s="416"/>
      <c r="MWD689" s="416"/>
      <c r="MWE689" s="416"/>
      <c r="MWF689" s="416"/>
      <c r="MWG689" s="416"/>
      <c r="MWH689" s="416"/>
      <c r="MWI689" s="416"/>
      <c r="MWJ689" s="416"/>
      <c r="MWK689" s="416"/>
      <c r="MWL689" s="416"/>
      <c r="MWM689" s="416"/>
      <c r="MWN689" s="416"/>
      <c r="MWO689" s="416"/>
      <c r="MWP689" s="416"/>
      <c r="MWQ689" s="416"/>
      <c r="MWR689" s="416"/>
      <c r="MWS689" s="416"/>
      <c r="MWT689" s="416"/>
      <c r="MWU689" s="416"/>
      <c r="MWV689" s="416"/>
      <c r="MWW689" s="416"/>
      <c r="MWX689" s="416"/>
      <c r="MWY689" s="416"/>
      <c r="MWZ689" s="416"/>
      <c r="MXA689" s="416"/>
      <c r="MXB689" s="416"/>
      <c r="MXC689" s="416"/>
      <c r="MXD689" s="416"/>
      <c r="MXE689" s="416"/>
      <c r="MXF689" s="417"/>
      <c r="MXG689" s="417"/>
      <c r="MXH689" s="417"/>
      <c r="MXI689" s="417"/>
      <c r="MXJ689" s="417"/>
      <c r="MXK689" s="417"/>
      <c r="MXL689" s="417"/>
      <c r="MXM689" s="417"/>
      <c r="MXN689" s="417"/>
      <c r="MXO689" s="417"/>
      <c r="MXP689" s="417"/>
      <c r="MXQ689" s="417"/>
      <c r="MXR689" s="417"/>
      <c r="MXS689" s="417"/>
      <c r="MXT689" s="417"/>
      <c r="MXU689" s="417"/>
      <c r="MXV689" s="417"/>
      <c r="MXW689" s="417"/>
      <c r="MXX689" s="417"/>
      <c r="MXY689" s="417"/>
      <c r="MXZ689" s="417"/>
      <c r="MYA689" s="417"/>
      <c r="MYB689" s="417"/>
      <c r="MYC689" s="417"/>
      <c r="MYD689" s="418"/>
      <c r="MYE689" s="418"/>
      <c r="MYF689" s="418"/>
      <c r="MYG689" s="418"/>
      <c r="MYH689" s="418"/>
      <c r="MYI689" s="417"/>
      <c r="MYJ689" s="417"/>
      <c r="MYK689" s="418"/>
      <c r="MYL689" s="418"/>
      <c r="MYM689" s="417"/>
      <c r="MYN689" s="417"/>
      <c r="MYO689" s="418"/>
      <c r="MYP689" s="418"/>
      <c r="MYQ689" s="417"/>
      <c r="MYR689" s="417"/>
      <c r="MYS689" s="417"/>
      <c r="MYT689" s="417"/>
      <c r="MYU689" s="417"/>
      <c r="MYV689" s="417"/>
      <c r="MYW689" s="417"/>
      <c r="MYX689" s="418"/>
      <c r="MYY689" s="418"/>
      <c r="MYZ689" s="417"/>
      <c r="MZA689" s="417"/>
      <c r="MZB689" s="418"/>
      <c r="MZC689" s="418"/>
      <c r="MZD689" s="417"/>
      <c r="MZE689" s="417"/>
      <c r="MZF689" s="417"/>
      <c r="MZG689" s="417"/>
      <c r="MZH689" s="417"/>
      <c r="MZI689" s="411"/>
      <c r="MZJ689" s="443"/>
      <c r="MZK689" s="417"/>
      <c r="MZL689" s="417"/>
      <c r="MZM689" s="417"/>
      <c r="MZN689" s="417"/>
      <c r="MZO689" s="417"/>
      <c r="MZP689" s="417"/>
      <c r="MZQ689" s="417"/>
      <c r="MZR689" s="416"/>
      <c r="MZS689" s="416"/>
      <c r="MZT689" s="416"/>
      <c r="MZU689" s="416"/>
      <c r="MZV689" s="416"/>
      <c r="MZW689" s="416"/>
      <c r="MZX689" s="416"/>
      <c r="MZY689" s="416"/>
      <c r="MZZ689" s="416"/>
      <c r="NAA689" s="416"/>
      <c r="NAB689" s="416"/>
      <c r="NAC689" s="416"/>
      <c r="NAD689" s="416"/>
      <c r="NAE689" s="416"/>
      <c r="NAF689" s="416"/>
      <c r="NAG689" s="416"/>
      <c r="NAH689" s="416"/>
      <c r="NAI689" s="416"/>
      <c r="NAJ689" s="416"/>
      <c r="NAK689" s="416"/>
      <c r="NAL689" s="416"/>
      <c r="NAM689" s="416"/>
      <c r="NAN689" s="416"/>
      <c r="NAO689" s="416"/>
      <c r="NAP689" s="416"/>
      <c r="NAQ689" s="416"/>
      <c r="NAR689" s="416"/>
      <c r="NAS689" s="416"/>
      <c r="NAT689" s="416"/>
      <c r="NAU689" s="416"/>
      <c r="NAV689" s="416"/>
      <c r="NAW689" s="416"/>
      <c r="NAX689" s="416"/>
      <c r="NAY689" s="416"/>
      <c r="NAZ689" s="416"/>
      <c r="NBA689" s="416"/>
      <c r="NBB689" s="416"/>
      <c r="NBC689" s="416"/>
      <c r="NBD689" s="416"/>
      <c r="NBE689" s="416"/>
      <c r="NBF689" s="416"/>
      <c r="NBG689" s="416"/>
      <c r="NBH689" s="416"/>
      <c r="NBI689" s="416"/>
      <c r="NBJ689" s="417"/>
      <c r="NBK689" s="417"/>
      <c r="NBL689" s="417"/>
      <c r="NBM689" s="417"/>
      <c r="NBN689" s="417"/>
      <c r="NBO689" s="417"/>
      <c r="NBP689" s="417"/>
      <c r="NBQ689" s="417"/>
      <c r="NBR689" s="417"/>
      <c r="NBS689" s="417"/>
      <c r="NBT689" s="417"/>
      <c r="NBU689" s="417"/>
      <c r="NBV689" s="417"/>
      <c r="NBW689" s="417"/>
      <c r="NBX689" s="417"/>
      <c r="NBY689" s="417"/>
      <c r="NBZ689" s="417"/>
      <c r="NCA689" s="417"/>
      <c r="NCB689" s="417"/>
      <c r="NCC689" s="417"/>
      <c r="NCD689" s="417"/>
      <c r="NCE689" s="417"/>
      <c r="NCF689" s="417"/>
      <c r="NCG689" s="417"/>
      <c r="NCH689" s="418"/>
      <c r="NCI689" s="418"/>
      <c r="NCJ689" s="418"/>
      <c r="NCK689" s="418"/>
      <c r="NCL689" s="418"/>
      <c r="NCM689" s="417"/>
      <c r="NCN689" s="417"/>
      <c r="NCO689" s="418"/>
      <c r="NCP689" s="418"/>
      <c r="NCQ689" s="417"/>
      <c r="NCR689" s="417"/>
      <c r="NCS689" s="418"/>
      <c r="NCT689" s="418"/>
      <c r="NCU689" s="417"/>
      <c r="NCV689" s="417"/>
      <c r="NCW689" s="417"/>
      <c r="NCX689" s="417"/>
      <c r="NCY689" s="417"/>
      <c r="NCZ689" s="417"/>
      <c r="NDA689" s="417"/>
      <c r="NDB689" s="418"/>
      <c r="NDC689" s="418"/>
      <c r="NDD689" s="417"/>
      <c r="NDE689" s="417"/>
      <c r="NDF689" s="418"/>
      <c r="NDG689" s="418"/>
      <c r="NDH689" s="417"/>
      <c r="NDI689" s="417"/>
      <c r="NDJ689" s="417"/>
      <c r="NDK689" s="417"/>
      <c r="NDL689" s="417"/>
      <c r="NDM689" s="411"/>
      <c r="NDN689" s="443"/>
      <c r="NDO689" s="417"/>
      <c r="NDP689" s="417"/>
      <c r="NDQ689" s="417"/>
      <c r="NDR689" s="417"/>
      <c r="NDS689" s="417"/>
      <c r="NDT689" s="417"/>
      <c r="NDU689" s="417"/>
      <c r="NDV689" s="416"/>
      <c r="NDW689" s="416"/>
      <c r="NDX689" s="416"/>
      <c r="NDY689" s="416"/>
      <c r="NDZ689" s="416"/>
      <c r="NEA689" s="416"/>
      <c r="NEB689" s="416"/>
      <c r="NEC689" s="416"/>
      <c r="NED689" s="416"/>
      <c r="NEE689" s="416"/>
      <c r="NEF689" s="416"/>
      <c r="NEG689" s="416"/>
      <c r="NEH689" s="416"/>
      <c r="NEI689" s="416"/>
      <c r="NEJ689" s="416"/>
      <c r="NEK689" s="416"/>
      <c r="NEL689" s="416"/>
      <c r="NEM689" s="416"/>
      <c r="NEN689" s="416"/>
      <c r="NEO689" s="416"/>
      <c r="NEP689" s="416"/>
      <c r="NEQ689" s="416"/>
      <c r="NER689" s="416"/>
      <c r="NES689" s="416"/>
      <c r="NET689" s="416"/>
      <c r="NEU689" s="416"/>
      <c r="NEV689" s="416"/>
      <c r="NEW689" s="416"/>
      <c r="NEX689" s="416"/>
      <c r="NEY689" s="416"/>
      <c r="NEZ689" s="416"/>
      <c r="NFA689" s="416"/>
      <c r="NFB689" s="416"/>
      <c r="NFC689" s="416"/>
      <c r="NFD689" s="416"/>
      <c r="NFE689" s="416"/>
      <c r="NFF689" s="416"/>
      <c r="NFG689" s="416"/>
      <c r="NFH689" s="416"/>
      <c r="NFI689" s="416"/>
      <c r="NFJ689" s="416"/>
      <c r="NFK689" s="416"/>
      <c r="NFL689" s="416"/>
      <c r="NFM689" s="416"/>
      <c r="NFN689" s="417"/>
      <c r="NFO689" s="417"/>
      <c r="NFP689" s="417"/>
      <c r="NFQ689" s="417"/>
      <c r="NFR689" s="417"/>
      <c r="NFS689" s="417"/>
      <c r="NFT689" s="417"/>
      <c r="NFU689" s="417"/>
      <c r="NFV689" s="417"/>
      <c r="NFW689" s="417"/>
      <c r="NFX689" s="417"/>
      <c r="NFY689" s="417"/>
      <c r="NFZ689" s="417"/>
      <c r="NGA689" s="417"/>
      <c r="NGB689" s="417"/>
      <c r="NGC689" s="417"/>
      <c r="NGD689" s="417"/>
      <c r="NGE689" s="417"/>
      <c r="NGF689" s="417"/>
      <c r="NGG689" s="417"/>
      <c r="NGH689" s="417"/>
      <c r="NGI689" s="417"/>
      <c r="NGJ689" s="417"/>
      <c r="NGK689" s="417"/>
      <c r="NGL689" s="418"/>
      <c r="NGM689" s="418"/>
      <c r="NGN689" s="418"/>
      <c r="NGO689" s="418"/>
      <c r="NGP689" s="418"/>
      <c r="NGQ689" s="417"/>
      <c r="NGR689" s="417"/>
      <c r="NGS689" s="418"/>
      <c r="NGT689" s="418"/>
      <c r="NGU689" s="417"/>
      <c r="NGV689" s="417"/>
      <c r="NGW689" s="418"/>
      <c r="NGX689" s="418"/>
      <c r="NGY689" s="417"/>
      <c r="NGZ689" s="417"/>
      <c r="NHA689" s="417"/>
      <c r="NHB689" s="417"/>
      <c r="NHC689" s="417"/>
      <c r="NHD689" s="417"/>
      <c r="NHE689" s="417"/>
      <c r="NHF689" s="418"/>
      <c r="NHG689" s="418"/>
      <c r="NHH689" s="417"/>
      <c r="NHI689" s="417"/>
      <c r="NHJ689" s="418"/>
      <c r="NHK689" s="418"/>
      <c r="NHL689" s="417"/>
      <c r="NHM689" s="417"/>
      <c r="NHN689" s="417"/>
      <c r="NHO689" s="417"/>
      <c r="NHP689" s="417"/>
      <c r="NHQ689" s="411"/>
      <c r="NHR689" s="443"/>
      <c r="NHS689" s="417"/>
      <c r="NHT689" s="417"/>
      <c r="NHU689" s="417"/>
      <c r="NHV689" s="417"/>
      <c r="NHW689" s="417"/>
      <c r="NHX689" s="417"/>
      <c r="NHY689" s="417"/>
      <c r="NHZ689" s="416"/>
      <c r="NIA689" s="416"/>
      <c r="NIB689" s="416"/>
      <c r="NIC689" s="416"/>
      <c r="NID689" s="416"/>
      <c r="NIE689" s="416"/>
      <c r="NIF689" s="416"/>
      <c r="NIG689" s="416"/>
      <c r="NIH689" s="416"/>
      <c r="NII689" s="416"/>
      <c r="NIJ689" s="416"/>
      <c r="NIK689" s="416"/>
      <c r="NIL689" s="416"/>
      <c r="NIM689" s="416"/>
      <c r="NIN689" s="416"/>
      <c r="NIO689" s="416"/>
      <c r="NIP689" s="416"/>
      <c r="NIQ689" s="416"/>
      <c r="NIR689" s="416"/>
      <c r="NIS689" s="416"/>
      <c r="NIT689" s="416"/>
      <c r="NIU689" s="416"/>
      <c r="NIV689" s="416"/>
      <c r="NIW689" s="416"/>
      <c r="NIX689" s="416"/>
      <c r="NIY689" s="416"/>
      <c r="NIZ689" s="416"/>
      <c r="NJA689" s="416"/>
      <c r="NJB689" s="416"/>
      <c r="NJC689" s="416"/>
      <c r="NJD689" s="416"/>
      <c r="NJE689" s="416"/>
      <c r="NJF689" s="416"/>
      <c r="NJG689" s="416"/>
      <c r="NJH689" s="416"/>
      <c r="NJI689" s="416"/>
      <c r="NJJ689" s="416"/>
      <c r="NJK689" s="416"/>
      <c r="NJL689" s="416"/>
      <c r="NJM689" s="416"/>
      <c r="NJN689" s="416"/>
      <c r="NJO689" s="416"/>
      <c r="NJP689" s="416"/>
      <c r="NJQ689" s="416"/>
      <c r="NJR689" s="417"/>
      <c r="NJS689" s="417"/>
      <c r="NJT689" s="417"/>
      <c r="NJU689" s="417"/>
      <c r="NJV689" s="417"/>
      <c r="NJW689" s="417"/>
      <c r="NJX689" s="417"/>
      <c r="NJY689" s="417"/>
      <c r="NJZ689" s="417"/>
      <c r="NKA689" s="417"/>
      <c r="NKB689" s="417"/>
      <c r="NKC689" s="417"/>
      <c r="NKD689" s="417"/>
      <c r="NKE689" s="417"/>
      <c r="NKF689" s="417"/>
      <c r="NKG689" s="417"/>
      <c r="NKH689" s="417"/>
      <c r="NKI689" s="417"/>
      <c r="NKJ689" s="417"/>
      <c r="NKK689" s="417"/>
      <c r="NKL689" s="417"/>
      <c r="NKM689" s="417"/>
      <c r="NKN689" s="417"/>
      <c r="NKO689" s="417"/>
      <c r="NKP689" s="418"/>
      <c r="NKQ689" s="418"/>
      <c r="NKR689" s="418"/>
      <c r="NKS689" s="418"/>
      <c r="NKT689" s="418"/>
      <c r="NKU689" s="417"/>
      <c r="NKV689" s="417"/>
      <c r="NKW689" s="418"/>
      <c r="NKX689" s="418"/>
      <c r="NKY689" s="417"/>
      <c r="NKZ689" s="417"/>
      <c r="NLA689" s="418"/>
      <c r="NLB689" s="418"/>
      <c r="NLC689" s="417"/>
      <c r="NLD689" s="417"/>
      <c r="NLE689" s="417"/>
      <c r="NLF689" s="417"/>
      <c r="NLG689" s="417"/>
      <c r="NLH689" s="417"/>
      <c r="NLI689" s="417"/>
      <c r="NLJ689" s="418"/>
      <c r="NLK689" s="418"/>
      <c r="NLL689" s="417"/>
      <c r="NLM689" s="417"/>
      <c r="NLN689" s="418"/>
      <c r="NLO689" s="418"/>
      <c r="NLP689" s="417"/>
      <c r="NLQ689" s="417"/>
      <c r="NLR689" s="417"/>
      <c r="NLS689" s="417"/>
      <c r="NLT689" s="417"/>
      <c r="NLU689" s="411"/>
      <c r="NLV689" s="443"/>
      <c r="NLW689" s="417"/>
      <c r="NLX689" s="417"/>
      <c r="NLY689" s="417"/>
      <c r="NLZ689" s="417"/>
      <c r="NMA689" s="417"/>
      <c r="NMB689" s="417"/>
      <c r="NMC689" s="417"/>
      <c r="NMD689" s="416"/>
      <c r="NME689" s="416"/>
      <c r="NMF689" s="416"/>
      <c r="NMG689" s="416"/>
      <c r="NMH689" s="416"/>
      <c r="NMI689" s="416"/>
      <c r="NMJ689" s="416"/>
      <c r="NMK689" s="416"/>
      <c r="NML689" s="416"/>
      <c r="NMM689" s="416"/>
      <c r="NMN689" s="416"/>
      <c r="NMO689" s="416"/>
      <c r="NMP689" s="416"/>
      <c r="NMQ689" s="416"/>
      <c r="NMR689" s="416"/>
      <c r="NMS689" s="416"/>
      <c r="NMT689" s="416"/>
      <c r="NMU689" s="416"/>
      <c r="NMV689" s="416"/>
      <c r="NMW689" s="416"/>
      <c r="NMX689" s="416"/>
      <c r="NMY689" s="416"/>
      <c r="NMZ689" s="416"/>
      <c r="NNA689" s="416"/>
      <c r="NNB689" s="416"/>
      <c r="NNC689" s="416"/>
      <c r="NND689" s="416"/>
      <c r="NNE689" s="416"/>
      <c r="NNF689" s="416"/>
      <c r="NNG689" s="416"/>
      <c r="NNH689" s="416"/>
      <c r="NNI689" s="416"/>
      <c r="NNJ689" s="416"/>
      <c r="NNK689" s="416"/>
      <c r="NNL689" s="416"/>
      <c r="NNM689" s="416"/>
      <c r="NNN689" s="416"/>
      <c r="NNO689" s="416"/>
      <c r="NNP689" s="416"/>
      <c r="NNQ689" s="416"/>
      <c r="NNR689" s="416"/>
      <c r="NNS689" s="416"/>
      <c r="NNT689" s="416"/>
      <c r="NNU689" s="416"/>
      <c r="NNV689" s="417"/>
      <c r="NNW689" s="417"/>
      <c r="NNX689" s="417"/>
      <c r="NNY689" s="417"/>
      <c r="NNZ689" s="417"/>
      <c r="NOA689" s="417"/>
      <c r="NOB689" s="417"/>
      <c r="NOC689" s="417"/>
      <c r="NOD689" s="417"/>
      <c r="NOE689" s="417"/>
      <c r="NOF689" s="417"/>
      <c r="NOG689" s="417"/>
      <c r="NOH689" s="417"/>
      <c r="NOI689" s="417"/>
      <c r="NOJ689" s="417"/>
      <c r="NOK689" s="417"/>
      <c r="NOL689" s="417"/>
      <c r="NOM689" s="417"/>
      <c r="NON689" s="417"/>
      <c r="NOO689" s="417"/>
      <c r="NOP689" s="417"/>
      <c r="NOQ689" s="417"/>
      <c r="NOR689" s="417"/>
      <c r="NOS689" s="417"/>
      <c r="NOT689" s="418"/>
      <c r="NOU689" s="418"/>
      <c r="NOV689" s="418"/>
      <c r="NOW689" s="418"/>
      <c r="NOX689" s="418"/>
      <c r="NOY689" s="417"/>
      <c r="NOZ689" s="417"/>
      <c r="NPA689" s="418"/>
      <c r="NPB689" s="418"/>
      <c r="NPC689" s="417"/>
      <c r="NPD689" s="417"/>
      <c r="NPE689" s="418"/>
      <c r="NPF689" s="418"/>
      <c r="NPG689" s="417"/>
      <c r="NPH689" s="417"/>
      <c r="NPI689" s="417"/>
      <c r="NPJ689" s="417"/>
      <c r="NPK689" s="417"/>
      <c r="NPL689" s="417"/>
      <c r="NPM689" s="417"/>
      <c r="NPN689" s="418"/>
      <c r="NPO689" s="418"/>
      <c r="NPP689" s="417"/>
      <c r="NPQ689" s="417"/>
      <c r="NPR689" s="418"/>
      <c r="NPS689" s="418"/>
      <c r="NPT689" s="417"/>
      <c r="NPU689" s="417"/>
      <c r="NPV689" s="417"/>
      <c r="NPW689" s="417"/>
      <c r="NPX689" s="417"/>
      <c r="NPY689" s="411"/>
      <c r="NPZ689" s="443"/>
      <c r="NQA689" s="417"/>
      <c r="NQB689" s="417"/>
      <c r="NQC689" s="417"/>
      <c r="NQD689" s="417"/>
      <c r="NQE689" s="417"/>
      <c r="NQF689" s="417"/>
      <c r="NQG689" s="417"/>
      <c r="NQH689" s="416"/>
      <c r="NQI689" s="416"/>
      <c r="NQJ689" s="416"/>
      <c r="NQK689" s="416"/>
      <c r="NQL689" s="416"/>
      <c r="NQM689" s="416"/>
      <c r="NQN689" s="416"/>
      <c r="NQO689" s="416"/>
      <c r="NQP689" s="416"/>
      <c r="NQQ689" s="416"/>
      <c r="NQR689" s="416"/>
      <c r="NQS689" s="416"/>
      <c r="NQT689" s="416"/>
      <c r="NQU689" s="416"/>
      <c r="NQV689" s="416"/>
      <c r="NQW689" s="416"/>
      <c r="NQX689" s="416"/>
      <c r="NQY689" s="416"/>
      <c r="NQZ689" s="416"/>
      <c r="NRA689" s="416"/>
      <c r="NRB689" s="416"/>
      <c r="NRC689" s="416"/>
      <c r="NRD689" s="416"/>
      <c r="NRE689" s="416"/>
      <c r="NRF689" s="416"/>
      <c r="NRG689" s="416"/>
      <c r="NRH689" s="416"/>
      <c r="NRI689" s="416"/>
      <c r="NRJ689" s="416"/>
      <c r="NRK689" s="416"/>
      <c r="NRL689" s="416"/>
      <c r="NRM689" s="416"/>
      <c r="NRN689" s="416"/>
      <c r="NRO689" s="416"/>
      <c r="NRP689" s="416"/>
      <c r="NRQ689" s="416"/>
      <c r="NRR689" s="416"/>
      <c r="NRS689" s="416"/>
      <c r="NRT689" s="416"/>
      <c r="NRU689" s="416"/>
      <c r="NRV689" s="416"/>
      <c r="NRW689" s="416"/>
      <c r="NRX689" s="416"/>
      <c r="NRY689" s="416"/>
      <c r="NRZ689" s="417"/>
      <c r="NSA689" s="417"/>
      <c r="NSB689" s="417"/>
      <c r="NSC689" s="417"/>
      <c r="NSD689" s="417"/>
      <c r="NSE689" s="417"/>
      <c r="NSF689" s="417"/>
      <c r="NSG689" s="417"/>
      <c r="NSH689" s="417"/>
      <c r="NSI689" s="417"/>
      <c r="NSJ689" s="417"/>
      <c r="NSK689" s="417"/>
      <c r="NSL689" s="417"/>
      <c r="NSM689" s="417"/>
      <c r="NSN689" s="417"/>
      <c r="NSO689" s="417"/>
      <c r="NSP689" s="417"/>
      <c r="NSQ689" s="417"/>
      <c r="NSR689" s="417"/>
      <c r="NSS689" s="417"/>
      <c r="NST689" s="417"/>
      <c r="NSU689" s="417"/>
      <c r="NSV689" s="417"/>
      <c r="NSW689" s="417"/>
      <c r="NSX689" s="418"/>
      <c r="NSY689" s="418"/>
      <c r="NSZ689" s="418"/>
      <c r="NTA689" s="418"/>
      <c r="NTB689" s="418"/>
      <c r="NTC689" s="417"/>
      <c r="NTD689" s="417"/>
      <c r="NTE689" s="418"/>
      <c r="NTF689" s="418"/>
      <c r="NTG689" s="417"/>
      <c r="NTH689" s="417"/>
      <c r="NTI689" s="418"/>
      <c r="NTJ689" s="418"/>
      <c r="NTK689" s="417"/>
      <c r="NTL689" s="417"/>
      <c r="NTM689" s="417"/>
      <c r="NTN689" s="417"/>
      <c r="NTO689" s="417"/>
      <c r="NTP689" s="417"/>
      <c r="NTQ689" s="417"/>
      <c r="NTR689" s="418"/>
      <c r="NTS689" s="418"/>
      <c r="NTT689" s="417"/>
      <c r="NTU689" s="417"/>
      <c r="NTV689" s="418"/>
      <c r="NTW689" s="418"/>
      <c r="NTX689" s="417"/>
      <c r="NTY689" s="417"/>
      <c r="NTZ689" s="417"/>
      <c r="NUA689" s="417"/>
      <c r="NUB689" s="417"/>
      <c r="NUC689" s="411"/>
      <c r="NUD689" s="443"/>
      <c r="NUE689" s="417"/>
      <c r="NUF689" s="417"/>
      <c r="NUG689" s="417"/>
      <c r="NUH689" s="417"/>
      <c r="NUI689" s="417"/>
      <c r="NUJ689" s="417"/>
      <c r="NUK689" s="417"/>
      <c r="NUL689" s="416"/>
      <c r="NUM689" s="416"/>
      <c r="NUN689" s="416"/>
      <c r="NUO689" s="416"/>
      <c r="NUP689" s="416"/>
      <c r="NUQ689" s="416"/>
      <c r="NUR689" s="416"/>
      <c r="NUS689" s="416"/>
      <c r="NUT689" s="416"/>
      <c r="NUU689" s="416"/>
      <c r="NUV689" s="416"/>
      <c r="NUW689" s="416"/>
      <c r="NUX689" s="416"/>
      <c r="NUY689" s="416"/>
      <c r="NUZ689" s="416"/>
      <c r="NVA689" s="416"/>
      <c r="NVB689" s="416"/>
      <c r="NVC689" s="416"/>
      <c r="NVD689" s="416"/>
      <c r="NVE689" s="416"/>
      <c r="NVF689" s="416"/>
      <c r="NVG689" s="416"/>
      <c r="NVH689" s="416"/>
      <c r="NVI689" s="416"/>
      <c r="NVJ689" s="416"/>
      <c r="NVK689" s="416"/>
      <c r="NVL689" s="416"/>
      <c r="NVM689" s="416"/>
      <c r="NVN689" s="416"/>
      <c r="NVO689" s="416"/>
      <c r="NVP689" s="416"/>
      <c r="NVQ689" s="416"/>
      <c r="NVR689" s="416"/>
      <c r="NVS689" s="416"/>
      <c r="NVT689" s="416"/>
      <c r="NVU689" s="416"/>
      <c r="NVV689" s="416"/>
      <c r="NVW689" s="416"/>
      <c r="NVX689" s="416"/>
      <c r="NVY689" s="416"/>
      <c r="NVZ689" s="416"/>
      <c r="NWA689" s="416"/>
      <c r="NWB689" s="416"/>
      <c r="NWC689" s="416"/>
      <c r="NWD689" s="417"/>
      <c r="NWE689" s="417"/>
      <c r="NWF689" s="417"/>
      <c r="NWG689" s="417"/>
      <c r="NWH689" s="417"/>
      <c r="NWI689" s="417"/>
      <c r="NWJ689" s="417"/>
      <c r="NWK689" s="417"/>
      <c r="NWL689" s="417"/>
      <c r="NWM689" s="417"/>
      <c r="NWN689" s="417"/>
      <c r="NWO689" s="417"/>
      <c r="NWP689" s="417"/>
      <c r="NWQ689" s="417"/>
      <c r="NWR689" s="417"/>
      <c r="NWS689" s="417"/>
      <c r="NWT689" s="417"/>
      <c r="NWU689" s="417"/>
      <c r="NWV689" s="417"/>
      <c r="NWW689" s="417"/>
      <c r="NWX689" s="417"/>
      <c r="NWY689" s="417"/>
      <c r="NWZ689" s="417"/>
      <c r="NXA689" s="417"/>
      <c r="NXB689" s="418"/>
      <c r="NXC689" s="418"/>
      <c r="NXD689" s="418"/>
      <c r="NXE689" s="418"/>
      <c r="NXF689" s="418"/>
      <c r="NXG689" s="417"/>
      <c r="NXH689" s="417"/>
      <c r="NXI689" s="418"/>
      <c r="NXJ689" s="418"/>
      <c r="NXK689" s="417"/>
      <c r="NXL689" s="417"/>
      <c r="NXM689" s="418"/>
      <c r="NXN689" s="418"/>
      <c r="NXO689" s="417"/>
      <c r="NXP689" s="417"/>
      <c r="NXQ689" s="417"/>
      <c r="NXR689" s="417"/>
      <c r="NXS689" s="417"/>
      <c r="NXT689" s="417"/>
      <c r="NXU689" s="417"/>
      <c r="NXV689" s="418"/>
      <c r="NXW689" s="418"/>
      <c r="NXX689" s="417"/>
      <c r="NXY689" s="417"/>
      <c r="NXZ689" s="418"/>
      <c r="NYA689" s="418"/>
      <c r="NYB689" s="417"/>
      <c r="NYC689" s="417"/>
      <c r="NYD689" s="417"/>
      <c r="NYE689" s="417"/>
      <c r="NYF689" s="417"/>
      <c r="NYG689" s="411"/>
      <c r="NYH689" s="443"/>
      <c r="NYI689" s="417"/>
      <c r="NYJ689" s="417"/>
      <c r="NYK689" s="417"/>
      <c r="NYL689" s="417"/>
      <c r="NYM689" s="417"/>
      <c r="NYN689" s="417"/>
      <c r="NYO689" s="417"/>
      <c r="NYP689" s="416"/>
      <c r="NYQ689" s="416"/>
      <c r="NYR689" s="416"/>
      <c r="NYS689" s="416"/>
      <c r="NYT689" s="416"/>
      <c r="NYU689" s="416"/>
      <c r="NYV689" s="416"/>
      <c r="NYW689" s="416"/>
      <c r="NYX689" s="416"/>
      <c r="NYY689" s="416"/>
      <c r="NYZ689" s="416"/>
      <c r="NZA689" s="416"/>
      <c r="NZB689" s="416"/>
      <c r="NZC689" s="416"/>
      <c r="NZD689" s="416"/>
      <c r="NZE689" s="416"/>
      <c r="NZF689" s="416"/>
      <c r="NZG689" s="416"/>
      <c r="NZH689" s="416"/>
      <c r="NZI689" s="416"/>
      <c r="NZJ689" s="416"/>
      <c r="NZK689" s="416"/>
      <c r="NZL689" s="416"/>
      <c r="NZM689" s="416"/>
      <c r="NZN689" s="416"/>
      <c r="NZO689" s="416"/>
      <c r="NZP689" s="416"/>
      <c r="NZQ689" s="416"/>
      <c r="NZR689" s="416"/>
      <c r="NZS689" s="416"/>
      <c r="NZT689" s="416"/>
      <c r="NZU689" s="416"/>
      <c r="NZV689" s="416"/>
      <c r="NZW689" s="416"/>
      <c r="NZX689" s="416"/>
      <c r="NZY689" s="416"/>
      <c r="NZZ689" s="416"/>
      <c r="OAA689" s="416"/>
      <c r="OAB689" s="416"/>
      <c r="OAC689" s="416"/>
      <c r="OAD689" s="416"/>
      <c r="OAE689" s="416"/>
      <c r="OAF689" s="416"/>
      <c r="OAG689" s="416"/>
      <c r="OAH689" s="417"/>
      <c r="OAI689" s="417"/>
      <c r="OAJ689" s="417"/>
      <c r="OAK689" s="417"/>
      <c r="OAL689" s="417"/>
      <c r="OAM689" s="417"/>
      <c r="OAN689" s="417"/>
      <c r="OAO689" s="417"/>
      <c r="OAP689" s="417"/>
      <c r="OAQ689" s="417"/>
      <c r="OAR689" s="417"/>
      <c r="OAS689" s="417"/>
      <c r="OAT689" s="417"/>
      <c r="OAU689" s="417"/>
      <c r="OAV689" s="417"/>
      <c r="OAW689" s="417"/>
      <c r="OAX689" s="417"/>
      <c r="OAY689" s="417"/>
      <c r="OAZ689" s="417"/>
      <c r="OBA689" s="417"/>
      <c r="OBB689" s="417"/>
      <c r="OBC689" s="417"/>
      <c r="OBD689" s="417"/>
      <c r="OBE689" s="417"/>
      <c r="OBF689" s="418"/>
      <c r="OBG689" s="418"/>
      <c r="OBH689" s="418"/>
      <c r="OBI689" s="418"/>
      <c r="OBJ689" s="418"/>
      <c r="OBK689" s="417"/>
      <c r="OBL689" s="417"/>
      <c r="OBM689" s="418"/>
      <c r="OBN689" s="418"/>
      <c r="OBO689" s="417"/>
      <c r="OBP689" s="417"/>
      <c r="OBQ689" s="418"/>
      <c r="OBR689" s="418"/>
      <c r="OBS689" s="417"/>
      <c r="OBT689" s="417"/>
      <c r="OBU689" s="417"/>
      <c r="OBV689" s="417"/>
      <c r="OBW689" s="417"/>
      <c r="OBX689" s="417"/>
      <c r="OBY689" s="417"/>
      <c r="OBZ689" s="418"/>
      <c r="OCA689" s="418"/>
      <c r="OCB689" s="417"/>
      <c r="OCC689" s="417"/>
      <c r="OCD689" s="418"/>
      <c r="OCE689" s="418"/>
      <c r="OCF689" s="417"/>
      <c r="OCG689" s="417"/>
      <c r="OCH689" s="417"/>
      <c r="OCI689" s="417"/>
      <c r="OCJ689" s="417"/>
      <c r="OCK689" s="411"/>
      <c r="OCL689" s="443"/>
      <c r="OCM689" s="417"/>
      <c r="OCN689" s="417"/>
      <c r="OCO689" s="417"/>
      <c r="OCP689" s="417"/>
      <c r="OCQ689" s="417"/>
      <c r="OCR689" s="417"/>
      <c r="OCS689" s="417"/>
      <c r="OCT689" s="416"/>
      <c r="OCU689" s="416"/>
      <c r="OCV689" s="416"/>
      <c r="OCW689" s="416"/>
      <c r="OCX689" s="416"/>
      <c r="OCY689" s="416"/>
      <c r="OCZ689" s="416"/>
      <c r="ODA689" s="416"/>
      <c r="ODB689" s="416"/>
      <c r="ODC689" s="416"/>
      <c r="ODD689" s="416"/>
      <c r="ODE689" s="416"/>
      <c r="ODF689" s="416"/>
      <c r="ODG689" s="416"/>
      <c r="ODH689" s="416"/>
      <c r="ODI689" s="416"/>
      <c r="ODJ689" s="416"/>
      <c r="ODK689" s="416"/>
      <c r="ODL689" s="416"/>
      <c r="ODM689" s="416"/>
      <c r="ODN689" s="416"/>
      <c r="ODO689" s="416"/>
      <c r="ODP689" s="416"/>
      <c r="ODQ689" s="416"/>
      <c r="ODR689" s="416"/>
      <c r="ODS689" s="416"/>
      <c r="ODT689" s="416"/>
      <c r="ODU689" s="416"/>
      <c r="ODV689" s="416"/>
      <c r="ODW689" s="416"/>
      <c r="ODX689" s="416"/>
      <c r="ODY689" s="416"/>
      <c r="ODZ689" s="416"/>
      <c r="OEA689" s="416"/>
      <c r="OEB689" s="416"/>
      <c r="OEC689" s="416"/>
      <c r="OED689" s="416"/>
      <c r="OEE689" s="416"/>
      <c r="OEF689" s="416"/>
      <c r="OEG689" s="416"/>
      <c r="OEH689" s="416"/>
      <c r="OEI689" s="416"/>
      <c r="OEJ689" s="416"/>
      <c r="OEK689" s="416"/>
      <c r="OEL689" s="417"/>
      <c r="OEM689" s="417"/>
      <c r="OEN689" s="417"/>
      <c r="OEO689" s="417"/>
      <c r="OEP689" s="417"/>
      <c r="OEQ689" s="417"/>
      <c r="OER689" s="417"/>
      <c r="OES689" s="417"/>
      <c r="OET689" s="417"/>
      <c r="OEU689" s="417"/>
      <c r="OEV689" s="417"/>
      <c r="OEW689" s="417"/>
      <c r="OEX689" s="417"/>
      <c r="OEY689" s="417"/>
      <c r="OEZ689" s="417"/>
      <c r="OFA689" s="417"/>
      <c r="OFB689" s="417"/>
      <c r="OFC689" s="417"/>
      <c r="OFD689" s="417"/>
      <c r="OFE689" s="417"/>
      <c r="OFF689" s="417"/>
      <c r="OFG689" s="417"/>
      <c r="OFH689" s="417"/>
      <c r="OFI689" s="417"/>
      <c r="OFJ689" s="418"/>
      <c r="OFK689" s="418"/>
      <c r="OFL689" s="418"/>
      <c r="OFM689" s="418"/>
      <c r="OFN689" s="418"/>
      <c r="OFO689" s="417"/>
      <c r="OFP689" s="417"/>
      <c r="OFQ689" s="418"/>
      <c r="OFR689" s="418"/>
      <c r="OFS689" s="417"/>
      <c r="OFT689" s="417"/>
      <c r="OFU689" s="418"/>
      <c r="OFV689" s="418"/>
      <c r="OFW689" s="417"/>
      <c r="OFX689" s="417"/>
      <c r="OFY689" s="417"/>
      <c r="OFZ689" s="417"/>
      <c r="OGA689" s="417"/>
      <c r="OGB689" s="417"/>
      <c r="OGC689" s="417"/>
      <c r="OGD689" s="418"/>
      <c r="OGE689" s="418"/>
      <c r="OGF689" s="417"/>
      <c r="OGG689" s="417"/>
      <c r="OGH689" s="418"/>
      <c r="OGI689" s="418"/>
      <c r="OGJ689" s="417"/>
      <c r="OGK689" s="417"/>
      <c r="OGL689" s="417"/>
      <c r="OGM689" s="417"/>
      <c r="OGN689" s="417"/>
      <c r="OGO689" s="411"/>
      <c r="OGP689" s="443"/>
      <c r="OGQ689" s="417"/>
      <c r="OGR689" s="417"/>
      <c r="OGS689" s="417"/>
      <c r="OGT689" s="417"/>
      <c r="OGU689" s="417"/>
      <c r="OGV689" s="417"/>
      <c r="OGW689" s="417"/>
      <c r="OGX689" s="416"/>
      <c r="OGY689" s="416"/>
      <c r="OGZ689" s="416"/>
      <c r="OHA689" s="416"/>
      <c r="OHB689" s="416"/>
      <c r="OHC689" s="416"/>
      <c r="OHD689" s="416"/>
      <c r="OHE689" s="416"/>
      <c r="OHF689" s="416"/>
      <c r="OHG689" s="416"/>
      <c r="OHH689" s="416"/>
      <c r="OHI689" s="416"/>
      <c r="OHJ689" s="416"/>
      <c r="OHK689" s="416"/>
      <c r="OHL689" s="416"/>
      <c r="OHM689" s="416"/>
      <c r="OHN689" s="416"/>
      <c r="OHO689" s="416"/>
      <c r="OHP689" s="416"/>
      <c r="OHQ689" s="416"/>
      <c r="OHR689" s="416"/>
      <c r="OHS689" s="416"/>
      <c r="OHT689" s="416"/>
      <c r="OHU689" s="416"/>
      <c r="OHV689" s="416"/>
      <c r="OHW689" s="416"/>
      <c r="OHX689" s="416"/>
      <c r="OHY689" s="416"/>
      <c r="OHZ689" s="416"/>
      <c r="OIA689" s="416"/>
      <c r="OIB689" s="416"/>
      <c r="OIC689" s="416"/>
      <c r="OID689" s="416"/>
      <c r="OIE689" s="416"/>
      <c r="OIF689" s="416"/>
      <c r="OIG689" s="416"/>
      <c r="OIH689" s="416"/>
      <c r="OII689" s="416"/>
      <c r="OIJ689" s="416"/>
      <c r="OIK689" s="416"/>
      <c r="OIL689" s="416"/>
      <c r="OIM689" s="416"/>
      <c r="OIN689" s="416"/>
      <c r="OIO689" s="416"/>
      <c r="OIP689" s="417"/>
      <c r="OIQ689" s="417"/>
      <c r="OIR689" s="417"/>
      <c r="OIS689" s="417"/>
      <c r="OIT689" s="417"/>
      <c r="OIU689" s="417"/>
      <c r="OIV689" s="417"/>
      <c r="OIW689" s="417"/>
      <c r="OIX689" s="417"/>
      <c r="OIY689" s="417"/>
      <c r="OIZ689" s="417"/>
      <c r="OJA689" s="417"/>
      <c r="OJB689" s="417"/>
      <c r="OJC689" s="417"/>
      <c r="OJD689" s="417"/>
      <c r="OJE689" s="417"/>
      <c r="OJF689" s="417"/>
      <c r="OJG689" s="417"/>
      <c r="OJH689" s="417"/>
      <c r="OJI689" s="417"/>
      <c r="OJJ689" s="417"/>
      <c r="OJK689" s="417"/>
      <c r="OJL689" s="417"/>
      <c r="OJM689" s="417"/>
      <c r="OJN689" s="418"/>
      <c r="OJO689" s="418"/>
      <c r="OJP689" s="418"/>
      <c r="OJQ689" s="418"/>
      <c r="OJR689" s="418"/>
      <c r="OJS689" s="417"/>
      <c r="OJT689" s="417"/>
      <c r="OJU689" s="418"/>
      <c r="OJV689" s="418"/>
      <c r="OJW689" s="417"/>
      <c r="OJX689" s="417"/>
      <c r="OJY689" s="418"/>
      <c r="OJZ689" s="418"/>
      <c r="OKA689" s="417"/>
      <c r="OKB689" s="417"/>
      <c r="OKC689" s="417"/>
      <c r="OKD689" s="417"/>
      <c r="OKE689" s="417"/>
      <c r="OKF689" s="417"/>
      <c r="OKG689" s="417"/>
      <c r="OKH689" s="418"/>
      <c r="OKI689" s="418"/>
      <c r="OKJ689" s="417"/>
      <c r="OKK689" s="417"/>
      <c r="OKL689" s="418"/>
      <c r="OKM689" s="418"/>
      <c r="OKN689" s="417"/>
      <c r="OKO689" s="417"/>
      <c r="OKP689" s="417"/>
      <c r="OKQ689" s="417"/>
      <c r="OKR689" s="417"/>
      <c r="OKS689" s="411"/>
      <c r="OKT689" s="443"/>
      <c r="OKU689" s="417"/>
      <c r="OKV689" s="417"/>
      <c r="OKW689" s="417"/>
      <c r="OKX689" s="417"/>
      <c r="OKY689" s="417"/>
      <c r="OKZ689" s="417"/>
      <c r="OLA689" s="417"/>
      <c r="OLB689" s="416"/>
      <c r="OLC689" s="416"/>
      <c r="OLD689" s="416"/>
      <c r="OLE689" s="416"/>
      <c r="OLF689" s="416"/>
      <c r="OLG689" s="416"/>
      <c r="OLH689" s="416"/>
      <c r="OLI689" s="416"/>
      <c r="OLJ689" s="416"/>
      <c r="OLK689" s="416"/>
      <c r="OLL689" s="416"/>
      <c r="OLM689" s="416"/>
      <c r="OLN689" s="416"/>
      <c r="OLO689" s="416"/>
      <c r="OLP689" s="416"/>
      <c r="OLQ689" s="416"/>
      <c r="OLR689" s="416"/>
      <c r="OLS689" s="416"/>
      <c r="OLT689" s="416"/>
      <c r="OLU689" s="416"/>
      <c r="OLV689" s="416"/>
      <c r="OLW689" s="416"/>
      <c r="OLX689" s="416"/>
      <c r="OLY689" s="416"/>
      <c r="OLZ689" s="416"/>
      <c r="OMA689" s="416"/>
      <c r="OMB689" s="416"/>
      <c r="OMC689" s="416"/>
      <c r="OMD689" s="416"/>
      <c r="OME689" s="416"/>
      <c r="OMF689" s="416"/>
      <c r="OMG689" s="416"/>
      <c r="OMH689" s="416"/>
      <c r="OMI689" s="416"/>
      <c r="OMJ689" s="416"/>
      <c r="OMK689" s="416"/>
      <c r="OML689" s="416"/>
      <c r="OMM689" s="416"/>
      <c r="OMN689" s="416"/>
      <c r="OMO689" s="416"/>
      <c r="OMP689" s="416"/>
      <c r="OMQ689" s="416"/>
      <c r="OMR689" s="416"/>
      <c r="OMS689" s="416"/>
      <c r="OMT689" s="417"/>
      <c r="OMU689" s="417"/>
      <c r="OMV689" s="417"/>
      <c r="OMW689" s="417"/>
      <c r="OMX689" s="417"/>
      <c r="OMY689" s="417"/>
      <c r="OMZ689" s="417"/>
      <c r="ONA689" s="417"/>
      <c r="ONB689" s="417"/>
      <c r="ONC689" s="417"/>
      <c r="OND689" s="417"/>
      <c r="ONE689" s="417"/>
      <c r="ONF689" s="417"/>
      <c r="ONG689" s="417"/>
      <c r="ONH689" s="417"/>
      <c r="ONI689" s="417"/>
      <c r="ONJ689" s="417"/>
      <c r="ONK689" s="417"/>
      <c r="ONL689" s="417"/>
      <c r="ONM689" s="417"/>
      <c r="ONN689" s="417"/>
      <c r="ONO689" s="417"/>
      <c r="ONP689" s="417"/>
      <c r="ONQ689" s="417"/>
      <c r="ONR689" s="418"/>
      <c r="ONS689" s="418"/>
      <c r="ONT689" s="418"/>
      <c r="ONU689" s="418"/>
      <c r="ONV689" s="418"/>
      <c r="ONW689" s="417"/>
      <c r="ONX689" s="417"/>
      <c r="ONY689" s="418"/>
      <c r="ONZ689" s="418"/>
      <c r="OOA689" s="417"/>
      <c r="OOB689" s="417"/>
      <c r="OOC689" s="418"/>
      <c r="OOD689" s="418"/>
      <c r="OOE689" s="417"/>
      <c r="OOF689" s="417"/>
      <c r="OOG689" s="417"/>
      <c r="OOH689" s="417"/>
      <c r="OOI689" s="417"/>
      <c r="OOJ689" s="417"/>
      <c r="OOK689" s="417"/>
      <c r="OOL689" s="418"/>
      <c r="OOM689" s="418"/>
      <c r="OON689" s="417"/>
      <c r="OOO689" s="417"/>
      <c r="OOP689" s="418"/>
      <c r="OOQ689" s="418"/>
      <c r="OOR689" s="417"/>
      <c r="OOS689" s="417"/>
      <c r="OOT689" s="417"/>
      <c r="OOU689" s="417"/>
      <c r="OOV689" s="417"/>
      <c r="OOW689" s="411"/>
      <c r="OOX689" s="443"/>
      <c r="OOY689" s="417"/>
      <c r="OOZ689" s="417"/>
      <c r="OPA689" s="417"/>
      <c r="OPB689" s="417"/>
      <c r="OPC689" s="417"/>
      <c r="OPD689" s="417"/>
      <c r="OPE689" s="417"/>
      <c r="OPF689" s="416"/>
      <c r="OPG689" s="416"/>
      <c r="OPH689" s="416"/>
      <c r="OPI689" s="416"/>
      <c r="OPJ689" s="416"/>
      <c r="OPK689" s="416"/>
      <c r="OPL689" s="416"/>
      <c r="OPM689" s="416"/>
      <c r="OPN689" s="416"/>
      <c r="OPO689" s="416"/>
      <c r="OPP689" s="416"/>
      <c r="OPQ689" s="416"/>
      <c r="OPR689" s="416"/>
      <c r="OPS689" s="416"/>
      <c r="OPT689" s="416"/>
      <c r="OPU689" s="416"/>
      <c r="OPV689" s="416"/>
      <c r="OPW689" s="416"/>
      <c r="OPX689" s="416"/>
      <c r="OPY689" s="416"/>
      <c r="OPZ689" s="416"/>
      <c r="OQA689" s="416"/>
      <c r="OQB689" s="416"/>
      <c r="OQC689" s="416"/>
      <c r="OQD689" s="416"/>
      <c r="OQE689" s="416"/>
      <c r="OQF689" s="416"/>
      <c r="OQG689" s="416"/>
      <c r="OQH689" s="416"/>
      <c r="OQI689" s="416"/>
      <c r="OQJ689" s="416"/>
      <c r="OQK689" s="416"/>
      <c r="OQL689" s="416"/>
      <c r="OQM689" s="416"/>
      <c r="OQN689" s="416"/>
      <c r="OQO689" s="416"/>
      <c r="OQP689" s="416"/>
      <c r="OQQ689" s="416"/>
      <c r="OQR689" s="416"/>
      <c r="OQS689" s="416"/>
      <c r="OQT689" s="416"/>
      <c r="OQU689" s="416"/>
      <c r="OQV689" s="416"/>
      <c r="OQW689" s="416"/>
      <c r="OQX689" s="417"/>
      <c r="OQY689" s="417"/>
      <c r="OQZ689" s="417"/>
      <c r="ORA689" s="417"/>
      <c r="ORB689" s="417"/>
      <c r="ORC689" s="417"/>
      <c r="ORD689" s="417"/>
      <c r="ORE689" s="417"/>
      <c r="ORF689" s="417"/>
      <c r="ORG689" s="417"/>
      <c r="ORH689" s="417"/>
      <c r="ORI689" s="417"/>
      <c r="ORJ689" s="417"/>
      <c r="ORK689" s="417"/>
      <c r="ORL689" s="417"/>
      <c r="ORM689" s="417"/>
      <c r="ORN689" s="417"/>
      <c r="ORO689" s="417"/>
      <c r="ORP689" s="417"/>
      <c r="ORQ689" s="417"/>
      <c r="ORR689" s="417"/>
      <c r="ORS689" s="417"/>
      <c r="ORT689" s="417"/>
      <c r="ORU689" s="417"/>
      <c r="ORV689" s="418"/>
      <c r="ORW689" s="418"/>
      <c r="ORX689" s="418"/>
      <c r="ORY689" s="418"/>
      <c r="ORZ689" s="418"/>
      <c r="OSA689" s="417"/>
      <c r="OSB689" s="417"/>
      <c r="OSC689" s="418"/>
      <c r="OSD689" s="418"/>
      <c r="OSE689" s="417"/>
      <c r="OSF689" s="417"/>
      <c r="OSG689" s="418"/>
      <c r="OSH689" s="418"/>
      <c r="OSI689" s="417"/>
      <c r="OSJ689" s="417"/>
      <c r="OSK689" s="417"/>
      <c r="OSL689" s="417"/>
      <c r="OSM689" s="417"/>
      <c r="OSN689" s="417"/>
      <c r="OSO689" s="417"/>
      <c r="OSP689" s="418"/>
      <c r="OSQ689" s="418"/>
      <c r="OSR689" s="417"/>
      <c r="OSS689" s="417"/>
      <c r="OST689" s="418"/>
      <c r="OSU689" s="418"/>
      <c r="OSV689" s="417"/>
      <c r="OSW689" s="417"/>
      <c r="OSX689" s="417"/>
      <c r="OSY689" s="417"/>
      <c r="OSZ689" s="417"/>
      <c r="OTA689" s="411"/>
      <c r="OTB689" s="443"/>
      <c r="OTC689" s="417"/>
      <c r="OTD689" s="417"/>
      <c r="OTE689" s="417"/>
      <c r="OTF689" s="417"/>
      <c r="OTG689" s="417"/>
      <c r="OTH689" s="417"/>
      <c r="OTI689" s="417"/>
      <c r="OTJ689" s="416"/>
      <c r="OTK689" s="416"/>
      <c r="OTL689" s="416"/>
      <c r="OTM689" s="416"/>
      <c r="OTN689" s="416"/>
      <c r="OTO689" s="416"/>
      <c r="OTP689" s="416"/>
      <c r="OTQ689" s="416"/>
      <c r="OTR689" s="416"/>
      <c r="OTS689" s="416"/>
      <c r="OTT689" s="416"/>
      <c r="OTU689" s="416"/>
      <c r="OTV689" s="416"/>
      <c r="OTW689" s="416"/>
      <c r="OTX689" s="416"/>
      <c r="OTY689" s="416"/>
      <c r="OTZ689" s="416"/>
      <c r="OUA689" s="416"/>
      <c r="OUB689" s="416"/>
      <c r="OUC689" s="416"/>
      <c r="OUD689" s="416"/>
      <c r="OUE689" s="416"/>
      <c r="OUF689" s="416"/>
      <c r="OUG689" s="416"/>
      <c r="OUH689" s="416"/>
      <c r="OUI689" s="416"/>
      <c r="OUJ689" s="416"/>
      <c r="OUK689" s="416"/>
      <c r="OUL689" s="416"/>
      <c r="OUM689" s="416"/>
      <c r="OUN689" s="416"/>
      <c r="OUO689" s="416"/>
      <c r="OUP689" s="416"/>
      <c r="OUQ689" s="416"/>
      <c r="OUR689" s="416"/>
      <c r="OUS689" s="416"/>
      <c r="OUT689" s="416"/>
      <c r="OUU689" s="416"/>
      <c r="OUV689" s="416"/>
      <c r="OUW689" s="416"/>
      <c r="OUX689" s="416"/>
      <c r="OUY689" s="416"/>
      <c r="OUZ689" s="416"/>
      <c r="OVA689" s="416"/>
      <c r="OVB689" s="417"/>
      <c r="OVC689" s="417"/>
      <c r="OVD689" s="417"/>
      <c r="OVE689" s="417"/>
      <c r="OVF689" s="417"/>
      <c r="OVG689" s="417"/>
      <c r="OVH689" s="417"/>
      <c r="OVI689" s="417"/>
      <c r="OVJ689" s="417"/>
      <c r="OVK689" s="417"/>
      <c r="OVL689" s="417"/>
      <c r="OVM689" s="417"/>
      <c r="OVN689" s="417"/>
      <c r="OVO689" s="417"/>
      <c r="OVP689" s="417"/>
      <c r="OVQ689" s="417"/>
      <c r="OVR689" s="417"/>
      <c r="OVS689" s="417"/>
      <c r="OVT689" s="417"/>
      <c r="OVU689" s="417"/>
      <c r="OVV689" s="417"/>
      <c r="OVW689" s="417"/>
      <c r="OVX689" s="417"/>
      <c r="OVY689" s="417"/>
      <c r="OVZ689" s="418"/>
      <c r="OWA689" s="418"/>
      <c r="OWB689" s="418"/>
      <c r="OWC689" s="418"/>
      <c r="OWD689" s="418"/>
      <c r="OWE689" s="417"/>
      <c r="OWF689" s="417"/>
      <c r="OWG689" s="418"/>
      <c r="OWH689" s="418"/>
      <c r="OWI689" s="417"/>
      <c r="OWJ689" s="417"/>
      <c r="OWK689" s="418"/>
      <c r="OWL689" s="418"/>
      <c r="OWM689" s="417"/>
      <c r="OWN689" s="417"/>
      <c r="OWO689" s="417"/>
      <c r="OWP689" s="417"/>
      <c r="OWQ689" s="417"/>
      <c r="OWR689" s="417"/>
      <c r="OWS689" s="417"/>
      <c r="OWT689" s="418"/>
      <c r="OWU689" s="418"/>
      <c r="OWV689" s="417"/>
      <c r="OWW689" s="417"/>
      <c r="OWX689" s="418"/>
      <c r="OWY689" s="418"/>
      <c r="OWZ689" s="417"/>
      <c r="OXA689" s="417"/>
      <c r="OXB689" s="417"/>
      <c r="OXC689" s="417"/>
      <c r="OXD689" s="417"/>
      <c r="OXE689" s="411"/>
      <c r="OXF689" s="443"/>
      <c r="OXG689" s="417"/>
      <c r="OXH689" s="417"/>
      <c r="OXI689" s="417"/>
      <c r="OXJ689" s="417"/>
      <c r="OXK689" s="417"/>
      <c r="OXL689" s="417"/>
      <c r="OXM689" s="417"/>
      <c r="OXN689" s="416"/>
      <c r="OXO689" s="416"/>
      <c r="OXP689" s="416"/>
      <c r="OXQ689" s="416"/>
      <c r="OXR689" s="416"/>
      <c r="OXS689" s="416"/>
      <c r="OXT689" s="416"/>
      <c r="OXU689" s="416"/>
      <c r="OXV689" s="416"/>
      <c r="OXW689" s="416"/>
      <c r="OXX689" s="416"/>
      <c r="OXY689" s="416"/>
      <c r="OXZ689" s="416"/>
      <c r="OYA689" s="416"/>
      <c r="OYB689" s="416"/>
      <c r="OYC689" s="416"/>
      <c r="OYD689" s="416"/>
      <c r="OYE689" s="416"/>
      <c r="OYF689" s="416"/>
      <c r="OYG689" s="416"/>
      <c r="OYH689" s="416"/>
      <c r="OYI689" s="416"/>
      <c r="OYJ689" s="416"/>
      <c r="OYK689" s="416"/>
      <c r="OYL689" s="416"/>
      <c r="OYM689" s="416"/>
      <c r="OYN689" s="416"/>
      <c r="OYO689" s="416"/>
      <c r="OYP689" s="416"/>
      <c r="OYQ689" s="416"/>
      <c r="OYR689" s="416"/>
      <c r="OYS689" s="416"/>
      <c r="OYT689" s="416"/>
      <c r="OYU689" s="416"/>
      <c r="OYV689" s="416"/>
      <c r="OYW689" s="416"/>
      <c r="OYX689" s="416"/>
      <c r="OYY689" s="416"/>
      <c r="OYZ689" s="416"/>
      <c r="OZA689" s="416"/>
      <c r="OZB689" s="416"/>
      <c r="OZC689" s="416"/>
      <c r="OZD689" s="416"/>
      <c r="OZE689" s="416"/>
      <c r="OZF689" s="417"/>
      <c r="OZG689" s="417"/>
      <c r="OZH689" s="417"/>
      <c r="OZI689" s="417"/>
      <c r="OZJ689" s="417"/>
      <c r="OZK689" s="417"/>
      <c r="OZL689" s="417"/>
      <c r="OZM689" s="417"/>
      <c r="OZN689" s="417"/>
      <c r="OZO689" s="417"/>
      <c r="OZP689" s="417"/>
      <c r="OZQ689" s="417"/>
      <c r="OZR689" s="417"/>
      <c r="OZS689" s="417"/>
      <c r="OZT689" s="417"/>
      <c r="OZU689" s="417"/>
      <c r="OZV689" s="417"/>
      <c r="OZW689" s="417"/>
      <c r="OZX689" s="417"/>
      <c r="OZY689" s="417"/>
      <c r="OZZ689" s="417"/>
      <c r="PAA689" s="417"/>
      <c r="PAB689" s="417"/>
      <c r="PAC689" s="417"/>
      <c r="PAD689" s="418"/>
      <c r="PAE689" s="418"/>
      <c r="PAF689" s="418"/>
      <c r="PAG689" s="418"/>
      <c r="PAH689" s="418"/>
      <c r="PAI689" s="417"/>
      <c r="PAJ689" s="417"/>
      <c r="PAK689" s="418"/>
      <c r="PAL689" s="418"/>
      <c r="PAM689" s="417"/>
      <c r="PAN689" s="417"/>
      <c r="PAO689" s="418"/>
      <c r="PAP689" s="418"/>
      <c r="PAQ689" s="417"/>
      <c r="PAR689" s="417"/>
      <c r="PAS689" s="417"/>
      <c r="PAT689" s="417"/>
      <c r="PAU689" s="417"/>
      <c r="PAV689" s="417"/>
      <c r="PAW689" s="417"/>
      <c r="PAX689" s="418"/>
      <c r="PAY689" s="418"/>
      <c r="PAZ689" s="417"/>
      <c r="PBA689" s="417"/>
      <c r="PBB689" s="418"/>
      <c r="PBC689" s="418"/>
      <c r="PBD689" s="417"/>
      <c r="PBE689" s="417"/>
      <c r="PBF689" s="417"/>
      <c r="PBG689" s="417"/>
      <c r="PBH689" s="417"/>
      <c r="PBI689" s="411"/>
      <c r="PBJ689" s="443"/>
      <c r="PBK689" s="417"/>
      <c r="PBL689" s="417"/>
      <c r="PBM689" s="417"/>
      <c r="PBN689" s="417"/>
      <c r="PBO689" s="417"/>
      <c r="PBP689" s="417"/>
      <c r="PBQ689" s="417"/>
      <c r="PBR689" s="416"/>
      <c r="PBS689" s="416"/>
      <c r="PBT689" s="416"/>
      <c r="PBU689" s="416"/>
      <c r="PBV689" s="416"/>
      <c r="PBW689" s="416"/>
      <c r="PBX689" s="416"/>
      <c r="PBY689" s="416"/>
      <c r="PBZ689" s="416"/>
      <c r="PCA689" s="416"/>
      <c r="PCB689" s="416"/>
      <c r="PCC689" s="416"/>
      <c r="PCD689" s="416"/>
      <c r="PCE689" s="416"/>
      <c r="PCF689" s="416"/>
      <c r="PCG689" s="416"/>
      <c r="PCH689" s="416"/>
      <c r="PCI689" s="416"/>
      <c r="PCJ689" s="416"/>
      <c r="PCK689" s="416"/>
      <c r="PCL689" s="416"/>
      <c r="PCM689" s="416"/>
      <c r="PCN689" s="416"/>
      <c r="PCO689" s="416"/>
      <c r="PCP689" s="416"/>
      <c r="PCQ689" s="416"/>
      <c r="PCR689" s="416"/>
      <c r="PCS689" s="416"/>
      <c r="PCT689" s="416"/>
      <c r="PCU689" s="416"/>
      <c r="PCV689" s="416"/>
      <c r="PCW689" s="416"/>
      <c r="PCX689" s="416"/>
      <c r="PCY689" s="416"/>
      <c r="PCZ689" s="416"/>
      <c r="PDA689" s="416"/>
      <c r="PDB689" s="416"/>
      <c r="PDC689" s="416"/>
      <c r="PDD689" s="416"/>
      <c r="PDE689" s="416"/>
      <c r="PDF689" s="416"/>
      <c r="PDG689" s="416"/>
      <c r="PDH689" s="416"/>
      <c r="PDI689" s="416"/>
      <c r="PDJ689" s="417"/>
      <c r="PDK689" s="417"/>
      <c r="PDL689" s="417"/>
      <c r="PDM689" s="417"/>
      <c r="PDN689" s="417"/>
      <c r="PDO689" s="417"/>
      <c r="PDP689" s="417"/>
      <c r="PDQ689" s="417"/>
      <c r="PDR689" s="417"/>
      <c r="PDS689" s="417"/>
      <c r="PDT689" s="417"/>
      <c r="PDU689" s="417"/>
      <c r="PDV689" s="417"/>
      <c r="PDW689" s="417"/>
      <c r="PDX689" s="417"/>
      <c r="PDY689" s="417"/>
      <c r="PDZ689" s="417"/>
      <c r="PEA689" s="417"/>
      <c r="PEB689" s="417"/>
      <c r="PEC689" s="417"/>
      <c r="PED689" s="417"/>
      <c r="PEE689" s="417"/>
      <c r="PEF689" s="417"/>
      <c r="PEG689" s="417"/>
      <c r="PEH689" s="418"/>
      <c r="PEI689" s="418"/>
      <c r="PEJ689" s="418"/>
      <c r="PEK689" s="418"/>
      <c r="PEL689" s="418"/>
      <c r="PEM689" s="417"/>
      <c r="PEN689" s="417"/>
      <c r="PEO689" s="418"/>
      <c r="PEP689" s="418"/>
      <c r="PEQ689" s="417"/>
      <c r="PER689" s="417"/>
      <c r="PES689" s="418"/>
      <c r="PET689" s="418"/>
      <c r="PEU689" s="417"/>
      <c r="PEV689" s="417"/>
      <c r="PEW689" s="417"/>
      <c r="PEX689" s="417"/>
      <c r="PEY689" s="417"/>
      <c r="PEZ689" s="417"/>
      <c r="PFA689" s="417"/>
      <c r="PFB689" s="418"/>
      <c r="PFC689" s="418"/>
      <c r="PFD689" s="417"/>
      <c r="PFE689" s="417"/>
      <c r="PFF689" s="418"/>
      <c r="PFG689" s="418"/>
      <c r="PFH689" s="417"/>
      <c r="PFI689" s="417"/>
      <c r="PFJ689" s="417"/>
      <c r="PFK689" s="417"/>
      <c r="PFL689" s="417"/>
      <c r="PFM689" s="411"/>
      <c r="PFN689" s="443"/>
      <c r="PFO689" s="417"/>
      <c r="PFP689" s="417"/>
      <c r="PFQ689" s="417"/>
      <c r="PFR689" s="417"/>
      <c r="PFS689" s="417"/>
      <c r="PFT689" s="417"/>
      <c r="PFU689" s="417"/>
      <c r="PFV689" s="416"/>
      <c r="PFW689" s="416"/>
      <c r="PFX689" s="416"/>
      <c r="PFY689" s="416"/>
      <c r="PFZ689" s="416"/>
      <c r="PGA689" s="416"/>
      <c r="PGB689" s="416"/>
      <c r="PGC689" s="416"/>
      <c r="PGD689" s="416"/>
      <c r="PGE689" s="416"/>
      <c r="PGF689" s="416"/>
      <c r="PGG689" s="416"/>
      <c r="PGH689" s="416"/>
      <c r="PGI689" s="416"/>
      <c r="PGJ689" s="416"/>
      <c r="PGK689" s="416"/>
      <c r="PGL689" s="416"/>
      <c r="PGM689" s="416"/>
      <c r="PGN689" s="416"/>
      <c r="PGO689" s="416"/>
      <c r="PGP689" s="416"/>
      <c r="PGQ689" s="416"/>
      <c r="PGR689" s="416"/>
      <c r="PGS689" s="416"/>
      <c r="PGT689" s="416"/>
      <c r="PGU689" s="416"/>
      <c r="PGV689" s="416"/>
      <c r="PGW689" s="416"/>
      <c r="PGX689" s="416"/>
      <c r="PGY689" s="416"/>
      <c r="PGZ689" s="416"/>
      <c r="PHA689" s="416"/>
      <c r="PHB689" s="416"/>
      <c r="PHC689" s="416"/>
      <c r="PHD689" s="416"/>
      <c r="PHE689" s="416"/>
      <c r="PHF689" s="416"/>
      <c r="PHG689" s="416"/>
      <c r="PHH689" s="416"/>
      <c r="PHI689" s="416"/>
      <c r="PHJ689" s="416"/>
      <c r="PHK689" s="416"/>
      <c r="PHL689" s="416"/>
      <c r="PHM689" s="416"/>
      <c r="PHN689" s="417"/>
      <c r="PHO689" s="417"/>
      <c r="PHP689" s="417"/>
      <c r="PHQ689" s="417"/>
      <c r="PHR689" s="417"/>
      <c r="PHS689" s="417"/>
      <c r="PHT689" s="417"/>
      <c r="PHU689" s="417"/>
      <c r="PHV689" s="417"/>
      <c r="PHW689" s="417"/>
      <c r="PHX689" s="417"/>
      <c r="PHY689" s="417"/>
      <c r="PHZ689" s="417"/>
      <c r="PIA689" s="417"/>
      <c r="PIB689" s="417"/>
      <c r="PIC689" s="417"/>
      <c r="PID689" s="417"/>
      <c r="PIE689" s="417"/>
      <c r="PIF689" s="417"/>
      <c r="PIG689" s="417"/>
      <c r="PIH689" s="417"/>
      <c r="PII689" s="417"/>
      <c r="PIJ689" s="417"/>
      <c r="PIK689" s="417"/>
      <c r="PIL689" s="418"/>
      <c r="PIM689" s="418"/>
      <c r="PIN689" s="418"/>
      <c r="PIO689" s="418"/>
      <c r="PIP689" s="418"/>
      <c r="PIQ689" s="417"/>
      <c r="PIR689" s="417"/>
      <c r="PIS689" s="418"/>
      <c r="PIT689" s="418"/>
      <c r="PIU689" s="417"/>
      <c r="PIV689" s="417"/>
      <c r="PIW689" s="418"/>
      <c r="PIX689" s="418"/>
      <c r="PIY689" s="417"/>
      <c r="PIZ689" s="417"/>
      <c r="PJA689" s="417"/>
      <c r="PJB689" s="417"/>
      <c r="PJC689" s="417"/>
      <c r="PJD689" s="417"/>
      <c r="PJE689" s="417"/>
      <c r="PJF689" s="418"/>
      <c r="PJG689" s="418"/>
      <c r="PJH689" s="417"/>
      <c r="PJI689" s="417"/>
      <c r="PJJ689" s="418"/>
      <c r="PJK689" s="418"/>
      <c r="PJL689" s="417"/>
      <c r="PJM689" s="417"/>
      <c r="PJN689" s="417"/>
      <c r="PJO689" s="417"/>
      <c r="PJP689" s="417"/>
      <c r="PJQ689" s="411"/>
      <c r="PJR689" s="443"/>
      <c r="PJS689" s="417"/>
      <c r="PJT689" s="417"/>
      <c r="PJU689" s="417"/>
      <c r="PJV689" s="417"/>
      <c r="PJW689" s="417"/>
      <c r="PJX689" s="417"/>
      <c r="PJY689" s="417"/>
      <c r="PJZ689" s="416"/>
      <c r="PKA689" s="416"/>
      <c r="PKB689" s="416"/>
      <c r="PKC689" s="416"/>
      <c r="PKD689" s="416"/>
      <c r="PKE689" s="416"/>
      <c r="PKF689" s="416"/>
      <c r="PKG689" s="416"/>
      <c r="PKH689" s="416"/>
      <c r="PKI689" s="416"/>
      <c r="PKJ689" s="416"/>
      <c r="PKK689" s="416"/>
      <c r="PKL689" s="416"/>
      <c r="PKM689" s="416"/>
      <c r="PKN689" s="416"/>
      <c r="PKO689" s="416"/>
      <c r="PKP689" s="416"/>
      <c r="PKQ689" s="416"/>
      <c r="PKR689" s="416"/>
      <c r="PKS689" s="416"/>
      <c r="PKT689" s="416"/>
      <c r="PKU689" s="416"/>
      <c r="PKV689" s="416"/>
      <c r="PKW689" s="416"/>
      <c r="PKX689" s="416"/>
      <c r="PKY689" s="416"/>
      <c r="PKZ689" s="416"/>
      <c r="PLA689" s="416"/>
      <c r="PLB689" s="416"/>
      <c r="PLC689" s="416"/>
      <c r="PLD689" s="416"/>
      <c r="PLE689" s="416"/>
      <c r="PLF689" s="416"/>
      <c r="PLG689" s="416"/>
      <c r="PLH689" s="416"/>
      <c r="PLI689" s="416"/>
      <c r="PLJ689" s="416"/>
      <c r="PLK689" s="416"/>
      <c r="PLL689" s="416"/>
      <c r="PLM689" s="416"/>
      <c r="PLN689" s="416"/>
      <c r="PLO689" s="416"/>
      <c r="PLP689" s="416"/>
      <c r="PLQ689" s="416"/>
      <c r="PLR689" s="417"/>
      <c r="PLS689" s="417"/>
      <c r="PLT689" s="417"/>
      <c r="PLU689" s="417"/>
      <c r="PLV689" s="417"/>
      <c r="PLW689" s="417"/>
      <c r="PLX689" s="417"/>
      <c r="PLY689" s="417"/>
      <c r="PLZ689" s="417"/>
      <c r="PMA689" s="417"/>
      <c r="PMB689" s="417"/>
      <c r="PMC689" s="417"/>
      <c r="PMD689" s="417"/>
      <c r="PME689" s="417"/>
      <c r="PMF689" s="417"/>
      <c r="PMG689" s="417"/>
      <c r="PMH689" s="417"/>
      <c r="PMI689" s="417"/>
      <c r="PMJ689" s="417"/>
      <c r="PMK689" s="417"/>
      <c r="PML689" s="417"/>
      <c r="PMM689" s="417"/>
      <c r="PMN689" s="417"/>
      <c r="PMO689" s="417"/>
      <c r="PMP689" s="418"/>
      <c r="PMQ689" s="418"/>
      <c r="PMR689" s="418"/>
      <c r="PMS689" s="418"/>
      <c r="PMT689" s="418"/>
      <c r="PMU689" s="417"/>
      <c r="PMV689" s="417"/>
      <c r="PMW689" s="418"/>
      <c r="PMX689" s="418"/>
      <c r="PMY689" s="417"/>
      <c r="PMZ689" s="417"/>
      <c r="PNA689" s="418"/>
      <c r="PNB689" s="418"/>
      <c r="PNC689" s="417"/>
      <c r="PND689" s="417"/>
      <c r="PNE689" s="417"/>
      <c r="PNF689" s="417"/>
      <c r="PNG689" s="417"/>
      <c r="PNH689" s="417"/>
      <c r="PNI689" s="417"/>
      <c r="PNJ689" s="418"/>
      <c r="PNK689" s="418"/>
      <c r="PNL689" s="417"/>
      <c r="PNM689" s="417"/>
      <c r="PNN689" s="418"/>
      <c r="PNO689" s="418"/>
      <c r="PNP689" s="417"/>
      <c r="PNQ689" s="417"/>
      <c r="PNR689" s="417"/>
      <c r="PNS689" s="417"/>
      <c r="PNT689" s="417"/>
      <c r="PNU689" s="411"/>
      <c r="PNV689" s="443"/>
      <c r="PNW689" s="417"/>
      <c r="PNX689" s="417"/>
      <c r="PNY689" s="417"/>
      <c r="PNZ689" s="417"/>
      <c r="POA689" s="417"/>
      <c r="POB689" s="417"/>
      <c r="POC689" s="417"/>
      <c r="POD689" s="416"/>
      <c r="POE689" s="416"/>
      <c r="POF689" s="416"/>
      <c r="POG689" s="416"/>
      <c r="POH689" s="416"/>
      <c r="POI689" s="416"/>
      <c r="POJ689" s="416"/>
      <c r="POK689" s="416"/>
      <c r="POL689" s="416"/>
      <c r="POM689" s="416"/>
      <c r="PON689" s="416"/>
      <c r="POO689" s="416"/>
      <c r="POP689" s="416"/>
      <c r="POQ689" s="416"/>
      <c r="POR689" s="416"/>
      <c r="POS689" s="416"/>
      <c r="POT689" s="416"/>
      <c r="POU689" s="416"/>
      <c r="POV689" s="416"/>
      <c r="POW689" s="416"/>
      <c r="POX689" s="416"/>
      <c r="POY689" s="416"/>
      <c r="POZ689" s="416"/>
      <c r="PPA689" s="416"/>
      <c r="PPB689" s="416"/>
      <c r="PPC689" s="416"/>
      <c r="PPD689" s="416"/>
      <c r="PPE689" s="416"/>
      <c r="PPF689" s="416"/>
      <c r="PPG689" s="416"/>
      <c r="PPH689" s="416"/>
      <c r="PPI689" s="416"/>
      <c r="PPJ689" s="416"/>
      <c r="PPK689" s="416"/>
      <c r="PPL689" s="416"/>
      <c r="PPM689" s="416"/>
      <c r="PPN689" s="416"/>
      <c r="PPO689" s="416"/>
      <c r="PPP689" s="416"/>
      <c r="PPQ689" s="416"/>
      <c r="PPR689" s="416"/>
      <c r="PPS689" s="416"/>
      <c r="PPT689" s="416"/>
      <c r="PPU689" s="416"/>
      <c r="PPV689" s="417"/>
      <c r="PPW689" s="417"/>
      <c r="PPX689" s="417"/>
      <c r="PPY689" s="417"/>
      <c r="PPZ689" s="417"/>
      <c r="PQA689" s="417"/>
      <c r="PQB689" s="417"/>
      <c r="PQC689" s="417"/>
      <c r="PQD689" s="417"/>
      <c r="PQE689" s="417"/>
      <c r="PQF689" s="417"/>
      <c r="PQG689" s="417"/>
      <c r="PQH689" s="417"/>
      <c r="PQI689" s="417"/>
      <c r="PQJ689" s="417"/>
      <c r="PQK689" s="417"/>
      <c r="PQL689" s="417"/>
      <c r="PQM689" s="417"/>
      <c r="PQN689" s="417"/>
      <c r="PQO689" s="417"/>
      <c r="PQP689" s="417"/>
      <c r="PQQ689" s="417"/>
      <c r="PQR689" s="417"/>
      <c r="PQS689" s="417"/>
      <c r="PQT689" s="418"/>
      <c r="PQU689" s="418"/>
      <c r="PQV689" s="418"/>
      <c r="PQW689" s="418"/>
      <c r="PQX689" s="418"/>
      <c r="PQY689" s="417"/>
      <c r="PQZ689" s="417"/>
      <c r="PRA689" s="418"/>
      <c r="PRB689" s="418"/>
      <c r="PRC689" s="417"/>
      <c r="PRD689" s="417"/>
      <c r="PRE689" s="418"/>
      <c r="PRF689" s="418"/>
      <c r="PRG689" s="417"/>
      <c r="PRH689" s="417"/>
      <c r="PRI689" s="417"/>
      <c r="PRJ689" s="417"/>
      <c r="PRK689" s="417"/>
      <c r="PRL689" s="417"/>
      <c r="PRM689" s="417"/>
      <c r="PRN689" s="418"/>
      <c r="PRO689" s="418"/>
      <c r="PRP689" s="417"/>
      <c r="PRQ689" s="417"/>
      <c r="PRR689" s="418"/>
      <c r="PRS689" s="418"/>
      <c r="PRT689" s="417"/>
      <c r="PRU689" s="417"/>
      <c r="PRV689" s="417"/>
      <c r="PRW689" s="417"/>
      <c r="PRX689" s="417"/>
      <c r="PRY689" s="411"/>
      <c r="PRZ689" s="443"/>
      <c r="PSA689" s="417"/>
      <c r="PSB689" s="417"/>
      <c r="PSC689" s="417"/>
      <c r="PSD689" s="417"/>
      <c r="PSE689" s="417"/>
      <c r="PSF689" s="417"/>
      <c r="PSG689" s="417"/>
      <c r="PSH689" s="416"/>
      <c r="PSI689" s="416"/>
      <c r="PSJ689" s="416"/>
      <c r="PSK689" s="416"/>
      <c r="PSL689" s="416"/>
      <c r="PSM689" s="416"/>
      <c r="PSN689" s="416"/>
      <c r="PSO689" s="416"/>
      <c r="PSP689" s="416"/>
      <c r="PSQ689" s="416"/>
      <c r="PSR689" s="416"/>
      <c r="PSS689" s="416"/>
      <c r="PST689" s="416"/>
      <c r="PSU689" s="416"/>
      <c r="PSV689" s="416"/>
      <c r="PSW689" s="416"/>
      <c r="PSX689" s="416"/>
      <c r="PSY689" s="416"/>
      <c r="PSZ689" s="416"/>
      <c r="PTA689" s="416"/>
      <c r="PTB689" s="416"/>
      <c r="PTC689" s="416"/>
      <c r="PTD689" s="416"/>
      <c r="PTE689" s="416"/>
      <c r="PTF689" s="416"/>
      <c r="PTG689" s="416"/>
      <c r="PTH689" s="416"/>
      <c r="PTI689" s="416"/>
      <c r="PTJ689" s="416"/>
      <c r="PTK689" s="416"/>
      <c r="PTL689" s="416"/>
      <c r="PTM689" s="416"/>
      <c r="PTN689" s="416"/>
      <c r="PTO689" s="416"/>
      <c r="PTP689" s="416"/>
      <c r="PTQ689" s="416"/>
      <c r="PTR689" s="416"/>
      <c r="PTS689" s="416"/>
      <c r="PTT689" s="416"/>
      <c r="PTU689" s="416"/>
      <c r="PTV689" s="416"/>
      <c r="PTW689" s="416"/>
      <c r="PTX689" s="416"/>
      <c r="PTY689" s="416"/>
      <c r="PTZ689" s="417"/>
      <c r="PUA689" s="417"/>
      <c r="PUB689" s="417"/>
      <c r="PUC689" s="417"/>
      <c r="PUD689" s="417"/>
      <c r="PUE689" s="417"/>
      <c r="PUF689" s="417"/>
      <c r="PUG689" s="417"/>
      <c r="PUH689" s="417"/>
      <c r="PUI689" s="417"/>
      <c r="PUJ689" s="417"/>
      <c r="PUK689" s="417"/>
      <c r="PUL689" s="417"/>
      <c r="PUM689" s="417"/>
      <c r="PUN689" s="417"/>
      <c r="PUO689" s="417"/>
      <c r="PUP689" s="417"/>
      <c r="PUQ689" s="417"/>
      <c r="PUR689" s="417"/>
      <c r="PUS689" s="417"/>
      <c r="PUT689" s="417"/>
      <c r="PUU689" s="417"/>
      <c r="PUV689" s="417"/>
      <c r="PUW689" s="417"/>
      <c r="PUX689" s="418"/>
      <c r="PUY689" s="418"/>
      <c r="PUZ689" s="418"/>
      <c r="PVA689" s="418"/>
      <c r="PVB689" s="418"/>
      <c r="PVC689" s="417"/>
      <c r="PVD689" s="417"/>
      <c r="PVE689" s="418"/>
      <c r="PVF689" s="418"/>
      <c r="PVG689" s="417"/>
      <c r="PVH689" s="417"/>
      <c r="PVI689" s="418"/>
      <c r="PVJ689" s="418"/>
      <c r="PVK689" s="417"/>
      <c r="PVL689" s="417"/>
      <c r="PVM689" s="417"/>
      <c r="PVN689" s="417"/>
      <c r="PVO689" s="417"/>
      <c r="PVP689" s="417"/>
      <c r="PVQ689" s="417"/>
      <c r="PVR689" s="418"/>
      <c r="PVS689" s="418"/>
      <c r="PVT689" s="417"/>
      <c r="PVU689" s="417"/>
      <c r="PVV689" s="418"/>
      <c r="PVW689" s="418"/>
      <c r="PVX689" s="417"/>
      <c r="PVY689" s="417"/>
      <c r="PVZ689" s="417"/>
      <c r="PWA689" s="417"/>
      <c r="PWB689" s="417"/>
      <c r="PWC689" s="411"/>
      <c r="PWD689" s="443"/>
      <c r="PWE689" s="417"/>
      <c r="PWF689" s="417"/>
      <c r="PWG689" s="417"/>
      <c r="PWH689" s="417"/>
      <c r="PWI689" s="417"/>
      <c r="PWJ689" s="417"/>
      <c r="PWK689" s="417"/>
      <c r="PWL689" s="416"/>
      <c r="PWM689" s="416"/>
      <c r="PWN689" s="416"/>
      <c r="PWO689" s="416"/>
      <c r="PWP689" s="416"/>
      <c r="PWQ689" s="416"/>
      <c r="PWR689" s="416"/>
      <c r="PWS689" s="416"/>
      <c r="PWT689" s="416"/>
      <c r="PWU689" s="416"/>
      <c r="PWV689" s="416"/>
      <c r="PWW689" s="416"/>
      <c r="PWX689" s="416"/>
      <c r="PWY689" s="416"/>
      <c r="PWZ689" s="416"/>
      <c r="PXA689" s="416"/>
      <c r="PXB689" s="416"/>
      <c r="PXC689" s="416"/>
      <c r="PXD689" s="416"/>
      <c r="PXE689" s="416"/>
      <c r="PXF689" s="416"/>
      <c r="PXG689" s="416"/>
      <c r="PXH689" s="416"/>
      <c r="PXI689" s="416"/>
      <c r="PXJ689" s="416"/>
      <c r="PXK689" s="416"/>
      <c r="PXL689" s="416"/>
      <c r="PXM689" s="416"/>
      <c r="PXN689" s="416"/>
      <c r="PXO689" s="416"/>
      <c r="PXP689" s="416"/>
      <c r="PXQ689" s="416"/>
      <c r="PXR689" s="416"/>
      <c r="PXS689" s="416"/>
      <c r="PXT689" s="416"/>
      <c r="PXU689" s="416"/>
      <c r="PXV689" s="416"/>
      <c r="PXW689" s="416"/>
      <c r="PXX689" s="416"/>
      <c r="PXY689" s="416"/>
      <c r="PXZ689" s="416"/>
      <c r="PYA689" s="416"/>
      <c r="PYB689" s="416"/>
      <c r="PYC689" s="416"/>
      <c r="PYD689" s="417"/>
      <c r="PYE689" s="417"/>
      <c r="PYF689" s="417"/>
      <c r="PYG689" s="417"/>
      <c r="PYH689" s="417"/>
      <c r="PYI689" s="417"/>
      <c r="PYJ689" s="417"/>
      <c r="PYK689" s="417"/>
      <c r="PYL689" s="417"/>
      <c r="PYM689" s="417"/>
      <c r="PYN689" s="417"/>
      <c r="PYO689" s="417"/>
      <c r="PYP689" s="417"/>
      <c r="PYQ689" s="417"/>
      <c r="PYR689" s="417"/>
      <c r="PYS689" s="417"/>
      <c r="PYT689" s="417"/>
      <c r="PYU689" s="417"/>
      <c r="PYV689" s="417"/>
      <c r="PYW689" s="417"/>
      <c r="PYX689" s="417"/>
      <c r="PYY689" s="417"/>
      <c r="PYZ689" s="417"/>
      <c r="PZA689" s="417"/>
      <c r="PZB689" s="418"/>
      <c r="PZC689" s="418"/>
      <c r="PZD689" s="418"/>
      <c r="PZE689" s="418"/>
      <c r="PZF689" s="418"/>
      <c r="PZG689" s="417"/>
      <c r="PZH689" s="417"/>
      <c r="PZI689" s="418"/>
      <c r="PZJ689" s="418"/>
      <c r="PZK689" s="417"/>
      <c r="PZL689" s="417"/>
      <c r="PZM689" s="418"/>
      <c r="PZN689" s="418"/>
      <c r="PZO689" s="417"/>
      <c r="PZP689" s="417"/>
      <c r="PZQ689" s="417"/>
      <c r="PZR689" s="417"/>
      <c r="PZS689" s="417"/>
      <c r="PZT689" s="417"/>
      <c r="PZU689" s="417"/>
      <c r="PZV689" s="418"/>
      <c r="PZW689" s="418"/>
      <c r="PZX689" s="417"/>
      <c r="PZY689" s="417"/>
      <c r="PZZ689" s="418"/>
      <c r="QAA689" s="418"/>
      <c r="QAB689" s="417"/>
      <c r="QAC689" s="417"/>
      <c r="QAD689" s="417"/>
      <c r="QAE689" s="417"/>
      <c r="QAF689" s="417"/>
      <c r="QAG689" s="411"/>
      <c r="QAH689" s="443"/>
      <c r="QAI689" s="417"/>
      <c r="QAJ689" s="417"/>
      <c r="QAK689" s="417"/>
      <c r="QAL689" s="417"/>
      <c r="QAM689" s="417"/>
      <c r="QAN689" s="417"/>
      <c r="QAO689" s="417"/>
      <c r="QAP689" s="416"/>
      <c r="QAQ689" s="416"/>
      <c r="QAR689" s="416"/>
      <c r="QAS689" s="416"/>
      <c r="QAT689" s="416"/>
      <c r="QAU689" s="416"/>
      <c r="QAV689" s="416"/>
      <c r="QAW689" s="416"/>
      <c r="QAX689" s="416"/>
      <c r="QAY689" s="416"/>
      <c r="QAZ689" s="416"/>
      <c r="QBA689" s="416"/>
      <c r="QBB689" s="416"/>
      <c r="QBC689" s="416"/>
      <c r="QBD689" s="416"/>
      <c r="QBE689" s="416"/>
      <c r="QBF689" s="416"/>
      <c r="QBG689" s="416"/>
      <c r="QBH689" s="416"/>
      <c r="QBI689" s="416"/>
      <c r="QBJ689" s="416"/>
      <c r="QBK689" s="416"/>
      <c r="QBL689" s="416"/>
      <c r="QBM689" s="416"/>
      <c r="QBN689" s="416"/>
      <c r="QBO689" s="416"/>
      <c r="QBP689" s="416"/>
      <c r="QBQ689" s="416"/>
      <c r="QBR689" s="416"/>
      <c r="QBS689" s="416"/>
      <c r="QBT689" s="416"/>
      <c r="QBU689" s="416"/>
      <c r="QBV689" s="416"/>
      <c r="QBW689" s="416"/>
      <c r="QBX689" s="416"/>
      <c r="QBY689" s="416"/>
      <c r="QBZ689" s="416"/>
      <c r="QCA689" s="416"/>
      <c r="QCB689" s="416"/>
      <c r="QCC689" s="416"/>
      <c r="QCD689" s="416"/>
      <c r="QCE689" s="416"/>
      <c r="QCF689" s="416"/>
      <c r="QCG689" s="416"/>
      <c r="QCH689" s="417"/>
      <c r="QCI689" s="417"/>
      <c r="QCJ689" s="417"/>
      <c r="QCK689" s="417"/>
      <c r="QCL689" s="417"/>
      <c r="QCM689" s="417"/>
      <c r="QCN689" s="417"/>
      <c r="QCO689" s="417"/>
      <c r="QCP689" s="417"/>
      <c r="QCQ689" s="417"/>
      <c r="QCR689" s="417"/>
      <c r="QCS689" s="417"/>
      <c r="QCT689" s="417"/>
      <c r="QCU689" s="417"/>
      <c r="QCV689" s="417"/>
      <c r="QCW689" s="417"/>
      <c r="QCX689" s="417"/>
      <c r="QCY689" s="417"/>
      <c r="QCZ689" s="417"/>
      <c r="QDA689" s="417"/>
      <c r="QDB689" s="417"/>
      <c r="QDC689" s="417"/>
      <c r="QDD689" s="417"/>
      <c r="QDE689" s="417"/>
      <c r="QDF689" s="418"/>
      <c r="QDG689" s="418"/>
      <c r="QDH689" s="418"/>
      <c r="QDI689" s="418"/>
      <c r="QDJ689" s="418"/>
      <c r="QDK689" s="417"/>
      <c r="QDL689" s="417"/>
      <c r="QDM689" s="418"/>
      <c r="QDN689" s="418"/>
      <c r="QDO689" s="417"/>
      <c r="QDP689" s="417"/>
      <c r="QDQ689" s="418"/>
      <c r="QDR689" s="418"/>
      <c r="QDS689" s="417"/>
      <c r="QDT689" s="417"/>
      <c r="QDU689" s="417"/>
      <c r="QDV689" s="417"/>
      <c r="QDW689" s="417"/>
      <c r="QDX689" s="417"/>
      <c r="QDY689" s="417"/>
      <c r="QDZ689" s="418"/>
      <c r="QEA689" s="418"/>
      <c r="QEB689" s="417"/>
      <c r="QEC689" s="417"/>
      <c r="QED689" s="418"/>
      <c r="QEE689" s="418"/>
      <c r="QEF689" s="417"/>
      <c r="QEG689" s="417"/>
      <c r="QEH689" s="417"/>
      <c r="QEI689" s="417"/>
      <c r="QEJ689" s="417"/>
      <c r="QEK689" s="411"/>
      <c r="QEL689" s="443"/>
      <c r="QEM689" s="417"/>
      <c r="QEN689" s="417"/>
      <c r="QEO689" s="417"/>
      <c r="QEP689" s="417"/>
      <c r="QEQ689" s="417"/>
      <c r="QER689" s="417"/>
      <c r="QES689" s="417"/>
      <c r="QET689" s="416"/>
      <c r="QEU689" s="416"/>
      <c r="QEV689" s="416"/>
      <c r="QEW689" s="416"/>
      <c r="QEX689" s="416"/>
      <c r="QEY689" s="416"/>
      <c r="QEZ689" s="416"/>
      <c r="QFA689" s="416"/>
      <c r="QFB689" s="416"/>
      <c r="QFC689" s="416"/>
      <c r="QFD689" s="416"/>
      <c r="QFE689" s="416"/>
      <c r="QFF689" s="416"/>
      <c r="QFG689" s="416"/>
      <c r="QFH689" s="416"/>
      <c r="QFI689" s="416"/>
      <c r="QFJ689" s="416"/>
      <c r="QFK689" s="416"/>
      <c r="QFL689" s="416"/>
      <c r="QFM689" s="416"/>
      <c r="QFN689" s="416"/>
      <c r="QFO689" s="416"/>
      <c r="QFP689" s="416"/>
      <c r="QFQ689" s="416"/>
      <c r="QFR689" s="416"/>
      <c r="QFS689" s="416"/>
      <c r="QFT689" s="416"/>
      <c r="QFU689" s="416"/>
      <c r="QFV689" s="416"/>
      <c r="QFW689" s="416"/>
      <c r="QFX689" s="416"/>
      <c r="QFY689" s="416"/>
      <c r="QFZ689" s="416"/>
      <c r="QGA689" s="416"/>
      <c r="QGB689" s="416"/>
      <c r="QGC689" s="416"/>
      <c r="QGD689" s="416"/>
      <c r="QGE689" s="416"/>
      <c r="QGF689" s="416"/>
      <c r="QGG689" s="416"/>
      <c r="QGH689" s="416"/>
      <c r="QGI689" s="416"/>
      <c r="QGJ689" s="416"/>
      <c r="QGK689" s="416"/>
      <c r="QGL689" s="417"/>
      <c r="QGM689" s="417"/>
      <c r="QGN689" s="417"/>
      <c r="QGO689" s="417"/>
      <c r="QGP689" s="417"/>
      <c r="QGQ689" s="417"/>
      <c r="QGR689" s="417"/>
      <c r="QGS689" s="417"/>
      <c r="QGT689" s="417"/>
      <c r="QGU689" s="417"/>
      <c r="QGV689" s="417"/>
      <c r="QGW689" s="417"/>
      <c r="QGX689" s="417"/>
      <c r="QGY689" s="417"/>
      <c r="QGZ689" s="417"/>
      <c r="QHA689" s="417"/>
      <c r="QHB689" s="417"/>
      <c r="QHC689" s="417"/>
      <c r="QHD689" s="417"/>
      <c r="QHE689" s="417"/>
      <c r="QHF689" s="417"/>
      <c r="QHG689" s="417"/>
      <c r="QHH689" s="417"/>
      <c r="QHI689" s="417"/>
      <c r="QHJ689" s="418"/>
      <c r="QHK689" s="418"/>
      <c r="QHL689" s="418"/>
      <c r="QHM689" s="418"/>
      <c r="QHN689" s="418"/>
      <c r="QHO689" s="417"/>
      <c r="QHP689" s="417"/>
      <c r="QHQ689" s="418"/>
      <c r="QHR689" s="418"/>
      <c r="QHS689" s="417"/>
      <c r="QHT689" s="417"/>
      <c r="QHU689" s="418"/>
      <c r="QHV689" s="418"/>
      <c r="QHW689" s="417"/>
      <c r="QHX689" s="417"/>
      <c r="QHY689" s="417"/>
      <c r="QHZ689" s="417"/>
      <c r="QIA689" s="417"/>
      <c r="QIB689" s="417"/>
      <c r="QIC689" s="417"/>
      <c r="QID689" s="418"/>
      <c r="QIE689" s="418"/>
      <c r="QIF689" s="417"/>
      <c r="QIG689" s="417"/>
      <c r="QIH689" s="418"/>
      <c r="QII689" s="418"/>
      <c r="QIJ689" s="417"/>
      <c r="QIK689" s="417"/>
      <c r="QIL689" s="417"/>
      <c r="QIM689" s="417"/>
      <c r="QIN689" s="417"/>
      <c r="QIO689" s="411"/>
      <c r="QIP689" s="443"/>
      <c r="QIQ689" s="417"/>
      <c r="QIR689" s="417"/>
      <c r="QIS689" s="417"/>
      <c r="QIT689" s="417"/>
      <c r="QIU689" s="417"/>
      <c r="QIV689" s="417"/>
      <c r="QIW689" s="417"/>
      <c r="QIX689" s="416"/>
      <c r="QIY689" s="416"/>
      <c r="QIZ689" s="416"/>
      <c r="QJA689" s="416"/>
      <c r="QJB689" s="416"/>
      <c r="QJC689" s="416"/>
      <c r="QJD689" s="416"/>
      <c r="QJE689" s="416"/>
      <c r="QJF689" s="416"/>
      <c r="QJG689" s="416"/>
      <c r="QJH689" s="416"/>
      <c r="QJI689" s="416"/>
      <c r="QJJ689" s="416"/>
      <c r="QJK689" s="416"/>
      <c r="QJL689" s="416"/>
      <c r="QJM689" s="416"/>
      <c r="QJN689" s="416"/>
      <c r="QJO689" s="416"/>
      <c r="QJP689" s="416"/>
      <c r="QJQ689" s="416"/>
      <c r="QJR689" s="416"/>
      <c r="QJS689" s="416"/>
      <c r="QJT689" s="416"/>
      <c r="QJU689" s="416"/>
      <c r="QJV689" s="416"/>
      <c r="QJW689" s="416"/>
      <c r="QJX689" s="416"/>
      <c r="QJY689" s="416"/>
      <c r="QJZ689" s="416"/>
      <c r="QKA689" s="416"/>
      <c r="QKB689" s="416"/>
      <c r="QKC689" s="416"/>
      <c r="QKD689" s="416"/>
      <c r="QKE689" s="416"/>
      <c r="QKF689" s="416"/>
      <c r="QKG689" s="416"/>
      <c r="QKH689" s="416"/>
      <c r="QKI689" s="416"/>
      <c r="QKJ689" s="416"/>
      <c r="QKK689" s="416"/>
      <c r="QKL689" s="416"/>
      <c r="QKM689" s="416"/>
      <c r="QKN689" s="416"/>
      <c r="QKO689" s="416"/>
      <c r="QKP689" s="417"/>
      <c r="QKQ689" s="417"/>
      <c r="QKR689" s="417"/>
      <c r="QKS689" s="417"/>
      <c r="QKT689" s="417"/>
      <c r="QKU689" s="417"/>
      <c r="QKV689" s="417"/>
      <c r="QKW689" s="417"/>
      <c r="QKX689" s="417"/>
      <c r="QKY689" s="417"/>
      <c r="QKZ689" s="417"/>
      <c r="QLA689" s="417"/>
      <c r="QLB689" s="417"/>
      <c r="QLC689" s="417"/>
      <c r="QLD689" s="417"/>
      <c r="QLE689" s="417"/>
      <c r="QLF689" s="417"/>
      <c r="QLG689" s="417"/>
      <c r="QLH689" s="417"/>
      <c r="QLI689" s="417"/>
      <c r="QLJ689" s="417"/>
      <c r="QLK689" s="417"/>
      <c r="QLL689" s="417"/>
      <c r="QLM689" s="417"/>
      <c r="QLN689" s="418"/>
      <c r="QLO689" s="418"/>
      <c r="QLP689" s="418"/>
      <c r="QLQ689" s="418"/>
      <c r="QLR689" s="418"/>
      <c r="QLS689" s="417"/>
      <c r="QLT689" s="417"/>
      <c r="QLU689" s="418"/>
      <c r="QLV689" s="418"/>
      <c r="QLW689" s="417"/>
      <c r="QLX689" s="417"/>
      <c r="QLY689" s="418"/>
      <c r="QLZ689" s="418"/>
      <c r="QMA689" s="417"/>
      <c r="QMB689" s="417"/>
      <c r="QMC689" s="417"/>
      <c r="QMD689" s="417"/>
      <c r="QME689" s="417"/>
      <c r="QMF689" s="417"/>
      <c r="QMG689" s="417"/>
      <c r="QMH689" s="418"/>
      <c r="QMI689" s="418"/>
      <c r="QMJ689" s="417"/>
      <c r="QMK689" s="417"/>
      <c r="QML689" s="418"/>
      <c r="QMM689" s="418"/>
      <c r="QMN689" s="417"/>
      <c r="QMO689" s="417"/>
      <c r="QMP689" s="417"/>
      <c r="QMQ689" s="417"/>
      <c r="QMR689" s="417"/>
      <c r="QMS689" s="411"/>
      <c r="QMT689" s="443"/>
      <c r="QMU689" s="417"/>
      <c r="QMV689" s="417"/>
      <c r="QMW689" s="417"/>
      <c r="QMX689" s="417"/>
      <c r="QMY689" s="417"/>
      <c r="QMZ689" s="417"/>
      <c r="QNA689" s="417"/>
      <c r="QNB689" s="416"/>
      <c r="QNC689" s="416"/>
      <c r="QND689" s="416"/>
      <c r="QNE689" s="416"/>
      <c r="QNF689" s="416"/>
      <c r="QNG689" s="416"/>
      <c r="QNH689" s="416"/>
      <c r="QNI689" s="416"/>
      <c r="QNJ689" s="416"/>
      <c r="QNK689" s="416"/>
      <c r="QNL689" s="416"/>
      <c r="QNM689" s="416"/>
      <c r="QNN689" s="416"/>
      <c r="QNO689" s="416"/>
      <c r="QNP689" s="416"/>
      <c r="QNQ689" s="416"/>
      <c r="QNR689" s="416"/>
      <c r="QNS689" s="416"/>
      <c r="QNT689" s="416"/>
      <c r="QNU689" s="416"/>
      <c r="QNV689" s="416"/>
      <c r="QNW689" s="416"/>
      <c r="QNX689" s="416"/>
      <c r="QNY689" s="416"/>
      <c r="QNZ689" s="416"/>
      <c r="QOA689" s="416"/>
      <c r="QOB689" s="416"/>
      <c r="QOC689" s="416"/>
      <c r="QOD689" s="416"/>
      <c r="QOE689" s="416"/>
      <c r="QOF689" s="416"/>
      <c r="QOG689" s="416"/>
      <c r="QOH689" s="416"/>
      <c r="QOI689" s="416"/>
      <c r="QOJ689" s="416"/>
      <c r="QOK689" s="416"/>
      <c r="QOL689" s="416"/>
      <c r="QOM689" s="416"/>
      <c r="QON689" s="416"/>
      <c r="QOO689" s="416"/>
      <c r="QOP689" s="416"/>
      <c r="QOQ689" s="416"/>
      <c r="QOR689" s="416"/>
      <c r="QOS689" s="416"/>
      <c r="QOT689" s="417"/>
      <c r="QOU689" s="417"/>
      <c r="QOV689" s="417"/>
      <c r="QOW689" s="417"/>
      <c r="QOX689" s="417"/>
      <c r="QOY689" s="417"/>
      <c r="QOZ689" s="417"/>
      <c r="QPA689" s="417"/>
      <c r="QPB689" s="417"/>
      <c r="QPC689" s="417"/>
      <c r="QPD689" s="417"/>
      <c r="QPE689" s="417"/>
      <c r="QPF689" s="417"/>
      <c r="QPG689" s="417"/>
      <c r="QPH689" s="417"/>
      <c r="QPI689" s="417"/>
      <c r="QPJ689" s="417"/>
      <c r="QPK689" s="417"/>
      <c r="QPL689" s="417"/>
      <c r="QPM689" s="417"/>
      <c r="QPN689" s="417"/>
      <c r="QPO689" s="417"/>
      <c r="QPP689" s="417"/>
      <c r="QPQ689" s="417"/>
      <c r="QPR689" s="418"/>
      <c r="QPS689" s="418"/>
      <c r="QPT689" s="418"/>
      <c r="QPU689" s="418"/>
      <c r="QPV689" s="418"/>
      <c r="QPW689" s="417"/>
      <c r="QPX689" s="417"/>
      <c r="QPY689" s="418"/>
      <c r="QPZ689" s="418"/>
      <c r="QQA689" s="417"/>
      <c r="QQB689" s="417"/>
      <c r="QQC689" s="418"/>
      <c r="QQD689" s="418"/>
      <c r="QQE689" s="417"/>
      <c r="QQF689" s="417"/>
      <c r="QQG689" s="417"/>
      <c r="QQH689" s="417"/>
      <c r="QQI689" s="417"/>
      <c r="QQJ689" s="417"/>
      <c r="QQK689" s="417"/>
      <c r="QQL689" s="418"/>
      <c r="QQM689" s="418"/>
      <c r="QQN689" s="417"/>
      <c r="QQO689" s="417"/>
      <c r="QQP689" s="418"/>
      <c r="QQQ689" s="418"/>
      <c r="QQR689" s="417"/>
      <c r="QQS689" s="417"/>
      <c r="QQT689" s="417"/>
      <c r="QQU689" s="417"/>
      <c r="QQV689" s="417"/>
      <c r="QQW689" s="411"/>
      <c r="QQX689" s="443"/>
      <c r="QQY689" s="417"/>
      <c r="QQZ689" s="417"/>
      <c r="QRA689" s="417"/>
      <c r="QRB689" s="417"/>
      <c r="QRC689" s="417"/>
      <c r="QRD689" s="417"/>
      <c r="QRE689" s="417"/>
      <c r="QRF689" s="416"/>
      <c r="QRG689" s="416"/>
      <c r="QRH689" s="416"/>
      <c r="QRI689" s="416"/>
      <c r="QRJ689" s="416"/>
      <c r="QRK689" s="416"/>
      <c r="QRL689" s="416"/>
      <c r="QRM689" s="416"/>
      <c r="QRN689" s="416"/>
      <c r="QRO689" s="416"/>
      <c r="QRP689" s="416"/>
      <c r="QRQ689" s="416"/>
      <c r="QRR689" s="416"/>
      <c r="QRS689" s="416"/>
      <c r="QRT689" s="416"/>
      <c r="QRU689" s="416"/>
      <c r="QRV689" s="416"/>
      <c r="QRW689" s="416"/>
      <c r="QRX689" s="416"/>
      <c r="QRY689" s="416"/>
      <c r="QRZ689" s="416"/>
      <c r="QSA689" s="416"/>
      <c r="QSB689" s="416"/>
      <c r="QSC689" s="416"/>
      <c r="QSD689" s="416"/>
      <c r="QSE689" s="416"/>
      <c r="QSF689" s="416"/>
      <c r="QSG689" s="416"/>
      <c r="QSH689" s="416"/>
      <c r="QSI689" s="416"/>
      <c r="QSJ689" s="416"/>
      <c r="QSK689" s="416"/>
      <c r="QSL689" s="416"/>
      <c r="QSM689" s="416"/>
      <c r="QSN689" s="416"/>
      <c r="QSO689" s="416"/>
      <c r="QSP689" s="416"/>
      <c r="QSQ689" s="416"/>
      <c r="QSR689" s="416"/>
      <c r="QSS689" s="416"/>
      <c r="QST689" s="416"/>
      <c r="QSU689" s="416"/>
      <c r="QSV689" s="416"/>
      <c r="QSW689" s="416"/>
      <c r="QSX689" s="417"/>
      <c r="QSY689" s="417"/>
      <c r="QSZ689" s="417"/>
      <c r="QTA689" s="417"/>
      <c r="QTB689" s="417"/>
      <c r="QTC689" s="417"/>
      <c r="QTD689" s="417"/>
      <c r="QTE689" s="417"/>
      <c r="QTF689" s="417"/>
      <c r="QTG689" s="417"/>
      <c r="QTH689" s="417"/>
      <c r="QTI689" s="417"/>
      <c r="QTJ689" s="417"/>
      <c r="QTK689" s="417"/>
      <c r="QTL689" s="417"/>
      <c r="QTM689" s="417"/>
      <c r="QTN689" s="417"/>
      <c r="QTO689" s="417"/>
      <c r="QTP689" s="417"/>
      <c r="QTQ689" s="417"/>
      <c r="QTR689" s="417"/>
      <c r="QTS689" s="417"/>
      <c r="QTT689" s="417"/>
      <c r="QTU689" s="417"/>
      <c r="QTV689" s="418"/>
      <c r="QTW689" s="418"/>
      <c r="QTX689" s="418"/>
      <c r="QTY689" s="418"/>
      <c r="QTZ689" s="418"/>
      <c r="QUA689" s="417"/>
      <c r="QUB689" s="417"/>
      <c r="QUC689" s="418"/>
      <c r="QUD689" s="418"/>
      <c r="QUE689" s="417"/>
      <c r="QUF689" s="417"/>
      <c r="QUG689" s="418"/>
      <c r="QUH689" s="418"/>
      <c r="QUI689" s="417"/>
      <c r="QUJ689" s="417"/>
      <c r="QUK689" s="417"/>
      <c r="QUL689" s="417"/>
      <c r="QUM689" s="417"/>
      <c r="QUN689" s="417"/>
      <c r="QUO689" s="417"/>
      <c r="QUP689" s="418"/>
      <c r="QUQ689" s="418"/>
      <c r="QUR689" s="417"/>
      <c r="QUS689" s="417"/>
      <c r="QUT689" s="418"/>
      <c r="QUU689" s="418"/>
      <c r="QUV689" s="417"/>
      <c r="QUW689" s="417"/>
      <c r="QUX689" s="417"/>
      <c r="QUY689" s="417"/>
      <c r="QUZ689" s="417"/>
      <c r="QVA689" s="411"/>
      <c r="QVB689" s="443"/>
      <c r="QVC689" s="417"/>
      <c r="QVD689" s="417"/>
      <c r="QVE689" s="417"/>
      <c r="QVF689" s="417"/>
      <c r="QVG689" s="417"/>
      <c r="QVH689" s="417"/>
      <c r="QVI689" s="417"/>
      <c r="QVJ689" s="416"/>
      <c r="QVK689" s="416"/>
      <c r="QVL689" s="416"/>
      <c r="QVM689" s="416"/>
      <c r="QVN689" s="416"/>
      <c r="QVO689" s="416"/>
      <c r="QVP689" s="416"/>
      <c r="QVQ689" s="416"/>
      <c r="QVR689" s="416"/>
      <c r="QVS689" s="416"/>
      <c r="QVT689" s="416"/>
      <c r="QVU689" s="416"/>
      <c r="QVV689" s="416"/>
      <c r="QVW689" s="416"/>
      <c r="QVX689" s="416"/>
      <c r="QVY689" s="416"/>
      <c r="QVZ689" s="416"/>
      <c r="QWA689" s="416"/>
      <c r="QWB689" s="416"/>
      <c r="QWC689" s="416"/>
      <c r="QWD689" s="416"/>
      <c r="QWE689" s="416"/>
      <c r="QWF689" s="416"/>
      <c r="QWG689" s="416"/>
      <c r="QWH689" s="416"/>
      <c r="QWI689" s="416"/>
      <c r="QWJ689" s="416"/>
      <c r="QWK689" s="416"/>
      <c r="QWL689" s="416"/>
      <c r="QWM689" s="416"/>
      <c r="QWN689" s="416"/>
      <c r="QWO689" s="416"/>
      <c r="QWP689" s="416"/>
      <c r="QWQ689" s="416"/>
      <c r="QWR689" s="416"/>
      <c r="QWS689" s="416"/>
      <c r="QWT689" s="416"/>
      <c r="QWU689" s="416"/>
      <c r="QWV689" s="416"/>
      <c r="QWW689" s="416"/>
      <c r="QWX689" s="416"/>
      <c r="QWY689" s="416"/>
      <c r="QWZ689" s="416"/>
      <c r="QXA689" s="416"/>
      <c r="QXB689" s="417"/>
      <c r="QXC689" s="417"/>
      <c r="QXD689" s="417"/>
      <c r="QXE689" s="417"/>
      <c r="QXF689" s="417"/>
      <c r="QXG689" s="417"/>
      <c r="QXH689" s="417"/>
      <c r="QXI689" s="417"/>
      <c r="QXJ689" s="417"/>
      <c r="QXK689" s="417"/>
      <c r="QXL689" s="417"/>
      <c r="QXM689" s="417"/>
      <c r="QXN689" s="417"/>
      <c r="QXO689" s="417"/>
      <c r="QXP689" s="417"/>
      <c r="QXQ689" s="417"/>
      <c r="QXR689" s="417"/>
      <c r="QXS689" s="417"/>
      <c r="QXT689" s="417"/>
      <c r="QXU689" s="417"/>
      <c r="QXV689" s="417"/>
      <c r="QXW689" s="417"/>
      <c r="QXX689" s="417"/>
      <c r="QXY689" s="417"/>
      <c r="QXZ689" s="418"/>
      <c r="QYA689" s="418"/>
      <c r="QYB689" s="418"/>
      <c r="QYC689" s="418"/>
      <c r="QYD689" s="418"/>
      <c r="QYE689" s="417"/>
      <c r="QYF689" s="417"/>
      <c r="QYG689" s="418"/>
      <c r="QYH689" s="418"/>
      <c r="QYI689" s="417"/>
      <c r="QYJ689" s="417"/>
      <c r="QYK689" s="418"/>
      <c r="QYL689" s="418"/>
      <c r="QYM689" s="417"/>
      <c r="QYN689" s="417"/>
      <c r="QYO689" s="417"/>
      <c r="QYP689" s="417"/>
      <c r="QYQ689" s="417"/>
      <c r="QYR689" s="417"/>
      <c r="QYS689" s="417"/>
      <c r="QYT689" s="418"/>
      <c r="QYU689" s="418"/>
      <c r="QYV689" s="417"/>
      <c r="QYW689" s="417"/>
      <c r="QYX689" s="418"/>
      <c r="QYY689" s="418"/>
      <c r="QYZ689" s="417"/>
      <c r="QZA689" s="417"/>
      <c r="QZB689" s="417"/>
      <c r="QZC689" s="417"/>
      <c r="QZD689" s="417"/>
      <c r="QZE689" s="411"/>
      <c r="QZF689" s="443"/>
      <c r="QZG689" s="417"/>
      <c r="QZH689" s="417"/>
      <c r="QZI689" s="417"/>
      <c r="QZJ689" s="417"/>
      <c r="QZK689" s="417"/>
      <c r="QZL689" s="417"/>
      <c r="QZM689" s="417"/>
      <c r="QZN689" s="416"/>
      <c r="QZO689" s="416"/>
      <c r="QZP689" s="416"/>
      <c r="QZQ689" s="416"/>
      <c r="QZR689" s="416"/>
      <c r="QZS689" s="416"/>
      <c r="QZT689" s="416"/>
      <c r="QZU689" s="416"/>
      <c r="QZV689" s="416"/>
      <c r="QZW689" s="416"/>
      <c r="QZX689" s="416"/>
      <c r="QZY689" s="416"/>
      <c r="QZZ689" s="416"/>
      <c r="RAA689" s="416"/>
      <c r="RAB689" s="416"/>
      <c r="RAC689" s="416"/>
      <c r="RAD689" s="416"/>
      <c r="RAE689" s="416"/>
      <c r="RAF689" s="416"/>
      <c r="RAG689" s="416"/>
      <c r="RAH689" s="416"/>
      <c r="RAI689" s="416"/>
      <c r="RAJ689" s="416"/>
      <c r="RAK689" s="416"/>
      <c r="RAL689" s="416"/>
      <c r="RAM689" s="416"/>
      <c r="RAN689" s="416"/>
      <c r="RAO689" s="416"/>
      <c r="RAP689" s="416"/>
      <c r="RAQ689" s="416"/>
      <c r="RAR689" s="416"/>
      <c r="RAS689" s="416"/>
      <c r="RAT689" s="416"/>
      <c r="RAU689" s="416"/>
      <c r="RAV689" s="416"/>
      <c r="RAW689" s="416"/>
      <c r="RAX689" s="416"/>
      <c r="RAY689" s="416"/>
      <c r="RAZ689" s="416"/>
      <c r="RBA689" s="416"/>
      <c r="RBB689" s="416"/>
      <c r="RBC689" s="416"/>
      <c r="RBD689" s="416"/>
      <c r="RBE689" s="416"/>
      <c r="RBF689" s="417"/>
      <c r="RBG689" s="417"/>
      <c r="RBH689" s="417"/>
      <c r="RBI689" s="417"/>
      <c r="RBJ689" s="417"/>
      <c r="RBK689" s="417"/>
      <c r="RBL689" s="417"/>
      <c r="RBM689" s="417"/>
      <c r="RBN689" s="417"/>
      <c r="RBO689" s="417"/>
      <c r="RBP689" s="417"/>
      <c r="RBQ689" s="417"/>
      <c r="RBR689" s="417"/>
      <c r="RBS689" s="417"/>
      <c r="RBT689" s="417"/>
      <c r="RBU689" s="417"/>
      <c r="RBV689" s="417"/>
      <c r="RBW689" s="417"/>
      <c r="RBX689" s="417"/>
      <c r="RBY689" s="417"/>
      <c r="RBZ689" s="417"/>
      <c r="RCA689" s="417"/>
      <c r="RCB689" s="417"/>
    </row>
    <row r="690" spans="1:12248" s="80" customFormat="1" ht="127.5" hidden="1" customHeight="1" x14ac:dyDescent="0.3">
      <c r="A690" s="411"/>
      <c r="B690" s="503" t="s">
        <v>11</v>
      </c>
      <c r="C690" s="444" t="s">
        <v>362</v>
      </c>
      <c r="D690" s="416">
        <f>E690+F690+G690+H690</f>
        <v>706923.85274</v>
      </c>
      <c r="E690" s="416">
        <f>E692</f>
        <v>706923.85274</v>
      </c>
      <c r="F690" s="416"/>
      <c r="G690" s="416"/>
      <c r="H690" s="416"/>
      <c r="I690" s="416">
        <f t="shared" si="1637"/>
        <v>0</v>
      </c>
      <c r="J690" s="416">
        <f t="shared" si="1638"/>
        <v>0</v>
      </c>
      <c r="K690" s="416">
        <f>K692</f>
        <v>0</v>
      </c>
      <c r="L690" s="416"/>
      <c r="M690" s="416"/>
      <c r="N690" s="416"/>
      <c r="O690" s="416"/>
      <c r="P690" s="416"/>
      <c r="Q690" s="416"/>
      <c r="R690" s="416"/>
      <c r="S690" s="416">
        <f t="shared" si="1639"/>
        <v>0</v>
      </c>
      <c r="T690" s="575">
        <f t="shared" si="1579"/>
        <v>0</v>
      </c>
      <c r="U690" s="417">
        <f>U692</f>
        <v>0</v>
      </c>
      <c r="V690" s="575">
        <f t="shared" si="1640"/>
        <v>0</v>
      </c>
      <c r="W690" s="416"/>
      <c r="X690" s="416"/>
      <c r="Y690" s="416"/>
      <c r="Z690" s="416"/>
      <c r="AA690" s="416"/>
      <c r="AB690" s="416"/>
      <c r="AC690" s="417">
        <f t="shared" si="1620"/>
        <v>0</v>
      </c>
      <c r="AD690" s="575">
        <f t="shared" si="1621"/>
        <v>0</v>
      </c>
      <c r="AE690" s="417">
        <f>AE692</f>
        <v>208688.66879999998</v>
      </c>
      <c r="AF690" s="580">
        <f t="shared" si="1635"/>
        <v>0.29520671567543461</v>
      </c>
      <c r="AG690" s="416"/>
      <c r="AH690" s="580" t="e">
        <f t="shared" si="1584"/>
        <v>#DIV/0!</v>
      </c>
      <c r="AI690" s="416"/>
      <c r="AJ690" s="416"/>
      <c r="AK690" s="416"/>
      <c r="AL690" s="580"/>
      <c r="AM690" s="416"/>
      <c r="AN690" s="416"/>
      <c r="AO690" s="416"/>
      <c r="AP690" s="416"/>
      <c r="AQ690" s="416"/>
      <c r="AR690" s="416"/>
      <c r="AS690" s="416"/>
      <c r="AT690" s="416"/>
      <c r="AU690" s="417"/>
      <c r="AV690" s="417">
        <f>AW690+AX690+AY690+AZ690</f>
        <v>706923.85274</v>
      </c>
      <c r="AW690" s="417">
        <f>AW692</f>
        <v>706923.85274</v>
      </c>
      <c r="AX690" s="417"/>
      <c r="AY690" s="417"/>
      <c r="AZ690" s="417"/>
      <c r="BA690" s="417"/>
      <c r="BB690" s="417"/>
      <c r="BC690" s="417"/>
      <c r="BD690" s="417"/>
      <c r="BE690" s="417"/>
      <c r="BF690" s="417"/>
      <c r="BG690" s="417"/>
      <c r="BH690" s="417"/>
      <c r="BI690" s="417">
        <f>BJ690+BK690+BL690+BM690</f>
        <v>673973</v>
      </c>
      <c r="BJ690" s="417">
        <f>BJ692</f>
        <v>673973</v>
      </c>
      <c r="BK690" s="417"/>
      <c r="BL690" s="417"/>
      <c r="BM690" s="417"/>
      <c r="BN690" s="417"/>
      <c r="BO690" s="417">
        <f>BP690+BQ690+BR690+BS690</f>
        <v>673973</v>
      </c>
      <c r="BP690" s="417">
        <f>BP692</f>
        <v>673973</v>
      </c>
      <c r="BQ690" s="417"/>
      <c r="BR690" s="417"/>
      <c r="BS690" s="417"/>
      <c r="BT690" s="417"/>
      <c r="BU690" s="417"/>
      <c r="BV690" s="417">
        <f>BW690+BX690+BY690+BZ690</f>
        <v>500000</v>
      </c>
      <c r="BW690" s="417">
        <f>BW692</f>
        <v>500000</v>
      </c>
      <c r="BX690" s="417"/>
      <c r="BY690" s="417"/>
      <c r="BZ690" s="417"/>
      <c r="CA690" s="417"/>
      <c r="CB690" s="417"/>
      <c r="CC690" s="417"/>
      <c r="CD690" s="417"/>
      <c r="CE690" s="417"/>
      <c r="CF690" s="417"/>
      <c r="CG690" s="417"/>
      <c r="CH690" s="417"/>
      <c r="CI690" s="417"/>
      <c r="CJ690" s="417"/>
      <c r="CK690" s="417">
        <f>CL690+CM690+CN690+CO690</f>
        <v>500000</v>
      </c>
      <c r="CL690" s="417">
        <f>CL692</f>
        <v>500000</v>
      </c>
      <c r="CM690" s="417"/>
      <c r="CN690" s="417"/>
      <c r="CO690" s="417"/>
      <c r="CP690" s="417"/>
      <c r="CQ690" s="417"/>
      <c r="CR690" s="417"/>
      <c r="CS690" s="417"/>
      <c r="CT690" s="417"/>
      <c r="CU690" s="417"/>
      <c r="CV690" s="417"/>
      <c r="CW690" s="417"/>
      <c r="CX690" s="417"/>
      <c r="CY690" s="417"/>
      <c r="CZ690" s="417"/>
      <c r="DA690" s="417"/>
      <c r="DB690" s="417"/>
      <c r="DC690" s="418"/>
      <c r="DD690" s="418"/>
      <c r="DE690" s="418"/>
      <c r="DF690" s="418"/>
      <c r="DG690" s="416"/>
      <c r="DH690" s="416"/>
      <c r="DI690" s="416"/>
      <c r="DJ690" s="416"/>
      <c r="DK690" s="416"/>
      <c r="DL690" s="416"/>
      <c r="DM690" s="416"/>
      <c r="DN690" s="416"/>
      <c r="DO690" s="416"/>
      <c r="DP690" s="416"/>
      <c r="DQ690" s="416"/>
      <c r="DR690" s="416"/>
      <c r="DS690" s="416"/>
      <c r="DT690" s="416"/>
      <c r="DU690" s="416"/>
      <c r="DV690" s="416"/>
      <c r="DW690" s="416"/>
      <c r="DX690" s="416"/>
      <c r="DY690" s="416"/>
      <c r="DZ690" s="417"/>
      <c r="EA690" s="417"/>
      <c r="EB690" s="417"/>
      <c r="EC690" s="417"/>
      <c r="ED690" s="417"/>
      <c r="EE690" s="417"/>
      <c r="EF690" s="417"/>
      <c r="EG690" s="417"/>
      <c r="EH690" s="417"/>
      <c r="EI690" s="417"/>
      <c r="EJ690" s="417"/>
      <c r="EK690" s="417"/>
      <c r="EL690" s="417"/>
      <c r="EM690" s="417"/>
      <c r="EN690" s="417"/>
      <c r="EO690" s="417"/>
      <c r="EP690" s="417"/>
      <c r="EQ690" s="417"/>
      <c r="ER690" s="417"/>
      <c r="ES690" s="417"/>
      <c r="ET690" s="417"/>
      <c r="EU690" s="417"/>
      <c r="EV690" s="417"/>
      <c r="EW690" s="417"/>
      <c r="EX690" s="418"/>
      <c r="EY690" s="418"/>
      <c r="EZ690" s="418"/>
      <c r="FA690" s="418"/>
      <c r="FB690" s="418"/>
      <c r="FC690" s="417"/>
      <c r="FD690" s="417"/>
      <c r="FE690" s="418"/>
      <c r="FF690" s="418"/>
      <c r="FG690" s="417"/>
      <c r="FH690" s="417"/>
      <c r="FI690" s="418"/>
      <c r="FJ690" s="418"/>
      <c r="FK690" s="417"/>
      <c r="FL690" s="417"/>
      <c r="FM690" s="417"/>
      <c r="FN690" s="417"/>
      <c r="FO690" s="417"/>
      <c r="FP690" s="417"/>
      <c r="FQ690" s="417"/>
      <c r="FR690" s="418"/>
      <c r="FS690" s="418"/>
      <c r="FT690" s="417"/>
      <c r="FU690" s="417"/>
      <c r="FV690" s="418"/>
      <c r="FW690" s="418"/>
      <c r="FX690" s="417"/>
      <c r="FY690" s="417"/>
      <c r="FZ690" s="417"/>
      <c r="GA690" s="417"/>
      <c r="GB690" s="417"/>
      <c r="GC690" s="411"/>
      <c r="GD690" s="443"/>
      <c r="GE690" s="417"/>
      <c r="GF690" s="417"/>
      <c r="GG690" s="417"/>
      <c r="GH690" s="417"/>
      <c r="GI690" s="417"/>
      <c r="GJ690" s="417"/>
      <c r="GK690" s="417"/>
      <c r="GL690" s="416"/>
      <c r="GM690" s="416"/>
      <c r="GN690" s="416"/>
      <c r="GO690" s="416"/>
      <c r="GP690" s="416"/>
      <c r="GQ690" s="416"/>
      <c r="GR690" s="416"/>
      <c r="GS690" s="416"/>
      <c r="GT690" s="416"/>
      <c r="GU690" s="416"/>
      <c r="GV690" s="416"/>
      <c r="GW690" s="416"/>
      <c r="GX690" s="416"/>
      <c r="GY690" s="416"/>
      <c r="GZ690" s="416"/>
      <c r="HA690" s="416"/>
      <c r="HB690" s="416"/>
      <c r="HC690" s="416"/>
      <c r="HD690" s="416"/>
      <c r="HE690" s="416"/>
      <c r="HF690" s="416"/>
      <c r="HG690" s="416"/>
      <c r="HH690" s="416"/>
      <c r="HI690" s="416"/>
      <c r="HJ690" s="416"/>
      <c r="HK690" s="416"/>
      <c r="HL690" s="416"/>
      <c r="HM690" s="416"/>
      <c r="HN690" s="416"/>
      <c r="HO690" s="416"/>
      <c r="HP690" s="416"/>
      <c r="HQ690" s="416"/>
      <c r="HR690" s="416"/>
      <c r="HS690" s="416"/>
      <c r="HT690" s="416"/>
      <c r="HU690" s="416"/>
      <c r="HV690" s="416"/>
      <c r="HW690" s="416"/>
      <c r="HX690" s="416"/>
      <c r="HY690" s="416"/>
      <c r="HZ690" s="416"/>
      <c r="IA690" s="416"/>
      <c r="IB690" s="416"/>
      <c r="IC690" s="416"/>
      <c r="ID690" s="417"/>
      <c r="IE690" s="417"/>
      <c r="IF690" s="417"/>
      <c r="IG690" s="417"/>
      <c r="IH690" s="417"/>
      <c r="II690" s="417"/>
      <c r="IJ690" s="417"/>
      <c r="IK690" s="417"/>
      <c r="IL690" s="417"/>
      <c r="IM690" s="417"/>
      <c r="IN690" s="417"/>
      <c r="IO690" s="417"/>
      <c r="IP690" s="417"/>
      <c r="IQ690" s="417"/>
      <c r="IR690" s="417"/>
      <c r="IS690" s="417"/>
      <c r="IT690" s="417"/>
      <c r="IU690" s="417"/>
      <c r="IV690" s="417"/>
      <c r="IW690" s="417"/>
      <c r="IX690" s="417"/>
      <c r="IY690" s="417"/>
      <c r="IZ690" s="417"/>
      <c r="JA690" s="417"/>
      <c r="JB690" s="418"/>
      <c r="JC690" s="418"/>
      <c r="JD690" s="418"/>
      <c r="JE690" s="418"/>
      <c r="JF690" s="418"/>
      <c r="JG690" s="417"/>
      <c r="JH690" s="417"/>
      <c r="JI690" s="418"/>
      <c r="JJ690" s="418"/>
      <c r="JK690" s="417"/>
      <c r="JL690" s="417"/>
      <c r="JM690" s="418"/>
      <c r="JN690" s="418"/>
      <c r="JO690" s="417"/>
      <c r="JP690" s="417"/>
      <c r="JQ690" s="417"/>
      <c r="JR690" s="417"/>
      <c r="JS690" s="417"/>
      <c r="JT690" s="417"/>
      <c r="JU690" s="417"/>
      <c r="JV690" s="418"/>
      <c r="JW690" s="418"/>
      <c r="JX690" s="417"/>
      <c r="JY690" s="417"/>
      <c r="JZ690" s="418"/>
      <c r="KA690" s="418"/>
      <c r="KB690" s="417"/>
      <c r="KC690" s="417"/>
      <c r="KD690" s="417"/>
      <c r="KE690" s="417"/>
      <c r="KF690" s="417"/>
      <c r="KG690" s="411"/>
      <c r="KH690" s="443"/>
      <c r="KI690" s="417"/>
      <c r="KJ690" s="417"/>
      <c r="KK690" s="417"/>
      <c r="KL690" s="417"/>
      <c r="KM690" s="417"/>
      <c r="KN690" s="417"/>
      <c r="KO690" s="417"/>
      <c r="KP690" s="416"/>
      <c r="KQ690" s="416"/>
      <c r="KR690" s="416"/>
      <c r="KS690" s="416"/>
      <c r="KT690" s="416"/>
      <c r="KU690" s="416"/>
      <c r="KV690" s="416"/>
      <c r="KW690" s="416"/>
      <c r="KX690" s="416"/>
      <c r="KY690" s="416"/>
      <c r="KZ690" s="416"/>
      <c r="LA690" s="416"/>
      <c r="LB690" s="416"/>
      <c r="LC690" s="416"/>
      <c r="LD690" s="416"/>
      <c r="LE690" s="416"/>
      <c r="LF690" s="416"/>
      <c r="LG690" s="416"/>
      <c r="LH690" s="416"/>
      <c r="LI690" s="416"/>
      <c r="LJ690" s="416"/>
      <c r="LK690" s="416"/>
      <c r="LL690" s="416"/>
      <c r="LM690" s="416"/>
      <c r="LN690" s="416"/>
      <c r="LO690" s="416"/>
      <c r="LP690" s="416"/>
      <c r="LQ690" s="416"/>
      <c r="LR690" s="416"/>
      <c r="LS690" s="416"/>
      <c r="LT690" s="416"/>
      <c r="LU690" s="416"/>
      <c r="LV690" s="416"/>
      <c r="LW690" s="416"/>
      <c r="LX690" s="416"/>
      <c r="LY690" s="416"/>
      <c r="LZ690" s="416"/>
      <c r="MA690" s="416"/>
      <c r="MB690" s="416"/>
      <c r="MC690" s="416"/>
      <c r="MD690" s="416"/>
      <c r="ME690" s="416"/>
      <c r="MF690" s="416"/>
      <c r="MG690" s="416"/>
      <c r="MH690" s="417"/>
      <c r="MI690" s="417"/>
      <c r="MJ690" s="417"/>
      <c r="MK690" s="417"/>
      <c r="ML690" s="417"/>
      <c r="MM690" s="417"/>
      <c r="MN690" s="417"/>
      <c r="MO690" s="417"/>
      <c r="MP690" s="417"/>
      <c r="MQ690" s="417"/>
      <c r="MR690" s="417"/>
      <c r="MS690" s="417"/>
      <c r="MT690" s="417"/>
      <c r="MU690" s="417"/>
      <c r="MV690" s="417"/>
      <c r="MW690" s="417"/>
      <c r="MX690" s="417"/>
      <c r="MY690" s="417"/>
      <c r="MZ690" s="417"/>
      <c r="NA690" s="417"/>
      <c r="NB690" s="417"/>
      <c r="NC690" s="417"/>
      <c r="ND690" s="417"/>
      <c r="NE690" s="417"/>
      <c r="NF690" s="418"/>
      <c r="NG690" s="418"/>
      <c r="NH690" s="418"/>
      <c r="NI690" s="418"/>
      <c r="NJ690" s="418"/>
      <c r="NK690" s="417"/>
      <c r="NL690" s="417"/>
      <c r="NM690" s="418"/>
      <c r="NN690" s="418"/>
      <c r="NO690" s="417"/>
      <c r="NP690" s="417"/>
      <c r="NQ690" s="418"/>
      <c r="NR690" s="418"/>
      <c r="NS690" s="417"/>
      <c r="NT690" s="417"/>
      <c r="NU690" s="417"/>
      <c r="NV690" s="417"/>
      <c r="NW690" s="417"/>
      <c r="NX690" s="417"/>
      <c r="NY690" s="417"/>
      <c r="NZ690" s="418"/>
      <c r="OA690" s="418"/>
      <c r="OB690" s="417"/>
      <c r="OC690" s="417"/>
      <c r="OD690" s="418"/>
      <c r="OE690" s="418"/>
      <c r="OF690" s="417"/>
      <c r="OG690" s="417"/>
      <c r="OH690" s="417"/>
      <c r="OI690" s="417"/>
      <c r="OJ690" s="417"/>
      <c r="OK690" s="411"/>
      <c r="OL690" s="443"/>
      <c r="OM690" s="417"/>
      <c r="ON690" s="417"/>
      <c r="OO690" s="417"/>
      <c r="OP690" s="417"/>
      <c r="OQ690" s="417"/>
      <c r="OR690" s="417"/>
      <c r="OS690" s="417"/>
      <c r="OT690" s="416"/>
      <c r="OU690" s="416"/>
      <c r="OV690" s="416"/>
      <c r="OW690" s="416"/>
      <c r="OX690" s="416"/>
      <c r="OY690" s="416"/>
      <c r="OZ690" s="416"/>
      <c r="PA690" s="416"/>
      <c r="PB690" s="416"/>
      <c r="PC690" s="416"/>
      <c r="PD690" s="416"/>
      <c r="PE690" s="416"/>
      <c r="PF690" s="416"/>
      <c r="PG690" s="416"/>
      <c r="PH690" s="416"/>
      <c r="PI690" s="416"/>
      <c r="PJ690" s="416"/>
      <c r="PK690" s="416"/>
      <c r="PL690" s="416"/>
      <c r="PM690" s="416"/>
      <c r="PN690" s="416"/>
      <c r="PO690" s="416"/>
      <c r="PP690" s="416"/>
      <c r="PQ690" s="416"/>
      <c r="PR690" s="416"/>
      <c r="PS690" s="416"/>
      <c r="PT690" s="416"/>
      <c r="PU690" s="416"/>
      <c r="PV690" s="416"/>
      <c r="PW690" s="416"/>
      <c r="PX690" s="416"/>
      <c r="PY690" s="416"/>
      <c r="PZ690" s="416"/>
      <c r="QA690" s="416"/>
      <c r="QB690" s="416"/>
      <c r="QC690" s="416"/>
      <c r="QD690" s="416"/>
      <c r="QE690" s="416"/>
      <c r="QF690" s="416"/>
      <c r="QG690" s="416"/>
      <c r="QH690" s="416"/>
      <c r="QI690" s="416"/>
      <c r="QJ690" s="416"/>
      <c r="QK690" s="416"/>
      <c r="QL690" s="417"/>
      <c r="QM690" s="417"/>
      <c r="QN690" s="417"/>
      <c r="QO690" s="417"/>
      <c r="QP690" s="417"/>
      <c r="QQ690" s="417"/>
      <c r="QR690" s="417"/>
      <c r="QS690" s="417"/>
      <c r="QT690" s="417"/>
      <c r="QU690" s="417"/>
      <c r="QV690" s="417"/>
      <c r="QW690" s="417"/>
      <c r="QX690" s="417"/>
      <c r="QY690" s="417"/>
      <c r="QZ690" s="417"/>
      <c r="RA690" s="417"/>
      <c r="RB690" s="417"/>
      <c r="RC690" s="417"/>
      <c r="RD690" s="417"/>
      <c r="RE690" s="417"/>
      <c r="RF690" s="417"/>
      <c r="RG690" s="417"/>
      <c r="RH690" s="417"/>
      <c r="RI690" s="417"/>
      <c r="RJ690" s="418"/>
      <c r="RK690" s="418"/>
      <c r="RL690" s="418"/>
      <c r="RM690" s="418"/>
      <c r="RN690" s="418"/>
      <c r="RO690" s="417"/>
      <c r="RP690" s="417"/>
      <c r="RQ690" s="418"/>
      <c r="RR690" s="418"/>
      <c r="RS690" s="417"/>
      <c r="RT690" s="417"/>
      <c r="RU690" s="418"/>
      <c r="RV690" s="418"/>
      <c r="RW690" s="417"/>
      <c r="RX690" s="417"/>
      <c r="RY690" s="417"/>
      <c r="RZ690" s="417"/>
      <c r="SA690" s="417"/>
      <c r="SB690" s="417"/>
      <c r="SC690" s="417"/>
      <c r="SD690" s="418"/>
      <c r="SE690" s="418"/>
      <c r="SF690" s="417"/>
      <c r="SG690" s="417"/>
      <c r="SH690" s="418"/>
      <c r="SI690" s="418"/>
      <c r="SJ690" s="417"/>
      <c r="SK690" s="417"/>
      <c r="SL690" s="417"/>
      <c r="SM690" s="417"/>
      <c r="SN690" s="417"/>
      <c r="SO690" s="411"/>
      <c r="SP690" s="443"/>
      <c r="SQ690" s="417"/>
      <c r="SR690" s="417"/>
      <c r="SS690" s="417"/>
      <c r="ST690" s="417"/>
      <c r="SU690" s="417"/>
      <c r="SV690" s="417"/>
      <c r="SW690" s="417"/>
      <c r="SX690" s="416"/>
      <c r="SY690" s="416"/>
      <c r="SZ690" s="416"/>
      <c r="TA690" s="416"/>
      <c r="TB690" s="416"/>
      <c r="TC690" s="416"/>
      <c r="TD690" s="416"/>
      <c r="TE690" s="416"/>
      <c r="TF690" s="416"/>
      <c r="TG690" s="416"/>
      <c r="TH690" s="416"/>
      <c r="TI690" s="416"/>
      <c r="TJ690" s="416"/>
      <c r="TK690" s="416"/>
      <c r="TL690" s="416"/>
      <c r="TM690" s="416"/>
      <c r="TN690" s="416"/>
      <c r="TO690" s="416"/>
      <c r="TP690" s="416"/>
      <c r="TQ690" s="416"/>
      <c r="TR690" s="416"/>
      <c r="TS690" s="416"/>
      <c r="TT690" s="416"/>
      <c r="TU690" s="416"/>
      <c r="TV690" s="416"/>
      <c r="TW690" s="416"/>
      <c r="TX690" s="416"/>
      <c r="TY690" s="416"/>
      <c r="TZ690" s="416"/>
      <c r="UA690" s="416"/>
      <c r="UB690" s="416"/>
      <c r="UC690" s="416"/>
      <c r="UD690" s="416"/>
      <c r="UE690" s="416"/>
      <c r="UF690" s="416"/>
      <c r="UG690" s="416"/>
      <c r="UH690" s="416"/>
      <c r="UI690" s="416"/>
      <c r="UJ690" s="416"/>
      <c r="UK690" s="416"/>
      <c r="UL690" s="416"/>
      <c r="UM690" s="416"/>
      <c r="UN690" s="416"/>
      <c r="UO690" s="416"/>
      <c r="UP690" s="417"/>
      <c r="UQ690" s="417"/>
      <c r="UR690" s="417"/>
      <c r="US690" s="417"/>
      <c r="UT690" s="417"/>
      <c r="UU690" s="417"/>
      <c r="UV690" s="417"/>
      <c r="UW690" s="417"/>
      <c r="UX690" s="417"/>
      <c r="UY690" s="417"/>
      <c r="UZ690" s="417"/>
      <c r="VA690" s="417"/>
      <c r="VB690" s="417"/>
      <c r="VC690" s="417"/>
      <c r="VD690" s="417"/>
      <c r="VE690" s="417"/>
      <c r="VF690" s="417"/>
      <c r="VG690" s="417"/>
      <c r="VH690" s="417"/>
      <c r="VI690" s="417"/>
      <c r="VJ690" s="417"/>
      <c r="VK690" s="417"/>
      <c r="VL690" s="417"/>
      <c r="VM690" s="417"/>
      <c r="VN690" s="418"/>
      <c r="VO690" s="418"/>
      <c r="VP690" s="418"/>
      <c r="VQ690" s="418"/>
      <c r="VR690" s="418"/>
      <c r="VS690" s="417"/>
      <c r="VT690" s="417"/>
      <c r="VU690" s="418"/>
      <c r="VV690" s="418"/>
      <c r="VW690" s="417"/>
      <c r="VX690" s="417"/>
      <c r="VY690" s="418"/>
      <c r="VZ690" s="418"/>
      <c r="WA690" s="417"/>
      <c r="WB690" s="417"/>
      <c r="WC690" s="417"/>
      <c r="WD690" s="417"/>
      <c r="WE690" s="417"/>
      <c r="WF690" s="417"/>
      <c r="WG690" s="417"/>
      <c r="WH690" s="418"/>
      <c r="WI690" s="418"/>
      <c r="WJ690" s="417"/>
      <c r="WK690" s="417"/>
      <c r="WL690" s="418"/>
      <c r="WM690" s="418"/>
      <c r="WN690" s="417"/>
      <c r="WO690" s="417"/>
      <c r="WP690" s="417"/>
      <c r="WQ690" s="417"/>
      <c r="WR690" s="417"/>
      <c r="WS690" s="411"/>
      <c r="WT690" s="443"/>
      <c r="WU690" s="417"/>
      <c r="WV690" s="417"/>
      <c r="WW690" s="417"/>
      <c r="WX690" s="417"/>
      <c r="WY690" s="417"/>
      <c r="WZ690" s="417"/>
      <c r="XA690" s="417"/>
      <c r="XB690" s="416"/>
      <c r="XC690" s="416"/>
      <c r="XD690" s="416"/>
      <c r="XE690" s="416"/>
      <c r="XF690" s="416"/>
      <c r="XG690" s="416"/>
      <c r="XH690" s="416"/>
      <c r="XI690" s="416"/>
      <c r="XJ690" s="416"/>
      <c r="XK690" s="416"/>
      <c r="XL690" s="416"/>
      <c r="XM690" s="416"/>
      <c r="XN690" s="416"/>
      <c r="XO690" s="416"/>
      <c r="XP690" s="416"/>
      <c r="XQ690" s="416"/>
      <c r="XR690" s="416"/>
      <c r="XS690" s="416"/>
      <c r="XT690" s="416"/>
      <c r="XU690" s="416"/>
      <c r="XV690" s="416"/>
      <c r="XW690" s="416"/>
      <c r="XX690" s="416"/>
      <c r="XY690" s="416"/>
      <c r="XZ690" s="416"/>
      <c r="YA690" s="416"/>
      <c r="YB690" s="416"/>
      <c r="YC690" s="416"/>
      <c r="YD690" s="416"/>
      <c r="YE690" s="416"/>
      <c r="YF690" s="416"/>
      <c r="YG690" s="416"/>
      <c r="YH690" s="416"/>
      <c r="YI690" s="416"/>
      <c r="YJ690" s="416"/>
      <c r="YK690" s="416"/>
      <c r="YL690" s="416"/>
      <c r="YM690" s="416"/>
      <c r="YN690" s="416"/>
      <c r="YO690" s="416"/>
      <c r="YP690" s="416"/>
      <c r="YQ690" s="416"/>
      <c r="YR690" s="416"/>
      <c r="YS690" s="416"/>
      <c r="YT690" s="417"/>
      <c r="YU690" s="417"/>
      <c r="YV690" s="417"/>
      <c r="YW690" s="417"/>
      <c r="YX690" s="417"/>
      <c r="YY690" s="417"/>
      <c r="YZ690" s="417"/>
      <c r="ZA690" s="417"/>
      <c r="ZB690" s="417"/>
      <c r="ZC690" s="417"/>
      <c r="ZD690" s="417"/>
      <c r="ZE690" s="417"/>
      <c r="ZF690" s="417"/>
      <c r="ZG690" s="417"/>
      <c r="ZH690" s="417"/>
      <c r="ZI690" s="417"/>
      <c r="ZJ690" s="417"/>
      <c r="ZK690" s="417"/>
      <c r="ZL690" s="417"/>
      <c r="ZM690" s="417"/>
      <c r="ZN690" s="417"/>
      <c r="ZO690" s="417"/>
      <c r="ZP690" s="417"/>
      <c r="ZQ690" s="417"/>
      <c r="ZR690" s="418"/>
      <c r="ZS690" s="418"/>
      <c r="ZT690" s="418"/>
      <c r="ZU690" s="418"/>
      <c r="ZV690" s="418"/>
      <c r="ZW690" s="417"/>
      <c r="ZX690" s="417"/>
      <c r="ZY690" s="418"/>
      <c r="ZZ690" s="418"/>
      <c r="AAA690" s="417"/>
      <c r="AAB690" s="417"/>
      <c r="AAC690" s="418"/>
      <c r="AAD690" s="418"/>
      <c r="AAE690" s="417"/>
      <c r="AAF690" s="417"/>
      <c r="AAG690" s="417"/>
      <c r="AAH690" s="417"/>
      <c r="AAI690" s="417"/>
      <c r="AAJ690" s="417"/>
      <c r="AAK690" s="417"/>
      <c r="AAL690" s="418"/>
      <c r="AAM690" s="418"/>
      <c r="AAN690" s="417"/>
      <c r="AAO690" s="417"/>
      <c r="AAP690" s="418"/>
      <c r="AAQ690" s="418"/>
      <c r="AAR690" s="417"/>
      <c r="AAS690" s="417"/>
      <c r="AAT690" s="417"/>
      <c r="AAU690" s="417"/>
      <c r="AAV690" s="417"/>
      <c r="AAW690" s="411"/>
      <c r="AAX690" s="443"/>
      <c r="AAY690" s="417"/>
      <c r="AAZ690" s="417"/>
      <c r="ABA690" s="417"/>
      <c r="ABB690" s="417"/>
      <c r="ABC690" s="417"/>
      <c r="ABD690" s="417"/>
      <c r="ABE690" s="417"/>
      <c r="ABF690" s="416"/>
      <c r="ABG690" s="416"/>
      <c r="ABH690" s="416"/>
      <c r="ABI690" s="416"/>
      <c r="ABJ690" s="416"/>
      <c r="ABK690" s="416"/>
      <c r="ABL690" s="416"/>
      <c r="ABM690" s="416"/>
      <c r="ABN690" s="416"/>
      <c r="ABO690" s="416"/>
      <c r="ABP690" s="416"/>
      <c r="ABQ690" s="416"/>
      <c r="ABR690" s="416"/>
      <c r="ABS690" s="416"/>
      <c r="ABT690" s="416"/>
      <c r="ABU690" s="416"/>
      <c r="ABV690" s="416"/>
      <c r="ABW690" s="416"/>
      <c r="ABX690" s="416"/>
      <c r="ABY690" s="416"/>
      <c r="ABZ690" s="416"/>
      <c r="ACA690" s="416"/>
      <c r="ACB690" s="416"/>
      <c r="ACC690" s="416"/>
      <c r="ACD690" s="416"/>
      <c r="ACE690" s="416"/>
      <c r="ACF690" s="416"/>
      <c r="ACG690" s="416"/>
      <c r="ACH690" s="416"/>
      <c r="ACI690" s="416"/>
      <c r="ACJ690" s="416"/>
      <c r="ACK690" s="416"/>
      <c r="ACL690" s="416"/>
      <c r="ACM690" s="416"/>
      <c r="ACN690" s="416"/>
      <c r="ACO690" s="416"/>
      <c r="ACP690" s="416"/>
      <c r="ACQ690" s="416"/>
      <c r="ACR690" s="416"/>
      <c r="ACS690" s="416"/>
      <c r="ACT690" s="416"/>
      <c r="ACU690" s="416"/>
      <c r="ACV690" s="416"/>
      <c r="ACW690" s="416"/>
      <c r="ACX690" s="417"/>
      <c r="ACY690" s="417"/>
      <c r="ACZ690" s="417"/>
      <c r="ADA690" s="417"/>
      <c r="ADB690" s="417"/>
      <c r="ADC690" s="417"/>
      <c r="ADD690" s="417"/>
      <c r="ADE690" s="417"/>
      <c r="ADF690" s="417"/>
      <c r="ADG690" s="417"/>
      <c r="ADH690" s="417"/>
      <c r="ADI690" s="417"/>
      <c r="ADJ690" s="417"/>
      <c r="ADK690" s="417"/>
      <c r="ADL690" s="417"/>
      <c r="ADM690" s="417"/>
      <c r="ADN690" s="417"/>
      <c r="ADO690" s="417"/>
      <c r="ADP690" s="417"/>
      <c r="ADQ690" s="417"/>
      <c r="ADR690" s="417"/>
      <c r="ADS690" s="417"/>
      <c r="ADT690" s="417"/>
      <c r="ADU690" s="417"/>
      <c r="ADV690" s="418"/>
      <c r="ADW690" s="418"/>
      <c r="ADX690" s="418"/>
      <c r="ADY690" s="418"/>
      <c r="ADZ690" s="418"/>
      <c r="AEA690" s="417"/>
      <c r="AEB690" s="417"/>
      <c r="AEC690" s="418"/>
      <c r="AED690" s="418"/>
      <c r="AEE690" s="417"/>
      <c r="AEF690" s="417"/>
      <c r="AEG690" s="418"/>
      <c r="AEH690" s="418"/>
      <c r="AEI690" s="417"/>
      <c r="AEJ690" s="417"/>
      <c r="AEK690" s="417"/>
      <c r="AEL690" s="417"/>
      <c r="AEM690" s="417"/>
      <c r="AEN690" s="417"/>
      <c r="AEO690" s="417"/>
      <c r="AEP690" s="418"/>
      <c r="AEQ690" s="418"/>
      <c r="AER690" s="417"/>
      <c r="AES690" s="417"/>
      <c r="AET690" s="418"/>
      <c r="AEU690" s="418"/>
      <c r="AEV690" s="417"/>
      <c r="AEW690" s="417"/>
      <c r="AEX690" s="417"/>
      <c r="AEY690" s="417"/>
      <c r="AEZ690" s="417"/>
      <c r="AFA690" s="411"/>
      <c r="AFB690" s="443"/>
      <c r="AFC690" s="417"/>
      <c r="AFD690" s="417"/>
      <c r="AFE690" s="417"/>
      <c r="AFF690" s="417"/>
      <c r="AFG690" s="417"/>
      <c r="AFH690" s="417"/>
      <c r="AFI690" s="417"/>
      <c r="AFJ690" s="416"/>
      <c r="AFK690" s="416"/>
      <c r="AFL690" s="416"/>
      <c r="AFM690" s="416"/>
      <c r="AFN690" s="416"/>
      <c r="AFO690" s="416"/>
      <c r="AFP690" s="416"/>
      <c r="AFQ690" s="416"/>
      <c r="AFR690" s="416"/>
      <c r="AFS690" s="416"/>
      <c r="AFT690" s="416"/>
      <c r="AFU690" s="416"/>
      <c r="AFV690" s="416"/>
      <c r="AFW690" s="416"/>
      <c r="AFX690" s="416"/>
      <c r="AFY690" s="416"/>
      <c r="AFZ690" s="416"/>
      <c r="AGA690" s="416"/>
      <c r="AGB690" s="416"/>
      <c r="AGC690" s="416"/>
      <c r="AGD690" s="416"/>
      <c r="AGE690" s="416"/>
      <c r="AGF690" s="416"/>
      <c r="AGG690" s="416"/>
      <c r="AGH690" s="416"/>
      <c r="AGI690" s="416"/>
      <c r="AGJ690" s="416"/>
      <c r="AGK690" s="416"/>
      <c r="AGL690" s="416"/>
      <c r="AGM690" s="416"/>
      <c r="AGN690" s="416"/>
      <c r="AGO690" s="416"/>
      <c r="AGP690" s="416"/>
      <c r="AGQ690" s="416"/>
      <c r="AGR690" s="416"/>
      <c r="AGS690" s="416"/>
      <c r="AGT690" s="416"/>
      <c r="AGU690" s="416"/>
      <c r="AGV690" s="416"/>
      <c r="AGW690" s="416"/>
      <c r="AGX690" s="416"/>
      <c r="AGY690" s="416"/>
      <c r="AGZ690" s="416"/>
      <c r="AHA690" s="416"/>
      <c r="AHB690" s="417"/>
      <c r="AHC690" s="417"/>
      <c r="AHD690" s="417"/>
      <c r="AHE690" s="417"/>
      <c r="AHF690" s="417"/>
      <c r="AHG690" s="417"/>
      <c r="AHH690" s="417"/>
      <c r="AHI690" s="417"/>
      <c r="AHJ690" s="417"/>
      <c r="AHK690" s="417"/>
      <c r="AHL690" s="417"/>
      <c r="AHM690" s="417"/>
      <c r="AHN690" s="417"/>
      <c r="AHO690" s="417"/>
      <c r="AHP690" s="417"/>
      <c r="AHQ690" s="417"/>
      <c r="AHR690" s="417"/>
      <c r="AHS690" s="417"/>
      <c r="AHT690" s="417"/>
      <c r="AHU690" s="417"/>
      <c r="AHV690" s="417"/>
      <c r="AHW690" s="417"/>
      <c r="AHX690" s="417"/>
      <c r="AHY690" s="417"/>
      <c r="AHZ690" s="418"/>
      <c r="AIA690" s="418"/>
      <c r="AIB690" s="418"/>
      <c r="AIC690" s="418"/>
      <c r="AID690" s="418"/>
      <c r="AIE690" s="417"/>
      <c r="AIF690" s="417"/>
      <c r="AIG690" s="418"/>
      <c r="AIH690" s="418"/>
      <c r="AII690" s="417"/>
      <c r="AIJ690" s="417"/>
      <c r="AIK690" s="418"/>
      <c r="AIL690" s="418"/>
      <c r="AIM690" s="417"/>
      <c r="AIN690" s="417"/>
      <c r="AIO690" s="417"/>
      <c r="AIP690" s="417"/>
      <c r="AIQ690" s="417"/>
      <c r="AIR690" s="417"/>
      <c r="AIS690" s="417"/>
      <c r="AIT690" s="418"/>
      <c r="AIU690" s="418"/>
      <c r="AIV690" s="417"/>
      <c r="AIW690" s="417"/>
      <c r="AIX690" s="418"/>
      <c r="AIY690" s="418"/>
      <c r="AIZ690" s="417"/>
      <c r="AJA690" s="417"/>
      <c r="AJB690" s="417"/>
      <c r="AJC690" s="417"/>
      <c r="AJD690" s="417"/>
      <c r="AJE690" s="411"/>
      <c r="AJF690" s="443"/>
      <c r="AJG690" s="417"/>
      <c r="AJH690" s="417"/>
      <c r="AJI690" s="417"/>
      <c r="AJJ690" s="417"/>
      <c r="AJK690" s="417"/>
      <c r="AJL690" s="417"/>
      <c r="AJM690" s="417"/>
      <c r="AJN690" s="416"/>
      <c r="AJO690" s="416"/>
      <c r="AJP690" s="416"/>
      <c r="AJQ690" s="416"/>
      <c r="AJR690" s="416"/>
      <c r="AJS690" s="416"/>
      <c r="AJT690" s="416"/>
      <c r="AJU690" s="416"/>
      <c r="AJV690" s="416"/>
      <c r="AJW690" s="416"/>
      <c r="AJX690" s="416"/>
      <c r="AJY690" s="416"/>
      <c r="AJZ690" s="416"/>
      <c r="AKA690" s="416"/>
      <c r="AKB690" s="416"/>
      <c r="AKC690" s="416"/>
      <c r="AKD690" s="416"/>
      <c r="AKE690" s="416"/>
      <c r="AKF690" s="416"/>
      <c r="AKG690" s="416"/>
      <c r="AKH690" s="416"/>
      <c r="AKI690" s="416"/>
      <c r="AKJ690" s="416"/>
      <c r="AKK690" s="416"/>
      <c r="AKL690" s="416"/>
      <c r="AKM690" s="416"/>
      <c r="AKN690" s="416"/>
      <c r="AKO690" s="416"/>
      <c r="AKP690" s="416"/>
      <c r="AKQ690" s="416"/>
      <c r="AKR690" s="416"/>
      <c r="AKS690" s="416"/>
      <c r="AKT690" s="416"/>
      <c r="AKU690" s="416"/>
      <c r="AKV690" s="416"/>
      <c r="AKW690" s="416"/>
      <c r="AKX690" s="416"/>
      <c r="AKY690" s="416"/>
      <c r="AKZ690" s="416"/>
      <c r="ALA690" s="416"/>
      <c r="ALB690" s="416"/>
      <c r="ALC690" s="416"/>
      <c r="ALD690" s="416"/>
      <c r="ALE690" s="416"/>
      <c r="ALF690" s="417"/>
      <c r="ALG690" s="417"/>
      <c r="ALH690" s="417"/>
      <c r="ALI690" s="417"/>
      <c r="ALJ690" s="417"/>
      <c r="ALK690" s="417"/>
      <c r="ALL690" s="417"/>
      <c r="ALM690" s="417"/>
      <c r="ALN690" s="417"/>
      <c r="ALO690" s="417"/>
      <c r="ALP690" s="417"/>
      <c r="ALQ690" s="417"/>
      <c r="ALR690" s="417"/>
      <c r="ALS690" s="417"/>
      <c r="ALT690" s="417"/>
      <c r="ALU690" s="417"/>
      <c r="ALV690" s="417"/>
      <c r="ALW690" s="417"/>
      <c r="ALX690" s="417"/>
      <c r="ALY690" s="417"/>
      <c r="ALZ690" s="417"/>
      <c r="AMA690" s="417"/>
      <c r="AMB690" s="417"/>
      <c r="AMC690" s="417"/>
      <c r="AMD690" s="418"/>
      <c r="AME690" s="418"/>
      <c r="AMF690" s="418"/>
      <c r="AMG690" s="418"/>
      <c r="AMH690" s="418"/>
      <c r="AMI690" s="417"/>
      <c r="AMJ690" s="417"/>
      <c r="AMK690" s="418"/>
      <c r="AML690" s="418"/>
      <c r="AMM690" s="417"/>
      <c r="AMN690" s="417"/>
      <c r="AMO690" s="418"/>
      <c r="AMP690" s="418"/>
      <c r="AMQ690" s="417"/>
      <c r="AMR690" s="417"/>
      <c r="AMS690" s="417"/>
      <c r="AMT690" s="417"/>
      <c r="AMU690" s="417"/>
      <c r="AMV690" s="417"/>
      <c r="AMW690" s="417"/>
      <c r="AMX690" s="418"/>
      <c r="AMY690" s="418"/>
      <c r="AMZ690" s="417"/>
      <c r="ANA690" s="417"/>
      <c r="ANB690" s="418"/>
      <c r="ANC690" s="418"/>
      <c r="AND690" s="417"/>
      <c r="ANE690" s="417"/>
      <c r="ANF690" s="417"/>
      <c r="ANG690" s="417"/>
      <c r="ANH690" s="417"/>
      <c r="ANI690" s="411"/>
      <c r="ANJ690" s="443"/>
      <c r="ANK690" s="417"/>
      <c r="ANL690" s="417"/>
      <c r="ANM690" s="417"/>
      <c r="ANN690" s="417"/>
      <c r="ANO690" s="417"/>
      <c r="ANP690" s="417"/>
      <c r="ANQ690" s="417"/>
      <c r="ANR690" s="416"/>
      <c r="ANS690" s="416"/>
      <c r="ANT690" s="416"/>
      <c r="ANU690" s="416"/>
      <c r="ANV690" s="416"/>
      <c r="ANW690" s="416"/>
      <c r="ANX690" s="416"/>
      <c r="ANY690" s="416"/>
      <c r="ANZ690" s="416"/>
      <c r="AOA690" s="416"/>
      <c r="AOB690" s="416"/>
      <c r="AOC690" s="416"/>
      <c r="AOD690" s="416"/>
      <c r="AOE690" s="416"/>
      <c r="AOF690" s="416"/>
      <c r="AOG690" s="416"/>
      <c r="AOH690" s="416"/>
      <c r="AOI690" s="416"/>
      <c r="AOJ690" s="416"/>
      <c r="AOK690" s="416"/>
      <c r="AOL690" s="416"/>
      <c r="AOM690" s="416"/>
      <c r="AON690" s="416"/>
      <c r="AOO690" s="416"/>
      <c r="AOP690" s="416"/>
      <c r="AOQ690" s="416"/>
      <c r="AOR690" s="416"/>
      <c r="AOS690" s="416"/>
      <c r="AOT690" s="416"/>
      <c r="AOU690" s="416"/>
      <c r="AOV690" s="416"/>
      <c r="AOW690" s="416"/>
      <c r="AOX690" s="416"/>
      <c r="AOY690" s="416"/>
      <c r="AOZ690" s="416"/>
      <c r="APA690" s="416"/>
      <c r="APB690" s="416"/>
      <c r="APC690" s="416"/>
      <c r="APD690" s="416"/>
      <c r="APE690" s="416"/>
      <c r="APF690" s="416"/>
      <c r="APG690" s="416"/>
      <c r="APH690" s="416"/>
      <c r="API690" s="416"/>
      <c r="APJ690" s="417"/>
      <c r="APK690" s="417"/>
      <c r="APL690" s="417"/>
      <c r="APM690" s="417"/>
      <c r="APN690" s="417"/>
      <c r="APO690" s="417"/>
      <c r="APP690" s="417"/>
      <c r="APQ690" s="417"/>
      <c r="APR690" s="417"/>
      <c r="APS690" s="417"/>
      <c r="APT690" s="417"/>
      <c r="APU690" s="417"/>
      <c r="APV690" s="417"/>
      <c r="APW690" s="417"/>
      <c r="APX690" s="417"/>
      <c r="APY690" s="417"/>
      <c r="APZ690" s="417"/>
      <c r="AQA690" s="417"/>
      <c r="AQB690" s="417"/>
      <c r="AQC690" s="417"/>
      <c r="AQD690" s="417"/>
      <c r="AQE690" s="417"/>
      <c r="AQF690" s="417"/>
      <c r="AQG690" s="417"/>
      <c r="AQH690" s="418"/>
      <c r="AQI690" s="418"/>
      <c r="AQJ690" s="418"/>
      <c r="AQK690" s="418"/>
      <c r="AQL690" s="418"/>
      <c r="AQM690" s="417"/>
      <c r="AQN690" s="417"/>
      <c r="AQO690" s="418"/>
      <c r="AQP690" s="418"/>
      <c r="AQQ690" s="417"/>
      <c r="AQR690" s="417"/>
      <c r="AQS690" s="418"/>
      <c r="AQT690" s="418"/>
      <c r="AQU690" s="417"/>
      <c r="AQV690" s="417"/>
      <c r="AQW690" s="417"/>
      <c r="AQX690" s="417"/>
      <c r="AQY690" s="417"/>
      <c r="AQZ690" s="417"/>
      <c r="ARA690" s="417"/>
      <c r="ARB690" s="418"/>
      <c r="ARC690" s="418"/>
      <c r="ARD690" s="417"/>
      <c r="ARE690" s="417"/>
      <c r="ARF690" s="418"/>
      <c r="ARG690" s="418"/>
      <c r="ARH690" s="417"/>
      <c r="ARI690" s="417"/>
      <c r="ARJ690" s="417"/>
      <c r="ARK690" s="417"/>
      <c r="ARL690" s="417"/>
      <c r="ARM690" s="411"/>
      <c r="ARN690" s="443"/>
      <c r="ARO690" s="417"/>
      <c r="ARP690" s="417"/>
      <c r="ARQ690" s="417"/>
      <c r="ARR690" s="417"/>
      <c r="ARS690" s="417"/>
      <c r="ART690" s="417"/>
      <c r="ARU690" s="417"/>
      <c r="ARV690" s="416"/>
      <c r="ARW690" s="416"/>
      <c r="ARX690" s="416"/>
      <c r="ARY690" s="416"/>
      <c r="ARZ690" s="416"/>
      <c r="ASA690" s="416"/>
      <c r="ASB690" s="416"/>
      <c r="ASC690" s="416"/>
      <c r="ASD690" s="416"/>
      <c r="ASE690" s="416"/>
      <c r="ASF690" s="416"/>
      <c r="ASG690" s="416"/>
      <c r="ASH690" s="416"/>
      <c r="ASI690" s="416"/>
      <c r="ASJ690" s="416"/>
      <c r="ASK690" s="416"/>
      <c r="ASL690" s="416"/>
      <c r="ASM690" s="416"/>
      <c r="ASN690" s="416"/>
      <c r="ASO690" s="416"/>
      <c r="ASP690" s="416"/>
      <c r="ASQ690" s="416"/>
      <c r="ASR690" s="416"/>
      <c r="ASS690" s="416"/>
      <c r="AST690" s="416"/>
      <c r="ASU690" s="416"/>
      <c r="ASV690" s="416"/>
      <c r="ASW690" s="416"/>
      <c r="ASX690" s="416"/>
      <c r="ASY690" s="416"/>
      <c r="ASZ690" s="416"/>
      <c r="ATA690" s="416"/>
      <c r="ATB690" s="416"/>
      <c r="ATC690" s="416"/>
      <c r="ATD690" s="416"/>
      <c r="ATE690" s="416"/>
      <c r="ATF690" s="416"/>
      <c r="ATG690" s="416"/>
      <c r="ATH690" s="416"/>
      <c r="ATI690" s="416"/>
      <c r="ATJ690" s="416"/>
      <c r="ATK690" s="416"/>
      <c r="ATL690" s="416"/>
      <c r="ATM690" s="416"/>
      <c r="ATN690" s="417"/>
      <c r="ATO690" s="417"/>
      <c r="ATP690" s="417"/>
      <c r="ATQ690" s="417"/>
      <c r="ATR690" s="417"/>
      <c r="ATS690" s="417"/>
      <c r="ATT690" s="417"/>
      <c r="ATU690" s="417"/>
      <c r="ATV690" s="417"/>
      <c r="ATW690" s="417"/>
      <c r="ATX690" s="417"/>
      <c r="ATY690" s="417"/>
      <c r="ATZ690" s="417"/>
      <c r="AUA690" s="417"/>
      <c r="AUB690" s="417"/>
      <c r="AUC690" s="417"/>
      <c r="AUD690" s="417"/>
      <c r="AUE690" s="417"/>
      <c r="AUF690" s="417"/>
      <c r="AUG690" s="417"/>
      <c r="AUH690" s="417"/>
      <c r="AUI690" s="417"/>
      <c r="AUJ690" s="417"/>
      <c r="AUK690" s="417"/>
      <c r="AUL690" s="418"/>
      <c r="AUM690" s="418"/>
      <c r="AUN690" s="418"/>
      <c r="AUO690" s="418"/>
      <c r="AUP690" s="418"/>
      <c r="AUQ690" s="417"/>
      <c r="AUR690" s="417"/>
      <c r="AUS690" s="418"/>
      <c r="AUT690" s="418"/>
      <c r="AUU690" s="417"/>
      <c r="AUV690" s="417"/>
      <c r="AUW690" s="418"/>
      <c r="AUX690" s="418"/>
      <c r="AUY690" s="417"/>
      <c r="AUZ690" s="417"/>
      <c r="AVA690" s="417"/>
      <c r="AVB690" s="417"/>
      <c r="AVC690" s="417"/>
      <c r="AVD690" s="417"/>
      <c r="AVE690" s="417"/>
      <c r="AVF690" s="418"/>
      <c r="AVG690" s="418"/>
      <c r="AVH690" s="417"/>
      <c r="AVI690" s="417"/>
      <c r="AVJ690" s="418"/>
      <c r="AVK690" s="418"/>
      <c r="AVL690" s="417"/>
      <c r="AVM690" s="417"/>
      <c r="AVN690" s="417"/>
      <c r="AVO690" s="417"/>
      <c r="AVP690" s="417"/>
      <c r="AVQ690" s="411"/>
      <c r="AVR690" s="443"/>
      <c r="AVS690" s="417"/>
      <c r="AVT690" s="417"/>
      <c r="AVU690" s="417"/>
      <c r="AVV690" s="417"/>
      <c r="AVW690" s="417"/>
      <c r="AVX690" s="417"/>
      <c r="AVY690" s="417"/>
      <c r="AVZ690" s="416"/>
      <c r="AWA690" s="416"/>
      <c r="AWB690" s="416"/>
      <c r="AWC690" s="416"/>
      <c r="AWD690" s="416"/>
      <c r="AWE690" s="416"/>
      <c r="AWF690" s="416"/>
      <c r="AWG690" s="416"/>
      <c r="AWH690" s="416"/>
      <c r="AWI690" s="416"/>
      <c r="AWJ690" s="416"/>
      <c r="AWK690" s="416"/>
      <c r="AWL690" s="416"/>
      <c r="AWM690" s="416"/>
      <c r="AWN690" s="416"/>
      <c r="AWO690" s="416"/>
      <c r="AWP690" s="416"/>
      <c r="AWQ690" s="416"/>
      <c r="AWR690" s="416"/>
      <c r="AWS690" s="416"/>
      <c r="AWT690" s="416"/>
      <c r="AWU690" s="416"/>
      <c r="AWV690" s="416"/>
      <c r="AWW690" s="416"/>
      <c r="AWX690" s="416"/>
      <c r="AWY690" s="416"/>
      <c r="AWZ690" s="416"/>
      <c r="AXA690" s="416"/>
      <c r="AXB690" s="416"/>
      <c r="AXC690" s="416"/>
      <c r="AXD690" s="416"/>
      <c r="AXE690" s="416"/>
      <c r="AXF690" s="416"/>
      <c r="AXG690" s="416"/>
      <c r="AXH690" s="416"/>
      <c r="AXI690" s="416"/>
      <c r="AXJ690" s="416"/>
      <c r="AXK690" s="416"/>
      <c r="AXL690" s="416"/>
      <c r="AXM690" s="416"/>
      <c r="AXN690" s="416"/>
      <c r="AXO690" s="416"/>
      <c r="AXP690" s="416"/>
      <c r="AXQ690" s="416"/>
      <c r="AXR690" s="417"/>
      <c r="AXS690" s="417"/>
      <c r="AXT690" s="417"/>
      <c r="AXU690" s="417"/>
      <c r="AXV690" s="417"/>
      <c r="AXW690" s="417"/>
      <c r="AXX690" s="417"/>
      <c r="AXY690" s="417"/>
      <c r="AXZ690" s="417"/>
      <c r="AYA690" s="417"/>
      <c r="AYB690" s="417"/>
      <c r="AYC690" s="417"/>
      <c r="AYD690" s="417"/>
      <c r="AYE690" s="417"/>
      <c r="AYF690" s="417"/>
      <c r="AYG690" s="417"/>
      <c r="AYH690" s="417"/>
      <c r="AYI690" s="417"/>
      <c r="AYJ690" s="417"/>
      <c r="AYK690" s="417"/>
      <c r="AYL690" s="417"/>
      <c r="AYM690" s="417"/>
      <c r="AYN690" s="417"/>
      <c r="AYO690" s="417"/>
      <c r="AYP690" s="418"/>
      <c r="AYQ690" s="418"/>
      <c r="AYR690" s="418"/>
      <c r="AYS690" s="418"/>
      <c r="AYT690" s="418"/>
      <c r="AYU690" s="417"/>
      <c r="AYV690" s="417"/>
      <c r="AYW690" s="418"/>
      <c r="AYX690" s="418"/>
      <c r="AYY690" s="417"/>
      <c r="AYZ690" s="417"/>
      <c r="AZA690" s="418"/>
      <c r="AZB690" s="418"/>
      <c r="AZC690" s="417"/>
      <c r="AZD690" s="417"/>
      <c r="AZE690" s="417"/>
      <c r="AZF690" s="417"/>
      <c r="AZG690" s="417"/>
      <c r="AZH690" s="417"/>
      <c r="AZI690" s="417"/>
      <c r="AZJ690" s="418"/>
      <c r="AZK690" s="418"/>
      <c r="AZL690" s="417"/>
      <c r="AZM690" s="417"/>
      <c r="AZN690" s="418"/>
      <c r="AZO690" s="418"/>
      <c r="AZP690" s="417"/>
      <c r="AZQ690" s="417"/>
      <c r="AZR690" s="417"/>
      <c r="AZS690" s="417"/>
      <c r="AZT690" s="417"/>
      <c r="AZU690" s="411"/>
      <c r="AZV690" s="443"/>
      <c r="AZW690" s="417"/>
      <c r="AZX690" s="417"/>
      <c r="AZY690" s="417"/>
      <c r="AZZ690" s="417"/>
      <c r="BAA690" s="417"/>
      <c r="BAB690" s="417"/>
      <c r="BAC690" s="417"/>
      <c r="BAD690" s="416"/>
      <c r="BAE690" s="416"/>
      <c r="BAF690" s="416"/>
      <c r="BAG690" s="416"/>
      <c r="BAH690" s="416"/>
      <c r="BAI690" s="416"/>
      <c r="BAJ690" s="416"/>
      <c r="BAK690" s="416"/>
      <c r="BAL690" s="416"/>
      <c r="BAM690" s="416"/>
      <c r="BAN690" s="416"/>
      <c r="BAO690" s="416"/>
      <c r="BAP690" s="416"/>
      <c r="BAQ690" s="416"/>
      <c r="BAR690" s="416"/>
      <c r="BAS690" s="416"/>
      <c r="BAT690" s="416"/>
      <c r="BAU690" s="416"/>
      <c r="BAV690" s="416"/>
      <c r="BAW690" s="416"/>
      <c r="BAX690" s="416"/>
      <c r="BAY690" s="416"/>
      <c r="BAZ690" s="416"/>
      <c r="BBA690" s="416"/>
      <c r="BBB690" s="416"/>
      <c r="BBC690" s="416"/>
      <c r="BBD690" s="416"/>
      <c r="BBE690" s="416"/>
      <c r="BBF690" s="416"/>
      <c r="BBG690" s="416"/>
      <c r="BBH690" s="416"/>
      <c r="BBI690" s="416"/>
      <c r="BBJ690" s="416"/>
      <c r="BBK690" s="416"/>
      <c r="BBL690" s="416"/>
      <c r="BBM690" s="416"/>
      <c r="BBN690" s="416"/>
      <c r="BBO690" s="416"/>
      <c r="BBP690" s="416"/>
      <c r="BBQ690" s="416"/>
      <c r="BBR690" s="416"/>
      <c r="BBS690" s="416"/>
      <c r="BBT690" s="416"/>
      <c r="BBU690" s="416"/>
      <c r="BBV690" s="417"/>
      <c r="BBW690" s="417"/>
      <c r="BBX690" s="417"/>
      <c r="BBY690" s="417"/>
      <c r="BBZ690" s="417"/>
      <c r="BCA690" s="417"/>
      <c r="BCB690" s="417"/>
      <c r="BCC690" s="417"/>
      <c r="BCD690" s="417"/>
      <c r="BCE690" s="417"/>
      <c r="BCF690" s="417"/>
      <c r="BCG690" s="417"/>
      <c r="BCH690" s="417"/>
      <c r="BCI690" s="417"/>
      <c r="BCJ690" s="417"/>
      <c r="BCK690" s="417"/>
      <c r="BCL690" s="417"/>
      <c r="BCM690" s="417"/>
      <c r="BCN690" s="417"/>
      <c r="BCO690" s="417"/>
      <c r="BCP690" s="417"/>
      <c r="BCQ690" s="417"/>
      <c r="BCR690" s="417"/>
      <c r="BCS690" s="417"/>
      <c r="BCT690" s="418"/>
      <c r="BCU690" s="418"/>
      <c r="BCV690" s="418"/>
      <c r="BCW690" s="418"/>
      <c r="BCX690" s="418"/>
      <c r="BCY690" s="417"/>
      <c r="BCZ690" s="417"/>
      <c r="BDA690" s="418"/>
      <c r="BDB690" s="418"/>
      <c r="BDC690" s="417"/>
      <c r="BDD690" s="417"/>
      <c r="BDE690" s="418"/>
      <c r="BDF690" s="418"/>
      <c r="BDG690" s="417"/>
      <c r="BDH690" s="417"/>
      <c r="BDI690" s="417"/>
      <c r="BDJ690" s="417"/>
      <c r="BDK690" s="417"/>
      <c r="BDL690" s="417"/>
      <c r="BDM690" s="417"/>
      <c r="BDN690" s="418"/>
      <c r="BDO690" s="418"/>
      <c r="BDP690" s="417"/>
      <c r="BDQ690" s="417"/>
      <c r="BDR690" s="418"/>
      <c r="BDS690" s="418"/>
      <c r="BDT690" s="417"/>
      <c r="BDU690" s="417"/>
      <c r="BDV690" s="417"/>
      <c r="BDW690" s="417"/>
      <c r="BDX690" s="417"/>
      <c r="BDY690" s="411"/>
      <c r="BDZ690" s="443"/>
      <c r="BEA690" s="417"/>
      <c r="BEB690" s="417"/>
      <c r="BEC690" s="417"/>
      <c r="BED690" s="417"/>
      <c r="BEE690" s="417"/>
      <c r="BEF690" s="417"/>
      <c r="BEG690" s="417"/>
      <c r="BEH690" s="416"/>
      <c r="BEI690" s="416"/>
      <c r="BEJ690" s="416"/>
      <c r="BEK690" s="416"/>
      <c r="BEL690" s="416"/>
      <c r="BEM690" s="416"/>
      <c r="BEN690" s="416"/>
      <c r="BEO690" s="416"/>
      <c r="BEP690" s="416"/>
      <c r="BEQ690" s="416"/>
      <c r="BER690" s="416"/>
      <c r="BES690" s="416"/>
      <c r="BET690" s="416"/>
      <c r="BEU690" s="416"/>
      <c r="BEV690" s="416"/>
      <c r="BEW690" s="416"/>
      <c r="BEX690" s="416"/>
      <c r="BEY690" s="416"/>
      <c r="BEZ690" s="416"/>
      <c r="BFA690" s="416"/>
      <c r="BFB690" s="416"/>
      <c r="BFC690" s="416"/>
      <c r="BFD690" s="416"/>
      <c r="BFE690" s="416"/>
      <c r="BFF690" s="416"/>
      <c r="BFG690" s="416"/>
      <c r="BFH690" s="416"/>
      <c r="BFI690" s="416"/>
      <c r="BFJ690" s="416"/>
      <c r="BFK690" s="416"/>
      <c r="BFL690" s="416"/>
      <c r="BFM690" s="416"/>
      <c r="BFN690" s="416"/>
      <c r="BFO690" s="416"/>
      <c r="BFP690" s="416"/>
      <c r="BFQ690" s="416"/>
      <c r="BFR690" s="416"/>
      <c r="BFS690" s="416"/>
      <c r="BFT690" s="416"/>
      <c r="BFU690" s="416"/>
      <c r="BFV690" s="416"/>
      <c r="BFW690" s="416"/>
      <c r="BFX690" s="416"/>
      <c r="BFY690" s="416"/>
      <c r="BFZ690" s="417"/>
      <c r="BGA690" s="417"/>
      <c r="BGB690" s="417"/>
      <c r="BGC690" s="417"/>
      <c r="BGD690" s="417"/>
      <c r="BGE690" s="417"/>
      <c r="BGF690" s="417"/>
      <c r="BGG690" s="417"/>
      <c r="BGH690" s="417"/>
      <c r="BGI690" s="417"/>
      <c r="BGJ690" s="417"/>
      <c r="BGK690" s="417"/>
      <c r="BGL690" s="417"/>
      <c r="BGM690" s="417"/>
      <c r="BGN690" s="417"/>
      <c r="BGO690" s="417"/>
      <c r="BGP690" s="417"/>
      <c r="BGQ690" s="417"/>
      <c r="BGR690" s="417"/>
      <c r="BGS690" s="417"/>
      <c r="BGT690" s="417"/>
      <c r="BGU690" s="417"/>
      <c r="BGV690" s="417"/>
      <c r="BGW690" s="417"/>
      <c r="BGX690" s="418"/>
      <c r="BGY690" s="418"/>
      <c r="BGZ690" s="418"/>
      <c r="BHA690" s="418"/>
      <c r="BHB690" s="418"/>
      <c r="BHC690" s="417"/>
      <c r="BHD690" s="417"/>
      <c r="BHE690" s="418"/>
      <c r="BHF690" s="418"/>
      <c r="BHG690" s="417"/>
      <c r="BHH690" s="417"/>
      <c r="BHI690" s="418"/>
      <c r="BHJ690" s="418"/>
      <c r="BHK690" s="417"/>
      <c r="BHL690" s="417"/>
      <c r="BHM690" s="417"/>
      <c r="BHN690" s="417"/>
      <c r="BHO690" s="417"/>
      <c r="BHP690" s="417"/>
      <c r="BHQ690" s="417"/>
      <c r="BHR690" s="418"/>
      <c r="BHS690" s="418"/>
      <c r="BHT690" s="417"/>
      <c r="BHU690" s="417"/>
      <c r="BHV690" s="418"/>
      <c r="BHW690" s="418"/>
      <c r="BHX690" s="417"/>
      <c r="BHY690" s="417"/>
      <c r="BHZ690" s="417"/>
      <c r="BIA690" s="417"/>
      <c r="BIB690" s="417"/>
      <c r="BIC690" s="411"/>
      <c r="BID690" s="443"/>
      <c r="BIE690" s="417"/>
      <c r="BIF690" s="417"/>
      <c r="BIG690" s="417"/>
      <c r="BIH690" s="417"/>
      <c r="BII690" s="417"/>
      <c r="BIJ690" s="417"/>
      <c r="BIK690" s="417"/>
      <c r="BIL690" s="416"/>
      <c r="BIM690" s="416"/>
      <c r="BIN690" s="416"/>
      <c r="BIO690" s="416"/>
      <c r="BIP690" s="416"/>
      <c r="BIQ690" s="416"/>
      <c r="BIR690" s="416"/>
      <c r="BIS690" s="416"/>
      <c r="BIT690" s="416"/>
      <c r="BIU690" s="416"/>
      <c r="BIV690" s="416"/>
      <c r="BIW690" s="416"/>
      <c r="BIX690" s="416"/>
      <c r="BIY690" s="416"/>
      <c r="BIZ690" s="416"/>
      <c r="BJA690" s="416"/>
      <c r="BJB690" s="416"/>
      <c r="BJC690" s="416"/>
      <c r="BJD690" s="416"/>
      <c r="BJE690" s="416"/>
      <c r="BJF690" s="416"/>
      <c r="BJG690" s="416"/>
      <c r="BJH690" s="416"/>
      <c r="BJI690" s="416"/>
      <c r="BJJ690" s="416"/>
      <c r="BJK690" s="416"/>
      <c r="BJL690" s="416"/>
      <c r="BJM690" s="416"/>
      <c r="BJN690" s="416"/>
      <c r="BJO690" s="416"/>
      <c r="BJP690" s="416"/>
      <c r="BJQ690" s="416"/>
      <c r="BJR690" s="416"/>
      <c r="BJS690" s="416"/>
      <c r="BJT690" s="416"/>
      <c r="BJU690" s="416"/>
      <c r="BJV690" s="416"/>
      <c r="BJW690" s="416"/>
      <c r="BJX690" s="416"/>
      <c r="BJY690" s="416"/>
      <c r="BJZ690" s="416"/>
      <c r="BKA690" s="416"/>
      <c r="BKB690" s="416"/>
      <c r="BKC690" s="416"/>
      <c r="BKD690" s="417"/>
      <c r="BKE690" s="417"/>
      <c r="BKF690" s="417"/>
      <c r="BKG690" s="417"/>
      <c r="BKH690" s="417"/>
      <c r="BKI690" s="417"/>
      <c r="BKJ690" s="417"/>
      <c r="BKK690" s="417"/>
      <c r="BKL690" s="417"/>
      <c r="BKM690" s="417"/>
      <c r="BKN690" s="417"/>
      <c r="BKO690" s="417"/>
      <c r="BKP690" s="417"/>
      <c r="BKQ690" s="417"/>
      <c r="BKR690" s="417"/>
      <c r="BKS690" s="417"/>
      <c r="BKT690" s="417"/>
      <c r="BKU690" s="417"/>
      <c r="BKV690" s="417"/>
      <c r="BKW690" s="417"/>
      <c r="BKX690" s="417"/>
      <c r="BKY690" s="417"/>
      <c r="BKZ690" s="417"/>
      <c r="BLA690" s="417"/>
      <c r="BLB690" s="418"/>
      <c r="BLC690" s="418"/>
      <c r="BLD690" s="418"/>
      <c r="BLE690" s="418"/>
      <c r="BLF690" s="418"/>
      <c r="BLG690" s="417"/>
      <c r="BLH690" s="417"/>
      <c r="BLI690" s="418"/>
      <c r="BLJ690" s="418"/>
      <c r="BLK690" s="417"/>
      <c r="BLL690" s="417"/>
      <c r="BLM690" s="418"/>
      <c r="BLN690" s="418"/>
      <c r="BLO690" s="417"/>
      <c r="BLP690" s="417"/>
      <c r="BLQ690" s="417"/>
      <c r="BLR690" s="417"/>
      <c r="BLS690" s="417"/>
      <c r="BLT690" s="417"/>
      <c r="BLU690" s="417"/>
      <c r="BLV690" s="418"/>
      <c r="BLW690" s="418"/>
      <c r="BLX690" s="417"/>
      <c r="BLY690" s="417"/>
      <c r="BLZ690" s="418"/>
      <c r="BMA690" s="418"/>
      <c r="BMB690" s="417"/>
      <c r="BMC690" s="417"/>
      <c r="BMD690" s="417"/>
      <c r="BME690" s="417"/>
      <c r="BMF690" s="417"/>
      <c r="BMG690" s="411"/>
      <c r="BMH690" s="443"/>
      <c r="BMI690" s="417"/>
      <c r="BMJ690" s="417"/>
      <c r="BMK690" s="417"/>
      <c r="BML690" s="417"/>
      <c r="BMM690" s="417"/>
      <c r="BMN690" s="417"/>
      <c r="BMO690" s="417"/>
      <c r="BMP690" s="416"/>
      <c r="BMQ690" s="416"/>
      <c r="BMR690" s="416"/>
      <c r="BMS690" s="416"/>
      <c r="BMT690" s="416"/>
      <c r="BMU690" s="416"/>
      <c r="BMV690" s="416"/>
      <c r="BMW690" s="416"/>
      <c r="BMX690" s="416"/>
      <c r="BMY690" s="416"/>
      <c r="BMZ690" s="416"/>
      <c r="BNA690" s="416"/>
      <c r="BNB690" s="416"/>
      <c r="BNC690" s="416"/>
      <c r="BND690" s="416"/>
      <c r="BNE690" s="416"/>
      <c r="BNF690" s="416"/>
      <c r="BNG690" s="416"/>
      <c r="BNH690" s="416"/>
      <c r="BNI690" s="416"/>
      <c r="BNJ690" s="416"/>
      <c r="BNK690" s="416"/>
      <c r="BNL690" s="416"/>
      <c r="BNM690" s="416"/>
      <c r="BNN690" s="416"/>
      <c r="BNO690" s="416"/>
      <c r="BNP690" s="416"/>
      <c r="BNQ690" s="416"/>
      <c r="BNR690" s="416"/>
      <c r="BNS690" s="416"/>
      <c r="BNT690" s="416"/>
      <c r="BNU690" s="416"/>
      <c r="BNV690" s="416"/>
      <c r="BNW690" s="416"/>
      <c r="BNX690" s="416"/>
      <c r="BNY690" s="416"/>
      <c r="BNZ690" s="416"/>
      <c r="BOA690" s="416"/>
      <c r="BOB690" s="416"/>
      <c r="BOC690" s="416"/>
      <c r="BOD690" s="416"/>
      <c r="BOE690" s="416"/>
      <c r="BOF690" s="416"/>
      <c r="BOG690" s="416"/>
      <c r="BOH690" s="417"/>
      <c r="BOI690" s="417"/>
      <c r="BOJ690" s="417"/>
      <c r="BOK690" s="417"/>
      <c r="BOL690" s="417"/>
      <c r="BOM690" s="417"/>
      <c r="BON690" s="417"/>
      <c r="BOO690" s="417"/>
      <c r="BOP690" s="417"/>
      <c r="BOQ690" s="417"/>
      <c r="BOR690" s="417"/>
      <c r="BOS690" s="417"/>
      <c r="BOT690" s="417"/>
      <c r="BOU690" s="417"/>
      <c r="BOV690" s="417"/>
      <c r="BOW690" s="417"/>
      <c r="BOX690" s="417"/>
      <c r="BOY690" s="417"/>
      <c r="BOZ690" s="417"/>
      <c r="BPA690" s="417"/>
      <c r="BPB690" s="417"/>
      <c r="BPC690" s="417"/>
      <c r="BPD690" s="417"/>
      <c r="BPE690" s="417"/>
      <c r="BPF690" s="418"/>
      <c r="BPG690" s="418"/>
      <c r="BPH690" s="418"/>
      <c r="BPI690" s="418"/>
      <c r="BPJ690" s="418"/>
      <c r="BPK690" s="417"/>
      <c r="BPL690" s="417"/>
      <c r="BPM690" s="418"/>
      <c r="BPN690" s="418"/>
      <c r="BPO690" s="417"/>
      <c r="BPP690" s="417"/>
      <c r="BPQ690" s="418"/>
      <c r="BPR690" s="418"/>
      <c r="BPS690" s="417"/>
      <c r="BPT690" s="417"/>
      <c r="BPU690" s="417"/>
      <c r="BPV690" s="417"/>
      <c r="BPW690" s="417"/>
      <c r="BPX690" s="417"/>
      <c r="BPY690" s="417"/>
      <c r="BPZ690" s="418"/>
      <c r="BQA690" s="418"/>
      <c r="BQB690" s="417"/>
      <c r="BQC690" s="417"/>
      <c r="BQD690" s="418"/>
      <c r="BQE690" s="418"/>
      <c r="BQF690" s="417"/>
      <c r="BQG690" s="417"/>
      <c r="BQH690" s="417"/>
      <c r="BQI690" s="417"/>
      <c r="BQJ690" s="417"/>
      <c r="BQK690" s="411"/>
      <c r="BQL690" s="443"/>
      <c r="BQM690" s="417"/>
      <c r="BQN690" s="417"/>
      <c r="BQO690" s="417"/>
      <c r="BQP690" s="417"/>
      <c r="BQQ690" s="417"/>
      <c r="BQR690" s="417"/>
      <c r="BQS690" s="417"/>
      <c r="BQT690" s="416"/>
      <c r="BQU690" s="416"/>
      <c r="BQV690" s="416"/>
      <c r="BQW690" s="416"/>
      <c r="BQX690" s="416"/>
      <c r="BQY690" s="416"/>
      <c r="BQZ690" s="416"/>
      <c r="BRA690" s="416"/>
      <c r="BRB690" s="416"/>
      <c r="BRC690" s="416"/>
      <c r="BRD690" s="416"/>
      <c r="BRE690" s="416"/>
      <c r="BRF690" s="416"/>
      <c r="BRG690" s="416"/>
      <c r="BRH690" s="416"/>
      <c r="BRI690" s="416"/>
      <c r="BRJ690" s="416"/>
      <c r="BRK690" s="416"/>
      <c r="BRL690" s="416"/>
      <c r="BRM690" s="416"/>
      <c r="BRN690" s="416"/>
      <c r="BRO690" s="416"/>
      <c r="BRP690" s="416"/>
      <c r="BRQ690" s="416"/>
      <c r="BRR690" s="416"/>
      <c r="BRS690" s="416"/>
      <c r="BRT690" s="416"/>
      <c r="BRU690" s="416"/>
      <c r="BRV690" s="416"/>
      <c r="BRW690" s="416"/>
      <c r="BRX690" s="416"/>
      <c r="BRY690" s="416"/>
      <c r="BRZ690" s="416"/>
      <c r="BSA690" s="416"/>
      <c r="BSB690" s="416"/>
      <c r="BSC690" s="416"/>
      <c r="BSD690" s="416"/>
      <c r="BSE690" s="416"/>
      <c r="BSF690" s="416"/>
      <c r="BSG690" s="416"/>
      <c r="BSH690" s="416"/>
      <c r="BSI690" s="416"/>
      <c r="BSJ690" s="416"/>
      <c r="BSK690" s="416"/>
      <c r="BSL690" s="417"/>
      <c r="BSM690" s="417"/>
      <c r="BSN690" s="417"/>
      <c r="BSO690" s="417"/>
      <c r="BSP690" s="417"/>
      <c r="BSQ690" s="417"/>
      <c r="BSR690" s="417"/>
      <c r="BSS690" s="417"/>
      <c r="BST690" s="417"/>
      <c r="BSU690" s="417"/>
      <c r="BSV690" s="417"/>
      <c r="BSW690" s="417"/>
      <c r="BSX690" s="417"/>
      <c r="BSY690" s="417"/>
      <c r="BSZ690" s="417"/>
      <c r="BTA690" s="417"/>
      <c r="BTB690" s="417"/>
      <c r="BTC690" s="417"/>
      <c r="BTD690" s="417"/>
      <c r="BTE690" s="417"/>
      <c r="BTF690" s="417"/>
      <c r="BTG690" s="417"/>
      <c r="BTH690" s="417"/>
      <c r="BTI690" s="417"/>
      <c r="BTJ690" s="418"/>
      <c r="BTK690" s="418"/>
      <c r="BTL690" s="418"/>
      <c r="BTM690" s="418"/>
      <c r="BTN690" s="418"/>
      <c r="BTO690" s="417"/>
      <c r="BTP690" s="417"/>
      <c r="BTQ690" s="418"/>
      <c r="BTR690" s="418"/>
      <c r="BTS690" s="417"/>
      <c r="BTT690" s="417"/>
      <c r="BTU690" s="418"/>
      <c r="BTV690" s="418"/>
      <c r="BTW690" s="417"/>
      <c r="BTX690" s="417"/>
      <c r="BTY690" s="417"/>
      <c r="BTZ690" s="417"/>
      <c r="BUA690" s="417"/>
      <c r="BUB690" s="417"/>
      <c r="BUC690" s="417"/>
      <c r="BUD690" s="418"/>
      <c r="BUE690" s="418"/>
      <c r="BUF690" s="417"/>
      <c r="BUG690" s="417"/>
      <c r="BUH690" s="418"/>
      <c r="BUI690" s="418"/>
      <c r="BUJ690" s="417"/>
      <c r="BUK690" s="417"/>
      <c r="BUL690" s="417"/>
      <c r="BUM690" s="417"/>
      <c r="BUN690" s="417"/>
      <c r="BUO690" s="411"/>
      <c r="BUP690" s="443"/>
      <c r="BUQ690" s="417"/>
      <c r="BUR690" s="417"/>
      <c r="BUS690" s="417"/>
      <c r="BUT690" s="417"/>
      <c r="BUU690" s="417"/>
      <c r="BUV690" s="417"/>
      <c r="BUW690" s="417"/>
      <c r="BUX690" s="416"/>
      <c r="BUY690" s="416"/>
      <c r="BUZ690" s="416"/>
      <c r="BVA690" s="416"/>
      <c r="BVB690" s="416"/>
      <c r="BVC690" s="416"/>
      <c r="BVD690" s="416"/>
      <c r="BVE690" s="416"/>
      <c r="BVF690" s="416"/>
      <c r="BVG690" s="416"/>
      <c r="BVH690" s="416"/>
      <c r="BVI690" s="416"/>
      <c r="BVJ690" s="416"/>
      <c r="BVK690" s="416"/>
      <c r="BVL690" s="416"/>
      <c r="BVM690" s="416"/>
      <c r="BVN690" s="416"/>
      <c r="BVO690" s="416"/>
      <c r="BVP690" s="416"/>
      <c r="BVQ690" s="416"/>
      <c r="BVR690" s="416"/>
      <c r="BVS690" s="416"/>
      <c r="BVT690" s="416"/>
      <c r="BVU690" s="416"/>
      <c r="BVV690" s="416"/>
      <c r="BVW690" s="416"/>
      <c r="BVX690" s="416"/>
      <c r="BVY690" s="416"/>
      <c r="BVZ690" s="416"/>
      <c r="BWA690" s="416"/>
      <c r="BWB690" s="416"/>
      <c r="BWC690" s="416"/>
      <c r="BWD690" s="416"/>
      <c r="BWE690" s="416"/>
      <c r="BWF690" s="416"/>
      <c r="BWG690" s="416"/>
      <c r="BWH690" s="416"/>
      <c r="BWI690" s="416"/>
      <c r="BWJ690" s="416"/>
      <c r="BWK690" s="416"/>
      <c r="BWL690" s="416"/>
      <c r="BWM690" s="416"/>
      <c r="BWN690" s="416"/>
      <c r="BWO690" s="416"/>
      <c r="BWP690" s="417"/>
      <c r="BWQ690" s="417"/>
      <c r="BWR690" s="417"/>
      <c r="BWS690" s="417"/>
      <c r="BWT690" s="417"/>
      <c r="BWU690" s="417"/>
      <c r="BWV690" s="417"/>
      <c r="BWW690" s="417"/>
      <c r="BWX690" s="417"/>
      <c r="BWY690" s="417"/>
      <c r="BWZ690" s="417"/>
      <c r="BXA690" s="417"/>
      <c r="BXB690" s="417"/>
      <c r="BXC690" s="417"/>
      <c r="BXD690" s="417"/>
      <c r="BXE690" s="417"/>
      <c r="BXF690" s="417"/>
      <c r="BXG690" s="417"/>
      <c r="BXH690" s="417"/>
      <c r="BXI690" s="417"/>
      <c r="BXJ690" s="417"/>
      <c r="BXK690" s="417"/>
      <c r="BXL690" s="417"/>
      <c r="BXM690" s="417"/>
      <c r="BXN690" s="418"/>
      <c r="BXO690" s="418"/>
      <c r="BXP690" s="418"/>
      <c r="BXQ690" s="418"/>
      <c r="BXR690" s="418"/>
      <c r="BXS690" s="417"/>
      <c r="BXT690" s="417"/>
      <c r="BXU690" s="418"/>
      <c r="BXV690" s="418"/>
      <c r="BXW690" s="417"/>
      <c r="BXX690" s="417"/>
      <c r="BXY690" s="418"/>
      <c r="BXZ690" s="418"/>
      <c r="BYA690" s="417"/>
      <c r="BYB690" s="417"/>
      <c r="BYC690" s="417"/>
      <c r="BYD690" s="417"/>
      <c r="BYE690" s="417"/>
      <c r="BYF690" s="417"/>
      <c r="BYG690" s="417"/>
      <c r="BYH690" s="418"/>
      <c r="BYI690" s="418"/>
      <c r="BYJ690" s="417"/>
      <c r="BYK690" s="417"/>
      <c r="BYL690" s="418"/>
      <c r="BYM690" s="418"/>
      <c r="BYN690" s="417"/>
      <c r="BYO690" s="417"/>
      <c r="BYP690" s="417"/>
      <c r="BYQ690" s="417"/>
      <c r="BYR690" s="417"/>
      <c r="BYS690" s="411"/>
      <c r="BYT690" s="443"/>
      <c r="BYU690" s="417"/>
      <c r="BYV690" s="417"/>
      <c r="BYW690" s="417"/>
      <c r="BYX690" s="417"/>
      <c r="BYY690" s="417"/>
      <c r="BYZ690" s="417"/>
      <c r="BZA690" s="417"/>
      <c r="BZB690" s="416"/>
      <c r="BZC690" s="416"/>
      <c r="BZD690" s="416"/>
      <c r="BZE690" s="416"/>
      <c r="BZF690" s="416"/>
      <c r="BZG690" s="416"/>
      <c r="BZH690" s="416"/>
      <c r="BZI690" s="416"/>
      <c r="BZJ690" s="416"/>
      <c r="BZK690" s="416"/>
      <c r="BZL690" s="416"/>
      <c r="BZM690" s="416"/>
      <c r="BZN690" s="416"/>
      <c r="BZO690" s="416"/>
      <c r="BZP690" s="416"/>
      <c r="BZQ690" s="416"/>
      <c r="BZR690" s="416"/>
      <c r="BZS690" s="416"/>
      <c r="BZT690" s="416"/>
      <c r="BZU690" s="416"/>
      <c r="BZV690" s="416"/>
      <c r="BZW690" s="416"/>
      <c r="BZX690" s="416"/>
      <c r="BZY690" s="416"/>
      <c r="BZZ690" s="416"/>
      <c r="CAA690" s="416"/>
      <c r="CAB690" s="416"/>
      <c r="CAC690" s="416"/>
      <c r="CAD690" s="416"/>
      <c r="CAE690" s="416"/>
      <c r="CAF690" s="416"/>
      <c r="CAG690" s="416"/>
      <c r="CAH690" s="416"/>
      <c r="CAI690" s="416"/>
      <c r="CAJ690" s="416"/>
      <c r="CAK690" s="416"/>
      <c r="CAL690" s="416"/>
      <c r="CAM690" s="416"/>
      <c r="CAN690" s="416"/>
      <c r="CAO690" s="416"/>
      <c r="CAP690" s="416"/>
      <c r="CAQ690" s="416"/>
      <c r="CAR690" s="416"/>
      <c r="CAS690" s="416"/>
      <c r="CAT690" s="417"/>
      <c r="CAU690" s="417"/>
      <c r="CAV690" s="417"/>
      <c r="CAW690" s="417"/>
      <c r="CAX690" s="417"/>
      <c r="CAY690" s="417"/>
      <c r="CAZ690" s="417"/>
      <c r="CBA690" s="417"/>
      <c r="CBB690" s="417"/>
      <c r="CBC690" s="417"/>
      <c r="CBD690" s="417"/>
      <c r="CBE690" s="417"/>
      <c r="CBF690" s="417"/>
      <c r="CBG690" s="417"/>
      <c r="CBH690" s="417"/>
      <c r="CBI690" s="417"/>
      <c r="CBJ690" s="417"/>
      <c r="CBK690" s="417"/>
      <c r="CBL690" s="417"/>
      <c r="CBM690" s="417"/>
      <c r="CBN690" s="417"/>
      <c r="CBO690" s="417"/>
      <c r="CBP690" s="417"/>
      <c r="CBQ690" s="417"/>
      <c r="CBR690" s="418"/>
      <c r="CBS690" s="418"/>
      <c r="CBT690" s="418"/>
      <c r="CBU690" s="418"/>
      <c r="CBV690" s="418"/>
      <c r="CBW690" s="417"/>
      <c r="CBX690" s="417"/>
      <c r="CBY690" s="418"/>
      <c r="CBZ690" s="418"/>
      <c r="CCA690" s="417"/>
      <c r="CCB690" s="417"/>
      <c r="CCC690" s="418"/>
      <c r="CCD690" s="418"/>
      <c r="CCE690" s="417"/>
      <c r="CCF690" s="417"/>
      <c r="CCG690" s="417"/>
      <c r="CCH690" s="417"/>
      <c r="CCI690" s="417"/>
      <c r="CCJ690" s="417"/>
      <c r="CCK690" s="417"/>
      <c r="CCL690" s="418"/>
      <c r="CCM690" s="418"/>
      <c r="CCN690" s="417"/>
      <c r="CCO690" s="417"/>
      <c r="CCP690" s="418"/>
      <c r="CCQ690" s="418"/>
      <c r="CCR690" s="417"/>
      <c r="CCS690" s="417"/>
      <c r="CCT690" s="417"/>
      <c r="CCU690" s="417"/>
      <c r="CCV690" s="417"/>
      <c r="CCW690" s="411"/>
      <c r="CCX690" s="443"/>
      <c r="CCY690" s="417"/>
      <c r="CCZ690" s="417"/>
      <c r="CDA690" s="417"/>
      <c r="CDB690" s="417"/>
      <c r="CDC690" s="417"/>
      <c r="CDD690" s="417"/>
      <c r="CDE690" s="417"/>
      <c r="CDF690" s="416"/>
      <c r="CDG690" s="416"/>
      <c r="CDH690" s="416"/>
      <c r="CDI690" s="416"/>
      <c r="CDJ690" s="416"/>
      <c r="CDK690" s="416"/>
      <c r="CDL690" s="416"/>
      <c r="CDM690" s="416"/>
      <c r="CDN690" s="416"/>
      <c r="CDO690" s="416"/>
      <c r="CDP690" s="416"/>
      <c r="CDQ690" s="416"/>
      <c r="CDR690" s="416"/>
      <c r="CDS690" s="416"/>
      <c r="CDT690" s="416"/>
      <c r="CDU690" s="416"/>
      <c r="CDV690" s="416"/>
      <c r="CDW690" s="416"/>
      <c r="CDX690" s="416"/>
      <c r="CDY690" s="416"/>
      <c r="CDZ690" s="416"/>
      <c r="CEA690" s="416"/>
      <c r="CEB690" s="416"/>
      <c r="CEC690" s="416"/>
      <c r="CED690" s="416"/>
      <c r="CEE690" s="416"/>
      <c r="CEF690" s="416"/>
      <c r="CEG690" s="416"/>
      <c r="CEH690" s="416"/>
      <c r="CEI690" s="416"/>
      <c r="CEJ690" s="416"/>
      <c r="CEK690" s="416"/>
      <c r="CEL690" s="416"/>
      <c r="CEM690" s="416"/>
      <c r="CEN690" s="416"/>
      <c r="CEO690" s="416"/>
      <c r="CEP690" s="416"/>
      <c r="CEQ690" s="416"/>
      <c r="CER690" s="416"/>
      <c r="CES690" s="416"/>
      <c r="CET690" s="416"/>
      <c r="CEU690" s="416"/>
      <c r="CEV690" s="416"/>
      <c r="CEW690" s="416"/>
      <c r="CEX690" s="417"/>
      <c r="CEY690" s="417"/>
      <c r="CEZ690" s="417"/>
      <c r="CFA690" s="417"/>
      <c r="CFB690" s="417"/>
      <c r="CFC690" s="417"/>
      <c r="CFD690" s="417"/>
      <c r="CFE690" s="417"/>
      <c r="CFF690" s="417"/>
      <c r="CFG690" s="417"/>
      <c r="CFH690" s="417"/>
      <c r="CFI690" s="417"/>
      <c r="CFJ690" s="417"/>
      <c r="CFK690" s="417"/>
      <c r="CFL690" s="417"/>
      <c r="CFM690" s="417"/>
      <c r="CFN690" s="417"/>
      <c r="CFO690" s="417"/>
      <c r="CFP690" s="417"/>
      <c r="CFQ690" s="417"/>
      <c r="CFR690" s="417"/>
      <c r="CFS690" s="417"/>
      <c r="CFT690" s="417"/>
      <c r="CFU690" s="417"/>
      <c r="CFV690" s="418"/>
      <c r="CFW690" s="418"/>
      <c r="CFX690" s="418"/>
      <c r="CFY690" s="418"/>
      <c r="CFZ690" s="418"/>
      <c r="CGA690" s="417"/>
      <c r="CGB690" s="417"/>
      <c r="CGC690" s="418"/>
      <c r="CGD690" s="418"/>
      <c r="CGE690" s="417"/>
      <c r="CGF690" s="417"/>
      <c r="CGG690" s="418"/>
      <c r="CGH690" s="418"/>
      <c r="CGI690" s="417"/>
      <c r="CGJ690" s="417"/>
      <c r="CGK690" s="417"/>
      <c r="CGL690" s="417"/>
      <c r="CGM690" s="417"/>
      <c r="CGN690" s="417"/>
      <c r="CGO690" s="417"/>
      <c r="CGP690" s="418"/>
      <c r="CGQ690" s="418"/>
      <c r="CGR690" s="417"/>
      <c r="CGS690" s="417"/>
      <c r="CGT690" s="418"/>
      <c r="CGU690" s="418"/>
      <c r="CGV690" s="417"/>
      <c r="CGW690" s="417"/>
      <c r="CGX690" s="417"/>
      <c r="CGY690" s="417"/>
      <c r="CGZ690" s="417"/>
      <c r="CHA690" s="411"/>
      <c r="CHB690" s="443"/>
      <c r="CHC690" s="417"/>
      <c r="CHD690" s="417"/>
      <c r="CHE690" s="417"/>
      <c r="CHF690" s="417"/>
      <c r="CHG690" s="417"/>
      <c r="CHH690" s="417"/>
      <c r="CHI690" s="417"/>
      <c r="CHJ690" s="416"/>
      <c r="CHK690" s="416"/>
      <c r="CHL690" s="416"/>
      <c r="CHM690" s="416"/>
      <c r="CHN690" s="416"/>
      <c r="CHO690" s="416"/>
      <c r="CHP690" s="416"/>
      <c r="CHQ690" s="416"/>
      <c r="CHR690" s="416"/>
      <c r="CHS690" s="416"/>
      <c r="CHT690" s="416"/>
      <c r="CHU690" s="416"/>
      <c r="CHV690" s="416"/>
      <c r="CHW690" s="416"/>
      <c r="CHX690" s="416"/>
      <c r="CHY690" s="416"/>
      <c r="CHZ690" s="416"/>
      <c r="CIA690" s="416"/>
      <c r="CIB690" s="416"/>
      <c r="CIC690" s="416"/>
      <c r="CID690" s="416"/>
      <c r="CIE690" s="416"/>
      <c r="CIF690" s="416"/>
      <c r="CIG690" s="416"/>
      <c r="CIH690" s="416"/>
      <c r="CII690" s="416"/>
      <c r="CIJ690" s="416"/>
      <c r="CIK690" s="416"/>
      <c r="CIL690" s="416"/>
      <c r="CIM690" s="416"/>
      <c r="CIN690" s="416"/>
      <c r="CIO690" s="416"/>
      <c r="CIP690" s="416"/>
      <c r="CIQ690" s="416"/>
      <c r="CIR690" s="416"/>
      <c r="CIS690" s="416"/>
      <c r="CIT690" s="416"/>
      <c r="CIU690" s="416"/>
      <c r="CIV690" s="416"/>
      <c r="CIW690" s="416"/>
      <c r="CIX690" s="416"/>
      <c r="CIY690" s="416"/>
      <c r="CIZ690" s="416"/>
      <c r="CJA690" s="416"/>
      <c r="CJB690" s="417"/>
      <c r="CJC690" s="417"/>
      <c r="CJD690" s="417"/>
      <c r="CJE690" s="417"/>
      <c r="CJF690" s="417"/>
      <c r="CJG690" s="417"/>
      <c r="CJH690" s="417"/>
      <c r="CJI690" s="417"/>
      <c r="CJJ690" s="417"/>
      <c r="CJK690" s="417"/>
      <c r="CJL690" s="417"/>
      <c r="CJM690" s="417"/>
      <c r="CJN690" s="417"/>
      <c r="CJO690" s="417"/>
      <c r="CJP690" s="417"/>
      <c r="CJQ690" s="417"/>
      <c r="CJR690" s="417"/>
      <c r="CJS690" s="417"/>
      <c r="CJT690" s="417"/>
      <c r="CJU690" s="417"/>
      <c r="CJV690" s="417"/>
      <c r="CJW690" s="417"/>
      <c r="CJX690" s="417"/>
      <c r="CJY690" s="417"/>
      <c r="CJZ690" s="418"/>
      <c r="CKA690" s="418"/>
      <c r="CKB690" s="418"/>
      <c r="CKC690" s="418"/>
      <c r="CKD690" s="418"/>
      <c r="CKE690" s="417"/>
      <c r="CKF690" s="417"/>
      <c r="CKG690" s="418"/>
      <c r="CKH690" s="418"/>
      <c r="CKI690" s="417"/>
      <c r="CKJ690" s="417"/>
      <c r="CKK690" s="418"/>
      <c r="CKL690" s="418"/>
      <c r="CKM690" s="417"/>
      <c r="CKN690" s="417"/>
      <c r="CKO690" s="417"/>
      <c r="CKP690" s="417"/>
      <c r="CKQ690" s="417"/>
      <c r="CKR690" s="417"/>
      <c r="CKS690" s="417"/>
      <c r="CKT690" s="418"/>
      <c r="CKU690" s="418"/>
      <c r="CKV690" s="417"/>
      <c r="CKW690" s="417"/>
      <c r="CKX690" s="418"/>
      <c r="CKY690" s="418"/>
      <c r="CKZ690" s="417"/>
      <c r="CLA690" s="417"/>
      <c r="CLB690" s="417"/>
      <c r="CLC690" s="417"/>
      <c r="CLD690" s="417"/>
      <c r="CLE690" s="411"/>
      <c r="CLF690" s="443"/>
      <c r="CLG690" s="417"/>
      <c r="CLH690" s="417"/>
      <c r="CLI690" s="417"/>
      <c r="CLJ690" s="417"/>
      <c r="CLK690" s="417"/>
      <c r="CLL690" s="417"/>
      <c r="CLM690" s="417"/>
      <c r="CLN690" s="416"/>
      <c r="CLO690" s="416"/>
      <c r="CLP690" s="416"/>
      <c r="CLQ690" s="416"/>
      <c r="CLR690" s="416"/>
      <c r="CLS690" s="416"/>
      <c r="CLT690" s="416"/>
      <c r="CLU690" s="416"/>
      <c r="CLV690" s="416"/>
      <c r="CLW690" s="416"/>
      <c r="CLX690" s="416"/>
      <c r="CLY690" s="416"/>
      <c r="CLZ690" s="416"/>
      <c r="CMA690" s="416"/>
      <c r="CMB690" s="416"/>
      <c r="CMC690" s="416"/>
      <c r="CMD690" s="416"/>
      <c r="CME690" s="416"/>
      <c r="CMF690" s="416"/>
      <c r="CMG690" s="416"/>
      <c r="CMH690" s="416"/>
      <c r="CMI690" s="416"/>
      <c r="CMJ690" s="416"/>
      <c r="CMK690" s="416"/>
      <c r="CML690" s="416"/>
      <c r="CMM690" s="416"/>
      <c r="CMN690" s="416"/>
      <c r="CMO690" s="416"/>
      <c r="CMP690" s="416"/>
      <c r="CMQ690" s="416"/>
      <c r="CMR690" s="416"/>
      <c r="CMS690" s="416"/>
      <c r="CMT690" s="416"/>
      <c r="CMU690" s="416"/>
      <c r="CMV690" s="416"/>
      <c r="CMW690" s="416"/>
      <c r="CMX690" s="416"/>
      <c r="CMY690" s="416"/>
      <c r="CMZ690" s="416"/>
      <c r="CNA690" s="416"/>
      <c r="CNB690" s="416"/>
      <c r="CNC690" s="416"/>
      <c r="CND690" s="416"/>
      <c r="CNE690" s="416"/>
      <c r="CNF690" s="417"/>
      <c r="CNG690" s="417"/>
      <c r="CNH690" s="417"/>
      <c r="CNI690" s="417"/>
      <c r="CNJ690" s="417"/>
      <c r="CNK690" s="417"/>
      <c r="CNL690" s="417"/>
      <c r="CNM690" s="417"/>
      <c r="CNN690" s="417"/>
      <c r="CNO690" s="417"/>
      <c r="CNP690" s="417"/>
      <c r="CNQ690" s="417"/>
      <c r="CNR690" s="417"/>
      <c r="CNS690" s="417"/>
      <c r="CNT690" s="417"/>
      <c r="CNU690" s="417"/>
      <c r="CNV690" s="417"/>
      <c r="CNW690" s="417"/>
      <c r="CNX690" s="417"/>
      <c r="CNY690" s="417"/>
      <c r="CNZ690" s="417"/>
      <c r="COA690" s="417"/>
      <c r="COB690" s="417"/>
      <c r="COC690" s="417"/>
      <c r="COD690" s="418"/>
      <c r="COE690" s="418"/>
      <c r="COF690" s="418"/>
      <c r="COG690" s="418"/>
      <c r="COH690" s="418"/>
      <c r="COI690" s="417"/>
      <c r="COJ690" s="417"/>
      <c r="COK690" s="418"/>
      <c r="COL690" s="418"/>
      <c r="COM690" s="417"/>
      <c r="CON690" s="417"/>
      <c r="COO690" s="418"/>
      <c r="COP690" s="418"/>
      <c r="COQ690" s="417"/>
      <c r="COR690" s="417"/>
      <c r="COS690" s="417"/>
      <c r="COT690" s="417"/>
      <c r="COU690" s="417"/>
      <c r="COV690" s="417"/>
      <c r="COW690" s="417"/>
      <c r="COX690" s="418"/>
      <c r="COY690" s="418"/>
      <c r="COZ690" s="417"/>
      <c r="CPA690" s="417"/>
      <c r="CPB690" s="418"/>
      <c r="CPC690" s="418"/>
      <c r="CPD690" s="417"/>
      <c r="CPE690" s="417"/>
      <c r="CPF690" s="417"/>
      <c r="CPG690" s="417"/>
      <c r="CPH690" s="417"/>
      <c r="CPI690" s="411"/>
      <c r="CPJ690" s="443"/>
      <c r="CPK690" s="417"/>
      <c r="CPL690" s="417"/>
      <c r="CPM690" s="417"/>
      <c r="CPN690" s="417"/>
      <c r="CPO690" s="417"/>
      <c r="CPP690" s="417"/>
      <c r="CPQ690" s="417"/>
      <c r="CPR690" s="416"/>
      <c r="CPS690" s="416"/>
      <c r="CPT690" s="416"/>
      <c r="CPU690" s="416"/>
      <c r="CPV690" s="416"/>
      <c r="CPW690" s="416"/>
      <c r="CPX690" s="416"/>
      <c r="CPY690" s="416"/>
      <c r="CPZ690" s="416"/>
      <c r="CQA690" s="416"/>
      <c r="CQB690" s="416"/>
      <c r="CQC690" s="416"/>
      <c r="CQD690" s="416"/>
      <c r="CQE690" s="416"/>
      <c r="CQF690" s="416"/>
      <c r="CQG690" s="416"/>
      <c r="CQH690" s="416"/>
      <c r="CQI690" s="416"/>
      <c r="CQJ690" s="416"/>
      <c r="CQK690" s="416"/>
      <c r="CQL690" s="416"/>
      <c r="CQM690" s="416"/>
      <c r="CQN690" s="416"/>
      <c r="CQO690" s="416"/>
      <c r="CQP690" s="416"/>
      <c r="CQQ690" s="416"/>
      <c r="CQR690" s="416"/>
      <c r="CQS690" s="416"/>
      <c r="CQT690" s="416"/>
      <c r="CQU690" s="416"/>
      <c r="CQV690" s="416"/>
      <c r="CQW690" s="416"/>
      <c r="CQX690" s="416"/>
      <c r="CQY690" s="416"/>
      <c r="CQZ690" s="416"/>
      <c r="CRA690" s="416"/>
      <c r="CRB690" s="416"/>
      <c r="CRC690" s="416"/>
      <c r="CRD690" s="416"/>
      <c r="CRE690" s="416"/>
      <c r="CRF690" s="416"/>
      <c r="CRG690" s="416"/>
      <c r="CRH690" s="416"/>
      <c r="CRI690" s="416"/>
      <c r="CRJ690" s="417"/>
      <c r="CRK690" s="417"/>
      <c r="CRL690" s="417"/>
      <c r="CRM690" s="417"/>
      <c r="CRN690" s="417"/>
      <c r="CRO690" s="417"/>
      <c r="CRP690" s="417"/>
      <c r="CRQ690" s="417"/>
      <c r="CRR690" s="417"/>
      <c r="CRS690" s="417"/>
      <c r="CRT690" s="417"/>
      <c r="CRU690" s="417"/>
      <c r="CRV690" s="417"/>
      <c r="CRW690" s="417"/>
      <c r="CRX690" s="417"/>
      <c r="CRY690" s="417"/>
      <c r="CRZ690" s="417"/>
      <c r="CSA690" s="417"/>
      <c r="CSB690" s="417"/>
      <c r="CSC690" s="417"/>
      <c r="CSD690" s="417"/>
      <c r="CSE690" s="417"/>
      <c r="CSF690" s="417"/>
      <c r="CSG690" s="417"/>
      <c r="CSH690" s="418"/>
      <c r="CSI690" s="418"/>
      <c r="CSJ690" s="418"/>
      <c r="CSK690" s="418"/>
      <c r="CSL690" s="418"/>
      <c r="CSM690" s="417"/>
      <c r="CSN690" s="417"/>
      <c r="CSO690" s="418"/>
      <c r="CSP690" s="418"/>
      <c r="CSQ690" s="417"/>
      <c r="CSR690" s="417"/>
      <c r="CSS690" s="418"/>
      <c r="CST690" s="418"/>
      <c r="CSU690" s="417"/>
      <c r="CSV690" s="417"/>
      <c r="CSW690" s="417"/>
      <c r="CSX690" s="417"/>
      <c r="CSY690" s="417"/>
      <c r="CSZ690" s="417"/>
      <c r="CTA690" s="417"/>
      <c r="CTB690" s="418"/>
      <c r="CTC690" s="418"/>
      <c r="CTD690" s="417"/>
      <c r="CTE690" s="417"/>
      <c r="CTF690" s="418"/>
      <c r="CTG690" s="418"/>
      <c r="CTH690" s="417"/>
      <c r="CTI690" s="417"/>
      <c r="CTJ690" s="417"/>
      <c r="CTK690" s="417"/>
      <c r="CTL690" s="417"/>
      <c r="CTM690" s="411"/>
      <c r="CTN690" s="443"/>
      <c r="CTO690" s="417"/>
      <c r="CTP690" s="417"/>
      <c r="CTQ690" s="417"/>
      <c r="CTR690" s="417"/>
      <c r="CTS690" s="417"/>
      <c r="CTT690" s="417"/>
      <c r="CTU690" s="417"/>
      <c r="CTV690" s="416"/>
      <c r="CTW690" s="416"/>
      <c r="CTX690" s="416"/>
      <c r="CTY690" s="416"/>
      <c r="CTZ690" s="416"/>
      <c r="CUA690" s="416"/>
      <c r="CUB690" s="416"/>
      <c r="CUC690" s="416"/>
      <c r="CUD690" s="416"/>
      <c r="CUE690" s="416"/>
      <c r="CUF690" s="416"/>
      <c r="CUG690" s="416"/>
      <c r="CUH690" s="416"/>
      <c r="CUI690" s="416"/>
      <c r="CUJ690" s="416"/>
      <c r="CUK690" s="416"/>
      <c r="CUL690" s="416"/>
      <c r="CUM690" s="416"/>
      <c r="CUN690" s="416"/>
      <c r="CUO690" s="416"/>
      <c r="CUP690" s="416"/>
      <c r="CUQ690" s="416"/>
      <c r="CUR690" s="416"/>
      <c r="CUS690" s="416"/>
      <c r="CUT690" s="416"/>
      <c r="CUU690" s="416"/>
      <c r="CUV690" s="416"/>
      <c r="CUW690" s="416"/>
      <c r="CUX690" s="416"/>
      <c r="CUY690" s="416"/>
      <c r="CUZ690" s="416"/>
      <c r="CVA690" s="416"/>
      <c r="CVB690" s="416"/>
      <c r="CVC690" s="416"/>
      <c r="CVD690" s="416"/>
      <c r="CVE690" s="416"/>
      <c r="CVF690" s="416"/>
      <c r="CVG690" s="416"/>
      <c r="CVH690" s="416"/>
      <c r="CVI690" s="416"/>
      <c r="CVJ690" s="416"/>
      <c r="CVK690" s="416"/>
      <c r="CVL690" s="416"/>
      <c r="CVM690" s="416"/>
      <c r="CVN690" s="417"/>
      <c r="CVO690" s="417"/>
      <c r="CVP690" s="417"/>
      <c r="CVQ690" s="417"/>
      <c r="CVR690" s="417"/>
      <c r="CVS690" s="417"/>
      <c r="CVT690" s="417"/>
      <c r="CVU690" s="417"/>
      <c r="CVV690" s="417"/>
      <c r="CVW690" s="417"/>
      <c r="CVX690" s="417"/>
      <c r="CVY690" s="417"/>
      <c r="CVZ690" s="417"/>
      <c r="CWA690" s="417"/>
      <c r="CWB690" s="417"/>
      <c r="CWC690" s="417"/>
      <c r="CWD690" s="417"/>
      <c r="CWE690" s="417"/>
      <c r="CWF690" s="417"/>
      <c r="CWG690" s="417"/>
      <c r="CWH690" s="417"/>
      <c r="CWI690" s="417"/>
      <c r="CWJ690" s="417"/>
      <c r="CWK690" s="417"/>
      <c r="CWL690" s="418"/>
      <c r="CWM690" s="418"/>
      <c r="CWN690" s="418"/>
      <c r="CWO690" s="418"/>
      <c r="CWP690" s="418"/>
      <c r="CWQ690" s="417"/>
      <c r="CWR690" s="417"/>
      <c r="CWS690" s="418"/>
      <c r="CWT690" s="418"/>
      <c r="CWU690" s="417"/>
      <c r="CWV690" s="417"/>
      <c r="CWW690" s="418"/>
      <c r="CWX690" s="418"/>
      <c r="CWY690" s="417"/>
      <c r="CWZ690" s="417"/>
      <c r="CXA690" s="417"/>
      <c r="CXB690" s="417"/>
      <c r="CXC690" s="417"/>
      <c r="CXD690" s="417"/>
      <c r="CXE690" s="417"/>
      <c r="CXF690" s="418"/>
      <c r="CXG690" s="418"/>
      <c r="CXH690" s="417"/>
      <c r="CXI690" s="417"/>
      <c r="CXJ690" s="418"/>
      <c r="CXK690" s="418"/>
      <c r="CXL690" s="417"/>
      <c r="CXM690" s="417"/>
      <c r="CXN690" s="417"/>
      <c r="CXO690" s="417"/>
      <c r="CXP690" s="417"/>
      <c r="CXQ690" s="411"/>
      <c r="CXR690" s="443"/>
      <c r="CXS690" s="417"/>
      <c r="CXT690" s="417"/>
      <c r="CXU690" s="417"/>
      <c r="CXV690" s="417"/>
      <c r="CXW690" s="417"/>
      <c r="CXX690" s="417"/>
      <c r="CXY690" s="417"/>
      <c r="CXZ690" s="416"/>
      <c r="CYA690" s="416"/>
      <c r="CYB690" s="416"/>
      <c r="CYC690" s="416"/>
      <c r="CYD690" s="416"/>
      <c r="CYE690" s="416"/>
      <c r="CYF690" s="416"/>
      <c r="CYG690" s="416"/>
      <c r="CYH690" s="416"/>
      <c r="CYI690" s="416"/>
      <c r="CYJ690" s="416"/>
      <c r="CYK690" s="416"/>
      <c r="CYL690" s="416"/>
      <c r="CYM690" s="416"/>
      <c r="CYN690" s="416"/>
      <c r="CYO690" s="416"/>
      <c r="CYP690" s="416"/>
      <c r="CYQ690" s="416"/>
      <c r="CYR690" s="416"/>
      <c r="CYS690" s="416"/>
      <c r="CYT690" s="416"/>
      <c r="CYU690" s="416"/>
      <c r="CYV690" s="416"/>
      <c r="CYW690" s="416"/>
      <c r="CYX690" s="416"/>
      <c r="CYY690" s="416"/>
      <c r="CYZ690" s="416"/>
      <c r="CZA690" s="416"/>
      <c r="CZB690" s="416"/>
      <c r="CZC690" s="416"/>
      <c r="CZD690" s="416"/>
      <c r="CZE690" s="416"/>
      <c r="CZF690" s="416"/>
      <c r="CZG690" s="416"/>
      <c r="CZH690" s="416"/>
      <c r="CZI690" s="416"/>
      <c r="CZJ690" s="416"/>
      <c r="CZK690" s="416"/>
      <c r="CZL690" s="416"/>
      <c r="CZM690" s="416"/>
      <c r="CZN690" s="416"/>
      <c r="CZO690" s="416"/>
      <c r="CZP690" s="416"/>
      <c r="CZQ690" s="416"/>
      <c r="CZR690" s="417"/>
      <c r="CZS690" s="417"/>
      <c r="CZT690" s="417"/>
      <c r="CZU690" s="417"/>
      <c r="CZV690" s="417"/>
      <c r="CZW690" s="417"/>
      <c r="CZX690" s="417"/>
      <c r="CZY690" s="417"/>
      <c r="CZZ690" s="417"/>
      <c r="DAA690" s="417"/>
      <c r="DAB690" s="417"/>
      <c r="DAC690" s="417"/>
      <c r="DAD690" s="417"/>
      <c r="DAE690" s="417"/>
      <c r="DAF690" s="417"/>
      <c r="DAG690" s="417"/>
      <c r="DAH690" s="417"/>
      <c r="DAI690" s="417"/>
      <c r="DAJ690" s="417"/>
      <c r="DAK690" s="417"/>
      <c r="DAL690" s="417"/>
      <c r="DAM690" s="417"/>
      <c r="DAN690" s="417"/>
      <c r="DAO690" s="417"/>
      <c r="DAP690" s="418"/>
      <c r="DAQ690" s="418"/>
      <c r="DAR690" s="418"/>
      <c r="DAS690" s="418"/>
      <c r="DAT690" s="418"/>
      <c r="DAU690" s="417"/>
      <c r="DAV690" s="417"/>
      <c r="DAW690" s="418"/>
      <c r="DAX690" s="418"/>
      <c r="DAY690" s="417"/>
      <c r="DAZ690" s="417"/>
      <c r="DBA690" s="418"/>
      <c r="DBB690" s="418"/>
      <c r="DBC690" s="417"/>
      <c r="DBD690" s="417"/>
      <c r="DBE690" s="417"/>
      <c r="DBF690" s="417"/>
      <c r="DBG690" s="417"/>
      <c r="DBH690" s="417"/>
      <c r="DBI690" s="417"/>
      <c r="DBJ690" s="418"/>
      <c r="DBK690" s="418"/>
      <c r="DBL690" s="417"/>
      <c r="DBM690" s="417"/>
      <c r="DBN690" s="418"/>
      <c r="DBO690" s="418"/>
      <c r="DBP690" s="417"/>
      <c r="DBQ690" s="417"/>
      <c r="DBR690" s="417"/>
      <c r="DBS690" s="417"/>
      <c r="DBT690" s="417"/>
      <c r="DBU690" s="411"/>
      <c r="DBV690" s="443"/>
      <c r="DBW690" s="417"/>
      <c r="DBX690" s="417"/>
      <c r="DBY690" s="417"/>
      <c r="DBZ690" s="417"/>
      <c r="DCA690" s="417"/>
      <c r="DCB690" s="417"/>
      <c r="DCC690" s="417"/>
      <c r="DCD690" s="416"/>
      <c r="DCE690" s="416"/>
      <c r="DCF690" s="416"/>
      <c r="DCG690" s="416"/>
      <c r="DCH690" s="416"/>
      <c r="DCI690" s="416"/>
      <c r="DCJ690" s="416"/>
      <c r="DCK690" s="416"/>
      <c r="DCL690" s="416"/>
      <c r="DCM690" s="416"/>
      <c r="DCN690" s="416"/>
      <c r="DCO690" s="416"/>
      <c r="DCP690" s="416"/>
      <c r="DCQ690" s="416"/>
      <c r="DCR690" s="416"/>
      <c r="DCS690" s="416"/>
      <c r="DCT690" s="416"/>
      <c r="DCU690" s="416"/>
      <c r="DCV690" s="416"/>
      <c r="DCW690" s="416"/>
      <c r="DCX690" s="416"/>
      <c r="DCY690" s="416"/>
      <c r="DCZ690" s="416"/>
      <c r="DDA690" s="416"/>
      <c r="DDB690" s="416"/>
      <c r="DDC690" s="416"/>
      <c r="DDD690" s="416"/>
      <c r="DDE690" s="416"/>
      <c r="DDF690" s="416"/>
      <c r="DDG690" s="416"/>
      <c r="DDH690" s="416"/>
      <c r="DDI690" s="416"/>
      <c r="DDJ690" s="416"/>
      <c r="DDK690" s="416"/>
      <c r="DDL690" s="416"/>
      <c r="DDM690" s="416"/>
      <c r="DDN690" s="416"/>
      <c r="DDO690" s="416"/>
      <c r="DDP690" s="416"/>
      <c r="DDQ690" s="416"/>
      <c r="DDR690" s="416"/>
      <c r="DDS690" s="416"/>
      <c r="DDT690" s="416"/>
      <c r="DDU690" s="416"/>
      <c r="DDV690" s="417"/>
      <c r="DDW690" s="417"/>
      <c r="DDX690" s="417"/>
      <c r="DDY690" s="417"/>
      <c r="DDZ690" s="417"/>
      <c r="DEA690" s="417"/>
      <c r="DEB690" s="417"/>
      <c r="DEC690" s="417"/>
      <c r="DED690" s="417"/>
      <c r="DEE690" s="417"/>
      <c r="DEF690" s="417"/>
      <c r="DEG690" s="417"/>
      <c r="DEH690" s="417"/>
      <c r="DEI690" s="417"/>
      <c r="DEJ690" s="417"/>
      <c r="DEK690" s="417"/>
      <c r="DEL690" s="417"/>
      <c r="DEM690" s="417"/>
      <c r="DEN690" s="417"/>
      <c r="DEO690" s="417"/>
      <c r="DEP690" s="417"/>
      <c r="DEQ690" s="417"/>
      <c r="DER690" s="417"/>
      <c r="DES690" s="417"/>
      <c r="DET690" s="418"/>
      <c r="DEU690" s="418"/>
      <c r="DEV690" s="418"/>
      <c r="DEW690" s="418"/>
      <c r="DEX690" s="418"/>
      <c r="DEY690" s="417"/>
      <c r="DEZ690" s="417"/>
      <c r="DFA690" s="418"/>
      <c r="DFB690" s="418"/>
      <c r="DFC690" s="417"/>
      <c r="DFD690" s="417"/>
      <c r="DFE690" s="418"/>
      <c r="DFF690" s="418"/>
      <c r="DFG690" s="417"/>
      <c r="DFH690" s="417"/>
      <c r="DFI690" s="417"/>
      <c r="DFJ690" s="417"/>
      <c r="DFK690" s="417"/>
      <c r="DFL690" s="417"/>
      <c r="DFM690" s="417"/>
      <c r="DFN690" s="418"/>
      <c r="DFO690" s="418"/>
      <c r="DFP690" s="417"/>
      <c r="DFQ690" s="417"/>
      <c r="DFR690" s="418"/>
      <c r="DFS690" s="418"/>
      <c r="DFT690" s="417"/>
      <c r="DFU690" s="417"/>
      <c r="DFV690" s="417"/>
      <c r="DFW690" s="417"/>
      <c r="DFX690" s="417"/>
      <c r="DFY690" s="411"/>
      <c r="DFZ690" s="443"/>
      <c r="DGA690" s="417"/>
      <c r="DGB690" s="417"/>
      <c r="DGC690" s="417"/>
      <c r="DGD690" s="417"/>
      <c r="DGE690" s="417"/>
      <c r="DGF690" s="417"/>
      <c r="DGG690" s="417"/>
      <c r="DGH690" s="416"/>
      <c r="DGI690" s="416"/>
      <c r="DGJ690" s="416"/>
      <c r="DGK690" s="416"/>
      <c r="DGL690" s="416"/>
      <c r="DGM690" s="416"/>
      <c r="DGN690" s="416"/>
      <c r="DGO690" s="416"/>
      <c r="DGP690" s="416"/>
      <c r="DGQ690" s="416"/>
      <c r="DGR690" s="416"/>
      <c r="DGS690" s="416"/>
      <c r="DGT690" s="416"/>
      <c r="DGU690" s="416"/>
      <c r="DGV690" s="416"/>
      <c r="DGW690" s="416"/>
      <c r="DGX690" s="416"/>
      <c r="DGY690" s="416"/>
      <c r="DGZ690" s="416"/>
      <c r="DHA690" s="416"/>
      <c r="DHB690" s="416"/>
      <c r="DHC690" s="416"/>
      <c r="DHD690" s="416"/>
      <c r="DHE690" s="416"/>
      <c r="DHF690" s="416"/>
      <c r="DHG690" s="416"/>
      <c r="DHH690" s="416"/>
      <c r="DHI690" s="416"/>
      <c r="DHJ690" s="416"/>
      <c r="DHK690" s="416"/>
      <c r="DHL690" s="416"/>
      <c r="DHM690" s="416"/>
      <c r="DHN690" s="416"/>
      <c r="DHO690" s="416"/>
      <c r="DHP690" s="416"/>
      <c r="DHQ690" s="416"/>
      <c r="DHR690" s="416"/>
      <c r="DHS690" s="416"/>
      <c r="DHT690" s="416"/>
      <c r="DHU690" s="416"/>
      <c r="DHV690" s="416"/>
      <c r="DHW690" s="416"/>
      <c r="DHX690" s="416"/>
      <c r="DHY690" s="416"/>
      <c r="DHZ690" s="417"/>
      <c r="DIA690" s="417"/>
      <c r="DIB690" s="417"/>
      <c r="DIC690" s="417"/>
      <c r="DID690" s="417"/>
      <c r="DIE690" s="417"/>
      <c r="DIF690" s="417"/>
      <c r="DIG690" s="417"/>
      <c r="DIH690" s="417"/>
      <c r="DII690" s="417"/>
      <c r="DIJ690" s="417"/>
      <c r="DIK690" s="417"/>
      <c r="DIL690" s="417"/>
      <c r="DIM690" s="417"/>
      <c r="DIN690" s="417"/>
      <c r="DIO690" s="417"/>
      <c r="DIP690" s="417"/>
      <c r="DIQ690" s="417"/>
      <c r="DIR690" s="417"/>
      <c r="DIS690" s="417"/>
      <c r="DIT690" s="417"/>
      <c r="DIU690" s="417"/>
      <c r="DIV690" s="417"/>
      <c r="DIW690" s="417"/>
      <c r="DIX690" s="418"/>
      <c r="DIY690" s="418"/>
      <c r="DIZ690" s="418"/>
      <c r="DJA690" s="418"/>
      <c r="DJB690" s="418"/>
      <c r="DJC690" s="417"/>
      <c r="DJD690" s="417"/>
      <c r="DJE690" s="418"/>
      <c r="DJF690" s="418"/>
      <c r="DJG690" s="417"/>
      <c r="DJH690" s="417"/>
      <c r="DJI690" s="418"/>
      <c r="DJJ690" s="418"/>
      <c r="DJK690" s="417"/>
      <c r="DJL690" s="417"/>
      <c r="DJM690" s="417"/>
      <c r="DJN690" s="417"/>
      <c r="DJO690" s="417"/>
      <c r="DJP690" s="417"/>
      <c r="DJQ690" s="417"/>
      <c r="DJR690" s="418"/>
      <c r="DJS690" s="418"/>
      <c r="DJT690" s="417"/>
      <c r="DJU690" s="417"/>
      <c r="DJV690" s="418"/>
      <c r="DJW690" s="418"/>
      <c r="DJX690" s="417"/>
      <c r="DJY690" s="417"/>
      <c r="DJZ690" s="417"/>
      <c r="DKA690" s="417"/>
      <c r="DKB690" s="417"/>
      <c r="DKC690" s="411"/>
      <c r="DKD690" s="443"/>
      <c r="DKE690" s="417"/>
      <c r="DKF690" s="417"/>
      <c r="DKG690" s="417"/>
      <c r="DKH690" s="417"/>
      <c r="DKI690" s="417"/>
      <c r="DKJ690" s="417"/>
      <c r="DKK690" s="417"/>
      <c r="DKL690" s="416"/>
      <c r="DKM690" s="416"/>
      <c r="DKN690" s="416"/>
      <c r="DKO690" s="416"/>
      <c r="DKP690" s="416"/>
      <c r="DKQ690" s="416"/>
      <c r="DKR690" s="416"/>
      <c r="DKS690" s="416"/>
      <c r="DKT690" s="416"/>
      <c r="DKU690" s="416"/>
      <c r="DKV690" s="416"/>
      <c r="DKW690" s="416"/>
      <c r="DKX690" s="416"/>
      <c r="DKY690" s="416"/>
      <c r="DKZ690" s="416"/>
      <c r="DLA690" s="416"/>
      <c r="DLB690" s="416"/>
      <c r="DLC690" s="416"/>
      <c r="DLD690" s="416"/>
      <c r="DLE690" s="416"/>
      <c r="DLF690" s="416"/>
      <c r="DLG690" s="416"/>
      <c r="DLH690" s="416"/>
      <c r="DLI690" s="416"/>
      <c r="DLJ690" s="416"/>
      <c r="DLK690" s="416"/>
      <c r="DLL690" s="416"/>
      <c r="DLM690" s="416"/>
      <c r="DLN690" s="416"/>
      <c r="DLO690" s="416"/>
      <c r="DLP690" s="416"/>
      <c r="DLQ690" s="416"/>
      <c r="DLR690" s="416"/>
      <c r="DLS690" s="416"/>
      <c r="DLT690" s="416"/>
      <c r="DLU690" s="416"/>
      <c r="DLV690" s="416"/>
      <c r="DLW690" s="416"/>
      <c r="DLX690" s="416"/>
      <c r="DLY690" s="416"/>
      <c r="DLZ690" s="416"/>
      <c r="DMA690" s="416"/>
      <c r="DMB690" s="416"/>
      <c r="DMC690" s="416"/>
      <c r="DMD690" s="417"/>
      <c r="DME690" s="417"/>
      <c r="DMF690" s="417"/>
      <c r="DMG690" s="417"/>
      <c r="DMH690" s="417"/>
      <c r="DMI690" s="417"/>
      <c r="DMJ690" s="417"/>
      <c r="DMK690" s="417"/>
      <c r="DML690" s="417"/>
      <c r="DMM690" s="417"/>
      <c r="DMN690" s="417"/>
      <c r="DMO690" s="417"/>
      <c r="DMP690" s="417"/>
      <c r="DMQ690" s="417"/>
      <c r="DMR690" s="417"/>
      <c r="DMS690" s="417"/>
      <c r="DMT690" s="417"/>
      <c r="DMU690" s="417"/>
      <c r="DMV690" s="417"/>
      <c r="DMW690" s="417"/>
      <c r="DMX690" s="417"/>
      <c r="DMY690" s="417"/>
      <c r="DMZ690" s="417"/>
      <c r="DNA690" s="417"/>
      <c r="DNB690" s="418"/>
      <c r="DNC690" s="418"/>
      <c r="DND690" s="418"/>
      <c r="DNE690" s="418"/>
      <c r="DNF690" s="418"/>
      <c r="DNG690" s="417"/>
      <c r="DNH690" s="417"/>
      <c r="DNI690" s="418"/>
      <c r="DNJ690" s="418"/>
      <c r="DNK690" s="417"/>
      <c r="DNL690" s="417"/>
      <c r="DNM690" s="418"/>
      <c r="DNN690" s="418"/>
      <c r="DNO690" s="417"/>
      <c r="DNP690" s="417"/>
      <c r="DNQ690" s="417"/>
      <c r="DNR690" s="417"/>
      <c r="DNS690" s="417"/>
      <c r="DNT690" s="417"/>
      <c r="DNU690" s="417"/>
      <c r="DNV690" s="418"/>
      <c r="DNW690" s="418"/>
      <c r="DNX690" s="417"/>
      <c r="DNY690" s="417"/>
      <c r="DNZ690" s="418"/>
      <c r="DOA690" s="418"/>
      <c r="DOB690" s="417"/>
      <c r="DOC690" s="417"/>
      <c r="DOD690" s="417"/>
      <c r="DOE690" s="417"/>
      <c r="DOF690" s="417"/>
      <c r="DOG690" s="411"/>
      <c r="DOH690" s="443"/>
      <c r="DOI690" s="417"/>
      <c r="DOJ690" s="417"/>
      <c r="DOK690" s="417"/>
      <c r="DOL690" s="417"/>
      <c r="DOM690" s="417"/>
      <c r="DON690" s="417"/>
      <c r="DOO690" s="417"/>
      <c r="DOP690" s="416"/>
      <c r="DOQ690" s="416"/>
      <c r="DOR690" s="416"/>
      <c r="DOS690" s="416"/>
      <c r="DOT690" s="416"/>
      <c r="DOU690" s="416"/>
      <c r="DOV690" s="416"/>
      <c r="DOW690" s="416"/>
      <c r="DOX690" s="416"/>
      <c r="DOY690" s="416"/>
      <c r="DOZ690" s="416"/>
      <c r="DPA690" s="416"/>
      <c r="DPB690" s="416"/>
      <c r="DPC690" s="416"/>
      <c r="DPD690" s="416"/>
      <c r="DPE690" s="416"/>
      <c r="DPF690" s="416"/>
      <c r="DPG690" s="416"/>
      <c r="DPH690" s="416"/>
      <c r="DPI690" s="416"/>
      <c r="DPJ690" s="416"/>
      <c r="DPK690" s="416"/>
      <c r="DPL690" s="416"/>
      <c r="DPM690" s="416"/>
      <c r="DPN690" s="416"/>
      <c r="DPO690" s="416"/>
      <c r="DPP690" s="416"/>
      <c r="DPQ690" s="416"/>
      <c r="DPR690" s="416"/>
      <c r="DPS690" s="416"/>
      <c r="DPT690" s="416"/>
      <c r="DPU690" s="416"/>
      <c r="DPV690" s="416"/>
      <c r="DPW690" s="416"/>
      <c r="DPX690" s="416"/>
      <c r="DPY690" s="416"/>
      <c r="DPZ690" s="416"/>
      <c r="DQA690" s="416"/>
      <c r="DQB690" s="416"/>
      <c r="DQC690" s="416"/>
      <c r="DQD690" s="416"/>
      <c r="DQE690" s="416"/>
      <c r="DQF690" s="416"/>
      <c r="DQG690" s="416"/>
      <c r="DQH690" s="417"/>
      <c r="DQI690" s="417"/>
      <c r="DQJ690" s="417"/>
      <c r="DQK690" s="417"/>
      <c r="DQL690" s="417"/>
      <c r="DQM690" s="417"/>
      <c r="DQN690" s="417"/>
      <c r="DQO690" s="417"/>
      <c r="DQP690" s="417"/>
      <c r="DQQ690" s="417"/>
      <c r="DQR690" s="417"/>
      <c r="DQS690" s="417"/>
      <c r="DQT690" s="417"/>
      <c r="DQU690" s="417"/>
      <c r="DQV690" s="417"/>
      <c r="DQW690" s="417"/>
      <c r="DQX690" s="417"/>
      <c r="DQY690" s="417"/>
      <c r="DQZ690" s="417"/>
      <c r="DRA690" s="417"/>
      <c r="DRB690" s="417"/>
      <c r="DRC690" s="417"/>
      <c r="DRD690" s="417"/>
      <c r="DRE690" s="417"/>
      <c r="DRF690" s="418"/>
      <c r="DRG690" s="418"/>
      <c r="DRH690" s="418"/>
      <c r="DRI690" s="418"/>
      <c r="DRJ690" s="418"/>
      <c r="DRK690" s="417"/>
      <c r="DRL690" s="417"/>
      <c r="DRM690" s="418"/>
      <c r="DRN690" s="418"/>
      <c r="DRO690" s="417"/>
      <c r="DRP690" s="417"/>
      <c r="DRQ690" s="418"/>
      <c r="DRR690" s="418"/>
      <c r="DRS690" s="417"/>
      <c r="DRT690" s="417"/>
      <c r="DRU690" s="417"/>
      <c r="DRV690" s="417"/>
      <c r="DRW690" s="417"/>
      <c r="DRX690" s="417"/>
      <c r="DRY690" s="417"/>
      <c r="DRZ690" s="418"/>
      <c r="DSA690" s="418"/>
      <c r="DSB690" s="417"/>
      <c r="DSC690" s="417"/>
      <c r="DSD690" s="418"/>
      <c r="DSE690" s="418"/>
      <c r="DSF690" s="417"/>
      <c r="DSG690" s="417"/>
      <c r="DSH690" s="417"/>
      <c r="DSI690" s="417"/>
      <c r="DSJ690" s="417"/>
      <c r="DSK690" s="411"/>
      <c r="DSL690" s="443"/>
      <c r="DSM690" s="417"/>
      <c r="DSN690" s="417"/>
      <c r="DSO690" s="417"/>
      <c r="DSP690" s="417"/>
      <c r="DSQ690" s="417"/>
      <c r="DSR690" s="417"/>
      <c r="DSS690" s="417"/>
      <c r="DST690" s="416"/>
      <c r="DSU690" s="416"/>
      <c r="DSV690" s="416"/>
      <c r="DSW690" s="416"/>
      <c r="DSX690" s="416"/>
      <c r="DSY690" s="416"/>
      <c r="DSZ690" s="416"/>
      <c r="DTA690" s="416"/>
      <c r="DTB690" s="416"/>
      <c r="DTC690" s="416"/>
      <c r="DTD690" s="416"/>
      <c r="DTE690" s="416"/>
      <c r="DTF690" s="416"/>
      <c r="DTG690" s="416"/>
      <c r="DTH690" s="416"/>
      <c r="DTI690" s="416"/>
      <c r="DTJ690" s="416"/>
      <c r="DTK690" s="416"/>
      <c r="DTL690" s="416"/>
      <c r="DTM690" s="416"/>
      <c r="DTN690" s="416"/>
      <c r="DTO690" s="416"/>
      <c r="DTP690" s="416"/>
      <c r="DTQ690" s="416"/>
      <c r="DTR690" s="416"/>
      <c r="DTS690" s="416"/>
      <c r="DTT690" s="416"/>
      <c r="DTU690" s="416"/>
      <c r="DTV690" s="416"/>
      <c r="DTW690" s="416"/>
      <c r="DTX690" s="416"/>
      <c r="DTY690" s="416"/>
      <c r="DTZ690" s="416"/>
      <c r="DUA690" s="416"/>
      <c r="DUB690" s="416"/>
      <c r="DUC690" s="416"/>
      <c r="DUD690" s="416"/>
      <c r="DUE690" s="416"/>
      <c r="DUF690" s="416"/>
      <c r="DUG690" s="416"/>
      <c r="DUH690" s="416"/>
      <c r="DUI690" s="416"/>
      <c r="DUJ690" s="416"/>
      <c r="DUK690" s="416"/>
      <c r="DUL690" s="417"/>
      <c r="DUM690" s="417"/>
      <c r="DUN690" s="417"/>
      <c r="DUO690" s="417"/>
      <c r="DUP690" s="417"/>
      <c r="DUQ690" s="417"/>
      <c r="DUR690" s="417"/>
      <c r="DUS690" s="417"/>
      <c r="DUT690" s="417"/>
      <c r="DUU690" s="417"/>
      <c r="DUV690" s="417"/>
      <c r="DUW690" s="417"/>
      <c r="DUX690" s="417"/>
      <c r="DUY690" s="417"/>
      <c r="DUZ690" s="417"/>
      <c r="DVA690" s="417"/>
      <c r="DVB690" s="417"/>
      <c r="DVC690" s="417"/>
      <c r="DVD690" s="417"/>
      <c r="DVE690" s="417"/>
      <c r="DVF690" s="417"/>
      <c r="DVG690" s="417"/>
      <c r="DVH690" s="417"/>
      <c r="DVI690" s="417"/>
      <c r="DVJ690" s="418"/>
      <c r="DVK690" s="418"/>
      <c r="DVL690" s="418"/>
      <c r="DVM690" s="418"/>
      <c r="DVN690" s="418"/>
      <c r="DVO690" s="417"/>
      <c r="DVP690" s="417"/>
      <c r="DVQ690" s="418"/>
      <c r="DVR690" s="418"/>
      <c r="DVS690" s="417"/>
      <c r="DVT690" s="417"/>
      <c r="DVU690" s="418"/>
      <c r="DVV690" s="418"/>
      <c r="DVW690" s="417"/>
      <c r="DVX690" s="417"/>
      <c r="DVY690" s="417"/>
      <c r="DVZ690" s="417"/>
      <c r="DWA690" s="417"/>
      <c r="DWB690" s="417"/>
      <c r="DWC690" s="417"/>
      <c r="DWD690" s="418"/>
      <c r="DWE690" s="418"/>
      <c r="DWF690" s="417"/>
      <c r="DWG690" s="417"/>
      <c r="DWH690" s="418"/>
      <c r="DWI690" s="418"/>
      <c r="DWJ690" s="417"/>
      <c r="DWK690" s="417"/>
      <c r="DWL690" s="417"/>
      <c r="DWM690" s="417"/>
      <c r="DWN690" s="417"/>
      <c r="DWO690" s="411"/>
      <c r="DWP690" s="443"/>
      <c r="DWQ690" s="417"/>
      <c r="DWR690" s="417"/>
      <c r="DWS690" s="417"/>
      <c r="DWT690" s="417"/>
      <c r="DWU690" s="417"/>
      <c r="DWV690" s="417"/>
      <c r="DWW690" s="417"/>
      <c r="DWX690" s="416"/>
      <c r="DWY690" s="416"/>
      <c r="DWZ690" s="416"/>
      <c r="DXA690" s="416"/>
      <c r="DXB690" s="416"/>
      <c r="DXC690" s="416"/>
      <c r="DXD690" s="416"/>
      <c r="DXE690" s="416"/>
      <c r="DXF690" s="416"/>
      <c r="DXG690" s="416"/>
      <c r="DXH690" s="416"/>
      <c r="DXI690" s="416"/>
      <c r="DXJ690" s="416"/>
      <c r="DXK690" s="416"/>
      <c r="DXL690" s="416"/>
      <c r="DXM690" s="416"/>
      <c r="DXN690" s="416"/>
      <c r="DXO690" s="416"/>
      <c r="DXP690" s="416"/>
      <c r="DXQ690" s="416"/>
      <c r="DXR690" s="416"/>
      <c r="DXS690" s="416"/>
      <c r="DXT690" s="416"/>
      <c r="DXU690" s="416"/>
      <c r="DXV690" s="416"/>
      <c r="DXW690" s="416"/>
      <c r="DXX690" s="416"/>
      <c r="DXY690" s="416"/>
      <c r="DXZ690" s="416"/>
      <c r="DYA690" s="416"/>
      <c r="DYB690" s="416"/>
      <c r="DYC690" s="416"/>
      <c r="DYD690" s="416"/>
      <c r="DYE690" s="416"/>
      <c r="DYF690" s="416"/>
      <c r="DYG690" s="416"/>
      <c r="DYH690" s="416"/>
      <c r="DYI690" s="416"/>
      <c r="DYJ690" s="416"/>
      <c r="DYK690" s="416"/>
      <c r="DYL690" s="416"/>
      <c r="DYM690" s="416"/>
      <c r="DYN690" s="416"/>
      <c r="DYO690" s="416"/>
      <c r="DYP690" s="417"/>
      <c r="DYQ690" s="417"/>
      <c r="DYR690" s="417"/>
      <c r="DYS690" s="417"/>
      <c r="DYT690" s="417"/>
      <c r="DYU690" s="417"/>
      <c r="DYV690" s="417"/>
      <c r="DYW690" s="417"/>
      <c r="DYX690" s="417"/>
      <c r="DYY690" s="417"/>
      <c r="DYZ690" s="417"/>
      <c r="DZA690" s="417"/>
      <c r="DZB690" s="417"/>
      <c r="DZC690" s="417"/>
      <c r="DZD690" s="417"/>
      <c r="DZE690" s="417"/>
      <c r="DZF690" s="417"/>
      <c r="DZG690" s="417"/>
      <c r="DZH690" s="417"/>
      <c r="DZI690" s="417"/>
      <c r="DZJ690" s="417"/>
      <c r="DZK690" s="417"/>
      <c r="DZL690" s="417"/>
      <c r="DZM690" s="417"/>
      <c r="DZN690" s="418"/>
      <c r="DZO690" s="418"/>
      <c r="DZP690" s="418"/>
      <c r="DZQ690" s="418"/>
      <c r="DZR690" s="418"/>
      <c r="DZS690" s="417"/>
      <c r="DZT690" s="417"/>
      <c r="DZU690" s="418"/>
      <c r="DZV690" s="418"/>
      <c r="DZW690" s="417"/>
      <c r="DZX690" s="417"/>
      <c r="DZY690" s="418"/>
      <c r="DZZ690" s="418"/>
      <c r="EAA690" s="417"/>
      <c r="EAB690" s="417"/>
      <c r="EAC690" s="417"/>
      <c r="EAD690" s="417"/>
      <c r="EAE690" s="417"/>
      <c r="EAF690" s="417"/>
      <c r="EAG690" s="417"/>
      <c r="EAH690" s="418"/>
      <c r="EAI690" s="418"/>
      <c r="EAJ690" s="417"/>
      <c r="EAK690" s="417"/>
      <c r="EAL690" s="418"/>
      <c r="EAM690" s="418"/>
      <c r="EAN690" s="417"/>
      <c r="EAO690" s="417"/>
      <c r="EAP690" s="417"/>
      <c r="EAQ690" s="417"/>
      <c r="EAR690" s="417"/>
      <c r="EAS690" s="411"/>
      <c r="EAT690" s="443"/>
      <c r="EAU690" s="417"/>
      <c r="EAV690" s="417"/>
      <c r="EAW690" s="417"/>
      <c r="EAX690" s="417"/>
      <c r="EAY690" s="417"/>
      <c r="EAZ690" s="417"/>
      <c r="EBA690" s="417"/>
      <c r="EBB690" s="416"/>
      <c r="EBC690" s="416"/>
      <c r="EBD690" s="416"/>
      <c r="EBE690" s="416"/>
      <c r="EBF690" s="416"/>
      <c r="EBG690" s="416"/>
      <c r="EBH690" s="416"/>
      <c r="EBI690" s="416"/>
      <c r="EBJ690" s="416"/>
      <c r="EBK690" s="416"/>
      <c r="EBL690" s="416"/>
      <c r="EBM690" s="416"/>
      <c r="EBN690" s="416"/>
      <c r="EBO690" s="416"/>
      <c r="EBP690" s="416"/>
      <c r="EBQ690" s="416"/>
      <c r="EBR690" s="416"/>
      <c r="EBS690" s="416"/>
      <c r="EBT690" s="416"/>
      <c r="EBU690" s="416"/>
      <c r="EBV690" s="416"/>
      <c r="EBW690" s="416"/>
      <c r="EBX690" s="416"/>
      <c r="EBY690" s="416"/>
      <c r="EBZ690" s="416"/>
      <c r="ECA690" s="416"/>
      <c r="ECB690" s="416"/>
      <c r="ECC690" s="416"/>
      <c r="ECD690" s="416"/>
      <c r="ECE690" s="416"/>
      <c r="ECF690" s="416"/>
      <c r="ECG690" s="416"/>
      <c r="ECH690" s="416"/>
      <c r="ECI690" s="416"/>
      <c r="ECJ690" s="416"/>
      <c r="ECK690" s="416"/>
      <c r="ECL690" s="416"/>
      <c r="ECM690" s="416"/>
      <c r="ECN690" s="416"/>
      <c r="ECO690" s="416"/>
      <c r="ECP690" s="416"/>
      <c r="ECQ690" s="416"/>
      <c r="ECR690" s="416"/>
      <c r="ECS690" s="416"/>
      <c r="ECT690" s="417"/>
      <c r="ECU690" s="417"/>
      <c r="ECV690" s="417"/>
      <c r="ECW690" s="417"/>
      <c r="ECX690" s="417"/>
      <c r="ECY690" s="417"/>
      <c r="ECZ690" s="417"/>
      <c r="EDA690" s="417"/>
      <c r="EDB690" s="417"/>
      <c r="EDC690" s="417"/>
      <c r="EDD690" s="417"/>
      <c r="EDE690" s="417"/>
      <c r="EDF690" s="417"/>
      <c r="EDG690" s="417"/>
      <c r="EDH690" s="417"/>
      <c r="EDI690" s="417"/>
      <c r="EDJ690" s="417"/>
      <c r="EDK690" s="417"/>
      <c r="EDL690" s="417"/>
      <c r="EDM690" s="417"/>
      <c r="EDN690" s="417"/>
      <c r="EDO690" s="417"/>
      <c r="EDP690" s="417"/>
      <c r="EDQ690" s="417"/>
      <c r="EDR690" s="418"/>
      <c r="EDS690" s="418"/>
      <c r="EDT690" s="418"/>
      <c r="EDU690" s="418"/>
      <c r="EDV690" s="418"/>
      <c r="EDW690" s="417"/>
      <c r="EDX690" s="417"/>
      <c r="EDY690" s="418"/>
      <c r="EDZ690" s="418"/>
      <c r="EEA690" s="417"/>
      <c r="EEB690" s="417"/>
      <c r="EEC690" s="418"/>
      <c r="EED690" s="418"/>
      <c r="EEE690" s="417"/>
      <c r="EEF690" s="417"/>
      <c r="EEG690" s="417"/>
      <c r="EEH690" s="417"/>
      <c r="EEI690" s="417"/>
      <c r="EEJ690" s="417"/>
      <c r="EEK690" s="417"/>
      <c r="EEL690" s="418"/>
      <c r="EEM690" s="418"/>
      <c r="EEN690" s="417"/>
      <c r="EEO690" s="417"/>
      <c r="EEP690" s="418"/>
      <c r="EEQ690" s="418"/>
      <c r="EER690" s="417"/>
      <c r="EES690" s="417"/>
      <c r="EET690" s="417"/>
      <c r="EEU690" s="417"/>
      <c r="EEV690" s="417"/>
      <c r="EEW690" s="411"/>
      <c r="EEX690" s="443"/>
      <c r="EEY690" s="417"/>
      <c r="EEZ690" s="417"/>
      <c r="EFA690" s="417"/>
      <c r="EFB690" s="417"/>
      <c r="EFC690" s="417"/>
      <c r="EFD690" s="417"/>
      <c r="EFE690" s="417"/>
      <c r="EFF690" s="416"/>
      <c r="EFG690" s="416"/>
      <c r="EFH690" s="416"/>
      <c r="EFI690" s="416"/>
      <c r="EFJ690" s="416"/>
      <c r="EFK690" s="416"/>
      <c r="EFL690" s="416"/>
      <c r="EFM690" s="416"/>
      <c r="EFN690" s="416"/>
      <c r="EFO690" s="416"/>
      <c r="EFP690" s="416"/>
      <c r="EFQ690" s="416"/>
      <c r="EFR690" s="416"/>
      <c r="EFS690" s="416"/>
      <c r="EFT690" s="416"/>
      <c r="EFU690" s="416"/>
      <c r="EFV690" s="416"/>
      <c r="EFW690" s="416"/>
      <c r="EFX690" s="416"/>
      <c r="EFY690" s="416"/>
      <c r="EFZ690" s="416"/>
      <c r="EGA690" s="416"/>
      <c r="EGB690" s="416"/>
      <c r="EGC690" s="416"/>
      <c r="EGD690" s="416"/>
      <c r="EGE690" s="416"/>
      <c r="EGF690" s="416"/>
      <c r="EGG690" s="416"/>
      <c r="EGH690" s="416"/>
      <c r="EGI690" s="416"/>
      <c r="EGJ690" s="416"/>
      <c r="EGK690" s="416"/>
      <c r="EGL690" s="416"/>
      <c r="EGM690" s="416"/>
      <c r="EGN690" s="416"/>
      <c r="EGO690" s="416"/>
      <c r="EGP690" s="416"/>
      <c r="EGQ690" s="416"/>
      <c r="EGR690" s="416"/>
      <c r="EGS690" s="416"/>
      <c r="EGT690" s="416"/>
      <c r="EGU690" s="416"/>
      <c r="EGV690" s="416"/>
      <c r="EGW690" s="416"/>
      <c r="EGX690" s="417"/>
      <c r="EGY690" s="417"/>
      <c r="EGZ690" s="417"/>
      <c r="EHA690" s="417"/>
      <c r="EHB690" s="417"/>
      <c r="EHC690" s="417"/>
      <c r="EHD690" s="417"/>
      <c r="EHE690" s="417"/>
      <c r="EHF690" s="417"/>
      <c r="EHG690" s="417"/>
      <c r="EHH690" s="417"/>
      <c r="EHI690" s="417"/>
      <c r="EHJ690" s="417"/>
      <c r="EHK690" s="417"/>
      <c r="EHL690" s="417"/>
      <c r="EHM690" s="417"/>
      <c r="EHN690" s="417"/>
      <c r="EHO690" s="417"/>
      <c r="EHP690" s="417"/>
      <c r="EHQ690" s="417"/>
      <c r="EHR690" s="417"/>
      <c r="EHS690" s="417"/>
      <c r="EHT690" s="417"/>
      <c r="EHU690" s="417"/>
      <c r="EHV690" s="418"/>
      <c r="EHW690" s="418"/>
      <c r="EHX690" s="418"/>
      <c r="EHY690" s="418"/>
      <c r="EHZ690" s="418"/>
      <c r="EIA690" s="417"/>
      <c r="EIB690" s="417"/>
      <c r="EIC690" s="418"/>
      <c r="EID690" s="418"/>
      <c r="EIE690" s="417"/>
      <c r="EIF690" s="417"/>
      <c r="EIG690" s="418"/>
      <c r="EIH690" s="418"/>
      <c r="EII690" s="417"/>
      <c r="EIJ690" s="417"/>
      <c r="EIK690" s="417"/>
      <c r="EIL690" s="417"/>
      <c r="EIM690" s="417"/>
      <c r="EIN690" s="417"/>
      <c r="EIO690" s="417"/>
      <c r="EIP690" s="418"/>
      <c r="EIQ690" s="418"/>
      <c r="EIR690" s="417"/>
      <c r="EIS690" s="417"/>
      <c r="EIT690" s="418"/>
      <c r="EIU690" s="418"/>
      <c r="EIV690" s="417"/>
      <c r="EIW690" s="417"/>
      <c r="EIX690" s="417"/>
      <c r="EIY690" s="417"/>
      <c r="EIZ690" s="417"/>
      <c r="EJA690" s="411"/>
      <c r="EJB690" s="443"/>
      <c r="EJC690" s="417"/>
      <c r="EJD690" s="417"/>
      <c r="EJE690" s="417"/>
      <c r="EJF690" s="417"/>
      <c r="EJG690" s="417"/>
      <c r="EJH690" s="417"/>
      <c r="EJI690" s="417"/>
      <c r="EJJ690" s="416"/>
      <c r="EJK690" s="416"/>
      <c r="EJL690" s="416"/>
      <c r="EJM690" s="416"/>
      <c r="EJN690" s="416"/>
      <c r="EJO690" s="416"/>
      <c r="EJP690" s="416"/>
      <c r="EJQ690" s="416"/>
      <c r="EJR690" s="416"/>
      <c r="EJS690" s="416"/>
      <c r="EJT690" s="416"/>
      <c r="EJU690" s="416"/>
      <c r="EJV690" s="416"/>
      <c r="EJW690" s="416"/>
      <c r="EJX690" s="416"/>
      <c r="EJY690" s="416"/>
      <c r="EJZ690" s="416"/>
      <c r="EKA690" s="416"/>
      <c r="EKB690" s="416"/>
      <c r="EKC690" s="416"/>
      <c r="EKD690" s="416"/>
      <c r="EKE690" s="416"/>
      <c r="EKF690" s="416"/>
      <c r="EKG690" s="416"/>
      <c r="EKH690" s="416"/>
      <c r="EKI690" s="416"/>
      <c r="EKJ690" s="416"/>
      <c r="EKK690" s="416"/>
      <c r="EKL690" s="416"/>
      <c r="EKM690" s="416"/>
      <c r="EKN690" s="416"/>
      <c r="EKO690" s="416"/>
      <c r="EKP690" s="416"/>
      <c r="EKQ690" s="416"/>
      <c r="EKR690" s="416"/>
      <c r="EKS690" s="416"/>
      <c r="EKT690" s="416"/>
      <c r="EKU690" s="416"/>
      <c r="EKV690" s="416"/>
      <c r="EKW690" s="416"/>
      <c r="EKX690" s="416"/>
      <c r="EKY690" s="416"/>
      <c r="EKZ690" s="416"/>
      <c r="ELA690" s="416"/>
      <c r="ELB690" s="417"/>
      <c r="ELC690" s="417"/>
      <c r="ELD690" s="417"/>
      <c r="ELE690" s="417"/>
      <c r="ELF690" s="417"/>
      <c r="ELG690" s="417"/>
      <c r="ELH690" s="417"/>
      <c r="ELI690" s="417"/>
      <c r="ELJ690" s="417"/>
      <c r="ELK690" s="417"/>
      <c r="ELL690" s="417"/>
      <c r="ELM690" s="417"/>
      <c r="ELN690" s="417"/>
      <c r="ELO690" s="417"/>
      <c r="ELP690" s="417"/>
      <c r="ELQ690" s="417"/>
      <c r="ELR690" s="417"/>
      <c r="ELS690" s="417"/>
      <c r="ELT690" s="417"/>
      <c r="ELU690" s="417"/>
      <c r="ELV690" s="417"/>
      <c r="ELW690" s="417"/>
      <c r="ELX690" s="417"/>
      <c r="ELY690" s="417"/>
      <c r="ELZ690" s="418"/>
      <c r="EMA690" s="418"/>
      <c r="EMB690" s="418"/>
      <c r="EMC690" s="418"/>
      <c r="EMD690" s="418"/>
      <c r="EME690" s="417"/>
      <c r="EMF690" s="417"/>
      <c r="EMG690" s="418"/>
      <c r="EMH690" s="418"/>
      <c r="EMI690" s="417"/>
      <c r="EMJ690" s="417"/>
      <c r="EMK690" s="418"/>
      <c r="EML690" s="418"/>
      <c r="EMM690" s="417"/>
      <c r="EMN690" s="417"/>
      <c r="EMO690" s="417"/>
      <c r="EMP690" s="417"/>
      <c r="EMQ690" s="417"/>
      <c r="EMR690" s="417"/>
      <c r="EMS690" s="417"/>
      <c r="EMT690" s="418"/>
      <c r="EMU690" s="418"/>
      <c r="EMV690" s="417"/>
      <c r="EMW690" s="417"/>
      <c r="EMX690" s="418"/>
      <c r="EMY690" s="418"/>
      <c r="EMZ690" s="417"/>
      <c r="ENA690" s="417"/>
      <c r="ENB690" s="417"/>
      <c r="ENC690" s="417"/>
      <c r="END690" s="417"/>
      <c r="ENE690" s="411"/>
      <c r="ENF690" s="443"/>
      <c r="ENG690" s="417"/>
      <c r="ENH690" s="417"/>
      <c r="ENI690" s="417"/>
      <c r="ENJ690" s="417"/>
      <c r="ENK690" s="417"/>
      <c r="ENL690" s="417"/>
      <c r="ENM690" s="417"/>
      <c r="ENN690" s="416"/>
      <c r="ENO690" s="416"/>
      <c r="ENP690" s="416"/>
      <c r="ENQ690" s="416"/>
      <c r="ENR690" s="416"/>
      <c r="ENS690" s="416"/>
      <c r="ENT690" s="416"/>
      <c r="ENU690" s="416"/>
      <c r="ENV690" s="416"/>
      <c r="ENW690" s="416"/>
      <c r="ENX690" s="416"/>
      <c r="ENY690" s="416"/>
      <c r="ENZ690" s="416"/>
      <c r="EOA690" s="416"/>
      <c r="EOB690" s="416"/>
      <c r="EOC690" s="416"/>
      <c r="EOD690" s="416"/>
      <c r="EOE690" s="416"/>
      <c r="EOF690" s="416"/>
      <c r="EOG690" s="416"/>
      <c r="EOH690" s="416"/>
      <c r="EOI690" s="416"/>
      <c r="EOJ690" s="416"/>
      <c r="EOK690" s="416"/>
      <c r="EOL690" s="416"/>
      <c r="EOM690" s="416"/>
      <c r="EON690" s="416"/>
      <c r="EOO690" s="416"/>
      <c r="EOP690" s="416"/>
      <c r="EOQ690" s="416"/>
      <c r="EOR690" s="416"/>
      <c r="EOS690" s="416"/>
      <c r="EOT690" s="416"/>
      <c r="EOU690" s="416"/>
      <c r="EOV690" s="416"/>
      <c r="EOW690" s="416"/>
      <c r="EOX690" s="416"/>
      <c r="EOY690" s="416"/>
      <c r="EOZ690" s="416"/>
      <c r="EPA690" s="416"/>
      <c r="EPB690" s="416"/>
      <c r="EPC690" s="416"/>
      <c r="EPD690" s="416"/>
      <c r="EPE690" s="416"/>
      <c r="EPF690" s="417"/>
      <c r="EPG690" s="417"/>
      <c r="EPH690" s="417"/>
      <c r="EPI690" s="417"/>
      <c r="EPJ690" s="417"/>
      <c r="EPK690" s="417"/>
      <c r="EPL690" s="417"/>
      <c r="EPM690" s="417"/>
      <c r="EPN690" s="417"/>
      <c r="EPO690" s="417"/>
      <c r="EPP690" s="417"/>
      <c r="EPQ690" s="417"/>
      <c r="EPR690" s="417"/>
      <c r="EPS690" s="417"/>
      <c r="EPT690" s="417"/>
      <c r="EPU690" s="417"/>
      <c r="EPV690" s="417"/>
      <c r="EPW690" s="417"/>
      <c r="EPX690" s="417"/>
      <c r="EPY690" s="417"/>
      <c r="EPZ690" s="417"/>
      <c r="EQA690" s="417"/>
      <c r="EQB690" s="417"/>
      <c r="EQC690" s="417"/>
      <c r="EQD690" s="418"/>
      <c r="EQE690" s="418"/>
      <c r="EQF690" s="418"/>
      <c r="EQG690" s="418"/>
      <c r="EQH690" s="418"/>
      <c r="EQI690" s="417"/>
      <c r="EQJ690" s="417"/>
      <c r="EQK690" s="418"/>
      <c r="EQL690" s="418"/>
      <c r="EQM690" s="417"/>
      <c r="EQN690" s="417"/>
      <c r="EQO690" s="418"/>
      <c r="EQP690" s="418"/>
      <c r="EQQ690" s="417"/>
      <c r="EQR690" s="417"/>
      <c r="EQS690" s="417"/>
      <c r="EQT690" s="417"/>
      <c r="EQU690" s="417"/>
      <c r="EQV690" s="417"/>
      <c r="EQW690" s="417"/>
      <c r="EQX690" s="418"/>
      <c r="EQY690" s="418"/>
      <c r="EQZ690" s="417"/>
      <c r="ERA690" s="417"/>
      <c r="ERB690" s="418"/>
      <c r="ERC690" s="418"/>
      <c r="ERD690" s="417"/>
      <c r="ERE690" s="417"/>
      <c r="ERF690" s="417"/>
      <c r="ERG690" s="417"/>
      <c r="ERH690" s="417"/>
      <c r="ERI690" s="411"/>
      <c r="ERJ690" s="443"/>
      <c r="ERK690" s="417"/>
      <c r="ERL690" s="417"/>
      <c r="ERM690" s="417"/>
      <c r="ERN690" s="417"/>
      <c r="ERO690" s="417"/>
      <c r="ERP690" s="417"/>
      <c r="ERQ690" s="417"/>
      <c r="ERR690" s="416"/>
      <c r="ERS690" s="416"/>
      <c r="ERT690" s="416"/>
      <c r="ERU690" s="416"/>
      <c r="ERV690" s="416"/>
      <c r="ERW690" s="416"/>
      <c r="ERX690" s="416"/>
      <c r="ERY690" s="416"/>
      <c r="ERZ690" s="416"/>
      <c r="ESA690" s="416"/>
      <c r="ESB690" s="416"/>
      <c r="ESC690" s="416"/>
      <c r="ESD690" s="416"/>
      <c r="ESE690" s="416"/>
      <c r="ESF690" s="416"/>
      <c r="ESG690" s="416"/>
      <c r="ESH690" s="416"/>
      <c r="ESI690" s="416"/>
      <c r="ESJ690" s="416"/>
      <c r="ESK690" s="416"/>
      <c r="ESL690" s="416"/>
      <c r="ESM690" s="416"/>
      <c r="ESN690" s="416"/>
      <c r="ESO690" s="416"/>
      <c r="ESP690" s="416"/>
      <c r="ESQ690" s="416"/>
      <c r="ESR690" s="416"/>
      <c r="ESS690" s="416"/>
      <c r="EST690" s="416"/>
      <c r="ESU690" s="416"/>
      <c r="ESV690" s="416"/>
      <c r="ESW690" s="416"/>
      <c r="ESX690" s="416"/>
      <c r="ESY690" s="416"/>
      <c r="ESZ690" s="416"/>
      <c r="ETA690" s="416"/>
      <c r="ETB690" s="416"/>
      <c r="ETC690" s="416"/>
      <c r="ETD690" s="416"/>
      <c r="ETE690" s="416"/>
      <c r="ETF690" s="416"/>
      <c r="ETG690" s="416"/>
      <c r="ETH690" s="416"/>
      <c r="ETI690" s="416"/>
      <c r="ETJ690" s="417"/>
      <c r="ETK690" s="417"/>
      <c r="ETL690" s="417"/>
      <c r="ETM690" s="417"/>
      <c r="ETN690" s="417"/>
      <c r="ETO690" s="417"/>
      <c r="ETP690" s="417"/>
      <c r="ETQ690" s="417"/>
      <c r="ETR690" s="417"/>
      <c r="ETS690" s="417"/>
      <c r="ETT690" s="417"/>
      <c r="ETU690" s="417"/>
      <c r="ETV690" s="417"/>
      <c r="ETW690" s="417"/>
      <c r="ETX690" s="417"/>
      <c r="ETY690" s="417"/>
      <c r="ETZ690" s="417"/>
      <c r="EUA690" s="417"/>
      <c r="EUB690" s="417"/>
      <c r="EUC690" s="417"/>
      <c r="EUD690" s="417"/>
      <c r="EUE690" s="417"/>
      <c r="EUF690" s="417"/>
      <c r="EUG690" s="417"/>
      <c r="EUH690" s="418"/>
      <c r="EUI690" s="418"/>
      <c r="EUJ690" s="418"/>
      <c r="EUK690" s="418"/>
      <c r="EUL690" s="418"/>
      <c r="EUM690" s="417"/>
      <c r="EUN690" s="417"/>
      <c r="EUO690" s="418"/>
      <c r="EUP690" s="418"/>
      <c r="EUQ690" s="417"/>
      <c r="EUR690" s="417"/>
      <c r="EUS690" s="418"/>
      <c r="EUT690" s="418"/>
      <c r="EUU690" s="417"/>
      <c r="EUV690" s="417"/>
      <c r="EUW690" s="417"/>
      <c r="EUX690" s="417"/>
      <c r="EUY690" s="417"/>
      <c r="EUZ690" s="417"/>
      <c r="EVA690" s="417"/>
      <c r="EVB690" s="418"/>
      <c r="EVC690" s="418"/>
      <c r="EVD690" s="417"/>
      <c r="EVE690" s="417"/>
      <c r="EVF690" s="418"/>
      <c r="EVG690" s="418"/>
      <c r="EVH690" s="417"/>
      <c r="EVI690" s="417"/>
      <c r="EVJ690" s="417"/>
      <c r="EVK690" s="417"/>
      <c r="EVL690" s="417"/>
      <c r="EVM690" s="411"/>
      <c r="EVN690" s="443"/>
      <c r="EVO690" s="417"/>
      <c r="EVP690" s="417"/>
      <c r="EVQ690" s="417"/>
      <c r="EVR690" s="417"/>
      <c r="EVS690" s="417"/>
      <c r="EVT690" s="417"/>
      <c r="EVU690" s="417"/>
      <c r="EVV690" s="416"/>
      <c r="EVW690" s="416"/>
      <c r="EVX690" s="416"/>
      <c r="EVY690" s="416"/>
      <c r="EVZ690" s="416"/>
      <c r="EWA690" s="416"/>
      <c r="EWB690" s="416"/>
      <c r="EWC690" s="416"/>
      <c r="EWD690" s="416"/>
      <c r="EWE690" s="416"/>
      <c r="EWF690" s="416"/>
      <c r="EWG690" s="416"/>
      <c r="EWH690" s="416"/>
      <c r="EWI690" s="416"/>
      <c r="EWJ690" s="416"/>
      <c r="EWK690" s="416"/>
      <c r="EWL690" s="416"/>
      <c r="EWM690" s="416"/>
      <c r="EWN690" s="416"/>
      <c r="EWO690" s="416"/>
      <c r="EWP690" s="416"/>
      <c r="EWQ690" s="416"/>
      <c r="EWR690" s="416"/>
      <c r="EWS690" s="416"/>
      <c r="EWT690" s="416"/>
      <c r="EWU690" s="416"/>
      <c r="EWV690" s="416"/>
      <c r="EWW690" s="416"/>
      <c r="EWX690" s="416"/>
      <c r="EWY690" s="416"/>
      <c r="EWZ690" s="416"/>
      <c r="EXA690" s="416"/>
      <c r="EXB690" s="416"/>
      <c r="EXC690" s="416"/>
      <c r="EXD690" s="416"/>
      <c r="EXE690" s="416"/>
      <c r="EXF690" s="416"/>
      <c r="EXG690" s="416"/>
      <c r="EXH690" s="416"/>
      <c r="EXI690" s="416"/>
      <c r="EXJ690" s="416"/>
      <c r="EXK690" s="416"/>
      <c r="EXL690" s="416"/>
      <c r="EXM690" s="416"/>
      <c r="EXN690" s="417"/>
      <c r="EXO690" s="417"/>
      <c r="EXP690" s="417"/>
      <c r="EXQ690" s="417"/>
      <c r="EXR690" s="417"/>
      <c r="EXS690" s="417"/>
      <c r="EXT690" s="417"/>
      <c r="EXU690" s="417"/>
      <c r="EXV690" s="417"/>
      <c r="EXW690" s="417"/>
      <c r="EXX690" s="417"/>
      <c r="EXY690" s="417"/>
      <c r="EXZ690" s="417"/>
      <c r="EYA690" s="417"/>
      <c r="EYB690" s="417"/>
      <c r="EYC690" s="417"/>
      <c r="EYD690" s="417"/>
      <c r="EYE690" s="417"/>
      <c r="EYF690" s="417"/>
      <c r="EYG690" s="417"/>
      <c r="EYH690" s="417"/>
      <c r="EYI690" s="417"/>
      <c r="EYJ690" s="417"/>
      <c r="EYK690" s="417"/>
      <c r="EYL690" s="418"/>
      <c r="EYM690" s="418"/>
      <c r="EYN690" s="418"/>
      <c r="EYO690" s="418"/>
      <c r="EYP690" s="418"/>
      <c r="EYQ690" s="417"/>
      <c r="EYR690" s="417"/>
      <c r="EYS690" s="418"/>
      <c r="EYT690" s="418"/>
      <c r="EYU690" s="417"/>
      <c r="EYV690" s="417"/>
      <c r="EYW690" s="418"/>
      <c r="EYX690" s="418"/>
      <c r="EYY690" s="417"/>
      <c r="EYZ690" s="417"/>
      <c r="EZA690" s="417"/>
      <c r="EZB690" s="417"/>
      <c r="EZC690" s="417"/>
      <c r="EZD690" s="417"/>
      <c r="EZE690" s="417"/>
      <c r="EZF690" s="418"/>
      <c r="EZG690" s="418"/>
      <c r="EZH690" s="417"/>
      <c r="EZI690" s="417"/>
      <c r="EZJ690" s="418"/>
      <c r="EZK690" s="418"/>
      <c r="EZL690" s="417"/>
      <c r="EZM690" s="417"/>
      <c r="EZN690" s="417"/>
      <c r="EZO690" s="417"/>
      <c r="EZP690" s="417"/>
      <c r="EZQ690" s="411"/>
      <c r="EZR690" s="443"/>
      <c r="EZS690" s="417"/>
      <c r="EZT690" s="417"/>
      <c r="EZU690" s="417"/>
      <c r="EZV690" s="417"/>
      <c r="EZW690" s="417"/>
      <c r="EZX690" s="417"/>
      <c r="EZY690" s="417"/>
      <c r="EZZ690" s="416"/>
      <c r="FAA690" s="416"/>
      <c r="FAB690" s="416"/>
      <c r="FAC690" s="416"/>
      <c r="FAD690" s="416"/>
      <c r="FAE690" s="416"/>
      <c r="FAF690" s="416"/>
      <c r="FAG690" s="416"/>
      <c r="FAH690" s="416"/>
      <c r="FAI690" s="416"/>
      <c r="FAJ690" s="416"/>
      <c r="FAK690" s="416"/>
      <c r="FAL690" s="416"/>
      <c r="FAM690" s="416"/>
      <c r="FAN690" s="416"/>
      <c r="FAO690" s="416"/>
      <c r="FAP690" s="416"/>
      <c r="FAQ690" s="416"/>
      <c r="FAR690" s="416"/>
      <c r="FAS690" s="416"/>
      <c r="FAT690" s="416"/>
      <c r="FAU690" s="416"/>
      <c r="FAV690" s="416"/>
      <c r="FAW690" s="416"/>
      <c r="FAX690" s="416"/>
      <c r="FAY690" s="416"/>
      <c r="FAZ690" s="416"/>
      <c r="FBA690" s="416"/>
      <c r="FBB690" s="416"/>
      <c r="FBC690" s="416"/>
      <c r="FBD690" s="416"/>
      <c r="FBE690" s="416"/>
      <c r="FBF690" s="416"/>
      <c r="FBG690" s="416"/>
      <c r="FBH690" s="416"/>
      <c r="FBI690" s="416"/>
      <c r="FBJ690" s="416"/>
      <c r="FBK690" s="416"/>
      <c r="FBL690" s="416"/>
      <c r="FBM690" s="416"/>
      <c r="FBN690" s="416"/>
      <c r="FBO690" s="416"/>
      <c r="FBP690" s="416"/>
      <c r="FBQ690" s="416"/>
      <c r="FBR690" s="417"/>
      <c r="FBS690" s="417"/>
      <c r="FBT690" s="417"/>
      <c r="FBU690" s="417"/>
      <c r="FBV690" s="417"/>
      <c r="FBW690" s="417"/>
      <c r="FBX690" s="417"/>
      <c r="FBY690" s="417"/>
      <c r="FBZ690" s="417"/>
      <c r="FCA690" s="417"/>
      <c r="FCB690" s="417"/>
      <c r="FCC690" s="417"/>
      <c r="FCD690" s="417"/>
      <c r="FCE690" s="417"/>
      <c r="FCF690" s="417"/>
      <c r="FCG690" s="417"/>
      <c r="FCH690" s="417"/>
      <c r="FCI690" s="417"/>
      <c r="FCJ690" s="417"/>
      <c r="FCK690" s="417"/>
      <c r="FCL690" s="417"/>
      <c r="FCM690" s="417"/>
      <c r="FCN690" s="417"/>
      <c r="FCO690" s="417"/>
      <c r="FCP690" s="418"/>
      <c r="FCQ690" s="418"/>
      <c r="FCR690" s="418"/>
      <c r="FCS690" s="418"/>
      <c r="FCT690" s="418"/>
      <c r="FCU690" s="417"/>
      <c r="FCV690" s="417"/>
      <c r="FCW690" s="418"/>
      <c r="FCX690" s="418"/>
      <c r="FCY690" s="417"/>
      <c r="FCZ690" s="417"/>
      <c r="FDA690" s="418"/>
      <c r="FDB690" s="418"/>
      <c r="FDC690" s="417"/>
      <c r="FDD690" s="417"/>
      <c r="FDE690" s="417"/>
      <c r="FDF690" s="417"/>
      <c r="FDG690" s="417"/>
      <c r="FDH690" s="417"/>
      <c r="FDI690" s="417"/>
      <c r="FDJ690" s="418"/>
      <c r="FDK690" s="418"/>
      <c r="FDL690" s="417"/>
      <c r="FDM690" s="417"/>
      <c r="FDN690" s="418"/>
      <c r="FDO690" s="418"/>
      <c r="FDP690" s="417"/>
      <c r="FDQ690" s="417"/>
      <c r="FDR690" s="417"/>
      <c r="FDS690" s="417"/>
      <c r="FDT690" s="417"/>
      <c r="FDU690" s="411"/>
      <c r="FDV690" s="443"/>
      <c r="FDW690" s="417"/>
      <c r="FDX690" s="417"/>
      <c r="FDY690" s="417"/>
      <c r="FDZ690" s="417"/>
      <c r="FEA690" s="417"/>
      <c r="FEB690" s="417"/>
      <c r="FEC690" s="417"/>
      <c r="FED690" s="416"/>
      <c r="FEE690" s="416"/>
      <c r="FEF690" s="416"/>
      <c r="FEG690" s="416"/>
      <c r="FEH690" s="416"/>
      <c r="FEI690" s="416"/>
      <c r="FEJ690" s="416"/>
      <c r="FEK690" s="416"/>
      <c r="FEL690" s="416"/>
      <c r="FEM690" s="416"/>
      <c r="FEN690" s="416"/>
      <c r="FEO690" s="416"/>
      <c r="FEP690" s="416"/>
      <c r="FEQ690" s="416"/>
      <c r="FER690" s="416"/>
      <c r="FES690" s="416"/>
      <c r="FET690" s="416"/>
      <c r="FEU690" s="416"/>
      <c r="FEV690" s="416"/>
      <c r="FEW690" s="416"/>
      <c r="FEX690" s="416"/>
      <c r="FEY690" s="416"/>
      <c r="FEZ690" s="416"/>
      <c r="FFA690" s="416"/>
      <c r="FFB690" s="416"/>
      <c r="FFC690" s="416"/>
      <c r="FFD690" s="416"/>
      <c r="FFE690" s="416"/>
      <c r="FFF690" s="416"/>
      <c r="FFG690" s="416"/>
      <c r="FFH690" s="416"/>
      <c r="FFI690" s="416"/>
      <c r="FFJ690" s="416"/>
      <c r="FFK690" s="416"/>
      <c r="FFL690" s="416"/>
      <c r="FFM690" s="416"/>
      <c r="FFN690" s="416"/>
      <c r="FFO690" s="416"/>
      <c r="FFP690" s="416"/>
      <c r="FFQ690" s="416"/>
      <c r="FFR690" s="416"/>
      <c r="FFS690" s="416"/>
      <c r="FFT690" s="416"/>
      <c r="FFU690" s="416"/>
      <c r="FFV690" s="417"/>
      <c r="FFW690" s="417"/>
      <c r="FFX690" s="417"/>
      <c r="FFY690" s="417"/>
      <c r="FFZ690" s="417"/>
      <c r="FGA690" s="417"/>
      <c r="FGB690" s="417"/>
      <c r="FGC690" s="417"/>
      <c r="FGD690" s="417"/>
      <c r="FGE690" s="417"/>
      <c r="FGF690" s="417"/>
      <c r="FGG690" s="417"/>
      <c r="FGH690" s="417"/>
      <c r="FGI690" s="417"/>
      <c r="FGJ690" s="417"/>
      <c r="FGK690" s="417"/>
      <c r="FGL690" s="417"/>
      <c r="FGM690" s="417"/>
      <c r="FGN690" s="417"/>
      <c r="FGO690" s="417"/>
      <c r="FGP690" s="417"/>
      <c r="FGQ690" s="417"/>
      <c r="FGR690" s="417"/>
      <c r="FGS690" s="417"/>
      <c r="FGT690" s="418"/>
      <c r="FGU690" s="418"/>
      <c r="FGV690" s="418"/>
      <c r="FGW690" s="418"/>
      <c r="FGX690" s="418"/>
      <c r="FGY690" s="417"/>
      <c r="FGZ690" s="417"/>
      <c r="FHA690" s="418"/>
      <c r="FHB690" s="418"/>
      <c r="FHC690" s="417"/>
      <c r="FHD690" s="417"/>
      <c r="FHE690" s="418"/>
      <c r="FHF690" s="418"/>
      <c r="FHG690" s="417"/>
      <c r="FHH690" s="417"/>
      <c r="FHI690" s="417"/>
      <c r="FHJ690" s="417"/>
      <c r="FHK690" s="417"/>
      <c r="FHL690" s="417"/>
      <c r="FHM690" s="417"/>
      <c r="FHN690" s="418"/>
      <c r="FHO690" s="418"/>
      <c r="FHP690" s="417"/>
      <c r="FHQ690" s="417"/>
      <c r="FHR690" s="418"/>
      <c r="FHS690" s="418"/>
      <c r="FHT690" s="417"/>
      <c r="FHU690" s="417"/>
      <c r="FHV690" s="417"/>
      <c r="FHW690" s="417"/>
      <c r="FHX690" s="417"/>
      <c r="FHY690" s="411"/>
      <c r="FHZ690" s="443"/>
      <c r="FIA690" s="417"/>
      <c r="FIB690" s="417"/>
      <c r="FIC690" s="417"/>
      <c r="FID690" s="417"/>
      <c r="FIE690" s="417"/>
      <c r="FIF690" s="417"/>
      <c r="FIG690" s="417"/>
      <c r="FIH690" s="416"/>
      <c r="FII690" s="416"/>
      <c r="FIJ690" s="416"/>
      <c r="FIK690" s="416"/>
      <c r="FIL690" s="416"/>
      <c r="FIM690" s="416"/>
      <c r="FIN690" s="416"/>
      <c r="FIO690" s="416"/>
      <c r="FIP690" s="416"/>
      <c r="FIQ690" s="416"/>
      <c r="FIR690" s="416"/>
      <c r="FIS690" s="416"/>
      <c r="FIT690" s="416"/>
      <c r="FIU690" s="416"/>
      <c r="FIV690" s="416"/>
      <c r="FIW690" s="416"/>
      <c r="FIX690" s="416"/>
      <c r="FIY690" s="416"/>
      <c r="FIZ690" s="416"/>
      <c r="FJA690" s="416"/>
      <c r="FJB690" s="416"/>
      <c r="FJC690" s="416"/>
      <c r="FJD690" s="416"/>
      <c r="FJE690" s="416"/>
      <c r="FJF690" s="416"/>
      <c r="FJG690" s="416"/>
      <c r="FJH690" s="416"/>
      <c r="FJI690" s="416"/>
      <c r="FJJ690" s="416"/>
      <c r="FJK690" s="416"/>
      <c r="FJL690" s="416"/>
      <c r="FJM690" s="416"/>
      <c r="FJN690" s="416"/>
      <c r="FJO690" s="416"/>
      <c r="FJP690" s="416"/>
      <c r="FJQ690" s="416"/>
      <c r="FJR690" s="416"/>
      <c r="FJS690" s="416"/>
      <c r="FJT690" s="416"/>
      <c r="FJU690" s="416"/>
      <c r="FJV690" s="416"/>
      <c r="FJW690" s="416"/>
      <c r="FJX690" s="416"/>
      <c r="FJY690" s="416"/>
      <c r="FJZ690" s="417"/>
      <c r="FKA690" s="417"/>
      <c r="FKB690" s="417"/>
      <c r="FKC690" s="417"/>
      <c r="FKD690" s="417"/>
      <c r="FKE690" s="417"/>
      <c r="FKF690" s="417"/>
      <c r="FKG690" s="417"/>
      <c r="FKH690" s="417"/>
      <c r="FKI690" s="417"/>
      <c r="FKJ690" s="417"/>
      <c r="FKK690" s="417"/>
      <c r="FKL690" s="417"/>
      <c r="FKM690" s="417"/>
      <c r="FKN690" s="417"/>
      <c r="FKO690" s="417"/>
      <c r="FKP690" s="417"/>
      <c r="FKQ690" s="417"/>
      <c r="FKR690" s="417"/>
      <c r="FKS690" s="417"/>
      <c r="FKT690" s="417"/>
      <c r="FKU690" s="417"/>
      <c r="FKV690" s="417"/>
      <c r="FKW690" s="417"/>
      <c r="FKX690" s="418"/>
      <c r="FKY690" s="418"/>
      <c r="FKZ690" s="418"/>
      <c r="FLA690" s="418"/>
      <c r="FLB690" s="418"/>
      <c r="FLC690" s="417"/>
      <c r="FLD690" s="417"/>
      <c r="FLE690" s="418"/>
      <c r="FLF690" s="418"/>
      <c r="FLG690" s="417"/>
      <c r="FLH690" s="417"/>
      <c r="FLI690" s="418"/>
      <c r="FLJ690" s="418"/>
      <c r="FLK690" s="417"/>
      <c r="FLL690" s="417"/>
      <c r="FLM690" s="417"/>
      <c r="FLN690" s="417"/>
      <c r="FLO690" s="417"/>
      <c r="FLP690" s="417"/>
      <c r="FLQ690" s="417"/>
      <c r="FLR690" s="418"/>
      <c r="FLS690" s="418"/>
      <c r="FLT690" s="417"/>
      <c r="FLU690" s="417"/>
      <c r="FLV690" s="418"/>
      <c r="FLW690" s="418"/>
      <c r="FLX690" s="417"/>
      <c r="FLY690" s="417"/>
      <c r="FLZ690" s="417"/>
      <c r="FMA690" s="417"/>
      <c r="FMB690" s="417"/>
      <c r="FMC690" s="411"/>
      <c r="FMD690" s="443"/>
      <c r="FME690" s="417"/>
      <c r="FMF690" s="417"/>
      <c r="FMG690" s="417"/>
      <c r="FMH690" s="417"/>
      <c r="FMI690" s="417"/>
      <c r="FMJ690" s="417"/>
      <c r="FMK690" s="417"/>
      <c r="FML690" s="416"/>
      <c r="FMM690" s="416"/>
      <c r="FMN690" s="416"/>
      <c r="FMO690" s="416"/>
      <c r="FMP690" s="416"/>
      <c r="FMQ690" s="416"/>
      <c r="FMR690" s="416"/>
      <c r="FMS690" s="416"/>
      <c r="FMT690" s="416"/>
      <c r="FMU690" s="416"/>
      <c r="FMV690" s="416"/>
      <c r="FMW690" s="416"/>
      <c r="FMX690" s="416"/>
      <c r="FMY690" s="416"/>
      <c r="FMZ690" s="416"/>
      <c r="FNA690" s="416"/>
      <c r="FNB690" s="416"/>
      <c r="FNC690" s="416"/>
      <c r="FND690" s="416"/>
      <c r="FNE690" s="416"/>
      <c r="FNF690" s="416"/>
      <c r="FNG690" s="416"/>
      <c r="FNH690" s="416"/>
      <c r="FNI690" s="416"/>
      <c r="FNJ690" s="416"/>
      <c r="FNK690" s="416"/>
      <c r="FNL690" s="416"/>
      <c r="FNM690" s="416"/>
      <c r="FNN690" s="416"/>
      <c r="FNO690" s="416"/>
      <c r="FNP690" s="416"/>
      <c r="FNQ690" s="416"/>
      <c r="FNR690" s="416"/>
      <c r="FNS690" s="416"/>
      <c r="FNT690" s="416"/>
      <c r="FNU690" s="416"/>
      <c r="FNV690" s="416"/>
      <c r="FNW690" s="416"/>
      <c r="FNX690" s="416"/>
      <c r="FNY690" s="416"/>
      <c r="FNZ690" s="416"/>
      <c r="FOA690" s="416"/>
      <c r="FOB690" s="416"/>
      <c r="FOC690" s="416"/>
      <c r="FOD690" s="417"/>
      <c r="FOE690" s="417"/>
      <c r="FOF690" s="417"/>
      <c r="FOG690" s="417"/>
      <c r="FOH690" s="417"/>
      <c r="FOI690" s="417"/>
      <c r="FOJ690" s="417"/>
      <c r="FOK690" s="417"/>
      <c r="FOL690" s="417"/>
      <c r="FOM690" s="417"/>
      <c r="FON690" s="417"/>
      <c r="FOO690" s="417"/>
      <c r="FOP690" s="417"/>
      <c r="FOQ690" s="417"/>
      <c r="FOR690" s="417"/>
      <c r="FOS690" s="417"/>
      <c r="FOT690" s="417"/>
      <c r="FOU690" s="417"/>
      <c r="FOV690" s="417"/>
      <c r="FOW690" s="417"/>
      <c r="FOX690" s="417"/>
      <c r="FOY690" s="417"/>
      <c r="FOZ690" s="417"/>
      <c r="FPA690" s="417"/>
      <c r="FPB690" s="418"/>
      <c r="FPC690" s="418"/>
      <c r="FPD690" s="418"/>
      <c r="FPE690" s="418"/>
      <c r="FPF690" s="418"/>
      <c r="FPG690" s="417"/>
      <c r="FPH690" s="417"/>
      <c r="FPI690" s="418"/>
      <c r="FPJ690" s="418"/>
      <c r="FPK690" s="417"/>
      <c r="FPL690" s="417"/>
      <c r="FPM690" s="418"/>
      <c r="FPN690" s="418"/>
      <c r="FPO690" s="417"/>
      <c r="FPP690" s="417"/>
      <c r="FPQ690" s="417"/>
      <c r="FPR690" s="417"/>
      <c r="FPS690" s="417"/>
      <c r="FPT690" s="417"/>
      <c r="FPU690" s="417"/>
      <c r="FPV690" s="418"/>
      <c r="FPW690" s="418"/>
      <c r="FPX690" s="417"/>
      <c r="FPY690" s="417"/>
      <c r="FPZ690" s="418"/>
      <c r="FQA690" s="418"/>
      <c r="FQB690" s="417"/>
      <c r="FQC690" s="417"/>
      <c r="FQD690" s="417"/>
      <c r="FQE690" s="417"/>
      <c r="FQF690" s="417"/>
      <c r="FQG690" s="411"/>
      <c r="FQH690" s="443"/>
      <c r="FQI690" s="417"/>
      <c r="FQJ690" s="417"/>
      <c r="FQK690" s="417"/>
      <c r="FQL690" s="417"/>
      <c r="FQM690" s="417"/>
      <c r="FQN690" s="417"/>
      <c r="FQO690" s="417"/>
      <c r="FQP690" s="416"/>
      <c r="FQQ690" s="416"/>
      <c r="FQR690" s="416"/>
      <c r="FQS690" s="416"/>
      <c r="FQT690" s="416"/>
      <c r="FQU690" s="416"/>
      <c r="FQV690" s="416"/>
      <c r="FQW690" s="416"/>
      <c r="FQX690" s="416"/>
      <c r="FQY690" s="416"/>
      <c r="FQZ690" s="416"/>
      <c r="FRA690" s="416"/>
      <c r="FRB690" s="416"/>
      <c r="FRC690" s="416"/>
      <c r="FRD690" s="416"/>
      <c r="FRE690" s="416"/>
      <c r="FRF690" s="416"/>
      <c r="FRG690" s="416"/>
      <c r="FRH690" s="416"/>
      <c r="FRI690" s="416"/>
      <c r="FRJ690" s="416"/>
      <c r="FRK690" s="416"/>
      <c r="FRL690" s="416"/>
      <c r="FRM690" s="416"/>
      <c r="FRN690" s="416"/>
      <c r="FRO690" s="416"/>
      <c r="FRP690" s="416"/>
      <c r="FRQ690" s="416"/>
      <c r="FRR690" s="416"/>
      <c r="FRS690" s="416"/>
      <c r="FRT690" s="416"/>
      <c r="FRU690" s="416"/>
      <c r="FRV690" s="416"/>
      <c r="FRW690" s="416"/>
      <c r="FRX690" s="416"/>
      <c r="FRY690" s="416"/>
      <c r="FRZ690" s="416"/>
      <c r="FSA690" s="416"/>
      <c r="FSB690" s="416"/>
      <c r="FSC690" s="416"/>
      <c r="FSD690" s="416"/>
      <c r="FSE690" s="416"/>
      <c r="FSF690" s="416"/>
      <c r="FSG690" s="416"/>
      <c r="FSH690" s="417"/>
      <c r="FSI690" s="417"/>
      <c r="FSJ690" s="417"/>
      <c r="FSK690" s="417"/>
      <c r="FSL690" s="417"/>
      <c r="FSM690" s="417"/>
      <c r="FSN690" s="417"/>
      <c r="FSO690" s="417"/>
      <c r="FSP690" s="417"/>
      <c r="FSQ690" s="417"/>
      <c r="FSR690" s="417"/>
      <c r="FSS690" s="417"/>
      <c r="FST690" s="417"/>
      <c r="FSU690" s="417"/>
      <c r="FSV690" s="417"/>
      <c r="FSW690" s="417"/>
      <c r="FSX690" s="417"/>
      <c r="FSY690" s="417"/>
      <c r="FSZ690" s="417"/>
      <c r="FTA690" s="417"/>
      <c r="FTB690" s="417"/>
      <c r="FTC690" s="417"/>
      <c r="FTD690" s="417"/>
      <c r="FTE690" s="417"/>
      <c r="FTF690" s="418"/>
      <c r="FTG690" s="418"/>
      <c r="FTH690" s="418"/>
      <c r="FTI690" s="418"/>
      <c r="FTJ690" s="418"/>
      <c r="FTK690" s="417"/>
      <c r="FTL690" s="417"/>
      <c r="FTM690" s="418"/>
      <c r="FTN690" s="418"/>
      <c r="FTO690" s="417"/>
      <c r="FTP690" s="417"/>
      <c r="FTQ690" s="418"/>
      <c r="FTR690" s="418"/>
      <c r="FTS690" s="417"/>
      <c r="FTT690" s="417"/>
      <c r="FTU690" s="417"/>
      <c r="FTV690" s="417"/>
      <c r="FTW690" s="417"/>
      <c r="FTX690" s="417"/>
      <c r="FTY690" s="417"/>
      <c r="FTZ690" s="418"/>
      <c r="FUA690" s="418"/>
      <c r="FUB690" s="417"/>
      <c r="FUC690" s="417"/>
      <c r="FUD690" s="418"/>
      <c r="FUE690" s="418"/>
      <c r="FUF690" s="417"/>
      <c r="FUG690" s="417"/>
      <c r="FUH690" s="417"/>
      <c r="FUI690" s="417"/>
      <c r="FUJ690" s="417"/>
      <c r="FUK690" s="411"/>
      <c r="FUL690" s="443"/>
      <c r="FUM690" s="417"/>
      <c r="FUN690" s="417"/>
      <c r="FUO690" s="417"/>
      <c r="FUP690" s="417"/>
      <c r="FUQ690" s="417"/>
      <c r="FUR690" s="417"/>
      <c r="FUS690" s="417"/>
      <c r="FUT690" s="416"/>
      <c r="FUU690" s="416"/>
      <c r="FUV690" s="416"/>
      <c r="FUW690" s="416"/>
      <c r="FUX690" s="416"/>
      <c r="FUY690" s="416"/>
      <c r="FUZ690" s="416"/>
      <c r="FVA690" s="416"/>
      <c r="FVB690" s="416"/>
      <c r="FVC690" s="416"/>
      <c r="FVD690" s="416"/>
      <c r="FVE690" s="416"/>
      <c r="FVF690" s="416"/>
      <c r="FVG690" s="416"/>
      <c r="FVH690" s="416"/>
      <c r="FVI690" s="416"/>
      <c r="FVJ690" s="416"/>
      <c r="FVK690" s="416"/>
      <c r="FVL690" s="416"/>
      <c r="FVM690" s="416"/>
      <c r="FVN690" s="416"/>
      <c r="FVO690" s="416"/>
      <c r="FVP690" s="416"/>
      <c r="FVQ690" s="416"/>
      <c r="FVR690" s="416"/>
      <c r="FVS690" s="416"/>
      <c r="FVT690" s="416"/>
      <c r="FVU690" s="416"/>
      <c r="FVV690" s="416"/>
      <c r="FVW690" s="416"/>
      <c r="FVX690" s="416"/>
      <c r="FVY690" s="416"/>
      <c r="FVZ690" s="416"/>
      <c r="FWA690" s="416"/>
      <c r="FWB690" s="416"/>
      <c r="FWC690" s="416"/>
      <c r="FWD690" s="416"/>
      <c r="FWE690" s="416"/>
      <c r="FWF690" s="416"/>
      <c r="FWG690" s="416"/>
      <c r="FWH690" s="416"/>
      <c r="FWI690" s="416"/>
      <c r="FWJ690" s="416"/>
      <c r="FWK690" s="416"/>
      <c r="FWL690" s="417"/>
      <c r="FWM690" s="417"/>
      <c r="FWN690" s="417"/>
      <c r="FWO690" s="417"/>
      <c r="FWP690" s="417"/>
      <c r="FWQ690" s="417"/>
      <c r="FWR690" s="417"/>
      <c r="FWS690" s="417"/>
      <c r="FWT690" s="417"/>
      <c r="FWU690" s="417"/>
      <c r="FWV690" s="417"/>
      <c r="FWW690" s="417"/>
      <c r="FWX690" s="417"/>
      <c r="FWY690" s="417"/>
      <c r="FWZ690" s="417"/>
      <c r="FXA690" s="417"/>
      <c r="FXB690" s="417"/>
      <c r="FXC690" s="417"/>
      <c r="FXD690" s="417"/>
      <c r="FXE690" s="417"/>
      <c r="FXF690" s="417"/>
      <c r="FXG690" s="417"/>
      <c r="FXH690" s="417"/>
      <c r="FXI690" s="417"/>
      <c r="FXJ690" s="418"/>
      <c r="FXK690" s="418"/>
      <c r="FXL690" s="418"/>
      <c r="FXM690" s="418"/>
      <c r="FXN690" s="418"/>
      <c r="FXO690" s="417"/>
      <c r="FXP690" s="417"/>
      <c r="FXQ690" s="418"/>
      <c r="FXR690" s="418"/>
      <c r="FXS690" s="417"/>
      <c r="FXT690" s="417"/>
      <c r="FXU690" s="418"/>
      <c r="FXV690" s="418"/>
      <c r="FXW690" s="417"/>
      <c r="FXX690" s="417"/>
      <c r="FXY690" s="417"/>
      <c r="FXZ690" s="417"/>
      <c r="FYA690" s="417"/>
      <c r="FYB690" s="417"/>
      <c r="FYC690" s="417"/>
      <c r="FYD690" s="418"/>
      <c r="FYE690" s="418"/>
      <c r="FYF690" s="417"/>
      <c r="FYG690" s="417"/>
      <c r="FYH690" s="418"/>
      <c r="FYI690" s="418"/>
      <c r="FYJ690" s="417"/>
      <c r="FYK690" s="417"/>
      <c r="FYL690" s="417"/>
      <c r="FYM690" s="417"/>
      <c r="FYN690" s="417"/>
      <c r="FYO690" s="411"/>
      <c r="FYP690" s="443"/>
      <c r="FYQ690" s="417"/>
      <c r="FYR690" s="417"/>
      <c r="FYS690" s="417"/>
      <c r="FYT690" s="417"/>
      <c r="FYU690" s="417"/>
      <c r="FYV690" s="417"/>
      <c r="FYW690" s="417"/>
      <c r="FYX690" s="416"/>
      <c r="FYY690" s="416"/>
      <c r="FYZ690" s="416"/>
      <c r="FZA690" s="416"/>
      <c r="FZB690" s="416"/>
      <c r="FZC690" s="416"/>
      <c r="FZD690" s="416"/>
      <c r="FZE690" s="416"/>
      <c r="FZF690" s="416"/>
      <c r="FZG690" s="416"/>
      <c r="FZH690" s="416"/>
      <c r="FZI690" s="416"/>
      <c r="FZJ690" s="416"/>
      <c r="FZK690" s="416"/>
      <c r="FZL690" s="416"/>
      <c r="FZM690" s="416"/>
      <c r="FZN690" s="416"/>
      <c r="FZO690" s="416"/>
      <c r="FZP690" s="416"/>
      <c r="FZQ690" s="416"/>
      <c r="FZR690" s="416"/>
      <c r="FZS690" s="416"/>
      <c r="FZT690" s="416"/>
      <c r="FZU690" s="416"/>
      <c r="FZV690" s="416"/>
      <c r="FZW690" s="416"/>
      <c r="FZX690" s="416"/>
      <c r="FZY690" s="416"/>
      <c r="FZZ690" s="416"/>
      <c r="GAA690" s="416"/>
      <c r="GAB690" s="416"/>
      <c r="GAC690" s="416"/>
      <c r="GAD690" s="416"/>
      <c r="GAE690" s="416"/>
      <c r="GAF690" s="416"/>
      <c r="GAG690" s="416"/>
      <c r="GAH690" s="416"/>
      <c r="GAI690" s="416"/>
      <c r="GAJ690" s="416"/>
      <c r="GAK690" s="416"/>
      <c r="GAL690" s="416"/>
      <c r="GAM690" s="416"/>
      <c r="GAN690" s="416"/>
      <c r="GAO690" s="416"/>
      <c r="GAP690" s="417"/>
      <c r="GAQ690" s="417"/>
      <c r="GAR690" s="417"/>
      <c r="GAS690" s="417"/>
      <c r="GAT690" s="417"/>
      <c r="GAU690" s="417"/>
      <c r="GAV690" s="417"/>
      <c r="GAW690" s="417"/>
      <c r="GAX690" s="417"/>
      <c r="GAY690" s="417"/>
      <c r="GAZ690" s="417"/>
      <c r="GBA690" s="417"/>
      <c r="GBB690" s="417"/>
      <c r="GBC690" s="417"/>
      <c r="GBD690" s="417"/>
      <c r="GBE690" s="417"/>
      <c r="GBF690" s="417"/>
      <c r="GBG690" s="417"/>
      <c r="GBH690" s="417"/>
      <c r="GBI690" s="417"/>
      <c r="GBJ690" s="417"/>
      <c r="GBK690" s="417"/>
      <c r="GBL690" s="417"/>
      <c r="GBM690" s="417"/>
      <c r="GBN690" s="418"/>
      <c r="GBO690" s="418"/>
      <c r="GBP690" s="418"/>
      <c r="GBQ690" s="418"/>
      <c r="GBR690" s="418"/>
      <c r="GBS690" s="417"/>
      <c r="GBT690" s="417"/>
      <c r="GBU690" s="418"/>
      <c r="GBV690" s="418"/>
      <c r="GBW690" s="417"/>
      <c r="GBX690" s="417"/>
      <c r="GBY690" s="418"/>
      <c r="GBZ690" s="418"/>
      <c r="GCA690" s="417"/>
      <c r="GCB690" s="417"/>
      <c r="GCC690" s="417"/>
      <c r="GCD690" s="417"/>
      <c r="GCE690" s="417"/>
      <c r="GCF690" s="417"/>
      <c r="GCG690" s="417"/>
      <c r="GCH690" s="418"/>
      <c r="GCI690" s="418"/>
      <c r="GCJ690" s="417"/>
      <c r="GCK690" s="417"/>
      <c r="GCL690" s="418"/>
      <c r="GCM690" s="418"/>
      <c r="GCN690" s="417"/>
      <c r="GCO690" s="417"/>
      <c r="GCP690" s="417"/>
      <c r="GCQ690" s="417"/>
      <c r="GCR690" s="417"/>
      <c r="GCS690" s="411"/>
      <c r="GCT690" s="443"/>
      <c r="GCU690" s="417"/>
      <c r="GCV690" s="417"/>
      <c r="GCW690" s="417"/>
      <c r="GCX690" s="417"/>
      <c r="GCY690" s="417"/>
      <c r="GCZ690" s="417"/>
      <c r="GDA690" s="417"/>
      <c r="GDB690" s="416"/>
      <c r="GDC690" s="416"/>
      <c r="GDD690" s="416"/>
      <c r="GDE690" s="416"/>
      <c r="GDF690" s="416"/>
      <c r="GDG690" s="416"/>
      <c r="GDH690" s="416"/>
      <c r="GDI690" s="416"/>
      <c r="GDJ690" s="416"/>
      <c r="GDK690" s="416"/>
      <c r="GDL690" s="416"/>
      <c r="GDM690" s="416"/>
      <c r="GDN690" s="416"/>
      <c r="GDO690" s="416"/>
      <c r="GDP690" s="416"/>
      <c r="GDQ690" s="416"/>
      <c r="GDR690" s="416"/>
      <c r="GDS690" s="416"/>
      <c r="GDT690" s="416"/>
      <c r="GDU690" s="416"/>
      <c r="GDV690" s="416"/>
      <c r="GDW690" s="416"/>
      <c r="GDX690" s="416"/>
      <c r="GDY690" s="416"/>
      <c r="GDZ690" s="416"/>
      <c r="GEA690" s="416"/>
      <c r="GEB690" s="416"/>
      <c r="GEC690" s="416"/>
      <c r="GED690" s="416"/>
      <c r="GEE690" s="416"/>
      <c r="GEF690" s="416"/>
      <c r="GEG690" s="416"/>
      <c r="GEH690" s="416"/>
      <c r="GEI690" s="416"/>
      <c r="GEJ690" s="416"/>
      <c r="GEK690" s="416"/>
      <c r="GEL690" s="416"/>
      <c r="GEM690" s="416"/>
      <c r="GEN690" s="416"/>
      <c r="GEO690" s="416"/>
      <c r="GEP690" s="416"/>
      <c r="GEQ690" s="416"/>
      <c r="GER690" s="416"/>
      <c r="GES690" s="416"/>
      <c r="GET690" s="417"/>
      <c r="GEU690" s="417"/>
      <c r="GEV690" s="417"/>
      <c r="GEW690" s="417"/>
      <c r="GEX690" s="417"/>
      <c r="GEY690" s="417"/>
      <c r="GEZ690" s="417"/>
      <c r="GFA690" s="417"/>
      <c r="GFB690" s="417"/>
      <c r="GFC690" s="417"/>
      <c r="GFD690" s="417"/>
      <c r="GFE690" s="417"/>
      <c r="GFF690" s="417"/>
      <c r="GFG690" s="417"/>
      <c r="GFH690" s="417"/>
      <c r="GFI690" s="417"/>
      <c r="GFJ690" s="417"/>
      <c r="GFK690" s="417"/>
      <c r="GFL690" s="417"/>
      <c r="GFM690" s="417"/>
      <c r="GFN690" s="417"/>
      <c r="GFO690" s="417"/>
      <c r="GFP690" s="417"/>
      <c r="GFQ690" s="417"/>
      <c r="GFR690" s="418"/>
      <c r="GFS690" s="418"/>
      <c r="GFT690" s="418"/>
      <c r="GFU690" s="418"/>
      <c r="GFV690" s="418"/>
      <c r="GFW690" s="417"/>
      <c r="GFX690" s="417"/>
      <c r="GFY690" s="418"/>
      <c r="GFZ690" s="418"/>
      <c r="GGA690" s="417"/>
      <c r="GGB690" s="417"/>
      <c r="GGC690" s="418"/>
      <c r="GGD690" s="418"/>
      <c r="GGE690" s="417"/>
      <c r="GGF690" s="417"/>
      <c r="GGG690" s="417"/>
      <c r="GGH690" s="417"/>
      <c r="GGI690" s="417"/>
      <c r="GGJ690" s="417"/>
      <c r="GGK690" s="417"/>
      <c r="GGL690" s="418"/>
      <c r="GGM690" s="418"/>
      <c r="GGN690" s="417"/>
      <c r="GGO690" s="417"/>
      <c r="GGP690" s="418"/>
      <c r="GGQ690" s="418"/>
      <c r="GGR690" s="417"/>
      <c r="GGS690" s="417"/>
      <c r="GGT690" s="417"/>
      <c r="GGU690" s="417"/>
      <c r="GGV690" s="417"/>
      <c r="GGW690" s="411"/>
      <c r="GGX690" s="443"/>
      <c r="GGY690" s="417"/>
      <c r="GGZ690" s="417"/>
      <c r="GHA690" s="417"/>
      <c r="GHB690" s="417"/>
      <c r="GHC690" s="417"/>
      <c r="GHD690" s="417"/>
      <c r="GHE690" s="417"/>
      <c r="GHF690" s="416"/>
      <c r="GHG690" s="416"/>
      <c r="GHH690" s="416"/>
      <c r="GHI690" s="416"/>
      <c r="GHJ690" s="416"/>
      <c r="GHK690" s="416"/>
      <c r="GHL690" s="416"/>
      <c r="GHM690" s="416"/>
      <c r="GHN690" s="416"/>
      <c r="GHO690" s="416"/>
      <c r="GHP690" s="416"/>
      <c r="GHQ690" s="416"/>
      <c r="GHR690" s="416"/>
      <c r="GHS690" s="416"/>
      <c r="GHT690" s="416"/>
      <c r="GHU690" s="416"/>
      <c r="GHV690" s="416"/>
      <c r="GHW690" s="416"/>
      <c r="GHX690" s="416"/>
      <c r="GHY690" s="416"/>
      <c r="GHZ690" s="416"/>
      <c r="GIA690" s="416"/>
      <c r="GIB690" s="416"/>
      <c r="GIC690" s="416"/>
      <c r="GID690" s="416"/>
      <c r="GIE690" s="416"/>
      <c r="GIF690" s="416"/>
      <c r="GIG690" s="416"/>
      <c r="GIH690" s="416"/>
      <c r="GII690" s="416"/>
      <c r="GIJ690" s="416"/>
      <c r="GIK690" s="416"/>
      <c r="GIL690" s="416"/>
      <c r="GIM690" s="416"/>
      <c r="GIN690" s="416"/>
      <c r="GIO690" s="416"/>
      <c r="GIP690" s="416"/>
      <c r="GIQ690" s="416"/>
      <c r="GIR690" s="416"/>
      <c r="GIS690" s="416"/>
      <c r="GIT690" s="416"/>
      <c r="GIU690" s="416"/>
      <c r="GIV690" s="416"/>
      <c r="GIW690" s="416"/>
      <c r="GIX690" s="417"/>
      <c r="GIY690" s="417"/>
      <c r="GIZ690" s="417"/>
      <c r="GJA690" s="417"/>
      <c r="GJB690" s="417"/>
      <c r="GJC690" s="417"/>
      <c r="GJD690" s="417"/>
      <c r="GJE690" s="417"/>
      <c r="GJF690" s="417"/>
      <c r="GJG690" s="417"/>
      <c r="GJH690" s="417"/>
      <c r="GJI690" s="417"/>
      <c r="GJJ690" s="417"/>
      <c r="GJK690" s="417"/>
      <c r="GJL690" s="417"/>
      <c r="GJM690" s="417"/>
      <c r="GJN690" s="417"/>
      <c r="GJO690" s="417"/>
      <c r="GJP690" s="417"/>
      <c r="GJQ690" s="417"/>
      <c r="GJR690" s="417"/>
      <c r="GJS690" s="417"/>
      <c r="GJT690" s="417"/>
      <c r="GJU690" s="417"/>
      <c r="GJV690" s="418"/>
      <c r="GJW690" s="418"/>
      <c r="GJX690" s="418"/>
      <c r="GJY690" s="418"/>
      <c r="GJZ690" s="418"/>
      <c r="GKA690" s="417"/>
      <c r="GKB690" s="417"/>
      <c r="GKC690" s="418"/>
      <c r="GKD690" s="418"/>
      <c r="GKE690" s="417"/>
      <c r="GKF690" s="417"/>
      <c r="GKG690" s="418"/>
      <c r="GKH690" s="418"/>
      <c r="GKI690" s="417"/>
      <c r="GKJ690" s="417"/>
      <c r="GKK690" s="417"/>
      <c r="GKL690" s="417"/>
      <c r="GKM690" s="417"/>
      <c r="GKN690" s="417"/>
      <c r="GKO690" s="417"/>
      <c r="GKP690" s="418"/>
      <c r="GKQ690" s="418"/>
      <c r="GKR690" s="417"/>
      <c r="GKS690" s="417"/>
      <c r="GKT690" s="418"/>
      <c r="GKU690" s="418"/>
      <c r="GKV690" s="417"/>
      <c r="GKW690" s="417"/>
      <c r="GKX690" s="417"/>
      <c r="GKY690" s="417"/>
      <c r="GKZ690" s="417"/>
      <c r="GLA690" s="411"/>
      <c r="GLB690" s="443"/>
      <c r="GLC690" s="417"/>
      <c r="GLD690" s="417"/>
      <c r="GLE690" s="417"/>
      <c r="GLF690" s="417"/>
      <c r="GLG690" s="417"/>
      <c r="GLH690" s="417"/>
      <c r="GLI690" s="417"/>
      <c r="GLJ690" s="416"/>
      <c r="GLK690" s="416"/>
      <c r="GLL690" s="416"/>
      <c r="GLM690" s="416"/>
      <c r="GLN690" s="416"/>
      <c r="GLO690" s="416"/>
      <c r="GLP690" s="416"/>
      <c r="GLQ690" s="416"/>
      <c r="GLR690" s="416"/>
      <c r="GLS690" s="416"/>
      <c r="GLT690" s="416"/>
      <c r="GLU690" s="416"/>
      <c r="GLV690" s="416"/>
      <c r="GLW690" s="416"/>
      <c r="GLX690" s="416"/>
      <c r="GLY690" s="416"/>
      <c r="GLZ690" s="416"/>
      <c r="GMA690" s="416"/>
      <c r="GMB690" s="416"/>
      <c r="GMC690" s="416"/>
      <c r="GMD690" s="416"/>
      <c r="GME690" s="416"/>
      <c r="GMF690" s="416"/>
      <c r="GMG690" s="416"/>
      <c r="GMH690" s="416"/>
      <c r="GMI690" s="416"/>
      <c r="GMJ690" s="416"/>
      <c r="GMK690" s="416"/>
      <c r="GML690" s="416"/>
      <c r="GMM690" s="416"/>
      <c r="GMN690" s="416"/>
      <c r="GMO690" s="416"/>
      <c r="GMP690" s="416"/>
      <c r="GMQ690" s="416"/>
      <c r="GMR690" s="416"/>
      <c r="GMS690" s="416"/>
      <c r="GMT690" s="416"/>
      <c r="GMU690" s="416"/>
      <c r="GMV690" s="416"/>
      <c r="GMW690" s="416"/>
      <c r="GMX690" s="416"/>
      <c r="GMY690" s="416"/>
      <c r="GMZ690" s="416"/>
      <c r="GNA690" s="416"/>
      <c r="GNB690" s="417"/>
      <c r="GNC690" s="417"/>
      <c r="GND690" s="417"/>
      <c r="GNE690" s="417"/>
      <c r="GNF690" s="417"/>
      <c r="GNG690" s="417"/>
      <c r="GNH690" s="417"/>
      <c r="GNI690" s="417"/>
      <c r="GNJ690" s="417"/>
      <c r="GNK690" s="417"/>
      <c r="GNL690" s="417"/>
      <c r="GNM690" s="417"/>
      <c r="GNN690" s="417"/>
      <c r="GNO690" s="417"/>
      <c r="GNP690" s="417"/>
      <c r="GNQ690" s="417"/>
      <c r="GNR690" s="417"/>
      <c r="GNS690" s="417"/>
      <c r="GNT690" s="417"/>
      <c r="GNU690" s="417"/>
      <c r="GNV690" s="417"/>
      <c r="GNW690" s="417"/>
      <c r="GNX690" s="417"/>
      <c r="GNY690" s="417"/>
      <c r="GNZ690" s="418"/>
      <c r="GOA690" s="418"/>
      <c r="GOB690" s="418"/>
      <c r="GOC690" s="418"/>
      <c r="GOD690" s="418"/>
      <c r="GOE690" s="417"/>
      <c r="GOF690" s="417"/>
      <c r="GOG690" s="418"/>
      <c r="GOH690" s="418"/>
      <c r="GOI690" s="417"/>
      <c r="GOJ690" s="417"/>
      <c r="GOK690" s="418"/>
      <c r="GOL690" s="418"/>
      <c r="GOM690" s="417"/>
      <c r="GON690" s="417"/>
      <c r="GOO690" s="417"/>
      <c r="GOP690" s="417"/>
      <c r="GOQ690" s="417"/>
      <c r="GOR690" s="417"/>
      <c r="GOS690" s="417"/>
      <c r="GOT690" s="418"/>
      <c r="GOU690" s="418"/>
      <c r="GOV690" s="417"/>
      <c r="GOW690" s="417"/>
      <c r="GOX690" s="418"/>
      <c r="GOY690" s="418"/>
      <c r="GOZ690" s="417"/>
      <c r="GPA690" s="417"/>
      <c r="GPB690" s="417"/>
      <c r="GPC690" s="417"/>
      <c r="GPD690" s="417"/>
      <c r="GPE690" s="411"/>
      <c r="GPF690" s="443"/>
      <c r="GPG690" s="417"/>
      <c r="GPH690" s="417"/>
      <c r="GPI690" s="417"/>
      <c r="GPJ690" s="417"/>
      <c r="GPK690" s="417"/>
      <c r="GPL690" s="417"/>
      <c r="GPM690" s="417"/>
      <c r="GPN690" s="416"/>
      <c r="GPO690" s="416"/>
      <c r="GPP690" s="416"/>
      <c r="GPQ690" s="416"/>
      <c r="GPR690" s="416"/>
      <c r="GPS690" s="416"/>
      <c r="GPT690" s="416"/>
      <c r="GPU690" s="416"/>
      <c r="GPV690" s="416"/>
      <c r="GPW690" s="416"/>
      <c r="GPX690" s="416"/>
      <c r="GPY690" s="416"/>
      <c r="GPZ690" s="416"/>
      <c r="GQA690" s="416"/>
      <c r="GQB690" s="416"/>
      <c r="GQC690" s="416"/>
      <c r="GQD690" s="416"/>
      <c r="GQE690" s="416"/>
      <c r="GQF690" s="416"/>
      <c r="GQG690" s="416"/>
      <c r="GQH690" s="416"/>
      <c r="GQI690" s="416"/>
      <c r="GQJ690" s="416"/>
      <c r="GQK690" s="416"/>
      <c r="GQL690" s="416"/>
      <c r="GQM690" s="416"/>
      <c r="GQN690" s="416"/>
      <c r="GQO690" s="416"/>
      <c r="GQP690" s="416"/>
      <c r="GQQ690" s="416"/>
      <c r="GQR690" s="416"/>
      <c r="GQS690" s="416"/>
      <c r="GQT690" s="416"/>
      <c r="GQU690" s="416"/>
      <c r="GQV690" s="416"/>
      <c r="GQW690" s="416"/>
      <c r="GQX690" s="416"/>
      <c r="GQY690" s="416"/>
      <c r="GQZ690" s="416"/>
      <c r="GRA690" s="416"/>
      <c r="GRB690" s="416"/>
      <c r="GRC690" s="416"/>
      <c r="GRD690" s="416"/>
      <c r="GRE690" s="416"/>
      <c r="GRF690" s="417"/>
      <c r="GRG690" s="417"/>
      <c r="GRH690" s="417"/>
      <c r="GRI690" s="417"/>
      <c r="GRJ690" s="417"/>
      <c r="GRK690" s="417"/>
      <c r="GRL690" s="417"/>
      <c r="GRM690" s="417"/>
      <c r="GRN690" s="417"/>
      <c r="GRO690" s="417"/>
      <c r="GRP690" s="417"/>
      <c r="GRQ690" s="417"/>
      <c r="GRR690" s="417"/>
      <c r="GRS690" s="417"/>
      <c r="GRT690" s="417"/>
      <c r="GRU690" s="417"/>
      <c r="GRV690" s="417"/>
      <c r="GRW690" s="417"/>
      <c r="GRX690" s="417"/>
      <c r="GRY690" s="417"/>
      <c r="GRZ690" s="417"/>
      <c r="GSA690" s="417"/>
      <c r="GSB690" s="417"/>
      <c r="GSC690" s="417"/>
      <c r="GSD690" s="418"/>
      <c r="GSE690" s="418"/>
      <c r="GSF690" s="418"/>
      <c r="GSG690" s="418"/>
      <c r="GSH690" s="418"/>
      <c r="GSI690" s="417"/>
      <c r="GSJ690" s="417"/>
      <c r="GSK690" s="418"/>
      <c r="GSL690" s="418"/>
      <c r="GSM690" s="417"/>
      <c r="GSN690" s="417"/>
      <c r="GSO690" s="418"/>
      <c r="GSP690" s="418"/>
      <c r="GSQ690" s="417"/>
      <c r="GSR690" s="417"/>
      <c r="GSS690" s="417"/>
      <c r="GST690" s="417"/>
      <c r="GSU690" s="417"/>
      <c r="GSV690" s="417"/>
      <c r="GSW690" s="417"/>
      <c r="GSX690" s="418"/>
      <c r="GSY690" s="418"/>
      <c r="GSZ690" s="417"/>
      <c r="GTA690" s="417"/>
      <c r="GTB690" s="418"/>
      <c r="GTC690" s="418"/>
      <c r="GTD690" s="417"/>
      <c r="GTE690" s="417"/>
      <c r="GTF690" s="417"/>
      <c r="GTG690" s="417"/>
      <c r="GTH690" s="417"/>
      <c r="GTI690" s="411"/>
      <c r="GTJ690" s="443"/>
      <c r="GTK690" s="417"/>
      <c r="GTL690" s="417"/>
      <c r="GTM690" s="417"/>
      <c r="GTN690" s="417"/>
      <c r="GTO690" s="417"/>
      <c r="GTP690" s="417"/>
      <c r="GTQ690" s="417"/>
      <c r="GTR690" s="416"/>
      <c r="GTS690" s="416"/>
      <c r="GTT690" s="416"/>
      <c r="GTU690" s="416"/>
      <c r="GTV690" s="416"/>
      <c r="GTW690" s="416"/>
      <c r="GTX690" s="416"/>
      <c r="GTY690" s="416"/>
      <c r="GTZ690" s="416"/>
      <c r="GUA690" s="416"/>
      <c r="GUB690" s="416"/>
      <c r="GUC690" s="416"/>
      <c r="GUD690" s="416"/>
      <c r="GUE690" s="416"/>
      <c r="GUF690" s="416"/>
      <c r="GUG690" s="416"/>
      <c r="GUH690" s="416"/>
      <c r="GUI690" s="416"/>
      <c r="GUJ690" s="416"/>
      <c r="GUK690" s="416"/>
      <c r="GUL690" s="416"/>
      <c r="GUM690" s="416"/>
      <c r="GUN690" s="416"/>
      <c r="GUO690" s="416"/>
      <c r="GUP690" s="416"/>
      <c r="GUQ690" s="416"/>
      <c r="GUR690" s="416"/>
      <c r="GUS690" s="416"/>
      <c r="GUT690" s="416"/>
      <c r="GUU690" s="416"/>
      <c r="GUV690" s="416"/>
      <c r="GUW690" s="416"/>
      <c r="GUX690" s="416"/>
      <c r="GUY690" s="416"/>
      <c r="GUZ690" s="416"/>
      <c r="GVA690" s="416"/>
      <c r="GVB690" s="416"/>
      <c r="GVC690" s="416"/>
      <c r="GVD690" s="416"/>
      <c r="GVE690" s="416"/>
      <c r="GVF690" s="416"/>
      <c r="GVG690" s="416"/>
      <c r="GVH690" s="416"/>
      <c r="GVI690" s="416"/>
      <c r="GVJ690" s="417"/>
      <c r="GVK690" s="417"/>
      <c r="GVL690" s="417"/>
      <c r="GVM690" s="417"/>
      <c r="GVN690" s="417"/>
      <c r="GVO690" s="417"/>
      <c r="GVP690" s="417"/>
      <c r="GVQ690" s="417"/>
      <c r="GVR690" s="417"/>
      <c r="GVS690" s="417"/>
      <c r="GVT690" s="417"/>
      <c r="GVU690" s="417"/>
      <c r="GVV690" s="417"/>
      <c r="GVW690" s="417"/>
      <c r="GVX690" s="417"/>
      <c r="GVY690" s="417"/>
      <c r="GVZ690" s="417"/>
      <c r="GWA690" s="417"/>
      <c r="GWB690" s="417"/>
      <c r="GWC690" s="417"/>
      <c r="GWD690" s="417"/>
      <c r="GWE690" s="417"/>
      <c r="GWF690" s="417"/>
      <c r="GWG690" s="417"/>
      <c r="GWH690" s="418"/>
      <c r="GWI690" s="418"/>
      <c r="GWJ690" s="418"/>
      <c r="GWK690" s="418"/>
      <c r="GWL690" s="418"/>
      <c r="GWM690" s="417"/>
      <c r="GWN690" s="417"/>
      <c r="GWO690" s="418"/>
      <c r="GWP690" s="418"/>
      <c r="GWQ690" s="417"/>
      <c r="GWR690" s="417"/>
      <c r="GWS690" s="418"/>
      <c r="GWT690" s="418"/>
      <c r="GWU690" s="417"/>
      <c r="GWV690" s="417"/>
      <c r="GWW690" s="417"/>
      <c r="GWX690" s="417"/>
      <c r="GWY690" s="417"/>
      <c r="GWZ690" s="417"/>
      <c r="GXA690" s="417"/>
      <c r="GXB690" s="418"/>
      <c r="GXC690" s="418"/>
      <c r="GXD690" s="417"/>
      <c r="GXE690" s="417"/>
      <c r="GXF690" s="418"/>
      <c r="GXG690" s="418"/>
      <c r="GXH690" s="417"/>
      <c r="GXI690" s="417"/>
      <c r="GXJ690" s="417"/>
      <c r="GXK690" s="417"/>
      <c r="GXL690" s="417"/>
      <c r="GXM690" s="411"/>
      <c r="GXN690" s="443"/>
      <c r="GXO690" s="417"/>
      <c r="GXP690" s="417"/>
      <c r="GXQ690" s="417"/>
      <c r="GXR690" s="417"/>
      <c r="GXS690" s="417"/>
      <c r="GXT690" s="417"/>
      <c r="GXU690" s="417"/>
      <c r="GXV690" s="416"/>
      <c r="GXW690" s="416"/>
      <c r="GXX690" s="416"/>
      <c r="GXY690" s="416"/>
      <c r="GXZ690" s="416"/>
      <c r="GYA690" s="416"/>
      <c r="GYB690" s="416"/>
      <c r="GYC690" s="416"/>
      <c r="GYD690" s="416"/>
      <c r="GYE690" s="416"/>
      <c r="GYF690" s="416"/>
      <c r="GYG690" s="416"/>
      <c r="GYH690" s="416"/>
      <c r="GYI690" s="416"/>
      <c r="GYJ690" s="416"/>
      <c r="GYK690" s="416"/>
      <c r="GYL690" s="416"/>
      <c r="GYM690" s="416"/>
      <c r="GYN690" s="416"/>
      <c r="GYO690" s="416"/>
      <c r="GYP690" s="416"/>
      <c r="GYQ690" s="416"/>
      <c r="GYR690" s="416"/>
      <c r="GYS690" s="416"/>
      <c r="GYT690" s="416"/>
      <c r="GYU690" s="416"/>
      <c r="GYV690" s="416"/>
      <c r="GYW690" s="416"/>
      <c r="GYX690" s="416"/>
      <c r="GYY690" s="416"/>
      <c r="GYZ690" s="416"/>
      <c r="GZA690" s="416"/>
      <c r="GZB690" s="416"/>
      <c r="GZC690" s="416"/>
      <c r="GZD690" s="416"/>
      <c r="GZE690" s="416"/>
      <c r="GZF690" s="416"/>
      <c r="GZG690" s="416"/>
      <c r="GZH690" s="416"/>
      <c r="GZI690" s="416"/>
      <c r="GZJ690" s="416"/>
      <c r="GZK690" s="416"/>
      <c r="GZL690" s="416"/>
      <c r="GZM690" s="416"/>
      <c r="GZN690" s="417"/>
      <c r="GZO690" s="417"/>
      <c r="GZP690" s="417"/>
      <c r="GZQ690" s="417"/>
      <c r="GZR690" s="417"/>
      <c r="GZS690" s="417"/>
      <c r="GZT690" s="417"/>
      <c r="GZU690" s="417"/>
      <c r="GZV690" s="417"/>
      <c r="GZW690" s="417"/>
      <c r="GZX690" s="417"/>
      <c r="GZY690" s="417"/>
      <c r="GZZ690" s="417"/>
      <c r="HAA690" s="417"/>
      <c r="HAB690" s="417"/>
      <c r="HAC690" s="417"/>
      <c r="HAD690" s="417"/>
      <c r="HAE690" s="417"/>
      <c r="HAF690" s="417"/>
      <c r="HAG690" s="417"/>
      <c r="HAH690" s="417"/>
      <c r="HAI690" s="417"/>
      <c r="HAJ690" s="417"/>
      <c r="HAK690" s="417"/>
      <c r="HAL690" s="418"/>
      <c r="HAM690" s="418"/>
      <c r="HAN690" s="418"/>
      <c r="HAO690" s="418"/>
      <c r="HAP690" s="418"/>
      <c r="HAQ690" s="417"/>
      <c r="HAR690" s="417"/>
      <c r="HAS690" s="418"/>
      <c r="HAT690" s="418"/>
      <c r="HAU690" s="417"/>
      <c r="HAV690" s="417"/>
      <c r="HAW690" s="418"/>
      <c r="HAX690" s="418"/>
      <c r="HAY690" s="417"/>
      <c r="HAZ690" s="417"/>
      <c r="HBA690" s="417"/>
      <c r="HBB690" s="417"/>
      <c r="HBC690" s="417"/>
      <c r="HBD690" s="417"/>
      <c r="HBE690" s="417"/>
      <c r="HBF690" s="418"/>
      <c r="HBG690" s="418"/>
      <c r="HBH690" s="417"/>
      <c r="HBI690" s="417"/>
      <c r="HBJ690" s="418"/>
      <c r="HBK690" s="418"/>
      <c r="HBL690" s="417"/>
      <c r="HBM690" s="417"/>
      <c r="HBN690" s="417"/>
      <c r="HBO690" s="417"/>
      <c r="HBP690" s="417"/>
      <c r="HBQ690" s="411"/>
      <c r="HBR690" s="443"/>
      <c r="HBS690" s="417"/>
      <c r="HBT690" s="417"/>
      <c r="HBU690" s="417"/>
      <c r="HBV690" s="417"/>
      <c r="HBW690" s="417"/>
      <c r="HBX690" s="417"/>
      <c r="HBY690" s="417"/>
      <c r="HBZ690" s="416"/>
      <c r="HCA690" s="416"/>
      <c r="HCB690" s="416"/>
      <c r="HCC690" s="416"/>
      <c r="HCD690" s="416"/>
      <c r="HCE690" s="416"/>
      <c r="HCF690" s="416"/>
      <c r="HCG690" s="416"/>
      <c r="HCH690" s="416"/>
      <c r="HCI690" s="416"/>
      <c r="HCJ690" s="416"/>
      <c r="HCK690" s="416"/>
      <c r="HCL690" s="416"/>
      <c r="HCM690" s="416"/>
      <c r="HCN690" s="416"/>
      <c r="HCO690" s="416"/>
      <c r="HCP690" s="416"/>
      <c r="HCQ690" s="416"/>
      <c r="HCR690" s="416"/>
      <c r="HCS690" s="416"/>
      <c r="HCT690" s="416"/>
      <c r="HCU690" s="416"/>
      <c r="HCV690" s="416"/>
      <c r="HCW690" s="416"/>
      <c r="HCX690" s="416"/>
      <c r="HCY690" s="416"/>
      <c r="HCZ690" s="416"/>
      <c r="HDA690" s="416"/>
      <c r="HDB690" s="416"/>
      <c r="HDC690" s="416"/>
      <c r="HDD690" s="416"/>
      <c r="HDE690" s="416"/>
      <c r="HDF690" s="416"/>
      <c r="HDG690" s="416"/>
      <c r="HDH690" s="416"/>
      <c r="HDI690" s="416"/>
      <c r="HDJ690" s="416"/>
      <c r="HDK690" s="416"/>
      <c r="HDL690" s="416"/>
      <c r="HDM690" s="416"/>
      <c r="HDN690" s="416"/>
      <c r="HDO690" s="416"/>
      <c r="HDP690" s="416"/>
      <c r="HDQ690" s="416"/>
      <c r="HDR690" s="417"/>
      <c r="HDS690" s="417"/>
      <c r="HDT690" s="417"/>
      <c r="HDU690" s="417"/>
      <c r="HDV690" s="417"/>
      <c r="HDW690" s="417"/>
      <c r="HDX690" s="417"/>
      <c r="HDY690" s="417"/>
      <c r="HDZ690" s="417"/>
      <c r="HEA690" s="417"/>
      <c r="HEB690" s="417"/>
      <c r="HEC690" s="417"/>
      <c r="HED690" s="417"/>
      <c r="HEE690" s="417"/>
      <c r="HEF690" s="417"/>
      <c r="HEG690" s="417"/>
      <c r="HEH690" s="417"/>
      <c r="HEI690" s="417"/>
      <c r="HEJ690" s="417"/>
      <c r="HEK690" s="417"/>
      <c r="HEL690" s="417"/>
      <c r="HEM690" s="417"/>
      <c r="HEN690" s="417"/>
      <c r="HEO690" s="417"/>
      <c r="HEP690" s="418"/>
      <c r="HEQ690" s="418"/>
      <c r="HER690" s="418"/>
      <c r="HES690" s="418"/>
      <c r="HET690" s="418"/>
      <c r="HEU690" s="417"/>
      <c r="HEV690" s="417"/>
      <c r="HEW690" s="418"/>
      <c r="HEX690" s="418"/>
      <c r="HEY690" s="417"/>
      <c r="HEZ690" s="417"/>
      <c r="HFA690" s="418"/>
      <c r="HFB690" s="418"/>
      <c r="HFC690" s="417"/>
      <c r="HFD690" s="417"/>
      <c r="HFE690" s="417"/>
      <c r="HFF690" s="417"/>
      <c r="HFG690" s="417"/>
      <c r="HFH690" s="417"/>
      <c r="HFI690" s="417"/>
      <c r="HFJ690" s="418"/>
      <c r="HFK690" s="418"/>
      <c r="HFL690" s="417"/>
      <c r="HFM690" s="417"/>
      <c r="HFN690" s="418"/>
      <c r="HFO690" s="418"/>
      <c r="HFP690" s="417"/>
      <c r="HFQ690" s="417"/>
      <c r="HFR690" s="417"/>
      <c r="HFS690" s="417"/>
      <c r="HFT690" s="417"/>
      <c r="HFU690" s="411"/>
      <c r="HFV690" s="443"/>
      <c r="HFW690" s="417"/>
      <c r="HFX690" s="417"/>
      <c r="HFY690" s="417"/>
      <c r="HFZ690" s="417"/>
      <c r="HGA690" s="417"/>
      <c r="HGB690" s="417"/>
      <c r="HGC690" s="417"/>
      <c r="HGD690" s="416"/>
      <c r="HGE690" s="416"/>
      <c r="HGF690" s="416"/>
      <c r="HGG690" s="416"/>
      <c r="HGH690" s="416"/>
      <c r="HGI690" s="416"/>
      <c r="HGJ690" s="416"/>
      <c r="HGK690" s="416"/>
      <c r="HGL690" s="416"/>
      <c r="HGM690" s="416"/>
      <c r="HGN690" s="416"/>
      <c r="HGO690" s="416"/>
      <c r="HGP690" s="416"/>
      <c r="HGQ690" s="416"/>
      <c r="HGR690" s="416"/>
      <c r="HGS690" s="416"/>
      <c r="HGT690" s="416"/>
      <c r="HGU690" s="416"/>
      <c r="HGV690" s="416"/>
      <c r="HGW690" s="416"/>
      <c r="HGX690" s="416"/>
      <c r="HGY690" s="416"/>
      <c r="HGZ690" s="416"/>
      <c r="HHA690" s="416"/>
      <c r="HHB690" s="416"/>
      <c r="HHC690" s="416"/>
      <c r="HHD690" s="416"/>
      <c r="HHE690" s="416"/>
      <c r="HHF690" s="416"/>
      <c r="HHG690" s="416"/>
      <c r="HHH690" s="416"/>
      <c r="HHI690" s="416"/>
      <c r="HHJ690" s="416"/>
      <c r="HHK690" s="416"/>
      <c r="HHL690" s="416"/>
      <c r="HHM690" s="416"/>
      <c r="HHN690" s="416"/>
      <c r="HHO690" s="416"/>
      <c r="HHP690" s="416"/>
      <c r="HHQ690" s="416"/>
      <c r="HHR690" s="416"/>
      <c r="HHS690" s="416"/>
      <c r="HHT690" s="416"/>
      <c r="HHU690" s="416"/>
      <c r="HHV690" s="417"/>
      <c r="HHW690" s="417"/>
      <c r="HHX690" s="417"/>
      <c r="HHY690" s="417"/>
      <c r="HHZ690" s="417"/>
      <c r="HIA690" s="417"/>
      <c r="HIB690" s="417"/>
      <c r="HIC690" s="417"/>
      <c r="HID690" s="417"/>
      <c r="HIE690" s="417"/>
      <c r="HIF690" s="417"/>
      <c r="HIG690" s="417"/>
      <c r="HIH690" s="417"/>
      <c r="HII690" s="417"/>
      <c r="HIJ690" s="417"/>
      <c r="HIK690" s="417"/>
      <c r="HIL690" s="417"/>
      <c r="HIM690" s="417"/>
      <c r="HIN690" s="417"/>
      <c r="HIO690" s="417"/>
      <c r="HIP690" s="417"/>
      <c r="HIQ690" s="417"/>
      <c r="HIR690" s="417"/>
      <c r="HIS690" s="417"/>
      <c r="HIT690" s="418"/>
      <c r="HIU690" s="418"/>
      <c r="HIV690" s="418"/>
      <c r="HIW690" s="418"/>
      <c r="HIX690" s="418"/>
      <c r="HIY690" s="417"/>
      <c r="HIZ690" s="417"/>
      <c r="HJA690" s="418"/>
      <c r="HJB690" s="418"/>
      <c r="HJC690" s="417"/>
      <c r="HJD690" s="417"/>
      <c r="HJE690" s="418"/>
      <c r="HJF690" s="418"/>
      <c r="HJG690" s="417"/>
      <c r="HJH690" s="417"/>
      <c r="HJI690" s="417"/>
      <c r="HJJ690" s="417"/>
      <c r="HJK690" s="417"/>
      <c r="HJL690" s="417"/>
      <c r="HJM690" s="417"/>
      <c r="HJN690" s="418"/>
      <c r="HJO690" s="418"/>
      <c r="HJP690" s="417"/>
      <c r="HJQ690" s="417"/>
      <c r="HJR690" s="418"/>
      <c r="HJS690" s="418"/>
      <c r="HJT690" s="417"/>
      <c r="HJU690" s="417"/>
      <c r="HJV690" s="417"/>
      <c r="HJW690" s="417"/>
      <c r="HJX690" s="417"/>
      <c r="HJY690" s="411"/>
      <c r="HJZ690" s="443"/>
      <c r="HKA690" s="417"/>
      <c r="HKB690" s="417"/>
      <c r="HKC690" s="417"/>
      <c r="HKD690" s="417"/>
      <c r="HKE690" s="417"/>
      <c r="HKF690" s="417"/>
      <c r="HKG690" s="417"/>
      <c r="HKH690" s="416"/>
      <c r="HKI690" s="416"/>
      <c r="HKJ690" s="416"/>
      <c r="HKK690" s="416"/>
      <c r="HKL690" s="416"/>
      <c r="HKM690" s="416"/>
      <c r="HKN690" s="416"/>
      <c r="HKO690" s="416"/>
      <c r="HKP690" s="416"/>
      <c r="HKQ690" s="416"/>
      <c r="HKR690" s="416"/>
      <c r="HKS690" s="416"/>
      <c r="HKT690" s="416"/>
      <c r="HKU690" s="416"/>
      <c r="HKV690" s="416"/>
      <c r="HKW690" s="416"/>
      <c r="HKX690" s="416"/>
      <c r="HKY690" s="416"/>
      <c r="HKZ690" s="416"/>
      <c r="HLA690" s="416"/>
      <c r="HLB690" s="416"/>
      <c r="HLC690" s="416"/>
      <c r="HLD690" s="416"/>
      <c r="HLE690" s="416"/>
      <c r="HLF690" s="416"/>
      <c r="HLG690" s="416"/>
      <c r="HLH690" s="416"/>
      <c r="HLI690" s="416"/>
      <c r="HLJ690" s="416"/>
      <c r="HLK690" s="416"/>
      <c r="HLL690" s="416"/>
      <c r="HLM690" s="416"/>
      <c r="HLN690" s="416"/>
      <c r="HLO690" s="416"/>
      <c r="HLP690" s="416"/>
      <c r="HLQ690" s="416"/>
      <c r="HLR690" s="416"/>
      <c r="HLS690" s="416"/>
      <c r="HLT690" s="416"/>
      <c r="HLU690" s="416"/>
      <c r="HLV690" s="416"/>
      <c r="HLW690" s="416"/>
      <c r="HLX690" s="416"/>
      <c r="HLY690" s="416"/>
      <c r="HLZ690" s="417"/>
      <c r="HMA690" s="417"/>
      <c r="HMB690" s="417"/>
      <c r="HMC690" s="417"/>
      <c r="HMD690" s="417"/>
      <c r="HME690" s="417"/>
      <c r="HMF690" s="417"/>
      <c r="HMG690" s="417"/>
      <c r="HMH690" s="417"/>
      <c r="HMI690" s="417"/>
      <c r="HMJ690" s="417"/>
      <c r="HMK690" s="417"/>
      <c r="HML690" s="417"/>
      <c r="HMM690" s="417"/>
      <c r="HMN690" s="417"/>
      <c r="HMO690" s="417"/>
      <c r="HMP690" s="417"/>
      <c r="HMQ690" s="417"/>
      <c r="HMR690" s="417"/>
      <c r="HMS690" s="417"/>
      <c r="HMT690" s="417"/>
      <c r="HMU690" s="417"/>
      <c r="HMV690" s="417"/>
      <c r="HMW690" s="417"/>
      <c r="HMX690" s="418"/>
      <c r="HMY690" s="418"/>
      <c r="HMZ690" s="418"/>
      <c r="HNA690" s="418"/>
      <c r="HNB690" s="418"/>
      <c r="HNC690" s="417"/>
      <c r="HND690" s="417"/>
      <c r="HNE690" s="418"/>
      <c r="HNF690" s="418"/>
      <c r="HNG690" s="417"/>
      <c r="HNH690" s="417"/>
      <c r="HNI690" s="418"/>
      <c r="HNJ690" s="418"/>
      <c r="HNK690" s="417"/>
      <c r="HNL690" s="417"/>
      <c r="HNM690" s="417"/>
      <c r="HNN690" s="417"/>
      <c r="HNO690" s="417"/>
      <c r="HNP690" s="417"/>
      <c r="HNQ690" s="417"/>
      <c r="HNR690" s="418"/>
      <c r="HNS690" s="418"/>
      <c r="HNT690" s="417"/>
      <c r="HNU690" s="417"/>
      <c r="HNV690" s="418"/>
      <c r="HNW690" s="418"/>
      <c r="HNX690" s="417"/>
      <c r="HNY690" s="417"/>
      <c r="HNZ690" s="417"/>
      <c r="HOA690" s="417"/>
      <c r="HOB690" s="417"/>
      <c r="HOC690" s="411"/>
      <c r="HOD690" s="443"/>
      <c r="HOE690" s="417"/>
      <c r="HOF690" s="417"/>
      <c r="HOG690" s="417"/>
      <c r="HOH690" s="417"/>
      <c r="HOI690" s="417"/>
      <c r="HOJ690" s="417"/>
      <c r="HOK690" s="417"/>
      <c r="HOL690" s="416"/>
      <c r="HOM690" s="416"/>
      <c r="HON690" s="416"/>
      <c r="HOO690" s="416"/>
      <c r="HOP690" s="416"/>
      <c r="HOQ690" s="416"/>
      <c r="HOR690" s="416"/>
      <c r="HOS690" s="416"/>
      <c r="HOT690" s="416"/>
      <c r="HOU690" s="416"/>
      <c r="HOV690" s="416"/>
      <c r="HOW690" s="416"/>
      <c r="HOX690" s="416"/>
      <c r="HOY690" s="416"/>
      <c r="HOZ690" s="416"/>
      <c r="HPA690" s="416"/>
      <c r="HPB690" s="416"/>
      <c r="HPC690" s="416"/>
      <c r="HPD690" s="416"/>
      <c r="HPE690" s="416"/>
      <c r="HPF690" s="416"/>
      <c r="HPG690" s="416"/>
      <c r="HPH690" s="416"/>
      <c r="HPI690" s="416"/>
      <c r="HPJ690" s="416"/>
      <c r="HPK690" s="416"/>
      <c r="HPL690" s="416"/>
      <c r="HPM690" s="416"/>
      <c r="HPN690" s="416"/>
      <c r="HPO690" s="416"/>
      <c r="HPP690" s="416"/>
      <c r="HPQ690" s="416"/>
      <c r="HPR690" s="416"/>
      <c r="HPS690" s="416"/>
      <c r="HPT690" s="416"/>
      <c r="HPU690" s="416"/>
      <c r="HPV690" s="416"/>
      <c r="HPW690" s="416"/>
      <c r="HPX690" s="416"/>
      <c r="HPY690" s="416"/>
      <c r="HPZ690" s="416"/>
      <c r="HQA690" s="416"/>
      <c r="HQB690" s="416"/>
      <c r="HQC690" s="416"/>
      <c r="HQD690" s="417"/>
      <c r="HQE690" s="417"/>
      <c r="HQF690" s="417"/>
      <c r="HQG690" s="417"/>
      <c r="HQH690" s="417"/>
      <c r="HQI690" s="417"/>
      <c r="HQJ690" s="417"/>
      <c r="HQK690" s="417"/>
      <c r="HQL690" s="417"/>
      <c r="HQM690" s="417"/>
      <c r="HQN690" s="417"/>
      <c r="HQO690" s="417"/>
      <c r="HQP690" s="417"/>
      <c r="HQQ690" s="417"/>
      <c r="HQR690" s="417"/>
      <c r="HQS690" s="417"/>
      <c r="HQT690" s="417"/>
      <c r="HQU690" s="417"/>
      <c r="HQV690" s="417"/>
      <c r="HQW690" s="417"/>
      <c r="HQX690" s="417"/>
      <c r="HQY690" s="417"/>
      <c r="HQZ690" s="417"/>
      <c r="HRA690" s="417"/>
      <c r="HRB690" s="418"/>
      <c r="HRC690" s="418"/>
      <c r="HRD690" s="418"/>
      <c r="HRE690" s="418"/>
      <c r="HRF690" s="418"/>
      <c r="HRG690" s="417"/>
      <c r="HRH690" s="417"/>
      <c r="HRI690" s="418"/>
      <c r="HRJ690" s="418"/>
      <c r="HRK690" s="417"/>
      <c r="HRL690" s="417"/>
      <c r="HRM690" s="418"/>
      <c r="HRN690" s="418"/>
      <c r="HRO690" s="417"/>
      <c r="HRP690" s="417"/>
      <c r="HRQ690" s="417"/>
      <c r="HRR690" s="417"/>
      <c r="HRS690" s="417"/>
      <c r="HRT690" s="417"/>
      <c r="HRU690" s="417"/>
      <c r="HRV690" s="418"/>
      <c r="HRW690" s="418"/>
      <c r="HRX690" s="417"/>
      <c r="HRY690" s="417"/>
      <c r="HRZ690" s="418"/>
      <c r="HSA690" s="418"/>
      <c r="HSB690" s="417"/>
      <c r="HSC690" s="417"/>
      <c r="HSD690" s="417"/>
      <c r="HSE690" s="417"/>
      <c r="HSF690" s="417"/>
      <c r="HSG690" s="411"/>
      <c r="HSH690" s="443"/>
      <c r="HSI690" s="417"/>
      <c r="HSJ690" s="417"/>
      <c r="HSK690" s="417"/>
      <c r="HSL690" s="417"/>
      <c r="HSM690" s="417"/>
      <c r="HSN690" s="417"/>
      <c r="HSO690" s="417"/>
      <c r="HSP690" s="416"/>
      <c r="HSQ690" s="416"/>
      <c r="HSR690" s="416"/>
      <c r="HSS690" s="416"/>
      <c r="HST690" s="416"/>
      <c r="HSU690" s="416"/>
      <c r="HSV690" s="416"/>
      <c r="HSW690" s="416"/>
      <c r="HSX690" s="416"/>
      <c r="HSY690" s="416"/>
      <c r="HSZ690" s="416"/>
      <c r="HTA690" s="416"/>
      <c r="HTB690" s="416"/>
      <c r="HTC690" s="416"/>
      <c r="HTD690" s="416"/>
      <c r="HTE690" s="416"/>
      <c r="HTF690" s="416"/>
      <c r="HTG690" s="416"/>
      <c r="HTH690" s="416"/>
      <c r="HTI690" s="416"/>
      <c r="HTJ690" s="416"/>
      <c r="HTK690" s="416"/>
      <c r="HTL690" s="416"/>
      <c r="HTM690" s="416"/>
      <c r="HTN690" s="416"/>
      <c r="HTO690" s="416"/>
      <c r="HTP690" s="416"/>
      <c r="HTQ690" s="416"/>
      <c r="HTR690" s="416"/>
      <c r="HTS690" s="416"/>
      <c r="HTT690" s="416"/>
      <c r="HTU690" s="416"/>
      <c r="HTV690" s="416"/>
      <c r="HTW690" s="416"/>
      <c r="HTX690" s="416"/>
      <c r="HTY690" s="416"/>
      <c r="HTZ690" s="416"/>
      <c r="HUA690" s="416"/>
      <c r="HUB690" s="416"/>
      <c r="HUC690" s="416"/>
      <c r="HUD690" s="416"/>
      <c r="HUE690" s="416"/>
      <c r="HUF690" s="416"/>
      <c r="HUG690" s="416"/>
      <c r="HUH690" s="417"/>
      <c r="HUI690" s="417"/>
      <c r="HUJ690" s="417"/>
      <c r="HUK690" s="417"/>
      <c r="HUL690" s="417"/>
      <c r="HUM690" s="417"/>
      <c r="HUN690" s="417"/>
      <c r="HUO690" s="417"/>
      <c r="HUP690" s="417"/>
      <c r="HUQ690" s="417"/>
      <c r="HUR690" s="417"/>
      <c r="HUS690" s="417"/>
      <c r="HUT690" s="417"/>
      <c r="HUU690" s="417"/>
      <c r="HUV690" s="417"/>
      <c r="HUW690" s="417"/>
      <c r="HUX690" s="417"/>
      <c r="HUY690" s="417"/>
      <c r="HUZ690" s="417"/>
      <c r="HVA690" s="417"/>
      <c r="HVB690" s="417"/>
      <c r="HVC690" s="417"/>
      <c r="HVD690" s="417"/>
      <c r="HVE690" s="417"/>
      <c r="HVF690" s="418"/>
      <c r="HVG690" s="418"/>
      <c r="HVH690" s="418"/>
      <c r="HVI690" s="418"/>
      <c r="HVJ690" s="418"/>
      <c r="HVK690" s="417"/>
      <c r="HVL690" s="417"/>
      <c r="HVM690" s="418"/>
      <c r="HVN690" s="418"/>
      <c r="HVO690" s="417"/>
      <c r="HVP690" s="417"/>
      <c r="HVQ690" s="418"/>
      <c r="HVR690" s="418"/>
      <c r="HVS690" s="417"/>
      <c r="HVT690" s="417"/>
      <c r="HVU690" s="417"/>
      <c r="HVV690" s="417"/>
      <c r="HVW690" s="417"/>
      <c r="HVX690" s="417"/>
      <c r="HVY690" s="417"/>
      <c r="HVZ690" s="418"/>
      <c r="HWA690" s="418"/>
      <c r="HWB690" s="417"/>
      <c r="HWC690" s="417"/>
      <c r="HWD690" s="418"/>
      <c r="HWE690" s="418"/>
      <c r="HWF690" s="417"/>
      <c r="HWG690" s="417"/>
      <c r="HWH690" s="417"/>
      <c r="HWI690" s="417"/>
      <c r="HWJ690" s="417"/>
      <c r="HWK690" s="411"/>
      <c r="HWL690" s="443"/>
      <c r="HWM690" s="417"/>
      <c r="HWN690" s="417"/>
      <c r="HWO690" s="417"/>
      <c r="HWP690" s="417"/>
      <c r="HWQ690" s="417"/>
      <c r="HWR690" s="417"/>
      <c r="HWS690" s="417"/>
      <c r="HWT690" s="416"/>
      <c r="HWU690" s="416"/>
      <c r="HWV690" s="416"/>
      <c r="HWW690" s="416"/>
      <c r="HWX690" s="416"/>
      <c r="HWY690" s="416"/>
      <c r="HWZ690" s="416"/>
      <c r="HXA690" s="416"/>
      <c r="HXB690" s="416"/>
      <c r="HXC690" s="416"/>
      <c r="HXD690" s="416"/>
      <c r="HXE690" s="416"/>
      <c r="HXF690" s="416"/>
      <c r="HXG690" s="416"/>
      <c r="HXH690" s="416"/>
      <c r="HXI690" s="416"/>
      <c r="HXJ690" s="416"/>
      <c r="HXK690" s="416"/>
      <c r="HXL690" s="416"/>
      <c r="HXM690" s="416"/>
      <c r="HXN690" s="416"/>
      <c r="HXO690" s="416"/>
      <c r="HXP690" s="416"/>
      <c r="HXQ690" s="416"/>
      <c r="HXR690" s="416"/>
      <c r="HXS690" s="416"/>
      <c r="HXT690" s="416"/>
      <c r="HXU690" s="416"/>
      <c r="HXV690" s="416"/>
      <c r="HXW690" s="416"/>
      <c r="HXX690" s="416"/>
      <c r="HXY690" s="416"/>
      <c r="HXZ690" s="416"/>
      <c r="HYA690" s="416"/>
      <c r="HYB690" s="416"/>
      <c r="HYC690" s="416"/>
      <c r="HYD690" s="416"/>
      <c r="HYE690" s="416"/>
      <c r="HYF690" s="416"/>
      <c r="HYG690" s="416"/>
      <c r="HYH690" s="416"/>
      <c r="HYI690" s="416"/>
      <c r="HYJ690" s="416"/>
      <c r="HYK690" s="416"/>
      <c r="HYL690" s="417"/>
      <c r="HYM690" s="417"/>
      <c r="HYN690" s="417"/>
      <c r="HYO690" s="417"/>
      <c r="HYP690" s="417"/>
      <c r="HYQ690" s="417"/>
      <c r="HYR690" s="417"/>
      <c r="HYS690" s="417"/>
      <c r="HYT690" s="417"/>
      <c r="HYU690" s="417"/>
      <c r="HYV690" s="417"/>
      <c r="HYW690" s="417"/>
      <c r="HYX690" s="417"/>
      <c r="HYY690" s="417"/>
      <c r="HYZ690" s="417"/>
      <c r="HZA690" s="417"/>
      <c r="HZB690" s="417"/>
      <c r="HZC690" s="417"/>
      <c r="HZD690" s="417"/>
      <c r="HZE690" s="417"/>
      <c r="HZF690" s="417"/>
      <c r="HZG690" s="417"/>
      <c r="HZH690" s="417"/>
      <c r="HZI690" s="417"/>
      <c r="HZJ690" s="418"/>
      <c r="HZK690" s="418"/>
      <c r="HZL690" s="418"/>
      <c r="HZM690" s="418"/>
      <c r="HZN690" s="418"/>
      <c r="HZO690" s="417"/>
      <c r="HZP690" s="417"/>
      <c r="HZQ690" s="418"/>
      <c r="HZR690" s="418"/>
      <c r="HZS690" s="417"/>
      <c r="HZT690" s="417"/>
      <c r="HZU690" s="418"/>
      <c r="HZV690" s="418"/>
      <c r="HZW690" s="417"/>
      <c r="HZX690" s="417"/>
      <c r="HZY690" s="417"/>
      <c r="HZZ690" s="417"/>
      <c r="IAA690" s="417"/>
      <c r="IAB690" s="417"/>
      <c r="IAC690" s="417"/>
      <c r="IAD690" s="418"/>
      <c r="IAE690" s="418"/>
      <c r="IAF690" s="417"/>
      <c r="IAG690" s="417"/>
      <c r="IAH690" s="418"/>
      <c r="IAI690" s="418"/>
      <c r="IAJ690" s="417"/>
      <c r="IAK690" s="417"/>
      <c r="IAL690" s="417"/>
      <c r="IAM690" s="417"/>
      <c r="IAN690" s="417"/>
      <c r="IAO690" s="411"/>
      <c r="IAP690" s="443"/>
      <c r="IAQ690" s="417"/>
      <c r="IAR690" s="417"/>
      <c r="IAS690" s="417"/>
      <c r="IAT690" s="417"/>
      <c r="IAU690" s="417"/>
      <c r="IAV690" s="417"/>
      <c r="IAW690" s="417"/>
      <c r="IAX690" s="416"/>
      <c r="IAY690" s="416"/>
      <c r="IAZ690" s="416"/>
      <c r="IBA690" s="416"/>
      <c r="IBB690" s="416"/>
      <c r="IBC690" s="416"/>
      <c r="IBD690" s="416"/>
      <c r="IBE690" s="416"/>
      <c r="IBF690" s="416"/>
      <c r="IBG690" s="416"/>
      <c r="IBH690" s="416"/>
      <c r="IBI690" s="416"/>
      <c r="IBJ690" s="416"/>
      <c r="IBK690" s="416"/>
      <c r="IBL690" s="416"/>
      <c r="IBM690" s="416"/>
      <c r="IBN690" s="416"/>
      <c r="IBO690" s="416"/>
      <c r="IBP690" s="416"/>
      <c r="IBQ690" s="416"/>
      <c r="IBR690" s="416"/>
      <c r="IBS690" s="416"/>
      <c r="IBT690" s="416"/>
      <c r="IBU690" s="416"/>
      <c r="IBV690" s="416"/>
      <c r="IBW690" s="416"/>
      <c r="IBX690" s="416"/>
      <c r="IBY690" s="416"/>
      <c r="IBZ690" s="416"/>
      <c r="ICA690" s="416"/>
      <c r="ICB690" s="416"/>
      <c r="ICC690" s="416"/>
      <c r="ICD690" s="416"/>
      <c r="ICE690" s="416"/>
      <c r="ICF690" s="416"/>
      <c r="ICG690" s="416"/>
      <c r="ICH690" s="416"/>
      <c r="ICI690" s="416"/>
      <c r="ICJ690" s="416"/>
      <c r="ICK690" s="416"/>
      <c r="ICL690" s="416"/>
      <c r="ICM690" s="416"/>
      <c r="ICN690" s="416"/>
      <c r="ICO690" s="416"/>
      <c r="ICP690" s="417"/>
      <c r="ICQ690" s="417"/>
      <c r="ICR690" s="417"/>
      <c r="ICS690" s="417"/>
      <c r="ICT690" s="417"/>
      <c r="ICU690" s="417"/>
      <c r="ICV690" s="417"/>
      <c r="ICW690" s="417"/>
      <c r="ICX690" s="417"/>
      <c r="ICY690" s="417"/>
      <c r="ICZ690" s="417"/>
      <c r="IDA690" s="417"/>
      <c r="IDB690" s="417"/>
      <c r="IDC690" s="417"/>
      <c r="IDD690" s="417"/>
      <c r="IDE690" s="417"/>
      <c r="IDF690" s="417"/>
      <c r="IDG690" s="417"/>
      <c r="IDH690" s="417"/>
      <c r="IDI690" s="417"/>
      <c r="IDJ690" s="417"/>
      <c r="IDK690" s="417"/>
      <c r="IDL690" s="417"/>
      <c r="IDM690" s="417"/>
      <c r="IDN690" s="418"/>
      <c r="IDO690" s="418"/>
      <c r="IDP690" s="418"/>
      <c r="IDQ690" s="418"/>
      <c r="IDR690" s="418"/>
      <c r="IDS690" s="417"/>
      <c r="IDT690" s="417"/>
      <c r="IDU690" s="418"/>
      <c r="IDV690" s="418"/>
      <c r="IDW690" s="417"/>
      <c r="IDX690" s="417"/>
      <c r="IDY690" s="418"/>
      <c r="IDZ690" s="418"/>
      <c r="IEA690" s="417"/>
      <c r="IEB690" s="417"/>
      <c r="IEC690" s="417"/>
      <c r="IED690" s="417"/>
      <c r="IEE690" s="417"/>
      <c r="IEF690" s="417"/>
      <c r="IEG690" s="417"/>
      <c r="IEH690" s="418"/>
      <c r="IEI690" s="418"/>
      <c r="IEJ690" s="417"/>
      <c r="IEK690" s="417"/>
      <c r="IEL690" s="418"/>
      <c r="IEM690" s="418"/>
      <c r="IEN690" s="417"/>
      <c r="IEO690" s="417"/>
      <c r="IEP690" s="417"/>
      <c r="IEQ690" s="417"/>
      <c r="IER690" s="417"/>
      <c r="IES690" s="411"/>
      <c r="IET690" s="443"/>
      <c r="IEU690" s="417"/>
      <c r="IEV690" s="417"/>
      <c r="IEW690" s="417"/>
      <c r="IEX690" s="417"/>
      <c r="IEY690" s="417"/>
      <c r="IEZ690" s="417"/>
      <c r="IFA690" s="417"/>
      <c r="IFB690" s="416"/>
      <c r="IFC690" s="416"/>
      <c r="IFD690" s="416"/>
      <c r="IFE690" s="416"/>
      <c r="IFF690" s="416"/>
      <c r="IFG690" s="416"/>
      <c r="IFH690" s="416"/>
      <c r="IFI690" s="416"/>
      <c r="IFJ690" s="416"/>
      <c r="IFK690" s="416"/>
      <c r="IFL690" s="416"/>
      <c r="IFM690" s="416"/>
      <c r="IFN690" s="416"/>
      <c r="IFO690" s="416"/>
      <c r="IFP690" s="416"/>
      <c r="IFQ690" s="416"/>
      <c r="IFR690" s="416"/>
      <c r="IFS690" s="416"/>
      <c r="IFT690" s="416"/>
      <c r="IFU690" s="416"/>
      <c r="IFV690" s="416"/>
      <c r="IFW690" s="416"/>
      <c r="IFX690" s="416"/>
      <c r="IFY690" s="416"/>
      <c r="IFZ690" s="416"/>
      <c r="IGA690" s="416"/>
      <c r="IGB690" s="416"/>
      <c r="IGC690" s="416"/>
      <c r="IGD690" s="416"/>
      <c r="IGE690" s="416"/>
      <c r="IGF690" s="416"/>
      <c r="IGG690" s="416"/>
      <c r="IGH690" s="416"/>
      <c r="IGI690" s="416"/>
      <c r="IGJ690" s="416"/>
      <c r="IGK690" s="416"/>
      <c r="IGL690" s="416"/>
      <c r="IGM690" s="416"/>
      <c r="IGN690" s="416"/>
      <c r="IGO690" s="416"/>
      <c r="IGP690" s="416"/>
      <c r="IGQ690" s="416"/>
      <c r="IGR690" s="416"/>
      <c r="IGS690" s="416"/>
      <c r="IGT690" s="417"/>
      <c r="IGU690" s="417"/>
      <c r="IGV690" s="417"/>
      <c r="IGW690" s="417"/>
      <c r="IGX690" s="417"/>
      <c r="IGY690" s="417"/>
      <c r="IGZ690" s="417"/>
      <c r="IHA690" s="417"/>
      <c r="IHB690" s="417"/>
      <c r="IHC690" s="417"/>
      <c r="IHD690" s="417"/>
      <c r="IHE690" s="417"/>
      <c r="IHF690" s="417"/>
      <c r="IHG690" s="417"/>
      <c r="IHH690" s="417"/>
      <c r="IHI690" s="417"/>
      <c r="IHJ690" s="417"/>
      <c r="IHK690" s="417"/>
      <c r="IHL690" s="417"/>
      <c r="IHM690" s="417"/>
      <c r="IHN690" s="417"/>
      <c r="IHO690" s="417"/>
      <c r="IHP690" s="417"/>
      <c r="IHQ690" s="417"/>
      <c r="IHR690" s="418"/>
      <c r="IHS690" s="418"/>
      <c r="IHT690" s="418"/>
      <c r="IHU690" s="418"/>
      <c r="IHV690" s="418"/>
      <c r="IHW690" s="417"/>
      <c r="IHX690" s="417"/>
      <c r="IHY690" s="418"/>
      <c r="IHZ690" s="418"/>
      <c r="IIA690" s="417"/>
      <c r="IIB690" s="417"/>
      <c r="IIC690" s="418"/>
      <c r="IID690" s="418"/>
      <c r="IIE690" s="417"/>
      <c r="IIF690" s="417"/>
      <c r="IIG690" s="417"/>
      <c r="IIH690" s="417"/>
      <c r="III690" s="417"/>
      <c r="IIJ690" s="417"/>
      <c r="IIK690" s="417"/>
      <c r="IIL690" s="418"/>
      <c r="IIM690" s="418"/>
      <c r="IIN690" s="417"/>
      <c r="IIO690" s="417"/>
      <c r="IIP690" s="418"/>
      <c r="IIQ690" s="418"/>
      <c r="IIR690" s="417"/>
      <c r="IIS690" s="417"/>
      <c r="IIT690" s="417"/>
      <c r="IIU690" s="417"/>
      <c r="IIV690" s="417"/>
      <c r="IIW690" s="411"/>
      <c r="IIX690" s="443"/>
      <c r="IIY690" s="417"/>
      <c r="IIZ690" s="417"/>
      <c r="IJA690" s="417"/>
      <c r="IJB690" s="417"/>
      <c r="IJC690" s="417"/>
      <c r="IJD690" s="417"/>
      <c r="IJE690" s="417"/>
      <c r="IJF690" s="416"/>
      <c r="IJG690" s="416"/>
      <c r="IJH690" s="416"/>
      <c r="IJI690" s="416"/>
      <c r="IJJ690" s="416"/>
      <c r="IJK690" s="416"/>
      <c r="IJL690" s="416"/>
      <c r="IJM690" s="416"/>
      <c r="IJN690" s="416"/>
      <c r="IJO690" s="416"/>
      <c r="IJP690" s="416"/>
      <c r="IJQ690" s="416"/>
      <c r="IJR690" s="416"/>
      <c r="IJS690" s="416"/>
      <c r="IJT690" s="416"/>
      <c r="IJU690" s="416"/>
      <c r="IJV690" s="416"/>
      <c r="IJW690" s="416"/>
      <c r="IJX690" s="416"/>
      <c r="IJY690" s="416"/>
      <c r="IJZ690" s="416"/>
      <c r="IKA690" s="416"/>
      <c r="IKB690" s="416"/>
      <c r="IKC690" s="416"/>
      <c r="IKD690" s="416"/>
      <c r="IKE690" s="416"/>
      <c r="IKF690" s="416"/>
      <c r="IKG690" s="416"/>
      <c r="IKH690" s="416"/>
      <c r="IKI690" s="416"/>
      <c r="IKJ690" s="416"/>
      <c r="IKK690" s="416"/>
      <c r="IKL690" s="416"/>
      <c r="IKM690" s="416"/>
      <c r="IKN690" s="416"/>
      <c r="IKO690" s="416"/>
      <c r="IKP690" s="416"/>
      <c r="IKQ690" s="416"/>
      <c r="IKR690" s="416"/>
      <c r="IKS690" s="416"/>
      <c r="IKT690" s="416"/>
      <c r="IKU690" s="416"/>
      <c r="IKV690" s="416"/>
      <c r="IKW690" s="416"/>
      <c r="IKX690" s="417"/>
      <c r="IKY690" s="417"/>
      <c r="IKZ690" s="417"/>
      <c r="ILA690" s="417"/>
      <c r="ILB690" s="417"/>
      <c r="ILC690" s="417"/>
      <c r="ILD690" s="417"/>
      <c r="ILE690" s="417"/>
      <c r="ILF690" s="417"/>
      <c r="ILG690" s="417"/>
      <c r="ILH690" s="417"/>
      <c r="ILI690" s="417"/>
      <c r="ILJ690" s="417"/>
      <c r="ILK690" s="417"/>
      <c r="ILL690" s="417"/>
      <c r="ILM690" s="417"/>
      <c r="ILN690" s="417"/>
      <c r="ILO690" s="417"/>
      <c r="ILP690" s="417"/>
      <c r="ILQ690" s="417"/>
      <c r="ILR690" s="417"/>
      <c r="ILS690" s="417"/>
      <c r="ILT690" s="417"/>
      <c r="ILU690" s="417"/>
      <c r="ILV690" s="418"/>
      <c r="ILW690" s="418"/>
      <c r="ILX690" s="418"/>
      <c r="ILY690" s="418"/>
      <c r="ILZ690" s="418"/>
      <c r="IMA690" s="417"/>
      <c r="IMB690" s="417"/>
      <c r="IMC690" s="418"/>
      <c r="IMD690" s="418"/>
      <c r="IME690" s="417"/>
      <c r="IMF690" s="417"/>
      <c r="IMG690" s="418"/>
      <c r="IMH690" s="418"/>
      <c r="IMI690" s="417"/>
      <c r="IMJ690" s="417"/>
      <c r="IMK690" s="417"/>
      <c r="IML690" s="417"/>
      <c r="IMM690" s="417"/>
      <c r="IMN690" s="417"/>
      <c r="IMO690" s="417"/>
      <c r="IMP690" s="418"/>
      <c r="IMQ690" s="418"/>
      <c r="IMR690" s="417"/>
      <c r="IMS690" s="417"/>
      <c r="IMT690" s="418"/>
      <c r="IMU690" s="418"/>
      <c r="IMV690" s="417"/>
      <c r="IMW690" s="417"/>
      <c r="IMX690" s="417"/>
      <c r="IMY690" s="417"/>
      <c r="IMZ690" s="417"/>
      <c r="INA690" s="411"/>
      <c r="INB690" s="443"/>
      <c r="INC690" s="417"/>
      <c r="IND690" s="417"/>
      <c r="INE690" s="417"/>
      <c r="INF690" s="417"/>
      <c r="ING690" s="417"/>
      <c r="INH690" s="417"/>
      <c r="INI690" s="417"/>
      <c r="INJ690" s="416"/>
      <c r="INK690" s="416"/>
      <c r="INL690" s="416"/>
      <c r="INM690" s="416"/>
      <c r="INN690" s="416"/>
      <c r="INO690" s="416"/>
      <c r="INP690" s="416"/>
      <c r="INQ690" s="416"/>
      <c r="INR690" s="416"/>
      <c r="INS690" s="416"/>
      <c r="INT690" s="416"/>
      <c r="INU690" s="416"/>
      <c r="INV690" s="416"/>
      <c r="INW690" s="416"/>
      <c r="INX690" s="416"/>
      <c r="INY690" s="416"/>
      <c r="INZ690" s="416"/>
      <c r="IOA690" s="416"/>
      <c r="IOB690" s="416"/>
      <c r="IOC690" s="416"/>
      <c r="IOD690" s="416"/>
      <c r="IOE690" s="416"/>
      <c r="IOF690" s="416"/>
      <c r="IOG690" s="416"/>
      <c r="IOH690" s="416"/>
      <c r="IOI690" s="416"/>
      <c r="IOJ690" s="416"/>
      <c r="IOK690" s="416"/>
      <c r="IOL690" s="416"/>
      <c r="IOM690" s="416"/>
      <c r="ION690" s="416"/>
      <c r="IOO690" s="416"/>
      <c r="IOP690" s="416"/>
      <c r="IOQ690" s="416"/>
      <c r="IOR690" s="416"/>
      <c r="IOS690" s="416"/>
      <c r="IOT690" s="416"/>
      <c r="IOU690" s="416"/>
      <c r="IOV690" s="416"/>
      <c r="IOW690" s="416"/>
      <c r="IOX690" s="416"/>
      <c r="IOY690" s="416"/>
      <c r="IOZ690" s="416"/>
      <c r="IPA690" s="416"/>
      <c r="IPB690" s="417"/>
      <c r="IPC690" s="417"/>
      <c r="IPD690" s="417"/>
      <c r="IPE690" s="417"/>
      <c r="IPF690" s="417"/>
      <c r="IPG690" s="417"/>
      <c r="IPH690" s="417"/>
      <c r="IPI690" s="417"/>
      <c r="IPJ690" s="417"/>
      <c r="IPK690" s="417"/>
      <c r="IPL690" s="417"/>
      <c r="IPM690" s="417"/>
      <c r="IPN690" s="417"/>
      <c r="IPO690" s="417"/>
      <c r="IPP690" s="417"/>
      <c r="IPQ690" s="417"/>
      <c r="IPR690" s="417"/>
      <c r="IPS690" s="417"/>
      <c r="IPT690" s="417"/>
      <c r="IPU690" s="417"/>
      <c r="IPV690" s="417"/>
      <c r="IPW690" s="417"/>
      <c r="IPX690" s="417"/>
      <c r="IPY690" s="417"/>
      <c r="IPZ690" s="418"/>
      <c r="IQA690" s="418"/>
      <c r="IQB690" s="418"/>
      <c r="IQC690" s="418"/>
      <c r="IQD690" s="418"/>
      <c r="IQE690" s="417"/>
      <c r="IQF690" s="417"/>
      <c r="IQG690" s="418"/>
      <c r="IQH690" s="418"/>
      <c r="IQI690" s="417"/>
      <c r="IQJ690" s="417"/>
      <c r="IQK690" s="418"/>
      <c r="IQL690" s="418"/>
      <c r="IQM690" s="417"/>
      <c r="IQN690" s="417"/>
      <c r="IQO690" s="417"/>
      <c r="IQP690" s="417"/>
      <c r="IQQ690" s="417"/>
      <c r="IQR690" s="417"/>
      <c r="IQS690" s="417"/>
      <c r="IQT690" s="418"/>
      <c r="IQU690" s="418"/>
      <c r="IQV690" s="417"/>
      <c r="IQW690" s="417"/>
      <c r="IQX690" s="418"/>
      <c r="IQY690" s="418"/>
      <c r="IQZ690" s="417"/>
      <c r="IRA690" s="417"/>
      <c r="IRB690" s="417"/>
      <c r="IRC690" s="417"/>
      <c r="IRD690" s="417"/>
      <c r="IRE690" s="411"/>
      <c r="IRF690" s="443"/>
      <c r="IRG690" s="417"/>
      <c r="IRH690" s="417"/>
      <c r="IRI690" s="417"/>
      <c r="IRJ690" s="417"/>
      <c r="IRK690" s="417"/>
      <c r="IRL690" s="417"/>
      <c r="IRM690" s="417"/>
      <c r="IRN690" s="416"/>
      <c r="IRO690" s="416"/>
      <c r="IRP690" s="416"/>
      <c r="IRQ690" s="416"/>
      <c r="IRR690" s="416"/>
      <c r="IRS690" s="416"/>
      <c r="IRT690" s="416"/>
      <c r="IRU690" s="416"/>
      <c r="IRV690" s="416"/>
      <c r="IRW690" s="416"/>
      <c r="IRX690" s="416"/>
      <c r="IRY690" s="416"/>
      <c r="IRZ690" s="416"/>
      <c r="ISA690" s="416"/>
      <c r="ISB690" s="416"/>
      <c r="ISC690" s="416"/>
      <c r="ISD690" s="416"/>
      <c r="ISE690" s="416"/>
      <c r="ISF690" s="416"/>
      <c r="ISG690" s="416"/>
      <c r="ISH690" s="416"/>
      <c r="ISI690" s="416"/>
      <c r="ISJ690" s="416"/>
      <c r="ISK690" s="416"/>
      <c r="ISL690" s="416"/>
      <c r="ISM690" s="416"/>
      <c r="ISN690" s="416"/>
      <c r="ISO690" s="416"/>
      <c r="ISP690" s="416"/>
      <c r="ISQ690" s="416"/>
      <c r="ISR690" s="416"/>
      <c r="ISS690" s="416"/>
      <c r="IST690" s="416"/>
      <c r="ISU690" s="416"/>
      <c r="ISV690" s="416"/>
      <c r="ISW690" s="416"/>
      <c r="ISX690" s="416"/>
      <c r="ISY690" s="416"/>
      <c r="ISZ690" s="416"/>
      <c r="ITA690" s="416"/>
      <c r="ITB690" s="416"/>
      <c r="ITC690" s="416"/>
      <c r="ITD690" s="416"/>
      <c r="ITE690" s="416"/>
      <c r="ITF690" s="417"/>
      <c r="ITG690" s="417"/>
      <c r="ITH690" s="417"/>
      <c r="ITI690" s="417"/>
      <c r="ITJ690" s="417"/>
      <c r="ITK690" s="417"/>
      <c r="ITL690" s="417"/>
      <c r="ITM690" s="417"/>
      <c r="ITN690" s="417"/>
      <c r="ITO690" s="417"/>
      <c r="ITP690" s="417"/>
      <c r="ITQ690" s="417"/>
      <c r="ITR690" s="417"/>
      <c r="ITS690" s="417"/>
      <c r="ITT690" s="417"/>
      <c r="ITU690" s="417"/>
      <c r="ITV690" s="417"/>
      <c r="ITW690" s="417"/>
      <c r="ITX690" s="417"/>
      <c r="ITY690" s="417"/>
      <c r="ITZ690" s="417"/>
      <c r="IUA690" s="417"/>
      <c r="IUB690" s="417"/>
      <c r="IUC690" s="417"/>
      <c r="IUD690" s="418"/>
      <c r="IUE690" s="418"/>
      <c r="IUF690" s="418"/>
      <c r="IUG690" s="418"/>
      <c r="IUH690" s="418"/>
      <c r="IUI690" s="417"/>
      <c r="IUJ690" s="417"/>
      <c r="IUK690" s="418"/>
      <c r="IUL690" s="418"/>
      <c r="IUM690" s="417"/>
      <c r="IUN690" s="417"/>
      <c r="IUO690" s="418"/>
      <c r="IUP690" s="418"/>
      <c r="IUQ690" s="417"/>
      <c r="IUR690" s="417"/>
      <c r="IUS690" s="417"/>
      <c r="IUT690" s="417"/>
      <c r="IUU690" s="417"/>
      <c r="IUV690" s="417"/>
      <c r="IUW690" s="417"/>
      <c r="IUX690" s="418"/>
      <c r="IUY690" s="418"/>
      <c r="IUZ690" s="417"/>
      <c r="IVA690" s="417"/>
      <c r="IVB690" s="418"/>
      <c r="IVC690" s="418"/>
      <c r="IVD690" s="417"/>
      <c r="IVE690" s="417"/>
      <c r="IVF690" s="417"/>
      <c r="IVG690" s="417"/>
      <c r="IVH690" s="417"/>
      <c r="IVI690" s="411"/>
      <c r="IVJ690" s="443"/>
      <c r="IVK690" s="417"/>
      <c r="IVL690" s="417"/>
      <c r="IVM690" s="417"/>
      <c r="IVN690" s="417"/>
      <c r="IVO690" s="417"/>
      <c r="IVP690" s="417"/>
      <c r="IVQ690" s="417"/>
      <c r="IVR690" s="416"/>
      <c r="IVS690" s="416"/>
      <c r="IVT690" s="416"/>
      <c r="IVU690" s="416"/>
      <c r="IVV690" s="416"/>
      <c r="IVW690" s="416"/>
      <c r="IVX690" s="416"/>
      <c r="IVY690" s="416"/>
      <c r="IVZ690" s="416"/>
      <c r="IWA690" s="416"/>
      <c r="IWB690" s="416"/>
      <c r="IWC690" s="416"/>
      <c r="IWD690" s="416"/>
      <c r="IWE690" s="416"/>
      <c r="IWF690" s="416"/>
      <c r="IWG690" s="416"/>
      <c r="IWH690" s="416"/>
      <c r="IWI690" s="416"/>
      <c r="IWJ690" s="416"/>
      <c r="IWK690" s="416"/>
      <c r="IWL690" s="416"/>
      <c r="IWM690" s="416"/>
      <c r="IWN690" s="416"/>
      <c r="IWO690" s="416"/>
      <c r="IWP690" s="416"/>
      <c r="IWQ690" s="416"/>
      <c r="IWR690" s="416"/>
      <c r="IWS690" s="416"/>
      <c r="IWT690" s="416"/>
      <c r="IWU690" s="416"/>
      <c r="IWV690" s="416"/>
      <c r="IWW690" s="416"/>
      <c r="IWX690" s="416"/>
      <c r="IWY690" s="416"/>
      <c r="IWZ690" s="416"/>
      <c r="IXA690" s="416"/>
      <c r="IXB690" s="416"/>
      <c r="IXC690" s="416"/>
      <c r="IXD690" s="416"/>
      <c r="IXE690" s="416"/>
      <c r="IXF690" s="416"/>
      <c r="IXG690" s="416"/>
      <c r="IXH690" s="416"/>
      <c r="IXI690" s="416"/>
      <c r="IXJ690" s="417"/>
      <c r="IXK690" s="417"/>
      <c r="IXL690" s="417"/>
      <c r="IXM690" s="417"/>
      <c r="IXN690" s="417"/>
      <c r="IXO690" s="417"/>
      <c r="IXP690" s="417"/>
      <c r="IXQ690" s="417"/>
      <c r="IXR690" s="417"/>
      <c r="IXS690" s="417"/>
      <c r="IXT690" s="417"/>
      <c r="IXU690" s="417"/>
      <c r="IXV690" s="417"/>
      <c r="IXW690" s="417"/>
      <c r="IXX690" s="417"/>
      <c r="IXY690" s="417"/>
      <c r="IXZ690" s="417"/>
      <c r="IYA690" s="417"/>
      <c r="IYB690" s="417"/>
      <c r="IYC690" s="417"/>
      <c r="IYD690" s="417"/>
      <c r="IYE690" s="417"/>
      <c r="IYF690" s="417"/>
      <c r="IYG690" s="417"/>
      <c r="IYH690" s="418"/>
      <c r="IYI690" s="418"/>
      <c r="IYJ690" s="418"/>
      <c r="IYK690" s="418"/>
      <c r="IYL690" s="418"/>
      <c r="IYM690" s="417"/>
      <c r="IYN690" s="417"/>
      <c r="IYO690" s="418"/>
      <c r="IYP690" s="418"/>
      <c r="IYQ690" s="417"/>
      <c r="IYR690" s="417"/>
      <c r="IYS690" s="418"/>
      <c r="IYT690" s="418"/>
      <c r="IYU690" s="417"/>
      <c r="IYV690" s="417"/>
      <c r="IYW690" s="417"/>
      <c r="IYX690" s="417"/>
      <c r="IYY690" s="417"/>
      <c r="IYZ690" s="417"/>
      <c r="IZA690" s="417"/>
      <c r="IZB690" s="418"/>
      <c r="IZC690" s="418"/>
      <c r="IZD690" s="417"/>
      <c r="IZE690" s="417"/>
      <c r="IZF690" s="418"/>
      <c r="IZG690" s="418"/>
      <c r="IZH690" s="417"/>
      <c r="IZI690" s="417"/>
      <c r="IZJ690" s="417"/>
      <c r="IZK690" s="417"/>
      <c r="IZL690" s="417"/>
      <c r="IZM690" s="411"/>
      <c r="IZN690" s="443"/>
      <c r="IZO690" s="417"/>
      <c r="IZP690" s="417"/>
      <c r="IZQ690" s="417"/>
      <c r="IZR690" s="417"/>
      <c r="IZS690" s="417"/>
      <c r="IZT690" s="417"/>
      <c r="IZU690" s="417"/>
      <c r="IZV690" s="416"/>
      <c r="IZW690" s="416"/>
      <c r="IZX690" s="416"/>
      <c r="IZY690" s="416"/>
      <c r="IZZ690" s="416"/>
      <c r="JAA690" s="416"/>
      <c r="JAB690" s="416"/>
      <c r="JAC690" s="416"/>
      <c r="JAD690" s="416"/>
      <c r="JAE690" s="416"/>
      <c r="JAF690" s="416"/>
      <c r="JAG690" s="416"/>
      <c r="JAH690" s="416"/>
      <c r="JAI690" s="416"/>
      <c r="JAJ690" s="416"/>
      <c r="JAK690" s="416"/>
      <c r="JAL690" s="416"/>
      <c r="JAM690" s="416"/>
      <c r="JAN690" s="416"/>
      <c r="JAO690" s="416"/>
      <c r="JAP690" s="416"/>
      <c r="JAQ690" s="416"/>
      <c r="JAR690" s="416"/>
      <c r="JAS690" s="416"/>
      <c r="JAT690" s="416"/>
      <c r="JAU690" s="416"/>
      <c r="JAV690" s="416"/>
      <c r="JAW690" s="416"/>
      <c r="JAX690" s="416"/>
      <c r="JAY690" s="416"/>
      <c r="JAZ690" s="416"/>
      <c r="JBA690" s="416"/>
      <c r="JBB690" s="416"/>
      <c r="JBC690" s="416"/>
      <c r="JBD690" s="416"/>
      <c r="JBE690" s="416"/>
      <c r="JBF690" s="416"/>
      <c r="JBG690" s="416"/>
      <c r="JBH690" s="416"/>
      <c r="JBI690" s="416"/>
      <c r="JBJ690" s="416"/>
      <c r="JBK690" s="416"/>
      <c r="JBL690" s="416"/>
      <c r="JBM690" s="416"/>
      <c r="JBN690" s="417"/>
      <c r="JBO690" s="417"/>
      <c r="JBP690" s="417"/>
      <c r="JBQ690" s="417"/>
      <c r="JBR690" s="417"/>
      <c r="JBS690" s="417"/>
      <c r="JBT690" s="417"/>
      <c r="JBU690" s="417"/>
      <c r="JBV690" s="417"/>
      <c r="JBW690" s="417"/>
      <c r="JBX690" s="417"/>
      <c r="JBY690" s="417"/>
      <c r="JBZ690" s="417"/>
      <c r="JCA690" s="417"/>
      <c r="JCB690" s="417"/>
      <c r="JCC690" s="417"/>
      <c r="JCD690" s="417"/>
      <c r="JCE690" s="417"/>
      <c r="JCF690" s="417"/>
      <c r="JCG690" s="417"/>
      <c r="JCH690" s="417"/>
      <c r="JCI690" s="417"/>
      <c r="JCJ690" s="417"/>
      <c r="JCK690" s="417"/>
      <c r="JCL690" s="418"/>
      <c r="JCM690" s="418"/>
      <c r="JCN690" s="418"/>
      <c r="JCO690" s="418"/>
      <c r="JCP690" s="418"/>
      <c r="JCQ690" s="417"/>
      <c r="JCR690" s="417"/>
      <c r="JCS690" s="418"/>
      <c r="JCT690" s="418"/>
      <c r="JCU690" s="417"/>
      <c r="JCV690" s="417"/>
      <c r="JCW690" s="418"/>
      <c r="JCX690" s="418"/>
      <c r="JCY690" s="417"/>
      <c r="JCZ690" s="417"/>
      <c r="JDA690" s="417"/>
      <c r="JDB690" s="417"/>
      <c r="JDC690" s="417"/>
      <c r="JDD690" s="417"/>
      <c r="JDE690" s="417"/>
      <c r="JDF690" s="418"/>
      <c r="JDG690" s="418"/>
      <c r="JDH690" s="417"/>
      <c r="JDI690" s="417"/>
      <c r="JDJ690" s="418"/>
      <c r="JDK690" s="418"/>
      <c r="JDL690" s="417"/>
      <c r="JDM690" s="417"/>
      <c r="JDN690" s="417"/>
      <c r="JDO690" s="417"/>
      <c r="JDP690" s="417"/>
      <c r="JDQ690" s="411"/>
      <c r="JDR690" s="443"/>
      <c r="JDS690" s="417"/>
      <c r="JDT690" s="417"/>
      <c r="JDU690" s="417"/>
      <c r="JDV690" s="417"/>
      <c r="JDW690" s="417"/>
      <c r="JDX690" s="417"/>
      <c r="JDY690" s="417"/>
      <c r="JDZ690" s="416"/>
      <c r="JEA690" s="416"/>
      <c r="JEB690" s="416"/>
      <c r="JEC690" s="416"/>
      <c r="JED690" s="416"/>
      <c r="JEE690" s="416"/>
      <c r="JEF690" s="416"/>
      <c r="JEG690" s="416"/>
      <c r="JEH690" s="416"/>
      <c r="JEI690" s="416"/>
      <c r="JEJ690" s="416"/>
      <c r="JEK690" s="416"/>
      <c r="JEL690" s="416"/>
      <c r="JEM690" s="416"/>
      <c r="JEN690" s="416"/>
      <c r="JEO690" s="416"/>
      <c r="JEP690" s="416"/>
      <c r="JEQ690" s="416"/>
      <c r="JER690" s="416"/>
      <c r="JES690" s="416"/>
      <c r="JET690" s="416"/>
      <c r="JEU690" s="416"/>
      <c r="JEV690" s="416"/>
      <c r="JEW690" s="416"/>
      <c r="JEX690" s="416"/>
      <c r="JEY690" s="416"/>
      <c r="JEZ690" s="416"/>
      <c r="JFA690" s="416"/>
      <c r="JFB690" s="416"/>
      <c r="JFC690" s="416"/>
      <c r="JFD690" s="416"/>
      <c r="JFE690" s="416"/>
      <c r="JFF690" s="416"/>
      <c r="JFG690" s="416"/>
      <c r="JFH690" s="416"/>
      <c r="JFI690" s="416"/>
      <c r="JFJ690" s="416"/>
      <c r="JFK690" s="416"/>
      <c r="JFL690" s="416"/>
      <c r="JFM690" s="416"/>
      <c r="JFN690" s="416"/>
      <c r="JFO690" s="416"/>
      <c r="JFP690" s="416"/>
      <c r="JFQ690" s="416"/>
      <c r="JFR690" s="417"/>
      <c r="JFS690" s="417"/>
      <c r="JFT690" s="417"/>
      <c r="JFU690" s="417"/>
      <c r="JFV690" s="417"/>
      <c r="JFW690" s="417"/>
      <c r="JFX690" s="417"/>
      <c r="JFY690" s="417"/>
      <c r="JFZ690" s="417"/>
      <c r="JGA690" s="417"/>
      <c r="JGB690" s="417"/>
      <c r="JGC690" s="417"/>
      <c r="JGD690" s="417"/>
      <c r="JGE690" s="417"/>
      <c r="JGF690" s="417"/>
      <c r="JGG690" s="417"/>
      <c r="JGH690" s="417"/>
      <c r="JGI690" s="417"/>
      <c r="JGJ690" s="417"/>
      <c r="JGK690" s="417"/>
      <c r="JGL690" s="417"/>
      <c r="JGM690" s="417"/>
      <c r="JGN690" s="417"/>
      <c r="JGO690" s="417"/>
      <c r="JGP690" s="418"/>
      <c r="JGQ690" s="418"/>
      <c r="JGR690" s="418"/>
      <c r="JGS690" s="418"/>
      <c r="JGT690" s="418"/>
      <c r="JGU690" s="417"/>
      <c r="JGV690" s="417"/>
      <c r="JGW690" s="418"/>
      <c r="JGX690" s="418"/>
      <c r="JGY690" s="417"/>
      <c r="JGZ690" s="417"/>
      <c r="JHA690" s="418"/>
      <c r="JHB690" s="418"/>
      <c r="JHC690" s="417"/>
      <c r="JHD690" s="417"/>
      <c r="JHE690" s="417"/>
      <c r="JHF690" s="417"/>
      <c r="JHG690" s="417"/>
      <c r="JHH690" s="417"/>
      <c r="JHI690" s="417"/>
      <c r="JHJ690" s="418"/>
      <c r="JHK690" s="418"/>
      <c r="JHL690" s="417"/>
      <c r="JHM690" s="417"/>
      <c r="JHN690" s="418"/>
      <c r="JHO690" s="418"/>
      <c r="JHP690" s="417"/>
      <c r="JHQ690" s="417"/>
      <c r="JHR690" s="417"/>
      <c r="JHS690" s="417"/>
      <c r="JHT690" s="417"/>
      <c r="JHU690" s="411"/>
      <c r="JHV690" s="443"/>
      <c r="JHW690" s="417"/>
      <c r="JHX690" s="417"/>
      <c r="JHY690" s="417"/>
      <c r="JHZ690" s="417"/>
      <c r="JIA690" s="417"/>
      <c r="JIB690" s="417"/>
      <c r="JIC690" s="417"/>
      <c r="JID690" s="416"/>
      <c r="JIE690" s="416"/>
      <c r="JIF690" s="416"/>
      <c r="JIG690" s="416"/>
      <c r="JIH690" s="416"/>
      <c r="JII690" s="416"/>
      <c r="JIJ690" s="416"/>
      <c r="JIK690" s="416"/>
      <c r="JIL690" s="416"/>
      <c r="JIM690" s="416"/>
      <c r="JIN690" s="416"/>
      <c r="JIO690" s="416"/>
      <c r="JIP690" s="416"/>
      <c r="JIQ690" s="416"/>
      <c r="JIR690" s="416"/>
      <c r="JIS690" s="416"/>
      <c r="JIT690" s="416"/>
      <c r="JIU690" s="416"/>
      <c r="JIV690" s="416"/>
      <c r="JIW690" s="416"/>
      <c r="JIX690" s="416"/>
      <c r="JIY690" s="416"/>
      <c r="JIZ690" s="416"/>
      <c r="JJA690" s="416"/>
      <c r="JJB690" s="416"/>
      <c r="JJC690" s="416"/>
      <c r="JJD690" s="416"/>
      <c r="JJE690" s="416"/>
      <c r="JJF690" s="416"/>
      <c r="JJG690" s="416"/>
      <c r="JJH690" s="416"/>
      <c r="JJI690" s="416"/>
      <c r="JJJ690" s="416"/>
      <c r="JJK690" s="416"/>
      <c r="JJL690" s="416"/>
      <c r="JJM690" s="416"/>
      <c r="JJN690" s="416"/>
      <c r="JJO690" s="416"/>
      <c r="JJP690" s="416"/>
      <c r="JJQ690" s="416"/>
      <c r="JJR690" s="416"/>
      <c r="JJS690" s="416"/>
      <c r="JJT690" s="416"/>
      <c r="JJU690" s="416"/>
      <c r="JJV690" s="417"/>
      <c r="JJW690" s="417"/>
      <c r="JJX690" s="417"/>
      <c r="JJY690" s="417"/>
      <c r="JJZ690" s="417"/>
      <c r="JKA690" s="417"/>
      <c r="JKB690" s="417"/>
      <c r="JKC690" s="417"/>
      <c r="JKD690" s="417"/>
      <c r="JKE690" s="417"/>
      <c r="JKF690" s="417"/>
      <c r="JKG690" s="417"/>
      <c r="JKH690" s="417"/>
      <c r="JKI690" s="417"/>
      <c r="JKJ690" s="417"/>
      <c r="JKK690" s="417"/>
      <c r="JKL690" s="417"/>
      <c r="JKM690" s="417"/>
      <c r="JKN690" s="417"/>
      <c r="JKO690" s="417"/>
      <c r="JKP690" s="417"/>
      <c r="JKQ690" s="417"/>
      <c r="JKR690" s="417"/>
      <c r="JKS690" s="417"/>
      <c r="JKT690" s="418"/>
      <c r="JKU690" s="418"/>
      <c r="JKV690" s="418"/>
      <c r="JKW690" s="418"/>
      <c r="JKX690" s="418"/>
      <c r="JKY690" s="417"/>
      <c r="JKZ690" s="417"/>
      <c r="JLA690" s="418"/>
      <c r="JLB690" s="418"/>
      <c r="JLC690" s="417"/>
      <c r="JLD690" s="417"/>
      <c r="JLE690" s="418"/>
      <c r="JLF690" s="418"/>
      <c r="JLG690" s="417"/>
      <c r="JLH690" s="417"/>
      <c r="JLI690" s="417"/>
      <c r="JLJ690" s="417"/>
      <c r="JLK690" s="417"/>
      <c r="JLL690" s="417"/>
      <c r="JLM690" s="417"/>
      <c r="JLN690" s="418"/>
      <c r="JLO690" s="418"/>
      <c r="JLP690" s="417"/>
      <c r="JLQ690" s="417"/>
      <c r="JLR690" s="418"/>
      <c r="JLS690" s="418"/>
      <c r="JLT690" s="417"/>
      <c r="JLU690" s="417"/>
      <c r="JLV690" s="417"/>
      <c r="JLW690" s="417"/>
      <c r="JLX690" s="417"/>
      <c r="JLY690" s="411"/>
      <c r="JLZ690" s="443"/>
      <c r="JMA690" s="417"/>
      <c r="JMB690" s="417"/>
      <c r="JMC690" s="417"/>
      <c r="JMD690" s="417"/>
      <c r="JME690" s="417"/>
      <c r="JMF690" s="417"/>
      <c r="JMG690" s="417"/>
      <c r="JMH690" s="416"/>
      <c r="JMI690" s="416"/>
      <c r="JMJ690" s="416"/>
      <c r="JMK690" s="416"/>
      <c r="JML690" s="416"/>
      <c r="JMM690" s="416"/>
      <c r="JMN690" s="416"/>
      <c r="JMO690" s="416"/>
      <c r="JMP690" s="416"/>
      <c r="JMQ690" s="416"/>
      <c r="JMR690" s="416"/>
      <c r="JMS690" s="416"/>
      <c r="JMT690" s="416"/>
      <c r="JMU690" s="416"/>
      <c r="JMV690" s="416"/>
      <c r="JMW690" s="416"/>
      <c r="JMX690" s="416"/>
      <c r="JMY690" s="416"/>
      <c r="JMZ690" s="416"/>
      <c r="JNA690" s="416"/>
      <c r="JNB690" s="416"/>
      <c r="JNC690" s="416"/>
      <c r="JND690" s="416"/>
      <c r="JNE690" s="416"/>
      <c r="JNF690" s="416"/>
      <c r="JNG690" s="416"/>
      <c r="JNH690" s="416"/>
      <c r="JNI690" s="416"/>
      <c r="JNJ690" s="416"/>
      <c r="JNK690" s="416"/>
      <c r="JNL690" s="416"/>
      <c r="JNM690" s="416"/>
      <c r="JNN690" s="416"/>
      <c r="JNO690" s="416"/>
      <c r="JNP690" s="416"/>
      <c r="JNQ690" s="416"/>
      <c r="JNR690" s="416"/>
      <c r="JNS690" s="416"/>
      <c r="JNT690" s="416"/>
      <c r="JNU690" s="416"/>
      <c r="JNV690" s="416"/>
      <c r="JNW690" s="416"/>
      <c r="JNX690" s="416"/>
      <c r="JNY690" s="416"/>
      <c r="JNZ690" s="417"/>
      <c r="JOA690" s="417"/>
      <c r="JOB690" s="417"/>
      <c r="JOC690" s="417"/>
      <c r="JOD690" s="417"/>
      <c r="JOE690" s="417"/>
      <c r="JOF690" s="417"/>
      <c r="JOG690" s="417"/>
      <c r="JOH690" s="417"/>
      <c r="JOI690" s="417"/>
      <c r="JOJ690" s="417"/>
      <c r="JOK690" s="417"/>
      <c r="JOL690" s="417"/>
      <c r="JOM690" s="417"/>
      <c r="JON690" s="417"/>
      <c r="JOO690" s="417"/>
      <c r="JOP690" s="417"/>
      <c r="JOQ690" s="417"/>
      <c r="JOR690" s="417"/>
      <c r="JOS690" s="417"/>
      <c r="JOT690" s="417"/>
      <c r="JOU690" s="417"/>
      <c r="JOV690" s="417"/>
      <c r="JOW690" s="417"/>
      <c r="JOX690" s="418"/>
      <c r="JOY690" s="418"/>
      <c r="JOZ690" s="418"/>
      <c r="JPA690" s="418"/>
      <c r="JPB690" s="418"/>
      <c r="JPC690" s="417"/>
      <c r="JPD690" s="417"/>
      <c r="JPE690" s="418"/>
      <c r="JPF690" s="418"/>
      <c r="JPG690" s="417"/>
      <c r="JPH690" s="417"/>
      <c r="JPI690" s="418"/>
      <c r="JPJ690" s="418"/>
      <c r="JPK690" s="417"/>
      <c r="JPL690" s="417"/>
      <c r="JPM690" s="417"/>
      <c r="JPN690" s="417"/>
      <c r="JPO690" s="417"/>
      <c r="JPP690" s="417"/>
      <c r="JPQ690" s="417"/>
      <c r="JPR690" s="418"/>
      <c r="JPS690" s="418"/>
      <c r="JPT690" s="417"/>
      <c r="JPU690" s="417"/>
      <c r="JPV690" s="418"/>
      <c r="JPW690" s="418"/>
      <c r="JPX690" s="417"/>
      <c r="JPY690" s="417"/>
      <c r="JPZ690" s="417"/>
      <c r="JQA690" s="417"/>
      <c r="JQB690" s="417"/>
      <c r="JQC690" s="411"/>
      <c r="JQD690" s="443"/>
      <c r="JQE690" s="417"/>
      <c r="JQF690" s="417"/>
      <c r="JQG690" s="417"/>
      <c r="JQH690" s="417"/>
      <c r="JQI690" s="417"/>
      <c r="JQJ690" s="417"/>
      <c r="JQK690" s="417"/>
      <c r="JQL690" s="416"/>
      <c r="JQM690" s="416"/>
      <c r="JQN690" s="416"/>
      <c r="JQO690" s="416"/>
      <c r="JQP690" s="416"/>
      <c r="JQQ690" s="416"/>
      <c r="JQR690" s="416"/>
      <c r="JQS690" s="416"/>
      <c r="JQT690" s="416"/>
      <c r="JQU690" s="416"/>
      <c r="JQV690" s="416"/>
      <c r="JQW690" s="416"/>
      <c r="JQX690" s="416"/>
      <c r="JQY690" s="416"/>
      <c r="JQZ690" s="416"/>
      <c r="JRA690" s="416"/>
      <c r="JRB690" s="416"/>
      <c r="JRC690" s="416"/>
      <c r="JRD690" s="416"/>
      <c r="JRE690" s="416"/>
      <c r="JRF690" s="416"/>
      <c r="JRG690" s="416"/>
      <c r="JRH690" s="416"/>
      <c r="JRI690" s="416"/>
      <c r="JRJ690" s="416"/>
      <c r="JRK690" s="416"/>
      <c r="JRL690" s="416"/>
      <c r="JRM690" s="416"/>
      <c r="JRN690" s="416"/>
      <c r="JRO690" s="416"/>
      <c r="JRP690" s="416"/>
      <c r="JRQ690" s="416"/>
      <c r="JRR690" s="416"/>
      <c r="JRS690" s="416"/>
      <c r="JRT690" s="416"/>
      <c r="JRU690" s="416"/>
      <c r="JRV690" s="416"/>
      <c r="JRW690" s="416"/>
      <c r="JRX690" s="416"/>
      <c r="JRY690" s="416"/>
      <c r="JRZ690" s="416"/>
      <c r="JSA690" s="416"/>
      <c r="JSB690" s="416"/>
      <c r="JSC690" s="416"/>
      <c r="JSD690" s="417"/>
      <c r="JSE690" s="417"/>
      <c r="JSF690" s="417"/>
      <c r="JSG690" s="417"/>
      <c r="JSH690" s="417"/>
      <c r="JSI690" s="417"/>
      <c r="JSJ690" s="417"/>
      <c r="JSK690" s="417"/>
      <c r="JSL690" s="417"/>
      <c r="JSM690" s="417"/>
      <c r="JSN690" s="417"/>
      <c r="JSO690" s="417"/>
      <c r="JSP690" s="417"/>
      <c r="JSQ690" s="417"/>
      <c r="JSR690" s="417"/>
      <c r="JSS690" s="417"/>
      <c r="JST690" s="417"/>
      <c r="JSU690" s="417"/>
      <c r="JSV690" s="417"/>
      <c r="JSW690" s="417"/>
      <c r="JSX690" s="417"/>
      <c r="JSY690" s="417"/>
      <c r="JSZ690" s="417"/>
      <c r="JTA690" s="417"/>
      <c r="JTB690" s="418"/>
      <c r="JTC690" s="418"/>
      <c r="JTD690" s="418"/>
      <c r="JTE690" s="418"/>
      <c r="JTF690" s="418"/>
      <c r="JTG690" s="417"/>
      <c r="JTH690" s="417"/>
      <c r="JTI690" s="418"/>
      <c r="JTJ690" s="418"/>
      <c r="JTK690" s="417"/>
      <c r="JTL690" s="417"/>
      <c r="JTM690" s="418"/>
      <c r="JTN690" s="418"/>
      <c r="JTO690" s="417"/>
      <c r="JTP690" s="417"/>
      <c r="JTQ690" s="417"/>
      <c r="JTR690" s="417"/>
      <c r="JTS690" s="417"/>
      <c r="JTT690" s="417"/>
      <c r="JTU690" s="417"/>
      <c r="JTV690" s="418"/>
      <c r="JTW690" s="418"/>
      <c r="JTX690" s="417"/>
      <c r="JTY690" s="417"/>
      <c r="JTZ690" s="418"/>
      <c r="JUA690" s="418"/>
      <c r="JUB690" s="417"/>
      <c r="JUC690" s="417"/>
      <c r="JUD690" s="417"/>
      <c r="JUE690" s="417"/>
      <c r="JUF690" s="417"/>
      <c r="JUG690" s="411"/>
      <c r="JUH690" s="443"/>
      <c r="JUI690" s="417"/>
      <c r="JUJ690" s="417"/>
      <c r="JUK690" s="417"/>
      <c r="JUL690" s="417"/>
      <c r="JUM690" s="417"/>
      <c r="JUN690" s="417"/>
      <c r="JUO690" s="417"/>
      <c r="JUP690" s="416"/>
      <c r="JUQ690" s="416"/>
      <c r="JUR690" s="416"/>
      <c r="JUS690" s="416"/>
      <c r="JUT690" s="416"/>
      <c r="JUU690" s="416"/>
      <c r="JUV690" s="416"/>
      <c r="JUW690" s="416"/>
      <c r="JUX690" s="416"/>
      <c r="JUY690" s="416"/>
      <c r="JUZ690" s="416"/>
      <c r="JVA690" s="416"/>
      <c r="JVB690" s="416"/>
      <c r="JVC690" s="416"/>
      <c r="JVD690" s="416"/>
      <c r="JVE690" s="416"/>
      <c r="JVF690" s="416"/>
      <c r="JVG690" s="416"/>
      <c r="JVH690" s="416"/>
      <c r="JVI690" s="416"/>
      <c r="JVJ690" s="416"/>
      <c r="JVK690" s="416"/>
      <c r="JVL690" s="416"/>
      <c r="JVM690" s="416"/>
      <c r="JVN690" s="416"/>
      <c r="JVO690" s="416"/>
      <c r="JVP690" s="416"/>
      <c r="JVQ690" s="416"/>
      <c r="JVR690" s="416"/>
      <c r="JVS690" s="416"/>
      <c r="JVT690" s="416"/>
      <c r="JVU690" s="416"/>
      <c r="JVV690" s="416"/>
      <c r="JVW690" s="416"/>
      <c r="JVX690" s="416"/>
      <c r="JVY690" s="416"/>
      <c r="JVZ690" s="416"/>
      <c r="JWA690" s="416"/>
      <c r="JWB690" s="416"/>
      <c r="JWC690" s="416"/>
      <c r="JWD690" s="416"/>
      <c r="JWE690" s="416"/>
      <c r="JWF690" s="416"/>
      <c r="JWG690" s="416"/>
      <c r="JWH690" s="417"/>
      <c r="JWI690" s="417"/>
      <c r="JWJ690" s="417"/>
      <c r="JWK690" s="417"/>
      <c r="JWL690" s="417"/>
      <c r="JWM690" s="417"/>
      <c r="JWN690" s="417"/>
      <c r="JWO690" s="417"/>
      <c r="JWP690" s="417"/>
      <c r="JWQ690" s="417"/>
      <c r="JWR690" s="417"/>
      <c r="JWS690" s="417"/>
      <c r="JWT690" s="417"/>
      <c r="JWU690" s="417"/>
      <c r="JWV690" s="417"/>
      <c r="JWW690" s="417"/>
      <c r="JWX690" s="417"/>
      <c r="JWY690" s="417"/>
      <c r="JWZ690" s="417"/>
      <c r="JXA690" s="417"/>
      <c r="JXB690" s="417"/>
      <c r="JXC690" s="417"/>
      <c r="JXD690" s="417"/>
      <c r="JXE690" s="417"/>
      <c r="JXF690" s="418"/>
      <c r="JXG690" s="418"/>
      <c r="JXH690" s="418"/>
      <c r="JXI690" s="418"/>
      <c r="JXJ690" s="418"/>
      <c r="JXK690" s="417"/>
      <c r="JXL690" s="417"/>
      <c r="JXM690" s="418"/>
      <c r="JXN690" s="418"/>
      <c r="JXO690" s="417"/>
      <c r="JXP690" s="417"/>
      <c r="JXQ690" s="418"/>
      <c r="JXR690" s="418"/>
      <c r="JXS690" s="417"/>
      <c r="JXT690" s="417"/>
      <c r="JXU690" s="417"/>
      <c r="JXV690" s="417"/>
      <c r="JXW690" s="417"/>
      <c r="JXX690" s="417"/>
      <c r="JXY690" s="417"/>
      <c r="JXZ690" s="418"/>
      <c r="JYA690" s="418"/>
      <c r="JYB690" s="417"/>
      <c r="JYC690" s="417"/>
      <c r="JYD690" s="418"/>
      <c r="JYE690" s="418"/>
      <c r="JYF690" s="417"/>
      <c r="JYG690" s="417"/>
      <c r="JYH690" s="417"/>
      <c r="JYI690" s="417"/>
      <c r="JYJ690" s="417"/>
      <c r="JYK690" s="411"/>
      <c r="JYL690" s="443"/>
      <c r="JYM690" s="417"/>
      <c r="JYN690" s="417"/>
      <c r="JYO690" s="417"/>
      <c r="JYP690" s="417"/>
      <c r="JYQ690" s="417"/>
      <c r="JYR690" s="417"/>
      <c r="JYS690" s="417"/>
      <c r="JYT690" s="416"/>
      <c r="JYU690" s="416"/>
      <c r="JYV690" s="416"/>
      <c r="JYW690" s="416"/>
      <c r="JYX690" s="416"/>
      <c r="JYY690" s="416"/>
      <c r="JYZ690" s="416"/>
      <c r="JZA690" s="416"/>
      <c r="JZB690" s="416"/>
      <c r="JZC690" s="416"/>
      <c r="JZD690" s="416"/>
      <c r="JZE690" s="416"/>
      <c r="JZF690" s="416"/>
      <c r="JZG690" s="416"/>
      <c r="JZH690" s="416"/>
      <c r="JZI690" s="416"/>
      <c r="JZJ690" s="416"/>
      <c r="JZK690" s="416"/>
      <c r="JZL690" s="416"/>
      <c r="JZM690" s="416"/>
      <c r="JZN690" s="416"/>
      <c r="JZO690" s="416"/>
      <c r="JZP690" s="416"/>
      <c r="JZQ690" s="416"/>
      <c r="JZR690" s="416"/>
      <c r="JZS690" s="416"/>
      <c r="JZT690" s="416"/>
      <c r="JZU690" s="416"/>
      <c r="JZV690" s="416"/>
      <c r="JZW690" s="416"/>
      <c r="JZX690" s="416"/>
      <c r="JZY690" s="416"/>
      <c r="JZZ690" s="416"/>
      <c r="KAA690" s="416"/>
      <c r="KAB690" s="416"/>
      <c r="KAC690" s="416"/>
      <c r="KAD690" s="416"/>
      <c r="KAE690" s="416"/>
      <c r="KAF690" s="416"/>
      <c r="KAG690" s="416"/>
      <c r="KAH690" s="416"/>
      <c r="KAI690" s="416"/>
      <c r="KAJ690" s="416"/>
      <c r="KAK690" s="416"/>
      <c r="KAL690" s="417"/>
      <c r="KAM690" s="417"/>
      <c r="KAN690" s="417"/>
      <c r="KAO690" s="417"/>
      <c r="KAP690" s="417"/>
      <c r="KAQ690" s="417"/>
      <c r="KAR690" s="417"/>
      <c r="KAS690" s="417"/>
      <c r="KAT690" s="417"/>
      <c r="KAU690" s="417"/>
      <c r="KAV690" s="417"/>
      <c r="KAW690" s="417"/>
      <c r="KAX690" s="417"/>
      <c r="KAY690" s="417"/>
      <c r="KAZ690" s="417"/>
      <c r="KBA690" s="417"/>
      <c r="KBB690" s="417"/>
      <c r="KBC690" s="417"/>
      <c r="KBD690" s="417"/>
      <c r="KBE690" s="417"/>
      <c r="KBF690" s="417"/>
      <c r="KBG690" s="417"/>
      <c r="KBH690" s="417"/>
      <c r="KBI690" s="417"/>
      <c r="KBJ690" s="418"/>
      <c r="KBK690" s="418"/>
      <c r="KBL690" s="418"/>
      <c r="KBM690" s="418"/>
      <c r="KBN690" s="418"/>
      <c r="KBO690" s="417"/>
      <c r="KBP690" s="417"/>
      <c r="KBQ690" s="418"/>
      <c r="KBR690" s="418"/>
      <c r="KBS690" s="417"/>
      <c r="KBT690" s="417"/>
      <c r="KBU690" s="418"/>
      <c r="KBV690" s="418"/>
      <c r="KBW690" s="417"/>
      <c r="KBX690" s="417"/>
      <c r="KBY690" s="417"/>
      <c r="KBZ690" s="417"/>
      <c r="KCA690" s="417"/>
      <c r="KCB690" s="417"/>
      <c r="KCC690" s="417"/>
      <c r="KCD690" s="418"/>
      <c r="KCE690" s="418"/>
      <c r="KCF690" s="417"/>
      <c r="KCG690" s="417"/>
      <c r="KCH690" s="418"/>
      <c r="KCI690" s="418"/>
      <c r="KCJ690" s="417"/>
      <c r="KCK690" s="417"/>
      <c r="KCL690" s="417"/>
      <c r="KCM690" s="417"/>
      <c r="KCN690" s="417"/>
      <c r="KCO690" s="411"/>
      <c r="KCP690" s="443"/>
      <c r="KCQ690" s="417"/>
      <c r="KCR690" s="417"/>
      <c r="KCS690" s="417"/>
      <c r="KCT690" s="417"/>
      <c r="KCU690" s="417"/>
      <c r="KCV690" s="417"/>
      <c r="KCW690" s="417"/>
      <c r="KCX690" s="416"/>
      <c r="KCY690" s="416"/>
      <c r="KCZ690" s="416"/>
      <c r="KDA690" s="416"/>
      <c r="KDB690" s="416"/>
      <c r="KDC690" s="416"/>
      <c r="KDD690" s="416"/>
      <c r="KDE690" s="416"/>
      <c r="KDF690" s="416"/>
      <c r="KDG690" s="416"/>
      <c r="KDH690" s="416"/>
      <c r="KDI690" s="416"/>
      <c r="KDJ690" s="416"/>
      <c r="KDK690" s="416"/>
      <c r="KDL690" s="416"/>
      <c r="KDM690" s="416"/>
      <c r="KDN690" s="416"/>
      <c r="KDO690" s="416"/>
      <c r="KDP690" s="416"/>
      <c r="KDQ690" s="416"/>
      <c r="KDR690" s="416"/>
      <c r="KDS690" s="416"/>
      <c r="KDT690" s="416"/>
      <c r="KDU690" s="416"/>
      <c r="KDV690" s="416"/>
      <c r="KDW690" s="416"/>
      <c r="KDX690" s="416"/>
      <c r="KDY690" s="416"/>
      <c r="KDZ690" s="416"/>
      <c r="KEA690" s="416"/>
      <c r="KEB690" s="416"/>
      <c r="KEC690" s="416"/>
      <c r="KED690" s="416"/>
      <c r="KEE690" s="416"/>
      <c r="KEF690" s="416"/>
      <c r="KEG690" s="416"/>
      <c r="KEH690" s="416"/>
      <c r="KEI690" s="416"/>
      <c r="KEJ690" s="416"/>
      <c r="KEK690" s="416"/>
      <c r="KEL690" s="416"/>
      <c r="KEM690" s="416"/>
      <c r="KEN690" s="416"/>
      <c r="KEO690" s="416"/>
      <c r="KEP690" s="417"/>
      <c r="KEQ690" s="417"/>
      <c r="KER690" s="417"/>
      <c r="KES690" s="417"/>
      <c r="KET690" s="417"/>
      <c r="KEU690" s="417"/>
      <c r="KEV690" s="417"/>
      <c r="KEW690" s="417"/>
      <c r="KEX690" s="417"/>
      <c r="KEY690" s="417"/>
      <c r="KEZ690" s="417"/>
      <c r="KFA690" s="417"/>
      <c r="KFB690" s="417"/>
      <c r="KFC690" s="417"/>
      <c r="KFD690" s="417"/>
      <c r="KFE690" s="417"/>
      <c r="KFF690" s="417"/>
      <c r="KFG690" s="417"/>
      <c r="KFH690" s="417"/>
      <c r="KFI690" s="417"/>
      <c r="KFJ690" s="417"/>
      <c r="KFK690" s="417"/>
      <c r="KFL690" s="417"/>
      <c r="KFM690" s="417"/>
      <c r="KFN690" s="418"/>
      <c r="KFO690" s="418"/>
      <c r="KFP690" s="418"/>
      <c r="KFQ690" s="418"/>
      <c r="KFR690" s="418"/>
      <c r="KFS690" s="417"/>
      <c r="KFT690" s="417"/>
      <c r="KFU690" s="418"/>
      <c r="KFV690" s="418"/>
      <c r="KFW690" s="417"/>
      <c r="KFX690" s="417"/>
      <c r="KFY690" s="418"/>
      <c r="KFZ690" s="418"/>
      <c r="KGA690" s="417"/>
      <c r="KGB690" s="417"/>
      <c r="KGC690" s="417"/>
      <c r="KGD690" s="417"/>
      <c r="KGE690" s="417"/>
      <c r="KGF690" s="417"/>
      <c r="KGG690" s="417"/>
      <c r="KGH690" s="418"/>
      <c r="KGI690" s="418"/>
      <c r="KGJ690" s="417"/>
      <c r="KGK690" s="417"/>
      <c r="KGL690" s="418"/>
      <c r="KGM690" s="418"/>
      <c r="KGN690" s="417"/>
      <c r="KGO690" s="417"/>
      <c r="KGP690" s="417"/>
      <c r="KGQ690" s="417"/>
      <c r="KGR690" s="417"/>
      <c r="KGS690" s="411"/>
      <c r="KGT690" s="443"/>
      <c r="KGU690" s="417"/>
      <c r="KGV690" s="417"/>
      <c r="KGW690" s="417"/>
      <c r="KGX690" s="417"/>
      <c r="KGY690" s="417"/>
      <c r="KGZ690" s="417"/>
      <c r="KHA690" s="417"/>
      <c r="KHB690" s="416"/>
      <c r="KHC690" s="416"/>
      <c r="KHD690" s="416"/>
      <c r="KHE690" s="416"/>
      <c r="KHF690" s="416"/>
      <c r="KHG690" s="416"/>
      <c r="KHH690" s="416"/>
      <c r="KHI690" s="416"/>
      <c r="KHJ690" s="416"/>
      <c r="KHK690" s="416"/>
      <c r="KHL690" s="416"/>
      <c r="KHM690" s="416"/>
      <c r="KHN690" s="416"/>
      <c r="KHO690" s="416"/>
      <c r="KHP690" s="416"/>
      <c r="KHQ690" s="416"/>
      <c r="KHR690" s="416"/>
      <c r="KHS690" s="416"/>
      <c r="KHT690" s="416"/>
      <c r="KHU690" s="416"/>
      <c r="KHV690" s="416"/>
      <c r="KHW690" s="416"/>
      <c r="KHX690" s="416"/>
      <c r="KHY690" s="416"/>
      <c r="KHZ690" s="416"/>
      <c r="KIA690" s="416"/>
      <c r="KIB690" s="416"/>
      <c r="KIC690" s="416"/>
      <c r="KID690" s="416"/>
      <c r="KIE690" s="416"/>
      <c r="KIF690" s="416"/>
      <c r="KIG690" s="416"/>
      <c r="KIH690" s="416"/>
      <c r="KII690" s="416"/>
      <c r="KIJ690" s="416"/>
      <c r="KIK690" s="416"/>
      <c r="KIL690" s="416"/>
      <c r="KIM690" s="416"/>
      <c r="KIN690" s="416"/>
      <c r="KIO690" s="416"/>
      <c r="KIP690" s="416"/>
      <c r="KIQ690" s="416"/>
      <c r="KIR690" s="416"/>
      <c r="KIS690" s="416"/>
      <c r="KIT690" s="417"/>
      <c r="KIU690" s="417"/>
      <c r="KIV690" s="417"/>
      <c r="KIW690" s="417"/>
      <c r="KIX690" s="417"/>
      <c r="KIY690" s="417"/>
      <c r="KIZ690" s="417"/>
      <c r="KJA690" s="417"/>
      <c r="KJB690" s="417"/>
      <c r="KJC690" s="417"/>
      <c r="KJD690" s="417"/>
      <c r="KJE690" s="417"/>
      <c r="KJF690" s="417"/>
      <c r="KJG690" s="417"/>
      <c r="KJH690" s="417"/>
      <c r="KJI690" s="417"/>
      <c r="KJJ690" s="417"/>
      <c r="KJK690" s="417"/>
      <c r="KJL690" s="417"/>
      <c r="KJM690" s="417"/>
      <c r="KJN690" s="417"/>
      <c r="KJO690" s="417"/>
      <c r="KJP690" s="417"/>
      <c r="KJQ690" s="417"/>
      <c r="KJR690" s="418"/>
      <c r="KJS690" s="418"/>
      <c r="KJT690" s="418"/>
      <c r="KJU690" s="418"/>
      <c r="KJV690" s="418"/>
      <c r="KJW690" s="417"/>
      <c r="KJX690" s="417"/>
      <c r="KJY690" s="418"/>
      <c r="KJZ690" s="418"/>
      <c r="KKA690" s="417"/>
      <c r="KKB690" s="417"/>
      <c r="KKC690" s="418"/>
      <c r="KKD690" s="418"/>
      <c r="KKE690" s="417"/>
      <c r="KKF690" s="417"/>
      <c r="KKG690" s="417"/>
      <c r="KKH690" s="417"/>
      <c r="KKI690" s="417"/>
      <c r="KKJ690" s="417"/>
      <c r="KKK690" s="417"/>
      <c r="KKL690" s="418"/>
      <c r="KKM690" s="418"/>
      <c r="KKN690" s="417"/>
      <c r="KKO690" s="417"/>
      <c r="KKP690" s="418"/>
      <c r="KKQ690" s="418"/>
      <c r="KKR690" s="417"/>
      <c r="KKS690" s="417"/>
      <c r="KKT690" s="417"/>
      <c r="KKU690" s="417"/>
      <c r="KKV690" s="417"/>
      <c r="KKW690" s="411"/>
      <c r="KKX690" s="443"/>
      <c r="KKY690" s="417"/>
      <c r="KKZ690" s="417"/>
      <c r="KLA690" s="417"/>
      <c r="KLB690" s="417"/>
      <c r="KLC690" s="417"/>
      <c r="KLD690" s="417"/>
      <c r="KLE690" s="417"/>
      <c r="KLF690" s="416"/>
      <c r="KLG690" s="416"/>
      <c r="KLH690" s="416"/>
      <c r="KLI690" s="416"/>
      <c r="KLJ690" s="416"/>
      <c r="KLK690" s="416"/>
      <c r="KLL690" s="416"/>
      <c r="KLM690" s="416"/>
      <c r="KLN690" s="416"/>
      <c r="KLO690" s="416"/>
      <c r="KLP690" s="416"/>
      <c r="KLQ690" s="416"/>
      <c r="KLR690" s="416"/>
      <c r="KLS690" s="416"/>
      <c r="KLT690" s="416"/>
      <c r="KLU690" s="416"/>
      <c r="KLV690" s="416"/>
      <c r="KLW690" s="416"/>
      <c r="KLX690" s="416"/>
      <c r="KLY690" s="416"/>
      <c r="KLZ690" s="416"/>
      <c r="KMA690" s="416"/>
      <c r="KMB690" s="416"/>
      <c r="KMC690" s="416"/>
      <c r="KMD690" s="416"/>
      <c r="KME690" s="416"/>
      <c r="KMF690" s="416"/>
      <c r="KMG690" s="416"/>
      <c r="KMH690" s="416"/>
      <c r="KMI690" s="416"/>
      <c r="KMJ690" s="416"/>
      <c r="KMK690" s="416"/>
      <c r="KML690" s="416"/>
      <c r="KMM690" s="416"/>
      <c r="KMN690" s="416"/>
      <c r="KMO690" s="416"/>
      <c r="KMP690" s="416"/>
      <c r="KMQ690" s="416"/>
      <c r="KMR690" s="416"/>
      <c r="KMS690" s="416"/>
      <c r="KMT690" s="416"/>
      <c r="KMU690" s="416"/>
      <c r="KMV690" s="416"/>
      <c r="KMW690" s="416"/>
      <c r="KMX690" s="417"/>
      <c r="KMY690" s="417"/>
      <c r="KMZ690" s="417"/>
      <c r="KNA690" s="417"/>
      <c r="KNB690" s="417"/>
      <c r="KNC690" s="417"/>
      <c r="KND690" s="417"/>
      <c r="KNE690" s="417"/>
      <c r="KNF690" s="417"/>
      <c r="KNG690" s="417"/>
      <c r="KNH690" s="417"/>
      <c r="KNI690" s="417"/>
      <c r="KNJ690" s="417"/>
      <c r="KNK690" s="417"/>
      <c r="KNL690" s="417"/>
      <c r="KNM690" s="417"/>
      <c r="KNN690" s="417"/>
      <c r="KNO690" s="417"/>
      <c r="KNP690" s="417"/>
      <c r="KNQ690" s="417"/>
      <c r="KNR690" s="417"/>
      <c r="KNS690" s="417"/>
      <c r="KNT690" s="417"/>
      <c r="KNU690" s="417"/>
      <c r="KNV690" s="418"/>
      <c r="KNW690" s="418"/>
      <c r="KNX690" s="418"/>
      <c r="KNY690" s="418"/>
      <c r="KNZ690" s="418"/>
      <c r="KOA690" s="417"/>
      <c r="KOB690" s="417"/>
      <c r="KOC690" s="418"/>
      <c r="KOD690" s="418"/>
      <c r="KOE690" s="417"/>
      <c r="KOF690" s="417"/>
      <c r="KOG690" s="418"/>
      <c r="KOH690" s="418"/>
      <c r="KOI690" s="417"/>
      <c r="KOJ690" s="417"/>
      <c r="KOK690" s="417"/>
      <c r="KOL690" s="417"/>
      <c r="KOM690" s="417"/>
      <c r="KON690" s="417"/>
      <c r="KOO690" s="417"/>
      <c r="KOP690" s="418"/>
      <c r="KOQ690" s="418"/>
      <c r="KOR690" s="417"/>
      <c r="KOS690" s="417"/>
      <c r="KOT690" s="418"/>
      <c r="KOU690" s="418"/>
      <c r="KOV690" s="417"/>
      <c r="KOW690" s="417"/>
      <c r="KOX690" s="417"/>
      <c r="KOY690" s="417"/>
      <c r="KOZ690" s="417"/>
      <c r="KPA690" s="411"/>
      <c r="KPB690" s="443"/>
      <c r="KPC690" s="417"/>
      <c r="KPD690" s="417"/>
      <c r="KPE690" s="417"/>
      <c r="KPF690" s="417"/>
      <c r="KPG690" s="417"/>
      <c r="KPH690" s="417"/>
      <c r="KPI690" s="417"/>
      <c r="KPJ690" s="416"/>
      <c r="KPK690" s="416"/>
      <c r="KPL690" s="416"/>
      <c r="KPM690" s="416"/>
      <c r="KPN690" s="416"/>
      <c r="KPO690" s="416"/>
      <c r="KPP690" s="416"/>
      <c r="KPQ690" s="416"/>
      <c r="KPR690" s="416"/>
      <c r="KPS690" s="416"/>
      <c r="KPT690" s="416"/>
      <c r="KPU690" s="416"/>
      <c r="KPV690" s="416"/>
      <c r="KPW690" s="416"/>
      <c r="KPX690" s="416"/>
      <c r="KPY690" s="416"/>
      <c r="KPZ690" s="416"/>
      <c r="KQA690" s="416"/>
      <c r="KQB690" s="416"/>
      <c r="KQC690" s="416"/>
      <c r="KQD690" s="416"/>
      <c r="KQE690" s="416"/>
      <c r="KQF690" s="416"/>
      <c r="KQG690" s="416"/>
      <c r="KQH690" s="416"/>
      <c r="KQI690" s="416"/>
      <c r="KQJ690" s="416"/>
      <c r="KQK690" s="416"/>
      <c r="KQL690" s="416"/>
      <c r="KQM690" s="416"/>
      <c r="KQN690" s="416"/>
      <c r="KQO690" s="416"/>
      <c r="KQP690" s="416"/>
      <c r="KQQ690" s="416"/>
      <c r="KQR690" s="416"/>
      <c r="KQS690" s="416"/>
      <c r="KQT690" s="416"/>
      <c r="KQU690" s="416"/>
      <c r="KQV690" s="416"/>
      <c r="KQW690" s="416"/>
      <c r="KQX690" s="416"/>
      <c r="KQY690" s="416"/>
      <c r="KQZ690" s="416"/>
      <c r="KRA690" s="416"/>
      <c r="KRB690" s="417"/>
      <c r="KRC690" s="417"/>
      <c r="KRD690" s="417"/>
      <c r="KRE690" s="417"/>
      <c r="KRF690" s="417"/>
      <c r="KRG690" s="417"/>
      <c r="KRH690" s="417"/>
      <c r="KRI690" s="417"/>
      <c r="KRJ690" s="417"/>
      <c r="KRK690" s="417"/>
      <c r="KRL690" s="417"/>
      <c r="KRM690" s="417"/>
      <c r="KRN690" s="417"/>
      <c r="KRO690" s="417"/>
      <c r="KRP690" s="417"/>
      <c r="KRQ690" s="417"/>
      <c r="KRR690" s="417"/>
      <c r="KRS690" s="417"/>
      <c r="KRT690" s="417"/>
      <c r="KRU690" s="417"/>
      <c r="KRV690" s="417"/>
      <c r="KRW690" s="417"/>
      <c r="KRX690" s="417"/>
      <c r="KRY690" s="417"/>
      <c r="KRZ690" s="418"/>
      <c r="KSA690" s="418"/>
      <c r="KSB690" s="418"/>
      <c r="KSC690" s="418"/>
      <c r="KSD690" s="418"/>
      <c r="KSE690" s="417"/>
      <c r="KSF690" s="417"/>
      <c r="KSG690" s="418"/>
      <c r="KSH690" s="418"/>
      <c r="KSI690" s="417"/>
      <c r="KSJ690" s="417"/>
      <c r="KSK690" s="418"/>
      <c r="KSL690" s="418"/>
      <c r="KSM690" s="417"/>
      <c r="KSN690" s="417"/>
      <c r="KSO690" s="417"/>
      <c r="KSP690" s="417"/>
      <c r="KSQ690" s="417"/>
      <c r="KSR690" s="417"/>
      <c r="KSS690" s="417"/>
      <c r="KST690" s="418"/>
      <c r="KSU690" s="418"/>
      <c r="KSV690" s="417"/>
      <c r="KSW690" s="417"/>
      <c r="KSX690" s="418"/>
      <c r="KSY690" s="418"/>
      <c r="KSZ690" s="417"/>
      <c r="KTA690" s="417"/>
      <c r="KTB690" s="417"/>
      <c r="KTC690" s="417"/>
      <c r="KTD690" s="417"/>
      <c r="KTE690" s="411"/>
      <c r="KTF690" s="443"/>
      <c r="KTG690" s="417"/>
      <c r="KTH690" s="417"/>
      <c r="KTI690" s="417"/>
      <c r="KTJ690" s="417"/>
      <c r="KTK690" s="417"/>
      <c r="KTL690" s="417"/>
      <c r="KTM690" s="417"/>
      <c r="KTN690" s="416"/>
      <c r="KTO690" s="416"/>
      <c r="KTP690" s="416"/>
      <c r="KTQ690" s="416"/>
      <c r="KTR690" s="416"/>
      <c r="KTS690" s="416"/>
      <c r="KTT690" s="416"/>
      <c r="KTU690" s="416"/>
      <c r="KTV690" s="416"/>
      <c r="KTW690" s="416"/>
      <c r="KTX690" s="416"/>
      <c r="KTY690" s="416"/>
      <c r="KTZ690" s="416"/>
      <c r="KUA690" s="416"/>
      <c r="KUB690" s="416"/>
      <c r="KUC690" s="416"/>
      <c r="KUD690" s="416"/>
      <c r="KUE690" s="416"/>
      <c r="KUF690" s="416"/>
      <c r="KUG690" s="416"/>
      <c r="KUH690" s="416"/>
      <c r="KUI690" s="416"/>
      <c r="KUJ690" s="416"/>
      <c r="KUK690" s="416"/>
      <c r="KUL690" s="416"/>
      <c r="KUM690" s="416"/>
      <c r="KUN690" s="416"/>
      <c r="KUO690" s="416"/>
      <c r="KUP690" s="416"/>
      <c r="KUQ690" s="416"/>
      <c r="KUR690" s="416"/>
      <c r="KUS690" s="416"/>
      <c r="KUT690" s="416"/>
      <c r="KUU690" s="416"/>
      <c r="KUV690" s="416"/>
      <c r="KUW690" s="416"/>
      <c r="KUX690" s="416"/>
      <c r="KUY690" s="416"/>
      <c r="KUZ690" s="416"/>
      <c r="KVA690" s="416"/>
      <c r="KVB690" s="416"/>
      <c r="KVC690" s="416"/>
      <c r="KVD690" s="416"/>
      <c r="KVE690" s="416"/>
      <c r="KVF690" s="417"/>
      <c r="KVG690" s="417"/>
      <c r="KVH690" s="417"/>
      <c r="KVI690" s="417"/>
      <c r="KVJ690" s="417"/>
      <c r="KVK690" s="417"/>
      <c r="KVL690" s="417"/>
      <c r="KVM690" s="417"/>
      <c r="KVN690" s="417"/>
      <c r="KVO690" s="417"/>
      <c r="KVP690" s="417"/>
      <c r="KVQ690" s="417"/>
      <c r="KVR690" s="417"/>
      <c r="KVS690" s="417"/>
      <c r="KVT690" s="417"/>
      <c r="KVU690" s="417"/>
      <c r="KVV690" s="417"/>
      <c r="KVW690" s="417"/>
      <c r="KVX690" s="417"/>
      <c r="KVY690" s="417"/>
      <c r="KVZ690" s="417"/>
      <c r="KWA690" s="417"/>
      <c r="KWB690" s="417"/>
      <c r="KWC690" s="417"/>
      <c r="KWD690" s="418"/>
      <c r="KWE690" s="418"/>
      <c r="KWF690" s="418"/>
      <c r="KWG690" s="418"/>
      <c r="KWH690" s="418"/>
      <c r="KWI690" s="417"/>
      <c r="KWJ690" s="417"/>
      <c r="KWK690" s="418"/>
      <c r="KWL690" s="418"/>
      <c r="KWM690" s="417"/>
      <c r="KWN690" s="417"/>
      <c r="KWO690" s="418"/>
      <c r="KWP690" s="418"/>
      <c r="KWQ690" s="417"/>
      <c r="KWR690" s="417"/>
      <c r="KWS690" s="417"/>
      <c r="KWT690" s="417"/>
      <c r="KWU690" s="417"/>
      <c r="KWV690" s="417"/>
      <c r="KWW690" s="417"/>
      <c r="KWX690" s="418"/>
      <c r="KWY690" s="418"/>
      <c r="KWZ690" s="417"/>
      <c r="KXA690" s="417"/>
      <c r="KXB690" s="418"/>
      <c r="KXC690" s="418"/>
      <c r="KXD690" s="417"/>
      <c r="KXE690" s="417"/>
      <c r="KXF690" s="417"/>
      <c r="KXG690" s="417"/>
      <c r="KXH690" s="417"/>
      <c r="KXI690" s="411"/>
      <c r="KXJ690" s="443"/>
      <c r="KXK690" s="417"/>
      <c r="KXL690" s="417"/>
      <c r="KXM690" s="417"/>
      <c r="KXN690" s="417"/>
      <c r="KXO690" s="417"/>
      <c r="KXP690" s="417"/>
      <c r="KXQ690" s="417"/>
      <c r="KXR690" s="416"/>
      <c r="KXS690" s="416"/>
      <c r="KXT690" s="416"/>
      <c r="KXU690" s="416"/>
      <c r="KXV690" s="416"/>
      <c r="KXW690" s="416"/>
      <c r="KXX690" s="416"/>
      <c r="KXY690" s="416"/>
      <c r="KXZ690" s="416"/>
      <c r="KYA690" s="416"/>
      <c r="KYB690" s="416"/>
      <c r="KYC690" s="416"/>
      <c r="KYD690" s="416"/>
      <c r="KYE690" s="416"/>
      <c r="KYF690" s="416"/>
      <c r="KYG690" s="416"/>
      <c r="KYH690" s="416"/>
      <c r="KYI690" s="416"/>
      <c r="KYJ690" s="416"/>
      <c r="KYK690" s="416"/>
      <c r="KYL690" s="416"/>
      <c r="KYM690" s="416"/>
      <c r="KYN690" s="416"/>
      <c r="KYO690" s="416"/>
      <c r="KYP690" s="416"/>
      <c r="KYQ690" s="416"/>
      <c r="KYR690" s="416"/>
      <c r="KYS690" s="416"/>
      <c r="KYT690" s="416"/>
      <c r="KYU690" s="416"/>
      <c r="KYV690" s="416"/>
      <c r="KYW690" s="416"/>
      <c r="KYX690" s="416"/>
      <c r="KYY690" s="416"/>
      <c r="KYZ690" s="416"/>
      <c r="KZA690" s="416"/>
      <c r="KZB690" s="416"/>
      <c r="KZC690" s="416"/>
      <c r="KZD690" s="416"/>
      <c r="KZE690" s="416"/>
      <c r="KZF690" s="416"/>
      <c r="KZG690" s="416"/>
      <c r="KZH690" s="416"/>
      <c r="KZI690" s="416"/>
      <c r="KZJ690" s="417"/>
      <c r="KZK690" s="417"/>
      <c r="KZL690" s="417"/>
      <c r="KZM690" s="417"/>
      <c r="KZN690" s="417"/>
      <c r="KZO690" s="417"/>
      <c r="KZP690" s="417"/>
      <c r="KZQ690" s="417"/>
      <c r="KZR690" s="417"/>
      <c r="KZS690" s="417"/>
      <c r="KZT690" s="417"/>
      <c r="KZU690" s="417"/>
      <c r="KZV690" s="417"/>
      <c r="KZW690" s="417"/>
      <c r="KZX690" s="417"/>
      <c r="KZY690" s="417"/>
      <c r="KZZ690" s="417"/>
      <c r="LAA690" s="417"/>
      <c r="LAB690" s="417"/>
      <c r="LAC690" s="417"/>
      <c r="LAD690" s="417"/>
      <c r="LAE690" s="417"/>
      <c r="LAF690" s="417"/>
      <c r="LAG690" s="417"/>
      <c r="LAH690" s="418"/>
      <c r="LAI690" s="418"/>
      <c r="LAJ690" s="418"/>
      <c r="LAK690" s="418"/>
      <c r="LAL690" s="418"/>
      <c r="LAM690" s="417"/>
      <c r="LAN690" s="417"/>
      <c r="LAO690" s="418"/>
      <c r="LAP690" s="418"/>
      <c r="LAQ690" s="417"/>
      <c r="LAR690" s="417"/>
      <c r="LAS690" s="418"/>
      <c r="LAT690" s="418"/>
      <c r="LAU690" s="417"/>
      <c r="LAV690" s="417"/>
      <c r="LAW690" s="417"/>
      <c r="LAX690" s="417"/>
      <c r="LAY690" s="417"/>
      <c r="LAZ690" s="417"/>
      <c r="LBA690" s="417"/>
      <c r="LBB690" s="418"/>
      <c r="LBC690" s="418"/>
      <c r="LBD690" s="417"/>
      <c r="LBE690" s="417"/>
      <c r="LBF690" s="418"/>
      <c r="LBG690" s="418"/>
      <c r="LBH690" s="417"/>
      <c r="LBI690" s="417"/>
      <c r="LBJ690" s="417"/>
      <c r="LBK690" s="417"/>
      <c r="LBL690" s="417"/>
      <c r="LBM690" s="411"/>
      <c r="LBN690" s="443"/>
      <c r="LBO690" s="417"/>
      <c r="LBP690" s="417"/>
      <c r="LBQ690" s="417"/>
      <c r="LBR690" s="417"/>
      <c r="LBS690" s="417"/>
      <c r="LBT690" s="417"/>
      <c r="LBU690" s="417"/>
      <c r="LBV690" s="416"/>
      <c r="LBW690" s="416"/>
      <c r="LBX690" s="416"/>
      <c r="LBY690" s="416"/>
      <c r="LBZ690" s="416"/>
      <c r="LCA690" s="416"/>
      <c r="LCB690" s="416"/>
      <c r="LCC690" s="416"/>
      <c r="LCD690" s="416"/>
      <c r="LCE690" s="416"/>
      <c r="LCF690" s="416"/>
      <c r="LCG690" s="416"/>
      <c r="LCH690" s="416"/>
      <c r="LCI690" s="416"/>
      <c r="LCJ690" s="416"/>
      <c r="LCK690" s="416"/>
      <c r="LCL690" s="416"/>
      <c r="LCM690" s="416"/>
      <c r="LCN690" s="416"/>
      <c r="LCO690" s="416"/>
      <c r="LCP690" s="416"/>
      <c r="LCQ690" s="416"/>
      <c r="LCR690" s="416"/>
      <c r="LCS690" s="416"/>
      <c r="LCT690" s="416"/>
      <c r="LCU690" s="416"/>
      <c r="LCV690" s="416"/>
      <c r="LCW690" s="416"/>
      <c r="LCX690" s="416"/>
      <c r="LCY690" s="416"/>
      <c r="LCZ690" s="416"/>
      <c r="LDA690" s="416"/>
      <c r="LDB690" s="416"/>
      <c r="LDC690" s="416"/>
      <c r="LDD690" s="416"/>
      <c r="LDE690" s="416"/>
      <c r="LDF690" s="416"/>
      <c r="LDG690" s="416"/>
      <c r="LDH690" s="416"/>
      <c r="LDI690" s="416"/>
      <c r="LDJ690" s="416"/>
      <c r="LDK690" s="416"/>
      <c r="LDL690" s="416"/>
      <c r="LDM690" s="416"/>
      <c r="LDN690" s="417"/>
      <c r="LDO690" s="417"/>
      <c r="LDP690" s="417"/>
      <c r="LDQ690" s="417"/>
      <c r="LDR690" s="417"/>
      <c r="LDS690" s="417"/>
      <c r="LDT690" s="417"/>
      <c r="LDU690" s="417"/>
      <c r="LDV690" s="417"/>
      <c r="LDW690" s="417"/>
      <c r="LDX690" s="417"/>
      <c r="LDY690" s="417"/>
      <c r="LDZ690" s="417"/>
      <c r="LEA690" s="417"/>
      <c r="LEB690" s="417"/>
      <c r="LEC690" s="417"/>
      <c r="LED690" s="417"/>
      <c r="LEE690" s="417"/>
      <c r="LEF690" s="417"/>
      <c r="LEG690" s="417"/>
      <c r="LEH690" s="417"/>
      <c r="LEI690" s="417"/>
      <c r="LEJ690" s="417"/>
      <c r="LEK690" s="417"/>
      <c r="LEL690" s="418"/>
      <c r="LEM690" s="418"/>
      <c r="LEN690" s="418"/>
      <c r="LEO690" s="418"/>
      <c r="LEP690" s="418"/>
      <c r="LEQ690" s="417"/>
      <c r="LER690" s="417"/>
      <c r="LES690" s="418"/>
      <c r="LET690" s="418"/>
      <c r="LEU690" s="417"/>
      <c r="LEV690" s="417"/>
      <c r="LEW690" s="418"/>
      <c r="LEX690" s="418"/>
      <c r="LEY690" s="417"/>
      <c r="LEZ690" s="417"/>
      <c r="LFA690" s="417"/>
      <c r="LFB690" s="417"/>
      <c r="LFC690" s="417"/>
      <c r="LFD690" s="417"/>
      <c r="LFE690" s="417"/>
      <c r="LFF690" s="418"/>
      <c r="LFG690" s="418"/>
      <c r="LFH690" s="417"/>
      <c r="LFI690" s="417"/>
      <c r="LFJ690" s="418"/>
      <c r="LFK690" s="418"/>
      <c r="LFL690" s="417"/>
      <c r="LFM690" s="417"/>
      <c r="LFN690" s="417"/>
      <c r="LFO690" s="417"/>
      <c r="LFP690" s="417"/>
      <c r="LFQ690" s="411"/>
      <c r="LFR690" s="443"/>
      <c r="LFS690" s="417"/>
      <c r="LFT690" s="417"/>
      <c r="LFU690" s="417"/>
      <c r="LFV690" s="417"/>
      <c r="LFW690" s="417"/>
      <c r="LFX690" s="417"/>
      <c r="LFY690" s="417"/>
      <c r="LFZ690" s="416"/>
      <c r="LGA690" s="416"/>
      <c r="LGB690" s="416"/>
      <c r="LGC690" s="416"/>
      <c r="LGD690" s="416"/>
      <c r="LGE690" s="416"/>
      <c r="LGF690" s="416"/>
      <c r="LGG690" s="416"/>
      <c r="LGH690" s="416"/>
      <c r="LGI690" s="416"/>
      <c r="LGJ690" s="416"/>
      <c r="LGK690" s="416"/>
      <c r="LGL690" s="416"/>
      <c r="LGM690" s="416"/>
      <c r="LGN690" s="416"/>
      <c r="LGO690" s="416"/>
      <c r="LGP690" s="416"/>
      <c r="LGQ690" s="416"/>
      <c r="LGR690" s="416"/>
      <c r="LGS690" s="416"/>
      <c r="LGT690" s="416"/>
      <c r="LGU690" s="416"/>
      <c r="LGV690" s="416"/>
      <c r="LGW690" s="416"/>
      <c r="LGX690" s="416"/>
      <c r="LGY690" s="416"/>
      <c r="LGZ690" s="416"/>
      <c r="LHA690" s="416"/>
      <c r="LHB690" s="416"/>
      <c r="LHC690" s="416"/>
      <c r="LHD690" s="416"/>
      <c r="LHE690" s="416"/>
      <c r="LHF690" s="416"/>
      <c r="LHG690" s="416"/>
      <c r="LHH690" s="416"/>
      <c r="LHI690" s="416"/>
      <c r="LHJ690" s="416"/>
      <c r="LHK690" s="416"/>
      <c r="LHL690" s="416"/>
      <c r="LHM690" s="416"/>
      <c r="LHN690" s="416"/>
      <c r="LHO690" s="416"/>
      <c r="LHP690" s="416"/>
      <c r="LHQ690" s="416"/>
      <c r="LHR690" s="417"/>
      <c r="LHS690" s="417"/>
      <c r="LHT690" s="417"/>
      <c r="LHU690" s="417"/>
      <c r="LHV690" s="417"/>
      <c r="LHW690" s="417"/>
      <c r="LHX690" s="417"/>
      <c r="LHY690" s="417"/>
      <c r="LHZ690" s="417"/>
      <c r="LIA690" s="417"/>
      <c r="LIB690" s="417"/>
      <c r="LIC690" s="417"/>
      <c r="LID690" s="417"/>
      <c r="LIE690" s="417"/>
      <c r="LIF690" s="417"/>
      <c r="LIG690" s="417"/>
      <c r="LIH690" s="417"/>
      <c r="LII690" s="417"/>
      <c r="LIJ690" s="417"/>
      <c r="LIK690" s="417"/>
      <c r="LIL690" s="417"/>
      <c r="LIM690" s="417"/>
      <c r="LIN690" s="417"/>
      <c r="LIO690" s="417"/>
      <c r="LIP690" s="418"/>
      <c r="LIQ690" s="418"/>
      <c r="LIR690" s="418"/>
      <c r="LIS690" s="418"/>
      <c r="LIT690" s="418"/>
      <c r="LIU690" s="417"/>
      <c r="LIV690" s="417"/>
      <c r="LIW690" s="418"/>
      <c r="LIX690" s="418"/>
      <c r="LIY690" s="417"/>
      <c r="LIZ690" s="417"/>
      <c r="LJA690" s="418"/>
      <c r="LJB690" s="418"/>
      <c r="LJC690" s="417"/>
      <c r="LJD690" s="417"/>
      <c r="LJE690" s="417"/>
      <c r="LJF690" s="417"/>
      <c r="LJG690" s="417"/>
      <c r="LJH690" s="417"/>
      <c r="LJI690" s="417"/>
      <c r="LJJ690" s="418"/>
      <c r="LJK690" s="418"/>
      <c r="LJL690" s="417"/>
      <c r="LJM690" s="417"/>
      <c r="LJN690" s="418"/>
      <c r="LJO690" s="418"/>
      <c r="LJP690" s="417"/>
      <c r="LJQ690" s="417"/>
      <c r="LJR690" s="417"/>
      <c r="LJS690" s="417"/>
      <c r="LJT690" s="417"/>
      <c r="LJU690" s="411"/>
      <c r="LJV690" s="443"/>
      <c r="LJW690" s="417"/>
      <c r="LJX690" s="417"/>
      <c r="LJY690" s="417"/>
      <c r="LJZ690" s="417"/>
      <c r="LKA690" s="417"/>
      <c r="LKB690" s="417"/>
      <c r="LKC690" s="417"/>
      <c r="LKD690" s="416"/>
      <c r="LKE690" s="416"/>
      <c r="LKF690" s="416"/>
      <c r="LKG690" s="416"/>
      <c r="LKH690" s="416"/>
      <c r="LKI690" s="416"/>
      <c r="LKJ690" s="416"/>
      <c r="LKK690" s="416"/>
      <c r="LKL690" s="416"/>
      <c r="LKM690" s="416"/>
      <c r="LKN690" s="416"/>
      <c r="LKO690" s="416"/>
      <c r="LKP690" s="416"/>
      <c r="LKQ690" s="416"/>
      <c r="LKR690" s="416"/>
      <c r="LKS690" s="416"/>
      <c r="LKT690" s="416"/>
      <c r="LKU690" s="416"/>
      <c r="LKV690" s="416"/>
      <c r="LKW690" s="416"/>
      <c r="LKX690" s="416"/>
      <c r="LKY690" s="416"/>
      <c r="LKZ690" s="416"/>
      <c r="LLA690" s="416"/>
      <c r="LLB690" s="416"/>
      <c r="LLC690" s="416"/>
      <c r="LLD690" s="416"/>
      <c r="LLE690" s="416"/>
      <c r="LLF690" s="416"/>
      <c r="LLG690" s="416"/>
      <c r="LLH690" s="416"/>
      <c r="LLI690" s="416"/>
      <c r="LLJ690" s="416"/>
      <c r="LLK690" s="416"/>
      <c r="LLL690" s="416"/>
      <c r="LLM690" s="416"/>
      <c r="LLN690" s="416"/>
      <c r="LLO690" s="416"/>
      <c r="LLP690" s="416"/>
      <c r="LLQ690" s="416"/>
      <c r="LLR690" s="416"/>
      <c r="LLS690" s="416"/>
      <c r="LLT690" s="416"/>
      <c r="LLU690" s="416"/>
      <c r="LLV690" s="417"/>
      <c r="LLW690" s="417"/>
      <c r="LLX690" s="417"/>
      <c r="LLY690" s="417"/>
      <c r="LLZ690" s="417"/>
      <c r="LMA690" s="417"/>
      <c r="LMB690" s="417"/>
      <c r="LMC690" s="417"/>
      <c r="LMD690" s="417"/>
      <c r="LME690" s="417"/>
      <c r="LMF690" s="417"/>
      <c r="LMG690" s="417"/>
      <c r="LMH690" s="417"/>
      <c r="LMI690" s="417"/>
      <c r="LMJ690" s="417"/>
      <c r="LMK690" s="417"/>
      <c r="LML690" s="417"/>
      <c r="LMM690" s="417"/>
      <c r="LMN690" s="417"/>
      <c r="LMO690" s="417"/>
      <c r="LMP690" s="417"/>
      <c r="LMQ690" s="417"/>
      <c r="LMR690" s="417"/>
      <c r="LMS690" s="417"/>
      <c r="LMT690" s="418"/>
      <c r="LMU690" s="418"/>
      <c r="LMV690" s="418"/>
      <c r="LMW690" s="418"/>
      <c r="LMX690" s="418"/>
      <c r="LMY690" s="417"/>
      <c r="LMZ690" s="417"/>
      <c r="LNA690" s="418"/>
      <c r="LNB690" s="418"/>
      <c r="LNC690" s="417"/>
      <c r="LND690" s="417"/>
      <c r="LNE690" s="418"/>
      <c r="LNF690" s="418"/>
      <c r="LNG690" s="417"/>
      <c r="LNH690" s="417"/>
      <c r="LNI690" s="417"/>
      <c r="LNJ690" s="417"/>
      <c r="LNK690" s="417"/>
      <c r="LNL690" s="417"/>
      <c r="LNM690" s="417"/>
      <c r="LNN690" s="418"/>
      <c r="LNO690" s="418"/>
      <c r="LNP690" s="417"/>
      <c r="LNQ690" s="417"/>
      <c r="LNR690" s="418"/>
      <c r="LNS690" s="418"/>
      <c r="LNT690" s="417"/>
      <c r="LNU690" s="417"/>
      <c r="LNV690" s="417"/>
      <c r="LNW690" s="417"/>
      <c r="LNX690" s="417"/>
      <c r="LNY690" s="411"/>
      <c r="LNZ690" s="443"/>
      <c r="LOA690" s="417"/>
      <c r="LOB690" s="417"/>
      <c r="LOC690" s="417"/>
      <c r="LOD690" s="417"/>
      <c r="LOE690" s="417"/>
      <c r="LOF690" s="417"/>
      <c r="LOG690" s="417"/>
      <c r="LOH690" s="416"/>
      <c r="LOI690" s="416"/>
      <c r="LOJ690" s="416"/>
      <c r="LOK690" s="416"/>
      <c r="LOL690" s="416"/>
      <c r="LOM690" s="416"/>
      <c r="LON690" s="416"/>
      <c r="LOO690" s="416"/>
      <c r="LOP690" s="416"/>
      <c r="LOQ690" s="416"/>
      <c r="LOR690" s="416"/>
      <c r="LOS690" s="416"/>
      <c r="LOT690" s="416"/>
      <c r="LOU690" s="416"/>
      <c r="LOV690" s="416"/>
      <c r="LOW690" s="416"/>
      <c r="LOX690" s="416"/>
      <c r="LOY690" s="416"/>
      <c r="LOZ690" s="416"/>
      <c r="LPA690" s="416"/>
      <c r="LPB690" s="416"/>
      <c r="LPC690" s="416"/>
      <c r="LPD690" s="416"/>
      <c r="LPE690" s="416"/>
      <c r="LPF690" s="416"/>
      <c r="LPG690" s="416"/>
      <c r="LPH690" s="416"/>
      <c r="LPI690" s="416"/>
      <c r="LPJ690" s="416"/>
      <c r="LPK690" s="416"/>
      <c r="LPL690" s="416"/>
      <c r="LPM690" s="416"/>
      <c r="LPN690" s="416"/>
      <c r="LPO690" s="416"/>
      <c r="LPP690" s="416"/>
      <c r="LPQ690" s="416"/>
      <c r="LPR690" s="416"/>
      <c r="LPS690" s="416"/>
      <c r="LPT690" s="416"/>
      <c r="LPU690" s="416"/>
      <c r="LPV690" s="416"/>
      <c r="LPW690" s="416"/>
      <c r="LPX690" s="416"/>
      <c r="LPY690" s="416"/>
      <c r="LPZ690" s="417"/>
      <c r="LQA690" s="417"/>
      <c r="LQB690" s="417"/>
      <c r="LQC690" s="417"/>
      <c r="LQD690" s="417"/>
      <c r="LQE690" s="417"/>
      <c r="LQF690" s="417"/>
      <c r="LQG690" s="417"/>
      <c r="LQH690" s="417"/>
      <c r="LQI690" s="417"/>
      <c r="LQJ690" s="417"/>
      <c r="LQK690" s="417"/>
      <c r="LQL690" s="417"/>
      <c r="LQM690" s="417"/>
      <c r="LQN690" s="417"/>
      <c r="LQO690" s="417"/>
      <c r="LQP690" s="417"/>
      <c r="LQQ690" s="417"/>
      <c r="LQR690" s="417"/>
      <c r="LQS690" s="417"/>
      <c r="LQT690" s="417"/>
      <c r="LQU690" s="417"/>
      <c r="LQV690" s="417"/>
      <c r="LQW690" s="417"/>
      <c r="LQX690" s="418"/>
      <c r="LQY690" s="418"/>
      <c r="LQZ690" s="418"/>
      <c r="LRA690" s="418"/>
      <c r="LRB690" s="418"/>
      <c r="LRC690" s="417"/>
      <c r="LRD690" s="417"/>
      <c r="LRE690" s="418"/>
      <c r="LRF690" s="418"/>
      <c r="LRG690" s="417"/>
      <c r="LRH690" s="417"/>
      <c r="LRI690" s="418"/>
      <c r="LRJ690" s="418"/>
      <c r="LRK690" s="417"/>
      <c r="LRL690" s="417"/>
      <c r="LRM690" s="417"/>
      <c r="LRN690" s="417"/>
      <c r="LRO690" s="417"/>
      <c r="LRP690" s="417"/>
      <c r="LRQ690" s="417"/>
      <c r="LRR690" s="418"/>
      <c r="LRS690" s="418"/>
      <c r="LRT690" s="417"/>
      <c r="LRU690" s="417"/>
      <c r="LRV690" s="418"/>
      <c r="LRW690" s="418"/>
      <c r="LRX690" s="417"/>
      <c r="LRY690" s="417"/>
      <c r="LRZ690" s="417"/>
      <c r="LSA690" s="417"/>
      <c r="LSB690" s="417"/>
      <c r="LSC690" s="411"/>
      <c r="LSD690" s="443"/>
      <c r="LSE690" s="417"/>
      <c r="LSF690" s="417"/>
      <c r="LSG690" s="417"/>
      <c r="LSH690" s="417"/>
      <c r="LSI690" s="417"/>
      <c r="LSJ690" s="417"/>
      <c r="LSK690" s="417"/>
      <c r="LSL690" s="416"/>
      <c r="LSM690" s="416"/>
      <c r="LSN690" s="416"/>
      <c r="LSO690" s="416"/>
      <c r="LSP690" s="416"/>
      <c r="LSQ690" s="416"/>
      <c r="LSR690" s="416"/>
      <c r="LSS690" s="416"/>
      <c r="LST690" s="416"/>
      <c r="LSU690" s="416"/>
      <c r="LSV690" s="416"/>
      <c r="LSW690" s="416"/>
      <c r="LSX690" s="416"/>
      <c r="LSY690" s="416"/>
      <c r="LSZ690" s="416"/>
      <c r="LTA690" s="416"/>
      <c r="LTB690" s="416"/>
      <c r="LTC690" s="416"/>
      <c r="LTD690" s="416"/>
      <c r="LTE690" s="416"/>
      <c r="LTF690" s="416"/>
      <c r="LTG690" s="416"/>
      <c r="LTH690" s="416"/>
      <c r="LTI690" s="416"/>
      <c r="LTJ690" s="416"/>
      <c r="LTK690" s="416"/>
      <c r="LTL690" s="416"/>
      <c r="LTM690" s="416"/>
      <c r="LTN690" s="416"/>
      <c r="LTO690" s="416"/>
      <c r="LTP690" s="416"/>
      <c r="LTQ690" s="416"/>
      <c r="LTR690" s="416"/>
      <c r="LTS690" s="416"/>
      <c r="LTT690" s="416"/>
      <c r="LTU690" s="416"/>
      <c r="LTV690" s="416"/>
      <c r="LTW690" s="416"/>
      <c r="LTX690" s="416"/>
      <c r="LTY690" s="416"/>
      <c r="LTZ690" s="416"/>
      <c r="LUA690" s="416"/>
      <c r="LUB690" s="416"/>
      <c r="LUC690" s="416"/>
      <c r="LUD690" s="417"/>
      <c r="LUE690" s="417"/>
      <c r="LUF690" s="417"/>
      <c r="LUG690" s="417"/>
      <c r="LUH690" s="417"/>
      <c r="LUI690" s="417"/>
      <c r="LUJ690" s="417"/>
      <c r="LUK690" s="417"/>
      <c r="LUL690" s="417"/>
      <c r="LUM690" s="417"/>
      <c r="LUN690" s="417"/>
      <c r="LUO690" s="417"/>
      <c r="LUP690" s="417"/>
      <c r="LUQ690" s="417"/>
      <c r="LUR690" s="417"/>
      <c r="LUS690" s="417"/>
      <c r="LUT690" s="417"/>
      <c r="LUU690" s="417"/>
      <c r="LUV690" s="417"/>
      <c r="LUW690" s="417"/>
      <c r="LUX690" s="417"/>
      <c r="LUY690" s="417"/>
      <c r="LUZ690" s="417"/>
      <c r="LVA690" s="417"/>
      <c r="LVB690" s="418"/>
      <c r="LVC690" s="418"/>
      <c r="LVD690" s="418"/>
      <c r="LVE690" s="418"/>
      <c r="LVF690" s="418"/>
      <c r="LVG690" s="417"/>
      <c r="LVH690" s="417"/>
      <c r="LVI690" s="418"/>
      <c r="LVJ690" s="418"/>
      <c r="LVK690" s="417"/>
      <c r="LVL690" s="417"/>
      <c r="LVM690" s="418"/>
      <c r="LVN690" s="418"/>
      <c r="LVO690" s="417"/>
      <c r="LVP690" s="417"/>
      <c r="LVQ690" s="417"/>
      <c r="LVR690" s="417"/>
      <c r="LVS690" s="417"/>
      <c r="LVT690" s="417"/>
      <c r="LVU690" s="417"/>
      <c r="LVV690" s="418"/>
      <c r="LVW690" s="418"/>
      <c r="LVX690" s="417"/>
      <c r="LVY690" s="417"/>
      <c r="LVZ690" s="418"/>
      <c r="LWA690" s="418"/>
      <c r="LWB690" s="417"/>
      <c r="LWC690" s="417"/>
      <c r="LWD690" s="417"/>
      <c r="LWE690" s="417"/>
      <c r="LWF690" s="417"/>
      <c r="LWG690" s="411"/>
      <c r="LWH690" s="443"/>
      <c r="LWI690" s="417"/>
      <c r="LWJ690" s="417"/>
      <c r="LWK690" s="417"/>
      <c r="LWL690" s="417"/>
      <c r="LWM690" s="417"/>
      <c r="LWN690" s="417"/>
      <c r="LWO690" s="417"/>
      <c r="LWP690" s="416"/>
      <c r="LWQ690" s="416"/>
      <c r="LWR690" s="416"/>
      <c r="LWS690" s="416"/>
      <c r="LWT690" s="416"/>
      <c r="LWU690" s="416"/>
      <c r="LWV690" s="416"/>
      <c r="LWW690" s="416"/>
      <c r="LWX690" s="416"/>
      <c r="LWY690" s="416"/>
      <c r="LWZ690" s="416"/>
      <c r="LXA690" s="416"/>
      <c r="LXB690" s="416"/>
      <c r="LXC690" s="416"/>
      <c r="LXD690" s="416"/>
      <c r="LXE690" s="416"/>
      <c r="LXF690" s="416"/>
      <c r="LXG690" s="416"/>
      <c r="LXH690" s="416"/>
      <c r="LXI690" s="416"/>
      <c r="LXJ690" s="416"/>
      <c r="LXK690" s="416"/>
      <c r="LXL690" s="416"/>
      <c r="LXM690" s="416"/>
      <c r="LXN690" s="416"/>
      <c r="LXO690" s="416"/>
      <c r="LXP690" s="416"/>
      <c r="LXQ690" s="416"/>
      <c r="LXR690" s="416"/>
      <c r="LXS690" s="416"/>
      <c r="LXT690" s="416"/>
      <c r="LXU690" s="416"/>
      <c r="LXV690" s="416"/>
      <c r="LXW690" s="416"/>
      <c r="LXX690" s="416"/>
      <c r="LXY690" s="416"/>
      <c r="LXZ690" s="416"/>
      <c r="LYA690" s="416"/>
      <c r="LYB690" s="416"/>
      <c r="LYC690" s="416"/>
      <c r="LYD690" s="416"/>
      <c r="LYE690" s="416"/>
      <c r="LYF690" s="416"/>
      <c r="LYG690" s="416"/>
      <c r="LYH690" s="417"/>
      <c r="LYI690" s="417"/>
      <c r="LYJ690" s="417"/>
      <c r="LYK690" s="417"/>
      <c r="LYL690" s="417"/>
      <c r="LYM690" s="417"/>
      <c r="LYN690" s="417"/>
      <c r="LYO690" s="417"/>
      <c r="LYP690" s="417"/>
      <c r="LYQ690" s="417"/>
      <c r="LYR690" s="417"/>
      <c r="LYS690" s="417"/>
      <c r="LYT690" s="417"/>
      <c r="LYU690" s="417"/>
      <c r="LYV690" s="417"/>
      <c r="LYW690" s="417"/>
      <c r="LYX690" s="417"/>
      <c r="LYY690" s="417"/>
      <c r="LYZ690" s="417"/>
      <c r="LZA690" s="417"/>
      <c r="LZB690" s="417"/>
      <c r="LZC690" s="417"/>
      <c r="LZD690" s="417"/>
      <c r="LZE690" s="417"/>
      <c r="LZF690" s="418"/>
      <c r="LZG690" s="418"/>
      <c r="LZH690" s="418"/>
      <c r="LZI690" s="418"/>
      <c r="LZJ690" s="418"/>
      <c r="LZK690" s="417"/>
      <c r="LZL690" s="417"/>
      <c r="LZM690" s="418"/>
      <c r="LZN690" s="418"/>
      <c r="LZO690" s="417"/>
      <c r="LZP690" s="417"/>
      <c r="LZQ690" s="418"/>
      <c r="LZR690" s="418"/>
      <c r="LZS690" s="417"/>
      <c r="LZT690" s="417"/>
      <c r="LZU690" s="417"/>
      <c r="LZV690" s="417"/>
      <c r="LZW690" s="417"/>
      <c r="LZX690" s="417"/>
      <c r="LZY690" s="417"/>
      <c r="LZZ690" s="418"/>
      <c r="MAA690" s="418"/>
      <c r="MAB690" s="417"/>
      <c r="MAC690" s="417"/>
      <c r="MAD690" s="418"/>
      <c r="MAE690" s="418"/>
      <c r="MAF690" s="417"/>
      <c r="MAG690" s="417"/>
      <c r="MAH690" s="417"/>
      <c r="MAI690" s="417"/>
      <c r="MAJ690" s="417"/>
      <c r="MAK690" s="411"/>
      <c r="MAL690" s="443"/>
      <c r="MAM690" s="417"/>
      <c r="MAN690" s="417"/>
      <c r="MAO690" s="417"/>
      <c r="MAP690" s="417"/>
      <c r="MAQ690" s="417"/>
      <c r="MAR690" s="417"/>
      <c r="MAS690" s="417"/>
      <c r="MAT690" s="416"/>
      <c r="MAU690" s="416"/>
      <c r="MAV690" s="416"/>
      <c r="MAW690" s="416"/>
      <c r="MAX690" s="416"/>
      <c r="MAY690" s="416"/>
      <c r="MAZ690" s="416"/>
      <c r="MBA690" s="416"/>
      <c r="MBB690" s="416"/>
      <c r="MBC690" s="416"/>
      <c r="MBD690" s="416"/>
      <c r="MBE690" s="416"/>
      <c r="MBF690" s="416"/>
      <c r="MBG690" s="416"/>
      <c r="MBH690" s="416"/>
      <c r="MBI690" s="416"/>
      <c r="MBJ690" s="416"/>
      <c r="MBK690" s="416"/>
      <c r="MBL690" s="416"/>
      <c r="MBM690" s="416"/>
      <c r="MBN690" s="416"/>
      <c r="MBO690" s="416"/>
      <c r="MBP690" s="416"/>
      <c r="MBQ690" s="416"/>
      <c r="MBR690" s="416"/>
      <c r="MBS690" s="416"/>
      <c r="MBT690" s="416"/>
      <c r="MBU690" s="416"/>
      <c r="MBV690" s="416"/>
      <c r="MBW690" s="416"/>
      <c r="MBX690" s="416"/>
      <c r="MBY690" s="416"/>
      <c r="MBZ690" s="416"/>
      <c r="MCA690" s="416"/>
      <c r="MCB690" s="416"/>
      <c r="MCC690" s="416"/>
      <c r="MCD690" s="416"/>
      <c r="MCE690" s="416"/>
      <c r="MCF690" s="416"/>
      <c r="MCG690" s="416"/>
      <c r="MCH690" s="416"/>
      <c r="MCI690" s="416"/>
      <c r="MCJ690" s="416"/>
      <c r="MCK690" s="416"/>
      <c r="MCL690" s="417"/>
      <c r="MCM690" s="417"/>
      <c r="MCN690" s="417"/>
      <c r="MCO690" s="417"/>
      <c r="MCP690" s="417"/>
      <c r="MCQ690" s="417"/>
      <c r="MCR690" s="417"/>
      <c r="MCS690" s="417"/>
      <c r="MCT690" s="417"/>
      <c r="MCU690" s="417"/>
      <c r="MCV690" s="417"/>
      <c r="MCW690" s="417"/>
      <c r="MCX690" s="417"/>
      <c r="MCY690" s="417"/>
      <c r="MCZ690" s="417"/>
      <c r="MDA690" s="417"/>
      <c r="MDB690" s="417"/>
      <c r="MDC690" s="417"/>
      <c r="MDD690" s="417"/>
      <c r="MDE690" s="417"/>
      <c r="MDF690" s="417"/>
      <c r="MDG690" s="417"/>
      <c r="MDH690" s="417"/>
      <c r="MDI690" s="417"/>
      <c r="MDJ690" s="418"/>
      <c r="MDK690" s="418"/>
      <c r="MDL690" s="418"/>
      <c r="MDM690" s="418"/>
      <c r="MDN690" s="418"/>
      <c r="MDO690" s="417"/>
      <c r="MDP690" s="417"/>
      <c r="MDQ690" s="418"/>
      <c r="MDR690" s="418"/>
      <c r="MDS690" s="417"/>
      <c r="MDT690" s="417"/>
      <c r="MDU690" s="418"/>
      <c r="MDV690" s="418"/>
      <c r="MDW690" s="417"/>
      <c r="MDX690" s="417"/>
      <c r="MDY690" s="417"/>
      <c r="MDZ690" s="417"/>
      <c r="MEA690" s="417"/>
      <c r="MEB690" s="417"/>
      <c r="MEC690" s="417"/>
      <c r="MED690" s="418"/>
      <c r="MEE690" s="418"/>
      <c r="MEF690" s="417"/>
      <c r="MEG690" s="417"/>
      <c r="MEH690" s="418"/>
      <c r="MEI690" s="418"/>
      <c r="MEJ690" s="417"/>
      <c r="MEK690" s="417"/>
      <c r="MEL690" s="417"/>
      <c r="MEM690" s="417"/>
      <c r="MEN690" s="417"/>
      <c r="MEO690" s="411"/>
      <c r="MEP690" s="443"/>
      <c r="MEQ690" s="417"/>
      <c r="MER690" s="417"/>
      <c r="MES690" s="417"/>
      <c r="MET690" s="417"/>
      <c r="MEU690" s="417"/>
      <c r="MEV690" s="417"/>
      <c r="MEW690" s="417"/>
      <c r="MEX690" s="416"/>
      <c r="MEY690" s="416"/>
      <c r="MEZ690" s="416"/>
      <c r="MFA690" s="416"/>
      <c r="MFB690" s="416"/>
      <c r="MFC690" s="416"/>
      <c r="MFD690" s="416"/>
      <c r="MFE690" s="416"/>
      <c r="MFF690" s="416"/>
      <c r="MFG690" s="416"/>
      <c r="MFH690" s="416"/>
      <c r="MFI690" s="416"/>
      <c r="MFJ690" s="416"/>
      <c r="MFK690" s="416"/>
      <c r="MFL690" s="416"/>
      <c r="MFM690" s="416"/>
      <c r="MFN690" s="416"/>
      <c r="MFO690" s="416"/>
      <c r="MFP690" s="416"/>
      <c r="MFQ690" s="416"/>
      <c r="MFR690" s="416"/>
      <c r="MFS690" s="416"/>
      <c r="MFT690" s="416"/>
      <c r="MFU690" s="416"/>
      <c r="MFV690" s="416"/>
      <c r="MFW690" s="416"/>
      <c r="MFX690" s="416"/>
      <c r="MFY690" s="416"/>
      <c r="MFZ690" s="416"/>
      <c r="MGA690" s="416"/>
      <c r="MGB690" s="416"/>
      <c r="MGC690" s="416"/>
      <c r="MGD690" s="416"/>
      <c r="MGE690" s="416"/>
      <c r="MGF690" s="416"/>
      <c r="MGG690" s="416"/>
      <c r="MGH690" s="416"/>
      <c r="MGI690" s="416"/>
      <c r="MGJ690" s="416"/>
      <c r="MGK690" s="416"/>
      <c r="MGL690" s="416"/>
      <c r="MGM690" s="416"/>
      <c r="MGN690" s="416"/>
      <c r="MGO690" s="416"/>
      <c r="MGP690" s="417"/>
      <c r="MGQ690" s="417"/>
      <c r="MGR690" s="417"/>
      <c r="MGS690" s="417"/>
      <c r="MGT690" s="417"/>
      <c r="MGU690" s="417"/>
      <c r="MGV690" s="417"/>
      <c r="MGW690" s="417"/>
      <c r="MGX690" s="417"/>
      <c r="MGY690" s="417"/>
      <c r="MGZ690" s="417"/>
      <c r="MHA690" s="417"/>
      <c r="MHB690" s="417"/>
      <c r="MHC690" s="417"/>
      <c r="MHD690" s="417"/>
      <c r="MHE690" s="417"/>
      <c r="MHF690" s="417"/>
      <c r="MHG690" s="417"/>
      <c r="MHH690" s="417"/>
      <c r="MHI690" s="417"/>
      <c r="MHJ690" s="417"/>
      <c r="MHK690" s="417"/>
      <c r="MHL690" s="417"/>
      <c r="MHM690" s="417"/>
      <c r="MHN690" s="418"/>
      <c r="MHO690" s="418"/>
      <c r="MHP690" s="418"/>
      <c r="MHQ690" s="418"/>
      <c r="MHR690" s="418"/>
      <c r="MHS690" s="417"/>
      <c r="MHT690" s="417"/>
      <c r="MHU690" s="418"/>
      <c r="MHV690" s="418"/>
      <c r="MHW690" s="417"/>
      <c r="MHX690" s="417"/>
      <c r="MHY690" s="418"/>
      <c r="MHZ690" s="418"/>
      <c r="MIA690" s="417"/>
      <c r="MIB690" s="417"/>
      <c r="MIC690" s="417"/>
      <c r="MID690" s="417"/>
      <c r="MIE690" s="417"/>
      <c r="MIF690" s="417"/>
      <c r="MIG690" s="417"/>
      <c r="MIH690" s="418"/>
      <c r="MII690" s="418"/>
      <c r="MIJ690" s="417"/>
      <c r="MIK690" s="417"/>
      <c r="MIL690" s="418"/>
      <c r="MIM690" s="418"/>
      <c r="MIN690" s="417"/>
      <c r="MIO690" s="417"/>
      <c r="MIP690" s="417"/>
      <c r="MIQ690" s="417"/>
      <c r="MIR690" s="417"/>
      <c r="MIS690" s="411"/>
      <c r="MIT690" s="443"/>
      <c r="MIU690" s="417"/>
      <c r="MIV690" s="417"/>
      <c r="MIW690" s="417"/>
      <c r="MIX690" s="417"/>
      <c r="MIY690" s="417"/>
      <c r="MIZ690" s="417"/>
      <c r="MJA690" s="417"/>
      <c r="MJB690" s="416"/>
      <c r="MJC690" s="416"/>
      <c r="MJD690" s="416"/>
      <c r="MJE690" s="416"/>
      <c r="MJF690" s="416"/>
      <c r="MJG690" s="416"/>
      <c r="MJH690" s="416"/>
      <c r="MJI690" s="416"/>
      <c r="MJJ690" s="416"/>
      <c r="MJK690" s="416"/>
      <c r="MJL690" s="416"/>
      <c r="MJM690" s="416"/>
      <c r="MJN690" s="416"/>
      <c r="MJO690" s="416"/>
      <c r="MJP690" s="416"/>
      <c r="MJQ690" s="416"/>
      <c r="MJR690" s="416"/>
      <c r="MJS690" s="416"/>
      <c r="MJT690" s="416"/>
      <c r="MJU690" s="416"/>
      <c r="MJV690" s="416"/>
      <c r="MJW690" s="416"/>
      <c r="MJX690" s="416"/>
      <c r="MJY690" s="416"/>
      <c r="MJZ690" s="416"/>
      <c r="MKA690" s="416"/>
      <c r="MKB690" s="416"/>
      <c r="MKC690" s="416"/>
      <c r="MKD690" s="416"/>
      <c r="MKE690" s="416"/>
      <c r="MKF690" s="416"/>
      <c r="MKG690" s="416"/>
      <c r="MKH690" s="416"/>
      <c r="MKI690" s="416"/>
      <c r="MKJ690" s="416"/>
      <c r="MKK690" s="416"/>
      <c r="MKL690" s="416"/>
      <c r="MKM690" s="416"/>
      <c r="MKN690" s="416"/>
      <c r="MKO690" s="416"/>
      <c r="MKP690" s="416"/>
      <c r="MKQ690" s="416"/>
      <c r="MKR690" s="416"/>
      <c r="MKS690" s="416"/>
      <c r="MKT690" s="417"/>
      <c r="MKU690" s="417"/>
      <c r="MKV690" s="417"/>
      <c r="MKW690" s="417"/>
      <c r="MKX690" s="417"/>
      <c r="MKY690" s="417"/>
      <c r="MKZ690" s="417"/>
      <c r="MLA690" s="417"/>
      <c r="MLB690" s="417"/>
      <c r="MLC690" s="417"/>
      <c r="MLD690" s="417"/>
      <c r="MLE690" s="417"/>
      <c r="MLF690" s="417"/>
      <c r="MLG690" s="417"/>
      <c r="MLH690" s="417"/>
      <c r="MLI690" s="417"/>
      <c r="MLJ690" s="417"/>
      <c r="MLK690" s="417"/>
      <c r="MLL690" s="417"/>
      <c r="MLM690" s="417"/>
      <c r="MLN690" s="417"/>
      <c r="MLO690" s="417"/>
      <c r="MLP690" s="417"/>
      <c r="MLQ690" s="417"/>
      <c r="MLR690" s="418"/>
      <c r="MLS690" s="418"/>
      <c r="MLT690" s="418"/>
      <c r="MLU690" s="418"/>
      <c r="MLV690" s="418"/>
      <c r="MLW690" s="417"/>
      <c r="MLX690" s="417"/>
      <c r="MLY690" s="418"/>
      <c r="MLZ690" s="418"/>
      <c r="MMA690" s="417"/>
      <c r="MMB690" s="417"/>
      <c r="MMC690" s="418"/>
      <c r="MMD690" s="418"/>
      <c r="MME690" s="417"/>
      <c r="MMF690" s="417"/>
      <c r="MMG690" s="417"/>
      <c r="MMH690" s="417"/>
      <c r="MMI690" s="417"/>
      <c r="MMJ690" s="417"/>
      <c r="MMK690" s="417"/>
      <c r="MML690" s="418"/>
      <c r="MMM690" s="418"/>
      <c r="MMN690" s="417"/>
      <c r="MMO690" s="417"/>
      <c r="MMP690" s="418"/>
      <c r="MMQ690" s="418"/>
      <c r="MMR690" s="417"/>
      <c r="MMS690" s="417"/>
      <c r="MMT690" s="417"/>
      <c r="MMU690" s="417"/>
      <c r="MMV690" s="417"/>
      <c r="MMW690" s="411"/>
      <c r="MMX690" s="443"/>
      <c r="MMY690" s="417"/>
      <c r="MMZ690" s="417"/>
      <c r="MNA690" s="417"/>
      <c r="MNB690" s="417"/>
      <c r="MNC690" s="417"/>
      <c r="MND690" s="417"/>
      <c r="MNE690" s="417"/>
      <c r="MNF690" s="416"/>
      <c r="MNG690" s="416"/>
      <c r="MNH690" s="416"/>
      <c r="MNI690" s="416"/>
      <c r="MNJ690" s="416"/>
      <c r="MNK690" s="416"/>
      <c r="MNL690" s="416"/>
      <c r="MNM690" s="416"/>
      <c r="MNN690" s="416"/>
      <c r="MNO690" s="416"/>
      <c r="MNP690" s="416"/>
      <c r="MNQ690" s="416"/>
      <c r="MNR690" s="416"/>
      <c r="MNS690" s="416"/>
      <c r="MNT690" s="416"/>
      <c r="MNU690" s="416"/>
      <c r="MNV690" s="416"/>
      <c r="MNW690" s="416"/>
      <c r="MNX690" s="416"/>
      <c r="MNY690" s="416"/>
      <c r="MNZ690" s="416"/>
      <c r="MOA690" s="416"/>
      <c r="MOB690" s="416"/>
      <c r="MOC690" s="416"/>
      <c r="MOD690" s="416"/>
      <c r="MOE690" s="416"/>
      <c r="MOF690" s="416"/>
      <c r="MOG690" s="416"/>
      <c r="MOH690" s="416"/>
      <c r="MOI690" s="416"/>
      <c r="MOJ690" s="416"/>
      <c r="MOK690" s="416"/>
      <c r="MOL690" s="416"/>
      <c r="MOM690" s="416"/>
      <c r="MON690" s="416"/>
      <c r="MOO690" s="416"/>
      <c r="MOP690" s="416"/>
      <c r="MOQ690" s="416"/>
      <c r="MOR690" s="416"/>
      <c r="MOS690" s="416"/>
      <c r="MOT690" s="416"/>
      <c r="MOU690" s="416"/>
      <c r="MOV690" s="416"/>
      <c r="MOW690" s="416"/>
      <c r="MOX690" s="417"/>
      <c r="MOY690" s="417"/>
      <c r="MOZ690" s="417"/>
      <c r="MPA690" s="417"/>
      <c r="MPB690" s="417"/>
      <c r="MPC690" s="417"/>
      <c r="MPD690" s="417"/>
      <c r="MPE690" s="417"/>
      <c r="MPF690" s="417"/>
      <c r="MPG690" s="417"/>
      <c r="MPH690" s="417"/>
      <c r="MPI690" s="417"/>
      <c r="MPJ690" s="417"/>
      <c r="MPK690" s="417"/>
      <c r="MPL690" s="417"/>
      <c r="MPM690" s="417"/>
      <c r="MPN690" s="417"/>
      <c r="MPO690" s="417"/>
      <c r="MPP690" s="417"/>
      <c r="MPQ690" s="417"/>
      <c r="MPR690" s="417"/>
      <c r="MPS690" s="417"/>
      <c r="MPT690" s="417"/>
      <c r="MPU690" s="417"/>
      <c r="MPV690" s="418"/>
      <c r="MPW690" s="418"/>
      <c r="MPX690" s="418"/>
      <c r="MPY690" s="418"/>
      <c r="MPZ690" s="418"/>
      <c r="MQA690" s="417"/>
      <c r="MQB690" s="417"/>
      <c r="MQC690" s="418"/>
      <c r="MQD690" s="418"/>
      <c r="MQE690" s="417"/>
      <c r="MQF690" s="417"/>
      <c r="MQG690" s="418"/>
      <c r="MQH690" s="418"/>
      <c r="MQI690" s="417"/>
      <c r="MQJ690" s="417"/>
      <c r="MQK690" s="417"/>
      <c r="MQL690" s="417"/>
      <c r="MQM690" s="417"/>
      <c r="MQN690" s="417"/>
      <c r="MQO690" s="417"/>
      <c r="MQP690" s="418"/>
      <c r="MQQ690" s="418"/>
      <c r="MQR690" s="417"/>
      <c r="MQS690" s="417"/>
      <c r="MQT690" s="418"/>
      <c r="MQU690" s="418"/>
      <c r="MQV690" s="417"/>
      <c r="MQW690" s="417"/>
      <c r="MQX690" s="417"/>
      <c r="MQY690" s="417"/>
      <c r="MQZ690" s="417"/>
      <c r="MRA690" s="411"/>
      <c r="MRB690" s="443"/>
      <c r="MRC690" s="417"/>
      <c r="MRD690" s="417"/>
      <c r="MRE690" s="417"/>
      <c r="MRF690" s="417"/>
      <c r="MRG690" s="417"/>
      <c r="MRH690" s="417"/>
      <c r="MRI690" s="417"/>
      <c r="MRJ690" s="416"/>
      <c r="MRK690" s="416"/>
      <c r="MRL690" s="416"/>
      <c r="MRM690" s="416"/>
      <c r="MRN690" s="416"/>
      <c r="MRO690" s="416"/>
      <c r="MRP690" s="416"/>
      <c r="MRQ690" s="416"/>
      <c r="MRR690" s="416"/>
      <c r="MRS690" s="416"/>
      <c r="MRT690" s="416"/>
      <c r="MRU690" s="416"/>
      <c r="MRV690" s="416"/>
      <c r="MRW690" s="416"/>
      <c r="MRX690" s="416"/>
      <c r="MRY690" s="416"/>
      <c r="MRZ690" s="416"/>
      <c r="MSA690" s="416"/>
      <c r="MSB690" s="416"/>
      <c r="MSC690" s="416"/>
      <c r="MSD690" s="416"/>
      <c r="MSE690" s="416"/>
      <c r="MSF690" s="416"/>
      <c r="MSG690" s="416"/>
      <c r="MSH690" s="416"/>
      <c r="MSI690" s="416"/>
      <c r="MSJ690" s="416"/>
      <c r="MSK690" s="416"/>
      <c r="MSL690" s="416"/>
      <c r="MSM690" s="416"/>
      <c r="MSN690" s="416"/>
      <c r="MSO690" s="416"/>
      <c r="MSP690" s="416"/>
      <c r="MSQ690" s="416"/>
      <c r="MSR690" s="416"/>
      <c r="MSS690" s="416"/>
      <c r="MST690" s="416"/>
      <c r="MSU690" s="416"/>
      <c r="MSV690" s="416"/>
      <c r="MSW690" s="416"/>
      <c r="MSX690" s="416"/>
      <c r="MSY690" s="416"/>
      <c r="MSZ690" s="416"/>
      <c r="MTA690" s="416"/>
      <c r="MTB690" s="417"/>
      <c r="MTC690" s="417"/>
      <c r="MTD690" s="417"/>
      <c r="MTE690" s="417"/>
      <c r="MTF690" s="417"/>
      <c r="MTG690" s="417"/>
      <c r="MTH690" s="417"/>
      <c r="MTI690" s="417"/>
      <c r="MTJ690" s="417"/>
      <c r="MTK690" s="417"/>
      <c r="MTL690" s="417"/>
      <c r="MTM690" s="417"/>
      <c r="MTN690" s="417"/>
      <c r="MTO690" s="417"/>
      <c r="MTP690" s="417"/>
      <c r="MTQ690" s="417"/>
      <c r="MTR690" s="417"/>
      <c r="MTS690" s="417"/>
      <c r="MTT690" s="417"/>
      <c r="MTU690" s="417"/>
      <c r="MTV690" s="417"/>
      <c r="MTW690" s="417"/>
      <c r="MTX690" s="417"/>
      <c r="MTY690" s="417"/>
      <c r="MTZ690" s="418"/>
      <c r="MUA690" s="418"/>
      <c r="MUB690" s="418"/>
      <c r="MUC690" s="418"/>
      <c r="MUD690" s="418"/>
      <c r="MUE690" s="417"/>
      <c r="MUF690" s="417"/>
      <c r="MUG690" s="418"/>
      <c r="MUH690" s="418"/>
      <c r="MUI690" s="417"/>
      <c r="MUJ690" s="417"/>
      <c r="MUK690" s="418"/>
      <c r="MUL690" s="418"/>
      <c r="MUM690" s="417"/>
      <c r="MUN690" s="417"/>
      <c r="MUO690" s="417"/>
      <c r="MUP690" s="417"/>
      <c r="MUQ690" s="417"/>
      <c r="MUR690" s="417"/>
      <c r="MUS690" s="417"/>
      <c r="MUT690" s="418"/>
      <c r="MUU690" s="418"/>
      <c r="MUV690" s="417"/>
      <c r="MUW690" s="417"/>
      <c r="MUX690" s="418"/>
      <c r="MUY690" s="418"/>
      <c r="MUZ690" s="417"/>
      <c r="MVA690" s="417"/>
      <c r="MVB690" s="417"/>
      <c r="MVC690" s="417"/>
      <c r="MVD690" s="417"/>
      <c r="MVE690" s="411"/>
      <c r="MVF690" s="443"/>
      <c r="MVG690" s="417"/>
      <c r="MVH690" s="417"/>
      <c r="MVI690" s="417"/>
      <c r="MVJ690" s="417"/>
      <c r="MVK690" s="417"/>
      <c r="MVL690" s="417"/>
      <c r="MVM690" s="417"/>
      <c r="MVN690" s="416"/>
      <c r="MVO690" s="416"/>
      <c r="MVP690" s="416"/>
      <c r="MVQ690" s="416"/>
      <c r="MVR690" s="416"/>
      <c r="MVS690" s="416"/>
      <c r="MVT690" s="416"/>
      <c r="MVU690" s="416"/>
      <c r="MVV690" s="416"/>
      <c r="MVW690" s="416"/>
      <c r="MVX690" s="416"/>
      <c r="MVY690" s="416"/>
      <c r="MVZ690" s="416"/>
      <c r="MWA690" s="416"/>
      <c r="MWB690" s="416"/>
      <c r="MWC690" s="416"/>
      <c r="MWD690" s="416"/>
      <c r="MWE690" s="416"/>
      <c r="MWF690" s="416"/>
      <c r="MWG690" s="416"/>
      <c r="MWH690" s="416"/>
      <c r="MWI690" s="416"/>
      <c r="MWJ690" s="416"/>
      <c r="MWK690" s="416"/>
      <c r="MWL690" s="416"/>
      <c r="MWM690" s="416"/>
      <c r="MWN690" s="416"/>
      <c r="MWO690" s="416"/>
      <c r="MWP690" s="416"/>
      <c r="MWQ690" s="416"/>
      <c r="MWR690" s="416"/>
      <c r="MWS690" s="416"/>
      <c r="MWT690" s="416"/>
      <c r="MWU690" s="416"/>
      <c r="MWV690" s="416"/>
      <c r="MWW690" s="416"/>
      <c r="MWX690" s="416"/>
      <c r="MWY690" s="416"/>
      <c r="MWZ690" s="416"/>
      <c r="MXA690" s="416"/>
      <c r="MXB690" s="416"/>
      <c r="MXC690" s="416"/>
      <c r="MXD690" s="416"/>
      <c r="MXE690" s="416"/>
      <c r="MXF690" s="417"/>
      <c r="MXG690" s="417"/>
      <c r="MXH690" s="417"/>
      <c r="MXI690" s="417"/>
      <c r="MXJ690" s="417"/>
      <c r="MXK690" s="417"/>
      <c r="MXL690" s="417"/>
      <c r="MXM690" s="417"/>
      <c r="MXN690" s="417"/>
      <c r="MXO690" s="417"/>
      <c r="MXP690" s="417"/>
      <c r="MXQ690" s="417"/>
      <c r="MXR690" s="417"/>
      <c r="MXS690" s="417"/>
      <c r="MXT690" s="417"/>
      <c r="MXU690" s="417"/>
      <c r="MXV690" s="417"/>
      <c r="MXW690" s="417"/>
      <c r="MXX690" s="417"/>
      <c r="MXY690" s="417"/>
      <c r="MXZ690" s="417"/>
      <c r="MYA690" s="417"/>
      <c r="MYB690" s="417"/>
      <c r="MYC690" s="417"/>
      <c r="MYD690" s="418"/>
      <c r="MYE690" s="418"/>
      <c r="MYF690" s="418"/>
      <c r="MYG690" s="418"/>
      <c r="MYH690" s="418"/>
      <c r="MYI690" s="417"/>
      <c r="MYJ690" s="417"/>
      <c r="MYK690" s="418"/>
      <c r="MYL690" s="418"/>
      <c r="MYM690" s="417"/>
      <c r="MYN690" s="417"/>
      <c r="MYO690" s="418"/>
      <c r="MYP690" s="418"/>
      <c r="MYQ690" s="417"/>
      <c r="MYR690" s="417"/>
      <c r="MYS690" s="417"/>
      <c r="MYT690" s="417"/>
      <c r="MYU690" s="417"/>
      <c r="MYV690" s="417"/>
      <c r="MYW690" s="417"/>
      <c r="MYX690" s="418"/>
      <c r="MYY690" s="418"/>
      <c r="MYZ690" s="417"/>
      <c r="MZA690" s="417"/>
      <c r="MZB690" s="418"/>
      <c r="MZC690" s="418"/>
      <c r="MZD690" s="417"/>
      <c r="MZE690" s="417"/>
      <c r="MZF690" s="417"/>
      <c r="MZG690" s="417"/>
      <c r="MZH690" s="417"/>
      <c r="MZI690" s="411"/>
      <c r="MZJ690" s="443"/>
      <c r="MZK690" s="417"/>
      <c r="MZL690" s="417"/>
      <c r="MZM690" s="417"/>
      <c r="MZN690" s="417"/>
      <c r="MZO690" s="417"/>
      <c r="MZP690" s="417"/>
      <c r="MZQ690" s="417"/>
      <c r="MZR690" s="416"/>
      <c r="MZS690" s="416"/>
      <c r="MZT690" s="416"/>
      <c r="MZU690" s="416"/>
      <c r="MZV690" s="416"/>
      <c r="MZW690" s="416"/>
      <c r="MZX690" s="416"/>
      <c r="MZY690" s="416"/>
      <c r="MZZ690" s="416"/>
      <c r="NAA690" s="416"/>
      <c r="NAB690" s="416"/>
      <c r="NAC690" s="416"/>
      <c r="NAD690" s="416"/>
      <c r="NAE690" s="416"/>
      <c r="NAF690" s="416"/>
      <c r="NAG690" s="416"/>
      <c r="NAH690" s="416"/>
      <c r="NAI690" s="416"/>
      <c r="NAJ690" s="416"/>
      <c r="NAK690" s="416"/>
      <c r="NAL690" s="416"/>
      <c r="NAM690" s="416"/>
      <c r="NAN690" s="416"/>
      <c r="NAO690" s="416"/>
      <c r="NAP690" s="416"/>
      <c r="NAQ690" s="416"/>
      <c r="NAR690" s="416"/>
      <c r="NAS690" s="416"/>
      <c r="NAT690" s="416"/>
      <c r="NAU690" s="416"/>
      <c r="NAV690" s="416"/>
      <c r="NAW690" s="416"/>
      <c r="NAX690" s="416"/>
      <c r="NAY690" s="416"/>
      <c r="NAZ690" s="416"/>
      <c r="NBA690" s="416"/>
      <c r="NBB690" s="416"/>
      <c r="NBC690" s="416"/>
      <c r="NBD690" s="416"/>
      <c r="NBE690" s="416"/>
      <c r="NBF690" s="416"/>
      <c r="NBG690" s="416"/>
      <c r="NBH690" s="416"/>
      <c r="NBI690" s="416"/>
      <c r="NBJ690" s="417"/>
      <c r="NBK690" s="417"/>
      <c r="NBL690" s="417"/>
      <c r="NBM690" s="417"/>
      <c r="NBN690" s="417"/>
      <c r="NBO690" s="417"/>
      <c r="NBP690" s="417"/>
      <c r="NBQ690" s="417"/>
      <c r="NBR690" s="417"/>
      <c r="NBS690" s="417"/>
      <c r="NBT690" s="417"/>
      <c r="NBU690" s="417"/>
      <c r="NBV690" s="417"/>
      <c r="NBW690" s="417"/>
      <c r="NBX690" s="417"/>
      <c r="NBY690" s="417"/>
      <c r="NBZ690" s="417"/>
      <c r="NCA690" s="417"/>
      <c r="NCB690" s="417"/>
      <c r="NCC690" s="417"/>
      <c r="NCD690" s="417"/>
      <c r="NCE690" s="417"/>
      <c r="NCF690" s="417"/>
      <c r="NCG690" s="417"/>
      <c r="NCH690" s="418"/>
      <c r="NCI690" s="418"/>
      <c r="NCJ690" s="418"/>
      <c r="NCK690" s="418"/>
      <c r="NCL690" s="418"/>
      <c r="NCM690" s="417"/>
      <c r="NCN690" s="417"/>
      <c r="NCO690" s="418"/>
      <c r="NCP690" s="418"/>
      <c r="NCQ690" s="417"/>
      <c r="NCR690" s="417"/>
      <c r="NCS690" s="418"/>
      <c r="NCT690" s="418"/>
      <c r="NCU690" s="417"/>
      <c r="NCV690" s="417"/>
      <c r="NCW690" s="417"/>
      <c r="NCX690" s="417"/>
      <c r="NCY690" s="417"/>
      <c r="NCZ690" s="417"/>
      <c r="NDA690" s="417"/>
      <c r="NDB690" s="418"/>
      <c r="NDC690" s="418"/>
      <c r="NDD690" s="417"/>
      <c r="NDE690" s="417"/>
      <c r="NDF690" s="418"/>
      <c r="NDG690" s="418"/>
      <c r="NDH690" s="417"/>
      <c r="NDI690" s="417"/>
      <c r="NDJ690" s="417"/>
      <c r="NDK690" s="417"/>
      <c r="NDL690" s="417"/>
      <c r="NDM690" s="411"/>
      <c r="NDN690" s="443"/>
      <c r="NDO690" s="417"/>
      <c r="NDP690" s="417"/>
      <c r="NDQ690" s="417"/>
      <c r="NDR690" s="417"/>
      <c r="NDS690" s="417"/>
      <c r="NDT690" s="417"/>
      <c r="NDU690" s="417"/>
      <c r="NDV690" s="416"/>
      <c r="NDW690" s="416"/>
      <c r="NDX690" s="416"/>
      <c r="NDY690" s="416"/>
      <c r="NDZ690" s="416"/>
      <c r="NEA690" s="416"/>
      <c r="NEB690" s="416"/>
      <c r="NEC690" s="416"/>
      <c r="NED690" s="416"/>
      <c r="NEE690" s="416"/>
      <c r="NEF690" s="416"/>
      <c r="NEG690" s="416"/>
      <c r="NEH690" s="416"/>
      <c r="NEI690" s="416"/>
      <c r="NEJ690" s="416"/>
      <c r="NEK690" s="416"/>
      <c r="NEL690" s="416"/>
      <c r="NEM690" s="416"/>
      <c r="NEN690" s="416"/>
      <c r="NEO690" s="416"/>
      <c r="NEP690" s="416"/>
      <c r="NEQ690" s="416"/>
      <c r="NER690" s="416"/>
      <c r="NES690" s="416"/>
      <c r="NET690" s="416"/>
      <c r="NEU690" s="416"/>
      <c r="NEV690" s="416"/>
      <c r="NEW690" s="416"/>
      <c r="NEX690" s="416"/>
      <c r="NEY690" s="416"/>
      <c r="NEZ690" s="416"/>
      <c r="NFA690" s="416"/>
      <c r="NFB690" s="416"/>
      <c r="NFC690" s="416"/>
      <c r="NFD690" s="416"/>
      <c r="NFE690" s="416"/>
      <c r="NFF690" s="416"/>
      <c r="NFG690" s="416"/>
      <c r="NFH690" s="416"/>
      <c r="NFI690" s="416"/>
      <c r="NFJ690" s="416"/>
      <c r="NFK690" s="416"/>
      <c r="NFL690" s="416"/>
      <c r="NFM690" s="416"/>
      <c r="NFN690" s="417"/>
      <c r="NFO690" s="417"/>
      <c r="NFP690" s="417"/>
      <c r="NFQ690" s="417"/>
      <c r="NFR690" s="417"/>
      <c r="NFS690" s="417"/>
      <c r="NFT690" s="417"/>
      <c r="NFU690" s="417"/>
      <c r="NFV690" s="417"/>
      <c r="NFW690" s="417"/>
      <c r="NFX690" s="417"/>
      <c r="NFY690" s="417"/>
      <c r="NFZ690" s="417"/>
      <c r="NGA690" s="417"/>
      <c r="NGB690" s="417"/>
      <c r="NGC690" s="417"/>
      <c r="NGD690" s="417"/>
      <c r="NGE690" s="417"/>
      <c r="NGF690" s="417"/>
      <c r="NGG690" s="417"/>
      <c r="NGH690" s="417"/>
      <c r="NGI690" s="417"/>
      <c r="NGJ690" s="417"/>
      <c r="NGK690" s="417"/>
      <c r="NGL690" s="418"/>
      <c r="NGM690" s="418"/>
      <c r="NGN690" s="418"/>
      <c r="NGO690" s="418"/>
      <c r="NGP690" s="418"/>
      <c r="NGQ690" s="417"/>
      <c r="NGR690" s="417"/>
      <c r="NGS690" s="418"/>
      <c r="NGT690" s="418"/>
      <c r="NGU690" s="417"/>
      <c r="NGV690" s="417"/>
      <c r="NGW690" s="418"/>
      <c r="NGX690" s="418"/>
      <c r="NGY690" s="417"/>
      <c r="NGZ690" s="417"/>
      <c r="NHA690" s="417"/>
      <c r="NHB690" s="417"/>
      <c r="NHC690" s="417"/>
      <c r="NHD690" s="417"/>
      <c r="NHE690" s="417"/>
      <c r="NHF690" s="418"/>
      <c r="NHG690" s="418"/>
      <c r="NHH690" s="417"/>
      <c r="NHI690" s="417"/>
      <c r="NHJ690" s="418"/>
      <c r="NHK690" s="418"/>
      <c r="NHL690" s="417"/>
      <c r="NHM690" s="417"/>
      <c r="NHN690" s="417"/>
      <c r="NHO690" s="417"/>
      <c r="NHP690" s="417"/>
      <c r="NHQ690" s="411"/>
      <c r="NHR690" s="443"/>
      <c r="NHS690" s="417"/>
      <c r="NHT690" s="417"/>
      <c r="NHU690" s="417"/>
      <c r="NHV690" s="417"/>
      <c r="NHW690" s="417"/>
      <c r="NHX690" s="417"/>
      <c r="NHY690" s="417"/>
      <c r="NHZ690" s="416"/>
      <c r="NIA690" s="416"/>
      <c r="NIB690" s="416"/>
      <c r="NIC690" s="416"/>
      <c r="NID690" s="416"/>
      <c r="NIE690" s="416"/>
      <c r="NIF690" s="416"/>
      <c r="NIG690" s="416"/>
      <c r="NIH690" s="416"/>
      <c r="NII690" s="416"/>
      <c r="NIJ690" s="416"/>
      <c r="NIK690" s="416"/>
      <c r="NIL690" s="416"/>
      <c r="NIM690" s="416"/>
      <c r="NIN690" s="416"/>
      <c r="NIO690" s="416"/>
      <c r="NIP690" s="416"/>
      <c r="NIQ690" s="416"/>
      <c r="NIR690" s="416"/>
      <c r="NIS690" s="416"/>
      <c r="NIT690" s="416"/>
      <c r="NIU690" s="416"/>
      <c r="NIV690" s="416"/>
      <c r="NIW690" s="416"/>
      <c r="NIX690" s="416"/>
      <c r="NIY690" s="416"/>
      <c r="NIZ690" s="416"/>
      <c r="NJA690" s="416"/>
      <c r="NJB690" s="416"/>
      <c r="NJC690" s="416"/>
      <c r="NJD690" s="416"/>
      <c r="NJE690" s="416"/>
      <c r="NJF690" s="416"/>
      <c r="NJG690" s="416"/>
      <c r="NJH690" s="416"/>
      <c r="NJI690" s="416"/>
      <c r="NJJ690" s="416"/>
      <c r="NJK690" s="416"/>
      <c r="NJL690" s="416"/>
      <c r="NJM690" s="416"/>
      <c r="NJN690" s="416"/>
      <c r="NJO690" s="416"/>
      <c r="NJP690" s="416"/>
      <c r="NJQ690" s="416"/>
      <c r="NJR690" s="417"/>
      <c r="NJS690" s="417"/>
      <c r="NJT690" s="417"/>
      <c r="NJU690" s="417"/>
      <c r="NJV690" s="417"/>
      <c r="NJW690" s="417"/>
      <c r="NJX690" s="417"/>
      <c r="NJY690" s="417"/>
      <c r="NJZ690" s="417"/>
      <c r="NKA690" s="417"/>
      <c r="NKB690" s="417"/>
      <c r="NKC690" s="417"/>
      <c r="NKD690" s="417"/>
      <c r="NKE690" s="417"/>
      <c r="NKF690" s="417"/>
      <c r="NKG690" s="417"/>
      <c r="NKH690" s="417"/>
      <c r="NKI690" s="417"/>
      <c r="NKJ690" s="417"/>
      <c r="NKK690" s="417"/>
      <c r="NKL690" s="417"/>
      <c r="NKM690" s="417"/>
      <c r="NKN690" s="417"/>
      <c r="NKO690" s="417"/>
      <c r="NKP690" s="418"/>
      <c r="NKQ690" s="418"/>
      <c r="NKR690" s="418"/>
      <c r="NKS690" s="418"/>
      <c r="NKT690" s="418"/>
      <c r="NKU690" s="417"/>
      <c r="NKV690" s="417"/>
      <c r="NKW690" s="418"/>
      <c r="NKX690" s="418"/>
      <c r="NKY690" s="417"/>
      <c r="NKZ690" s="417"/>
      <c r="NLA690" s="418"/>
      <c r="NLB690" s="418"/>
      <c r="NLC690" s="417"/>
      <c r="NLD690" s="417"/>
      <c r="NLE690" s="417"/>
      <c r="NLF690" s="417"/>
      <c r="NLG690" s="417"/>
      <c r="NLH690" s="417"/>
      <c r="NLI690" s="417"/>
      <c r="NLJ690" s="418"/>
      <c r="NLK690" s="418"/>
      <c r="NLL690" s="417"/>
      <c r="NLM690" s="417"/>
      <c r="NLN690" s="418"/>
      <c r="NLO690" s="418"/>
      <c r="NLP690" s="417"/>
      <c r="NLQ690" s="417"/>
      <c r="NLR690" s="417"/>
      <c r="NLS690" s="417"/>
      <c r="NLT690" s="417"/>
      <c r="NLU690" s="411"/>
      <c r="NLV690" s="443"/>
      <c r="NLW690" s="417"/>
      <c r="NLX690" s="417"/>
      <c r="NLY690" s="417"/>
      <c r="NLZ690" s="417"/>
      <c r="NMA690" s="417"/>
      <c r="NMB690" s="417"/>
      <c r="NMC690" s="417"/>
      <c r="NMD690" s="416"/>
      <c r="NME690" s="416"/>
      <c r="NMF690" s="416"/>
      <c r="NMG690" s="416"/>
      <c r="NMH690" s="416"/>
      <c r="NMI690" s="416"/>
      <c r="NMJ690" s="416"/>
      <c r="NMK690" s="416"/>
      <c r="NML690" s="416"/>
      <c r="NMM690" s="416"/>
      <c r="NMN690" s="416"/>
      <c r="NMO690" s="416"/>
      <c r="NMP690" s="416"/>
      <c r="NMQ690" s="416"/>
      <c r="NMR690" s="416"/>
      <c r="NMS690" s="416"/>
      <c r="NMT690" s="416"/>
      <c r="NMU690" s="416"/>
      <c r="NMV690" s="416"/>
      <c r="NMW690" s="416"/>
      <c r="NMX690" s="416"/>
      <c r="NMY690" s="416"/>
      <c r="NMZ690" s="416"/>
      <c r="NNA690" s="416"/>
      <c r="NNB690" s="416"/>
      <c r="NNC690" s="416"/>
      <c r="NND690" s="416"/>
      <c r="NNE690" s="416"/>
      <c r="NNF690" s="416"/>
      <c r="NNG690" s="416"/>
      <c r="NNH690" s="416"/>
      <c r="NNI690" s="416"/>
      <c r="NNJ690" s="416"/>
      <c r="NNK690" s="416"/>
      <c r="NNL690" s="416"/>
      <c r="NNM690" s="416"/>
      <c r="NNN690" s="416"/>
      <c r="NNO690" s="416"/>
      <c r="NNP690" s="416"/>
      <c r="NNQ690" s="416"/>
      <c r="NNR690" s="416"/>
      <c r="NNS690" s="416"/>
      <c r="NNT690" s="416"/>
      <c r="NNU690" s="416"/>
      <c r="NNV690" s="417"/>
      <c r="NNW690" s="417"/>
      <c r="NNX690" s="417"/>
      <c r="NNY690" s="417"/>
      <c r="NNZ690" s="417"/>
      <c r="NOA690" s="417"/>
      <c r="NOB690" s="417"/>
      <c r="NOC690" s="417"/>
      <c r="NOD690" s="417"/>
      <c r="NOE690" s="417"/>
      <c r="NOF690" s="417"/>
      <c r="NOG690" s="417"/>
      <c r="NOH690" s="417"/>
      <c r="NOI690" s="417"/>
      <c r="NOJ690" s="417"/>
      <c r="NOK690" s="417"/>
      <c r="NOL690" s="417"/>
      <c r="NOM690" s="417"/>
      <c r="NON690" s="417"/>
      <c r="NOO690" s="417"/>
      <c r="NOP690" s="417"/>
      <c r="NOQ690" s="417"/>
      <c r="NOR690" s="417"/>
      <c r="NOS690" s="417"/>
      <c r="NOT690" s="418"/>
      <c r="NOU690" s="418"/>
      <c r="NOV690" s="418"/>
      <c r="NOW690" s="418"/>
      <c r="NOX690" s="418"/>
      <c r="NOY690" s="417"/>
      <c r="NOZ690" s="417"/>
      <c r="NPA690" s="418"/>
      <c r="NPB690" s="418"/>
      <c r="NPC690" s="417"/>
      <c r="NPD690" s="417"/>
      <c r="NPE690" s="418"/>
      <c r="NPF690" s="418"/>
      <c r="NPG690" s="417"/>
      <c r="NPH690" s="417"/>
      <c r="NPI690" s="417"/>
      <c r="NPJ690" s="417"/>
      <c r="NPK690" s="417"/>
      <c r="NPL690" s="417"/>
      <c r="NPM690" s="417"/>
      <c r="NPN690" s="418"/>
      <c r="NPO690" s="418"/>
      <c r="NPP690" s="417"/>
      <c r="NPQ690" s="417"/>
      <c r="NPR690" s="418"/>
      <c r="NPS690" s="418"/>
      <c r="NPT690" s="417"/>
      <c r="NPU690" s="417"/>
      <c r="NPV690" s="417"/>
      <c r="NPW690" s="417"/>
      <c r="NPX690" s="417"/>
      <c r="NPY690" s="411"/>
      <c r="NPZ690" s="443"/>
      <c r="NQA690" s="417"/>
      <c r="NQB690" s="417"/>
      <c r="NQC690" s="417"/>
      <c r="NQD690" s="417"/>
      <c r="NQE690" s="417"/>
      <c r="NQF690" s="417"/>
      <c r="NQG690" s="417"/>
      <c r="NQH690" s="416"/>
      <c r="NQI690" s="416"/>
      <c r="NQJ690" s="416"/>
      <c r="NQK690" s="416"/>
      <c r="NQL690" s="416"/>
      <c r="NQM690" s="416"/>
      <c r="NQN690" s="416"/>
      <c r="NQO690" s="416"/>
      <c r="NQP690" s="416"/>
      <c r="NQQ690" s="416"/>
      <c r="NQR690" s="416"/>
      <c r="NQS690" s="416"/>
      <c r="NQT690" s="416"/>
      <c r="NQU690" s="416"/>
      <c r="NQV690" s="416"/>
      <c r="NQW690" s="416"/>
      <c r="NQX690" s="416"/>
      <c r="NQY690" s="416"/>
      <c r="NQZ690" s="416"/>
      <c r="NRA690" s="416"/>
      <c r="NRB690" s="416"/>
      <c r="NRC690" s="416"/>
      <c r="NRD690" s="416"/>
      <c r="NRE690" s="416"/>
      <c r="NRF690" s="416"/>
      <c r="NRG690" s="416"/>
      <c r="NRH690" s="416"/>
      <c r="NRI690" s="416"/>
      <c r="NRJ690" s="416"/>
      <c r="NRK690" s="416"/>
      <c r="NRL690" s="416"/>
      <c r="NRM690" s="416"/>
      <c r="NRN690" s="416"/>
      <c r="NRO690" s="416"/>
      <c r="NRP690" s="416"/>
      <c r="NRQ690" s="416"/>
      <c r="NRR690" s="416"/>
      <c r="NRS690" s="416"/>
      <c r="NRT690" s="416"/>
      <c r="NRU690" s="416"/>
      <c r="NRV690" s="416"/>
      <c r="NRW690" s="416"/>
      <c r="NRX690" s="416"/>
      <c r="NRY690" s="416"/>
      <c r="NRZ690" s="417"/>
      <c r="NSA690" s="417"/>
      <c r="NSB690" s="417"/>
      <c r="NSC690" s="417"/>
      <c r="NSD690" s="417"/>
      <c r="NSE690" s="417"/>
      <c r="NSF690" s="417"/>
      <c r="NSG690" s="417"/>
      <c r="NSH690" s="417"/>
      <c r="NSI690" s="417"/>
      <c r="NSJ690" s="417"/>
      <c r="NSK690" s="417"/>
      <c r="NSL690" s="417"/>
      <c r="NSM690" s="417"/>
      <c r="NSN690" s="417"/>
      <c r="NSO690" s="417"/>
      <c r="NSP690" s="417"/>
      <c r="NSQ690" s="417"/>
      <c r="NSR690" s="417"/>
      <c r="NSS690" s="417"/>
      <c r="NST690" s="417"/>
      <c r="NSU690" s="417"/>
      <c r="NSV690" s="417"/>
      <c r="NSW690" s="417"/>
      <c r="NSX690" s="418"/>
      <c r="NSY690" s="418"/>
      <c r="NSZ690" s="418"/>
      <c r="NTA690" s="418"/>
      <c r="NTB690" s="418"/>
      <c r="NTC690" s="417"/>
      <c r="NTD690" s="417"/>
      <c r="NTE690" s="418"/>
      <c r="NTF690" s="418"/>
      <c r="NTG690" s="417"/>
      <c r="NTH690" s="417"/>
      <c r="NTI690" s="418"/>
      <c r="NTJ690" s="418"/>
      <c r="NTK690" s="417"/>
      <c r="NTL690" s="417"/>
      <c r="NTM690" s="417"/>
      <c r="NTN690" s="417"/>
      <c r="NTO690" s="417"/>
      <c r="NTP690" s="417"/>
      <c r="NTQ690" s="417"/>
      <c r="NTR690" s="418"/>
      <c r="NTS690" s="418"/>
      <c r="NTT690" s="417"/>
      <c r="NTU690" s="417"/>
      <c r="NTV690" s="418"/>
      <c r="NTW690" s="418"/>
      <c r="NTX690" s="417"/>
      <c r="NTY690" s="417"/>
      <c r="NTZ690" s="417"/>
      <c r="NUA690" s="417"/>
      <c r="NUB690" s="417"/>
      <c r="NUC690" s="411"/>
      <c r="NUD690" s="443"/>
      <c r="NUE690" s="417"/>
      <c r="NUF690" s="417"/>
      <c r="NUG690" s="417"/>
      <c r="NUH690" s="417"/>
      <c r="NUI690" s="417"/>
      <c r="NUJ690" s="417"/>
      <c r="NUK690" s="417"/>
      <c r="NUL690" s="416"/>
      <c r="NUM690" s="416"/>
      <c r="NUN690" s="416"/>
      <c r="NUO690" s="416"/>
      <c r="NUP690" s="416"/>
      <c r="NUQ690" s="416"/>
      <c r="NUR690" s="416"/>
      <c r="NUS690" s="416"/>
      <c r="NUT690" s="416"/>
      <c r="NUU690" s="416"/>
      <c r="NUV690" s="416"/>
      <c r="NUW690" s="416"/>
      <c r="NUX690" s="416"/>
      <c r="NUY690" s="416"/>
      <c r="NUZ690" s="416"/>
      <c r="NVA690" s="416"/>
      <c r="NVB690" s="416"/>
      <c r="NVC690" s="416"/>
      <c r="NVD690" s="416"/>
      <c r="NVE690" s="416"/>
      <c r="NVF690" s="416"/>
      <c r="NVG690" s="416"/>
      <c r="NVH690" s="416"/>
      <c r="NVI690" s="416"/>
      <c r="NVJ690" s="416"/>
      <c r="NVK690" s="416"/>
      <c r="NVL690" s="416"/>
      <c r="NVM690" s="416"/>
      <c r="NVN690" s="416"/>
      <c r="NVO690" s="416"/>
      <c r="NVP690" s="416"/>
      <c r="NVQ690" s="416"/>
      <c r="NVR690" s="416"/>
      <c r="NVS690" s="416"/>
      <c r="NVT690" s="416"/>
      <c r="NVU690" s="416"/>
      <c r="NVV690" s="416"/>
      <c r="NVW690" s="416"/>
      <c r="NVX690" s="416"/>
      <c r="NVY690" s="416"/>
      <c r="NVZ690" s="416"/>
      <c r="NWA690" s="416"/>
      <c r="NWB690" s="416"/>
      <c r="NWC690" s="416"/>
      <c r="NWD690" s="417"/>
      <c r="NWE690" s="417"/>
      <c r="NWF690" s="417"/>
      <c r="NWG690" s="417"/>
      <c r="NWH690" s="417"/>
      <c r="NWI690" s="417"/>
      <c r="NWJ690" s="417"/>
      <c r="NWK690" s="417"/>
      <c r="NWL690" s="417"/>
      <c r="NWM690" s="417"/>
      <c r="NWN690" s="417"/>
      <c r="NWO690" s="417"/>
      <c r="NWP690" s="417"/>
      <c r="NWQ690" s="417"/>
      <c r="NWR690" s="417"/>
      <c r="NWS690" s="417"/>
      <c r="NWT690" s="417"/>
      <c r="NWU690" s="417"/>
      <c r="NWV690" s="417"/>
      <c r="NWW690" s="417"/>
      <c r="NWX690" s="417"/>
      <c r="NWY690" s="417"/>
      <c r="NWZ690" s="417"/>
      <c r="NXA690" s="417"/>
      <c r="NXB690" s="418"/>
      <c r="NXC690" s="418"/>
      <c r="NXD690" s="418"/>
      <c r="NXE690" s="418"/>
      <c r="NXF690" s="418"/>
      <c r="NXG690" s="417"/>
      <c r="NXH690" s="417"/>
      <c r="NXI690" s="418"/>
      <c r="NXJ690" s="418"/>
      <c r="NXK690" s="417"/>
      <c r="NXL690" s="417"/>
      <c r="NXM690" s="418"/>
      <c r="NXN690" s="418"/>
      <c r="NXO690" s="417"/>
      <c r="NXP690" s="417"/>
      <c r="NXQ690" s="417"/>
      <c r="NXR690" s="417"/>
      <c r="NXS690" s="417"/>
      <c r="NXT690" s="417"/>
      <c r="NXU690" s="417"/>
      <c r="NXV690" s="418"/>
      <c r="NXW690" s="418"/>
      <c r="NXX690" s="417"/>
      <c r="NXY690" s="417"/>
      <c r="NXZ690" s="418"/>
      <c r="NYA690" s="418"/>
      <c r="NYB690" s="417"/>
      <c r="NYC690" s="417"/>
      <c r="NYD690" s="417"/>
      <c r="NYE690" s="417"/>
      <c r="NYF690" s="417"/>
      <c r="NYG690" s="411"/>
      <c r="NYH690" s="443"/>
      <c r="NYI690" s="417"/>
      <c r="NYJ690" s="417"/>
      <c r="NYK690" s="417"/>
      <c r="NYL690" s="417"/>
      <c r="NYM690" s="417"/>
      <c r="NYN690" s="417"/>
      <c r="NYO690" s="417"/>
      <c r="NYP690" s="416"/>
      <c r="NYQ690" s="416"/>
      <c r="NYR690" s="416"/>
      <c r="NYS690" s="416"/>
      <c r="NYT690" s="416"/>
      <c r="NYU690" s="416"/>
      <c r="NYV690" s="416"/>
      <c r="NYW690" s="416"/>
      <c r="NYX690" s="416"/>
      <c r="NYY690" s="416"/>
      <c r="NYZ690" s="416"/>
      <c r="NZA690" s="416"/>
      <c r="NZB690" s="416"/>
      <c r="NZC690" s="416"/>
      <c r="NZD690" s="416"/>
      <c r="NZE690" s="416"/>
      <c r="NZF690" s="416"/>
      <c r="NZG690" s="416"/>
      <c r="NZH690" s="416"/>
      <c r="NZI690" s="416"/>
      <c r="NZJ690" s="416"/>
      <c r="NZK690" s="416"/>
      <c r="NZL690" s="416"/>
      <c r="NZM690" s="416"/>
      <c r="NZN690" s="416"/>
      <c r="NZO690" s="416"/>
      <c r="NZP690" s="416"/>
      <c r="NZQ690" s="416"/>
      <c r="NZR690" s="416"/>
      <c r="NZS690" s="416"/>
      <c r="NZT690" s="416"/>
      <c r="NZU690" s="416"/>
      <c r="NZV690" s="416"/>
      <c r="NZW690" s="416"/>
      <c r="NZX690" s="416"/>
      <c r="NZY690" s="416"/>
      <c r="NZZ690" s="416"/>
      <c r="OAA690" s="416"/>
      <c r="OAB690" s="416"/>
      <c r="OAC690" s="416"/>
      <c r="OAD690" s="416"/>
      <c r="OAE690" s="416"/>
      <c r="OAF690" s="416"/>
      <c r="OAG690" s="416"/>
      <c r="OAH690" s="417"/>
      <c r="OAI690" s="417"/>
      <c r="OAJ690" s="417"/>
      <c r="OAK690" s="417"/>
      <c r="OAL690" s="417"/>
      <c r="OAM690" s="417"/>
      <c r="OAN690" s="417"/>
      <c r="OAO690" s="417"/>
      <c r="OAP690" s="417"/>
      <c r="OAQ690" s="417"/>
      <c r="OAR690" s="417"/>
      <c r="OAS690" s="417"/>
      <c r="OAT690" s="417"/>
      <c r="OAU690" s="417"/>
      <c r="OAV690" s="417"/>
      <c r="OAW690" s="417"/>
      <c r="OAX690" s="417"/>
      <c r="OAY690" s="417"/>
      <c r="OAZ690" s="417"/>
      <c r="OBA690" s="417"/>
      <c r="OBB690" s="417"/>
      <c r="OBC690" s="417"/>
      <c r="OBD690" s="417"/>
      <c r="OBE690" s="417"/>
      <c r="OBF690" s="418"/>
      <c r="OBG690" s="418"/>
      <c r="OBH690" s="418"/>
      <c r="OBI690" s="418"/>
      <c r="OBJ690" s="418"/>
      <c r="OBK690" s="417"/>
      <c r="OBL690" s="417"/>
      <c r="OBM690" s="418"/>
      <c r="OBN690" s="418"/>
      <c r="OBO690" s="417"/>
      <c r="OBP690" s="417"/>
      <c r="OBQ690" s="418"/>
      <c r="OBR690" s="418"/>
      <c r="OBS690" s="417"/>
      <c r="OBT690" s="417"/>
      <c r="OBU690" s="417"/>
      <c r="OBV690" s="417"/>
      <c r="OBW690" s="417"/>
      <c r="OBX690" s="417"/>
      <c r="OBY690" s="417"/>
      <c r="OBZ690" s="418"/>
      <c r="OCA690" s="418"/>
      <c r="OCB690" s="417"/>
      <c r="OCC690" s="417"/>
      <c r="OCD690" s="418"/>
      <c r="OCE690" s="418"/>
      <c r="OCF690" s="417"/>
      <c r="OCG690" s="417"/>
      <c r="OCH690" s="417"/>
      <c r="OCI690" s="417"/>
      <c r="OCJ690" s="417"/>
      <c r="OCK690" s="411"/>
      <c r="OCL690" s="443"/>
      <c r="OCM690" s="417"/>
      <c r="OCN690" s="417"/>
      <c r="OCO690" s="417"/>
      <c r="OCP690" s="417"/>
      <c r="OCQ690" s="417"/>
      <c r="OCR690" s="417"/>
      <c r="OCS690" s="417"/>
      <c r="OCT690" s="416"/>
      <c r="OCU690" s="416"/>
      <c r="OCV690" s="416"/>
      <c r="OCW690" s="416"/>
      <c r="OCX690" s="416"/>
      <c r="OCY690" s="416"/>
      <c r="OCZ690" s="416"/>
      <c r="ODA690" s="416"/>
      <c r="ODB690" s="416"/>
      <c r="ODC690" s="416"/>
      <c r="ODD690" s="416"/>
      <c r="ODE690" s="416"/>
      <c r="ODF690" s="416"/>
      <c r="ODG690" s="416"/>
      <c r="ODH690" s="416"/>
      <c r="ODI690" s="416"/>
      <c r="ODJ690" s="416"/>
      <c r="ODK690" s="416"/>
      <c r="ODL690" s="416"/>
      <c r="ODM690" s="416"/>
      <c r="ODN690" s="416"/>
      <c r="ODO690" s="416"/>
      <c r="ODP690" s="416"/>
      <c r="ODQ690" s="416"/>
      <c r="ODR690" s="416"/>
      <c r="ODS690" s="416"/>
      <c r="ODT690" s="416"/>
      <c r="ODU690" s="416"/>
      <c r="ODV690" s="416"/>
      <c r="ODW690" s="416"/>
      <c r="ODX690" s="416"/>
      <c r="ODY690" s="416"/>
      <c r="ODZ690" s="416"/>
      <c r="OEA690" s="416"/>
      <c r="OEB690" s="416"/>
      <c r="OEC690" s="416"/>
      <c r="OED690" s="416"/>
      <c r="OEE690" s="416"/>
      <c r="OEF690" s="416"/>
      <c r="OEG690" s="416"/>
      <c r="OEH690" s="416"/>
      <c r="OEI690" s="416"/>
      <c r="OEJ690" s="416"/>
      <c r="OEK690" s="416"/>
      <c r="OEL690" s="417"/>
      <c r="OEM690" s="417"/>
      <c r="OEN690" s="417"/>
      <c r="OEO690" s="417"/>
      <c r="OEP690" s="417"/>
      <c r="OEQ690" s="417"/>
      <c r="OER690" s="417"/>
      <c r="OES690" s="417"/>
      <c r="OET690" s="417"/>
      <c r="OEU690" s="417"/>
      <c r="OEV690" s="417"/>
      <c r="OEW690" s="417"/>
      <c r="OEX690" s="417"/>
      <c r="OEY690" s="417"/>
      <c r="OEZ690" s="417"/>
      <c r="OFA690" s="417"/>
      <c r="OFB690" s="417"/>
      <c r="OFC690" s="417"/>
      <c r="OFD690" s="417"/>
      <c r="OFE690" s="417"/>
      <c r="OFF690" s="417"/>
      <c r="OFG690" s="417"/>
      <c r="OFH690" s="417"/>
      <c r="OFI690" s="417"/>
      <c r="OFJ690" s="418"/>
      <c r="OFK690" s="418"/>
      <c r="OFL690" s="418"/>
      <c r="OFM690" s="418"/>
      <c r="OFN690" s="418"/>
      <c r="OFO690" s="417"/>
      <c r="OFP690" s="417"/>
      <c r="OFQ690" s="418"/>
      <c r="OFR690" s="418"/>
      <c r="OFS690" s="417"/>
      <c r="OFT690" s="417"/>
      <c r="OFU690" s="418"/>
      <c r="OFV690" s="418"/>
      <c r="OFW690" s="417"/>
      <c r="OFX690" s="417"/>
      <c r="OFY690" s="417"/>
      <c r="OFZ690" s="417"/>
      <c r="OGA690" s="417"/>
      <c r="OGB690" s="417"/>
      <c r="OGC690" s="417"/>
      <c r="OGD690" s="418"/>
      <c r="OGE690" s="418"/>
      <c r="OGF690" s="417"/>
      <c r="OGG690" s="417"/>
      <c r="OGH690" s="418"/>
      <c r="OGI690" s="418"/>
      <c r="OGJ690" s="417"/>
      <c r="OGK690" s="417"/>
      <c r="OGL690" s="417"/>
      <c r="OGM690" s="417"/>
      <c r="OGN690" s="417"/>
      <c r="OGO690" s="411"/>
      <c r="OGP690" s="443"/>
      <c r="OGQ690" s="417"/>
      <c r="OGR690" s="417"/>
      <c r="OGS690" s="417"/>
      <c r="OGT690" s="417"/>
      <c r="OGU690" s="417"/>
      <c r="OGV690" s="417"/>
      <c r="OGW690" s="417"/>
      <c r="OGX690" s="416"/>
      <c r="OGY690" s="416"/>
      <c r="OGZ690" s="416"/>
      <c r="OHA690" s="416"/>
      <c r="OHB690" s="416"/>
      <c r="OHC690" s="416"/>
      <c r="OHD690" s="416"/>
      <c r="OHE690" s="416"/>
      <c r="OHF690" s="416"/>
      <c r="OHG690" s="416"/>
      <c r="OHH690" s="416"/>
      <c r="OHI690" s="416"/>
      <c r="OHJ690" s="416"/>
      <c r="OHK690" s="416"/>
      <c r="OHL690" s="416"/>
      <c r="OHM690" s="416"/>
      <c r="OHN690" s="416"/>
      <c r="OHO690" s="416"/>
      <c r="OHP690" s="416"/>
      <c r="OHQ690" s="416"/>
      <c r="OHR690" s="416"/>
      <c r="OHS690" s="416"/>
      <c r="OHT690" s="416"/>
      <c r="OHU690" s="416"/>
      <c r="OHV690" s="416"/>
      <c r="OHW690" s="416"/>
      <c r="OHX690" s="416"/>
      <c r="OHY690" s="416"/>
      <c r="OHZ690" s="416"/>
      <c r="OIA690" s="416"/>
      <c r="OIB690" s="416"/>
      <c r="OIC690" s="416"/>
      <c r="OID690" s="416"/>
      <c r="OIE690" s="416"/>
      <c r="OIF690" s="416"/>
      <c r="OIG690" s="416"/>
      <c r="OIH690" s="416"/>
      <c r="OII690" s="416"/>
      <c r="OIJ690" s="416"/>
      <c r="OIK690" s="416"/>
      <c r="OIL690" s="416"/>
      <c r="OIM690" s="416"/>
      <c r="OIN690" s="416"/>
      <c r="OIO690" s="416"/>
      <c r="OIP690" s="417"/>
      <c r="OIQ690" s="417"/>
      <c r="OIR690" s="417"/>
      <c r="OIS690" s="417"/>
      <c r="OIT690" s="417"/>
      <c r="OIU690" s="417"/>
      <c r="OIV690" s="417"/>
      <c r="OIW690" s="417"/>
      <c r="OIX690" s="417"/>
      <c r="OIY690" s="417"/>
      <c r="OIZ690" s="417"/>
      <c r="OJA690" s="417"/>
      <c r="OJB690" s="417"/>
      <c r="OJC690" s="417"/>
      <c r="OJD690" s="417"/>
      <c r="OJE690" s="417"/>
      <c r="OJF690" s="417"/>
      <c r="OJG690" s="417"/>
      <c r="OJH690" s="417"/>
      <c r="OJI690" s="417"/>
      <c r="OJJ690" s="417"/>
      <c r="OJK690" s="417"/>
      <c r="OJL690" s="417"/>
      <c r="OJM690" s="417"/>
      <c r="OJN690" s="418"/>
      <c r="OJO690" s="418"/>
      <c r="OJP690" s="418"/>
      <c r="OJQ690" s="418"/>
      <c r="OJR690" s="418"/>
      <c r="OJS690" s="417"/>
      <c r="OJT690" s="417"/>
      <c r="OJU690" s="418"/>
      <c r="OJV690" s="418"/>
      <c r="OJW690" s="417"/>
      <c r="OJX690" s="417"/>
      <c r="OJY690" s="418"/>
      <c r="OJZ690" s="418"/>
      <c r="OKA690" s="417"/>
      <c r="OKB690" s="417"/>
      <c r="OKC690" s="417"/>
      <c r="OKD690" s="417"/>
      <c r="OKE690" s="417"/>
      <c r="OKF690" s="417"/>
      <c r="OKG690" s="417"/>
      <c r="OKH690" s="418"/>
      <c r="OKI690" s="418"/>
      <c r="OKJ690" s="417"/>
      <c r="OKK690" s="417"/>
      <c r="OKL690" s="418"/>
      <c r="OKM690" s="418"/>
      <c r="OKN690" s="417"/>
      <c r="OKO690" s="417"/>
      <c r="OKP690" s="417"/>
      <c r="OKQ690" s="417"/>
      <c r="OKR690" s="417"/>
      <c r="OKS690" s="411"/>
      <c r="OKT690" s="443"/>
      <c r="OKU690" s="417"/>
      <c r="OKV690" s="417"/>
      <c r="OKW690" s="417"/>
      <c r="OKX690" s="417"/>
      <c r="OKY690" s="417"/>
      <c r="OKZ690" s="417"/>
      <c r="OLA690" s="417"/>
      <c r="OLB690" s="416"/>
      <c r="OLC690" s="416"/>
      <c r="OLD690" s="416"/>
      <c r="OLE690" s="416"/>
      <c r="OLF690" s="416"/>
      <c r="OLG690" s="416"/>
      <c r="OLH690" s="416"/>
      <c r="OLI690" s="416"/>
      <c r="OLJ690" s="416"/>
      <c r="OLK690" s="416"/>
      <c r="OLL690" s="416"/>
      <c r="OLM690" s="416"/>
      <c r="OLN690" s="416"/>
      <c r="OLO690" s="416"/>
      <c r="OLP690" s="416"/>
      <c r="OLQ690" s="416"/>
      <c r="OLR690" s="416"/>
      <c r="OLS690" s="416"/>
      <c r="OLT690" s="416"/>
      <c r="OLU690" s="416"/>
      <c r="OLV690" s="416"/>
      <c r="OLW690" s="416"/>
      <c r="OLX690" s="416"/>
      <c r="OLY690" s="416"/>
      <c r="OLZ690" s="416"/>
      <c r="OMA690" s="416"/>
      <c r="OMB690" s="416"/>
      <c r="OMC690" s="416"/>
      <c r="OMD690" s="416"/>
      <c r="OME690" s="416"/>
      <c r="OMF690" s="416"/>
      <c r="OMG690" s="416"/>
      <c r="OMH690" s="416"/>
      <c r="OMI690" s="416"/>
      <c r="OMJ690" s="416"/>
      <c r="OMK690" s="416"/>
      <c r="OML690" s="416"/>
      <c r="OMM690" s="416"/>
      <c r="OMN690" s="416"/>
      <c r="OMO690" s="416"/>
      <c r="OMP690" s="416"/>
      <c r="OMQ690" s="416"/>
      <c r="OMR690" s="416"/>
      <c r="OMS690" s="416"/>
      <c r="OMT690" s="417"/>
      <c r="OMU690" s="417"/>
      <c r="OMV690" s="417"/>
      <c r="OMW690" s="417"/>
      <c r="OMX690" s="417"/>
      <c r="OMY690" s="417"/>
      <c r="OMZ690" s="417"/>
      <c r="ONA690" s="417"/>
      <c r="ONB690" s="417"/>
      <c r="ONC690" s="417"/>
      <c r="OND690" s="417"/>
      <c r="ONE690" s="417"/>
      <c r="ONF690" s="417"/>
      <c r="ONG690" s="417"/>
      <c r="ONH690" s="417"/>
      <c r="ONI690" s="417"/>
      <c r="ONJ690" s="417"/>
      <c r="ONK690" s="417"/>
      <c r="ONL690" s="417"/>
      <c r="ONM690" s="417"/>
      <c r="ONN690" s="417"/>
      <c r="ONO690" s="417"/>
      <c r="ONP690" s="417"/>
      <c r="ONQ690" s="417"/>
      <c r="ONR690" s="418"/>
      <c r="ONS690" s="418"/>
      <c r="ONT690" s="418"/>
      <c r="ONU690" s="418"/>
      <c r="ONV690" s="418"/>
      <c r="ONW690" s="417"/>
      <c r="ONX690" s="417"/>
      <c r="ONY690" s="418"/>
      <c r="ONZ690" s="418"/>
      <c r="OOA690" s="417"/>
      <c r="OOB690" s="417"/>
      <c r="OOC690" s="418"/>
      <c r="OOD690" s="418"/>
      <c r="OOE690" s="417"/>
      <c r="OOF690" s="417"/>
      <c r="OOG690" s="417"/>
      <c r="OOH690" s="417"/>
      <c r="OOI690" s="417"/>
      <c r="OOJ690" s="417"/>
      <c r="OOK690" s="417"/>
      <c r="OOL690" s="418"/>
      <c r="OOM690" s="418"/>
      <c r="OON690" s="417"/>
      <c r="OOO690" s="417"/>
      <c r="OOP690" s="418"/>
      <c r="OOQ690" s="418"/>
      <c r="OOR690" s="417"/>
      <c r="OOS690" s="417"/>
      <c r="OOT690" s="417"/>
      <c r="OOU690" s="417"/>
      <c r="OOV690" s="417"/>
      <c r="OOW690" s="411"/>
      <c r="OOX690" s="443"/>
      <c r="OOY690" s="417"/>
      <c r="OOZ690" s="417"/>
      <c r="OPA690" s="417"/>
      <c r="OPB690" s="417"/>
      <c r="OPC690" s="417"/>
      <c r="OPD690" s="417"/>
      <c r="OPE690" s="417"/>
      <c r="OPF690" s="416"/>
      <c r="OPG690" s="416"/>
      <c r="OPH690" s="416"/>
      <c r="OPI690" s="416"/>
      <c r="OPJ690" s="416"/>
      <c r="OPK690" s="416"/>
      <c r="OPL690" s="416"/>
      <c r="OPM690" s="416"/>
      <c r="OPN690" s="416"/>
      <c r="OPO690" s="416"/>
      <c r="OPP690" s="416"/>
      <c r="OPQ690" s="416"/>
      <c r="OPR690" s="416"/>
      <c r="OPS690" s="416"/>
      <c r="OPT690" s="416"/>
      <c r="OPU690" s="416"/>
      <c r="OPV690" s="416"/>
      <c r="OPW690" s="416"/>
      <c r="OPX690" s="416"/>
      <c r="OPY690" s="416"/>
      <c r="OPZ690" s="416"/>
      <c r="OQA690" s="416"/>
      <c r="OQB690" s="416"/>
      <c r="OQC690" s="416"/>
      <c r="OQD690" s="416"/>
      <c r="OQE690" s="416"/>
      <c r="OQF690" s="416"/>
      <c r="OQG690" s="416"/>
      <c r="OQH690" s="416"/>
      <c r="OQI690" s="416"/>
      <c r="OQJ690" s="416"/>
      <c r="OQK690" s="416"/>
      <c r="OQL690" s="416"/>
      <c r="OQM690" s="416"/>
      <c r="OQN690" s="416"/>
      <c r="OQO690" s="416"/>
      <c r="OQP690" s="416"/>
      <c r="OQQ690" s="416"/>
      <c r="OQR690" s="416"/>
      <c r="OQS690" s="416"/>
      <c r="OQT690" s="416"/>
      <c r="OQU690" s="416"/>
      <c r="OQV690" s="416"/>
      <c r="OQW690" s="416"/>
      <c r="OQX690" s="417"/>
      <c r="OQY690" s="417"/>
      <c r="OQZ690" s="417"/>
      <c r="ORA690" s="417"/>
      <c r="ORB690" s="417"/>
      <c r="ORC690" s="417"/>
      <c r="ORD690" s="417"/>
      <c r="ORE690" s="417"/>
      <c r="ORF690" s="417"/>
      <c r="ORG690" s="417"/>
      <c r="ORH690" s="417"/>
      <c r="ORI690" s="417"/>
      <c r="ORJ690" s="417"/>
      <c r="ORK690" s="417"/>
      <c r="ORL690" s="417"/>
      <c r="ORM690" s="417"/>
      <c r="ORN690" s="417"/>
      <c r="ORO690" s="417"/>
      <c r="ORP690" s="417"/>
      <c r="ORQ690" s="417"/>
      <c r="ORR690" s="417"/>
      <c r="ORS690" s="417"/>
      <c r="ORT690" s="417"/>
      <c r="ORU690" s="417"/>
      <c r="ORV690" s="418"/>
      <c r="ORW690" s="418"/>
      <c r="ORX690" s="418"/>
      <c r="ORY690" s="418"/>
      <c r="ORZ690" s="418"/>
      <c r="OSA690" s="417"/>
      <c r="OSB690" s="417"/>
      <c r="OSC690" s="418"/>
      <c r="OSD690" s="418"/>
      <c r="OSE690" s="417"/>
      <c r="OSF690" s="417"/>
      <c r="OSG690" s="418"/>
      <c r="OSH690" s="418"/>
      <c r="OSI690" s="417"/>
      <c r="OSJ690" s="417"/>
      <c r="OSK690" s="417"/>
      <c r="OSL690" s="417"/>
      <c r="OSM690" s="417"/>
      <c r="OSN690" s="417"/>
      <c r="OSO690" s="417"/>
      <c r="OSP690" s="418"/>
      <c r="OSQ690" s="418"/>
      <c r="OSR690" s="417"/>
      <c r="OSS690" s="417"/>
      <c r="OST690" s="418"/>
      <c r="OSU690" s="418"/>
      <c r="OSV690" s="417"/>
      <c r="OSW690" s="417"/>
      <c r="OSX690" s="417"/>
      <c r="OSY690" s="417"/>
      <c r="OSZ690" s="417"/>
      <c r="OTA690" s="411"/>
      <c r="OTB690" s="443"/>
      <c r="OTC690" s="417"/>
      <c r="OTD690" s="417"/>
      <c r="OTE690" s="417"/>
      <c r="OTF690" s="417"/>
      <c r="OTG690" s="417"/>
      <c r="OTH690" s="417"/>
      <c r="OTI690" s="417"/>
      <c r="OTJ690" s="416"/>
      <c r="OTK690" s="416"/>
      <c r="OTL690" s="416"/>
      <c r="OTM690" s="416"/>
      <c r="OTN690" s="416"/>
      <c r="OTO690" s="416"/>
      <c r="OTP690" s="416"/>
      <c r="OTQ690" s="416"/>
      <c r="OTR690" s="416"/>
      <c r="OTS690" s="416"/>
      <c r="OTT690" s="416"/>
      <c r="OTU690" s="416"/>
      <c r="OTV690" s="416"/>
      <c r="OTW690" s="416"/>
      <c r="OTX690" s="416"/>
      <c r="OTY690" s="416"/>
      <c r="OTZ690" s="416"/>
      <c r="OUA690" s="416"/>
      <c r="OUB690" s="416"/>
      <c r="OUC690" s="416"/>
      <c r="OUD690" s="416"/>
      <c r="OUE690" s="416"/>
      <c r="OUF690" s="416"/>
      <c r="OUG690" s="416"/>
      <c r="OUH690" s="416"/>
      <c r="OUI690" s="416"/>
      <c r="OUJ690" s="416"/>
      <c r="OUK690" s="416"/>
      <c r="OUL690" s="416"/>
      <c r="OUM690" s="416"/>
      <c r="OUN690" s="416"/>
      <c r="OUO690" s="416"/>
      <c r="OUP690" s="416"/>
      <c r="OUQ690" s="416"/>
      <c r="OUR690" s="416"/>
      <c r="OUS690" s="416"/>
      <c r="OUT690" s="416"/>
      <c r="OUU690" s="416"/>
      <c r="OUV690" s="416"/>
      <c r="OUW690" s="416"/>
      <c r="OUX690" s="416"/>
      <c r="OUY690" s="416"/>
      <c r="OUZ690" s="416"/>
      <c r="OVA690" s="416"/>
      <c r="OVB690" s="417"/>
      <c r="OVC690" s="417"/>
      <c r="OVD690" s="417"/>
      <c r="OVE690" s="417"/>
      <c r="OVF690" s="417"/>
      <c r="OVG690" s="417"/>
      <c r="OVH690" s="417"/>
      <c r="OVI690" s="417"/>
      <c r="OVJ690" s="417"/>
      <c r="OVK690" s="417"/>
      <c r="OVL690" s="417"/>
      <c r="OVM690" s="417"/>
      <c r="OVN690" s="417"/>
      <c r="OVO690" s="417"/>
      <c r="OVP690" s="417"/>
      <c r="OVQ690" s="417"/>
      <c r="OVR690" s="417"/>
      <c r="OVS690" s="417"/>
      <c r="OVT690" s="417"/>
      <c r="OVU690" s="417"/>
      <c r="OVV690" s="417"/>
      <c r="OVW690" s="417"/>
      <c r="OVX690" s="417"/>
      <c r="OVY690" s="417"/>
      <c r="OVZ690" s="418"/>
      <c r="OWA690" s="418"/>
      <c r="OWB690" s="418"/>
      <c r="OWC690" s="418"/>
      <c r="OWD690" s="418"/>
      <c r="OWE690" s="417"/>
      <c r="OWF690" s="417"/>
      <c r="OWG690" s="418"/>
      <c r="OWH690" s="418"/>
      <c r="OWI690" s="417"/>
      <c r="OWJ690" s="417"/>
      <c r="OWK690" s="418"/>
      <c r="OWL690" s="418"/>
      <c r="OWM690" s="417"/>
      <c r="OWN690" s="417"/>
      <c r="OWO690" s="417"/>
      <c r="OWP690" s="417"/>
      <c r="OWQ690" s="417"/>
      <c r="OWR690" s="417"/>
      <c r="OWS690" s="417"/>
      <c r="OWT690" s="418"/>
      <c r="OWU690" s="418"/>
      <c r="OWV690" s="417"/>
      <c r="OWW690" s="417"/>
      <c r="OWX690" s="418"/>
      <c r="OWY690" s="418"/>
      <c r="OWZ690" s="417"/>
      <c r="OXA690" s="417"/>
      <c r="OXB690" s="417"/>
      <c r="OXC690" s="417"/>
      <c r="OXD690" s="417"/>
      <c r="OXE690" s="411"/>
      <c r="OXF690" s="443"/>
      <c r="OXG690" s="417"/>
      <c r="OXH690" s="417"/>
      <c r="OXI690" s="417"/>
      <c r="OXJ690" s="417"/>
      <c r="OXK690" s="417"/>
      <c r="OXL690" s="417"/>
      <c r="OXM690" s="417"/>
      <c r="OXN690" s="416"/>
      <c r="OXO690" s="416"/>
      <c r="OXP690" s="416"/>
      <c r="OXQ690" s="416"/>
      <c r="OXR690" s="416"/>
      <c r="OXS690" s="416"/>
      <c r="OXT690" s="416"/>
      <c r="OXU690" s="416"/>
      <c r="OXV690" s="416"/>
      <c r="OXW690" s="416"/>
      <c r="OXX690" s="416"/>
      <c r="OXY690" s="416"/>
      <c r="OXZ690" s="416"/>
      <c r="OYA690" s="416"/>
      <c r="OYB690" s="416"/>
      <c r="OYC690" s="416"/>
      <c r="OYD690" s="416"/>
      <c r="OYE690" s="416"/>
      <c r="OYF690" s="416"/>
      <c r="OYG690" s="416"/>
      <c r="OYH690" s="416"/>
      <c r="OYI690" s="416"/>
      <c r="OYJ690" s="416"/>
      <c r="OYK690" s="416"/>
      <c r="OYL690" s="416"/>
      <c r="OYM690" s="416"/>
      <c r="OYN690" s="416"/>
      <c r="OYO690" s="416"/>
      <c r="OYP690" s="416"/>
      <c r="OYQ690" s="416"/>
      <c r="OYR690" s="416"/>
      <c r="OYS690" s="416"/>
      <c r="OYT690" s="416"/>
      <c r="OYU690" s="416"/>
      <c r="OYV690" s="416"/>
      <c r="OYW690" s="416"/>
      <c r="OYX690" s="416"/>
      <c r="OYY690" s="416"/>
      <c r="OYZ690" s="416"/>
      <c r="OZA690" s="416"/>
      <c r="OZB690" s="416"/>
      <c r="OZC690" s="416"/>
      <c r="OZD690" s="416"/>
      <c r="OZE690" s="416"/>
      <c r="OZF690" s="417"/>
      <c r="OZG690" s="417"/>
      <c r="OZH690" s="417"/>
      <c r="OZI690" s="417"/>
      <c r="OZJ690" s="417"/>
      <c r="OZK690" s="417"/>
      <c r="OZL690" s="417"/>
      <c r="OZM690" s="417"/>
      <c r="OZN690" s="417"/>
      <c r="OZO690" s="417"/>
      <c r="OZP690" s="417"/>
      <c r="OZQ690" s="417"/>
      <c r="OZR690" s="417"/>
      <c r="OZS690" s="417"/>
      <c r="OZT690" s="417"/>
      <c r="OZU690" s="417"/>
      <c r="OZV690" s="417"/>
      <c r="OZW690" s="417"/>
      <c r="OZX690" s="417"/>
      <c r="OZY690" s="417"/>
      <c r="OZZ690" s="417"/>
      <c r="PAA690" s="417"/>
      <c r="PAB690" s="417"/>
      <c r="PAC690" s="417"/>
      <c r="PAD690" s="418"/>
      <c r="PAE690" s="418"/>
      <c r="PAF690" s="418"/>
      <c r="PAG690" s="418"/>
      <c r="PAH690" s="418"/>
      <c r="PAI690" s="417"/>
      <c r="PAJ690" s="417"/>
      <c r="PAK690" s="418"/>
      <c r="PAL690" s="418"/>
      <c r="PAM690" s="417"/>
      <c r="PAN690" s="417"/>
      <c r="PAO690" s="418"/>
      <c r="PAP690" s="418"/>
      <c r="PAQ690" s="417"/>
      <c r="PAR690" s="417"/>
      <c r="PAS690" s="417"/>
      <c r="PAT690" s="417"/>
      <c r="PAU690" s="417"/>
      <c r="PAV690" s="417"/>
      <c r="PAW690" s="417"/>
      <c r="PAX690" s="418"/>
      <c r="PAY690" s="418"/>
      <c r="PAZ690" s="417"/>
      <c r="PBA690" s="417"/>
      <c r="PBB690" s="418"/>
      <c r="PBC690" s="418"/>
      <c r="PBD690" s="417"/>
      <c r="PBE690" s="417"/>
      <c r="PBF690" s="417"/>
      <c r="PBG690" s="417"/>
      <c r="PBH690" s="417"/>
      <c r="PBI690" s="411"/>
      <c r="PBJ690" s="443"/>
      <c r="PBK690" s="417"/>
      <c r="PBL690" s="417"/>
      <c r="PBM690" s="417"/>
      <c r="PBN690" s="417"/>
      <c r="PBO690" s="417"/>
      <c r="PBP690" s="417"/>
      <c r="PBQ690" s="417"/>
      <c r="PBR690" s="416"/>
      <c r="PBS690" s="416"/>
      <c r="PBT690" s="416"/>
      <c r="PBU690" s="416"/>
      <c r="PBV690" s="416"/>
      <c r="PBW690" s="416"/>
      <c r="PBX690" s="416"/>
      <c r="PBY690" s="416"/>
      <c r="PBZ690" s="416"/>
      <c r="PCA690" s="416"/>
      <c r="PCB690" s="416"/>
      <c r="PCC690" s="416"/>
      <c r="PCD690" s="416"/>
      <c r="PCE690" s="416"/>
      <c r="PCF690" s="416"/>
      <c r="PCG690" s="416"/>
      <c r="PCH690" s="416"/>
      <c r="PCI690" s="416"/>
      <c r="PCJ690" s="416"/>
      <c r="PCK690" s="416"/>
      <c r="PCL690" s="416"/>
      <c r="PCM690" s="416"/>
      <c r="PCN690" s="416"/>
      <c r="PCO690" s="416"/>
      <c r="PCP690" s="416"/>
      <c r="PCQ690" s="416"/>
      <c r="PCR690" s="416"/>
      <c r="PCS690" s="416"/>
      <c r="PCT690" s="416"/>
      <c r="PCU690" s="416"/>
      <c r="PCV690" s="416"/>
      <c r="PCW690" s="416"/>
      <c r="PCX690" s="416"/>
      <c r="PCY690" s="416"/>
      <c r="PCZ690" s="416"/>
      <c r="PDA690" s="416"/>
      <c r="PDB690" s="416"/>
      <c r="PDC690" s="416"/>
      <c r="PDD690" s="416"/>
      <c r="PDE690" s="416"/>
      <c r="PDF690" s="416"/>
      <c r="PDG690" s="416"/>
      <c r="PDH690" s="416"/>
      <c r="PDI690" s="416"/>
      <c r="PDJ690" s="417"/>
      <c r="PDK690" s="417"/>
      <c r="PDL690" s="417"/>
      <c r="PDM690" s="417"/>
      <c r="PDN690" s="417"/>
      <c r="PDO690" s="417"/>
      <c r="PDP690" s="417"/>
      <c r="PDQ690" s="417"/>
      <c r="PDR690" s="417"/>
      <c r="PDS690" s="417"/>
      <c r="PDT690" s="417"/>
      <c r="PDU690" s="417"/>
      <c r="PDV690" s="417"/>
      <c r="PDW690" s="417"/>
      <c r="PDX690" s="417"/>
      <c r="PDY690" s="417"/>
      <c r="PDZ690" s="417"/>
      <c r="PEA690" s="417"/>
      <c r="PEB690" s="417"/>
      <c r="PEC690" s="417"/>
      <c r="PED690" s="417"/>
      <c r="PEE690" s="417"/>
      <c r="PEF690" s="417"/>
      <c r="PEG690" s="417"/>
      <c r="PEH690" s="418"/>
      <c r="PEI690" s="418"/>
      <c r="PEJ690" s="418"/>
      <c r="PEK690" s="418"/>
      <c r="PEL690" s="418"/>
      <c r="PEM690" s="417"/>
      <c r="PEN690" s="417"/>
      <c r="PEO690" s="418"/>
      <c r="PEP690" s="418"/>
      <c r="PEQ690" s="417"/>
      <c r="PER690" s="417"/>
      <c r="PES690" s="418"/>
      <c r="PET690" s="418"/>
      <c r="PEU690" s="417"/>
      <c r="PEV690" s="417"/>
      <c r="PEW690" s="417"/>
      <c r="PEX690" s="417"/>
      <c r="PEY690" s="417"/>
      <c r="PEZ690" s="417"/>
      <c r="PFA690" s="417"/>
      <c r="PFB690" s="418"/>
      <c r="PFC690" s="418"/>
      <c r="PFD690" s="417"/>
      <c r="PFE690" s="417"/>
      <c r="PFF690" s="418"/>
      <c r="PFG690" s="418"/>
      <c r="PFH690" s="417"/>
      <c r="PFI690" s="417"/>
      <c r="PFJ690" s="417"/>
      <c r="PFK690" s="417"/>
      <c r="PFL690" s="417"/>
      <c r="PFM690" s="411"/>
      <c r="PFN690" s="443"/>
      <c r="PFO690" s="417"/>
      <c r="PFP690" s="417"/>
      <c r="PFQ690" s="417"/>
      <c r="PFR690" s="417"/>
      <c r="PFS690" s="417"/>
      <c r="PFT690" s="417"/>
      <c r="PFU690" s="417"/>
      <c r="PFV690" s="416"/>
      <c r="PFW690" s="416"/>
      <c r="PFX690" s="416"/>
      <c r="PFY690" s="416"/>
      <c r="PFZ690" s="416"/>
      <c r="PGA690" s="416"/>
      <c r="PGB690" s="416"/>
      <c r="PGC690" s="416"/>
      <c r="PGD690" s="416"/>
      <c r="PGE690" s="416"/>
      <c r="PGF690" s="416"/>
      <c r="PGG690" s="416"/>
      <c r="PGH690" s="416"/>
      <c r="PGI690" s="416"/>
      <c r="PGJ690" s="416"/>
      <c r="PGK690" s="416"/>
      <c r="PGL690" s="416"/>
      <c r="PGM690" s="416"/>
      <c r="PGN690" s="416"/>
      <c r="PGO690" s="416"/>
      <c r="PGP690" s="416"/>
      <c r="PGQ690" s="416"/>
      <c r="PGR690" s="416"/>
      <c r="PGS690" s="416"/>
      <c r="PGT690" s="416"/>
      <c r="PGU690" s="416"/>
      <c r="PGV690" s="416"/>
      <c r="PGW690" s="416"/>
      <c r="PGX690" s="416"/>
      <c r="PGY690" s="416"/>
      <c r="PGZ690" s="416"/>
      <c r="PHA690" s="416"/>
      <c r="PHB690" s="416"/>
      <c r="PHC690" s="416"/>
      <c r="PHD690" s="416"/>
      <c r="PHE690" s="416"/>
      <c r="PHF690" s="416"/>
      <c r="PHG690" s="416"/>
      <c r="PHH690" s="416"/>
      <c r="PHI690" s="416"/>
      <c r="PHJ690" s="416"/>
      <c r="PHK690" s="416"/>
      <c r="PHL690" s="416"/>
      <c r="PHM690" s="416"/>
      <c r="PHN690" s="417"/>
      <c r="PHO690" s="417"/>
      <c r="PHP690" s="417"/>
      <c r="PHQ690" s="417"/>
      <c r="PHR690" s="417"/>
      <c r="PHS690" s="417"/>
      <c r="PHT690" s="417"/>
      <c r="PHU690" s="417"/>
      <c r="PHV690" s="417"/>
      <c r="PHW690" s="417"/>
      <c r="PHX690" s="417"/>
      <c r="PHY690" s="417"/>
      <c r="PHZ690" s="417"/>
      <c r="PIA690" s="417"/>
      <c r="PIB690" s="417"/>
      <c r="PIC690" s="417"/>
      <c r="PID690" s="417"/>
      <c r="PIE690" s="417"/>
      <c r="PIF690" s="417"/>
      <c r="PIG690" s="417"/>
      <c r="PIH690" s="417"/>
      <c r="PII690" s="417"/>
      <c r="PIJ690" s="417"/>
      <c r="PIK690" s="417"/>
      <c r="PIL690" s="418"/>
      <c r="PIM690" s="418"/>
      <c r="PIN690" s="418"/>
      <c r="PIO690" s="418"/>
      <c r="PIP690" s="418"/>
      <c r="PIQ690" s="417"/>
      <c r="PIR690" s="417"/>
      <c r="PIS690" s="418"/>
      <c r="PIT690" s="418"/>
      <c r="PIU690" s="417"/>
      <c r="PIV690" s="417"/>
      <c r="PIW690" s="418"/>
      <c r="PIX690" s="418"/>
      <c r="PIY690" s="417"/>
      <c r="PIZ690" s="417"/>
      <c r="PJA690" s="417"/>
      <c r="PJB690" s="417"/>
      <c r="PJC690" s="417"/>
      <c r="PJD690" s="417"/>
      <c r="PJE690" s="417"/>
      <c r="PJF690" s="418"/>
      <c r="PJG690" s="418"/>
      <c r="PJH690" s="417"/>
      <c r="PJI690" s="417"/>
      <c r="PJJ690" s="418"/>
      <c r="PJK690" s="418"/>
      <c r="PJL690" s="417"/>
      <c r="PJM690" s="417"/>
      <c r="PJN690" s="417"/>
      <c r="PJO690" s="417"/>
      <c r="PJP690" s="417"/>
      <c r="PJQ690" s="411"/>
      <c r="PJR690" s="443"/>
      <c r="PJS690" s="417"/>
      <c r="PJT690" s="417"/>
      <c r="PJU690" s="417"/>
      <c r="PJV690" s="417"/>
      <c r="PJW690" s="417"/>
      <c r="PJX690" s="417"/>
      <c r="PJY690" s="417"/>
      <c r="PJZ690" s="416"/>
      <c r="PKA690" s="416"/>
      <c r="PKB690" s="416"/>
      <c r="PKC690" s="416"/>
      <c r="PKD690" s="416"/>
      <c r="PKE690" s="416"/>
      <c r="PKF690" s="416"/>
      <c r="PKG690" s="416"/>
      <c r="PKH690" s="416"/>
      <c r="PKI690" s="416"/>
      <c r="PKJ690" s="416"/>
      <c r="PKK690" s="416"/>
      <c r="PKL690" s="416"/>
      <c r="PKM690" s="416"/>
      <c r="PKN690" s="416"/>
      <c r="PKO690" s="416"/>
      <c r="PKP690" s="416"/>
      <c r="PKQ690" s="416"/>
      <c r="PKR690" s="416"/>
      <c r="PKS690" s="416"/>
      <c r="PKT690" s="416"/>
      <c r="PKU690" s="416"/>
      <c r="PKV690" s="416"/>
      <c r="PKW690" s="416"/>
      <c r="PKX690" s="416"/>
      <c r="PKY690" s="416"/>
      <c r="PKZ690" s="416"/>
      <c r="PLA690" s="416"/>
      <c r="PLB690" s="416"/>
      <c r="PLC690" s="416"/>
      <c r="PLD690" s="416"/>
      <c r="PLE690" s="416"/>
      <c r="PLF690" s="416"/>
      <c r="PLG690" s="416"/>
      <c r="PLH690" s="416"/>
      <c r="PLI690" s="416"/>
      <c r="PLJ690" s="416"/>
      <c r="PLK690" s="416"/>
      <c r="PLL690" s="416"/>
      <c r="PLM690" s="416"/>
      <c r="PLN690" s="416"/>
      <c r="PLO690" s="416"/>
      <c r="PLP690" s="416"/>
      <c r="PLQ690" s="416"/>
      <c r="PLR690" s="417"/>
      <c r="PLS690" s="417"/>
      <c r="PLT690" s="417"/>
      <c r="PLU690" s="417"/>
      <c r="PLV690" s="417"/>
      <c r="PLW690" s="417"/>
      <c r="PLX690" s="417"/>
      <c r="PLY690" s="417"/>
      <c r="PLZ690" s="417"/>
      <c r="PMA690" s="417"/>
      <c r="PMB690" s="417"/>
      <c r="PMC690" s="417"/>
      <c r="PMD690" s="417"/>
      <c r="PME690" s="417"/>
      <c r="PMF690" s="417"/>
      <c r="PMG690" s="417"/>
      <c r="PMH690" s="417"/>
      <c r="PMI690" s="417"/>
      <c r="PMJ690" s="417"/>
      <c r="PMK690" s="417"/>
      <c r="PML690" s="417"/>
      <c r="PMM690" s="417"/>
      <c r="PMN690" s="417"/>
      <c r="PMO690" s="417"/>
      <c r="PMP690" s="418"/>
      <c r="PMQ690" s="418"/>
      <c r="PMR690" s="418"/>
      <c r="PMS690" s="418"/>
      <c r="PMT690" s="418"/>
      <c r="PMU690" s="417"/>
      <c r="PMV690" s="417"/>
      <c r="PMW690" s="418"/>
      <c r="PMX690" s="418"/>
      <c r="PMY690" s="417"/>
      <c r="PMZ690" s="417"/>
      <c r="PNA690" s="418"/>
      <c r="PNB690" s="418"/>
      <c r="PNC690" s="417"/>
      <c r="PND690" s="417"/>
      <c r="PNE690" s="417"/>
      <c r="PNF690" s="417"/>
      <c r="PNG690" s="417"/>
      <c r="PNH690" s="417"/>
      <c r="PNI690" s="417"/>
      <c r="PNJ690" s="418"/>
      <c r="PNK690" s="418"/>
      <c r="PNL690" s="417"/>
      <c r="PNM690" s="417"/>
      <c r="PNN690" s="418"/>
      <c r="PNO690" s="418"/>
      <c r="PNP690" s="417"/>
      <c r="PNQ690" s="417"/>
      <c r="PNR690" s="417"/>
      <c r="PNS690" s="417"/>
      <c r="PNT690" s="417"/>
      <c r="PNU690" s="411"/>
      <c r="PNV690" s="443"/>
      <c r="PNW690" s="417"/>
      <c r="PNX690" s="417"/>
      <c r="PNY690" s="417"/>
      <c r="PNZ690" s="417"/>
      <c r="POA690" s="417"/>
      <c r="POB690" s="417"/>
      <c r="POC690" s="417"/>
      <c r="POD690" s="416"/>
      <c r="POE690" s="416"/>
      <c r="POF690" s="416"/>
      <c r="POG690" s="416"/>
      <c r="POH690" s="416"/>
      <c r="POI690" s="416"/>
      <c r="POJ690" s="416"/>
      <c r="POK690" s="416"/>
      <c r="POL690" s="416"/>
      <c r="POM690" s="416"/>
      <c r="PON690" s="416"/>
      <c r="POO690" s="416"/>
      <c r="POP690" s="416"/>
      <c r="POQ690" s="416"/>
      <c r="POR690" s="416"/>
      <c r="POS690" s="416"/>
      <c r="POT690" s="416"/>
      <c r="POU690" s="416"/>
      <c r="POV690" s="416"/>
      <c r="POW690" s="416"/>
      <c r="POX690" s="416"/>
      <c r="POY690" s="416"/>
      <c r="POZ690" s="416"/>
      <c r="PPA690" s="416"/>
      <c r="PPB690" s="416"/>
      <c r="PPC690" s="416"/>
      <c r="PPD690" s="416"/>
      <c r="PPE690" s="416"/>
      <c r="PPF690" s="416"/>
      <c r="PPG690" s="416"/>
      <c r="PPH690" s="416"/>
      <c r="PPI690" s="416"/>
      <c r="PPJ690" s="416"/>
      <c r="PPK690" s="416"/>
      <c r="PPL690" s="416"/>
      <c r="PPM690" s="416"/>
      <c r="PPN690" s="416"/>
      <c r="PPO690" s="416"/>
      <c r="PPP690" s="416"/>
      <c r="PPQ690" s="416"/>
      <c r="PPR690" s="416"/>
      <c r="PPS690" s="416"/>
      <c r="PPT690" s="416"/>
      <c r="PPU690" s="416"/>
      <c r="PPV690" s="417"/>
      <c r="PPW690" s="417"/>
      <c r="PPX690" s="417"/>
      <c r="PPY690" s="417"/>
      <c r="PPZ690" s="417"/>
      <c r="PQA690" s="417"/>
      <c r="PQB690" s="417"/>
      <c r="PQC690" s="417"/>
      <c r="PQD690" s="417"/>
      <c r="PQE690" s="417"/>
      <c r="PQF690" s="417"/>
      <c r="PQG690" s="417"/>
      <c r="PQH690" s="417"/>
      <c r="PQI690" s="417"/>
      <c r="PQJ690" s="417"/>
      <c r="PQK690" s="417"/>
      <c r="PQL690" s="417"/>
      <c r="PQM690" s="417"/>
      <c r="PQN690" s="417"/>
      <c r="PQO690" s="417"/>
      <c r="PQP690" s="417"/>
      <c r="PQQ690" s="417"/>
      <c r="PQR690" s="417"/>
      <c r="PQS690" s="417"/>
      <c r="PQT690" s="418"/>
      <c r="PQU690" s="418"/>
      <c r="PQV690" s="418"/>
      <c r="PQW690" s="418"/>
      <c r="PQX690" s="418"/>
      <c r="PQY690" s="417"/>
      <c r="PQZ690" s="417"/>
      <c r="PRA690" s="418"/>
      <c r="PRB690" s="418"/>
      <c r="PRC690" s="417"/>
      <c r="PRD690" s="417"/>
      <c r="PRE690" s="418"/>
      <c r="PRF690" s="418"/>
      <c r="PRG690" s="417"/>
      <c r="PRH690" s="417"/>
      <c r="PRI690" s="417"/>
      <c r="PRJ690" s="417"/>
      <c r="PRK690" s="417"/>
      <c r="PRL690" s="417"/>
      <c r="PRM690" s="417"/>
      <c r="PRN690" s="418"/>
      <c r="PRO690" s="418"/>
      <c r="PRP690" s="417"/>
      <c r="PRQ690" s="417"/>
      <c r="PRR690" s="418"/>
      <c r="PRS690" s="418"/>
      <c r="PRT690" s="417"/>
      <c r="PRU690" s="417"/>
      <c r="PRV690" s="417"/>
      <c r="PRW690" s="417"/>
      <c r="PRX690" s="417"/>
      <c r="PRY690" s="411"/>
      <c r="PRZ690" s="443"/>
      <c r="PSA690" s="417"/>
      <c r="PSB690" s="417"/>
      <c r="PSC690" s="417"/>
      <c r="PSD690" s="417"/>
      <c r="PSE690" s="417"/>
      <c r="PSF690" s="417"/>
      <c r="PSG690" s="417"/>
      <c r="PSH690" s="416"/>
      <c r="PSI690" s="416"/>
      <c r="PSJ690" s="416"/>
      <c r="PSK690" s="416"/>
      <c r="PSL690" s="416"/>
      <c r="PSM690" s="416"/>
      <c r="PSN690" s="416"/>
      <c r="PSO690" s="416"/>
      <c r="PSP690" s="416"/>
      <c r="PSQ690" s="416"/>
      <c r="PSR690" s="416"/>
      <c r="PSS690" s="416"/>
      <c r="PST690" s="416"/>
      <c r="PSU690" s="416"/>
      <c r="PSV690" s="416"/>
      <c r="PSW690" s="416"/>
      <c r="PSX690" s="416"/>
      <c r="PSY690" s="416"/>
      <c r="PSZ690" s="416"/>
      <c r="PTA690" s="416"/>
      <c r="PTB690" s="416"/>
      <c r="PTC690" s="416"/>
      <c r="PTD690" s="416"/>
      <c r="PTE690" s="416"/>
      <c r="PTF690" s="416"/>
      <c r="PTG690" s="416"/>
      <c r="PTH690" s="416"/>
      <c r="PTI690" s="416"/>
      <c r="PTJ690" s="416"/>
      <c r="PTK690" s="416"/>
      <c r="PTL690" s="416"/>
      <c r="PTM690" s="416"/>
      <c r="PTN690" s="416"/>
      <c r="PTO690" s="416"/>
      <c r="PTP690" s="416"/>
      <c r="PTQ690" s="416"/>
      <c r="PTR690" s="416"/>
      <c r="PTS690" s="416"/>
      <c r="PTT690" s="416"/>
      <c r="PTU690" s="416"/>
      <c r="PTV690" s="416"/>
      <c r="PTW690" s="416"/>
      <c r="PTX690" s="416"/>
      <c r="PTY690" s="416"/>
      <c r="PTZ690" s="417"/>
      <c r="PUA690" s="417"/>
      <c r="PUB690" s="417"/>
      <c r="PUC690" s="417"/>
      <c r="PUD690" s="417"/>
      <c r="PUE690" s="417"/>
      <c r="PUF690" s="417"/>
      <c r="PUG690" s="417"/>
      <c r="PUH690" s="417"/>
      <c r="PUI690" s="417"/>
      <c r="PUJ690" s="417"/>
      <c r="PUK690" s="417"/>
      <c r="PUL690" s="417"/>
      <c r="PUM690" s="417"/>
      <c r="PUN690" s="417"/>
      <c r="PUO690" s="417"/>
      <c r="PUP690" s="417"/>
      <c r="PUQ690" s="417"/>
      <c r="PUR690" s="417"/>
      <c r="PUS690" s="417"/>
      <c r="PUT690" s="417"/>
      <c r="PUU690" s="417"/>
      <c r="PUV690" s="417"/>
      <c r="PUW690" s="417"/>
      <c r="PUX690" s="418"/>
      <c r="PUY690" s="418"/>
      <c r="PUZ690" s="418"/>
      <c r="PVA690" s="418"/>
      <c r="PVB690" s="418"/>
      <c r="PVC690" s="417"/>
      <c r="PVD690" s="417"/>
      <c r="PVE690" s="418"/>
      <c r="PVF690" s="418"/>
      <c r="PVG690" s="417"/>
      <c r="PVH690" s="417"/>
      <c r="PVI690" s="418"/>
      <c r="PVJ690" s="418"/>
      <c r="PVK690" s="417"/>
      <c r="PVL690" s="417"/>
      <c r="PVM690" s="417"/>
      <c r="PVN690" s="417"/>
      <c r="PVO690" s="417"/>
      <c r="PVP690" s="417"/>
      <c r="PVQ690" s="417"/>
      <c r="PVR690" s="418"/>
      <c r="PVS690" s="418"/>
      <c r="PVT690" s="417"/>
      <c r="PVU690" s="417"/>
      <c r="PVV690" s="418"/>
      <c r="PVW690" s="418"/>
      <c r="PVX690" s="417"/>
      <c r="PVY690" s="417"/>
      <c r="PVZ690" s="417"/>
      <c r="PWA690" s="417"/>
      <c r="PWB690" s="417"/>
      <c r="PWC690" s="411"/>
      <c r="PWD690" s="443"/>
      <c r="PWE690" s="417"/>
      <c r="PWF690" s="417"/>
      <c r="PWG690" s="417"/>
      <c r="PWH690" s="417"/>
      <c r="PWI690" s="417"/>
      <c r="PWJ690" s="417"/>
      <c r="PWK690" s="417"/>
      <c r="PWL690" s="416"/>
      <c r="PWM690" s="416"/>
      <c r="PWN690" s="416"/>
      <c r="PWO690" s="416"/>
      <c r="PWP690" s="416"/>
      <c r="PWQ690" s="416"/>
      <c r="PWR690" s="416"/>
      <c r="PWS690" s="416"/>
      <c r="PWT690" s="416"/>
      <c r="PWU690" s="416"/>
      <c r="PWV690" s="416"/>
      <c r="PWW690" s="416"/>
      <c r="PWX690" s="416"/>
      <c r="PWY690" s="416"/>
      <c r="PWZ690" s="416"/>
      <c r="PXA690" s="416"/>
      <c r="PXB690" s="416"/>
      <c r="PXC690" s="416"/>
      <c r="PXD690" s="416"/>
      <c r="PXE690" s="416"/>
      <c r="PXF690" s="416"/>
      <c r="PXG690" s="416"/>
      <c r="PXH690" s="416"/>
      <c r="PXI690" s="416"/>
      <c r="PXJ690" s="416"/>
      <c r="PXK690" s="416"/>
      <c r="PXL690" s="416"/>
      <c r="PXM690" s="416"/>
      <c r="PXN690" s="416"/>
      <c r="PXO690" s="416"/>
      <c r="PXP690" s="416"/>
      <c r="PXQ690" s="416"/>
      <c r="PXR690" s="416"/>
      <c r="PXS690" s="416"/>
      <c r="PXT690" s="416"/>
      <c r="PXU690" s="416"/>
      <c r="PXV690" s="416"/>
      <c r="PXW690" s="416"/>
      <c r="PXX690" s="416"/>
      <c r="PXY690" s="416"/>
      <c r="PXZ690" s="416"/>
      <c r="PYA690" s="416"/>
      <c r="PYB690" s="416"/>
      <c r="PYC690" s="416"/>
      <c r="PYD690" s="417"/>
      <c r="PYE690" s="417"/>
      <c r="PYF690" s="417"/>
      <c r="PYG690" s="417"/>
      <c r="PYH690" s="417"/>
      <c r="PYI690" s="417"/>
      <c r="PYJ690" s="417"/>
      <c r="PYK690" s="417"/>
      <c r="PYL690" s="417"/>
      <c r="PYM690" s="417"/>
      <c r="PYN690" s="417"/>
      <c r="PYO690" s="417"/>
      <c r="PYP690" s="417"/>
      <c r="PYQ690" s="417"/>
      <c r="PYR690" s="417"/>
      <c r="PYS690" s="417"/>
      <c r="PYT690" s="417"/>
      <c r="PYU690" s="417"/>
      <c r="PYV690" s="417"/>
      <c r="PYW690" s="417"/>
      <c r="PYX690" s="417"/>
      <c r="PYY690" s="417"/>
      <c r="PYZ690" s="417"/>
      <c r="PZA690" s="417"/>
      <c r="PZB690" s="418"/>
      <c r="PZC690" s="418"/>
      <c r="PZD690" s="418"/>
      <c r="PZE690" s="418"/>
      <c r="PZF690" s="418"/>
      <c r="PZG690" s="417"/>
      <c r="PZH690" s="417"/>
      <c r="PZI690" s="418"/>
      <c r="PZJ690" s="418"/>
      <c r="PZK690" s="417"/>
      <c r="PZL690" s="417"/>
      <c r="PZM690" s="418"/>
      <c r="PZN690" s="418"/>
      <c r="PZO690" s="417"/>
      <c r="PZP690" s="417"/>
      <c r="PZQ690" s="417"/>
      <c r="PZR690" s="417"/>
      <c r="PZS690" s="417"/>
      <c r="PZT690" s="417"/>
      <c r="PZU690" s="417"/>
      <c r="PZV690" s="418"/>
      <c r="PZW690" s="418"/>
      <c r="PZX690" s="417"/>
      <c r="PZY690" s="417"/>
      <c r="PZZ690" s="418"/>
      <c r="QAA690" s="418"/>
      <c r="QAB690" s="417"/>
      <c r="QAC690" s="417"/>
      <c r="QAD690" s="417"/>
      <c r="QAE690" s="417"/>
      <c r="QAF690" s="417"/>
      <c r="QAG690" s="411"/>
      <c r="QAH690" s="443"/>
      <c r="QAI690" s="417"/>
      <c r="QAJ690" s="417"/>
      <c r="QAK690" s="417"/>
      <c r="QAL690" s="417"/>
      <c r="QAM690" s="417"/>
      <c r="QAN690" s="417"/>
      <c r="QAO690" s="417"/>
      <c r="QAP690" s="416"/>
      <c r="QAQ690" s="416"/>
      <c r="QAR690" s="416"/>
      <c r="QAS690" s="416"/>
      <c r="QAT690" s="416"/>
      <c r="QAU690" s="416"/>
      <c r="QAV690" s="416"/>
      <c r="QAW690" s="416"/>
      <c r="QAX690" s="416"/>
      <c r="QAY690" s="416"/>
      <c r="QAZ690" s="416"/>
      <c r="QBA690" s="416"/>
      <c r="QBB690" s="416"/>
      <c r="QBC690" s="416"/>
      <c r="QBD690" s="416"/>
      <c r="QBE690" s="416"/>
      <c r="QBF690" s="416"/>
      <c r="QBG690" s="416"/>
      <c r="QBH690" s="416"/>
      <c r="QBI690" s="416"/>
      <c r="QBJ690" s="416"/>
      <c r="QBK690" s="416"/>
      <c r="QBL690" s="416"/>
      <c r="QBM690" s="416"/>
      <c r="QBN690" s="416"/>
      <c r="QBO690" s="416"/>
      <c r="QBP690" s="416"/>
      <c r="QBQ690" s="416"/>
      <c r="QBR690" s="416"/>
      <c r="QBS690" s="416"/>
      <c r="QBT690" s="416"/>
      <c r="QBU690" s="416"/>
      <c r="QBV690" s="416"/>
      <c r="QBW690" s="416"/>
      <c r="QBX690" s="416"/>
      <c r="QBY690" s="416"/>
      <c r="QBZ690" s="416"/>
      <c r="QCA690" s="416"/>
      <c r="QCB690" s="416"/>
      <c r="QCC690" s="416"/>
      <c r="QCD690" s="416"/>
      <c r="QCE690" s="416"/>
      <c r="QCF690" s="416"/>
      <c r="QCG690" s="416"/>
      <c r="QCH690" s="417"/>
      <c r="QCI690" s="417"/>
      <c r="QCJ690" s="417"/>
      <c r="QCK690" s="417"/>
      <c r="QCL690" s="417"/>
      <c r="QCM690" s="417"/>
      <c r="QCN690" s="417"/>
      <c r="QCO690" s="417"/>
      <c r="QCP690" s="417"/>
      <c r="QCQ690" s="417"/>
      <c r="QCR690" s="417"/>
      <c r="QCS690" s="417"/>
      <c r="QCT690" s="417"/>
      <c r="QCU690" s="417"/>
      <c r="QCV690" s="417"/>
      <c r="QCW690" s="417"/>
      <c r="QCX690" s="417"/>
      <c r="QCY690" s="417"/>
      <c r="QCZ690" s="417"/>
      <c r="QDA690" s="417"/>
      <c r="QDB690" s="417"/>
      <c r="QDC690" s="417"/>
      <c r="QDD690" s="417"/>
      <c r="QDE690" s="417"/>
      <c r="QDF690" s="418"/>
      <c r="QDG690" s="418"/>
      <c r="QDH690" s="418"/>
      <c r="QDI690" s="418"/>
      <c r="QDJ690" s="418"/>
      <c r="QDK690" s="417"/>
      <c r="QDL690" s="417"/>
      <c r="QDM690" s="418"/>
      <c r="QDN690" s="418"/>
      <c r="QDO690" s="417"/>
      <c r="QDP690" s="417"/>
      <c r="QDQ690" s="418"/>
      <c r="QDR690" s="418"/>
      <c r="QDS690" s="417"/>
      <c r="QDT690" s="417"/>
      <c r="QDU690" s="417"/>
      <c r="QDV690" s="417"/>
      <c r="QDW690" s="417"/>
      <c r="QDX690" s="417"/>
      <c r="QDY690" s="417"/>
      <c r="QDZ690" s="418"/>
      <c r="QEA690" s="418"/>
      <c r="QEB690" s="417"/>
      <c r="QEC690" s="417"/>
      <c r="QED690" s="418"/>
      <c r="QEE690" s="418"/>
      <c r="QEF690" s="417"/>
      <c r="QEG690" s="417"/>
      <c r="QEH690" s="417"/>
      <c r="QEI690" s="417"/>
      <c r="QEJ690" s="417"/>
      <c r="QEK690" s="411"/>
      <c r="QEL690" s="443"/>
      <c r="QEM690" s="417"/>
      <c r="QEN690" s="417"/>
      <c r="QEO690" s="417"/>
      <c r="QEP690" s="417"/>
      <c r="QEQ690" s="417"/>
      <c r="QER690" s="417"/>
      <c r="QES690" s="417"/>
      <c r="QET690" s="416"/>
      <c r="QEU690" s="416"/>
      <c r="QEV690" s="416"/>
      <c r="QEW690" s="416"/>
      <c r="QEX690" s="416"/>
      <c r="QEY690" s="416"/>
      <c r="QEZ690" s="416"/>
      <c r="QFA690" s="416"/>
      <c r="QFB690" s="416"/>
      <c r="QFC690" s="416"/>
      <c r="QFD690" s="416"/>
      <c r="QFE690" s="416"/>
      <c r="QFF690" s="416"/>
      <c r="QFG690" s="416"/>
      <c r="QFH690" s="416"/>
      <c r="QFI690" s="416"/>
      <c r="QFJ690" s="416"/>
      <c r="QFK690" s="416"/>
      <c r="QFL690" s="416"/>
      <c r="QFM690" s="416"/>
      <c r="QFN690" s="416"/>
      <c r="QFO690" s="416"/>
      <c r="QFP690" s="416"/>
      <c r="QFQ690" s="416"/>
      <c r="QFR690" s="416"/>
      <c r="QFS690" s="416"/>
      <c r="QFT690" s="416"/>
      <c r="QFU690" s="416"/>
      <c r="QFV690" s="416"/>
      <c r="QFW690" s="416"/>
      <c r="QFX690" s="416"/>
      <c r="QFY690" s="416"/>
      <c r="QFZ690" s="416"/>
      <c r="QGA690" s="416"/>
      <c r="QGB690" s="416"/>
      <c r="QGC690" s="416"/>
      <c r="QGD690" s="416"/>
      <c r="QGE690" s="416"/>
      <c r="QGF690" s="416"/>
      <c r="QGG690" s="416"/>
      <c r="QGH690" s="416"/>
      <c r="QGI690" s="416"/>
      <c r="QGJ690" s="416"/>
      <c r="QGK690" s="416"/>
      <c r="QGL690" s="417"/>
      <c r="QGM690" s="417"/>
      <c r="QGN690" s="417"/>
      <c r="QGO690" s="417"/>
      <c r="QGP690" s="417"/>
      <c r="QGQ690" s="417"/>
      <c r="QGR690" s="417"/>
      <c r="QGS690" s="417"/>
      <c r="QGT690" s="417"/>
      <c r="QGU690" s="417"/>
      <c r="QGV690" s="417"/>
      <c r="QGW690" s="417"/>
      <c r="QGX690" s="417"/>
      <c r="QGY690" s="417"/>
      <c r="QGZ690" s="417"/>
      <c r="QHA690" s="417"/>
      <c r="QHB690" s="417"/>
      <c r="QHC690" s="417"/>
      <c r="QHD690" s="417"/>
      <c r="QHE690" s="417"/>
      <c r="QHF690" s="417"/>
      <c r="QHG690" s="417"/>
      <c r="QHH690" s="417"/>
      <c r="QHI690" s="417"/>
      <c r="QHJ690" s="418"/>
      <c r="QHK690" s="418"/>
      <c r="QHL690" s="418"/>
      <c r="QHM690" s="418"/>
      <c r="QHN690" s="418"/>
      <c r="QHO690" s="417"/>
      <c r="QHP690" s="417"/>
      <c r="QHQ690" s="418"/>
      <c r="QHR690" s="418"/>
      <c r="QHS690" s="417"/>
      <c r="QHT690" s="417"/>
      <c r="QHU690" s="418"/>
      <c r="QHV690" s="418"/>
      <c r="QHW690" s="417"/>
      <c r="QHX690" s="417"/>
      <c r="QHY690" s="417"/>
      <c r="QHZ690" s="417"/>
      <c r="QIA690" s="417"/>
      <c r="QIB690" s="417"/>
      <c r="QIC690" s="417"/>
      <c r="QID690" s="418"/>
      <c r="QIE690" s="418"/>
      <c r="QIF690" s="417"/>
      <c r="QIG690" s="417"/>
      <c r="QIH690" s="418"/>
      <c r="QII690" s="418"/>
      <c r="QIJ690" s="417"/>
      <c r="QIK690" s="417"/>
      <c r="QIL690" s="417"/>
      <c r="QIM690" s="417"/>
      <c r="QIN690" s="417"/>
      <c r="QIO690" s="411"/>
      <c r="QIP690" s="443"/>
      <c r="QIQ690" s="417"/>
      <c r="QIR690" s="417"/>
      <c r="QIS690" s="417"/>
      <c r="QIT690" s="417"/>
      <c r="QIU690" s="417"/>
      <c r="QIV690" s="417"/>
      <c r="QIW690" s="417"/>
      <c r="QIX690" s="416"/>
      <c r="QIY690" s="416"/>
      <c r="QIZ690" s="416"/>
      <c r="QJA690" s="416"/>
      <c r="QJB690" s="416"/>
      <c r="QJC690" s="416"/>
      <c r="QJD690" s="416"/>
      <c r="QJE690" s="416"/>
      <c r="QJF690" s="416"/>
      <c r="QJG690" s="416"/>
      <c r="QJH690" s="416"/>
      <c r="QJI690" s="416"/>
      <c r="QJJ690" s="416"/>
      <c r="QJK690" s="416"/>
      <c r="QJL690" s="416"/>
      <c r="QJM690" s="416"/>
      <c r="QJN690" s="416"/>
      <c r="QJO690" s="416"/>
      <c r="QJP690" s="416"/>
      <c r="QJQ690" s="416"/>
      <c r="QJR690" s="416"/>
      <c r="QJS690" s="416"/>
      <c r="QJT690" s="416"/>
      <c r="QJU690" s="416"/>
      <c r="QJV690" s="416"/>
      <c r="QJW690" s="416"/>
      <c r="QJX690" s="416"/>
      <c r="QJY690" s="416"/>
      <c r="QJZ690" s="416"/>
      <c r="QKA690" s="416"/>
      <c r="QKB690" s="416"/>
      <c r="QKC690" s="416"/>
      <c r="QKD690" s="416"/>
      <c r="QKE690" s="416"/>
      <c r="QKF690" s="416"/>
      <c r="QKG690" s="416"/>
      <c r="QKH690" s="416"/>
      <c r="QKI690" s="416"/>
      <c r="QKJ690" s="416"/>
      <c r="QKK690" s="416"/>
      <c r="QKL690" s="416"/>
      <c r="QKM690" s="416"/>
      <c r="QKN690" s="416"/>
      <c r="QKO690" s="416"/>
      <c r="QKP690" s="417"/>
      <c r="QKQ690" s="417"/>
      <c r="QKR690" s="417"/>
      <c r="QKS690" s="417"/>
      <c r="QKT690" s="417"/>
      <c r="QKU690" s="417"/>
      <c r="QKV690" s="417"/>
      <c r="QKW690" s="417"/>
      <c r="QKX690" s="417"/>
      <c r="QKY690" s="417"/>
      <c r="QKZ690" s="417"/>
      <c r="QLA690" s="417"/>
      <c r="QLB690" s="417"/>
      <c r="QLC690" s="417"/>
      <c r="QLD690" s="417"/>
      <c r="QLE690" s="417"/>
      <c r="QLF690" s="417"/>
      <c r="QLG690" s="417"/>
      <c r="QLH690" s="417"/>
      <c r="QLI690" s="417"/>
      <c r="QLJ690" s="417"/>
      <c r="QLK690" s="417"/>
      <c r="QLL690" s="417"/>
      <c r="QLM690" s="417"/>
      <c r="QLN690" s="418"/>
      <c r="QLO690" s="418"/>
      <c r="QLP690" s="418"/>
      <c r="QLQ690" s="418"/>
      <c r="QLR690" s="418"/>
      <c r="QLS690" s="417"/>
      <c r="QLT690" s="417"/>
      <c r="QLU690" s="418"/>
      <c r="QLV690" s="418"/>
      <c r="QLW690" s="417"/>
      <c r="QLX690" s="417"/>
      <c r="QLY690" s="418"/>
      <c r="QLZ690" s="418"/>
      <c r="QMA690" s="417"/>
      <c r="QMB690" s="417"/>
      <c r="QMC690" s="417"/>
      <c r="QMD690" s="417"/>
      <c r="QME690" s="417"/>
      <c r="QMF690" s="417"/>
      <c r="QMG690" s="417"/>
      <c r="QMH690" s="418"/>
      <c r="QMI690" s="418"/>
      <c r="QMJ690" s="417"/>
      <c r="QMK690" s="417"/>
      <c r="QML690" s="418"/>
      <c r="QMM690" s="418"/>
      <c r="QMN690" s="417"/>
      <c r="QMO690" s="417"/>
      <c r="QMP690" s="417"/>
      <c r="QMQ690" s="417"/>
      <c r="QMR690" s="417"/>
      <c r="QMS690" s="411"/>
      <c r="QMT690" s="443"/>
      <c r="QMU690" s="417"/>
      <c r="QMV690" s="417"/>
      <c r="QMW690" s="417"/>
      <c r="QMX690" s="417"/>
      <c r="QMY690" s="417"/>
      <c r="QMZ690" s="417"/>
      <c r="QNA690" s="417"/>
      <c r="QNB690" s="416"/>
      <c r="QNC690" s="416"/>
      <c r="QND690" s="416"/>
      <c r="QNE690" s="416"/>
      <c r="QNF690" s="416"/>
      <c r="QNG690" s="416"/>
      <c r="QNH690" s="416"/>
      <c r="QNI690" s="416"/>
      <c r="QNJ690" s="416"/>
      <c r="QNK690" s="416"/>
      <c r="QNL690" s="416"/>
      <c r="QNM690" s="416"/>
      <c r="QNN690" s="416"/>
      <c r="QNO690" s="416"/>
      <c r="QNP690" s="416"/>
      <c r="QNQ690" s="416"/>
      <c r="QNR690" s="416"/>
      <c r="QNS690" s="416"/>
      <c r="QNT690" s="416"/>
      <c r="QNU690" s="416"/>
      <c r="QNV690" s="416"/>
      <c r="QNW690" s="416"/>
      <c r="QNX690" s="416"/>
      <c r="QNY690" s="416"/>
      <c r="QNZ690" s="416"/>
      <c r="QOA690" s="416"/>
      <c r="QOB690" s="416"/>
      <c r="QOC690" s="416"/>
      <c r="QOD690" s="416"/>
      <c r="QOE690" s="416"/>
      <c r="QOF690" s="416"/>
      <c r="QOG690" s="416"/>
      <c r="QOH690" s="416"/>
      <c r="QOI690" s="416"/>
      <c r="QOJ690" s="416"/>
      <c r="QOK690" s="416"/>
      <c r="QOL690" s="416"/>
      <c r="QOM690" s="416"/>
      <c r="QON690" s="416"/>
      <c r="QOO690" s="416"/>
      <c r="QOP690" s="416"/>
      <c r="QOQ690" s="416"/>
      <c r="QOR690" s="416"/>
      <c r="QOS690" s="416"/>
      <c r="QOT690" s="417"/>
      <c r="QOU690" s="417"/>
      <c r="QOV690" s="417"/>
      <c r="QOW690" s="417"/>
      <c r="QOX690" s="417"/>
      <c r="QOY690" s="417"/>
      <c r="QOZ690" s="417"/>
      <c r="QPA690" s="417"/>
      <c r="QPB690" s="417"/>
      <c r="QPC690" s="417"/>
      <c r="QPD690" s="417"/>
      <c r="QPE690" s="417"/>
      <c r="QPF690" s="417"/>
      <c r="QPG690" s="417"/>
      <c r="QPH690" s="417"/>
      <c r="QPI690" s="417"/>
      <c r="QPJ690" s="417"/>
      <c r="QPK690" s="417"/>
      <c r="QPL690" s="417"/>
      <c r="QPM690" s="417"/>
      <c r="QPN690" s="417"/>
      <c r="QPO690" s="417"/>
      <c r="QPP690" s="417"/>
      <c r="QPQ690" s="417"/>
      <c r="QPR690" s="418"/>
      <c r="QPS690" s="418"/>
      <c r="QPT690" s="418"/>
      <c r="QPU690" s="418"/>
      <c r="QPV690" s="418"/>
      <c r="QPW690" s="417"/>
      <c r="QPX690" s="417"/>
      <c r="QPY690" s="418"/>
      <c r="QPZ690" s="418"/>
      <c r="QQA690" s="417"/>
      <c r="QQB690" s="417"/>
      <c r="QQC690" s="418"/>
      <c r="QQD690" s="418"/>
      <c r="QQE690" s="417"/>
      <c r="QQF690" s="417"/>
      <c r="QQG690" s="417"/>
      <c r="QQH690" s="417"/>
      <c r="QQI690" s="417"/>
      <c r="QQJ690" s="417"/>
      <c r="QQK690" s="417"/>
      <c r="QQL690" s="418"/>
      <c r="QQM690" s="418"/>
      <c r="QQN690" s="417"/>
      <c r="QQO690" s="417"/>
      <c r="QQP690" s="418"/>
      <c r="QQQ690" s="418"/>
      <c r="QQR690" s="417"/>
      <c r="QQS690" s="417"/>
      <c r="QQT690" s="417"/>
      <c r="QQU690" s="417"/>
      <c r="QQV690" s="417"/>
      <c r="QQW690" s="411"/>
      <c r="QQX690" s="443"/>
      <c r="QQY690" s="417"/>
      <c r="QQZ690" s="417"/>
      <c r="QRA690" s="417"/>
      <c r="QRB690" s="417"/>
      <c r="QRC690" s="417"/>
      <c r="QRD690" s="417"/>
      <c r="QRE690" s="417"/>
      <c r="QRF690" s="416"/>
      <c r="QRG690" s="416"/>
      <c r="QRH690" s="416"/>
      <c r="QRI690" s="416"/>
      <c r="QRJ690" s="416"/>
      <c r="QRK690" s="416"/>
      <c r="QRL690" s="416"/>
      <c r="QRM690" s="416"/>
      <c r="QRN690" s="416"/>
      <c r="QRO690" s="416"/>
      <c r="QRP690" s="416"/>
      <c r="QRQ690" s="416"/>
      <c r="QRR690" s="416"/>
      <c r="QRS690" s="416"/>
      <c r="QRT690" s="416"/>
      <c r="QRU690" s="416"/>
      <c r="QRV690" s="416"/>
      <c r="QRW690" s="416"/>
      <c r="QRX690" s="416"/>
      <c r="QRY690" s="416"/>
      <c r="QRZ690" s="416"/>
      <c r="QSA690" s="416"/>
      <c r="QSB690" s="416"/>
      <c r="QSC690" s="416"/>
      <c r="QSD690" s="416"/>
      <c r="QSE690" s="416"/>
      <c r="QSF690" s="416"/>
      <c r="QSG690" s="416"/>
      <c r="QSH690" s="416"/>
      <c r="QSI690" s="416"/>
      <c r="QSJ690" s="416"/>
      <c r="QSK690" s="416"/>
      <c r="QSL690" s="416"/>
      <c r="QSM690" s="416"/>
      <c r="QSN690" s="416"/>
      <c r="QSO690" s="416"/>
      <c r="QSP690" s="416"/>
      <c r="QSQ690" s="416"/>
      <c r="QSR690" s="416"/>
      <c r="QSS690" s="416"/>
      <c r="QST690" s="416"/>
      <c r="QSU690" s="416"/>
      <c r="QSV690" s="416"/>
      <c r="QSW690" s="416"/>
      <c r="QSX690" s="417"/>
      <c r="QSY690" s="417"/>
      <c r="QSZ690" s="417"/>
      <c r="QTA690" s="417"/>
      <c r="QTB690" s="417"/>
      <c r="QTC690" s="417"/>
      <c r="QTD690" s="417"/>
      <c r="QTE690" s="417"/>
      <c r="QTF690" s="417"/>
      <c r="QTG690" s="417"/>
      <c r="QTH690" s="417"/>
      <c r="QTI690" s="417"/>
      <c r="QTJ690" s="417"/>
      <c r="QTK690" s="417"/>
      <c r="QTL690" s="417"/>
      <c r="QTM690" s="417"/>
      <c r="QTN690" s="417"/>
      <c r="QTO690" s="417"/>
      <c r="QTP690" s="417"/>
      <c r="QTQ690" s="417"/>
      <c r="QTR690" s="417"/>
      <c r="QTS690" s="417"/>
      <c r="QTT690" s="417"/>
      <c r="QTU690" s="417"/>
      <c r="QTV690" s="418"/>
      <c r="QTW690" s="418"/>
      <c r="QTX690" s="418"/>
      <c r="QTY690" s="418"/>
      <c r="QTZ690" s="418"/>
      <c r="QUA690" s="417"/>
      <c r="QUB690" s="417"/>
      <c r="QUC690" s="418"/>
      <c r="QUD690" s="418"/>
      <c r="QUE690" s="417"/>
      <c r="QUF690" s="417"/>
      <c r="QUG690" s="418"/>
      <c r="QUH690" s="418"/>
      <c r="QUI690" s="417"/>
      <c r="QUJ690" s="417"/>
      <c r="QUK690" s="417"/>
      <c r="QUL690" s="417"/>
      <c r="QUM690" s="417"/>
      <c r="QUN690" s="417"/>
      <c r="QUO690" s="417"/>
      <c r="QUP690" s="418"/>
      <c r="QUQ690" s="418"/>
      <c r="QUR690" s="417"/>
      <c r="QUS690" s="417"/>
      <c r="QUT690" s="418"/>
      <c r="QUU690" s="418"/>
      <c r="QUV690" s="417"/>
      <c r="QUW690" s="417"/>
      <c r="QUX690" s="417"/>
      <c r="QUY690" s="417"/>
      <c r="QUZ690" s="417"/>
      <c r="QVA690" s="411"/>
      <c r="QVB690" s="443"/>
      <c r="QVC690" s="417"/>
      <c r="QVD690" s="417"/>
      <c r="QVE690" s="417"/>
      <c r="QVF690" s="417"/>
      <c r="QVG690" s="417"/>
      <c r="QVH690" s="417"/>
      <c r="QVI690" s="417"/>
      <c r="QVJ690" s="416"/>
      <c r="QVK690" s="416"/>
      <c r="QVL690" s="416"/>
      <c r="QVM690" s="416"/>
      <c r="QVN690" s="416"/>
      <c r="QVO690" s="416"/>
      <c r="QVP690" s="416"/>
      <c r="QVQ690" s="416"/>
      <c r="QVR690" s="416"/>
      <c r="QVS690" s="416"/>
      <c r="QVT690" s="416"/>
      <c r="QVU690" s="416"/>
      <c r="QVV690" s="416"/>
      <c r="QVW690" s="416"/>
      <c r="QVX690" s="416"/>
      <c r="QVY690" s="416"/>
      <c r="QVZ690" s="416"/>
      <c r="QWA690" s="416"/>
      <c r="QWB690" s="416"/>
      <c r="QWC690" s="416"/>
      <c r="QWD690" s="416"/>
      <c r="QWE690" s="416"/>
      <c r="QWF690" s="416"/>
      <c r="QWG690" s="416"/>
      <c r="QWH690" s="416"/>
      <c r="QWI690" s="416"/>
      <c r="QWJ690" s="416"/>
      <c r="QWK690" s="416"/>
      <c r="QWL690" s="416"/>
      <c r="QWM690" s="416"/>
      <c r="QWN690" s="416"/>
      <c r="QWO690" s="416"/>
      <c r="QWP690" s="416"/>
      <c r="QWQ690" s="416"/>
      <c r="QWR690" s="416"/>
      <c r="QWS690" s="416"/>
      <c r="QWT690" s="416"/>
      <c r="QWU690" s="416"/>
      <c r="QWV690" s="416"/>
      <c r="QWW690" s="416"/>
      <c r="QWX690" s="416"/>
      <c r="QWY690" s="416"/>
      <c r="QWZ690" s="416"/>
      <c r="QXA690" s="416"/>
      <c r="QXB690" s="417"/>
      <c r="QXC690" s="417"/>
      <c r="QXD690" s="417"/>
      <c r="QXE690" s="417"/>
      <c r="QXF690" s="417"/>
      <c r="QXG690" s="417"/>
      <c r="QXH690" s="417"/>
      <c r="QXI690" s="417"/>
      <c r="QXJ690" s="417"/>
      <c r="QXK690" s="417"/>
      <c r="QXL690" s="417"/>
      <c r="QXM690" s="417"/>
      <c r="QXN690" s="417"/>
      <c r="QXO690" s="417"/>
      <c r="QXP690" s="417"/>
      <c r="QXQ690" s="417"/>
      <c r="QXR690" s="417"/>
      <c r="QXS690" s="417"/>
      <c r="QXT690" s="417"/>
      <c r="QXU690" s="417"/>
      <c r="QXV690" s="417"/>
      <c r="QXW690" s="417"/>
      <c r="QXX690" s="417"/>
      <c r="QXY690" s="417"/>
      <c r="QXZ690" s="418"/>
      <c r="QYA690" s="418"/>
      <c r="QYB690" s="418"/>
      <c r="QYC690" s="418"/>
      <c r="QYD690" s="418"/>
      <c r="QYE690" s="417"/>
      <c r="QYF690" s="417"/>
      <c r="QYG690" s="418"/>
      <c r="QYH690" s="418"/>
      <c r="QYI690" s="417"/>
      <c r="QYJ690" s="417"/>
      <c r="QYK690" s="418"/>
      <c r="QYL690" s="418"/>
      <c r="QYM690" s="417"/>
      <c r="QYN690" s="417"/>
      <c r="QYO690" s="417"/>
      <c r="QYP690" s="417"/>
      <c r="QYQ690" s="417"/>
      <c r="QYR690" s="417"/>
      <c r="QYS690" s="417"/>
      <c r="QYT690" s="418"/>
      <c r="QYU690" s="418"/>
      <c r="QYV690" s="417"/>
      <c r="QYW690" s="417"/>
      <c r="QYX690" s="418"/>
      <c r="QYY690" s="418"/>
      <c r="QYZ690" s="417"/>
      <c r="QZA690" s="417"/>
      <c r="QZB690" s="417"/>
      <c r="QZC690" s="417"/>
      <c r="QZD690" s="417"/>
      <c r="QZE690" s="411"/>
      <c r="QZF690" s="443"/>
      <c r="QZG690" s="417"/>
      <c r="QZH690" s="417"/>
      <c r="QZI690" s="417"/>
      <c r="QZJ690" s="417"/>
      <c r="QZK690" s="417"/>
      <c r="QZL690" s="417"/>
      <c r="QZM690" s="417"/>
      <c r="QZN690" s="416"/>
      <c r="QZO690" s="416"/>
      <c r="QZP690" s="416"/>
      <c r="QZQ690" s="416"/>
      <c r="QZR690" s="416"/>
      <c r="QZS690" s="416"/>
      <c r="QZT690" s="416"/>
      <c r="QZU690" s="416"/>
      <c r="QZV690" s="416"/>
      <c r="QZW690" s="416"/>
      <c r="QZX690" s="416"/>
      <c r="QZY690" s="416"/>
      <c r="QZZ690" s="416"/>
      <c r="RAA690" s="416"/>
      <c r="RAB690" s="416"/>
      <c r="RAC690" s="416"/>
      <c r="RAD690" s="416"/>
      <c r="RAE690" s="416"/>
      <c r="RAF690" s="416"/>
      <c r="RAG690" s="416"/>
      <c r="RAH690" s="416"/>
      <c r="RAI690" s="416"/>
      <c r="RAJ690" s="416"/>
      <c r="RAK690" s="416"/>
      <c r="RAL690" s="416"/>
      <c r="RAM690" s="416"/>
      <c r="RAN690" s="416"/>
      <c r="RAO690" s="416"/>
      <c r="RAP690" s="416"/>
      <c r="RAQ690" s="416"/>
      <c r="RAR690" s="416"/>
      <c r="RAS690" s="416"/>
      <c r="RAT690" s="416"/>
      <c r="RAU690" s="416"/>
      <c r="RAV690" s="416"/>
      <c r="RAW690" s="416"/>
      <c r="RAX690" s="416"/>
      <c r="RAY690" s="416"/>
      <c r="RAZ690" s="416"/>
      <c r="RBA690" s="416"/>
      <c r="RBB690" s="416"/>
      <c r="RBC690" s="416"/>
      <c r="RBD690" s="416"/>
      <c r="RBE690" s="416"/>
      <c r="RBF690" s="417"/>
      <c r="RBG690" s="417"/>
      <c r="RBH690" s="417"/>
      <c r="RBI690" s="417"/>
      <c r="RBJ690" s="417"/>
      <c r="RBK690" s="417"/>
      <c r="RBL690" s="417"/>
      <c r="RBM690" s="417"/>
      <c r="RBN690" s="417"/>
      <c r="RBO690" s="417"/>
      <c r="RBP690" s="417"/>
      <c r="RBQ690" s="417"/>
      <c r="RBR690" s="417"/>
      <c r="RBS690" s="417"/>
      <c r="RBT690" s="417"/>
      <c r="RBU690" s="417"/>
      <c r="RBV690" s="417"/>
      <c r="RBW690" s="417"/>
      <c r="RBX690" s="417"/>
      <c r="RBY690" s="417"/>
      <c r="RBZ690" s="417"/>
      <c r="RCA690" s="417"/>
      <c r="RCB690" s="417"/>
    </row>
    <row r="691" spans="1:12248" s="80" customFormat="1" ht="127.5" hidden="1" customHeight="1" x14ac:dyDescent="0.3">
      <c r="A691" s="411"/>
      <c r="B691" s="503"/>
      <c r="C691" s="444" t="s">
        <v>31</v>
      </c>
      <c r="D691" s="416">
        <f>E691+F691+G691+H691</f>
        <v>706923.85274</v>
      </c>
      <c r="E691" s="416">
        <f>E692</f>
        <v>706923.85274</v>
      </c>
      <c r="F691" s="416"/>
      <c r="G691" s="416"/>
      <c r="H691" s="416"/>
      <c r="I691" s="416">
        <f t="shared" si="1637"/>
        <v>0</v>
      </c>
      <c r="J691" s="416">
        <f t="shared" si="1638"/>
        <v>0</v>
      </c>
      <c r="K691" s="416">
        <f>K692</f>
        <v>0</v>
      </c>
      <c r="L691" s="416"/>
      <c r="M691" s="416"/>
      <c r="N691" s="416"/>
      <c r="O691" s="416"/>
      <c r="P691" s="416"/>
      <c r="Q691" s="416"/>
      <c r="R691" s="416"/>
      <c r="S691" s="416">
        <f t="shared" si="1639"/>
        <v>0</v>
      </c>
      <c r="T691" s="575">
        <f t="shared" si="1579"/>
        <v>0</v>
      </c>
      <c r="U691" s="417">
        <f>U692</f>
        <v>0</v>
      </c>
      <c r="V691" s="575">
        <f t="shared" si="1640"/>
        <v>0</v>
      </c>
      <c r="W691" s="416"/>
      <c r="X691" s="416"/>
      <c r="Y691" s="416"/>
      <c r="Z691" s="416"/>
      <c r="AA691" s="416"/>
      <c r="AB691" s="416"/>
      <c r="AC691" s="417">
        <f t="shared" si="1620"/>
        <v>0</v>
      </c>
      <c r="AD691" s="575">
        <f t="shared" si="1621"/>
        <v>0</v>
      </c>
      <c r="AE691" s="417">
        <f>AE692</f>
        <v>208688.66879999998</v>
      </c>
      <c r="AF691" s="580">
        <f t="shared" si="1635"/>
        <v>0.29520671567543461</v>
      </c>
      <c r="AG691" s="416"/>
      <c r="AH691" s="580" t="e">
        <f t="shared" si="1584"/>
        <v>#DIV/0!</v>
      </c>
      <c r="AI691" s="416"/>
      <c r="AJ691" s="416"/>
      <c r="AK691" s="416"/>
      <c r="AL691" s="580"/>
      <c r="AM691" s="416"/>
      <c r="AN691" s="416"/>
      <c r="AO691" s="416"/>
      <c r="AP691" s="416"/>
      <c r="AQ691" s="416"/>
      <c r="AR691" s="416"/>
      <c r="AS691" s="416"/>
      <c r="AT691" s="416"/>
      <c r="AU691" s="417">
        <f>AV691+AW691+AX691</f>
        <v>1413847.70548</v>
      </c>
      <c r="AV691" s="417">
        <f>AW691+AX691+AY691+AZ691</f>
        <v>706923.85274</v>
      </c>
      <c r="AW691" s="417">
        <f>AW692</f>
        <v>706923.85274</v>
      </c>
      <c r="AX691" s="417"/>
      <c r="AY691" s="417"/>
      <c r="AZ691" s="417"/>
      <c r="BA691" s="417" t="e">
        <f t="shared" ref="BA691" si="1641">BB691+BC691+BD691</f>
        <v>#REF!</v>
      </c>
      <c r="BB691" s="417" t="e">
        <f>BB482+BB648+#REF!</f>
        <v>#REF!</v>
      </c>
      <c r="BC691" s="417"/>
      <c r="BD691" s="417"/>
      <c r="BE691" s="417" t="e">
        <f t="shared" ref="BE691" si="1642">BF691+BG691</f>
        <v>#REF!</v>
      </c>
      <c r="BF691" s="417" t="e">
        <f>BF482+BF648+#REF!</f>
        <v>#REF!</v>
      </c>
      <c r="BG691" s="417">
        <f>G691</f>
        <v>0</v>
      </c>
      <c r="BH691" s="417"/>
      <c r="BI691" s="417">
        <f>BJ691+BK691+BL691+BM691</f>
        <v>673973</v>
      </c>
      <c r="BJ691" s="417">
        <f>BJ692</f>
        <v>673973</v>
      </c>
      <c r="BK691" s="417"/>
      <c r="BL691" s="417"/>
      <c r="BM691" s="417"/>
      <c r="BN691" s="417">
        <f t="shared" ref="BN691" si="1643">BO691+BP691+BQ691</f>
        <v>1347946</v>
      </c>
      <c r="BO691" s="417">
        <f>BP691+BQ691+BR691+BS691</f>
        <v>673973</v>
      </c>
      <c r="BP691" s="417">
        <f>BP692</f>
        <v>673973</v>
      </c>
      <c r="BQ691" s="417"/>
      <c r="BR691" s="417"/>
      <c r="BS691" s="417"/>
      <c r="BT691" s="417"/>
      <c r="BU691" s="417"/>
      <c r="BV691" s="417">
        <f>BW691+BX691+BY691+BZ691</f>
        <v>500000</v>
      </c>
      <c r="BW691" s="417">
        <f>BW693+BW696+BW697</f>
        <v>500000</v>
      </c>
      <c r="BX691" s="417"/>
      <c r="BY691" s="417"/>
      <c r="BZ691" s="417"/>
      <c r="CA691" s="417" t="e">
        <f t="shared" ref="CA691" si="1644">CB691+CC691+CD691</f>
        <v>#REF!</v>
      </c>
      <c r="CB691" s="417" t="e">
        <f>CB482+CB648+#REF!</f>
        <v>#REF!</v>
      </c>
      <c r="CC691" s="417"/>
      <c r="CD691" s="417"/>
      <c r="CE691" s="417" t="e">
        <f t="shared" ref="CE691" si="1645">CF691+CH691+CI691</f>
        <v>#REF!</v>
      </c>
      <c r="CF691" s="417" t="e">
        <f>CF482+CF648+#REF!</f>
        <v>#REF!</v>
      </c>
      <c r="CG691" s="417"/>
      <c r="CH691" s="417"/>
      <c r="CI691" s="417"/>
      <c r="CJ691" s="417"/>
      <c r="CK691" s="417">
        <f>CL691+CM691+CN691+CO691</f>
        <v>500000</v>
      </c>
      <c r="CL691" s="417">
        <f>CL693+CL696+CL697</f>
        <v>500000</v>
      </c>
      <c r="CM691" s="417"/>
      <c r="CN691" s="417"/>
      <c r="CO691" s="417"/>
      <c r="CP691" s="417"/>
      <c r="CQ691" s="417"/>
      <c r="CR691" s="417"/>
      <c r="CS691" s="417"/>
      <c r="CT691" s="417"/>
      <c r="CU691" s="417"/>
      <c r="CV691" s="417"/>
      <c r="CW691" s="417"/>
      <c r="CX691" s="417"/>
      <c r="CY691" s="417"/>
      <c r="CZ691" s="417"/>
      <c r="DA691" s="417"/>
      <c r="DB691" s="417"/>
      <c r="DC691" s="418"/>
      <c r="DD691" s="418"/>
      <c r="DE691" s="418"/>
      <c r="DF691" s="418"/>
      <c r="DG691" s="416"/>
      <c r="DH691" s="416"/>
      <c r="DI691" s="416"/>
      <c r="DJ691" s="416"/>
      <c r="DK691" s="416"/>
      <c r="DL691" s="416"/>
      <c r="DM691" s="416"/>
      <c r="DN691" s="416"/>
      <c r="DO691" s="416"/>
      <c r="DP691" s="416"/>
      <c r="DQ691" s="416"/>
      <c r="DR691" s="416"/>
      <c r="DS691" s="416"/>
      <c r="DT691" s="416"/>
      <c r="DU691" s="416"/>
      <c r="DV691" s="416"/>
      <c r="DW691" s="416"/>
      <c r="DX691" s="416"/>
      <c r="DY691" s="416"/>
      <c r="DZ691" s="417"/>
      <c r="EA691" s="417"/>
      <c r="EB691" s="417"/>
      <c r="EC691" s="417"/>
      <c r="ED691" s="417"/>
      <c r="EE691" s="417"/>
      <c r="EF691" s="417"/>
      <c r="EG691" s="417"/>
      <c r="EH691" s="417"/>
      <c r="EI691" s="417"/>
      <c r="EJ691" s="417"/>
      <c r="EK691" s="417"/>
      <c r="EL691" s="417"/>
      <c r="EM691" s="417"/>
      <c r="EN691" s="417"/>
      <c r="EO691" s="417"/>
      <c r="EP691" s="417"/>
      <c r="EQ691" s="417"/>
      <c r="ER691" s="417"/>
      <c r="ES691" s="417"/>
      <c r="ET691" s="417"/>
      <c r="EU691" s="417"/>
      <c r="EV691" s="417"/>
      <c r="EW691" s="417"/>
      <c r="EX691" s="418"/>
      <c r="EY691" s="418"/>
      <c r="EZ691" s="418"/>
      <c r="FA691" s="418"/>
      <c r="FB691" s="418"/>
      <c r="FC691" s="417"/>
      <c r="FD691" s="417"/>
      <c r="FE691" s="418"/>
      <c r="FF691" s="418"/>
      <c r="FG691" s="417"/>
      <c r="FH691" s="417"/>
      <c r="FI691" s="418"/>
      <c r="FJ691" s="418"/>
      <c r="FK691" s="417"/>
      <c r="FL691" s="417"/>
      <c r="FM691" s="417"/>
      <c r="FN691" s="417"/>
      <c r="FO691" s="417"/>
      <c r="FP691" s="417"/>
      <c r="FQ691" s="417"/>
      <c r="FR691" s="418"/>
      <c r="FS691" s="418"/>
      <c r="FT691" s="417"/>
      <c r="FU691" s="417"/>
      <c r="FV691" s="418"/>
      <c r="FW691" s="418"/>
      <c r="FX691" s="417"/>
      <c r="FY691" s="417"/>
      <c r="FZ691" s="417"/>
      <c r="GA691" s="417"/>
      <c r="GB691" s="417"/>
      <c r="GC691" s="411"/>
      <c r="GD691" s="443"/>
      <c r="GE691" s="417"/>
      <c r="GF691" s="417"/>
      <c r="GG691" s="417"/>
      <c r="GH691" s="417"/>
      <c r="GI691" s="417"/>
      <c r="GJ691" s="417"/>
      <c r="GK691" s="417"/>
      <c r="GL691" s="416"/>
      <c r="GM691" s="416"/>
      <c r="GN691" s="416"/>
      <c r="GO691" s="416"/>
      <c r="GP691" s="416"/>
      <c r="GQ691" s="416"/>
      <c r="GR691" s="416"/>
      <c r="GS691" s="416"/>
      <c r="GT691" s="416"/>
      <c r="GU691" s="416"/>
      <c r="GV691" s="416"/>
      <c r="GW691" s="416"/>
      <c r="GX691" s="416"/>
      <c r="GY691" s="416"/>
      <c r="GZ691" s="416"/>
      <c r="HA691" s="416"/>
      <c r="HB691" s="416"/>
      <c r="HC691" s="416"/>
      <c r="HD691" s="416"/>
      <c r="HE691" s="416"/>
      <c r="HF691" s="416"/>
      <c r="HG691" s="416"/>
      <c r="HH691" s="416"/>
      <c r="HI691" s="416"/>
      <c r="HJ691" s="416"/>
      <c r="HK691" s="416"/>
      <c r="HL691" s="416"/>
      <c r="HM691" s="416"/>
      <c r="HN691" s="416"/>
      <c r="HO691" s="416"/>
      <c r="HP691" s="416"/>
      <c r="HQ691" s="416"/>
      <c r="HR691" s="416"/>
      <c r="HS691" s="416"/>
      <c r="HT691" s="416"/>
      <c r="HU691" s="416"/>
      <c r="HV691" s="416"/>
      <c r="HW691" s="416"/>
      <c r="HX691" s="416"/>
      <c r="HY691" s="416"/>
      <c r="HZ691" s="416"/>
      <c r="IA691" s="416"/>
      <c r="IB691" s="416"/>
      <c r="IC691" s="416"/>
      <c r="ID691" s="417"/>
      <c r="IE691" s="417"/>
      <c r="IF691" s="417"/>
      <c r="IG691" s="417"/>
      <c r="IH691" s="417"/>
      <c r="II691" s="417"/>
      <c r="IJ691" s="417"/>
      <c r="IK691" s="417"/>
      <c r="IL691" s="417"/>
      <c r="IM691" s="417"/>
      <c r="IN691" s="417"/>
      <c r="IO691" s="417"/>
      <c r="IP691" s="417"/>
      <c r="IQ691" s="417"/>
      <c r="IR691" s="417"/>
      <c r="IS691" s="417"/>
      <c r="IT691" s="417"/>
      <c r="IU691" s="417"/>
      <c r="IV691" s="417"/>
      <c r="IW691" s="417"/>
      <c r="IX691" s="417"/>
      <c r="IY691" s="417"/>
      <c r="IZ691" s="417"/>
      <c r="JA691" s="417"/>
      <c r="JB691" s="418"/>
      <c r="JC691" s="418"/>
      <c r="JD691" s="418"/>
      <c r="JE691" s="418"/>
      <c r="JF691" s="418"/>
      <c r="JG691" s="417"/>
      <c r="JH691" s="417"/>
      <c r="JI691" s="418"/>
      <c r="JJ691" s="418"/>
      <c r="JK691" s="417"/>
      <c r="JL691" s="417"/>
      <c r="JM691" s="418"/>
      <c r="JN691" s="418"/>
      <c r="JO691" s="417"/>
      <c r="JP691" s="417"/>
      <c r="JQ691" s="417"/>
      <c r="JR691" s="417"/>
      <c r="JS691" s="417"/>
      <c r="JT691" s="417"/>
      <c r="JU691" s="417"/>
      <c r="JV691" s="418"/>
      <c r="JW691" s="418"/>
      <c r="JX691" s="417"/>
      <c r="JY691" s="417"/>
      <c r="JZ691" s="418"/>
      <c r="KA691" s="418"/>
      <c r="KB691" s="417"/>
      <c r="KC691" s="417"/>
      <c r="KD691" s="417"/>
      <c r="KE691" s="417"/>
      <c r="KF691" s="417"/>
      <c r="KG691" s="411"/>
      <c r="KH691" s="443"/>
      <c r="KI691" s="417"/>
      <c r="KJ691" s="417"/>
      <c r="KK691" s="417"/>
      <c r="KL691" s="417"/>
      <c r="KM691" s="417"/>
      <c r="KN691" s="417"/>
      <c r="KO691" s="417"/>
      <c r="KP691" s="416"/>
      <c r="KQ691" s="416"/>
      <c r="KR691" s="416"/>
      <c r="KS691" s="416"/>
      <c r="KT691" s="416"/>
      <c r="KU691" s="416"/>
      <c r="KV691" s="416"/>
      <c r="KW691" s="416"/>
      <c r="KX691" s="416"/>
      <c r="KY691" s="416"/>
      <c r="KZ691" s="416"/>
      <c r="LA691" s="416"/>
      <c r="LB691" s="416"/>
      <c r="LC691" s="416"/>
      <c r="LD691" s="416"/>
      <c r="LE691" s="416"/>
      <c r="LF691" s="416"/>
      <c r="LG691" s="416"/>
      <c r="LH691" s="416"/>
      <c r="LI691" s="416"/>
      <c r="LJ691" s="416"/>
      <c r="LK691" s="416"/>
      <c r="LL691" s="416"/>
      <c r="LM691" s="416"/>
      <c r="LN691" s="416"/>
      <c r="LO691" s="416"/>
      <c r="LP691" s="416"/>
      <c r="LQ691" s="416"/>
      <c r="LR691" s="416"/>
      <c r="LS691" s="416"/>
      <c r="LT691" s="416"/>
      <c r="LU691" s="416"/>
      <c r="LV691" s="416"/>
      <c r="LW691" s="416"/>
      <c r="LX691" s="416"/>
      <c r="LY691" s="416"/>
      <c r="LZ691" s="416"/>
      <c r="MA691" s="416"/>
      <c r="MB691" s="416"/>
      <c r="MC691" s="416"/>
      <c r="MD691" s="416"/>
      <c r="ME691" s="416"/>
      <c r="MF691" s="416"/>
      <c r="MG691" s="416"/>
      <c r="MH691" s="417"/>
      <c r="MI691" s="417"/>
      <c r="MJ691" s="417"/>
      <c r="MK691" s="417"/>
      <c r="ML691" s="417"/>
      <c r="MM691" s="417"/>
      <c r="MN691" s="417"/>
      <c r="MO691" s="417"/>
      <c r="MP691" s="417"/>
      <c r="MQ691" s="417"/>
      <c r="MR691" s="417"/>
      <c r="MS691" s="417"/>
      <c r="MT691" s="417"/>
      <c r="MU691" s="417"/>
      <c r="MV691" s="417"/>
      <c r="MW691" s="417"/>
      <c r="MX691" s="417"/>
      <c r="MY691" s="417"/>
      <c r="MZ691" s="417"/>
      <c r="NA691" s="417"/>
      <c r="NB691" s="417"/>
      <c r="NC691" s="417"/>
      <c r="ND691" s="417"/>
      <c r="NE691" s="417"/>
      <c r="NF691" s="418"/>
      <c r="NG691" s="418"/>
      <c r="NH691" s="418"/>
      <c r="NI691" s="418"/>
      <c r="NJ691" s="418"/>
      <c r="NK691" s="417"/>
      <c r="NL691" s="417"/>
      <c r="NM691" s="418"/>
      <c r="NN691" s="418"/>
      <c r="NO691" s="417"/>
      <c r="NP691" s="417"/>
      <c r="NQ691" s="418"/>
      <c r="NR691" s="418"/>
      <c r="NS691" s="417"/>
      <c r="NT691" s="417"/>
      <c r="NU691" s="417"/>
      <c r="NV691" s="417"/>
      <c r="NW691" s="417"/>
      <c r="NX691" s="417"/>
      <c r="NY691" s="417"/>
      <c r="NZ691" s="418"/>
      <c r="OA691" s="418"/>
      <c r="OB691" s="417"/>
      <c r="OC691" s="417"/>
      <c r="OD691" s="418"/>
      <c r="OE691" s="418"/>
      <c r="OF691" s="417"/>
      <c r="OG691" s="417"/>
      <c r="OH691" s="417"/>
      <c r="OI691" s="417"/>
      <c r="OJ691" s="417"/>
      <c r="OK691" s="411"/>
      <c r="OL691" s="443"/>
      <c r="OM691" s="417"/>
      <c r="ON691" s="417"/>
      <c r="OO691" s="417"/>
      <c r="OP691" s="417"/>
      <c r="OQ691" s="417"/>
      <c r="OR691" s="417"/>
      <c r="OS691" s="417"/>
      <c r="OT691" s="416"/>
      <c r="OU691" s="416"/>
      <c r="OV691" s="416"/>
      <c r="OW691" s="416"/>
      <c r="OX691" s="416"/>
      <c r="OY691" s="416"/>
      <c r="OZ691" s="416"/>
      <c r="PA691" s="416"/>
      <c r="PB691" s="416"/>
      <c r="PC691" s="416"/>
      <c r="PD691" s="416"/>
      <c r="PE691" s="416"/>
      <c r="PF691" s="416"/>
      <c r="PG691" s="416"/>
      <c r="PH691" s="416"/>
      <c r="PI691" s="416"/>
      <c r="PJ691" s="416"/>
      <c r="PK691" s="416"/>
      <c r="PL691" s="416"/>
      <c r="PM691" s="416"/>
      <c r="PN691" s="416"/>
      <c r="PO691" s="416"/>
      <c r="PP691" s="416"/>
      <c r="PQ691" s="416"/>
      <c r="PR691" s="416"/>
      <c r="PS691" s="416"/>
      <c r="PT691" s="416"/>
      <c r="PU691" s="416"/>
      <c r="PV691" s="416"/>
      <c r="PW691" s="416"/>
      <c r="PX691" s="416"/>
      <c r="PY691" s="416"/>
      <c r="PZ691" s="416"/>
      <c r="QA691" s="416"/>
      <c r="QB691" s="416"/>
      <c r="QC691" s="416"/>
      <c r="QD691" s="416"/>
      <c r="QE691" s="416"/>
      <c r="QF691" s="416"/>
      <c r="QG691" s="416"/>
      <c r="QH691" s="416"/>
      <c r="QI691" s="416"/>
      <c r="QJ691" s="416"/>
      <c r="QK691" s="416"/>
      <c r="QL691" s="417"/>
      <c r="QM691" s="417"/>
      <c r="QN691" s="417"/>
      <c r="QO691" s="417"/>
      <c r="QP691" s="417"/>
      <c r="QQ691" s="417"/>
      <c r="QR691" s="417"/>
      <c r="QS691" s="417"/>
      <c r="QT691" s="417"/>
      <c r="QU691" s="417"/>
      <c r="QV691" s="417"/>
      <c r="QW691" s="417"/>
      <c r="QX691" s="417"/>
      <c r="QY691" s="417"/>
      <c r="QZ691" s="417"/>
      <c r="RA691" s="417"/>
      <c r="RB691" s="417"/>
      <c r="RC691" s="417"/>
      <c r="RD691" s="417"/>
      <c r="RE691" s="417"/>
      <c r="RF691" s="417"/>
      <c r="RG691" s="417"/>
      <c r="RH691" s="417"/>
      <c r="RI691" s="417"/>
      <c r="RJ691" s="418"/>
      <c r="RK691" s="418"/>
      <c r="RL691" s="418"/>
      <c r="RM691" s="418"/>
      <c r="RN691" s="418"/>
      <c r="RO691" s="417"/>
      <c r="RP691" s="417"/>
      <c r="RQ691" s="418"/>
      <c r="RR691" s="418"/>
      <c r="RS691" s="417"/>
      <c r="RT691" s="417"/>
      <c r="RU691" s="418"/>
      <c r="RV691" s="418"/>
      <c r="RW691" s="417"/>
      <c r="RX691" s="417"/>
      <c r="RY691" s="417"/>
      <c r="RZ691" s="417"/>
      <c r="SA691" s="417"/>
      <c r="SB691" s="417"/>
      <c r="SC691" s="417"/>
      <c r="SD691" s="418"/>
      <c r="SE691" s="418"/>
      <c r="SF691" s="417"/>
      <c r="SG691" s="417"/>
      <c r="SH691" s="418"/>
      <c r="SI691" s="418"/>
      <c r="SJ691" s="417"/>
      <c r="SK691" s="417"/>
      <c r="SL691" s="417"/>
      <c r="SM691" s="417"/>
      <c r="SN691" s="417"/>
      <c r="SO691" s="411"/>
      <c r="SP691" s="443"/>
      <c r="SQ691" s="417"/>
      <c r="SR691" s="417"/>
      <c r="SS691" s="417"/>
      <c r="ST691" s="417"/>
      <c r="SU691" s="417"/>
      <c r="SV691" s="417"/>
      <c r="SW691" s="417"/>
      <c r="SX691" s="416"/>
      <c r="SY691" s="416"/>
      <c r="SZ691" s="416"/>
      <c r="TA691" s="416"/>
      <c r="TB691" s="416"/>
      <c r="TC691" s="416"/>
      <c r="TD691" s="416"/>
      <c r="TE691" s="416"/>
      <c r="TF691" s="416"/>
      <c r="TG691" s="416"/>
      <c r="TH691" s="416"/>
      <c r="TI691" s="416"/>
      <c r="TJ691" s="416"/>
      <c r="TK691" s="416"/>
      <c r="TL691" s="416"/>
      <c r="TM691" s="416"/>
      <c r="TN691" s="416"/>
      <c r="TO691" s="416"/>
      <c r="TP691" s="416"/>
      <c r="TQ691" s="416"/>
      <c r="TR691" s="416"/>
      <c r="TS691" s="416"/>
      <c r="TT691" s="416"/>
      <c r="TU691" s="416"/>
      <c r="TV691" s="416"/>
      <c r="TW691" s="416"/>
      <c r="TX691" s="416"/>
      <c r="TY691" s="416"/>
      <c r="TZ691" s="416"/>
      <c r="UA691" s="416"/>
      <c r="UB691" s="416"/>
      <c r="UC691" s="416"/>
      <c r="UD691" s="416"/>
      <c r="UE691" s="416"/>
      <c r="UF691" s="416"/>
      <c r="UG691" s="416"/>
      <c r="UH691" s="416"/>
      <c r="UI691" s="416"/>
      <c r="UJ691" s="416"/>
      <c r="UK691" s="416"/>
      <c r="UL691" s="416"/>
      <c r="UM691" s="416"/>
      <c r="UN691" s="416"/>
      <c r="UO691" s="416"/>
      <c r="UP691" s="417"/>
      <c r="UQ691" s="417"/>
      <c r="UR691" s="417"/>
      <c r="US691" s="417"/>
      <c r="UT691" s="417"/>
      <c r="UU691" s="417"/>
      <c r="UV691" s="417"/>
      <c r="UW691" s="417"/>
      <c r="UX691" s="417"/>
      <c r="UY691" s="417"/>
      <c r="UZ691" s="417"/>
      <c r="VA691" s="417"/>
      <c r="VB691" s="417"/>
      <c r="VC691" s="417"/>
      <c r="VD691" s="417"/>
      <c r="VE691" s="417"/>
      <c r="VF691" s="417"/>
      <c r="VG691" s="417"/>
      <c r="VH691" s="417"/>
      <c r="VI691" s="417"/>
      <c r="VJ691" s="417"/>
      <c r="VK691" s="417"/>
      <c r="VL691" s="417"/>
      <c r="VM691" s="417"/>
      <c r="VN691" s="418"/>
      <c r="VO691" s="418"/>
      <c r="VP691" s="418"/>
      <c r="VQ691" s="418"/>
      <c r="VR691" s="418"/>
      <c r="VS691" s="417"/>
      <c r="VT691" s="417"/>
      <c r="VU691" s="418"/>
      <c r="VV691" s="418"/>
      <c r="VW691" s="417"/>
      <c r="VX691" s="417"/>
      <c r="VY691" s="418"/>
      <c r="VZ691" s="418"/>
      <c r="WA691" s="417"/>
      <c r="WB691" s="417"/>
      <c r="WC691" s="417"/>
      <c r="WD691" s="417"/>
      <c r="WE691" s="417"/>
      <c r="WF691" s="417"/>
      <c r="WG691" s="417"/>
      <c r="WH691" s="418"/>
      <c r="WI691" s="418"/>
      <c r="WJ691" s="417"/>
      <c r="WK691" s="417"/>
      <c r="WL691" s="418"/>
      <c r="WM691" s="418"/>
      <c r="WN691" s="417"/>
      <c r="WO691" s="417"/>
      <c r="WP691" s="417"/>
      <c r="WQ691" s="417"/>
      <c r="WR691" s="417"/>
      <c r="WS691" s="411"/>
      <c r="WT691" s="443"/>
      <c r="WU691" s="417"/>
      <c r="WV691" s="417"/>
      <c r="WW691" s="417"/>
      <c r="WX691" s="417"/>
      <c r="WY691" s="417"/>
      <c r="WZ691" s="417"/>
      <c r="XA691" s="417"/>
      <c r="XB691" s="416"/>
      <c r="XC691" s="416"/>
      <c r="XD691" s="416"/>
      <c r="XE691" s="416"/>
      <c r="XF691" s="416"/>
      <c r="XG691" s="416"/>
      <c r="XH691" s="416"/>
      <c r="XI691" s="416"/>
      <c r="XJ691" s="416"/>
      <c r="XK691" s="416"/>
      <c r="XL691" s="416"/>
      <c r="XM691" s="416"/>
      <c r="XN691" s="416"/>
      <c r="XO691" s="416"/>
      <c r="XP691" s="416"/>
      <c r="XQ691" s="416"/>
      <c r="XR691" s="416"/>
      <c r="XS691" s="416"/>
      <c r="XT691" s="416"/>
      <c r="XU691" s="416"/>
      <c r="XV691" s="416"/>
      <c r="XW691" s="416"/>
      <c r="XX691" s="416"/>
      <c r="XY691" s="416"/>
      <c r="XZ691" s="416"/>
      <c r="YA691" s="416"/>
      <c r="YB691" s="416"/>
      <c r="YC691" s="416"/>
      <c r="YD691" s="416"/>
      <c r="YE691" s="416"/>
      <c r="YF691" s="416"/>
      <c r="YG691" s="416"/>
      <c r="YH691" s="416"/>
      <c r="YI691" s="416"/>
      <c r="YJ691" s="416"/>
      <c r="YK691" s="416"/>
      <c r="YL691" s="416"/>
      <c r="YM691" s="416"/>
      <c r="YN691" s="416"/>
      <c r="YO691" s="416"/>
      <c r="YP691" s="416"/>
      <c r="YQ691" s="416"/>
      <c r="YR691" s="416"/>
      <c r="YS691" s="416"/>
      <c r="YT691" s="417"/>
      <c r="YU691" s="417"/>
      <c r="YV691" s="417"/>
      <c r="YW691" s="417"/>
      <c r="YX691" s="417"/>
      <c r="YY691" s="417"/>
      <c r="YZ691" s="417"/>
      <c r="ZA691" s="417"/>
      <c r="ZB691" s="417"/>
      <c r="ZC691" s="417"/>
      <c r="ZD691" s="417"/>
      <c r="ZE691" s="417"/>
      <c r="ZF691" s="417"/>
      <c r="ZG691" s="417"/>
      <c r="ZH691" s="417"/>
      <c r="ZI691" s="417"/>
      <c r="ZJ691" s="417"/>
      <c r="ZK691" s="417"/>
      <c r="ZL691" s="417"/>
      <c r="ZM691" s="417"/>
      <c r="ZN691" s="417"/>
      <c r="ZO691" s="417"/>
      <c r="ZP691" s="417"/>
      <c r="ZQ691" s="417"/>
      <c r="ZR691" s="418"/>
      <c r="ZS691" s="418"/>
      <c r="ZT691" s="418"/>
      <c r="ZU691" s="418"/>
      <c r="ZV691" s="418"/>
      <c r="ZW691" s="417"/>
      <c r="ZX691" s="417"/>
      <c r="ZY691" s="418"/>
      <c r="ZZ691" s="418"/>
      <c r="AAA691" s="417"/>
      <c r="AAB691" s="417"/>
      <c r="AAC691" s="418"/>
      <c r="AAD691" s="418"/>
      <c r="AAE691" s="417"/>
      <c r="AAF691" s="417"/>
      <c r="AAG691" s="417"/>
      <c r="AAH691" s="417"/>
      <c r="AAI691" s="417"/>
      <c r="AAJ691" s="417"/>
      <c r="AAK691" s="417"/>
      <c r="AAL691" s="418"/>
      <c r="AAM691" s="418"/>
      <c r="AAN691" s="417"/>
      <c r="AAO691" s="417"/>
      <c r="AAP691" s="418"/>
      <c r="AAQ691" s="418"/>
      <c r="AAR691" s="417"/>
      <c r="AAS691" s="417"/>
      <c r="AAT691" s="417"/>
      <c r="AAU691" s="417"/>
      <c r="AAV691" s="417"/>
      <c r="AAW691" s="411"/>
      <c r="AAX691" s="443"/>
      <c r="AAY691" s="417"/>
      <c r="AAZ691" s="417"/>
      <c r="ABA691" s="417"/>
      <c r="ABB691" s="417"/>
      <c r="ABC691" s="417"/>
      <c r="ABD691" s="417"/>
      <c r="ABE691" s="417"/>
      <c r="ABF691" s="416"/>
      <c r="ABG691" s="416"/>
      <c r="ABH691" s="416"/>
      <c r="ABI691" s="416"/>
      <c r="ABJ691" s="416"/>
      <c r="ABK691" s="416"/>
      <c r="ABL691" s="416"/>
      <c r="ABM691" s="416"/>
      <c r="ABN691" s="416"/>
      <c r="ABO691" s="416"/>
      <c r="ABP691" s="416"/>
      <c r="ABQ691" s="416"/>
      <c r="ABR691" s="416"/>
      <c r="ABS691" s="416"/>
      <c r="ABT691" s="416"/>
      <c r="ABU691" s="416"/>
      <c r="ABV691" s="416"/>
      <c r="ABW691" s="416"/>
      <c r="ABX691" s="416"/>
      <c r="ABY691" s="416"/>
      <c r="ABZ691" s="416"/>
      <c r="ACA691" s="416"/>
      <c r="ACB691" s="416"/>
      <c r="ACC691" s="416"/>
      <c r="ACD691" s="416"/>
      <c r="ACE691" s="416"/>
      <c r="ACF691" s="416"/>
      <c r="ACG691" s="416"/>
      <c r="ACH691" s="416"/>
      <c r="ACI691" s="416"/>
      <c r="ACJ691" s="416"/>
      <c r="ACK691" s="416"/>
      <c r="ACL691" s="416"/>
      <c r="ACM691" s="416"/>
      <c r="ACN691" s="416"/>
      <c r="ACO691" s="416"/>
      <c r="ACP691" s="416"/>
      <c r="ACQ691" s="416"/>
      <c r="ACR691" s="416"/>
      <c r="ACS691" s="416"/>
      <c r="ACT691" s="416"/>
      <c r="ACU691" s="416"/>
      <c r="ACV691" s="416"/>
      <c r="ACW691" s="416"/>
      <c r="ACX691" s="417"/>
      <c r="ACY691" s="417"/>
      <c r="ACZ691" s="417"/>
      <c r="ADA691" s="417"/>
      <c r="ADB691" s="417"/>
      <c r="ADC691" s="417"/>
      <c r="ADD691" s="417"/>
      <c r="ADE691" s="417"/>
      <c r="ADF691" s="417"/>
      <c r="ADG691" s="417"/>
      <c r="ADH691" s="417"/>
      <c r="ADI691" s="417"/>
      <c r="ADJ691" s="417"/>
      <c r="ADK691" s="417"/>
      <c r="ADL691" s="417"/>
      <c r="ADM691" s="417"/>
      <c r="ADN691" s="417"/>
      <c r="ADO691" s="417"/>
      <c r="ADP691" s="417"/>
      <c r="ADQ691" s="417"/>
      <c r="ADR691" s="417"/>
      <c r="ADS691" s="417"/>
      <c r="ADT691" s="417"/>
      <c r="ADU691" s="417"/>
      <c r="ADV691" s="418"/>
      <c r="ADW691" s="418"/>
      <c r="ADX691" s="418"/>
      <c r="ADY691" s="418"/>
      <c r="ADZ691" s="418"/>
      <c r="AEA691" s="417"/>
      <c r="AEB691" s="417"/>
      <c r="AEC691" s="418"/>
      <c r="AED691" s="418"/>
      <c r="AEE691" s="417"/>
      <c r="AEF691" s="417"/>
      <c r="AEG691" s="418"/>
      <c r="AEH691" s="418"/>
      <c r="AEI691" s="417"/>
      <c r="AEJ691" s="417"/>
      <c r="AEK691" s="417"/>
      <c r="AEL691" s="417"/>
      <c r="AEM691" s="417"/>
      <c r="AEN691" s="417"/>
      <c r="AEO691" s="417"/>
      <c r="AEP691" s="418"/>
      <c r="AEQ691" s="418"/>
      <c r="AER691" s="417"/>
      <c r="AES691" s="417"/>
      <c r="AET691" s="418"/>
      <c r="AEU691" s="418"/>
      <c r="AEV691" s="417"/>
      <c r="AEW691" s="417"/>
      <c r="AEX691" s="417"/>
      <c r="AEY691" s="417"/>
      <c r="AEZ691" s="417"/>
      <c r="AFA691" s="411"/>
      <c r="AFB691" s="443"/>
      <c r="AFC691" s="417"/>
      <c r="AFD691" s="417"/>
      <c r="AFE691" s="417"/>
      <c r="AFF691" s="417"/>
      <c r="AFG691" s="417"/>
      <c r="AFH691" s="417"/>
      <c r="AFI691" s="417"/>
      <c r="AFJ691" s="416"/>
      <c r="AFK691" s="416"/>
      <c r="AFL691" s="416"/>
      <c r="AFM691" s="416"/>
      <c r="AFN691" s="416"/>
      <c r="AFO691" s="416"/>
      <c r="AFP691" s="416"/>
      <c r="AFQ691" s="416"/>
      <c r="AFR691" s="416"/>
      <c r="AFS691" s="416"/>
      <c r="AFT691" s="416"/>
      <c r="AFU691" s="416"/>
      <c r="AFV691" s="416"/>
      <c r="AFW691" s="416"/>
      <c r="AFX691" s="416"/>
      <c r="AFY691" s="416"/>
      <c r="AFZ691" s="416"/>
      <c r="AGA691" s="416"/>
      <c r="AGB691" s="416"/>
      <c r="AGC691" s="416"/>
      <c r="AGD691" s="416"/>
      <c r="AGE691" s="416"/>
      <c r="AGF691" s="416"/>
      <c r="AGG691" s="416"/>
      <c r="AGH691" s="416"/>
      <c r="AGI691" s="416"/>
      <c r="AGJ691" s="416"/>
      <c r="AGK691" s="416"/>
      <c r="AGL691" s="416"/>
      <c r="AGM691" s="416"/>
      <c r="AGN691" s="416"/>
      <c r="AGO691" s="416"/>
      <c r="AGP691" s="416"/>
      <c r="AGQ691" s="416"/>
      <c r="AGR691" s="416"/>
      <c r="AGS691" s="416"/>
      <c r="AGT691" s="416"/>
      <c r="AGU691" s="416"/>
      <c r="AGV691" s="416"/>
      <c r="AGW691" s="416"/>
      <c r="AGX691" s="416"/>
      <c r="AGY691" s="416"/>
      <c r="AGZ691" s="416"/>
      <c r="AHA691" s="416"/>
      <c r="AHB691" s="417"/>
      <c r="AHC691" s="417"/>
      <c r="AHD691" s="417"/>
      <c r="AHE691" s="417"/>
      <c r="AHF691" s="417"/>
      <c r="AHG691" s="417"/>
      <c r="AHH691" s="417"/>
      <c r="AHI691" s="417"/>
      <c r="AHJ691" s="417"/>
      <c r="AHK691" s="417"/>
      <c r="AHL691" s="417"/>
      <c r="AHM691" s="417"/>
      <c r="AHN691" s="417"/>
      <c r="AHO691" s="417"/>
      <c r="AHP691" s="417"/>
      <c r="AHQ691" s="417"/>
      <c r="AHR691" s="417"/>
      <c r="AHS691" s="417"/>
      <c r="AHT691" s="417"/>
      <c r="AHU691" s="417"/>
      <c r="AHV691" s="417"/>
      <c r="AHW691" s="417"/>
      <c r="AHX691" s="417"/>
      <c r="AHY691" s="417"/>
      <c r="AHZ691" s="418"/>
      <c r="AIA691" s="418"/>
      <c r="AIB691" s="418"/>
      <c r="AIC691" s="418"/>
      <c r="AID691" s="418"/>
      <c r="AIE691" s="417"/>
      <c r="AIF691" s="417"/>
      <c r="AIG691" s="418"/>
      <c r="AIH691" s="418"/>
      <c r="AII691" s="417"/>
      <c r="AIJ691" s="417"/>
      <c r="AIK691" s="418"/>
      <c r="AIL691" s="418"/>
      <c r="AIM691" s="417"/>
      <c r="AIN691" s="417"/>
      <c r="AIO691" s="417"/>
      <c r="AIP691" s="417"/>
      <c r="AIQ691" s="417"/>
      <c r="AIR691" s="417"/>
      <c r="AIS691" s="417"/>
      <c r="AIT691" s="418"/>
      <c r="AIU691" s="418"/>
      <c r="AIV691" s="417"/>
      <c r="AIW691" s="417"/>
      <c r="AIX691" s="418"/>
      <c r="AIY691" s="418"/>
      <c r="AIZ691" s="417"/>
      <c r="AJA691" s="417"/>
      <c r="AJB691" s="417"/>
      <c r="AJC691" s="417"/>
      <c r="AJD691" s="417"/>
      <c r="AJE691" s="411"/>
      <c r="AJF691" s="443"/>
      <c r="AJG691" s="417"/>
      <c r="AJH691" s="417"/>
      <c r="AJI691" s="417"/>
      <c r="AJJ691" s="417"/>
      <c r="AJK691" s="417"/>
      <c r="AJL691" s="417"/>
      <c r="AJM691" s="417"/>
      <c r="AJN691" s="416"/>
      <c r="AJO691" s="416"/>
      <c r="AJP691" s="416"/>
      <c r="AJQ691" s="416"/>
      <c r="AJR691" s="416"/>
      <c r="AJS691" s="416"/>
      <c r="AJT691" s="416"/>
      <c r="AJU691" s="416"/>
      <c r="AJV691" s="416"/>
      <c r="AJW691" s="416"/>
      <c r="AJX691" s="416"/>
      <c r="AJY691" s="416"/>
      <c r="AJZ691" s="416"/>
      <c r="AKA691" s="416"/>
      <c r="AKB691" s="416"/>
      <c r="AKC691" s="416"/>
      <c r="AKD691" s="416"/>
      <c r="AKE691" s="416"/>
      <c r="AKF691" s="416"/>
      <c r="AKG691" s="416"/>
      <c r="AKH691" s="416"/>
      <c r="AKI691" s="416"/>
      <c r="AKJ691" s="416"/>
      <c r="AKK691" s="416"/>
      <c r="AKL691" s="416"/>
      <c r="AKM691" s="416"/>
      <c r="AKN691" s="416"/>
      <c r="AKO691" s="416"/>
      <c r="AKP691" s="416"/>
      <c r="AKQ691" s="416"/>
      <c r="AKR691" s="416"/>
      <c r="AKS691" s="416"/>
      <c r="AKT691" s="416"/>
      <c r="AKU691" s="416"/>
      <c r="AKV691" s="416"/>
      <c r="AKW691" s="416"/>
      <c r="AKX691" s="416"/>
      <c r="AKY691" s="416"/>
      <c r="AKZ691" s="416"/>
      <c r="ALA691" s="416"/>
      <c r="ALB691" s="416"/>
      <c r="ALC691" s="416"/>
      <c r="ALD691" s="416"/>
      <c r="ALE691" s="416"/>
      <c r="ALF691" s="417"/>
      <c r="ALG691" s="417"/>
      <c r="ALH691" s="417"/>
      <c r="ALI691" s="417"/>
      <c r="ALJ691" s="417"/>
      <c r="ALK691" s="417"/>
      <c r="ALL691" s="417"/>
      <c r="ALM691" s="417"/>
      <c r="ALN691" s="417"/>
      <c r="ALO691" s="417"/>
      <c r="ALP691" s="417"/>
      <c r="ALQ691" s="417"/>
      <c r="ALR691" s="417"/>
      <c r="ALS691" s="417"/>
      <c r="ALT691" s="417"/>
      <c r="ALU691" s="417"/>
      <c r="ALV691" s="417"/>
      <c r="ALW691" s="417"/>
      <c r="ALX691" s="417"/>
      <c r="ALY691" s="417"/>
      <c r="ALZ691" s="417"/>
      <c r="AMA691" s="417"/>
      <c r="AMB691" s="417"/>
      <c r="AMC691" s="417"/>
      <c r="AMD691" s="418"/>
      <c r="AME691" s="418"/>
      <c r="AMF691" s="418"/>
      <c r="AMG691" s="418"/>
      <c r="AMH691" s="418"/>
      <c r="AMI691" s="417"/>
      <c r="AMJ691" s="417"/>
      <c r="AMK691" s="418"/>
      <c r="AML691" s="418"/>
      <c r="AMM691" s="417"/>
      <c r="AMN691" s="417"/>
      <c r="AMO691" s="418"/>
      <c r="AMP691" s="418"/>
      <c r="AMQ691" s="417"/>
      <c r="AMR691" s="417"/>
      <c r="AMS691" s="417"/>
      <c r="AMT691" s="417"/>
      <c r="AMU691" s="417"/>
      <c r="AMV691" s="417"/>
      <c r="AMW691" s="417"/>
      <c r="AMX691" s="418"/>
      <c r="AMY691" s="418"/>
      <c r="AMZ691" s="417"/>
      <c r="ANA691" s="417"/>
      <c r="ANB691" s="418"/>
      <c r="ANC691" s="418"/>
      <c r="AND691" s="417"/>
      <c r="ANE691" s="417"/>
      <c r="ANF691" s="417"/>
      <c r="ANG691" s="417"/>
      <c r="ANH691" s="417"/>
      <c r="ANI691" s="411"/>
      <c r="ANJ691" s="443"/>
      <c r="ANK691" s="417"/>
      <c r="ANL691" s="417"/>
      <c r="ANM691" s="417"/>
      <c r="ANN691" s="417"/>
      <c r="ANO691" s="417"/>
      <c r="ANP691" s="417"/>
      <c r="ANQ691" s="417"/>
      <c r="ANR691" s="416"/>
      <c r="ANS691" s="416"/>
      <c r="ANT691" s="416"/>
      <c r="ANU691" s="416"/>
      <c r="ANV691" s="416"/>
      <c r="ANW691" s="416"/>
      <c r="ANX691" s="416"/>
      <c r="ANY691" s="416"/>
      <c r="ANZ691" s="416"/>
      <c r="AOA691" s="416"/>
      <c r="AOB691" s="416"/>
      <c r="AOC691" s="416"/>
      <c r="AOD691" s="416"/>
      <c r="AOE691" s="416"/>
      <c r="AOF691" s="416"/>
      <c r="AOG691" s="416"/>
      <c r="AOH691" s="416"/>
      <c r="AOI691" s="416"/>
      <c r="AOJ691" s="416"/>
      <c r="AOK691" s="416"/>
      <c r="AOL691" s="416"/>
      <c r="AOM691" s="416"/>
      <c r="AON691" s="416"/>
      <c r="AOO691" s="416"/>
      <c r="AOP691" s="416"/>
      <c r="AOQ691" s="416"/>
      <c r="AOR691" s="416"/>
      <c r="AOS691" s="416"/>
      <c r="AOT691" s="416"/>
      <c r="AOU691" s="416"/>
      <c r="AOV691" s="416"/>
      <c r="AOW691" s="416"/>
      <c r="AOX691" s="416"/>
      <c r="AOY691" s="416"/>
      <c r="AOZ691" s="416"/>
      <c r="APA691" s="416"/>
      <c r="APB691" s="416"/>
      <c r="APC691" s="416"/>
      <c r="APD691" s="416"/>
      <c r="APE691" s="416"/>
      <c r="APF691" s="416"/>
      <c r="APG691" s="416"/>
      <c r="APH691" s="416"/>
      <c r="API691" s="416"/>
      <c r="APJ691" s="417"/>
      <c r="APK691" s="417"/>
      <c r="APL691" s="417"/>
      <c r="APM691" s="417"/>
      <c r="APN691" s="417"/>
      <c r="APO691" s="417"/>
      <c r="APP691" s="417"/>
      <c r="APQ691" s="417"/>
      <c r="APR691" s="417"/>
      <c r="APS691" s="417"/>
      <c r="APT691" s="417"/>
      <c r="APU691" s="417"/>
      <c r="APV691" s="417"/>
      <c r="APW691" s="417"/>
      <c r="APX691" s="417"/>
      <c r="APY691" s="417"/>
      <c r="APZ691" s="417"/>
      <c r="AQA691" s="417"/>
      <c r="AQB691" s="417"/>
      <c r="AQC691" s="417"/>
      <c r="AQD691" s="417"/>
      <c r="AQE691" s="417"/>
      <c r="AQF691" s="417"/>
      <c r="AQG691" s="417"/>
      <c r="AQH691" s="418"/>
      <c r="AQI691" s="418"/>
      <c r="AQJ691" s="418"/>
      <c r="AQK691" s="418"/>
      <c r="AQL691" s="418"/>
      <c r="AQM691" s="417"/>
      <c r="AQN691" s="417"/>
      <c r="AQO691" s="418"/>
      <c r="AQP691" s="418"/>
      <c r="AQQ691" s="417"/>
      <c r="AQR691" s="417"/>
      <c r="AQS691" s="418"/>
      <c r="AQT691" s="418"/>
      <c r="AQU691" s="417"/>
      <c r="AQV691" s="417"/>
      <c r="AQW691" s="417"/>
      <c r="AQX691" s="417"/>
      <c r="AQY691" s="417"/>
      <c r="AQZ691" s="417"/>
      <c r="ARA691" s="417"/>
      <c r="ARB691" s="418"/>
      <c r="ARC691" s="418"/>
      <c r="ARD691" s="417"/>
      <c r="ARE691" s="417"/>
      <c r="ARF691" s="418"/>
      <c r="ARG691" s="418"/>
      <c r="ARH691" s="417"/>
      <c r="ARI691" s="417"/>
      <c r="ARJ691" s="417"/>
      <c r="ARK691" s="417"/>
      <c r="ARL691" s="417"/>
      <c r="ARM691" s="411"/>
      <c r="ARN691" s="443"/>
      <c r="ARO691" s="417"/>
      <c r="ARP691" s="417"/>
      <c r="ARQ691" s="417"/>
      <c r="ARR691" s="417"/>
      <c r="ARS691" s="417"/>
      <c r="ART691" s="417"/>
      <c r="ARU691" s="417"/>
      <c r="ARV691" s="416"/>
      <c r="ARW691" s="416"/>
      <c r="ARX691" s="416"/>
      <c r="ARY691" s="416"/>
      <c r="ARZ691" s="416"/>
      <c r="ASA691" s="416"/>
      <c r="ASB691" s="416"/>
      <c r="ASC691" s="416"/>
      <c r="ASD691" s="416"/>
      <c r="ASE691" s="416"/>
      <c r="ASF691" s="416"/>
      <c r="ASG691" s="416"/>
      <c r="ASH691" s="416"/>
      <c r="ASI691" s="416"/>
      <c r="ASJ691" s="416"/>
      <c r="ASK691" s="416"/>
      <c r="ASL691" s="416"/>
      <c r="ASM691" s="416"/>
      <c r="ASN691" s="416"/>
      <c r="ASO691" s="416"/>
      <c r="ASP691" s="416"/>
      <c r="ASQ691" s="416"/>
      <c r="ASR691" s="416"/>
      <c r="ASS691" s="416"/>
      <c r="AST691" s="416"/>
      <c r="ASU691" s="416"/>
      <c r="ASV691" s="416"/>
      <c r="ASW691" s="416"/>
      <c r="ASX691" s="416"/>
      <c r="ASY691" s="416"/>
      <c r="ASZ691" s="416"/>
      <c r="ATA691" s="416"/>
      <c r="ATB691" s="416"/>
      <c r="ATC691" s="416"/>
      <c r="ATD691" s="416"/>
      <c r="ATE691" s="416"/>
      <c r="ATF691" s="416"/>
      <c r="ATG691" s="416"/>
      <c r="ATH691" s="416"/>
      <c r="ATI691" s="416"/>
      <c r="ATJ691" s="416"/>
      <c r="ATK691" s="416"/>
      <c r="ATL691" s="416"/>
      <c r="ATM691" s="416"/>
      <c r="ATN691" s="417"/>
      <c r="ATO691" s="417"/>
      <c r="ATP691" s="417"/>
      <c r="ATQ691" s="417"/>
      <c r="ATR691" s="417"/>
      <c r="ATS691" s="417"/>
      <c r="ATT691" s="417"/>
      <c r="ATU691" s="417"/>
      <c r="ATV691" s="417"/>
      <c r="ATW691" s="417"/>
      <c r="ATX691" s="417"/>
      <c r="ATY691" s="417"/>
      <c r="ATZ691" s="417"/>
      <c r="AUA691" s="417"/>
      <c r="AUB691" s="417"/>
      <c r="AUC691" s="417"/>
      <c r="AUD691" s="417"/>
      <c r="AUE691" s="417"/>
      <c r="AUF691" s="417"/>
      <c r="AUG691" s="417"/>
      <c r="AUH691" s="417"/>
      <c r="AUI691" s="417"/>
      <c r="AUJ691" s="417"/>
      <c r="AUK691" s="417"/>
      <c r="AUL691" s="418"/>
      <c r="AUM691" s="418"/>
      <c r="AUN691" s="418"/>
      <c r="AUO691" s="418"/>
      <c r="AUP691" s="418"/>
      <c r="AUQ691" s="417"/>
      <c r="AUR691" s="417"/>
      <c r="AUS691" s="418"/>
      <c r="AUT691" s="418"/>
      <c r="AUU691" s="417"/>
      <c r="AUV691" s="417"/>
      <c r="AUW691" s="418"/>
      <c r="AUX691" s="418"/>
      <c r="AUY691" s="417"/>
      <c r="AUZ691" s="417"/>
      <c r="AVA691" s="417"/>
      <c r="AVB691" s="417"/>
      <c r="AVC691" s="417"/>
      <c r="AVD691" s="417"/>
      <c r="AVE691" s="417"/>
      <c r="AVF691" s="418"/>
      <c r="AVG691" s="418"/>
      <c r="AVH691" s="417"/>
      <c r="AVI691" s="417"/>
      <c r="AVJ691" s="418"/>
      <c r="AVK691" s="418"/>
      <c r="AVL691" s="417"/>
      <c r="AVM691" s="417"/>
      <c r="AVN691" s="417"/>
      <c r="AVO691" s="417"/>
      <c r="AVP691" s="417"/>
      <c r="AVQ691" s="411"/>
      <c r="AVR691" s="443"/>
      <c r="AVS691" s="417"/>
      <c r="AVT691" s="417"/>
      <c r="AVU691" s="417"/>
      <c r="AVV691" s="417"/>
      <c r="AVW691" s="417"/>
      <c r="AVX691" s="417"/>
      <c r="AVY691" s="417"/>
      <c r="AVZ691" s="416"/>
      <c r="AWA691" s="416"/>
      <c r="AWB691" s="416"/>
      <c r="AWC691" s="416"/>
      <c r="AWD691" s="416"/>
      <c r="AWE691" s="416"/>
      <c r="AWF691" s="416"/>
      <c r="AWG691" s="416"/>
      <c r="AWH691" s="416"/>
      <c r="AWI691" s="416"/>
      <c r="AWJ691" s="416"/>
      <c r="AWK691" s="416"/>
      <c r="AWL691" s="416"/>
      <c r="AWM691" s="416"/>
      <c r="AWN691" s="416"/>
      <c r="AWO691" s="416"/>
      <c r="AWP691" s="416"/>
      <c r="AWQ691" s="416"/>
      <c r="AWR691" s="416"/>
      <c r="AWS691" s="416"/>
      <c r="AWT691" s="416"/>
      <c r="AWU691" s="416"/>
      <c r="AWV691" s="416"/>
      <c r="AWW691" s="416"/>
      <c r="AWX691" s="416"/>
      <c r="AWY691" s="416"/>
      <c r="AWZ691" s="416"/>
      <c r="AXA691" s="416"/>
      <c r="AXB691" s="416"/>
      <c r="AXC691" s="416"/>
      <c r="AXD691" s="416"/>
      <c r="AXE691" s="416"/>
      <c r="AXF691" s="416"/>
      <c r="AXG691" s="416"/>
      <c r="AXH691" s="416"/>
      <c r="AXI691" s="416"/>
      <c r="AXJ691" s="416"/>
      <c r="AXK691" s="416"/>
      <c r="AXL691" s="416"/>
      <c r="AXM691" s="416"/>
      <c r="AXN691" s="416"/>
      <c r="AXO691" s="416"/>
      <c r="AXP691" s="416"/>
      <c r="AXQ691" s="416"/>
      <c r="AXR691" s="417"/>
      <c r="AXS691" s="417"/>
      <c r="AXT691" s="417"/>
      <c r="AXU691" s="417"/>
      <c r="AXV691" s="417"/>
      <c r="AXW691" s="417"/>
      <c r="AXX691" s="417"/>
      <c r="AXY691" s="417"/>
      <c r="AXZ691" s="417"/>
      <c r="AYA691" s="417"/>
      <c r="AYB691" s="417"/>
      <c r="AYC691" s="417"/>
      <c r="AYD691" s="417"/>
      <c r="AYE691" s="417"/>
      <c r="AYF691" s="417"/>
      <c r="AYG691" s="417"/>
      <c r="AYH691" s="417"/>
      <c r="AYI691" s="417"/>
      <c r="AYJ691" s="417"/>
      <c r="AYK691" s="417"/>
      <c r="AYL691" s="417"/>
      <c r="AYM691" s="417"/>
      <c r="AYN691" s="417"/>
      <c r="AYO691" s="417"/>
      <c r="AYP691" s="418"/>
      <c r="AYQ691" s="418"/>
      <c r="AYR691" s="418"/>
      <c r="AYS691" s="418"/>
      <c r="AYT691" s="418"/>
      <c r="AYU691" s="417"/>
      <c r="AYV691" s="417"/>
      <c r="AYW691" s="418"/>
      <c r="AYX691" s="418"/>
      <c r="AYY691" s="417"/>
      <c r="AYZ691" s="417"/>
      <c r="AZA691" s="418"/>
      <c r="AZB691" s="418"/>
      <c r="AZC691" s="417"/>
      <c r="AZD691" s="417"/>
      <c r="AZE691" s="417"/>
      <c r="AZF691" s="417"/>
      <c r="AZG691" s="417"/>
      <c r="AZH691" s="417"/>
      <c r="AZI691" s="417"/>
      <c r="AZJ691" s="418"/>
      <c r="AZK691" s="418"/>
      <c r="AZL691" s="417"/>
      <c r="AZM691" s="417"/>
      <c r="AZN691" s="418"/>
      <c r="AZO691" s="418"/>
      <c r="AZP691" s="417"/>
      <c r="AZQ691" s="417"/>
      <c r="AZR691" s="417"/>
      <c r="AZS691" s="417"/>
      <c r="AZT691" s="417"/>
      <c r="AZU691" s="411"/>
      <c r="AZV691" s="443"/>
      <c r="AZW691" s="417"/>
      <c r="AZX691" s="417"/>
      <c r="AZY691" s="417"/>
      <c r="AZZ691" s="417"/>
      <c r="BAA691" s="417"/>
      <c r="BAB691" s="417"/>
      <c r="BAC691" s="417"/>
      <c r="BAD691" s="416"/>
      <c r="BAE691" s="416"/>
      <c r="BAF691" s="416"/>
      <c r="BAG691" s="416"/>
      <c r="BAH691" s="416"/>
      <c r="BAI691" s="416"/>
      <c r="BAJ691" s="416"/>
      <c r="BAK691" s="416"/>
      <c r="BAL691" s="416"/>
      <c r="BAM691" s="416"/>
      <c r="BAN691" s="416"/>
      <c r="BAO691" s="416"/>
      <c r="BAP691" s="416"/>
      <c r="BAQ691" s="416"/>
      <c r="BAR691" s="416"/>
      <c r="BAS691" s="416"/>
      <c r="BAT691" s="416"/>
      <c r="BAU691" s="416"/>
      <c r="BAV691" s="416"/>
      <c r="BAW691" s="416"/>
      <c r="BAX691" s="416"/>
      <c r="BAY691" s="416"/>
      <c r="BAZ691" s="416"/>
      <c r="BBA691" s="416"/>
      <c r="BBB691" s="416"/>
      <c r="BBC691" s="416"/>
      <c r="BBD691" s="416"/>
      <c r="BBE691" s="416"/>
      <c r="BBF691" s="416"/>
      <c r="BBG691" s="416"/>
      <c r="BBH691" s="416"/>
      <c r="BBI691" s="416"/>
      <c r="BBJ691" s="416"/>
      <c r="BBK691" s="416"/>
      <c r="BBL691" s="416"/>
      <c r="BBM691" s="416"/>
      <c r="BBN691" s="416"/>
      <c r="BBO691" s="416"/>
      <c r="BBP691" s="416"/>
      <c r="BBQ691" s="416"/>
      <c r="BBR691" s="416"/>
      <c r="BBS691" s="416"/>
      <c r="BBT691" s="416"/>
      <c r="BBU691" s="416"/>
      <c r="BBV691" s="417"/>
      <c r="BBW691" s="417"/>
      <c r="BBX691" s="417"/>
      <c r="BBY691" s="417"/>
      <c r="BBZ691" s="417"/>
      <c r="BCA691" s="417"/>
      <c r="BCB691" s="417"/>
      <c r="BCC691" s="417"/>
      <c r="BCD691" s="417"/>
      <c r="BCE691" s="417"/>
      <c r="BCF691" s="417"/>
      <c r="BCG691" s="417"/>
      <c r="BCH691" s="417"/>
      <c r="BCI691" s="417"/>
      <c r="BCJ691" s="417"/>
      <c r="BCK691" s="417"/>
      <c r="BCL691" s="417"/>
      <c r="BCM691" s="417"/>
      <c r="BCN691" s="417"/>
      <c r="BCO691" s="417"/>
      <c r="BCP691" s="417"/>
      <c r="BCQ691" s="417"/>
      <c r="BCR691" s="417"/>
      <c r="BCS691" s="417"/>
      <c r="BCT691" s="418"/>
      <c r="BCU691" s="418"/>
      <c r="BCV691" s="418"/>
      <c r="BCW691" s="418"/>
      <c r="BCX691" s="418"/>
      <c r="BCY691" s="417"/>
      <c r="BCZ691" s="417"/>
      <c r="BDA691" s="418"/>
      <c r="BDB691" s="418"/>
      <c r="BDC691" s="417"/>
      <c r="BDD691" s="417"/>
      <c r="BDE691" s="418"/>
      <c r="BDF691" s="418"/>
      <c r="BDG691" s="417"/>
      <c r="BDH691" s="417"/>
      <c r="BDI691" s="417"/>
      <c r="BDJ691" s="417"/>
      <c r="BDK691" s="417"/>
      <c r="BDL691" s="417"/>
      <c r="BDM691" s="417"/>
      <c r="BDN691" s="418"/>
      <c r="BDO691" s="418"/>
      <c r="BDP691" s="417"/>
      <c r="BDQ691" s="417"/>
      <c r="BDR691" s="418"/>
      <c r="BDS691" s="418"/>
      <c r="BDT691" s="417"/>
      <c r="BDU691" s="417"/>
      <c r="BDV691" s="417"/>
      <c r="BDW691" s="417"/>
      <c r="BDX691" s="417"/>
      <c r="BDY691" s="411"/>
      <c r="BDZ691" s="443"/>
      <c r="BEA691" s="417"/>
      <c r="BEB691" s="417"/>
      <c r="BEC691" s="417"/>
      <c r="BED691" s="417"/>
      <c r="BEE691" s="417"/>
      <c r="BEF691" s="417"/>
      <c r="BEG691" s="417"/>
      <c r="BEH691" s="416"/>
      <c r="BEI691" s="416"/>
      <c r="BEJ691" s="416"/>
      <c r="BEK691" s="416"/>
      <c r="BEL691" s="416"/>
      <c r="BEM691" s="416"/>
      <c r="BEN691" s="416"/>
      <c r="BEO691" s="416"/>
      <c r="BEP691" s="416"/>
      <c r="BEQ691" s="416"/>
      <c r="BER691" s="416"/>
      <c r="BES691" s="416"/>
      <c r="BET691" s="416"/>
      <c r="BEU691" s="416"/>
      <c r="BEV691" s="416"/>
      <c r="BEW691" s="416"/>
      <c r="BEX691" s="416"/>
      <c r="BEY691" s="416"/>
      <c r="BEZ691" s="416"/>
      <c r="BFA691" s="416"/>
      <c r="BFB691" s="416"/>
      <c r="BFC691" s="416"/>
      <c r="BFD691" s="416"/>
      <c r="BFE691" s="416"/>
      <c r="BFF691" s="416"/>
      <c r="BFG691" s="416"/>
      <c r="BFH691" s="416"/>
      <c r="BFI691" s="416"/>
      <c r="BFJ691" s="416"/>
      <c r="BFK691" s="416"/>
      <c r="BFL691" s="416"/>
      <c r="BFM691" s="416"/>
      <c r="BFN691" s="416"/>
      <c r="BFO691" s="416"/>
      <c r="BFP691" s="416"/>
      <c r="BFQ691" s="416"/>
      <c r="BFR691" s="416"/>
      <c r="BFS691" s="416"/>
      <c r="BFT691" s="416"/>
      <c r="BFU691" s="416"/>
      <c r="BFV691" s="416"/>
      <c r="BFW691" s="416"/>
      <c r="BFX691" s="416"/>
      <c r="BFY691" s="416"/>
      <c r="BFZ691" s="417"/>
      <c r="BGA691" s="417"/>
      <c r="BGB691" s="417"/>
      <c r="BGC691" s="417"/>
      <c r="BGD691" s="417"/>
      <c r="BGE691" s="417"/>
      <c r="BGF691" s="417"/>
      <c r="BGG691" s="417"/>
      <c r="BGH691" s="417"/>
      <c r="BGI691" s="417"/>
      <c r="BGJ691" s="417"/>
      <c r="BGK691" s="417"/>
      <c r="BGL691" s="417"/>
      <c r="BGM691" s="417"/>
      <c r="BGN691" s="417"/>
      <c r="BGO691" s="417"/>
      <c r="BGP691" s="417"/>
      <c r="BGQ691" s="417"/>
      <c r="BGR691" s="417"/>
      <c r="BGS691" s="417"/>
      <c r="BGT691" s="417"/>
      <c r="BGU691" s="417"/>
      <c r="BGV691" s="417"/>
      <c r="BGW691" s="417"/>
      <c r="BGX691" s="418"/>
      <c r="BGY691" s="418"/>
      <c r="BGZ691" s="418"/>
      <c r="BHA691" s="418"/>
      <c r="BHB691" s="418"/>
      <c r="BHC691" s="417"/>
      <c r="BHD691" s="417"/>
      <c r="BHE691" s="418"/>
      <c r="BHF691" s="418"/>
      <c r="BHG691" s="417"/>
      <c r="BHH691" s="417"/>
      <c r="BHI691" s="418"/>
      <c r="BHJ691" s="418"/>
      <c r="BHK691" s="417"/>
      <c r="BHL691" s="417"/>
      <c r="BHM691" s="417"/>
      <c r="BHN691" s="417"/>
      <c r="BHO691" s="417"/>
      <c r="BHP691" s="417"/>
      <c r="BHQ691" s="417"/>
      <c r="BHR691" s="418"/>
      <c r="BHS691" s="418"/>
      <c r="BHT691" s="417"/>
      <c r="BHU691" s="417"/>
      <c r="BHV691" s="418"/>
      <c r="BHW691" s="418"/>
      <c r="BHX691" s="417"/>
      <c r="BHY691" s="417"/>
      <c r="BHZ691" s="417"/>
      <c r="BIA691" s="417"/>
      <c r="BIB691" s="417"/>
      <c r="BIC691" s="411"/>
      <c r="BID691" s="443"/>
      <c r="BIE691" s="417"/>
      <c r="BIF691" s="417"/>
      <c r="BIG691" s="417"/>
      <c r="BIH691" s="417"/>
      <c r="BII691" s="417"/>
      <c r="BIJ691" s="417"/>
      <c r="BIK691" s="417"/>
      <c r="BIL691" s="416"/>
      <c r="BIM691" s="416"/>
      <c r="BIN691" s="416"/>
      <c r="BIO691" s="416"/>
      <c r="BIP691" s="416"/>
      <c r="BIQ691" s="416"/>
      <c r="BIR691" s="416"/>
      <c r="BIS691" s="416"/>
      <c r="BIT691" s="416"/>
      <c r="BIU691" s="416"/>
      <c r="BIV691" s="416"/>
      <c r="BIW691" s="416"/>
      <c r="BIX691" s="416"/>
      <c r="BIY691" s="416"/>
      <c r="BIZ691" s="416"/>
      <c r="BJA691" s="416"/>
      <c r="BJB691" s="416"/>
      <c r="BJC691" s="416"/>
      <c r="BJD691" s="416"/>
      <c r="BJE691" s="416"/>
      <c r="BJF691" s="416"/>
      <c r="BJG691" s="416"/>
      <c r="BJH691" s="416"/>
      <c r="BJI691" s="416"/>
      <c r="BJJ691" s="416"/>
      <c r="BJK691" s="416"/>
      <c r="BJL691" s="416"/>
      <c r="BJM691" s="416"/>
      <c r="BJN691" s="416"/>
      <c r="BJO691" s="416"/>
      <c r="BJP691" s="416"/>
      <c r="BJQ691" s="416"/>
      <c r="BJR691" s="416"/>
      <c r="BJS691" s="416"/>
      <c r="BJT691" s="416"/>
      <c r="BJU691" s="416"/>
      <c r="BJV691" s="416"/>
      <c r="BJW691" s="416"/>
      <c r="BJX691" s="416"/>
      <c r="BJY691" s="416"/>
      <c r="BJZ691" s="416"/>
      <c r="BKA691" s="416"/>
      <c r="BKB691" s="416"/>
      <c r="BKC691" s="416"/>
      <c r="BKD691" s="417"/>
      <c r="BKE691" s="417"/>
      <c r="BKF691" s="417"/>
      <c r="BKG691" s="417"/>
      <c r="BKH691" s="417"/>
      <c r="BKI691" s="417"/>
      <c r="BKJ691" s="417"/>
      <c r="BKK691" s="417"/>
      <c r="BKL691" s="417"/>
      <c r="BKM691" s="417"/>
      <c r="BKN691" s="417"/>
      <c r="BKO691" s="417"/>
      <c r="BKP691" s="417"/>
      <c r="BKQ691" s="417"/>
      <c r="BKR691" s="417"/>
      <c r="BKS691" s="417"/>
      <c r="BKT691" s="417"/>
      <c r="BKU691" s="417"/>
      <c r="BKV691" s="417"/>
      <c r="BKW691" s="417"/>
      <c r="BKX691" s="417"/>
      <c r="BKY691" s="417"/>
      <c r="BKZ691" s="417"/>
      <c r="BLA691" s="417"/>
      <c r="BLB691" s="418"/>
      <c r="BLC691" s="418"/>
      <c r="BLD691" s="418"/>
      <c r="BLE691" s="418"/>
      <c r="BLF691" s="418"/>
      <c r="BLG691" s="417"/>
      <c r="BLH691" s="417"/>
      <c r="BLI691" s="418"/>
      <c r="BLJ691" s="418"/>
      <c r="BLK691" s="417"/>
      <c r="BLL691" s="417"/>
      <c r="BLM691" s="418"/>
      <c r="BLN691" s="418"/>
      <c r="BLO691" s="417"/>
      <c r="BLP691" s="417"/>
      <c r="BLQ691" s="417"/>
      <c r="BLR691" s="417"/>
      <c r="BLS691" s="417"/>
      <c r="BLT691" s="417"/>
      <c r="BLU691" s="417"/>
      <c r="BLV691" s="418"/>
      <c r="BLW691" s="418"/>
      <c r="BLX691" s="417"/>
      <c r="BLY691" s="417"/>
      <c r="BLZ691" s="418"/>
      <c r="BMA691" s="418"/>
      <c r="BMB691" s="417"/>
      <c r="BMC691" s="417"/>
      <c r="BMD691" s="417"/>
      <c r="BME691" s="417"/>
      <c r="BMF691" s="417"/>
      <c r="BMG691" s="411"/>
      <c r="BMH691" s="443"/>
      <c r="BMI691" s="417"/>
      <c r="BMJ691" s="417"/>
      <c r="BMK691" s="417"/>
      <c r="BML691" s="417"/>
      <c r="BMM691" s="417"/>
      <c r="BMN691" s="417"/>
      <c r="BMO691" s="417"/>
      <c r="BMP691" s="416"/>
      <c r="BMQ691" s="416"/>
      <c r="BMR691" s="416"/>
      <c r="BMS691" s="416"/>
      <c r="BMT691" s="416"/>
      <c r="BMU691" s="416"/>
      <c r="BMV691" s="416"/>
      <c r="BMW691" s="416"/>
      <c r="BMX691" s="416"/>
      <c r="BMY691" s="416"/>
      <c r="BMZ691" s="416"/>
      <c r="BNA691" s="416"/>
      <c r="BNB691" s="416"/>
      <c r="BNC691" s="416"/>
      <c r="BND691" s="416"/>
      <c r="BNE691" s="416"/>
      <c r="BNF691" s="416"/>
      <c r="BNG691" s="416"/>
      <c r="BNH691" s="416"/>
      <c r="BNI691" s="416"/>
      <c r="BNJ691" s="416"/>
      <c r="BNK691" s="416"/>
      <c r="BNL691" s="416"/>
      <c r="BNM691" s="416"/>
      <c r="BNN691" s="416"/>
      <c r="BNO691" s="416"/>
      <c r="BNP691" s="416"/>
      <c r="BNQ691" s="416"/>
      <c r="BNR691" s="416"/>
      <c r="BNS691" s="416"/>
      <c r="BNT691" s="416"/>
      <c r="BNU691" s="416"/>
      <c r="BNV691" s="416"/>
      <c r="BNW691" s="416"/>
      <c r="BNX691" s="416"/>
      <c r="BNY691" s="416"/>
      <c r="BNZ691" s="416"/>
      <c r="BOA691" s="416"/>
      <c r="BOB691" s="416"/>
      <c r="BOC691" s="416"/>
      <c r="BOD691" s="416"/>
      <c r="BOE691" s="416"/>
      <c r="BOF691" s="416"/>
      <c r="BOG691" s="416"/>
      <c r="BOH691" s="417"/>
      <c r="BOI691" s="417"/>
      <c r="BOJ691" s="417"/>
      <c r="BOK691" s="417"/>
      <c r="BOL691" s="417"/>
      <c r="BOM691" s="417"/>
      <c r="BON691" s="417"/>
      <c r="BOO691" s="417"/>
      <c r="BOP691" s="417"/>
      <c r="BOQ691" s="417"/>
      <c r="BOR691" s="417"/>
      <c r="BOS691" s="417"/>
      <c r="BOT691" s="417"/>
      <c r="BOU691" s="417"/>
      <c r="BOV691" s="417"/>
      <c r="BOW691" s="417"/>
      <c r="BOX691" s="417"/>
      <c r="BOY691" s="417"/>
      <c r="BOZ691" s="417"/>
      <c r="BPA691" s="417"/>
      <c r="BPB691" s="417"/>
      <c r="BPC691" s="417"/>
      <c r="BPD691" s="417"/>
      <c r="BPE691" s="417"/>
      <c r="BPF691" s="418"/>
      <c r="BPG691" s="418"/>
      <c r="BPH691" s="418"/>
      <c r="BPI691" s="418"/>
      <c r="BPJ691" s="418"/>
      <c r="BPK691" s="417"/>
      <c r="BPL691" s="417"/>
      <c r="BPM691" s="418"/>
      <c r="BPN691" s="418"/>
      <c r="BPO691" s="417"/>
      <c r="BPP691" s="417"/>
      <c r="BPQ691" s="418"/>
      <c r="BPR691" s="418"/>
      <c r="BPS691" s="417"/>
      <c r="BPT691" s="417"/>
      <c r="BPU691" s="417"/>
      <c r="BPV691" s="417"/>
      <c r="BPW691" s="417"/>
      <c r="BPX691" s="417"/>
      <c r="BPY691" s="417"/>
      <c r="BPZ691" s="418"/>
      <c r="BQA691" s="418"/>
      <c r="BQB691" s="417"/>
      <c r="BQC691" s="417"/>
      <c r="BQD691" s="418"/>
      <c r="BQE691" s="418"/>
      <c r="BQF691" s="417"/>
      <c r="BQG691" s="417"/>
      <c r="BQH691" s="417"/>
      <c r="BQI691" s="417"/>
      <c r="BQJ691" s="417"/>
      <c r="BQK691" s="411"/>
      <c r="BQL691" s="443"/>
      <c r="BQM691" s="417"/>
      <c r="BQN691" s="417"/>
      <c r="BQO691" s="417"/>
      <c r="BQP691" s="417"/>
      <c r="BQQ691" s="417"/>
      <c r="BQR691" s="417"/>
      <c r="BQS691" s="417"/>
      <c r="BQT691" s="416"/>
      <c r="BQU691" s="416"/>
      <c r="BQV691" s="416"/>
      <c r="BQW691" s="416"/>
      <c r="BQX691" s="416"/>
      <c r="BQY691" s="416"/>
      <c r="BQZ691" s="416"/>
      <c r="BRA691" s="416"/>
      <c r="BRB691" s="416"/>
      <c r="BRC691" s="416"/>
      <c r="BRD691" s="416"/>
      <c r="BRE691" s="416"/>
      <c r="BRF691" s="416"/>
      <c r="BRG691" s="416"/>
      <c r="BRH691" s="416"/>
      <c r="BRI691" s="416"/>
      <c r="BRJ691" s="416"/>
      <c r="BRK691" s="416"/>
      <c r="BRL691" s="416"/>
      <c r="BRM691" s="416"/>
      <c r="BRN691" s="416"/>
      <c r="BRO691" s="416"/>
      <c r="BRP691" s="416"/>
      <c r="BRQ691" s="416"/>
      <c r="BRR691" s="416"/>
      <c r="BRS691" s="416"/>
      <c r="BRT691" s="416"/>
      <c r="BRU691" s="416"/>
      <c r="BRV691" s="416"/>
      <c r="BRW691" s="416"/>
      <c r="BRX691" s="416"/>
      <c r="BRY691" s="416"/>
      <c r="BRZ691" s="416"/>
      <c r="BSA691" s="416"/>
      <c r="BSB691" s="416"/>
      <c r="BSC691" s="416"/>
      <c r="BSD691" s="416"/>
      <c r="BSE691" s="416"/>
      <c r="BSF691" s="416"/>
      <c r="BSG691" s="416"/>
      <c r="BSH691" s="416"/>
      <c r="BSI691" s="416"/>
      <c r="BSJ691" s="416"/>
      <c r="BSK691" s="416"/>
      <c r="BSL691" s="417"/>
      <c r="BSM691" s="417"/>
      <c r="BSN691" s="417"/>
      <c r="BSO691" s="417"/>
      <c r="BSP691" s="417"/>
      <c r="BSQ691" s="417"/>
      <c r="BSR691" s="417"/>
      <c r="BSS691" s="417"/>
      <c r="BST691" s="417"/>
      <c r="BSU691" s="417"/>
      <c r="BSV691" s="417"/>
      <c r="BSW691" s="417"/>
      <c r="BSX691" s="417"/>
      <c r="BSY691" s="417"/>
      <c r="BSZ691" s="417"/>
      <c r="BTA691" s="417"/>
      <c r="BTB691" s="417"/>
      <c r="BTC691" s="417"/>
      <c r="BTD691" s="417"/>
      <c r="BTE691" s="417"/>
      <c r="BTF691" s="417"/>
      <c r="BTG691" s="417"/>
      <c r="BTH691" s="417"/>
      <c r="BTI691" s="417"/>
      <c r="BTJ691" s="418"/>
      <c r="BTK691" s="418"/>
      <c r="BTL691" s="418"/>
      <c r="BTM691" s="418"/>
      <c r="BTN691" s="418"/>
      <c r="BTO691" s="417"/>
      <c r="BTP691" s="417"/>
      <c r="BTQ691" s="418"/>
      <c r="BTR691" s="418"/>
      <c r="BTS691" s="417"/>
      <c r="BTT691" s="417"/>
      <c r="BTU691" s="418"/>
      <c r="BTV691" s="418"/>
      <c r="BTW691" s="417"/>
      <c r="BTX691" s="417"/>
      <c r="BTY691" s="417"/>
      <c r="BTZ691" s="417"/>
      <c r="BUA691" s="417"/>
      <c r="BUB691" s="417"/>
      <c r="BUC691" s="417"/>
      <c r="BUD691" s="418"/>
      <c r="BUE691" s="418"/>
      <c r="BUF691" s="417"/>
      <c r="BUG691" s="417"/>
      <c r="BUH691" s="418"/>
      <c r="BUI691" s="418"/>
      <c r="BUJ691" s="417"/>
      <c r="BUK691" s="417"/>
      <c r="BUL691" s="417"/>
      <c r="BUM691" s="417"/>
      <c r="BUN691" s="417"/>
      <c r="BUO691" s="411"/>
      <c r="BUP691" s="443"/>
      <c r="BUQ691" s="417"/>
      <c r="BUR691" s="417"/>
      <c r="BUS691" s="417"/>
      <c r="BUT691" s="417"/>
      <c r="BUU691" s="417"/>
      <c r="BUV691" s="417"/>
      <c r="BUW691" s="417"/>
      <c r="BUX691" s="416"/>
      <c r="BUY691" s="416"/>
      <c r="BUZ691" s="416"/>
      <c r="BVA691" s="416"/>
      <c r="BVB691" s="416"/>
      <c r="BVC691" s="416"/>
      <c r="BVD691" s="416"/>
      <c r="BVE691" s="416"/>
      <c r="BVF691" s="416"/>
      <c r="BVG691" s="416"/>
      <c r="BVH691" s="416"/>
      <c r="BVI691" s="416"/>
      <c r="BVJ691" s="416"/>
      <c r="BVK691" s="416"/>
      <c r="BVL691" s="416"/>
      <c r="BVM691" s="416"/>
      <c r="BVN691" s="416"/>
      <c r="BVO691" s="416"/>
      <c r="BVP691" s="416"/>
      <c r="BVQ691" s="416"/>
      <c r="BVR691" s="416"/>
      <c r="BVS691" s="416"/>
      <c r="BVT691" s="416"/>
      <c r="BVU691" s="416"/>
      <c r="BVV691" s="416"/>
      <c r="BVW691" s="416"/>
      <c r="BVX691" s="416"/>
      <c r="BVY691" s="416"/>
      <c r="BVZ691" s="416"/>
      <c r="BWA691" s="416"/>
      <c r="BWB691" s="416"/>
      <c r="BWC691" s="416"/>
      <c r="BWD691" s="416"/>
      <c r="BWE691" s="416"/>
      <c r="BWF691" s="416"/>
      <c r="BWG691" s="416"/>
      <c r="BWH691" s="416"/>
      <c r="BWI691" s="416"/>
      <c r="BWJ691" s="416"/>
      <c r="BWK691" s="416"/>
      <c r="BWL691" s="416"/>
      <c r="BWM691" s="416"/>
      <c r="BWN691" s="416"/>
      <c r="BWO691" s="416"/>
      <c r="BWP691" s="417"/>
      <c r="BWQ691" s="417"/>
      <c r="BWR691" s="417"/>
      <c r="BWS691" s="417"/>
      <c r="BWT691" s="417"/>
      <c r="BWU691" s="417"/>
      <c r="BWV691" s="417"/>
      <c r="BWW691" s="417"/>
      <c r="BWX691" s="417"/>
      <c r="BWY691" s="417"/>
      <c r="BWZ691" s="417"/>
      <c r="BXA691" s="417"/>
      <c r="BXB691" s="417"/>
      <c r="BXC691" s="417"/>
      <c r="BXD691" s="417"/>
      <c r="BXE691" s="417"/>
      <c r="BXF691" s="417"/>
      <c r="BXG691" s="417"/>
      <c r="BXH691" s="417"/>
      <c r="BXI691" s="417"/>
      <c r="BXJ691" s="417"/>
      <c r="BXK691" s="417"/>
      <c r="BXL691" s="417"/>
      <c r="BXM691" s="417"/>
      <c r="BXN691" s="418"/>
      <c r="BXO691" s="418"/>
      <c r="BXP691" s="418"/>
      <c r="BXQ691" s="418"/>
      <c r="BXR691" s="418"/>
      <c r="BXS691" s="417"/>
      <c r="BXT691" s="417"/>
      <c r="BXU691" s="418"/>
      <c r="BXV691" s="418"/>
      <c r="BXW691" s="417"/>
      <c r="BXX691" s="417"/>
      <c r="BXY691" s="418"/>
      <c r="BXZ691" s="418"/>
      <c r="BYA691" s="417"/>
      <c r="BYB691" s="417"/>
      <c r="BYC691" s="417"/>
      <c r="BYD691" s="417"/>
      <c r="BYE691" s="417"/>
      <c r="BYF691" s="417"/>
      <c r="BYG691" s="417"/>
      <c r="BYH691" s="418"/>
      <c r="BYI691" s="418"/>
      <c r="BYJ691" s="417"/>
      <c r="BYK691" s="417"/>
      <c r="BYL691" s="418"/>
      <c r="BYM691" s="418"/>
      <c r="BYN691" s="417"/>
      <c r="BYO691" s="417"/>
      <c r="BYP691" s="417"/>
      <c r="BYQ691" s="417"/>
      <c r="BYR691" s="417"/>
      <c r="BYS691" s="411"/>
      <c r="BYT691" s="443"/>
      <c r="BYU691" s="417"/>
      <c r="BYV691" s="417"/>
      <c r="BYW691" s="417"/>
      <c r="BYX691" s="417"/>
      <c r="BYY691" s="417"/>
      <c r="BYZ691" s="417"/>
      <c r="BZA691" s="417"/>
      <c r="BZB691" s="416"/>
      <c r="BZC691" s="416"/>
      <c r="BZD691" s="416"/>
      <c r="BZE691" s="416"/>
      <c r="BZF691" s="416"/>
      <c r="BZG691" s="416"/>
      <c r="BZH691" s="416"/>
      <c r="BZI691" s="416"/>
      <c r="BZJ691" s="416"/>
      <c r="BZK691" s="416"/>
      <c r="BZL691" s="416"/>
      <c r="BZM691" s="416"/>
      <c r="BZN691" s="416"/>
      <c r="BZO691" s="416"/>
      <c r="BZP691" s="416"/>
      <c r="BZQ691" s="416"/>
      <c r="BZR691" s="416"/>
      <c r="BZS691" s="416"/>
      <c r="BZT691" s="416"/>
      <c r="BZU691" s="416"/>
      <c r="BZV691" s="416"/>
      <c r="BZW691" s="416"/>
      <c r="BZX691" s="416"/>
      <c r="BZY691" s="416"/>
      <c r="BZZ691" s="416"/>
      <c r="CAA691" s="416"/>
      <c r="CAB691" s="416"/>
      <c r="CAC691" s="416"/>
      <c r="CAD691" s="416"/>
      <c r="CAE691" s="416"/>
      <c r="CAF691" s="416"/>
      <c r="CAG691" s="416"/>
      <c r="CAH691" s="416"/>
      <c r="CAI691" s="416"/>
      <c r="CAJ691" s="416"/>
      <c r="CAK691" s="416"/>
      <c r="CAL691" s="416"/>
      <c r="CAM691" s="416"/>
      <c r="CAN691" s="416"/>
      <c r="CAO691" s="416"/>
      <c r="CAP691" s="416"/>
      <c r="CAQ691" s="416"/>
      <c r="CAR691" s="416"/>
      <c r="CAS691" s="416"/>
      <c r="CAT691" s="417"/>
      <c r="CAU691" s="417"/>
      <c r="CAV691" s="417"/>
      <c r="CAW691" s="417"/>
      <c r="CAX691" s="417"/>
      <c r="CAY691" s="417"/>
      <c r="CAZ691" s="417"/>
      <c r="CBA691" s="417"/>
      <c r="CBB691" s="417"/>
      <c r="CBC691" s="417"/>
      <c r="CBD691" s="417"/>
      <c r="CBE691" s="417"/>
      <c r="CBF691" s="417"/>
      <c r="CBG691" s="417"/>
      <c r="CBH691" s="417"/>
      <c r="CBI691" s="417"/>
      <c r="CBJ691" s="417"/>
      <c r="CBK691" s="417"/>
      <c r="CBL691" s="417"/>
      <c r="CBM691" s="417"/>
      <c r="CBN691" s="417"/>
      <c r="CBO691" s="417"/>
      <c r="CBP691" s="417"/>
      <c r="CBQ691" s="417"/>
      <c r="CBR691" s="418"/>
      <c r="CBS691" s="418"/>
      <c r="CBT691" s="418"/>
      <c r="CBU691" s="418"/>
      <c r="CBV691" s="418"/>
      <c r="CBW691" s="417"/>
      <c r="CBX691" s="417"/>
      <c r="CBY691" s="418"/>
      <c r="CBZ691" s="418"/>
      <c r="CCA691" s="417"/>
      <c r="CCB691" s="417"/>
      <c r="CCC691" s="418"/>
      <c r="CCD691" s="418"/>
      <c r="CCE691" s="417"/>
      <c r="CCF691" s="417"/>
      <c r="CCG691" s="417"/>
      <c r="CCH691" s="417"/>
      <c r="CCI691" s="417"/>
      <c r="CCJ691" s="417"/>
      <c r="CCK691" s="417"/>
      <c r="CCL691" s="418"/>
      <c r="CCM691" s="418"/>
      <c r="CCN691" s="417"/>
      <c r="CCO691" s="417"/>
      <c r="CCP691" s="418"/>
      <c r="CCQ691" s="418"/>
      <c r="CCR691" s="417"/>
      <c r="CCS691" s="417"/>
      <c r="CCT691" s="417"/>
      <c r="CCU691" s="417"/>
      <c r="CCV691" s="417"/>
      <c r="CCW691" s="411"/>
      <c r="CCX691" s="443"/>
      <c r="CCY691" s="417"/>
      <c r="CCZ691" s="417"/>
      <c r="CDA691" s="417"/>
      <c r="CDB691" s="417"/>
      <c r="CDC691" s="417"/>
      <c r="CDD691" s="417"/>
      <c r="CDE691" s="417"/>
      <c r="CDF691" s="416"/>
      <c r="CDG691" s="416"/>
      <c r="CDH691" s="416"/>
      <c r="CDI691" s="416"/>
      <c r="CDJ691" s="416"/>
      <c r="CDK691" s="416"/>
      <c r="CDL691" s="416"/>
      <c r="CDM691" s="416"/>
      <c r="CDN691" s="416"/>
      <c r="CDO691" s="416"/>
      <c r="CDP691" s="416"/>
      <c r="CDQ691" s="416"/>
      <c r="CDR691" s="416"/>
      <c r="CDS691" s="416"/>
      <c r="CDT691" s="416"/>
      <c r="CDU691" s="416"/>
      <c r="CDV691" s="416"/>
      <c r="CDW691" s="416"/>
      <c r="CDX691" s="416"/>
      <c r="CDY691" s="416"/>
      <c r="CDZ691" s="416"/>
      <c r="CEA691" s="416"/>
      <c r="CEB691" s="416"/>
      <c r="CEC691" s="416"/>
      <c r="CED691" s="416"/>
      <c r="CEE691" s="416"/>
      <c r="CEF691" s="416"/>
      <c r="CEG691" s="416"/>
      <c r="CEH691" s="416"/>
      <c r="CEI691" s="416"/>
      <c r="CEJ691" s="416"/>
      <c r="CEK691" s="416"/>
      <c r="CEL691" s="416"/>
      <c r="CEM691" s="416"/>
      <c r="CEN691" s="416"/>
      <c r="CEO691" s="416"/>
      <c r="CEP691" s="416"/>
      <c r="CEQ691" s="416"/>
      <c r="CER691" s="416"/>
      <c r="CES691" s="416"/>
      <c r="CET691" s="416"/>
      <c r="CEU691" s="416"/>
      <c r="CEV691" s="416"/>
      <c r="CEW691" s="416"/>
      <c r="CEX691" s="417"/>
      <c r="CEY691" s="417"/>
      <c r="CEZ691" s="417"/>
      <c r="CFA691" s="417"/>
      <c r="CFB691" s="417"/>
      <c r="CFC691" s="417"/>
      <c r="CFD691" s="417"/>
      <c r="CFE691" s="417"/>
      <c r="CFF691" s="417"/>
      <c r="CFG691" s="417"/>
      <c r="CFH691" s="417"/>
      <c r="CFI691" s="417"/>
      <c r="CFJ691" s="417"/>
      <c r="CFK691" s="417"/>
      <c r="CFL691" s="417"/>
      <c r="CFM691" s="417"/>
      <c r="CFN691" s="417"/>
      <c r="CFO691" s="417"/>
      <c r="CFP691" s="417"/>
      <c r="CFQ691" s="417"/>
      <c r="CFR691" s="417"/>
      <c r="CFS691" s="417"/>
      <c r="CFT691" s="417"/>
      <c r="CFU691" s="417"/>
      <c r="CFV691" s="418"/>
      <c r="CFW691" s="418"/>
      <c r="CFX691" s="418"/>
      <c r="CFY691" s="418"/>
      <c r="CFZ691" s="418"/>
      <c r="CGA691" s="417"/>
      <c r="CGB691" s="417"/>
      <c r="CGC691" s="418"/>
      <c r="CGD691" s="418"/>
      <c r="CGE691" s="417"/>
      <c r="CGF691" s="417"/>
      <c r="CGG691" s="418"/>
      <c r="CGH691" s="418"/>
      <c r="CGI691" s="417"/>
      <c r="CGJ691" s="417"/>
      <c r="CGK691" s="417"/>
      <c r="CGL691" s="417"/>
      <c r="CGM691" s="417"/>
      <c r="CGN691" s="417"/>
      <c r="CGO691" s="417"/>
      <c r="CGP691" s="418"/>
      <c r="CGQ691" s="418"/>
      <c r="CGR691" s="417"/>
      <c r="CGS691" s="417"/>
      <c r="CGT691" s="418"/>
      <c r="CGU691" s="418"/>
      <c r="CGV691" s="417"/>
      <c r="CGW691" s="417"/>
      <c r="CGX691" s="417"/>
      <c r="CGY691" s="417"/>
      <c r="CGZ691" s="417"/>
      <c r="CHA691" s="411"/>
      <c r="CHB691" s="443"/>
      <c r="CHC691" s="417"/>
      <c r="CHD691" s="417"/>
      <c r="CHE691" s="417"/>
      <c r="CHF691" s="417"/>
      <c r="CHG691" s="417"/>
      <c r="CHH691" s="417"/>
      <c r="CHI691" s="417"/>
      <c r="CHJ691" s="416"/>
      <c r="CHK691" s="416"/>
      <c r="CHL691" s="416"/>
      <c r="CHM691" s="416"/>
      <c r="CHN691" s="416"/>
      <c r="CHO691" s="416"/>
      <c r="CHP691" s="416"/>
      <c r="CHQ691" s="416"/>
      <c r="CHR691" s="416"/>
      <c r="CHS691" s="416"/>
      <c r="CHT691" s="416"/>
      <c r="CHU691" s="416"/>
      <c r="CHV691" s="416"/>
      <c r="CHW691" s="416"/>
      <c r="CHX691" s="416"/>
      <c r="CHY691" s="416"/>
      <c r="CHZ691" s="416"/>
      <c r="CIA691" s="416"/>
      <c r="CIB691" s="416"/>
      <c r="CIC691" s="416"/>
      <c r="CID691" s="416"/>
      <c r="CIE691" s="416"/>
      <c r="CIF691" s="416"/>
      <c r="CIG691" s="416"/>
      <c r="CIH691" s="416"/>
      <c r="CII691" s="416"/>
      <c r="CIJ691" s="416"/>
      <c r="CIK691" s="416"/>
      <c r="CIL691" s="416"/>
      <c r="CIM691" s="416"/>
      <c r="CIN691" s="416"/>
      <c r="CIO691" s="416"/>
      <c r="CIP691" s="416"/>
      <c r="CIQ691" s="416"/>
      <c r="CIR691" s="416"/>
      <c r="CIS691" s="416"/>
      <c r="CIT691" s="416"/>
      <c r="CIU691" s="416"/>
      <c r="CIV691" s="416"/>
      <c r="CIW691" s="416"/>
      <c r="CIX691" s="416"/>
      <c r="CIY691" s="416"/>
      <c r="CIZ691" s="416"/>
      <c r="CJA691" s="416"/>
      <c r="CJB691" s="417"/>
      <c r="CJC691" s="417"/>
      <c r="CJD691" s="417"/>
      <c r="CJE691" s="417"/>
      <c r="CJF691" s="417"/>
      <c r="CJG691" s="417"/>
      <c r="CJH691" s="417"/>
      <c r="CJI691" s="417"/>
      <c r="CJJ691" s="417"/>
      <c r="CJK691" s="417"/>
      <c r="CJL691" s="417"/>
      <c r="CJM691" s="417"/>
      <c r="CJN691" s="417"/>
      <c r="CJO691" s="417"/>
      <c r="CJP691" s="417"/>
      <c r="CJQ691" s="417"/>
      <c r="CJR691" s="417"/>
      <c r="CJS691" s="417"/>
      <c r="CJT691" s="417"/>
      <c r="CJU691" s="417"/>
      <c r="CJV691" s="417"/>
      <c r="CJW691" s="417"/>
      <c r="CJX691" s="417"/>
      <c r="CJY691" s="417"/>
      <c r="CJZ691" s="418"/>
      <c r="CKA691" s="418"/>
      <c r="CKB691" s="418"/>
      <c r="CKC691" s="418"/>
      <c r="CKD691" s="418"/>
      <c r="CKE691" s="417"/>
      <c r="CKF691" s="417"/>
      <c r="CKG691" s="418"/>
      <c r="CKH691" s="418"/>
      <c r="CKI691" s="417"/>
      <c r="CKJ691" s="417"/>
      <c r="CKK691" s="418"/>
      <c r="CKL691" s="418"/>
      <c r="CKM691" s="417"/>
      <c r="CKN691" s="417"/>
      <c r="CKO691" s="417"/>
      <c r="CKP691" s="417"/>
      <c r="CKQ691" s="417"/>
      <c r="CKR691" s="417"/>
      <c r="CKS691" s="417"/>
      <c r="CKT691" s="418"/>
      <c r="CKU691" s="418"/>
      <c r="CKV691" s="417"/>
      <c r="CKW691" s="417"/>
      <c r="CKX691" s="418"/>
      <c r="CKY691" s="418"/>
      <c r="CKZ691" s="417"/>
      <c r="CLA691" s="417"/>
      <c r="CLB691" s="417"/>
      <c r="CLC691" s="417"/>
      <c r="CLD691" s="417"/>
      <c r="CLE691" s="411"/>
      <c r="CLF691" s="443"/>
      <c r="CLG691" s="417"/>
      <c r="CLH691" s="417"/>
      <c r="CLI691" s="417"/>
      <c r="CLJ691" s="417"/>
      <c r="CLK691" s="417"/>
      <c r="CLL691" s="417"/>
      <c r="CLM691" s="417"/>
      <c r="CLN691" s="416"/>
      <c r="CLO691" s="416"/>
      <c r="CLP691" s="416"/>
      <c r="CLQ691" s="416"/>
      <c r="CLR691" s="416"/>
      <c r="CLS691" s="416"/>
      <c r="CLT691" s="416"/>
      <c r="CLU691" s="416"/>
      <c r="CLV691" s="416"/>
      <c r="CLW691" s="416"/>
      <c r="CLX691" s="416"/>
      <c r="CLY691" s="416"/>
      <c r="CLZ691" s="416"/>
      <c r="CMA691" s="416"/>
      <c r="CMB691" s="416"/>
      <c r="CMC691" s="416"/>
      <c r="CMD691" s="416"/>
      <c r="CME691" s="416"/>
      <c r="CMF691" s="416"/>
      <c r="CMG691" s="416"/>
      <c r="CMH691" s="416"/>
      <c r="CMI691" s="416"/>
      <c r="CMJ691" s="416"/>
      <c r="CMK691" s="416"/>
      <c r="CML691" s="416"/>
      <c r="CMM691" s="416"/>
      <c r="CMN691" s="416"/>
      <c r="CMO691" s="416"/>
      <c r="CMP691" s="416"/>
      <c r="CMQ691" s="416"/>
      <c r="CMR691" s="416"/>
      <c r="CMS691" s="416"/>
      <c r="CMT691" s="416"/>
      <c r="CMU691" s="416"/>
      <c r="CMV691" s="416"/>
      <c r="CMW691" s="416"/>
      <c r="CMX691" s="416"/>
      <c r="CMY691" s="416"/>
      <c r="CMZ691" s="416"/>
      <c r="CNA691" s="416"/>
      <c r="CNB691" s="416"/>
      <c r="CNC691" s="416"/>
      <c r="CND691" s="416"/>
      <c r="CNE691" s="416"/>
      <c r="CNF691" s="417"/>
      <c r="CNG691" s="417"/>
      <c r="CNH691" s="417"/>
      <c r="CNI691" s="417"/>
      <c r="CNJ691" s="417"/>
      <c r="CNK691" s="417"/>
      <c r="CNL691" s="417"/>
      <c r="CNM691" s="417"/>
      <c r="CNN691" s="417"/>
      <c r="CNO691" s="417"/>
      <c r="CNP691" s="417"/>
      <c r="CNQ691" s="417"/>
      <c r="CNR691" s="417"/>
      <c r="CNS691" s="417"/>
      <c r="CNT691" s="417"/>
      <c r="CNU691" s="417"/>
      <c r="CNV691" s="417"/>
      <c r="CNW691" s="417"/>
      <c r="CNX691" s="417"/>
      <c r="CNY691" s="417"/>
      <c r="CNZ691" s="417"/>
      <c r="COA691" s="417"/>
      <c r="COB691" s="417"/>
      <c r="COC691" s="417"/>
      <c r="COD691" s="418"/>
      <c r="COE691" s="418"/>
      <c r="COF691" s="418"/>
      <c r="COG691" s="418"/>
      <c r="COH691" s="418"/>
      <c r="COI691" s="417"/>
      <c r="COJ691" s="417"/>
      <c r="COK691" s="418"/>
      <c r="COL691" s="418"/>
      <c r="COM691" s="417"/>
      <c r="CON691" s="417"/>
      <c r="COO691" s="418"/>
      <c r="COP691" s="418"/>
      <c r="COQ691" s="417"/>
      <c r="COR691" s="417"/>
      <c r="COS691" s="417"/>
      <c r="COT691" s="417"/>
      <c r="COU691" s="417"/>
      <c r="COV691" s="417"/>
      <c r="COW691" s="417"/>
      <c r="COX691" s="418"/>
      <c r="COY691" s="418"/>
      <c r="COZ691" s="417"/>
      <c r="CPA691" s="417"/>
      <c r="CPB691" s="418"/>
      <c r="CPC691" s="418"/>
      <c r="CPD691" s="417"/>
      <c r="CPE691" s="417"/>
      <c r="CPF691" s="417"/>
      <c r="CPG691" s="417"/>
      <c r="CPH691" s="417"/>
      <c r="CPI691" s="411"/>
      <c r="CPJ691" s="443"/>
      <c r="CPK691" s="417"/>
      <c r="CPL691" s="417"/>
      <c r="CPM691" s="417"/>
      <c r="CPN691" s="417"/>
      <c r="CPO691" s="417"/>
      <c r="CPP691" s="417"/>
      <c r="CPQ691" s="417"/>
      <c r="CPR691" s="416"/>
      <c r="CPS691" s="416"/>
      <c r="CPT691" s="416"/>
      <c r="CPU691" s="416"/>
      <c r="CPV691" s="416"/>
      <c r="CPW691" s="416"/>
      <c r="CPX691" s="416"/>
      <c r="CPY691" s="416"/>
      <c r="CPZ691" s="416"/>
      <c r="CQA691" s="416"/>
      <c r="CQB691" s="416"/>
      <c r="CQC691" s="416"/>
      <c r="CQD691" s="416"/>
      <c r="CQE691" s="416"/>
      <c r="CQF691" s="416"/>
      <c r="CQG691" s="416"/>
      <c r="CQH691" s="416"/>
      <c r="CQI691" s="416"/>
      <c r="CQJ691" s="416"/>
      <c r="CQK691" s="416"/>
      <c r="CQL691" s="416"/>
      <c r="CQM691" s="416"/>
      <c r="CQN691" s="416"/>
      <c r="CQO691" s="416"/>
      <c r="CQP691" s="416"/>
      <c r="CQQ691" s="416"/>
      <c r="CQR691" s="416"/>
      <c r="CQS691" s="416"/>
      <c r="CQT691" s="416"/>
      <c r="CQU691" s="416"/>
      <c r="CQV691" s="416"/>
      <c r="CQW691" s="416"/>
      <c r="CQX691" s="416"/>
      <c r="CQY691" s="416"/>
      <c r="CQZ691" s="416"/>
      <c r="CRA691" s="416"/>
      <c r="CRB691" s="416"/>
      <c r="CRC691" s="416"/>
      <c r="CRD691" s="416"/>
      <c r="CRE691" s="416"/>
      <c r="CRF691" s="416"/>
      <c r="CRG691" s="416"/>
      <c r="CRH691" s="416"/>
      <c r="CRI691" s="416"/>
      <c r="CRJ691" s="417"/>
      <c r="CRK691" s="417"/>
      <c r="CRL691" s="417"/>
      <c r="CRM691" s="417"/>
      <c r="CRN691" s="417"/>
      <c r="CRO691" s="417"/>
      <c r="CRP691" s="417"/>
      <c r="CRQ691" s="417"/>
      <c r="CRR691" s="417"/>
      <c r="CRS691" s="417"/>
      <c r="CRT691" s="417"/>
      <c r="CRU691" s="417"/>
      <c r="CRV691" s="417"/>
      <c r="CRW691" s="417"/>
      <c r="CRX691" s="417"/>
      <c r="CRY691" s="417"/>
      <c r="CRZ691" s="417"/>
      <c r="CSA691" s="417"/>
      <c r="CSB691" s="417"/>
      <c r="CSC691" s="417"/>
      <c r="CSD691" s="417"/>
      <c r="CSE691" s="417"/>
      <c r="CSF691" s="417"/>
      <c r="CSG691" s="417"/>
      <c r="CSH691" s="418"/>
      <c r="CSI691" s="418"/>
      <c r="CSJ691" s="418"/>
      <c r="CSK691" s="418"/>
      <c r="CSL691" s="418"/>
      <c r="CSM691" s="417"/>
      <c r="CSN691" s="417"/>
      <c r="CSO691" s="418"/>
      <c r="CSP691" s="418"/>
      <c r="CSQ691" s="417"/>
      <c r="CSR691" s="417"/>
      <c r="CSS691" s="418"/>
      <c r="CST691" s="418"/>
      <c r="CSU691" s="417"/>
      <c r="CSV691" s="417"/>
      <c r="CSW691" s="417"/>
      <c r="CSX691" s="417"/>
      <c r="CSY691" s="417"/>
      <c r="CSZ691" s="417"/>
      <c r="CTA691" s="417"/>
      <c r="CTB691" s="418"/>
      <c r="CTC691" s="418"/>
      <c r="CTD691" s="417"/>
      <c r="CTE691" s="417"/>
      <c r="CTF691" s="418"/>
      <c r="CTG691" s="418"/>
      <c r="CTH691" s="417"/>
      <c r="CTI691" s="417"/>
      <c r="CTJ691" s="417"/>
      <c r="CTK691" s="417"/>
      <c r="CTL691" s="417"/>
      <c r="CTM691" s="411"/>
      <c r="CTN691" s="443"/>
      <c r="CTO691" s="417"/>
      <c r="CTP691" s="417"/>
      <c r="CTQ691" s="417"/>
      <c r="CTR691" s="417"/>
      <c r="CTS691" s="417"/>
      <c r="CTT691" s="417"/>
      <c r="CTU691" s="417"/>
      <c r="CTV691" s="416"/>
      <c r="CTW691" s="416"/>
      <c r="CTX691" s="416"/>
      <c r="CTY691" s="416"/>
      <c r="CTZ691" s="416"/>
      <c r="CUA691" s="416"/>
      <c r="CUB691" s="416"/>
      <c r="CUC691" s="416"/>
      <c r="CUD691" s="416"/>
      <c r="CUE691" s="416"/>
      <c r="CUF691" s="416"/>
      <c r="CUG691" s="416"/>
      <c r="CUH691" s="416"/>
      <c r="CUI691" s="416"/>
      <c r="CUJ691" s="416"/>
      <c r="CUK691" s="416"/>
      <c r="CUL691" s="416"/>
      <c r="CUM691" s="416"/>
      <c r="CUN691" s="416"/>
      <c r="CUO691" s="416"/>
      <c r="CUP691" s="416"/>
      <c r="CUQ691" s="416"/>
      <c r="CUR691" s="416"/>
      <c r="CUS691" s="416"/>
      <c r="CUT691" s="416"/>
      <c r="CUU691" s="416"/>
      <c r="CUV691" s="416"/>
      <c r="CUW691" s="416"/>
      <c r="CUX691" s="416"/>
      <c r="CUY691" s="416"/>
      <c r="CUZ691" s="416"/>
      <c r="CVA691" s="416"/>
      <c r="CVB691" s="416"/>
      <c r="CVC691" s="416"/>
      <c r="CVD691" s="416"/>
      <c r="CVE691" s="416"/>
      <c r="CVF691" s="416"/>
      <c r="CVG691" s="416"/>
      <c r="CVH691" s="416"/>
      <c r="CVI691" s="416"/>
      <c r="CVJ691" s="416"/>
      <c r="CVK691" s="416"/>
      <c r="CVL691" s="416"/>
      <c r="CVM691" s="416"/>
      <c r="CVN691" s="417"/>
      <c r="CVO691" s="417"/>
      <c r="CVP691" s="417"/>
      <c r="CVQ691" s="417"/>
      <c r="CVR691" s="417"/>
      <c r="CVS691" s="417"/>
      <c r="CVT691" s="417"/>
      <c r="CVU691" s="417"/>
      <c r="CVV691" s="417"/>
      <c r="CVW691" s="417"/>
      <c r="CVX691" s="417"/>
      <c r="CVY691" s="417"/>
      <c r="CVZ691" s="417"/>
      <c r="CWA691" s="417"/>
      <c r="CWB691" s="417"/>
      <c r="CWC691" s="417"/>
      <c r="CWD691" s="417"/>
      <c r="CWE691" s="417"/>
      <c r="CWF691" s="417"/>
      <c r="CWG691" s="417"/>
      <c r="CWH691" s="417"/>
      <c r="CWI691" s="417"/>
      <c r="CWJ691" s="417"/>
      <c r="CWK691" s="417"/>
      <c r="CWL691" s="418"/>
      <c r="CWM691" s="418"/>
      <c r="CWN691" s="418"/>
      <c r="CWO691" s="418"/>
      <c r="CWP691" s="418"/>
      <c r="CWQ691" s="417"/>
      <c r="CWR691" s="417"/>
      <c r="CWS691" s="418"/>
      <c r="CWT691" s="418"/>
      <c r="CWU691" s="417"/>
      <c r="CWV691" s="417"/>
      <c r="CWW691" s="418"/>
      <c r="CWX691" s="418"/>
      <c r="CWY691" s="417"/>
      <c r="CWZ691" s="417"/>
      <c r="CXA691" s="417"/>
      <c r="CXB691" s="417"/>
      <c r="CXC691" s="417"/>
      <c r="CXD691" s="417"/>
      <c r="CXE691" s="417"/>
      <c r="CXF691" s="418"/>
      <c r="CXG691" s="418"/>
      <c r="CXH691" s="417"/>
      <c r="CXI691" s="417"/>
      <c r="CXJ691" s="418"/>
      <c r="CXK691" s="418"/>
      <c r="CXL691" s="417"/>
      <c r="CXM691" s="417"/>
      <c r="CXN691" s="417"/>
      <c r="CXO691" s="417"/>
      <c r="CXP691" s="417"/>
      <c r="CXQ691" s="411"/>
      <c r="CXR691" s="443"/>
      <c r="CXS691" s="417"/>
      <c r="CXT691" s="417"/>
      <c r="CXU691" s="417"/>
      <c r="CXV691" s="417"/>
      <c r="CXW691" s="417"/>
      <c r="CXX691" s="417"/>
      <c r="CXY691" s="417"/>
      <c r="CXZ691" s="416"/>
      <c r="CYA691" s="416"/>
      <c r="CYB691" s="416"/>
      <c r="CYC691" s="416"/>
      <c r="CYD691" s="416"/>
      <c r="CYE691" s="416"/>
      <c r="CYF691" s="416"/>
      <c r="CYG691" s="416"/>
      <c r="CYH691" s="416"/>
      <c r="CYI691" s="416"/>
      <c r="CYJ691" s="416"/>
      <c r="CYK691" s="416"/>
      <c r="CYL691" s="416"/>
      <c r="CYM691" s="416"/>
      <c r="CYN691" s="416"/>
      <c r="CYO691" s="416"/>
      <c r="CYP691" s="416"/>
      <c r="CYQ691" s="416"/>
      <c r="CYR691" s="416"/>
      <c r="CYS691" s="416"/>
      <c r="CYT691" s="416"/>
      <c r="CYU691" s="416"/>
      <c r="CYV691" s="416"/>
      <c r="CYW691" s="416"/>
      <c r="CYX691" s="416"/>
      <c r="CYY691" s="416"/>
      <c r="CYZ691" s="416"/>
      <c r="CZA691" s="416"/>
      <c r="CZB691" s="416"/>
      <c r="CZC691" s="416"/>
      <c r="CZD691" s="416"/>
      <c r="CZE691" s="416"/>
      <c r="CZF691" s="416"/>
      <c r="CZG691" s="416"/>
      <c r="CZH691" s="416"/>
      <c r="CZI691" s="416"/>
      <c r="CZJ691" s="416"/>
      <c r="CZK691" s="416"/>
      <c r="CZL691" s="416"/>
      <c r="CZM691" s="416"/>
      <c r="CZN691" s="416"/>
      <c r="CZO691" s="416"/>
      <c r="CZP691" s="416"/>
      <c r="CZQ691" s="416"/>
      <c r="CZR691" s="417"/>
      <c r="CZS691" s="417"/>
      <c r="CZT691" s="417"/>
      <c r="CZU691" s="417"/>
      <c r="CZV691" s="417"/>
      <c r="CZW691" s="417"/>
      <c r="CZX691" s="417"/>
      <c r="CZY691" s="417"/>
      <c r="CZZ691" s="417"/>
      <c r="DAA691" s="417"/>
      <c r="DAB691" s="417"/>
      <c r="DAC691" s="417"/>
      <c r="DAD691" s="417"/>
      <c r="DAE691" s="417"/>
      <c r="DAF691" s="417"/>
      <c r="DAG691" s="417"/>
      <c r="DAH691" s="417"/>
      <c r="DAI691" s="417"/>
      <c r="DAJ691" s="417"/>
      <c r="DAK691" s="417"/>
      <c r="DAL691" s="417"/>
      <c r="DAM691" s="417"/>
      <c r="DAN691" s="417"/>
      <c r="DAO691" s="417"/>
      <c r="DAP691" s="418"/>
      <c r="DAQ691" s="418"/>
      <c r="DAR691" s="418"/>
      <c r="DAS691" s="418"/>
      <c r="DAT691" s="418"/>
      <c r="DAU691" s="417"/>
      <c r="DAV691" s="417"/>
      <c r="DAW691" s="418"/>
      <c r="DAX691" s="418"/>
      <c r="DAY691" s="417"/>
      <c r="DAZ691" s="417"/>
      <c r="DBA691" s="418"/>
      <c r="DBB691" s="418"/>
      <c r="DBC691" s="417"/>
      <c r="DBD691" s="417"/>
      <c r="DBE691" s="417"/>
      <c r="DBF691" s="417"/>
      <c r="DBG691" s="417"/>
      <c r="DBH691" s="417"/>
      <c r="DBI691" s="417"/>
      <c r="DBJ691" s="418"/>
      <c r="DBK691" s="418"/>
      <c r="DBL691" s="417"/>
      <c r="DBM691" s="417"/>
      <c r="DBN691" s="418"/>
      <c r="DBO691" s="418"/>
      <c r="DBP691" s="417"/>
      <c r="DBQ691" s="417"/>
      <c r="DBR691" s="417"/>
      <c r="DBS691" s="417"/>
      <c r="DBT691" s="417"/>
      <c r="DBU691" s="411"/>
      <c r="DBV691" s="443"/>
      <c r="DBW691" s="417"/>
      <c r="DBX691" s="417"/>
      <c r="DBY691" s="417"/>
      <c r="DBZ691" s="417"/>
      <c r="DCA691" s="417"/>
      <c r="DCB691" s="417"/>
      <c r="DCC691" s="417"/>
      <c r="DCD691" s="416"/>
      <c r="DCE691" s="416"/>
      <c r="DCF691" s="416"/>
      <c r="DCG691" s="416"/>
      <c r="DCH691" s="416"/>
      <c r="DCI691" s="416"/>
      <c r="DCJ691" s="416"/>
      <c r="DCK691" s="416"/>
      <c r="DCL691" s="416"/>
      <c r="DCM691" s="416"/>
      <c r="DCN691" s="416"/>
      <c r="DCO691" s="416"/>
      <c r="DCP691" s="416"/>
      <c r="DCQ691" s="416"/>
      <c r="DCR691" s="416"/>
      <c r="DCS691" s="416"/>
      <c r="DCT691" s="416"/>
      <c r="DCU691" s="416"/>
      <c r="DCV691" s="416"/>
      <c r="DCW691" s="416"/>
      <c r="DCX691" s="416"/>
      <c r="DCY691" s="416"/>
      <c r="DCZ691" s="416"/>
      <c r="DDA691" s="416"/>
      <c r="DDB691" s="416"/>
      <c r="DDC691" s="416"/>
      <c r="DDD691" s="416"/>
      <c r="DDE691" s="416"/>
      <c r="DDF691" s="416"/>
      <c r="DDG691" s="416"/>
      <c r="DDH691" s="416"/>
      <c r="DDI691" s="416"/>
      <c r="DDJ691" s="416"/>
      <c r="DDK691" s="416"/>
      <c r="DDL691" s="416"/>
      <c r="DDM691" s="416"/>
      <c r="DDN691" s="416"/>
      <c r="DDO691" s="416"/>
      <c r="DDP691" s="416"/>
      <c r="DDQ691" s="416"/>
      <c r="DDR691" s="416"/>
      <c r="DDS691" s="416"/>
      <c r="DDT691" s="416"/>
      <c r="DDU691" s="416"/>
      <c r="DDV691" s="417"/>
      <c r="DDW691" s="417"/>
      <c r="DDX691" s="417"/>
      <c r="DDY691" s="417"/>
      <c r="DDZ691" s="417"/>
      <c r="DEA691" s="417"/>
      <c r="DEB691" s="417"/>
      <c r="DEC691" s="417"/>
      <c r="DED691" s="417"/>
      <c r="DEE691" s="417"/>
      <c r="DEF691" s="417"/>
      <c r="DEG691" s="417"/>
      <c r="DEH691" s="417"/>
      <c r="DEI691" s="417"/>
      <c r="DEJ691" s="417"/>
      <c r="DEK691" s="417"/>
      <c r="DEL691" s="417"/>
      <c r="DEM691" s="417"/>
      <c r="DEN691" s="417"/>
      <c r="DEO691" s="417"/>
      <c r="DEP691" s="417"/>
      <c r="DEQ691" s="417"/>
      <c r="DER691" s="417"/>
      <c r="DES691" s="417"/>
      <c r="DET691" s="418"/>
      <c r="DEU691" s="418"/>
      <c r="DEV691" s="418"/>
      <c r="DEW691" s="418"/>
      <c r="DEX691" s="418"/>
      <c r="DEY691" s="417"/>
      <c r="DEZ691" s="417"/>
      <c r="DFA691" s="418"/>
      <c r="DFB691" s="418"/>
      <c r="DFC691" s="417"/>
      <c r="DFD691" s="417"/>
      <c r="DFE691" s="418"/>
      <c r="DFF691" s="418"/>
      <c r="DFG691" s="417"/>
      <c r="DFH691" s="417"/>
      <c r="DFI691" s="417"/>
      <c r="DFJ691" s="417"/>
      <c r="DFK691" s="417"/>
      <c r="DFL691" s="417"/>
      <c r="DFM691" s="417"/>
      <c r="DFN691" s="418"/>
      <c r="DFO691" s="418"/>
      <c r="DFP691" s="417"/>
      <c r="DFQ691" s="417"/>
      <c r="DFR691" s="418"/>
      <c r="DFS691" s="418"/>
      <c r="DFT691" s="417"/>
      <c r="DFU691" s="417"/>
      <c r="DFV691" s="417"/>
      <c r="DFW691" s="417"/>
      <c r="DFX691" s="417"/>
      <c r="DFY691" s="411"/>
      <c r="DFZ691" s="443"/>
      <c r="DGA691" s="417"/>
      <c r="DGB691" s="417"/>
      <c r="DGC691" s="417"/>
      <c r="DGD691" s="417"/>
      <c r="DGE691" s="417"/>
      <c r="DGF691" s="417"/>
      <c r="DGG691" s="417"/>
      <c r="DGH691" s="416"/>
      <c r="DGI691" s="416"/>
      <c r="DGJ691" s="416"/>
      <c r="DGK691" s="416"/>
      <c r="DGL691" s="416"/>
      <c r="DGM691" s="416"/>
      <c r="DGN691" s="416"/>
      <c r="DGO691" s="416"/>
      <c r="DGP691" s="416"/>
      <c r="DGQ691" s="416"/>
      <c r="DGR691" s="416"/>
      <c r="DGS691" s="416"/>
      <c r="DGT691" s="416"/>
      <c r="DGU691" s="416"/>
      <c r="DGV691" s="416"/>
      <c r="DGW691" s="416"/>
      <c r="DGX691" s="416"/>
      <c r="DGY691" s="416"/>
      <c r="DGZ691" s="416"/>
      <c r="DHA691" s="416"/>
      <c r="DHB691" s="416"/>
      <c r="DHC691" s="416"/>
      <c r="DHD691" s="416"/>
      <c r="DHE691" s="416"/>
      <c r="DHF691" s="416"/>
      <c r="DHG691" s="416"/>
      <c r="DHH691" s="416"/>
      <c r="DHI691" s="416"/>
      <c r="DHJ691" s="416"/>
      <c r="DHK691" s="416"/>
      <c r="DHL691" s="416"/>
      <c r="DHM691" s="416"/>
      <c r="DHN691" s="416"/>
      <c r="DHO691" s="416"/>
      <c r="DHP691" s="416"/>
      <c r="DHQ691" s="416"/>
      <c r="DHR691" s="416"/>
      <c r="DHS691" s="416"/>
      <c r="DHT691" s="416"/>
      <c r="DHU691" s="416"/>
      <c r="DHV691" s="416"/>
      <c r="DHW691" s="416"/>
      <c r="DHX691" s="416"/>
      <c r="DHY691" s="416"/>
      <c r="DHZ691" s="417"/>
      <c r="DIA691" s="417"/>
      <c r="DIB691" s="417"/>
      <c r="DIC691" s="417"/>
      <c r="DID691" s="417"/>
      <c r="DIE691" s="417"/>
      <c r="DIF691" s="417"/>
      <c r="DIG691" s="417"/>
      <c r="DIH691" s="417"/>
      <c r="DII691" s="417"/>
      <c r="DIJ691" s="417"/>
      <c r="DIK691" s="417"/>
      <c r="DIL691" s="417"/>
      <c r="DIM691" s="417"/>
      <c r="DIN691" s="417"/>
      <c r="DIO691" s="417"/>
      <c r="DIP691" s="417"/>
      <c r="DIQ691" s="417"/>
      <c r="DIR691" s="417"/>
      <c r="DIS691" s="417"/>
      <c r="DIT691" s="417"/>
      <c r="DIU691" s="417"/>
      <c r="DIV691" s="417"/>
      <c r="DIW691" s="417"/>
      <c r="DIX691" s="418"/>
      <c r="DIY691" s="418"/>
      <c r="DIZ691" s="418"/>
      <c r="DJA691" s="418"/>
      <c r="DJB691" s="418"/>
      <c r="DJC691" s="417"/>
      <c r="DJD691" s="417"/>
      <c r="DJE691" s="418"/>
      <c r="DJF691" s="418"/>
      <c r="DJG691" s="417"/>
      <c r="DJH691" s="417"/>
      <c r="DJI691" s="418"/>
      <c r="DJJ691" s="418"/>
      <c r="DJK691" s="417"/>
      <c r="DJL691" s="417"/>
      <c r="DJM691" s="417"/>
      <c r="DJN691" s="417"/>
      <c r="DJO691" s="417"/>
      <c r="DJP691" s="417"/>
      <c r="DJQ691" s="417"/>
      <c r="DJR691" s="418"/>
      <c r="DJS691" s="418"/>
      <c r="DJT691" s="417"/>
      <c r="DJU691" s="417"/>
      <c r="DJV691" s="418"/>
      <c r="DJW691" s="418"/>
      <c r="DJX691" s="417"/>
      <c r="DJY691" s="417"/>
      <c r="DJZ691" s="417"/>
      <c r="DKA691" s="417"/>
      <c r="DKB691" s="417"/>
      <c r="DKC691" s="411"/>
      <c r="DKD691" s="443"/>
      <c r="DKE691" s="417"/>
      <c r="DKF691" s="417"/>
      <c r="DKG691" s="417"/>
      <c r="DKH691" s="417"/>
      <c r="DKI691" s="417"/>
      <c r="DKJ691" s="417"/>
      <c r="DKK691" s="417"/>
      <c r="DKL691" s="416"/>
      <c r="DKM691" s="416"/>
      <c r="DKN691" s="416"/>
      <c r="DKO691" s="416"/>
      <c r="DKP691" s="416"/>
      <c r="DKQ691" s="416"/>
      <c r="DKR691" s="416"/>
      <c r="DKS691" s="416"/>
      <c r="DKT691" s="416"/>
      <c r="DKU691" s="416"/>
      <c r="DKV691" s="416"/>
      <c r="DKW691" s="416"/>
      <c r="DKX691" s="416"/>
      <c r="DKY691" s="416"/>
      <c r="DKZ691" s="416"/>
      <c r="DLA691" s="416"/>
      <c r="DLB691" s="416"/>
      <c r="DLC691" s="416"/>
      <c r="DLD691" s="416"/>
      <c r="DLE691" s="416"/>
      <c r="DLF691" s="416"/>
      <c r="DLG691" s="416"/>
      <c r="DLH691" s="416"/>
      <c r="DLI691" s="416"/>
      <c r="DLJ691" s="416"/>
      <c r="DLK691" s="416"/>
      <c r="DLL691" s="416"/>
      <c r="DLM691" s="416"/>
      <c r="DLN691" s="416"/>
      <c r="DLO691" s="416"/>
      <c r="DLP691" s="416"/>
      <c r="DLQ691" s="416"/>
      <c r="DLR691" s="416"/>
      <c r="DLS691" s="416"/>
      <c r="DLT691" s="416"/>
      <c r="DLU691" s="416"/>
      <c r="DLV691" s="416"/>
      <c r="DLW691" s="416"/>
      <c r="DLX691" s="416"/>
      <c r="DLY691" s="416"/>
      <c r="DLZ691" s="416"/>
      <c r="DMA691" s="416"/>
      <c r="DMB691" s="416"/>
      <c r="DMC691" s="416"/>
      <c r="DMD691" s="417"/>
      <c r="DME691" s="417"/>
      <c r="DMF691" s="417"/>
      <c r="DMG691" s="417"/>
      <c r="DMH691" s="417"/>
      <c r="DMI691" s="417"/>
      <c r="DMJ691" s="417"/>
      <c r="DMK691" s="417"/>
      <c r="DML691" s="417"/>
      <c r="DMM691" s="417"/>
      <c r="DMN691" s="417"/>
      <c r="DMO691" s="417"/>
      <c r="DMP691" s="417"/>
      <c r="DMQ691" s="417"/>
      <c r="DMR691" s="417"/>
      <c r="DMS691" s="417"/>
      <c r="DMT691" s="417"/>
      <c r="DMU691" s="417"/>
      <c r="DMV691" s="417"/>
      <c r="DMW691" s="417"/>
      <c r="DMX691" s="417"/>
      <c r="DMY691" s="417"/>
      <c r="DMZ691" s="417"/>
      <c r="DNA691" s="417"/>
      <c r="DNB691" s="418"/>
      <c r="DNC691" s="418"/>
      <c r="DND691" s="418"/>
      <c r="DNE691" s="418"/>
      <c r="DNF691" s="418"/>
      <c r="DNG691" s="417"/>
      <c r="DNH691" s="417"/>
      <c r="DNI691" s="418"/>
      <c r="DNJ691" s="418"/>
      <c r="DNK691" s="417"/>
      <c r="DNL691" s="417"/>
      <c r="DNM691" s="418"/>
      <c r="DNN691" s="418"/>
      <c r="DNO691" s="417"/>
      <c r="DNP691" s="417"/>
      <c r="DNQ691" s="417"/>
      <c r="DNR691" s="417"/>
      <c r="DNS691" s="417"/>
      <c r="DNT691" s="417"/>
      <c r="DNU691" s="417"/>
      <c r="DNV691" s="418"/>
      <c r="DNW691" s="418"/>
      <c r="DNX691" s="417"/>
      <c r="DNY691" s="417"/>
      <c r="DNZ691" s="418"/>
      <c r="DOA691" s="418"/>
      <c r="DOB691" s="417"/>
      <c r="DOC691" s="417"/>
      <c r="DOD691" s="417"/>
      <c r="DOE691" s="417"/>
      <c r="DOF691" s="417"/>
      <c r="DOG691" s="411"/>
      <c r="DOH691" s="443"/>
      <c r="DOI691" s="417"/>
      <c r="DOJ691" s="417"/>
      <c r="DOK691" s="417"/>
      <c r="DOL691" s="417"/>
      <c r="DOM691" s="417"/>
      <c r="DON691" s="417"/>
      <c r="DOO691" s="417"/>
      <c r="DOP691" s="416"/>
      <c r="DOQ691" s="416"/>
      <c r="DOR691" s="416"/>
      <c r="DOS691" s="416"/>
      <c r="DOT691" s="416"/>
      <c r="DOU691" s="416"/>
      <c r="DOV691" s="416"/>
      <c r="DOW691" s="416"/>
      <c r="DOX691" s="416"/>
      <c r="DOY691" s="416"/>
      <c r="DOZ691" s="416"/>
      <c r="DPA691" s="416"/>
      <c r="DPB691" s="416"/>
      <c r="DPC691" s="416"/>
      <c r="DPD691" s="416"/>
      <c r="DPE691" s="416"/>
      <c r="DPF691" s="416"/>
      <c r="DPG691" s="416"/>
      <c r="DPH691" s="416"/>
      <c r="DPI691" s="416"/>
      <c r="DPJ691" s="416"/>
      <c r="DPK691" s="416"/>
      <c r="DPL691" s="416"/>
      <c r="DPM691" s="416"/>
      <c r="DPN691" s="416"/>
      <c r="DPO691" s="416"/>
      <c r="DPP691" s="416"/>
      <c r="DPQ691" s="416"/>
      <c r="DPR691" s="416"/>
      <c r="DPS691" s="416"/>
      <c r="DPT691" s="416"/>
      <c r="DPU691" s="416"/>
      <c r="DPV691" s="416"/>
      <c r="DPW691" s="416"/>
      <c r="DPX691" s="416"/>
      <c r="DPY691" s="416"/>
      <c r="DPZ691" s="416"/>
      <c r="DQA691" s="416"/>
      <c r="DQB691" s="416"/>
      <c r="DQC691" s="416"/>
      <c r="DQD691" s="416"/>
      <c r="DQE691" s="416"/>
      <c r="DQF691" s="416"/>
      <c r="DQG691" s="416"/>
      <c r="DQH691" s="417"/>
      <c r="DQI691" s="417"/>
      <c r="DQJ691" s="417"/>
      <c r="DQK691" s="417"/>
      <c r="DQL691" s="417"/>
      <c r="DQM691" s="417"/>
      <c r="DQN691" s="417"/>
      <c r="DQO691" s="417"/>
      <c r="DQP691" s="417"/>
      <c r="DQQ691" s="417"/>
      <c r="DQR691" s="417"/>
      <c r="DQS691" s="417"/>
      <c r="DQT691" s="417"/>
      <c r="DQU691" s="417"/>
      <c r="DQV691" s="417"/>
      <c r="DQW691" s="417"/>
      <c r="DQX691" s="417"/>
      <c r="DQY691" s="417"/>
      <c r="DQZ691" s="417"/>
      <c r="DRA691" s="417"/>
      <c r="DRB691" s="417"/>
      <c r="DRC691" s="417"/>
      <c r="DRD691" s="417"/>
      <c r="DRE691" s="417"/>
      <c r="DRF691" s="418"/>
      <c r="DRG691" s="418"/>
      <c r="DRH691" s="418"/>
      <c r="DRI691" s="418"/>
      <c r="DRJ691" s="418"/>
      <c r="DRK691" s="417"/>
      <c r="DRL691" s="417"/>
      <c r="DRM691" s="418"/>
      <c r="DRN691" s="418"/>
      <c r="DRO691" s="417"/>
      <c r="DRP691" s="417"/>
      <c r="DRQ691" s="418"/>
      <c r="DRR691" s="418"/>
      <c r="DRS691" s="417"/>
      <c r="DRT691" s="417"/>
      <c r="DRU691" s="417"/>
      <c r="DRV691" s="417"/>
      <c r="DRW691" s="417"/>
      <c r="DRX691" s="417"/>
      <c r="DRY691" s="417"/>
      <c r="DRZ691" s="418"/>
      <c r="DSA691" s="418"/>
      <c r="DSB691" s="417"/>
      <c r="DSC691" s="417"/>
      <c r="DSD691" s="418"/>
      <c r="DSE691" s="418"/>
      <c r="DSF691" s="417"/>
      <c r="DSG691" s="417"/>
      <c r="DSH691" s="417"/>
      <c r="DSI691" s="417"/>
      <c r="DSJ691" s="417"/>
      <c r="DSK691" s="411"/>
      <c r="DSL691" s="443"/>
      <c r="DSM691" s="417"/>
      <c r="DSN691" s="417"/>
      <c r="DSO691" s="417"/>
      <c r="DSP691" s="417"/>
      <c r="DSQ691" s="417"/>
      <c r="DSR691" s="417"/>
      <c r="DSS691" s="417"/>
      <c r="DST691" s="416"/>
      <c r="DSU691" s="416"/>
      <c r="DSV691" s="416"/>
      <c r="DSW691" s="416"/>
      <c r="DSX691" s="416"/>
      <c r="DSY691" s="416"/>
      <c r="DSZ691" s="416"/>
      <c r="DTA691" s="416"/>
      <c r="DTB691" s="416"/>
      <c r="DTC691" s="416"/>
      <c r="DTD691" s="416"/>
      <c r="DTE691" s="416"/>
      <c r="DTF691" s="416"/>
      <c r="DTG691" s="416"/>
      <c r="DTH691" s="416"/>
      <c r="DTI691" s="416"/>
      <c r="DTJ691" s="416"/>
      <c r="DTK691" s="416"/>
      <c r="DTL691" s="416"/>
      <c r="DTM691" s="416"/>
      <c r="DTN691" s="416"/>
      <c r="DTO691" s="416"/>
      <c r="DTP691" s="416"/>
      <c r="DTQ691" s="416"/>
      <c r="DTR691" s="416"/>
      <c r="DTS691" s="416"/>
      <c r="DTT691" s="416"/>
      <c r="DTU691" s="416"/>
      <c r="DTV691" s="416"/>
      <c r="DTW691" s="416"/>
      <c r="DTX691" s="416"/>
      <c r="DTY691" s="416"/>
      <c r="DTZ691" s="416"/>
      <c r="DUA691" s="416"/>
      <c r="DUB691" s="416"/>
      <c r="DUC691" s="416"/>
      <c r="DUD691" s="416"/>
      <c r="DUE691" s="416"/>
      <c r="DUF691" s="416"/>
      <c r="DUG691" s="416"/>
      <c r="DUH691" s="416"/>
      <c r="DUI691" s="416"/>
      <c r="DUJ691" s="416"/>
      <c r="DUK691" s="416"/>
      <c r="DUL691" s="417"/>
      <c r="DUM691" s="417"/>
      <c r="DUN691" s="417"/>
      <c r="DUO691" s="417"/>
      <c r="DUP691" s="417"/>
      <c r="DUQ691" s="417"/>
      <c r="DUR691" s="417"/>
      <c r="DUS691" s="417"/>
      <c r="DUT691" s="417"/>
      <c r="DUU691" s="417"/>
      <c r="DUV691" s="417"/>
      <c r="DUW691" s="417"/>
      <c r="DUX691" s="417"/>
      <c r="DUY691" s="417"/>
      <c r="DUZ691" s="417"/>
      <c r="DVA691" s="417"/>
      <c r="DVB691" s="417"/>
      <c r="DVC691" s="417"/>
      <c r="DVD691" s="417"/>
      <c r="DVE691" s="417"/>
      <c r="DVF691" s="417"/>
      <c r="DVG691" s="417"/>
      <c r="DVH691" s="417"/>
      <c r="DVI691" s="417"/>
      <c r="DVJ691" s="418"/>
      <c r="DVK691" s="418"/>
      <c r="DVL691" s="418"/>
      <c r="DVM691" s="418"/>
      <c r="DVN691" s="418"/>
      <c r="DVO691" s="417"/>
      <c r="DVP691" s="417"/>
      <c r="DVQ691" s="418"/>
      <c r="DVR691" s="418"/>
      <c r="DVS691" s="417"/>
      <c r="DVT691" s="417"/>
      <c r="DVU691" s="418"/>
      <c r="DVV691" s="418"/>
      <c r="DVW691" s="417"/>
      <c r="DVX691" s="417"/>
      <c r="DVY691" s="417"/>
      <c r="DVZ691" s="417"/>
      <c r="DWA691" s="417"/>
      <c r="DWB691" s="417"/>
      <c r="DWC691" s="417"/>
      <c r="DWD691" s="418"/>
      <c r="DWE691" s="418"/>
      <c r="DWF691" s="417"/>
      <c r="DWG691" s="417"/>
      <c r="DWH691" s="418"/>
      <c r="DWI691" s="418"/>
      <c r="DWJ691" s="417"/>
      <c r="DWK691" s="417"/>
      <c r="DWL691" s="417"/>
      <c r="DWM691" s="417"/>
      <c r="DWN691" s="417"/>
      <c r="DWO691" s="411"/>
      <c r="DWP691" s="443"/>
      <c r="DWQ691" s="417"/>
      <c r="DWR691" s="417"/>
      <c r="DWS691" s="417"/>
      <c r="DWT691" s="417"/>
      <c r="DWU691" s="417"/>
      <c r="DWV691" s="417"/>
      <c r="DWW691" s="417"/>
      <c r="DWX691" s="416"/>
      <c r="DWY691" s="416"/>
      <c r="DWZ691" s="416"/>
      <c r="DXA691" s="416"/>
      <c r="DXB691" s="416"/>
      <c r="DXC691" s="416"/>
      <c r="DXD691" s="416"/>
      <c r="DXE691" s="416"/>
      <c r="DXF691" s="416"/>
      <c r="DXG691" s="416"/>
      <c r="DXH691" s="416"/>
      <c r="DXI691" s="416"/>
      <c r="DXJ691" s="416"/>
      <c r="DXK691" s="416"/>
      <c r="DXL691" s="416"/>
      <c r="DXM691" s="416"/>
      <c r="DXN691" s="416"/>
      <c r="DXO691" s="416"/>
      <c r="DXP691" s="416"/>
      <c r="DXQ691" s="416"/>
      <c r="DXR691" s="416"/>
      <c r="DXS691" s="416"/>
      <c r="DXT691" s="416"/>
      <c r="DXU691" s="416"/>
      <c r="DXV691" s="416"/>
      <c r="DXW691" s="416"/>
      <c r="DXX691" s="416"/>
      <c r="DXY691" s="416"/>
      <c r="DXZ691" s="416"/>
      <c r="DYA691" s="416"/>
      <c r="DYB691" s="416"/>
      <c r="DYC691" s="416"/>
      <c r="DYD691" s="416"/>
      <c r="DYE691" s="416"/>
      <c r="DYF691" s="416"/>
      <c r="DYG691" s="416"/>
      <c r="DYH691" s="416"/>
      <c r="DYI691" s="416"/>
      <c r="DYJ691" s="416"/>
      <c r="DYK691" s="416"/>
      <c r="DYL691" s="416"/>
      <c r="DYM691" s="416"/>
      <c r="DYN691" s="416"/>
      <c r="DYO691" s="416"/>
      <c r="DYP691" s="417"/>
      <c r="DYQ691" s="417"/>
      <c r="DYR691" s="417"/>
      <c r="DYS691" s="417"/>
      <c r="DYT691" s="417"/>
      <c r="DYU691" s="417"/>
      <c r="DYV691" s="417"/>
      <c r="DYW691" s="417"/>
      <c r="DYX691" s="417"/>
      <c r="DYY691" s="417"/>
      <c r="DYZ691" s="417"/>
      <c r="DZA691" s="417"/>
      <c r="DZB691" s="417"/>
      <c r="DZC691" s="417"/>
      <c r="DZD691" s="417"/>
      <c r="DZE691" s="417"/>
      <c r="DZF691" s="417"/>
      <c r="DZG691" s="417"/>
      <c r="DZH691" s="417"/>
      <c r="DZI691" s="417"/>
      <c r="DZJ691" s="417"/>
      <c r="DZK691" s="417"/>
      <c r="DZL691" s="417"/>
      <c r="DZM691" s="417"/>
      <c r="DZN691" s="418"/>
      <c r="DZO691" s="418"/>
      <c r="DZP691" s="418"/>
      <c r="DZQ691" s="418"/>
      <c r="DZR691" s="418"/>
      <c r="DZS691" s="417"/>
      <c r="DZT691" s="417"/>
      <c r="DZU691" s="418"/>
      <c r="DZV691" s="418"/>
      <c r="DZW691" s="417"/>
      <c r="DZX691" s="417"/>
      <c r="DZY691" s="418"/>
      <c r="DZZ691" s="418"/>
      <c r="EAA691" s="417"/>
      <c r="EAB691" s="417"/>
      <c r="EAC691" s="417"/>
      <c r="EAD691" s="417"/>
      <c r="EAE691" s="417"/>
      <c r="EAF691" s="417"/>
      <c r="EAG691" s="417"/>
      <c r="EAH691" s="418"/>
      <c r="EAI691" s="418"/>
      <c r="EAJ691" s="417"/>
      <c r="EAK691" s="417"/>
      <c r="EAL691" s="418"/>
      <c r="EAM691" s="418"/>
      <c r="EAN691" s="417"/>
      <c r="EAO691" s="417"/>
      <c r="EAP691" s="417"/>
      <c r="EAQ691" s="417"/>
      <c r="EAR691" s="417"/>
      <c r="EAS691" s="411"/>
      <c r="EAT691" s="443"/>
      <c r="EAU691" s="417"/>
      <c r="EAV691" s="417"/>
      <c r="EAW691" s="417"/>
      <c r="EAX691" s="417"/>
      <c r="EAY691" s="417"/>
      <c r="EAZ691" s="417"/>
      <c r="EBA691" s="417"/>
      <c r="EBB691" s="416"/>
      <c r="EBC691" s="416"/>
      <c r="EBD691" s="416"/>
      <c r="EBE691" s="416"/>
      <c r="EBF691" s="416"/>
      <c r="EBG691" s="416"/>
      <c r="EBH691" s="416"/>
      <c r="EBI691" s="416"/>
      <c r="EBJ691" s="416"/>
      <c r="EBK691" s="416"/>
      <c r="EBL691" s="416"/>
      <c r="EBM691" s="416"/>
      <c r="EBN691" s="416"/>
      <c r="EBO691" s="416"/>
      <c r="EBP691" s="416"/>
      <c r="EBQ691" s="416"/>
      <c r="EBR691" s="416"/>
      <c r="EBS691" s="416"/>
      <c r="EBT691" s="416"/>
      <c r="EBU691" s="416"/>
      <c r="EBV691" s="416"/>
      <c r="EBW691" s="416"/>
      <c r="EBX691" s="416"/>
      <c r="EBY691" s="416"/>
      <c r="EBZ691" s="416"/>
      <c r="ECA691" s="416"/>
      <c r="ECB691" s="416"/>
      <c r="ECC691" s="416"/>
      <c r="ECD691" s="416"/>
      <c r="ECE691" s="416"/>
      <c r="ECF691" s="416"/>
      <c r="ECG691" s="416"/>
      <c r="ECH691" s="416"/>
      <c r="ECI691" s="416"/>
      <c r="ECJ691" s="416"/>
      <c r="ECK691" s="416"/>
      <c r="ECL691" s="416"/>
      <c r="ECM691" s="416"/>
      <c r="ECN691" s="416"/>
      <c r="ECO691" s="416"/>
      <c r="ECP691" s="416"/>
      <c r="ECQ691" s="416"/>
      <c r="ECR691" s="416"/>
      <c r="ECS691" s="416"/>
      <c r="ECT691" s="417"/>
      <c r="ECU691" s="417"/>
      <c r="ECV691" s="417"/>
      <c r="ECW691" s="417"/>
      <c r="ECX691" s="417"/>
      <c r="ECY691" s="417"/>
      <c r="ECZ691" s="417"/>
      <c r="EDA691" s="417"/>
      <c r="EDB691" s="417"/>
      <c r="EDC691" s="417"/>
      <c r="EDD691" s="417"/>
      <c r="EDE691" s="417"/>
      <c r="EDF691" s="417"/>
      <c r="EDG691" s="417"/>
      <c r="EDH691" s="417"/>
      <c r="EDI691" s="417"/>
      <c r="EDJ691" s="417"/>
      <c r="EDK691" s="417"/>
      <c r="EDL691" s="417"/>
      <c r="EDM691" s="417"/>
      <c r="EDN691" s="417"/>
      <c r="EDO691" s="417"/>
      <c r="EDP691" s="417"/>
      <c r="EDQ691" s="417"/>
      <c r="EDR691" s="418"/>
      <c r="EDS691" s="418"/>
      <c r="EDT691" s="418"/>
      <c r="EDU691" s="418"/>
      <c r="EDV691" s="418"/>
      <c r="EDW691" s="417"/>
      <c r="EDX691" s="417"/>
      <c r="EDY691" s="418"/>
      <c r="EDZ691" s="418"/>
      <c r="EEA691" s="417"/>
      <c r="EEB691" s="417"/>
      <c r="EEC691" s="418"/>
      <c r="EED691" s="418"/>
      <c r="EEE691" s="417"/>
      <c r="EEF691" s="417"/>
      <c r="EEG691" s="417"/>
      <c r="EEH691" s="417"/>
      <c r="EEI691" s="417"/>
      <c r="EEJ691" s="417"/>
      <c r="EEK691" s="417"/>
      <c r="EEL691" s="418"/>
      <c r="EEM691" s="418"/>
      <c r="EEN691" s="417"/>
      <c r="EEO691" s="417"/>
      <c r="EEP691" s="418"/>
      <c r="EEQ691" s="418"/>
      <c r="EER691" s="417"/>
      <c r="EES691" s="417"/>
      <c r="EET691" s="417"/>
      <c r="EEU691" s="417"/>
      <c r="EEV691" s="417"/>
      <c r="EEW691" s="411"/>
      <c r="EEX691" s="443"/>
      <c r="EEY691" s="417"/>
      <c r="EEZ691" s="417"/>
      <c r="EFA691" s="417"/>
      <c r="EFB691" s="417"/>
      <c r="EFC691" s="417"/>
      <c r="EFD691" s="417"/>
      <c r="EFE691" s="417"/>
      <c r="EFF691" s="416"/>
      <c r="EFG691" s="416"/>
      <c r="EFH691" s="416"/>
      <c r="EFI691" s="416"/>
      <c r="EFJ691" s="416"/>
      <c r="EFK691" s="416"/>
      <c r="EFL691" s="416"/>
      <c r="EFM691" s="416"/>
      <c r="EFN691" s="416"/>
      <c r="EFO691" s="416"/>
      <c r="EFP691" s="416"/>
      <c r="EFQ691" s="416"/>
      <c r="EFR691" s="416"/>
      <c r="EFS691" s="416"/>
      <c r="EFT691" s="416"/>
      <c r="EFU691" s="416"/>
      <c r="EFV691" s="416"/>
      <c r="EFW691" s="416"/>
      <c r="EFX691" s="416"/>
      <c r="EFY691" s="416"/>
      <c r="EFZ691" s="416"/>
      <c r="EGA691" s="416"/>
      <c r="EGB691" s="416"/>
      <c r="EGC691" s="416"/>
      <c r="EGD691" s="416"/>
      <c r="EGE691" s="416"/>
      <c r="EGF691" s="416"/>
      <c r="EGG691" s="416"/>
      <c r="EGH691" s="416"/>
      <c r="EGI691" s="416"/>
      <c r="EGJ691" s="416"/>
      <c r="EGK691" s="416"/>
      <c r="EGL691" s="416"/>
      <c r="EGM691" s="416"/>
      <c r="EGN691" s="416"/>
      <c r="EGO691" s="416"/>
      <c r="EGP691" s="416"/>
      <c r="EGQ691" s="416"/>
      <c r="EGR691" s="416"/>
      <c r="EGS691" s="416"/>
      <c r="EGT691" s="416"/>
      <c r="EGU691" s="416"/>
      <c r="EGV691" s="416"/>
      <c r="EGW691" s="416"/>
      <c r="EGX691" s="417"/>
      <c r="EGY691" s="417"/>
      <c r="EGZ691" s="417"/>
      <c r="EHA691" s="417"/>
      <c r="EHB691" s="417"/>
      <c r="EHC691" s="417"/>
      <c r="EHD691" s="417"/>
      <c r="EHE691" s="417"/>
      <c r="EHF691" s="417"/>
      <c r="EHG691" s="417"/>
      <c r="EHH691" s="417"/>
      <c r="EHI691" s="417"/>
      <c r="EHJ691" s="417"/>
      <c r="EHK691" s="417"/>
      <c r="EHL691" s="417"/>
      <c r="EHM691" s="417"/>
      <c r="EHN691" s="417"/>
      <c r="EHO691" s="417"/>
      <c r="EHP691" s="417"/>
      <c r="EHQ691" s="417"/>
      <c r="EHR691" s="417"/>
      <c r="EHS691" s="417"/>
      <c r="EHT691" s="417"/>
      <c r="EHU691" s="417"/>
      <c r="EHV691" s="418"/>
      <c r="EHW691" s="418"/>
      <c r="EHX691" s="418"/>
      <c r="EHY691" s="418"/>
      <c r="EHZ691" s="418"/>
      <c r="EIA691" s="417"/>
      <c r="EIB691" s="417"/>
      <c r="EIC691" s="418"/>
      <c r="EID691" s="418"/>
      <c r="EIE691" s="417"/>
      <c r="EIF691" s="417"/>
      <c r="EIG691" s="418"/>
      <c r="EIH691" s="418"/>
      <c r="EII691" s="417"/>
      <c r="EIJ691" s="417"/>
      <c r="EIK691" s="417"/>
      <c r="EIL691" s="417"/>
      <c r="EIM691" s="417"/>
      <c r="EIN691" s="417"/>
      <c r="EIO691" s="417"/>
      <c r="EIP691" s="418"/>
      <c r="EIQ691" s="418"/>
      <c r="EIR691" s="417"/>
      <c r="EIS691" s="417"/>
      <c r="EIT691" s="418"/>
      <c r="EIU691" s="418"/>
      <c r="EIV691" s="417"/>
      <c r="EIW691" s="417"/>
      <c r="EIX691" s="417"/>
      <c r="EIY691" s="417"/>
      <c r="EIZ691" s="417"/>
      <c r="EJA691" s="411"/>
      <c r="EJB691" s="443"/>
      <c r="EJC691" s="417"/>
      <c r="EJD691" s="417"/>
      <c r="EJE691" s="417"/>
      <c r="EJF691" s="417"/>
      <c r="EJG691" s="417"/>
      <c r="EJH691" s="417"/>
      <c r="EJI691" s="417"/>
      <c r="EJJ691" s="416"/>
      <c r="EJK691" s="416"/>
      <c r="EJL691" s="416"/>
      <c r="EJM691" s="416"/>
      <c r="EJN691" s="416"/>
      <c r="EJO691" s="416"/>
      <c r="EJP691" s="416"/>
      <c r="EJQ691" s="416"/>
      <c r="EJR691" s="416"/>
      <c r="EJS691" s="416"/>
      <c r="EJT691" s="416"/>
      <c r="EJU691" s="416"/>
      <c r="EJV691" s="416"/>
      <c r="EJW691" s="416"/>
      <c r="EJX691" s="416"/>
      <c r="EJY691" s="416"/>
      <c r="EJZ691" s="416"/>
      <c r="EKA691" s="416"/>
      <c r="EKB691" s="416"/>
      <c r="EKC691" s="416"/>
      <c r="EKD691" s="416"/>
      <c r="EKE691" s="416"/>
      <c r="EKF691" s="416"/>
      <c r="EKG691" s="416"/>
      <c r="EKH691" s="416"/>
      <c r="EKI691" s="416"/>
      <c r="EKJ691" s="416"/>
      <c r="EKK691" s="416"/>
      <c r="EKL691" s="416"/>
      <c r="EKM691" s="416"/>
      <c r="EKN691" s="416"/>
      <c r="EKO691" s="416"/>
      <c r="EKP691" s="416"/>
      <c r="EKQ691" s="416"/>
      <c r="EKR691" s="416"/>
      <c r="EKS691" s="416"/>
      <c r="EKT691" s="416"/>
      <c r="EKU691" s="416"/>
      <c r="EKV691" s="416"/>
      <c r="EKW691" s="416"/>
      <c r="EKX691" s="416"/>
      <c r="EKY691" s="416"/>
      <c r="EKZ691" s="416"/>
      <c r="ELA691" s="416"/>
      <c r="ELB691" s="417"/>
      <c r="ELC691" s="417"/>
      <c r="ELD691" s="417"/>
      <c r="ELE691" s="417"/>
      <c r="ELF691" s="417"/>
      <c r="ELG691" s="417"/>
      <c r="ELH691" s="417"/>
      <c r="ELI691" s="417"/>
      <c r="ELJ691" s="417"/>
      <c r="ELK691" s="417"/>
      <c r="ELL691" s="417"/>
      <c r="ELM691" s="417"/>
      <c r="ELN691" s="417"/>
      <c r="ELO691" s="417"/>
      <c r="ELP691" s="417"/>
      <c r="ELQ691" s="417"/>
      <c r="ELR691" s="417"/>
      <c r="ELS691" s="417"/>
      <c r="ELT691" s="417"/>
      <c r="ELU691" s="417"/>
      <c r="ELV691" s="417"/>
      <c r="ELW691" s="417"/>
      <c r="ELX691" s="417"/>
      <c r="ELY691" s="417"/>
      <c r="ELZ691" s="418"/>
      <c r="EMA691" s="418"/>
      <c r="EMB691" s="418"/>
      <c r="EMC691" s="418"/>
      <c r="EMD691" s="418"/>
      <c r="EME691" s="417"/>
      <c r="EMF691" s="417"/>
      <c r="EMG691" s="418"/>
      <c r="EMH691" s="418"/>
      <c r="EMI691" s="417"/>
      <c r="EMJ691" s="417"/>
      <c r="EMK691" s="418"/>
      <c r="EML691" s="418"/>
      <c r="EMM691" s="417"/>
      <c r="EMN691" s="417"/>
      <c r="EMO691" s="417"/>
      <c r="EMP691" s="417"/>
      <c r="EMQ691" s="417"/>
      <c r="EMR691" s="417"/>
      <c r="EMS691" s="417"/>
      <c r="EMT691" s="418"/>
      <c r="EMU691" s="418"/>
      <c r="EMV691" s="417"/>
      <c r="EMW691" s="417"/>
      <c r="EMX691" s="418"/>
      <c r="EMY691" s="418"/>
      <c r="EMZ691" s="417"/>
      <c r="ENA691" s="417"/>
      <c r="ENB691" s="417"/>
      <c r="ENC691" s="417"/>
      <c r="END691" s="417"/>
      <c r="ENE691" s="411"/>
      <c r="ENF691" s="443"/>
      <c r="ENG691" s="417"/>
      <c r="ENH691" s="417"/>
      <c r="ENI691" s="417"/>
      <c r="ENJ691" s="417"/>
      <c r="ENK691" s="417"/>
      <c r="ENL691" s="417"/>
      <c r="ENM691" s="417"/>
      <c r="ENN691" s="416"/>
      <c r="ENO691" s="416"/>
      <c r="ENP691" s="416"/>
      <c r="ENQ691" s="416"/>
      <c r="ENR691" s="416"/>
      <c r="ENS691" s="416"/>
      <c r="ENT691" s="416"/>
      <c r="ENU691" s="416"/>
      <c r="ENV691" s="416"/>
      <c r="ENW691" s="416"/>
      <c r="ENX691" s="416"/>
      <c r="ENY691" s="416"/>
      <c r="ENZ691" s="416"/>
      <c r="EOA691" s="416"/>
      <c r="EOB691" s="416"/>
      <c r="EOC691" s="416"/>
      <c r="EOD691" s="416"/>
      <c r="EOE691" s="416"/>
      <c r="EOF691" s="416"/>
      <c r="EOG691" s="416"/>
      <c r="EOH691" s="416"/>
      <c r="EOI691" s="416"/>
      <c r="EOJ691" s="416"/>
      <c r="EOK691" s="416"/>
      <c r="EOL691" s="416"/>
      <c r="EOM691" s="416"/>
      <c r="EON691" s="416"/>
      <c r="EOO691" s="416"/>
      <c r="EOP691" s="416"/>
      <c r="EOQ691" s="416"/>
      <c r="EOR691" s="416"/>
      <c r="EOS691" s="416"/>
      <c r="EOT691" s="416"/>
      <c r="EOU691" s="416"/>
      <c r="EOV691" s="416"/>
      <c r="EOW691" s="416"/>
      <c r="EOX691" s="416"/>
      <c r="EOY691" s="416"/>
      <c r="EOZ691" s="416"/>
      <c r="EPA691" s="416"/>
      <c r="EPB691" s="416"/>
      <c r="EPC691" s="416"/>
      <c r="EPD691" s="416"/>
      <c r="EPE691" s="416"/>
      <c r="EPF691" s="417"/>
      <c r="EPG691" s="417"/>
      <c r="EPH691" s="417"/>
      <c r="EPI691" s="417"/>
      <c r="EPJ691" s="417"/>
      <c r="EPK691" s="417"/>
      <c r="EPL691" s="417"/>
      <c r="EPM691" s="417"/>
      <c r="EPN691" s="417"/>
      <c r="EPO691" s="417"/>
      <c r="EPP691" s="417"/>
      <c r="EPQ691" s="417"/>
      <c r="EPR691" s="417"/>
      <c r="EPS691" s="417"/>
      <c r="EPT691" s="417"/>
      <c r="EPU691" s="417"/>
      <c r="EPV691" s="417"/>
      <c r="EPW691" s="417"/>
      <c r="EPX691" s="417"/>
      <c r="EPY691" s="417"/>
      <c r="EPZ691" s="417"/>
      <c r="EQA691" s="417"/>
      <c r="EQB691" s="417"/>
      <c r="EQC691" s="417"/>
      <c r="EQD691" s="418"/>
      <c r="EQE691" s="418"/>
      <c r="EQF691" s="418"/>
      <c r="EQG691" s="418"/>
      <c r="EQH691" s="418"/>
      <c r="EQI691" s="417"/>
      <c r="EQJ691" s="417"/>
      <c r="EQK691" s="418"/>
      <c r="EQL691" s="418"/>
      <c r="EQM691" s="417"/>
      <c r="EQN691" s="417"/>
      <c r="EQO691" s="418"/>
      <c r="EQP691" s="418"/>
      <c r="EQQ691" s="417"/>
      <c r="EQR691" s="417"/>
      <c r="EQS691" s="417"/>
      <c r="EQT691" s="417"/>
      <c r="EQU691" s="417"/>
      <c r="EQV691" s="417"/>
      <c r="EQW691" s="417"/>
      <c r="EQX691" s="418"/>
      <c r="EQY691" s="418"/>
      <c r="EQZ691" s="417"/>
      <c r="ERA691" s="417"/>
      <c r="ERB691" s="418"/>
      <c r="ERC691" s="418"/>
      <c r="ERD691" s="417"/>
      <c r="ERE691" s="417"/>
      <c r="ERF691" s="417"/>
      <c r="ERG691" s="417"/>
      <c r="ERH691" s="417"/>
      <c r="ERI691" s="411"/>
      <c r="ERJ691" s="443"/>
      <c r="ERK691" s="417"/>
      <c r="ERL691" s="417"/>
      <c r="ERM691" s="417"/>
      <c r="ERN691" s="417"/>
      <c r="ERO691" s="417"/>
      <c r="ERP691" s="417"/>
      <c r="ERQ691" s="417"/>
      <c r="ERR691" s="416"/>
      <c r="ERS691" s="416"/>
      <c r="ERT691" s="416"/>
      <c r="ERU691" s="416"/>
      <c r="ERV691" s="416"/>
      <c r="ERW691" s="416"/>
      <c r="ERX691" s="416"/>
      <c r="ERY691" s="416"/>
      <c r="ERZ691" s="416"/>
      <c r="ESA691" s="416"/>
      <c r="ESB691" s="416"/>
      <c r="ESC691" s="416"/>
      <c r="ESD691" s="416"/>
      <c r="ESE691" s="416"/>
      <c r="ESF691" s="416"/>
      <c r="ESG691" s="416"/>
      <c r="ESH691" s="416"/>
      <c r="ESI691" s="416"/>
      <c r="ESJ691" s="416"/>
      <c r="ESK691" s="416"/>
      <c r="ESL691" s="416"/>
      <c r="ESM691" s="416"/>
      <c r="ESN691" s="416"/>
      <c r="ESO691" s="416"/>
      <c r="ESP691" s="416"/>
      <c r="ESQ691" s="416"/>
      <c r="ESR691" s="416"/>
      <c r="ESS691" s="416"/>
      <c r="EST691" s="416"/>
      <c r="ESU691" s="416"/>
      <c r="ESV691" s="416"/>
      <c r="ESW691" s="416"/>
      <c r="ESX691" s="416"/>
      <c r="ESY691" s="416"/>
      <c r="ESZ691" s="416"/>
      <c r="ETA691" s="416"/>
      <c r="ETB691" s="416"/>
      <c r="ETC691" s="416"/>
      <c r="ETD691" s="416"/>
      <c r="ETE691" s="416"/>
      <c r="ETF691" s="416"/>
      <c r="ETG691" s="416"/>
      <c r="ETH691" s="416"/>
      <c r="ETI691" s="416"/>
      <c r="ETJ691" s="417"/>
      <c r="ETK691" s="417"/>
      <c r="ETL691" s="417"/>
      <c r="ETM691" s="417"/>
      <c r="ETN691" s="417"/>
      <c r="ETO691" s="417"/>
      <c r="ETP691" s="417"/>
      <c r="ETQ691" s="417"/>
      <c r="ETR691" s="417"/>
      <c r="ETS691" s="417"/>
      <c r="ETT691" s="417"/>
      <c r="ETU691" s="417"/>
      <c r="ETV691" s="417"/>
      <c r="ETW691" s="417"/>
      <c r="ETX691" s="417"/>
      <c r="ETY691" s="417"/>
      <c r="ETZ691" s="417"/>
      <c r="EUA691" s="417"/>
      <c r="EUB691" s="417"/>
      <c r="EUC691" s="417"/>
      <c r="EUD691" s="417"/>
      <c r="EUE691" s="417"/>
      <c r="EUF691" s="417"/>
      <c r="EUG691" s="417"/>
      <c r="EUH691" s="418"/>
      <c r="EUI691" s="418"/>
      <c r="EUJ691" s="418"/>
      <c r="EUK691" s="418"/>
      <c r="EUL691" s="418"/>
      <c r="EUM691" s="417"/>
      <c r="EUN691" s="417"/>
      <c r="EUO691" s="418"/>
      <c r="EUP691" s="418"/>
      <c r="EUQ691" s="417"/>
      <c r="EUR691" s="417"/>
      <c r="EUS691" s="418"/>
      <c r="EUT691" s="418"/>
      <c r="EUU691" s="417"/>
      <c r="EUV691" s="417"/>
      <c r="EUW691" s="417"/>
      <c r="EUX691" s="417"/>
      <c r="EUY691" s="417"/>
      <c r="EUZ691" s="417"/>
      <c r="EVA691" s="417"/>
      <c r="EVB691" s="418"/>
      <c r="EVC691" s="418"/>
      <c r="EVD691" s="417"/>
      <c r="EVE691" s="417"/>
      <c r="EVF691" s="418"/>
      <c r="EVG691" s="418"/>
      <c r="EVH691" s="417"/>
      <c r="EVI691" s="417"/>
      <c r="EVJ691" s="417"/>
      <c r="EVK691" s="417"/>
      <c r="EVL691" s="417"/>
      <c r="EVM691" s="411"/>
      <c r="EVN691" s="443"/>
      <c r="EVO691" s="417"/>
      <c r="EVP691" s="417"/>
      <c r="EVQ691" s="417"/>
      <c r="EVR691" s="417"/>
      <c r="EVS691" s="417"/>
      <c r="EVT691" s="417"/>
      <c r="EVU691" s="417"/>
      <c r="EVV691" s="416"/>
      <c r="EVW691" s="416"/>
      <c r="EVX691" s="416"/>
      <c r="EVY691" s="416"/>
      <c r="EVZ691" s="416"/>
      <c r="EWA691" s="416"/>
      <c r="EWB691" s="416"/>
      <c r="EWC691" s="416"/>
      <c r="EWD691" s="416"/>
      <c r="EWE691" s="416"/>
      <c r="EWF691" s="416"/>
      <c r="EWG691" s="416"/>
      <c r="EWH691" s="416"/>
      <c r="EWI691" s="416"/>
      <c r="EWJ691" s="416"/>
      <c r="EWK691" s="416"/>
      <c r="EWL691" s="416"/>
      <c r="EWM691" s="416"/>
      <c r="EWN691" s="416"/>
      <c r="EWO691" s="416"/>
      <c r="EWP691" s="416"/>
      <c r="EWQ691" s="416"/>
      <c r="EWR691" s="416"/>
      <c r="EWS691" s="416"/>
      <c r="EWT691" s="416"/>
      <c r="EWU691" s="416"/>
      <c r="EWV691" s="416"/>
      <c r="EWW691" s="416"/>
      <c r="EWX691" s="416"/>
      <c r="EWY691" s="416"/>
      <c r="EWZ691" s="416"/>
      <c r="EXA691" s="416"/>
      <c r="EXB691" s="416"/>
      <c r="EXC691" s="416"/>
      <c r="EXD691" s="416"/>
      <c r="EXE691" s="416"/>
      <c r="EXF691" s="416"/>
      <c r="EXG691" s="416"/>
      <c r="EXH691" s="416"/>
      <c r="EXI691" s="416"/>
      <c r="EXJ691" s="416"/>
      <c r="EXK691" s="416"/>
      <c r="EXL691" s="416"/>
      <c r="EXM691" s="416"/>
      <c r="EXN691" s="417"/>
      <c r="EXO691" s="417"/>
      <c r="EXP691" s="417"/>
      <c r="EXQ691" s="417"/>
      <c r="EXR691" s="417"/>
      <c r="EXS691" s="417"/>
      <c r="EXT691" s="417"/>
      <c r="EXU691" s="417"/>
      <c r="EXV691" s="417"/>
      <c r="EXW691" s="417"/>
      <c r="EXX691" s="417"/>
      <c r="EXY691" s="417"/>
      <c r="EXZ691" s="417"/>
      <c r="EYA691" s="417"/>
      <c r="EYB691" s="417"/>
      <c r="EYC691" s="417"/>
      <c r="EYD691" s="417"/>
      <c r="EYE691" s="417"/>
      <c r="EYF691" s="417"/>
      <c r="EYG691" s="417"/>
      <c r="EYH691" s="417"/>
      <c r="EYI691" s="417"/>
      <c r="EYJ691" s="417"/>
      <c r="EYK691" s="417"/>
      <c r="EYL691" s="418"/>
      <c r="EYM691" s="418"/>
      <c r="EYN691" s="418"/>
      <c r="EYO691" s="418"/>
      <c r="EYP691" s="418"/>
      <c r="EYQ691" s="417"/>
      <c r="EYR691" s="417"/>
      <c r="EYS691" s="418"/>
      <c r="EYT691" s="418"/>
      <c r="EYU691" s="417"/>
      <c r="EYV691" s="417"/>
      <c r="EYW691" s="418"/>
      <c r="EYX691" s="418"/>
      <c r="EYY691" s="417"/>
      <c r="EYZ691" s="417"/>
      <c r="EZA691" s="417"/>
      <c r="EZB691" s="417"/>
      <c r="EZC691" s="417"/>
      <c r="EZD691" s="417"/>
      <c r="EZE691" s="417"/>
      <c r="EZF691" s="418"/>
      <c r="EZG691" s="418"/>
      <c r="EZH691" s="417"/>
      <c r="EZI691" s="417"/>
      <c r="EZJ691" s="418"/>
      <c r="EZK691" s="418"/>
      <c r="EZL691" s="417"/>
      <c r="EZM691" s="417"/>
      <c r="EZN691" s="417"/>
      <c r="EZO691" s="417"/>
      <c r="EZP691" s="417"/>
      <c r="EZQ691" s="411"/>
      <c r="EZR691" s="443"/>
      <c r="EZS691" s="417"/>
      <c r="EZT691" s="417"/>
      <c r="EZU691" s="417"/>
      <c r="EZV691" s="417"/>
      <c r="EZW691" s="417"/>
      <c r="EZX691" s="417"/>
      <c r="EZY691" s="417"/>
      <c r="EZZ691" s="416"/>
      <c r="FAA691" s="416"/>
      <c r="FAB691" s="416"/>
      <c r="FAC691" s="416"/>
      <c r="FAD691" s="416"/>
      <c r="FAE691" s="416"/>
      <c r="FAF691" s="416"/>
      <c r="FAG691" s="416"/>
      <c r="FAH691" s="416"/>
      <c r="FAI691" s="416"/>
      <c r="FAJ691" s="416"/>
      <c r="FAK691" s="416"/>
      <c r="FAL691" s="416"/>
      <c r="FAM691" s="416"/>
      <c r="FAN691" s="416"/>
      <c r="FAO691" s="416"/>
      <c r="FAP691" s="416"/>
      <c r="FAQ691" s="416"/>
      <c r="FAR691" s="416"/>
      <c r="FAS691" s="416"/>
      <c r="FAT691" s="416"/>
      <c r="FAU691" s="416"/>
      <c r="FAV691" s="416"/>
      <c r="FAW691" s="416"/>
      <c r="FAX691" s="416"/>
      <c r="FAY691" s="416"/>
      <c r="FAZ691" s="416"/>
      <c r="FBA691" s="416"/>
      <c r="FBB691" s="416"/>
      <c r="FBC691" s="416"/>
      <c r="FBD691" s="416"/>
      <c r="FBE691" s="416"/>
      <c r="FBF691" s="416"/>
      <c r="FBG691" s="416"/>
      <c r="FBH691" s="416"/>
      <c r="FBI691" s="416"/>
      <c r="FBJ691" s="416"/>
      <c r="FBK691" s="416"/>
      <c r="FBL691" s="416"/>
      <c r="FBM691" s="416"/>
      <c r="FBN691" s="416"/>
      <c r="FBO691" s="416"/>
      <c r="FBP691" s="416"/>
      <c r="FBQ691" s="416"/>
      <c r="FBR691" s="417"/>
      <c r="FBS691" s="417"/>
      <c r="FBT691" s="417"/>
      <c r="FBU691" s="417"/>
      <c r="FBV691" s="417"/>
      <c r="FBW691" s="417"/>
      <c r="FBX691" s="417"/>
      <c r="FBY691" s="417"/>
      <c r="FBZ691" s="417"/>
      <c r="FCA691" s="417"/>
      <c r="FCB691" s="417"/>
      <c r="FCC691" s="417"/>
      <c r="FCD691" s="417"/>
      <c r="FCE691" s="417"/>
      <c r="FCF691" s="417"/>
      <c r="FCG691" s="417"/>
      <c r="FCH691" s="417"/>
      <c r="FCI691" s="417"/>
      <c r="FCJ691" s="417"/>
      <c r="FCK691" s="417"/>
      <c r="FCL691" s="417"/>
      <c r="FCM691" s="417"/>
      <c r="FCN691" s="417"/>
      <c r="FCO691" s="417"/>
      <c r="FCP691" s="418"/>
      <c r="FCQ691" s="418"/>
      <c r="FCR691" s="418"/>
      <c r="FCS691" s="418"/>
      <c r="FCT691" s="418"/>
      <c r="FCU691" s="417"/>
      <c r="FCV691" s="417"/>
      <c r="FCW691" s="418"/>
      <c r="FCX691" s="418"/>
      <c r="FCY691" s="417"/>
      <c r="FCZ691" s="417"/>
      <c r="FDA691" s="418"/>
      <c r="FDB691" s="418"/>
      <c r="FDC691" s="417"/>
      <c r="FDD691" s="417"/>
      <c r="FDE691" s="417"/>
      <c r="FDF691" s="417"/>
      <c r="FDG691" s="417"/>
      <c r="FDH691" s="417"/>
      <c r="FDI691" s="417"/>
      <c r="FDJ691" s="418"/>
      <c r="FDK691" s="418"/>
      <c r="FDL691" s="417"/>
      <c r="FDM691" s="417"/>
      <c r="FDN691" s="418"/>
      <c r="FDO691" s="418"/>
      <c r="FDP691" s="417"/>
      <c r="FDQ691" s="417"/>
      <c r="FDR691" s="417"/>
      <c r="FDS691" s="417"/>
      <c r="FDT691" s="417"/>
      <c r="FDU691" s="411"/>
      <c r="FDV691" s="443"/>
      <c r="FDW691" s="417"/>
      <c r="FDX691" s="417"/>
      <c r="FDY691" s="417"/>
      <c r="FDZ691" s="417"/>
      <c r="FEA691" s="417"/>
      <c r="FEB691" s="417"/>
      <c r="FEC691" s="417"/>
      <c r="FED691" s="416"/>
      <c r="FEE691" s="416"/>
      <c r="FEF691" s="416"/>
      <c r="FEG691" s="416"/>
      <c r="FEH691" s="416"/>
      <c r="FEI691" s="416"/>
      <c r="FEJ691" s="416"/>
      <c r="FEK691" s="416"/>
      <c r="FEL691" s="416"/>
      <c r="FEM691" s="416"/>
      <c r="FEN691" s="416"/>
      <c r="FEO691" s="416"/>
      <c r="FEP691" s="416"/>
      <c r="FEQ691" s="416"/>
      <c r="FER691" s="416"/>
      <c r="FES691" s="416"/>
      <c r="FET691" s="416"/>
      <c r="FEU691" s="416"/>
      <c r="FEV691" s="416"/>
      <c r="FEW691" s="416"/>
      <c r="FEX691" s="416"/>
      <c r="FEY691" s="416"/>
      <c r="FEZ691" s="416"/>
      <c r="FFA691" s="416"/>
      <c r="FFB691" s="416"/>
      <c r="FFC691" s="416"/>
      <c r="FFD691" s="416"/>
      <c r="FFE691" s="416"/>
      <c r="FFF691" s="416"/>
      <c r="FFG691" s="416"/>
      <c r="FFH691" s="416"/>
      <c r="FFI691" s="416"/>
      <c r="FFJ691" s="416"/>
      <c r="FFK691" s="416"/>
      <c r="FFL691" s="416"/>
      <c r="FFM691" s="416"/>
      <c r="FFN691" s="416"/>
      <c r="FFO691" s="416"/>
      <c r="FFP691" s="416"/>
      <c r="FFQ691" s="416"/>
      <c r="FFR691" s="416"/>
      <c r="FFS691" s="416"/>
      <c r="FFT691" s="416"/>
      <c r="FFU691" s="416"/>
      <c r="FFV691" s="417"/>
      <c r="FFW691" s="417"/>
      <c r="FFX691" s="417"/>
      <c r="FFY691" s="417"/>
      <c r="FFZ691" s="417"/>
      <c r="FGA691" s="417"/>
      <c r="FGB691" s="417"/>
      <c r="FGC691" s="417"/>
      <c r="FGD691" s="417"/>
      <c r="FGE691" s="417"/>
      <c r="FGF691" s="417"/>
      <c r="FGG691" s="417"/>
      <c r="FGH691" s="417"/>
      <c r="FGI691" s="417"/>
      <c r="FGJ691" s="417"/>
      <c r="FGK691" s="417"/>
      <c r="FGL691" s="417"/>
      <c r="FGM691" s="417"/>
      <c r="FGN691" s="417"/>
      <c r="FGO691" s="417"/>
      <c r="FGP691" s="417"/>
      <c r="FGQ691" s="417"/>
      <c r="FGR691" s="417"/>
      <c r="FGS691" s="417"/>
      <c r="FGT691" s="418"/>
      <c r="FGU691" s="418"/>
      <c r="FGV691" s="418"/>
      <c r="FGW691" s="418"/>
      <c r="FGX691" s="418"/>
      <c r="FGY691" s="417"/>
      <c r="FGZ691" s="417"/>
      <c r="FHA691" s="418"/>
      <c r="FHB691" s="418"/>
      <c r="FHC691" s="417"/>
      <c r="FHD691" s="417"/>
      <c r="FHE691" s="418"/>
      <c r="FHF691" s="418"/>
      <c r="FHG691" s="417"/>
      <c r="FHH691" s="417"/>
      <c r="FHI691" s="417"/>
      <c r="FHJ691" s="417"/>
      <c r="FHK691" s="417"/>
      <c r="FHL691" s="417"/>
      <c r="FHM691" s="417"/>
      <c r="FHN691" s="418"/>
      <c r="FHO691" s="418"/>
      <c r="FHP691" s="417"/>
      <c r="FHQ691" s="417"/>
      <c r="FHR691" s="418"/>
      <c r="FHS691" s="418"/>
      <c r="FHT691" s="417"/>
      <c r="FHU691" s="417"/>
      <c r="FHV691" s="417"/>
      <c r="FHW691" s="417"/>
      <c r="FHX691" s="417"/>
      <c r="FHY691" s="411"/>
      <c r="FHZ691" s="443"/>
      <c r="FIA691" s="417"/>
      <c r="FIB691" s="417"/>
      <c r="FIC691" s="417"/>
      <c r="FID691" s="417"/>
      <c r="FIE691" s="417"/>
      <c r="FIF691" s="417"/>
      <c r="FIG691" s="417"/>
      <c r="FIH691" s="416"/>
      <c r="FII691" s="416"/>
      <c r="FIJ691" s="416"/>
      <c r="FIK691" s="416"/>
      <c r="FIL691" s="416"/>
      <c r="FIM691" s="416"/>
      <c r="FIN691" s="416"/>
      <c r="FIO691" s="416"/>
      <c r="FIP691" s="416"/>
      <c r="FIQ691" s="416"/>
      <c r="FIR691" s="416"/>
      <c r="FIS691" s="416"/>
      <c r="FIT691" s="416"/>
      <c r="FIU691" s="416"/>
      <c r="FIV691" s="416"/>
      <c r="FIW691" s="416"/>
      <c r="FIX691" s="416"/>
      <c r="FIY691" s="416"/>
      <c r="FIZ691" s="416"/>
      <c r="FJA691" s="416"/>
      <c r="FJB691" s="416"/>
      <c r="FJC691" s="416"/>
      <c r="FJD691" s="416"/>
      <c r="FJE691" s="416"/>
      <c r="FJF691" s="416"/>
      <c r="FJG691" s="416"/>
      <c r="FJH691" s="416"/>
      <c r="FJI691" s="416"/>
      <c r="FJJ691" s="416"/>
      <c r="FJK691" s="416"/>
      <c r="FJL691" s="416"/>
      <c r="FJM691" s="416"/>
      <c r="FJN691" s="416"/>
      <c r="FJO691" s="416"/>
      <c r="FJP691" s="416"/>
      <c r="FJQ691" s="416"/>
      <c r="FJR691" s="416"/>
      <c r="FJS691" s="416"/>
      <c r="FJT691" s="416"/>
      <c r="FJU691" s="416"/>
      <c r="FJV691" s="416"/>
      <c r="FJW691" s="416"/>
      <c r="FJX691" s="416"/>
      <c r="FJY691" s="416"/>
      <c r="FJZ691" s="417"/>
      <c r="FKA691" s="417"/>
      <c r="FKB691" s="417"/>
      <c r="FKC691" s="417"/>
      <c r="FKD691" s="417"/>
      <c r="FKE691" s="417"/>
      <c r="FKF691" s="417"/>
      <c r="FKG691" s="417"/>
      <c r="FKH691" s="417"/>
      <c r="FKI691" s="417"/>
      <c r="FKJ691" s="417"/>
      <c r="FKK691" s="417"/>
      <c r="FKL691" s="417"/>
      <c r="FKM691" s="417"/>
      <c r="FKN691" s="417"/>
      <c r="FKO691" s="417"/>
      <c r="FKP691" s="417"/>
      <c r="FKQ691" s="417"/>
      <c r="FKR691" s="417"/>
      <c r="FKS691" s="417"/>
      <c r="FKT691" s="417"/>
      <c r="FKU691" s="417"/>
      <c r="FKV691" s="417"/>
      <c r="FKW691" s="417"/>
      <c r="FKX691" s="418"/>
      <c r="FKY691" s="418"/>
      <c r="FKZ691" s="418"/>
      <c r="FLA691" s="418"/>
      <c r="FLB691" s="418"/>
      <c r="FLC691" s="417"/>
      <c r="FLD691" s="417"/>
      <c r="FLE691" s="418"/>
      <c r="FLF691" s="418"/>
      <c r="FLG691" s="417"/>
      <c r="FLH691" s="417"/>
      <c r="FLI691" s="418"/>
      <c r="FLJ691" s="418"/>
      <c r="FLK691" s="417"/>
      <c r="FLL691" s="417"/>
      <c r="FLM691" s="417"/>
      <c r="FLN691" s="417"/>
      <c r="FLO691" s="417"/>
      <c r="FLP691" s="417"/>
      <c r="FLQ691" s="417"/>
      <c r="FLR691" s="418"/>
      <c r="FLS691" s="418"/>
      <c r="FLT691" s="417"/>
      <c r="FLU691" s="417"/>
      <c r="FLV691" s="418"/>
      <c r="FLW691" s="418"/>
      <c r="FLX691" s="417"/>
      <c r="FLY691" s="417"/>
      <c r="FLZ691" s="417"/>
      <c r="FMA691" s="417"/>
      <c r="FMB691" s="417"/>
      <c r="FMC691" s="411"/>
      <c r="FMD691" s="443"/>
      <c r="FME691" s="417"/>
      <c r="FMF691" s="417"/>
      <c r="FMG691" s="417"/>
      <c r="FMH691" s="417"/>
      <c r="FMI691" s="417"/>
      <c r="FMJ691" s="417"/>
      <c r="FMK691" s="417"/>
      <c r="FML691" s="416"/>
      <c r="FMM691" s="416"/>
      <c r="FMN691" s="416"/>
      <c r="FMO691" s="416"/>
      <c r="FMP691" s="416"/>
      <c r="FMQ691" s="416"/>
      <c r="FMR691" s="416"/>
      <c r="FMS691" s="416"/>
      <c r="FMT691" s="416"/>
      <c r="FMU691" s="416"/>
      <c r="FMV691" s="416"/>
      <c r="FMW691" s="416"/>
      <c r="FMX691" s="416"/>
      <c r="FMY691" s="416"/>
      <c r="FMZ691" s="416"/>
      <c r="FNA691" s="416"/>
      <c r="FNB691" s="416"/>
      <c r="FNC691" s="416"/>
      <c r="FND691" s="416"/>
      <c r="FNE691" s="416"/>
      <c r="FNF691" s="416"/>
      <c r="FNG691" s="416"/>
      <c r="FNH691" s="416"/>
      <c r="FNI691" s="416"/>
      <c r="FNJ691" s="416"/>
      <c r="FNK691" s="416"/>
      <c r="FNL691" s="416"/>
      <c r="FNM691" s="416"/>
      <c r="FNN691" s="416"/>
      <c r="FNO691" s="416"/>
      <c r="FNP691" s="416"/>
      <c r="FNQ691" s="416"/>
      <c r="FNR691" s="416"/>
      <c r="FNS691" s="416"/>
      <c r="FNT691" s="416"/>
      <c r="FNU691" s="416"/>
      <c r="FNV691" s="416"/>
      <c r="FNW691" s="416"/>
      <c r="FNX691" s="416"/>
      <c r="FNY691" s="416"/>
      <c r="FNZ691" s="416"/>
      <c r="FOA691" s="416"/>
      <c r="FOB691" s="416"/>
      <c r="FOC691" s="416"/>
      <c r="FOD691" s="417"/>
      <c r="FOE691" s="417"/>
      <c r="FOF691" s="417"/>
      <c r="FOG691" s="417"/>
      <c r="FOH691" s="417"/>
      <c r="FOI691" s="417"/>
      <c r="FOJ691" s="417"/>
      <c r="FOK691" s="417"/>
      <c r="FOL691" s="417"/>
      <c r="FOM691" s="417"/>
      <c r="FON691" s="417"/>
      <c r="FOO691" s="417"/>
      <c r="FOP691" s="417"/>
      <c r="FOQ691" s="417"/>
      <c r="FOR691" s="417"/>
      <c r="FOS691" s="417"/>
      <c r="FOT691" s="417"/>
      <c r="FOU691" s="417"/>
      <c r="FOV691" s="417"/>
      <c r="FOW691" s="417"/>
      <c r="FOX691" s="417"/>
      <c r="FOY691" s="417"/>
      <c r="FOZ691" s="417"/>
      <c r="FPA691" s="417"/>
      <c r="FPB691" s="418"/>
      <c r="FPC691" s="418"/>
      <c r="FPD691" s="418"/>
      <c r="FPE691" s="418"/>
      <c r="FPF691" s="418"/>
      <c r="FPG691" s="417"/>
      <c r="FPH691" s="417"/>
      <c r="FPI691" s="418"/>
      <c r="FPJ691" s="418"/>
      <c r="FPK691" s="417"/>
      <c r="FPL691" s="417"/>
      <c r="FPM691" s="418"/>
      <c r="FPN691" s="418"/>
      <c r="FPO691" s="417"/>
      <c r="FPP691" s="417"/>
      <c r="FPQ691" s="417"/>
      <c r="FPR691" s="417"/>
      <c r="FPS691" s="417"/>
      <c r="FPT691" s="417"/>
      <c r="FPU691" s="417"/>
      <c r="FPV691" s="418"/>
      <c r="FPW691" s="418"/>
      <c r="FPX691" s="417"/>
      <c r="FPY691" s="417"/>
      <c r="FPZ691" s="418"/>
      <c r="FQA691" s="418"/>
      <c r="FQB691" s="417"/>
      <c r="FQC691" s="417"/>
      <c r="FQD691" s="417"/>
      <c r="FQE691" s="417"/>
      <c r="FQF691" s="417"/>
      <c r="FQG691" s="411"/>
      <c r="FQH691" s="443"/>
      <c r="FQI691" s="417"/>
      <c r="FQJ691" s="417"/>
      <c r="FQK691" s="417"/>
      <c r="FQL691" s="417"/>
      <c r="FQM691" s="417"/>
      <c r="FQN691" s="417"/>
      <c r="FQO691" s="417"/>
      <c r="FQP691" s="416"/>
      <c r="FQQ691" s="416"/>
      <c r="FQR691" s="416"/>
      <c r="FQS691" s="416"/>
      <c r="FQT691" s="416"/>
      <c r="FQU691" s="416"/>
      <c r="FQV691" s="416"/>
      <c r="FQW691" s="416"/>
      <c r="FQX691" s="416"/>
      <c r="FQY691" s="416"/>
      <c r="FQZ691" s="416"/>
      <c r="FRA691" s="416"/>
      <c r="FRB691" s="416"/>
      <c r="FRC691" s="416"/>
      <c r="FRD691" s="416"/>
      <c r="FRE691" s="416"/>
      <c r="FRF691" s="416"/>
      <c r="FRG691" s="416"/>
      <c r="FRH691" s="416"/>
      <c r="FRI691" s="416"/>
      <c r="FRJ691" s="416"/>
      <c r="FRK691" s="416"/>
      <c r="FRL691" s="416"/>
      <c r="FRM691" s="416"/>
      <c r="FRN691" s="416"/>
      <c r="FRO691" s="416"/>
      <c r="FRP691" s="416"/>
      <c r="FRQ691" s="416"/>
      <c r="FRR691" s="416"/>
      <c r="FRS691" s="416"/>
      <c r="FRT691" s="416"/>
      <c r="FRU691" s="416"/>
      <c r="FRV691" s="416"/>
      <c r="FRW691" s="416"/>
      <c r="FRX691" s="416"/>
      <c r="FRY691" s="416"/>
      <c r="FRZ691" s="416"/>
      <c r="FSA691" s="416"/>
      <c r="FSB691" s="416"/>
      <c r="FSC691" s="416"/>
      <c r="FSD691" s="416"/>
      <c r="FSE691" s="416"/>
      <c r="FSF691" s="416"/>
      <c r="FSG691" s="416"/>
      <c r="FSH691" s="417"/>
      <c r="FSI691" s="417"/>
      <c r="FSJ691" s="417"/>
      <c r="FSK691" s="417"/>
      <c r="FSL691" s="417"/>
      <c r="FSM691" s="417"/>
      <c r="FSN691" s="417"/>
      <c r="FSO691" s="417"/>
      <c r="FSP691" s="417"/>
      <c r="FSQ691" s="417"/>
      <c r="FSR691" s="417"/>
      <c r="FSS691" s="417"/>
      <c r="FST691" s="417"/>
      <c r="FSU691" s="417"/>
      <c r="FSV691" s="417"/>
      <c r="FSW691" s="417"/>
      <c r="FSX691" s="417"/>
      <c r="FSY691" s="417"/>
      <c r="FSZ691" s="417"/>
      <c r="FTA691" s="417"/>
      <c r="FTB691" s="417"/>
      <c r="FTC691" s="417"/>
      <c r="FTD691" s="417"/>
      <c r="FTE691" s="417"/>
      <c r="FTF691" s="418"/>
      <c r="FTG691" s="418"/>
      <c r="FTH691" s="418"/>
      <c r="FTI691" s="418"/>
      <c r="FTJ691" s="418"/>
      <c r="FTK691" s="417"/>
      <c r="FTL691" s="417"/>
      <c r="FTM691" s="418"/>
      <c r="FTN691" s="418"/>
      <c r="FTO691" s="417"/>
      <c r="FTP691" s="417"/>
      <c r="FTQ691" s="418"/>
      <c r="FTR691" s="418"/>
      <c r="FTS691" s="417"/>
      <c r="FTT691" s="417"/>
      <c r="FTU691" s="417"/>
      <c r="FTV691" s="417"/>
      <c r="FTW691" s="417"/>
      <c r="FTX691" s="417"/>
      <c r="FTY691" s="417"/>
      <c r="FTZ691" s="418"/>
      <c r="FUA691" s="418"/>
      <c r="FUB691" s="417"/>
      <c r="FUC691" s="417"/>
      <c r="FUD691" s="418"/>
      <c r="FUE691" s="418"/>
      <c r="FUF691" s="417"/>
      <c r="FUG691" s="417"/>
      <c r="FUH691" s="417"/>
      <c r="FUI691" s="417"/>
      <c r="FUJ691" s="417"/>
      <c r="FUK691" s="411"/>
      <c r="FUL691" s="443"/>
      <c r="FUM691" s="417"/>
      <c r="FUN691" s="417"/>
      <c r="FUO691" s="417"/>
      <c r="FUP691" s="417"/>
      <c r="FUQ691" s="417"/>
      <c r="FUR691" s="417"/>
      <c r="FUS691" s="417"/>
      <c r="FUT691" s="416"/>
      <c r="FUU691" s="416"/>
      <c r="FUV691" s="416"/>
      <c r="FUW691" s="416"/>
      <c r="FUX691" s="416"/>
      <c r="FUY691" s="416"/>
      <c r="FUZ691" s="416"/>
      <c r="FVA691" s="416"/>
      <c r="FVB691" s="416"/>
      <c r="FVC691" s="416"/>
      <c r="FVD691" s="416"/>
      <c r="FVE691" s="416"/>
      <c r="FVF691" s="416"/>
      <c r="FVG691" s="416"/>
      <c r="FVH691" s="416"/>
      <c r="FVI691" s="416"/>
      <c r="FVJ691" s="416"/>
      <c r="FVK691" s="416"/>
      <c r="FVL691" s="416"/>
      <c r="FVM691" s="416"/>
      <c r="FVN691" s="416"/>
      <c r="FVO691" s="416"/>
      <c r="FVP691" s="416"/>
      <c r="FVQ691" s="416"/>
      <c r="FVR691" s="416"/>
      <c r="FVS691" s="416"/>
      <c r="FVT691" s="416"/>
      <c r="FVU691" s="416"/>
      <c r="FVV691" s="416"/>
      <c r="FVW691" s="416"/>
      <c r="FVX691" s="416"/>
      <c r="FVY691" s="416"/>
      <c r="FVZ691" s="416"/>
      <c r="FWA691" s="416"/>
      <c r="FWB691" s="416"/>
      <c r="FWC691" s="416"/>
      <c r="FWD691" s="416"/>
      <c r="FWE691" s="416"/>
      <c r="FWF691" s="416"/>
      <c r="FWG691" s="416"/>
      <c r="FWH691" s="416"/>
      <c r="FWI691" s="416"/>
      <c r="FWJ691" s="416"/>
      <c r="FWK691" s="416"/>
      <c r="FWL691" s="417"/>
      <c r="FWM691" s="417"/>
      <c r="FWN691" s="417"/>
      <c r="FWO691" s="417"/>
      <c r="FWP691" s="417"/>
      <c r="FWQ691" s="417"/>
      <c r="FWR691" s="417"/>
      <c r="FWS691" s="417"/>
      <c r="FWT691" s="417"/>
      <c r="FWU691" s="417"/>
      <c r="FWV691" s="417"/>
      <c r="FWW691" s="417"/>
      <c r="FWX691" s="417"/>
      <c r="FWY691" s="417"/>
      <c r="FWZ691" s="417"/>
      <c r="FXA691" s="417"/>
      <c r="FXB691" s="417"/>
      <c r="FXC691" s="417"/>
      <c r="FXD691" s="417"/>
      <c r="FXE691" s="417"/>
      <c r="FXF691" s="417"/>
      <c r="FXG691" s="417"/>
      <c r="FXH691" s="417"/>
      <c r="FXI691" s="417"/>
      <c r="FXJ691" s="418"/>
      <c r="FXK691" s="418"/>
      <c r="FXL691" s="418"/>
      <c r="FXM691" s="418"/>
      <c r="FXN691" s="418"/>
      <c r="FXO691" s="417"/>
      <c r="FXP691" s="417"/>
      <c r="FXQ691" s="418"/>
      <c r="FXR691" s="418"/>
      <c r="FXS691" s="417"/>
      <c r="FXT691" s="417"/>
      <c r="FXU691" s="418"/>
      <c r="FXV691" s="418"/>
      <c r="FXW691" s="417"/>
      <c r="FXX691" s="417"/>
      <c r="FXY691" s="417"/>
      <c r="FXZ691" s="417"/>
      <c r="FYA691" s="417"/>
      <c r="FYB691" s="417"/>
      <c r="FYC691" s="417"/>
      <c r="FYD691" s="418"/>
      <c r="FYE691" s="418"/>
      <c r="FYF691" s="417"/>
      <c r="FYG691" s="417"/>
      <c r="FYH691" s="418"/>
      <c r="FYI691" s="418"/>
      <c r="FYJ691" s="417"/>
      <c r="FYK691" s="417"/>
      <c r="FYL691" s="417"/>
      <c r="FYM691" s="417"/>
      <c r="FYN691" s="417"/>
      <c r="FYO691" s="411"/>
      <c r="FYP691" s="443"/>
      <c r="FYQ691" s="417"/>
      <c r="FYR691" s="417"/>
      <c r="FYS691" s="417"/>
      <c r="FYT691" s="417"/>
      <c r="FYU691" s="417"/>
      <c r="FYV691" s="417"/>
      <c r="FYW691" s="417"/>
      <c r="FYX691" s="416"/>
      <c r="FYY691" s="416"/>
      <c r="FYZ691" s="416"/>
      <c r="FZA691" s="416"/>
      <c r="FZB691" s="416"/>
      <c r="FZC691" s="416"/>
      <c r="FZD691" s="416"/>
      <c r="FZE691" s="416"/>
      <c r="FZF691" s="416"/>
      <c r="FZG691" s="416"/>
      <c r="FZH691" s="416"/>
      <c r="FZI691" s="416"/>
      <c r="FZJ691" s="416"/>
      <c r="FZK691" s="416"/>
      <c r="FZL691" s="416"/>
      <c r="FZM691" s="416"/>
      <c r="FZN691" s="416"/>
      <c r="FZO691" s="416"/>
      <c r="FZP691" s="416"/>
      <c r="FZQ691" s="416"/>
      <c r="FZR691" s="416"/>
      <c r="FZS691" s="416"/>
      <c r="FZT691" s="416"/>
      <c r="FZU691" s="416"/>
      <c r="FZV691" s="416"/>
      <c r="FZW691" s="416"/>
      <c r="FZX691" s="416"/>
      <c r="FZY691" s="416"/>
      <c r="FZZ691" s="416"/>
      <c r="GAA691" s="416"/>
      <c r="GAB691" s="416"/>
      <c r="GAC691" s="416"/>
      <c r="GAD691" s="416"/>
      <c r="GAE691" s="416"/>
      <c r="GAF691" s="416"/>
      <c r="GAG691" s="416"/>
      <c r="GAH691" s="416"/>
      <c r="GAI691" s="416"/>
      <c r="GAJ691" s="416"/>
      <c r="GAK691" s="416"/>
      <c r="GAL691" s="416"/>
      <c r="GAM691" s="416"/>
      <c r="GAN691" s="416"/>
      <c r="GAO691" s="416"/>
      <c r="GAP691" s="417"/>
      <c r="GAQ691" s="417"/>
      <c r="GAR691" s="417"/>
      <c r="GAS691" s="417"/>
      <c r="GAT691" s="417"/>
      <c r="GAU691" s="417"/>
      <c r="GAV691" s="417"/>
      <c r="GAW691" s="417"/>
      <c r="GAX691" s="417"/>
      <c r="GAY691" s="417"/>
      <c r="GAZ691" s="417"/>
      <c r="GBA691" s="417"/>
      <c r="GBB691" s="417"/>
      <c r="GBC691" s="417"/>
      <c r="GBD691" s="417"/>
      <c r="GBE691" s="417"/>
      <c r="GBF691" s="417"/>
      <c r="GBG691" s="417"/>
      <c r="GBH691" s="417"/>
      <c r="GBI691" s="417"/>
      <c r="GBJ691" s="417"/>
      <c r="GBK691" s="417"/>
      <c r="GBL691" s="417"/>
      <c r="GBM691" s="417"/>
      <c r="GBN691" s="418"/>
      <c r="GBO691" s="418"/>
      <c r="GBP691" s="418"/>
      <c r="GBQ691" s="418"/>
      <c r="GBR691" s="418"/>
      <c r="GBS691" s="417"/>
      <c r="GBT691" s="417"/>
      <c r="GBU691" s="418"/>
      <c r="GBV691" s="418"/>
      <c r="GBW691" s="417"/>
      <c r="GBX691" s="417"/>
      <c r="GBY691" s="418"/>
      <c r="GBZ691" s="418"/>
      <c r="GCA691" s="417"/>
      <c r="GCB691" s="417"/>
      <c r="GCC691" s="417"/>
      <c r="GCD691" s="417"/>
      <c r="GCE691" s="417"/>
      <c r="GCF691" s="417"/>
      <c r="GCG691" s="417"/>
      <c r="GCH691" s="418"/>
      <c r="GCI691" s="418"/>
      <c r="GCJ691" s="417"/>
      <c r="GCK691" s="417"/>
      <c r="GCL691" s="418"/>
      <c r="GCM691" s="418"/>
      <c r="GCN691" s="417"/>
      <c r="GCO691" s="417"/>
      <c r="GCP691" s="417"/>
      <c r="GCQ691" s="417"/>
      <c r="GCR691" s="417"/>
      <c r="GCS691" s="411"/>
      <c r="GCT691" s="443"/>
      <c r="GCU691" s="417"/>
      <c r="GCV691" s="417"/>
      <c r="GCW691" s="417"/>
      <c r="GCX691" s="417"/>
      <c r="GCY691" s="417"/>
      <c r="GCZ691" s="417"/>
      <c r="GDA691" s="417"/>
      <c r="GDB691" s="416"/>
      <c r="GDC691" s="416"/>
      <c r="GDD691" s="416"/>
      <c r="GDE691" s="416"/>
      <c r="GDF691" s="416"/>
      <c r="GDG691" s="416"/>
      <c r="GDH691" s="416"/>
      <c r="GDI691" s="416"/>
      <c r="GDJ691" s="416"/>
      <c r="GDK691" s="416"/>
      <c r="GDL691" s="416"/>
      <c r="GDM691" s="416"/>
      <c r="GDN691" s="416"/>
      <c r="GDO691" s="416"/>
      <c r="GDP691" s="416"/>
      <c r="GDQ691" s="416"/>
      <c r="GDR691" s="416"/>
      <c r="GDS691" s="416"/>
      <c r="GDT691" s="416"/>
      <c r="GDU691" s="416"/>
      <c r="GDV691" s="416"/>
      <c r="GDW691" s="416"/>
      <c r="GDX691" s="416"/>
      <c r="GDY691" s="416"/>
      <c r="GDZ691" s="416"/>
      <c r="GEA691" s="416"/>
      <c r="GEB691" s="416"/>
      <c r="GEC691" s="416"/>
      <c r="GED691" s="416"/>
      <c r="GEE691" s="416"/>
      <c r="GEF691" s="416"/>
      <c r="GEG691" s="416"/>
      <c r="GEH691" s="416"/>
      <c r="GEI691" s="416"/>
      <c r="GEJ691" s="416"/>
      <c r="GEK691" s="416"/>
      <c r="GEL691" s="416"/>
      <c r="GEM691" s="416"/>
      <c r="GEN691" s="416"/>
      <c r="GEO691" s="416"/>
      <c r="GEP691" s="416"/>
      <c r="GEQ691" s="416"/>
      <c r="GER691" s="416"/>
      <c r="GES691" s="416"/>
      <c r="GET691" s="417"/>
      <c r="GEU691" s="417"/>
      <c r="GEV691" s="417"/>
      <c r="GEW691" s="417"/>
      <c r="GEX691" s="417"/>
      <c r="GEY691" s="417"/>
      <c r="GEZ691" s="417"/>
      <c r="GFA691" s="417"/>
      <c r="GFB691" s="417"/>
      <c r="GFC691" s="417"/>
      <c r="GFD691" s="417"/>
      <c r="GFE691" s="417"/>
      <c r="GFF691" s="417"/>
      <c r="GFG691" s="417"/>
      <c r="GFH691" s="417"/>
      <c r="GFI691" s="417"/>
      <c r="GFJ691" s="417"/>
      <c r="GFK691" s="417"/>
      <c r="GFL691" s="417"/>
      <c r="GFM691" s="417"/>
      <c r="GFN691" s="417"/>
      <c r="GFO691" s="417"/>
      <c r="GFP691" s="417"/>
      <c r="GFQ691" s="417"/>
      <c r="GFR691" s="418"/>
      <c r="GFS691" s="418"/>
      <c r="GFT691" s="418"/>
      <c r="GFU691" s="418"/>
      <c r="GFV691" s="418"/>
      <c r="GFW691" s="417"/>
      <c r="GFX691" s="417"/>
      <c r="GFY691" s="418"/>
      <c r="GFZ691" s="418"/>
      <c r="GGA691" s="417"/>
      <c r="GGB691" s="417"/>
      <c r="GGC691" s="418"/>
      <c r="GGD691" s="418"/>
      <c r="GGE691" s="417"/>
      <c r="GGF691" s="417"/>
      <c r="GGG691" s="417"/>
      <c r="GGH691" s="417"/>
      <c r="GGI691" s="417"/>
      <c r="GGJ691" s="417"/>
      <c r="GGK691" s="417"/>
      <c r="GGL691" s="418"/>
      <c r="GGM691" s="418"/>
      <c r="GGN691" s="417"/>
      <c r="GGO691" s="417"/>
      <c r="GGP691" s="418"/>
      <c r="GGQ691" s="418"/>
      <c r="GGR691" s="417"/>
      <c r="GGS691" s="417"/>
      <c r="GGT691" s="417"/>
      <c r="GGU691" s="417"/>
      <c r="GGV691" s="417"/>
      <c r="GGW691" s="411"/>
      <c r="GGX691" s="443"/>
      <c r="GGY691" s="417"/>
      <c r="GGZ691" s="417"/>
      <c r="GHA691" s="417"/>
      <c r="GHB691" s="417"/>
      <c r="GHC691" s="417"/>
      <c r="GHD691" s="417"/>
      <c r="GHE691" s="417"/>
      <c r="GHF691" s="416"/>
      <c r="GHG691" s="416"/>
      <c r="GHH691" s="416"/>
      <c r="GHI691" s="416"/>
      <c r="GHJ691" s="416"/>
      <c r="GHK691" s="416"/>
      <c r="GHL691" s="416"/>
      <c r="GHM691" s="416"/>
      <c r="GHN691" s="416"/>
      <c r="GHO691" s="416"/>
      <c r="GHP691" s="416"/>
      <c r="GHQ691" s="416"/>
      <c r="GHR691" s="416"/>
      <c r="GHS691" s="416"/>
      <c r="GHT691" s="416"/>
      <c r="GHU691" s="416"/>
      <c r="GHV691" s="416"/>
      <c r="GHW691" s="416"/>
      <c r="GHX691" s="416"/>
      <c r="GHY691" s="416"/>
      <c r="GHZ691" s="416"/>
      <c r="GIA691" s="416"/>
      <c r="GIB691" s="416"/>
      <c r="GIC691" s="416"/>
      <c r="GID691" s="416"/>
      <c r="GIE691" s="416"/>
      <c r="GIF691" s="416"/>
      <c r="GIG691" s="416"/>
      <c r="GIH691" s="416"/>
      <c r="GII691" s="416"/>
      <c r="GIJ691" s="416"/>
      <c r="GIK691" s="416"/>
      <c r="GIL691" s="416"/>
      <c r="GIM691" s="416"/>
      <c r="GIN691" s="416"/>
      <c r="GIO691" s="416"/>
      <c r="GIP691" s="416"/>
      <c r="GIQ691" s="416"/>
      <c r="GIR691" s="416"/>
      <c r="GIS691" s="416"/>
      <c r="GIT691" s="416"/>
      <c r="GIU691" s="416"/>
      <c r="GIV691" s="416"/>
      <c r="GIW691" s="416"/>
      <c r="GIX691" s="417"/>
      <c r="GIY691" s="417"/>
      <c r="GIZ691" s="417"/>
      <c r="GJA691" s="417"/>
      <c r="GJB691" s="417"/>
      <c r="GJC691" s="417"/>
      <c r="GJD691" s="417"/>
      <c r="GJE691" s="417"/>
      <c r="GJF691" s="417"/>
      <c r="GJG691" s="417"/>
      <c r="GJH691" s="417"/>
      <c r="GJI691" s="417"/>
      <c r="GJJ691" s="417"/>
      <c r="GJK691" s="417"/>
      <c r="GJL691" s="417"/>
      <c r="GJM691" s="417"/>
      <c r="GJN691" s="417"/>
      <c r="GJO691" s="417"/>
      <c r="GJP691" s="417"/>
      <c r="GJQ691" s="417"/>
      <c r="GJR691" s="417"/>
      <c r="GJS691" s="417"/>
      <c r="GJT691" s="417"/>
      <c r="GJU691" s="417"/>
      <c r="GJV691" s="418"/>
      <c r="GJW691" s="418"/>
      <c r="GJX691" s="418"/>
      <c r="GJY691" s="418"/>
      <c r="GJZ691" s="418"/>
      <c r="GKA691" s="417"/>
      <c r="GKB691" s="417"/>
      <c r="GKC691" s="418"/>
      <c r="GKD691" s="418"/>
      <c r="GKE691" s="417"/>
      <c r="GKF691" s="417"/>
      <c r="GKG691" s="418"/>
      <c r="GKH691" s="418"/>
      <c r="GKI691" s="417"/>
      <c r="GKJ691" s="417"/>
      <c r="GKK691" s="417"/>
      <c r="GKL691" s="417"/>
      <c r="GKM691" s="417"/>
      <c r="GKN691" s="417"/>
      <c r="GKO691" s="417"/>
      <c r="GKP691" s="418"/>
      <c r="GKQ691" s="418"/>
      <c r="GKR691" s="417"/>
      <c r="GKS691" s="417"/>
      <c r="GKT691" s="418"/>
      <c r="GKU691" s="418"/>
      <c r="GKV691" s="417"/>
      <c r="GKW691" s="417"/>
      <c r="GKX691" s="417"/>
      <c r="GKY691" s="417"/>
      <c r="GKZ691" s="417"/>
      <c r="GLA691" s="411"/>
      <c r="GLB691" s="443"/>
      <c r="GLC691" s="417"/>
      <c r="GLD691" s="417"/>
      <c r="GLE691" s="417"/>
      <c r="GLF691" s="417"/>
      <c r="GLG691" s="417"/>
      <c r="GLH691" s="417"/>
      <c r="GLI691" s="417"/>
      <c r="GLJ691" s="416"/>
      <c r="GLK691" s="416"/>
      <c r="GLL691" s="416"/>
      <c r="GLM691" s="416"/>
      <c r="GLN691" s="416"/>
      <c r="GLO691" s="416"/>
      <c r="GLP691" s="416"/>
      <c r="GLQ691" s="416"/>
      <c r="GLR691" s="416"/>
      <c r="GLS691" s="416"/>
      <c r="GLT691" s="416"/>
      <c r="GLU691" s="416"/>
      <c r="GLV691" s="416"/>
      <c r="GLW691" s="416"/>
      <c r="GLX691" s="416"/>
      <c r="GLY691" s="416"/>
      <c r="GLZ691" s="416"/>
      <c r="GMA691" s="416"/>
      <c r="GMB691" s="416"/>
      <c r="GMC691" s="416"/>
      <c r="GMD691" s="416"/>
      <c r="GME691" s="416"/>
      <c r="GMF691" s="416"/>
      <c r="GMG691" s="416"/>
      <c r="GMH691" s="416"/>
      <c r="GMI691" s="416"/>
      <c r="GMJ691" s="416"/>
      <c r="GMK691" s="416"/>
      <c r="GML691" s="416"/>
      <c r="GMM691" s="416"/>
      <c r="GMN691" s="416"/>
      <c r="GMO691" s="416"/>
      <c r="GMP691" s="416"/>
      <c r="GMQ691" s="416"/>
      <c r="GMR691" s="416"/>
      <c r="GMS691" s="416"/>
      <c r="GMT691" s="416"/>
      <c r="GMU691" s="416"/>
      <c r="GMV691" s="416"/>
      <c r="GMW691" s="416"/>
      <c r="GMX691" s="416"/>
      <c r="GMY691" s="416"/>
      <c r="GMZ691" s="416"/>
      <c r="GNA691" s="416"/>
      <c r="GNB691" s="417"/>
      <c r="GNC691" s="417"/>
      <c r="GND691" s="417"/>
      <c r="GNE691" s="417"/>
      <c r="GNF691" s="417"/>
      <c r="GNG691" s="417"/>
      <c r="GNH691" s="417"/>
      <c r="GNI691" s="417"/>
      <c r="GNJ691" s="417"/>
      <c r="GNK691" s="417"/>
      <c r="GNL691" s="417"/>
      <c r="GNM691" s="417"/>
      <c r="GNN691" s="417"/>
      <c r="GNO691" s="417"/>
      <c r="GNP691" s="417"/>
      <c r="GNQ691" s="417"/>
      <c r="GNR691" s="417"/>
      <c r="GNS691" s="417"/>
      <c r="GNT691" s="417"/>
      <c r="GNU691" s="417"/>
      <c r="GNV691" s="417"/>
      <c r="GNW691" s="417"/>
      <c r="GNX691" s="417"/>
      <c r="GNY691" s="417"/>
      <c r="GNZ691" s="418"/>
      <c r="GOA691" s="418"/>
      <c r="GOB691" s="418"/>
      <c r="GOC691" s="418"/>
      <c r="GOD691" s="418"/>
      <c r="GOE691" s="417"/>
      <c r="GOF691" s="417"/>
      <c r="GOG691" s="418"/>
      <c r="GOH691" s="418"/>
      <c r="GOI691" s="417"/>
      <c r="GOJ691" s="417"/>
      <c r="GOK691" s="418"/>
      <c r="GOL691" s="418"/>
      <c r="GOM691" s="417"/>
      <c r="GON691" s="417"/>
      <c r="GOO691" s="417"/>
      <c r="GOP691" s="417"/>
      <c r="GOQ691" s="417"/>
      <c r="GOR691" s="417"/>
      <c r="GOS691" s="417"/>
      <c r="GOT691" s="418"/>
      <c r="GOU691" s="418"/>
      <c r="GOV691" s="417"/>
      <c r="GOW691" s="417"/>
      <c r="GOX691" s="418"/>
      <c r="GOY691" s="418"/>
      <c r="GOZ691" s="417"/>
      <c r="GPA691" s="417"/>
      <c r="GPB691" s="417"/>
      <c r="GPC691" s="417"/>
      <c r="GPD691" s="417"/>
      <c r="GPE691" s="411"/>
      <c r="GPF691" s="443"/>
      <c r="GPG691" s="417"/>
      <c r="GPH691" s="417"/>
      <c r="GPI691" s="417"/>
      <c r="GPJ691" s="417"/>
      <c r="GPK691" s="417"/>
      <c r="GPL691" s="417"/>
      <c r="GPM691" s="417"/>
      <c r="GPN691" s="416"/>
      <c r="GPO691" s="416"/>
      <c r="GPP691" s="416"/>
      <c r="GPQ691" s="416"/>
      <c r="GPR691" s="416"/>
      <c r="GPS691" s="416"/>
      <c r="GPT691" s="416"/>
      <c r="GPU691" s="416"/>
      <c r="GPV691" s="416"/>
      <c r="GPW691" s="416"/>
      <c r="GPX691" s="416"/>
      <c r="GPY691" s="416"/>
      <c r="GPZ691" s="416"/>
      <c r="GQA691" s="416"/>
      <c r="GQB691" s="416"/>
      <c r="GQC691" s="416"/>
      <c r="GQD691" s="416"/>
      <c r="GQE691" s="416"/>
      <c r="GQF691" s="416"/>
      <c r="GQG691" s="416"/>
      <c r="GQH691" s="416"/>
      <c r="GQI691" s="416"/>
      <c r="GQJ691" s="416"/>
      <c r="GQK691" s="416"/>
      <c r="GQL691" s="416"/>
      <c r="GQM691" s="416"/>
      <c r="GQN691" s="416"/>
      <c r="GQO691" s="416"/>
      <c r="GQP691" s="416"/>
      <c r="GQQ691" s="416"/>
      <c r="GQR691" s="416"/>
      <c r="GQS691" s="416"/>
      <c r="GQT691" s="416"/>
      <c r="GQU691" s="416"/>
      <c r="GQV691" s="416"/>
      <c r="GQW691" s="416"/>
      <c r="GQX691" s="416"/>
      <c r="GQY691" s="416"/>
      <c r="GQZ691" s="416"/>
      <c r="GRA691" s="416"/>
      <c r="GRB691" s="416"/>
      <c r="GRC691" s="416"/>
      <c r="GRD691" s="416"/>
      <c r="GRE691" s="416"/>
      <c r="GRF691" s="417"/>
      <c r="GRG691" s="417"/>
      <c r="GRH691" s="417"/>
      <c r="GRI691" s="417"/>
      <c r="GRJ691" s="417"/>
      <c r="GRK691" s="417"/>
      <c r="GRL691" s="417"/>
      <c r="GRM691" s="417"/>
      <c r="GRN691" s="417"/>
      <c r="GRO691" s="417"/>
      <c r="GRP691" s="417"/>
      <c r="GRQ691" s="417"/>
      <c r="GRR691" s="417"/>
      <c r="GRS691" s="417"/>
      <c r="GRT691" s="417"/>
      <c r="GRU691" s="417"/>
      <c r="GRV691" s="417"/>
      <c r="GRW691" s="417"/>
      <c r="GRX691" s="417"/>
      <c r="GRY691" s="417"/>
      <c r="GRZ691" s="417"/>
      <c r="GSA691" s="417"/>
      <c r="GSB691" s="417"/>
      <c r="GSC691" s="417"/>
      <c r="GSD691" s="418"/>
      <c r="GSE691" s="418"/>
      <c r="GSF691" s="418"/>
      <c r="GSG691" s="418"/>
      <c r="GSH691" s="418"/>
      <c r="GSI691" s="417"/>
      <c r="GSJ691" s="417"/>
      <c r="GSK691" s="418"/>
      <c r="GSL691" s="418"/>
      <c r="GSM691" s="417"/>
      <c r="GSN691" s="417"/>
      <c r="GSO691" s="418"/>
      <c r="GSP691" s="418"/>
      <c r="GSQ691" s="417"/>
      <c r="GSR691" s="417"/>
      <c r="GSS691" s="417"/>
      <c r="GST691" s="417"/>
      <c r="GSU691" s="417"/>
      <c r="GSV691" s="417"/>
      <c r="GSW691" s="417"/>
      <c r="GSX691" s="418"/>
      <c r="GSY691" s="418"/>
      <c r="GSZ691" s="417"/>
      <c r="GTA691" s="417"/>
      <c r="GTB691" s="418"/>
      <c r="GTC691" s="418"/>
      <c r="GTD691" s="417"/>
      <c r="GTE691" s="417"/>
      <c r="GTF691" s="417"/>
      <c r="GTG691" s="417"/>
      <c r="GTH691" s="417"/>
      <c r="GTI691" s="411"/>
      <c r="GTJ691" s="443"/>
      <c r="GTK691" s="417"/>
      <c r="GTL691" s="417"/>
      <c r="GTM691" s="417"/>
      <c r="GTN691" s="417"/>
      <c r="GTO691" s="417"/>
      <c r="GTP691" s="417"/>
      <c r="GTQ691" s="417"/>
      <c r="GTR691" s="416"/>
      <c r="GTS691" s="416"/>
      <c r="GTT691" s="416"/>
      <c r="GTU691" s="416"/>
      <c r="GTV691" s="416"/>
      <c r="GTW691" s="416"/>
      <c r="GTX691" s="416"/>
      <c r="GTY691" s="416"/>
      <c r="GTZ691" s="416"/>
      <c r="GUA691" s="416"/>
      <c r="GUB691" s="416"/>
      <c r="GUC691" s="416"/>
      <c r="GUD691" s="416"/>
      <c r="GUE691" s="416"/>
      <c r="GUF691" s="416"/>
      <c r="GUG691" s="416"/>
      <c r="GUH691" s="416"/>
      <c r="GUI691" s="416"/>
      <c r="GUJ691" s="416"/>
      <c r="GUK691" s="416"/>
      <c r="GUL691" s="416"/>
      <c r="GUM691" s="416"/>
      <c r="GUN691" s="416"/>
      <c r="GUO691" s="416"/>
      <c r="GUP691" s="416"/>
      <c r="GUQ691" s="416"/>
      <c r="GUR691" s="416"/>
      <c r="GUS691" s="416"/>
      <c r="GUT691" s="416"/>
      <c r="GUU691" s="416"/>
      <c r="GUV691" s="416"/>
      <c r="GUW691" s="416"/>
      <c r="GUX691" s="416"/>
      <c r="GUY691" s="416"/>
      <c r="GUZ691" s="416"/>
      <c r="GVA691" s="416"/>
      <c r="GVB691" s="416"/>
      <c r="GVC691" s="416"/>
      <c r="GVD691" s="416"/>
      <c r="GVE691" s="416"/>
      <c r="GVF691" s="416"/>
      <c r="GVG691" s="416"/>
      <c r="GVH691" s="416"/>
      <c r="GVI691" s="416"/>
      <c r="GVJ691" s="417"/>
      <c r="GVK691" s="417"/>
      <c r="GVL691" s="417"/>
      <c r="GVM691" s="417"/>
      <c r="GVN691" s="417"/>
      <c r="GVO691" s="417"/>
      <c r="GVP691" s="417"/>
      <c r="GVQ691" s="417"/>
      <c r="GVR691" s="417"/>
      <c r="GVS691" s="417"/>
      <c r="GVT691" s="417"/>
      <c r="GVU691" s="417"/>
      <c r="GVV691" s="417"/>
      <c r="GVW691" s="417"/>
      <c r="GVX691" s="417"/>
      <c r="GVY691" s="417"/>
      <c r="GVZ691" s="417"/>
      <c r="GWA691" s="417"/>
      <c r="GWB691" s="417"/>
      <c r="GWC691" s="417"/>
      <c r="GWD691" s="417"/>
      <c r="GWE691" s="417"/>
      <c r="GWF691" s="417"/>
      <c r="GWG691" s="417"/>
      <c r="GWH691" s="418"/>
      <c r="GWI691" s="418"/>
      <c r="GWJ691" s="418"/>
      <c r="GWK691" s="418"/>
      <c r="GWL691" s="418"/>
      <c r="GWM691" s="417"/>
      <c r="GWN691" s="417"/>
      <c r="GWO691" s="418"/>
      <c r="GWP691" s="418"/>
      <c r="GWQ691" s="417"/>
      <c r="GWR691" s="417"/>
      <c r="GWS691" s="418"/>
      <c r="GWT691" s="418"/>
      <c r="GWU691" s="417"/>
      <c r="GWV691" s="417"/>
      <c r="GWW691" s="417"/>
      <c r="GWX691" s="417"/>
      <c r="GWY691" s="417"/>
      <c r="GWZ691" s="417"/>
      <c r="GXA691" s="417"/>
      <c r="GXB691" s="418"/>
      <c r="GXC691" s="418"/>
      <c r="GXD691" s="417"/>
      <c r="GXE691" s="417"/>
      <c r="GXF691" s="418"/>
      <c r="GXG691" s="418"/>
      <c r="GXH691" s="417"/>
      <c r="GXI691" s="417"/>
      <c r="GXJ691" s="417"/>
      <c r="GXK691" s="417"/>
      <c r="GXL691" s="417"/>
      <c r="GXM691" s="411"/>
      <c r="GXN691" s="443"/>
      <c r="GXO691" s="417"/>
      <c r="GXP691" s="417"/>
      <c r="GXQ691" s="417"/>
      <c r="GXR691" s="417"/>
      <c r="GXS691" s="417"/>
      <c r="GXT691" s="417"/>
      <c r="GXU691" s="417"/>
      <c r="GXV691" s="416"/>
      <c r="GXW691" s="416"/>
      <c r="GXX691" s="416"/>
      <c r="GXY691" s="416"/>
      <c r="GXZ691" s="416"/>
      <c r="GYA691" s="416"/>
      <c r="GYB691" s="416"/>
      <c r="GYC691" s="416"/>
      <c r="GYD691" s="416"/>
      <c r="GYE691" s="416"/>
      <c r="GYF691" s="416"/>
      <c r="GYG691" s="416"/>
      <c r="GYH691" s="416"/>
      <c r="GYI691" s="416"/>
      <c r="GYJ691" s="416"/>
      <c r="GYK691" s="416"/>
      <c r="GYL691" s="416"/>
      <c r="GYM691" s="416"/>
      <c r="GYN691" s="416"/>
      <c r="GYO691" s="416"/>
      <c r="GYP691" s="416"/>
      <c r="GYQ691" s="416"/>
      <c r="GYR691" s="416"/>
      <c r="GYS691" s="416"/>
      <c r="GYT691" s="416"/>
      <c r="GYU691" s="416"/>
      <c r="GYV691" s="416"/>
      <c r="GYW691" s="416"/>
      <c r="GYX691" s="416"/>
      <c r="GYY691" s="416"/>
      <c r="GYZ691" s="416"/>
      <c r="GZA691" s="416"/>
      <c r="GZB691" s="416"/>
      <c r="GZC691" s="416"/>
      <c r="GZD691" s="416"/>
      <c r="GZE691" s="416"/>
      <c r="GZF691" s="416"/>
      <c r="GZG691" s="416"/>
      <c r="GZH691" s="416"/>
      <c r="GZI691" s="416"/>
      <c r="GZJ691" s="416"/>
      <c r="GZK691" s="416"/>
      <c r="GZL691" s="416"/>
      <c r="GZM691" s="416"/>
      <c r="GZN691" s="417"/>
      <c r="GZO691" s="417"/>
      <c r="GZP691" s="417"/>
      <c r="GZQ691" s="417"/>
      <c r="GZR691" s="417"/>
      <c r="GZS691" s="417"/>
      <c r="GZT691" s="417"/>
      <c r="GZU691" s="417"/>
      <c r="GZV691" s="417"/>
      <c r="GZW691" s="417"/>
      <c r="GZX691" s="417"/>
      <c r="GZY691" s="417"/>
      <c r="GZZ691" s="417"/>
      <c r="HAA691" s="417"/>
      <c r="HAB691" s="417"/>
      <c r="HAC691" s="417"/>
      <c r="HAD691" s="417"/>
      <c r="HAE691" s="417"/>
      <c r="HAF691" s="417"/>
      <c r="HAG691" s="417"/>
      <c r="HAH691" s="417"/>
      <c r="HAI691" s="417"/>
      <c r="HAJ691" s="417"/>
      <c r="HAK691" s="417"/>
      <c r="HAL691" s="418"/>
      <c r="HAM691" s="418"/>
      <c r="HAN691" s="418"/>
      <c r="HAO691" s="418"/>
      <c r="HAP691" s="418"/>
      <c r="HAQ691" s="417"/>
      <c r="HAR691" s="417"/>
      <c r="HAS691" s="418"/>
      <c r="HAT691" s="418"/>
      <c r="HAU691" s="417"/>
      <c r="HAV691" s="417"/>
      <c r="HAW691" s="418"/>
      <c r="HAX691" s="418"/>
      <c r="HAY691" s="417"/>
      <c r="HAZ691" s="417"/>
      <c r="HBA691" s="417"/>
      <c r="HBB691" s="417"/>
      <c r="HBC691" s="417"/>
      <c r="HBD691" s="417"/>
      <c r="HBE691" s="417"/>
      <c r="HBF691" s="418"/>
      <c r="HBG691" s="418"/>
      <c r="HBH691" s="417"/>
      <c r="HBI691" s="417"/>
      <c r="HBJ691" s="418"/>
      <c r="HBK691" s="418"/>
      <c r="HBL691" s="417"/>
      <c r="HBM691" s="417"/>
      <c r="HBN691" s="417"/>
      <c r="HBO691" s="417"/>
      <c r="HBP691" s="417"/>
      <c r="HBQ691" s="411"/>
      <c r="HBR691" s="443"/>
      <c r="HBS691" s="417"/>
      <c r="HBT691" s="417"/>
      <c r="HBU691" s="417"/>
      <c r="HBV691" s="417"/>
      <c r="HBW691" s="417"/>
      <c r="HBX691" s="417"/>
      <c r="HBY691" s="417"/>
      <c r="HBZ691" s="416"/>
      <c r="HCA691" s="416"/>
      <c r="HCB691" s="416"/>
      <c r="HCC691" s="416"/>
      <c r="HCD691" s="416"/>
      <c r="HCE691" s="416"/>
      <c r="HCF691" s="416"/>
      <c r="HCG691" s="416"/>
      <c r="HCH691" s="416"/>
      <c r="HCI691" s="416"/>
      <c r="HCJ691" s="416"/>
      <c r="HCK691" s="416"/>
      <c r="HCL691" s="416"/>
      <c r="HCM691" s="416"/>
      <c r="HCN691" s="416"/>
      <c r="HCO691" s="416"/>
      <c r="HCP691" s="416"/>
      <c r="HCQ691" s="416"/>
      <c r="HCR691" s="416"/>
      <c r="HCS691" s="416"/>
      <c r="HCT691" s="416"/>
      <c r="HCU691" s="416"/>
      <c r="HCV691" s="416"/>
      <c r="HCW691" s="416"/>
      <c r="HCX691" s="416"/>
      <c r="HCY691" s="416"/>
      <c r="HCZ691" s="416"/>
      <c r="HDA691" s="416"/>
      <c r="HDB691" s="416"/>
      <c r="HDC691" s="416"/>
      <c r="HDD691" s="416"/>
      <c r="HDE691" s="416"/>
      <c r="HDF691" s="416"/>
      <c r="HDG691" s="416"/>
      <c r="HDH691" s="416"/>
      <c r="HDI691" s="416"/>
      <c r="HDJ691" s="416"/>
      <c r="HDK691" s="416"/>
      <c r="HDL691" s="416"/>
      <c r="HDM691" s="416"/>
      <c r="HDN691" s="416"/>
      <c r="HDO691" s="416"/>
      <c r="HDP691" s="416"/>
      <c r="HDQ691" s="416"/>
      <c r="HDR691" s="417"/>
      <c r="HDS691" s="417"/>
      <c r="HDT691" s="417"/>
      <c r="HDU691" s="417"/>
      <c r="HDV691" s="417"/>
      <c r="HDW691" s="417"/>
      <c r="HDX691" s="417"/>
      <c r="HDY691" s="417"/>
      <c r="HDZ691" s="417"/>
      <c r="HEA691" s="417"/>
      <c r="HEB691" s="417"/>
      <c r="HEC691" s="417"/>
      <c r="HED691" s="417"/>
      <c r="HEE691" s="417"/>
      <c r="HEF691" s="417"/>
      <c r="HEG691" s="417"/>
      <c r="HEH691" s="417"/>
      <c r="HEI691" s="417"/>
      <c r="HEJ691" s="417"/>
      <c r="HEK691" s="417"/>
      <c r="HEL691" s="417"/>
      <c r="HEM691" s="417"/>
      <c r="HEN691" s="417"/>
      <c r="HEO691" s="417"/>
      <c r="HEP691" s="418"/>
      <c r="HEQ691" s="418"/>
      <c r="HER691" s="418"/>
      <c r="HES691" s="418"/>
      <c r="HET691" s="418"/>
      <c r="HEU691" s="417"/>
      <c r="HEV691" s="417"/>
      <c r="HEW691" s="418"/>
      <c r="HEX691" s="418"/>
      <c r="HEY691" s="417"/>
      <c r="HEZ691" s="417"/>
      <c r="HFA691" s="418"/>
      <c r="HFB691" s="418"/>
      <c r="HFC691" s="417"/>
      <c r="HFD691" s="417"/>
      <c r="HFE691" s="417"/>
      <c r="HFF691" s="417"/>
      <c r="HFG691" s="417"/>
      <c r="HFH691" s="417"/>
      <c r="HFI691" s="417"/>
      <c r="HFJ691" s="418"/>
      <c r="HFK691" s="418"/>
      <c r="HFL691" s="417"/>
      <c r="HFM691" s="417"/>
      <c r="HFN691" s="418"/>
      <c r="HFO691" s="418"/>
      <c r="HFP691" s="417"/>
      <c r="HFQ691" s="417"/>
      <c r="HFR691" s="417"/>
      <c r="HFS691" s="417"/>
      <c r="HFT691" s="417"/>
      <c r="HFU691" s="411"/>
      <c r="HFV691" s="443"/>
      <c r="HFW691" s="417"/>
      <c r="HFX691" s="417"/>
      <c r="HFY691" s="417"/>
      <c r="HFZ691" s="417"/>
      <c r="HGA691" s="417"/>
      <c r="HGB691" s="417"/>
      <c r="HGC691" s="417"/>
      <c r="HGD691" s="416"/>
      <c r="HGE691" s="416"/>
      <c r="HGF691" s="416"/>
      <c r="HGG691" s="416"/>
      <c r="HGH691" s="416"/>
      <c r="HGI691" s="416"/>
      <c r="HGJ691" s="416"/>
      <c r="HGK691" s="416"/>
      <c r="HGL691" s="416"/>
      <c r="HGM691" s="416"/>
      <c r="HGN691" s="416"/>
      <c r="HGO691" s="416"/>
      <c r="HGP691" s="416"/>
      <c r="HGQ691" s="416"/>
      <c r="HGR691" s="416"/>
      <c r="HGS691" s="416"/>
      <c r="HGT691" s="416"/>
      <c r="HGU691" s="416"/>
      <c r="HGV691" s="416"/>
      <c r="HGW691" s="416"/>
      <c r="HGX691" s="416"/>
      <c r="HGY691" s="416"/>
      <c r="HGZ691" s="416"/>
      <c r="HHA691" s="416"/>
      <c r="HHB691" s="416"/>
      <c r="HHC691" s="416"/>
      <c r="HHD691" s="416"/>
      <c r="HHE691" s="416"/>
      <c r="HHF691" s="416"/>
      <c r="HHG691" s="416"/>
      <c r="HHH691" s="416"/>
      <c r="HHI691" s="416"/>
      <c r="HHJ691" s="416"/>
      <c r="HHK691" s="416"/>
      <c r="HHL691" s="416"/>
      <c r="HHM691" s="416"/>
      <c r="HHN691" s="416"/>
      <c r="HHO691" s="416"/>
      <c r="HHP691" s="416"/>
      <c r="HHQ691" s="416"/>
      <c r="HHR691" s="416"/>
      <c r="HHS691" s="416"/>
      <c r="HHT691" s="416"/>
      <c r="HHU691" s="416"/>
      <c r="HHV691" s="417"/>
      <c r="HHW691" s="417"/>
      <c r="HHX691" s="417"/>
      <c r="HHY691" s="417"/>
      <c r="HHZ691" s="417"/>
      <c r="HIA691" s="417"/>
      <c r="HIB691" s="417"/>
      <c r="HIC691" s="417"/>
      <c r="HID691" s="417"/>
      <c r="HIE691" s="417"/>
      <c r="HIF691" s="417"/>
      <c r="HIG691" s="417"/>
      <c r="HIH691" s="417"/>
      <c r="HII691" s="417"/>
      <c r="HIJ691" s="417"/>
      <c r="HIK691" s="417"/>
      <c r="HIL691" s="417"/>
      <c r="HIM691" s="417"/>
      <c r="HIN691" s="417"/>
      <c r="HIO691" s="417"/>
      <c r="HIP691" s="417"/>
      <c r="HIQ691" s="417"/>
      <c r="HIR691" s="417"/>
      <c r="HIS691" s="417"/>
      <c r="HIT691" s="418"/>
      <c r="HIU691" s="418"/>
      <c r="HIV691" s="418"/>
      <c r="HIW691" s="418"/>
      <c r="HIX691" s="418"/>
      <c r="HIY691" s="417"/>
      <c r="HIZ691" s="417"/>
      <c r="HJA691" s="418"/>
      <c r="HJB691" s="418"/>
      <c r="HJC691" s="417"/>
      <c r="HJD691" s="417"/>
      <c r="HJE691" s="418"/>
      <c r="HJF691" s="418"/>
      <c r="HJG691" s="417"/>
      <c r="HJH691" s="417"/>
      <c r="HJI691" s="417"/>
      <c r="HJJ691" s="417"/>
      <c r="HJK691" s="417"/>
      <c r="HJL691" s="417"/>
      <c r="HJM691" s="417"/>
      <c r="HJN691" s="418"/>
      <c r="HJO691" s="418"/>
      <c r="HJP691" s="417"/>
      <c r="HJQ691" s="417"/>
      <c r="HJR691" s="418"/>
      <c r="HJS691" s="418"/>
      <c r="HJT691" s="417"/>
      <c r="HJU691" s="417"/>
      <c r="HJV691" s="417"/>
      <c r="HJW691" s="417"/>
      <c r="HJX691" s="417"/>
      <c r="HJY691" s="411"/>
      <c r="HJZ691" s="443"/>
      <c r="HKA691" s="417"/>
      <c r="HKB691" s="417"/>
      <c r="HKC691" s="417"/>
      <c r="HKD691" s="417"/>
      <c r="HKE691" s="417"/>
      <c r="HKF691" s="417"/>
      <c r="HKG691" s="417"/>
      <c r="HKH691" s="416"/>
      <c r="HKI691" s="416"/>
      <c r="HKJ691" s="416"/>
      <c r="HKK691" s="416"/>
      <c r="HKL691" s="416"/>
      <c r="HKM691" s="416"/>
      <c r="HKN691" s="416"/>
      <c r="HKO691" s="416"/>
      <c r="HKP691" s="416"/>
      <c r="HKQ691" s="416"/>
      <c r="HKR691" s="416"/>
      <c r="HKS691" s="416"/>
      <c r="HKT691" s="416"/>
      <c r="HKU691" s="416"/>
      <c r="HKV691" s="416"/>
      <c r="HKW691" s="416"/>
      <c r="HKX691" s="416"/>
      <c r="HKY691" s="416"/>
      <c r="HKZ691" s="416"/>
      <c r="HLA691" s="416"/>
      <c r="HLB691" s="416"/>
      <c r="HLC691" s="416"/>
      <c r="HLD691" s="416"/>
      <c r="HLE691" s="416"/>
      <c r="HLF691" s="416"/>
      <c r="HLG691" s="416"/>
      <c r="HLH691" s="416"/>
      <c r="HLI691" s="416"/>
      <c r="HLJ691" s="416"/>
      <c r="HLK691" s="416"/>
      <c r="HLL691" s="416"/>
      <c r="HLM691" s="416"/>
      <c r="HLN691" s="416"/>
      <c r="HLO691" s="416"/>
      <c r="HLP691" s="416"/>
      <c r="HLQ691" s="416"/>
      <c r="HLR691" s="416"/>
      <c r="HLS691" s="416"/>
      <c r="HLT691" s="416"/>
      <c r="HLU691" s="416"/>
      <c r="HLV691" s="416"/>
      <c r="HLW691" s="416"/>
      <c r="HLX691" s="416"/>
      <c r="HLY691" s="416"/>
      <c r="HLZ691" s="417"/>
      <c r="HMA691" s="417"/>
      <c r="HMB691" s="417"/>
      <c r="HMC691" s="417"/>
      <c r="HMD691" s="417"/>
      <c r="HME691" s="417"/>
      <c r="HMF691" s="417"/>
      <c r="HMG691" s="417"/>
      <c r="HMH691" s="417"/>
      <c r="HMI691" s="417"/>
      <c r="HMJ691" s="417"/>
      <c r="HMK691" s="417"/>
      <c r="HML691" s="417"/>
      <c r="HMM691" s="417"/>
      <c r="HMN691" s="417"/>
      <c r="HMO691" s="417"/>
      <c r="HMP691" s="417"/>
      <c r="HMQ691" s="417"/>
      <c r="HMR691" s="417"/>
      <c r="HMS691" s="417"/>
      <c r="HMT691" s="417"/>
      <c r="HMU691" s="417"/>
      <c r="HMV691" s="417"/>
      <c r="HMW691" s="417"/>
      <c r="HMX691" s="418"/>
      <c r="HMY691" s="418"/>
      <c r="HMZ691" s="418"/>
      <c r="HNA691" s="418"/>
      <c r="HNB691" s="418"/>
      <c r="HNC691" s="417"/>
      <c r="HND691" s="417"/>
      <c r="HNE691" s="418"/>
      <c r="HNF691" s="418"/>
      <c r="HNG691" s="417"/>
      <c r="HNH691" s="417"/>
      <c r="HNI691" s="418"/>
      <c r="HNJ691" s="418"/>
      <c r="HNK691" s="417"/>
      <c r="HNL691" s="417"/>
      <c r="HNM691" s="417"/>
      <c r="HNN691" s="417"/>
      <c r="HNO691" s="417"/>
      <c r="HNP691" s="417"/>
      <c r="HNQ691" s="417"/>
      <c r="HNR691" s="418"/>
      <c r="HNS691" s="418"/>
      <c r="HNT691" s="417"/>
      <c r="HNU691" s="417"/>
      <c r="HNV691" s="418"/>
      <c r="HNW691" s="418"/>
      <c r="HNX691" s="417"/>
      <c r="HNY691" s="417"/>
      <c r="HNZ691" s="417"/>
      <c r="HOA691" s="417"/>
      <c r="HOB691" s="417"/>
      <c r="HOC691" s="411"/>
      <c r="HOD691" s="443"/>
      <c r="HOE691" s="417"/>
      <c r="HOF691" s="417"/>
      <c r="HOG691" s="417"/>
      <c r="HOH691" s="417"/>
      <c r="HOI691" s="417"/>
      <c r="HOJ691" s="417"/>
      <c r="HOK691" s="417"/>
      <c r="HOL691" s="416"/>
      <c r="HOM691" s="416"/>
      <c r="HON691" s="416"/>
      <c r="HOO691" s="416"/>
      <c r="HOP691" s="416"/>
      <c r="HOQ691" s="416"/>
      <c r="HOR691" s="416"/>
      <c r="HOS691" s="416"/>
      <c r="HOT691" s="416"/>
      <c r="HOU691" s="416"/>
      <c r="HOV691" s="416"/>
      <c r="HOW691" s="416"/>
      <c r="HOX691" s="416"/>
      <c r="HOY691" s="416"/>
      <c r="HOZ691" s="416"/>
      <c r="HPA691" s="416"/>
      <c r="HPB691" s="416"/>
      <c r="HPC691" s="416"/>
      <c r="HPD691" s="416"/>
      <c r="HPE691" s="416"/>
      <c r="HPF691" s="416"/>
      <c r="HPG691" s="416"/>
      <c r="HPH691" s="416"/>
      <c r="HPI691" s="416"/>
      <c r="HPJ691" s="416"/>
      <c r="HPK691" s="416"/>
      <c r="HPL691" s="416"/>
      <c r="HPM691" s="416"/>
      <c r="HPN691" s="416"/>
      <c r="HPO691" s="416"/>
      <c r="HPP691" s="416"/>
      <c r="HPQ691" s="416"/>
      <c r="HPR691" s="416"/>
      <c r="HPS691" s="416"/>
      <c r="HPT691" s="416"/>
      <c r="HPU691" s="416"/>
      <c r="HPV691" s="416"/>
      <c r="HPW691" s="416"/>
      <c r="HPX691" s="416"/>
      <c r="HPY691" s="416"/>
      <c r="HPZ691" s="416"/>
      <c r="HQA691" s="416"/>
      <c r="HQB691" s="416"/>
      <c r="HQC691" s="416"/>
      <c r="HQD691" s="417"/>
      <c r="HQE691" s="417"/>
      <c r="HQF691" s="417"/>
      <c r="HQG691" s="417"/>
      <c r="HQH691" s="417"/>
      <c r="HQI691" s="417"/>
      <c r="HQJ691" s="417"/>
      <c r="HQK691" s="417"/>
      <c r="HQL691" s="417"/>
      <c r="HQM691" s="417"/>
      <c r="HQN691" s="417"/>
      <c r="HQO691" s="417"/>
      <c r="HQP691" s="417"/>
      <c r="HQQ691" s="417"/>
      <c r="HQR691" s="417"/>
      <c r="HQS691" s="417"/>
      <c r="HQT691" s="417"/>
      <c r="HQU691" s="417"/>
      <c r="HQV691" s="417"/>
      <c r="HQW691" s="417"/>
      <c r="HQX691" s="417"/>
      <c r="HQY691" s="417"/>
      <c r="HQZ691" s="417"/>
      <c r="HRA691" s="417"/>
      <c r="HRB691" s="418"/>
      <c r="HRC691" s="418"/>
      <c r="HRD691" s="418"/>
      <c r="HRE691" s="418"/>
      <c r="HRF691" s="418"/>
      <c r="HRG691" s="417"/>
      <c r="HRH691" s="417"/>
      <c r="HRI691" s="418"/>
      <c r="HRJ691" s="418"/>
      <c r="HRK691" s="417"/>
      <c r="HRL691" s="417"/>
      <c r="HRM691" s="418"/>
      <c r="HRN691" s="418"/>
      <c r="HRO691" s="417"/>
      <c r="HRP691" s="417"/>
      <c r="HRQ691" s="417"/>
      <c r="HRR691" s="417"/>
      <c r="HRS691" s="417"/>
      <c r="HRT691" s="417"/>
      <c r="HRU691" s="417"/>
      <c r="HRV691" s="418"/>
      <c r="HRW691" s="418"/>
      <c r="HRX691" s="417"/>
      <c r="HRY691" s="417"/>
      <c r="HRZ691" s="418"/>
      <c r="HSA691" s="418"/>
      <c r="HSB691" s="417"/>
      <c r="HSC691" s="417"/>
      <c r="HSD691" s="417"/>
      <c r="HSE691" s="417"/>
      <c r="HSF691" s="417"/>
      <c r="HSG691" s="411"/>
      <c r="HSH691" s="443"/>
      <c r="HSI691" s="417"/>
      <c r="HSJ691" s="417"/>
      <c r="HSK691" s="417"/>
      <c r="HSL691" s="417"/>
      <c r="HSM691" s="417"/>
      <c r="HSN691" s="417"/>
      <c r="HSO691" s="417"/>
      <c r="HSP691" s="416"/>
      <c r="HSQ691" s="416"/>
      <c r="HSR691" s="416"/>
      <c r="HSS691" s="416"/>
      <c r="HST691" s="416"/>
      <c r="HSU691" s="416"/>
      <c r="HSV691" s="416"/>
      <c r="HSW691" s="416"/>
      <c r="HSX691" s="416"/>
      <c r="HSY691" s="416"/>
      <c r="HSZ691" s="416"/>
      <c r="HTA691" s="416"/>
      <c r="HTB691" s="416"/>
      <c r="HTC691" s="416"/>
      <c r="HTD691" s="416"/>
      <c r="HTE691" s="416"/>
      <c r="HTF691" s="416"/>
      <c r="HTG691" s="416"/>
      <c r="HTH691" s="416"/>
      <c r="HTI691" s="416"/>
      <c r="HTJ691" s="416"/>
      <c r="HTK691" s="416"/>
      <c r="HTL691" s="416"/>
      <c r="HTM691" s="416"/>
      <c r="HTN691" s="416"/>
      <c r="HTO691" s="416"/>
      <c r="HTP691" s="416"/>
      <c r="HTQ691" s="416"/>
      <c r="HTR691" s="416"/>
      <c r="HTS691" s="416"/>
      <c r="HTT691" s="416"/>
      <c r="HTU691" s="416"/>
      <c r="HTV691" s="416"/>
      <c r="HTW691" s="416"/>
      <c r="HTX691" s="416"/>
      <c r="HTY691" s="416"/>
      <c r="HTZ691" s="416"/>
      <c r="HUA691" s="416"/>
      <c r="HUB691" s="416"/>
      <c r="HUC691" s="416"/>
      <c r="HUD691" s="416"/>
      <c r="HUE691" s="416"/>
      <c r="HUF691" s="416"/>
      <c r="HUG691" s="416"/>
      <c r="HUH691" s="417"/>
      <c r="HUI691" s="417"/>
      <c r="HUJ691" s="417"/>
      <c r="HUK691" s="417"/>
      <c r="HUL691" s="417"/>
      <c r="HUM691" s="417"/>
      <c r="HUN691" s="417"/>
      <c r="HUO691" s="417"/>
      <c r="HUP691" s="417"/>
      <c r="HUQ691" s="417"/>
      <c r="HUR691" s="417"/>
      <c r="HUS691" s="417"/>
      <c r="HUT691" s="417"/>
      <c r="HUU691" s="417"/>
      <c r="HUV691" s="417"/>
      <c r="HUW691" s="417"/>
      <c r="HUX691" s="417"/>
      <c r="HUY691" s="417"/>
      <c r="HUZ691" s="417"/>
      <c r="HVA691" s="417"/>
      <c r="HVB691" s="417"/>
      <c r="HVC691" s="417"/>
      <c r="HVD691" s="417"/>
      <c r="HVE691" s="417"/>
      <c r="HVF691" s="418"/>
      <c r="HVG691" s="418"/>
      <c r="HVH691" s="418"/>
      <c r="HVI691" s="418"/>
      <c r="HVJ691" s="418"/>
      <c r="HVK691" s="417"/>
      <c r="HVL691" s="417"/>
      <c r="HVM691" s="418"/>
      <c r="HVN691" s="418"/>
      <c r="HVO691" s="417"/>
      <c r="HVP691" s="417"/>
      <c r="HVQ691" s="418"/>
      <c r="HVR691" s="418"/>
      <c r="HVS691" s="417"/>
      <c r="HVT691" s="417"/>
      <c r="HVU691" s="417"/>
      <c r="HVV691" s="417"/>
      <c r="HVW691" s="417"/>
      <c r="HVX691" s="417"/>
      <c r="HVY691" s="417"/>
      <c r="HVZ691" s="418"/>
      <c r="HWA691" s="418"/>
      <c r="HWB691" s="417"/>
      <c r="HWC691" s="417"/>
      <c r="HWD691" s="418"/>
      <c r="HWE691" s="418"/>
      <c r="HWF691" s="417"/>
      <c r="HWG691" s="417"/>
      <c r="HWH691" s="417"/>
      <c r="HWI691" s="417"/>
      <c r="HWJ691" s="417"/>
      <c r="HWK691" s="411"/>
      <c r="HWL691" s="443"/>
      <c r="HWM691" s="417"/>
      <c r="HWN691" s="417"/>
      <c r="HWO691" s="417"/>
      <c r="HWP691" s="417"/>
      <c r="HWQ691" s="417"/>
      <c r="HWR691" s="417"/>
      <c r="HWS691" s="417"/>
      <c r="HWT691" s="416"/>
      <c r="HWU691" s="416"/>
      <c r="HWV691" s="416"/>
      <c r="HWW691" s="416"/>
      <c r="HWX691" s="416"/>
      <c r="HWY691" s="416"/>
      <c r="HWZ691" s="416"/>
      <c r="HXA691" s="416"/>
      <c r="HXB691" s="416"/>
      <c r="HXC691" s="416"/>
      <c r="HXD691" s="416"/>
      <c r="HXE691" s="416"/>
      <c r="HXF691" s="416"/>
      <c r="HXG691" s="416"/>
      <c r="HXH691" s="416"/>
      <c r="HXI691" s="416"/>
      <c r="HXJ691" s="416"/>
      <c r="HXK691" s="416"/>
      <c r="HXL691" s="416"/>
      <c r="HXM691" s="416"/>
      <c r="HXN691" s="416"/>
      <c r="HXO691" s="416"/>
      <c r="HXP691" s="416"/>
      <c r="HXQ691" s="416"/>
      <c r="HXR691" s="416"/>
      <c r="HXS691" s="416"/>
      <c r="HXT691" s="416"/>
      <c r="HXU691" s="416"/>
      <c r="HXV691" s="416"/>
      <c r="HXW691" s="416"/>
      <c r="HXX691" s="416"/>
      <c r="HXY691" s="416"/>
      <c r="HXZ691" s="416"/>
      <c r="HYA691" s="416"/>
      <c r="HYB691" s="416"/>
      <c r="HYC691" s="416"/>
      <c r="HYD691" s="416"/>
      <c r="HYE691" s="416"/>
      <c r="HYF691" s="416"/>
      <c r="HYG691" s="416"/>
      <c r="HYH691" s="416"/>
      <c r="HYI691" s="416"/>
      <c r="HYJ691" s="416"/>
      <c r="HYK691" s="416"/>
      <c r="HYL691" s="417"/>
      <c r="HYM691" s="417"/>
      <c r="HYN691" s="417"/>
      <c r="HYO691" s="417"/>
      <c r="HYP691" s="417"/>
      <c r="HYQ691" s="417"/>
      <c r="HYR691" s="417"/>
      <c r="HYS691" s="417"/>
      <c r="HYT691" s="417"/>
      <c r="HYU691" s="417"/>
      <c r="HYV691" s="417"/>
      <c r="HYW691" s="417"/>
      <c r="HYX691" s="417"/>
      <c r="HYY691" s="417"/>
      <c r="HYZ691" s="417"/>
      <c r="HZA691" s="417"/>
      <c r="HZB691" s="417"/>
      <c r="HZC691" s="417"/>
      <c r="HZD691" s="417"/>
      <c r="HZE691" s="417"/>
      <c r="HZF691" s="417"/>
      <c r="HZG691" s="417"/>
      <c r="HZH691" s="417"/>
      <c r="HZI691" s="417"/>
      <c r="HZJ691" s="418"/>
      <c r="HZK691" s="418"/>
      <c r="HZL691" s="418"/>
      <c r="HZM691" s="418"/>
      <c r="HZN691" s="418"/>
      <c r="HZO691" s="417"/>
      <c r="HZP691" s="417"/>
      <c r="HZQ691" s="418"/>
      <c r="HZR691" s="418"/>
      <c r="HZS691" s="417"/>
      <c r="HZT691" s="417"/>
      <c r="HZU691" s="418"/>
      <c r="HZV691" s="418"/>
      <c r="HZW691" s="417"/>
      <c r="HZX691" s="417"/>
      <c r="HZY691" s="417"/>
      <c r="HZZ691" s="417"/>
      <c r="IAA691" s="417"/>
      <c r="IAB691" s="417"/>
      <c r="IAC691" s="417"/>
      <c r="IAD691" s="418"/>
      <c r="IAE691" s="418"/>
      <c r="IAF691" s="417"/>
      <c r="IAG691" s="417"/>
      <c r="IAH691" s="418"/>
      <c r="IAI691" s="418"/>
      <c r="IAJ691" s="417"/>
      <c r="IAK691" s="417"/>
      <c r="IAL691" s="417"/>
      <c r="IAM691" s="417"/>
      <c r="IAN691" s="417"/>
      <c r="IAO691" s="411"/>
      <c r="IAP691" s="443"/>
      <c r="IAQ691" s="417"/>
      <c r="IAR691" s="417"/>
      <c r="IAS691" s="417"/>
      <c r="IAT691" s="417"/>
      <c r="IAU691" s="417"/>
      <c r="IAV691" s="417"/>
      <c r="IAW691" s="417"/>
      <c r="IAX691" s="416"/>
      <c r="IAY691" s="416"/>
      <c r="IAZ691" s="416"/>
      <c r="IBA691" s="416"/>
      <c r="IBB691" s="416"/>
      <c r="IBC691" s="416"/>
      <c r="IBD691" s="416"/>
      <c r="IBE691" s="416"/>
      <c r="IBF691" s="416"/>
      <c r="IBG691" s="416"/>
      <c r="IBH691" s="416"/>
      <c r="IBI691" s="416"/>
      <c r="IBJ691" s="416"/>
      <c r="IBK691" s="416"/>
      <c r="IBL691" s="416"/>
      <c r="IBM691" s="416"/>
      <c r="IBN691" s="416"/>
      <c r="IBO691" s="416"/>
      <c r="IBP691" s="416"/>
      <c r="IBQ691" s="416"/>
      <c r="IBR691" s="416"/>
      <c r="IBS691" s="416"/>
      <c r="IBT691" s="416"/>
      <c r="IBU691" s="416"/>
      <c r="IBV691" s="416"/>
      <c r="IBW691" s="416"/>
      <c r="IBX691" s="416"/>
      <c r="IBY691" s="416"/>
      <c r="IBZ691" s="416"/>
      <c r="ICA691" s="416"/>
      <c r="ICB691" s="416"/>
      <c r="ICC691" s="416"/>
      <c r="ICD691" s="416"/>
      <c r="ICE691" s="416"/>
      <c r="ICF691" s="416"/>
      <c r="ICG691" s="416"/>
      <c r="ICH691" s="416"/>
      <c r="ICI691" s="416"/>
      <c r="ICJ691" s="416"/>
      <c r="ICK691" s="416"/>
      <c r="ICL691" s="416"/>
      <c r="ICM691" s="416"/>
      <c r="ICN691" s="416"/>
      <c r="ICO691" s="416"/>
      <c r="ICP691" s="417"/>
      <c r="ICQ691" s="417"/>
      <c r="ICR691" s="417"/>
      <c r="ICS691" s="417"/>
      <c r="ICT691" s="417"/>
      <c r="ICU691" s="417"/>
      <c r="ICV691" s="417"/>
      <c r="ICW691" s="417"/>
      <c r="ICX691" s="417"/>
      <c r="ICY691" s="417"/>
      <c r="ICZ691" s="417"/>
      <c r="IDA691" s="417"/>
      <c r="IDB691" s="417"/>
      <c r="IDC691" s="417"/>
      <c r="IDD691" s="417"/>
      <c r="IDE691" s="417"/>
      <c r="IDF691" s="417"/>
      <c r="IDG691" s="417"/>
      <c r="IDH691" s="417"/>
      <c r="IDI691" s="417"/>
      <c r="IDJ691" s="417"/>
      <c r="IDK691" s="417"/>
      <c r="IDL691" s="417"/>
      <c r="IDM691" s="417"/>
      <c r="IDN691" s="418"/>
      <c r="IDO691" s="418"/>
      <c r="IDP691" s="418"/>
      <c r="IDQ691" s="418"/>
      <c r="IDR691" s="418"/>
      <c r="IDS691" s="417"/>
      <c r="IDT691" s="417"/>
      <c r="IDU691" s="418"/>
      <c r="IDV691" s="418"/>
      <c r="IDW691" s="417"/>
      <c r="IDX691" s="417"/>
      <c r="IDY691" s="418"/>
      <c r="IDZ691" s="418"/>
      <c r="IEA691" s="417"/>
      <c r="IEB691" s="417"/>
      <c r="IEC691" s="417"/>
      <c r="IED691" s="417"/>
      <c r="IEE691" s="417"/>
      <c r="IEF691" s="417"/>
      <c r="IEG691" s="417"/>
      <c r="IEH691" s="418"/>
      <c r="IEI691" s="418"/>
      <c r="IEJ691" s="417"/>
      <c r="IEK691" s="417"/>
      <c r="IEL691" s="418"/>
      <c r="IEM691" s="418"/>
      <c r="IEN691" s="417"/>
      <c r="IEO691" s="417"/>
      <c r="IEP691" s="417"/>
      <c r="IEQ691" s="417"/>
      <c r="IER691" s="417"/>
      <c r="IES691" s="411"/>
      <c r="IET691" s="443"/>
      <c r="IEU691" s="417"/>
      <c r="IEV691" s="417"/>
      <c r="IEW691" s="417"/>
      <c r="IEX691" s="417"/>
      <c r="IEY691" s="417"/>
      <c r="IEZ691" s="417"/>
      <c r="IFA691" s="417"/>
      <c r="IFB691" s="416"/>
      <c r="IFC691" s="416"/>
      <c r="IFD691" s="416"/>
      <c r="IFE691" s="416"/>
      <c r="IFF691" s="416"/>
      <c r="IFG691" s="416"/>
      <c r="IFH691" s="416"/>
      <c r="IFI691" s="416"/>
      <c r="IFJ691" s="416"/>
      <c r="IFK691" s="416"/>
      <c r="IFL691" s="416"/>
      <c r="IFM691" s="416"/>
      <c r="IFN691" s="416"/>
      <c r="IFO691" s="416"/>
      <c r="IFP691" s="416"/>
      <c r="IFQ691" s="416"/>
      <c r="IFR691" s="416"/>
      <c r="IFS691" s="416"/>
      <c r="IFT691" s="416"/>
      <c r="IFU691" s="416"/>
      <c r="IFV691" s="416"/>
      <c r="IFW691" s="416"/>
      <c r="IFX691" s="416"/>
      <c r="IFY691" s="416"/>
      <c r="IFZ691" s="416"/>
      <c r="IGA691" s="416"/>
      <c r="IGB691" s="416"/>
      <c r="IGC691" s="416"/>
      <c r="IGD691" s="416"/>
      <c r="IGE691" s="416"/>
      <c r="IGF691" s="416"/>
      <c r="IGG691" s="416"/>
      <c r="IGH691" s="416"/>
      <c r="IGI691" s="416"/>
      <c r="IGJ691" s="416"/>
      <c r="IGK691" s="416"/>
      <c r="IGL691" s="416"/>
      <c r="IGM691" s="416"/>
      <c r="IGN691" s="416"/>
      <c r="IGO691" s="416"/>
      <c r="IGP691" s="416"/>
      <c r="IGQ691" s="416"/>
      <c r="IGR691" s="416"/>
      <c r="IGS691" s="416"/>
      <c r="IGT691" s="417"/>
      <c r="IGU691" s="417"/>
      <c r="IGV691" s="417"/>
      <c r="IGW691" s="417"/>
      <c r="IGX691" s="417"/>
      <c r="IGY691" s="417"/>
      <c r="IGZ691" s="417"/>
      <c r="IHA691" s="417"/>
      <c r="IHB691" s="417"/>
      <c r="IHC691" s="417"/>
      <c r="IHD691" s="417"/>
      <c r="IHE691" s="417"/>
      <c r="IHF691" s="417"/>
      <c r="IHG691" s="417"/>
      <c r="IHH691" s="417"/>
      <c r="IHI691" s="417"/>
      <c r="IHJ691" s="417"/>
      <c r="IHK691" s="417"/>
      <c r="IHL691" s="417"/>
      <c r="IHM691" s="417"/>
      <c r="IHN691" s="417"/>
      <c r="IHO691" s="417"/>
      <c r="IHP691" s="417"/>
      <c r="IHQ691" s="417"/>
      <c r="IHR691" s="418"/>
      <c r="IHS691" s="418"/>
      <c r="IHT691" s="418"/>
      <c r="IHU691" s="418"/>
      <c r="IHV691" s="418"/>
      <c r="IHW691" s="417"/>
      <c r="IHX691" s="417"/>
      <c r="IHY691" s="418"/>
      <c r="IHZ691" s="418"/>
      <c r="IIA691" s="417"/>
      <c r="IIB691" s="417"/>
      <c r="IIC691" s="418"/>
      <c r="IID691" s="418"/>
      <c r="IIE691" s="417"/>
      <c r="IIF691" s="417"/>
      <c r="IIG691" s="417"/>
      <c r="IIH691" s="417"/>
      <c r="III691" s="417"/>
      <c r="IIJ691" s="417"/>
      <c r="IIK691" s="417"/>
      <c r="IIL691" s="418"/>
      <c r="IIM691" s="418"/>
      <c r="IIN691" s="417"/>
      <c r="IIO691" s="417"/>
      <c r="IIP691" s="418"/>
      <c r="IIQ691" s="418"/>
      <c r="IIR691" s="417"/>
      <c r="IIS691" s="417"/>
      <c r="IIT691" s="417"/>
      <c r="IIU691" s="417"/>
      <c r="IIV691" s="417"/>
      <c r="IIW691" s="411"/>
      <c r="IIX691" s="443"/>
      <c r="IIY691" s="417"/>
      <c r="IIZ691" s="417"/>
      <c r="IJA691" s="417"/>
      <c r="IJB691" s="417"/>
      <c r="IJC691" s="417"/>
      <c r="IJD691" s="417"/>
      <c r="IJE691" s="417"/>
      <c r="IJF691" s="416"/>
      <c r="IJG691" s="416"/>
      <c r="IJH691" s="416"/>
      <c r="IJI691" s="416"/>
      <c r="IJJ691" s="416"/>
      <c r="IJK691" s="416"/>
      <c r="IJL691" s="416"/>
      <c r="IJM691" s="416"/>
      <c r="IJN691" s="416"/>
      <c r="IJO691" s="416"/>
      <c r="IJP691" s="416"/>
      <c r="IJQ691" s="416"/>
      <c r="IJR691" s="416"/>
      <c r="IJS691" s="416"/>
      <c r="IJT691" s="416"/>
      <c r="IJU691" s="416"/>
      <c r="IJV691" s="416"/>
      <c r="IJW691" s="416"/>
      <c r="IJX691" s="416"/>
      <c r="IJY691" s="416"/>
      <c r="IJZ691" s="416"/>
      <c r="IKA691" s="416"/>
      <c r="IKB691" s="416"/>
      <c r="IKC691" s="416"/>
      <c r="IKD691" s="416"/>
      <c r="IKE691" s="416"/>
      <c r="IKF691" s="416"/>
      <c r="IKG691" s="416"/>
      <c r="IKH691" s="416"/>
      <c r="IKI691" s="416"/>
      <c r="IKJ691" s="416"/>
      <c r="IKK691" s="416"/>
      <c r="IKL691" s="416"/>
      <c r="IKM691" s="416"/>
      <c r="IKN691" s="416"/>
      <c r="IKO691" s="416"/>
      <c r="IKP691" s="416"/>
      <c r="IKQ691" s="416"/>
      <c r="IKR691" s="416"/>
      <c r="IKS691" s="416"/>
      <c r="IKT691" s="416"/>
      <c r="IKU691" s="416"/>
      <c r="IKV691" s="416"/>
      <c r="IKW691" s="416"/>
      <c r="IKX691" s="417"/>
      <c r="IKY691" s="417"/>
      <c r="IKZ691" s="417"/>
      <c r="ILA691" s="417"/>
      <c r="ILB691" s="417"/>
      <c r="ILC691" s="417"/>
      <c r="ILD691" s="417"/>
      <c r="ILE691" s="417"/>
      <c r="ILF691" s="417"/>
      <c r="ILG691" s="417"/>
      <c r="ILH691" s="417"/>
      <c r="ILI691" s="417"/>
      <c r="ILJ691" s="417"/>
      <c r="ILK691" s="417"/>
      <c r="ILL691" s="417"/>
      <c r="ILM691" s="417"/>
      <c r="ILN691" s="417"/>
      <c r="ILO691" s="417"/>
      <c r="ILP691" s="417"/>
      <c r="ILQ691" s="417"/>
      <c r="ILR691" s="417"/>
      <c r="ILS691" s="417"/>
      <c r="ILT691" s="417"/>
      <c r="ILU691" s="417"/>
      <c r="ILV691" s="418"/>
      <c r="ILW691" s="418"/>
      <c r="ILX691" s="418"/>
      <c r="ILY691" s="418"/>
      <c r="ILZ691" s="418"/>
      <c r="IMA691" s="417"/>
      <c r="IMB691" s="417"/>
      <c r="IMC691" s="418"/>
      <c r="IMD691" s="418"/>
      <c r="IME691" s="417"/>
      <c r="IMF691" s="417"/>
      <c r="IMG691" s="418"/>
      <c r="IMH691" s="418"/>
      <c r="IMI691" s="417"/>
      <c r="IMJ691" s="417"/>
      <c r="IMK691" s="417"/>
      <c r="IML691" s="417"/>
      <c r="IMM691" s="417"/>
      <c r="IMN691" s="417"/>
      <c r="IMO691" s="417"/>
      <c r="IMP691" s="418"/>
      <c r="IMQ691" s="418"/>
      <c r="IMR691" s="417"/>
      <c r="IMS691" s="417"/>
      <c r="IMT691" s="418"/>
      <c r="IMU691" s="418"/>
      <c r="IMV691" s="417"/>
      <c r="IMW691" s="417"/>
      <c r="IMX691" s="417"/>
      <c r="IMY691" s="417"/>
      <c r="IMZ691" s="417"/>
      <c r="INA691" s="411"/>
      <c r="INB691" s="443"/>
      <c r="INC691" s="417"/>
      <c r="IND691" s="417"/>
      <c r="INE691" s="417"/>
      <c r="INF691" s="417"/>
      <c r="ING691" s="417"/>
      <c r="INH691" s="417"/>
      <c r="INI691" s="417"/>
      <c r="INJ691" s="416"/>
      <c r="INK691" s="416"/>
      <c r="INL691" s="416"/>
      <c r="INM691" s="416"/>
      <c r="INN691" s="416"/>
      <c r="INO691" s="416"/>
      <c r="INP691" s="416"/>
      <c r="INQ691" s="416"/>
      <c r="INR691" s="416"/>
      <c r="INS691" s="416"/>
      <c r="INT691" s="416"/>
      <c r="INU691" s="416"/>
      <c r="INV691" s="416"/>
      <c r="INW691" s="416"/>
      <c r="INX691" s="416"/>
      <c r="INY691" s="416"/>
      <c r="INZ691" s="416"/>
      <c r="IOA691" s="416"/>
      <c r="IOB691" s="416"/>
      <c r="IOC691" s="416"/>
      <c r="IOD691" s="416"/>
      <c r="IOE691" s="416"/>
      <c r="IOF691" s="416"/>
      <c r="IOG691" s="416"/>
      <c r="IOH691" s="416"/>
      <c r="IOI691" s="416"/>
      <c r="IOJ691" s="416"/>
      <c r="IOK691" s="416"/>
      <c r="IOL691" s="416"/>
      <c r="IOM691" s="416"/>
      <c r="ION691" s="416"/>
      <c r="IOO691" s="416"/>
      <c r="IOP691" s="416"/>
      <c r="IOQ691" s="416"/>
      <c r="IOR691" s="416"/>
      <c r="IOS691" s="416"/>
      <c r="IOT691" s="416"/>
      <c r="IOU691" s="416"/>
      <c r="IOV691" s="416"/>
      <c r="IOW691" s="416"/>
      <c r="IOX691" s="416"/>
      <c r="IOY691" s="416"/>
      <c r="IOZ691" s="416"/>
      <c r="IPA691" s="416"/>
      <c r="IPB691" s="417"/>
      <c r="IPC691" s="417"/>
      <c r="IPD691" s="417"/>
      <c r="IPE691" s="417"/>
      <c r="IPF691" s="417"/>
      <c r="IPG691" s="417"/>
      <c r="IPH691" s="417"/>
      <c r="IPI691" s="417"/>
      <c r="IPJ691" s="417"/>
      <c r="IPK691" s="417"/>
      <c r="IPL691" s="417"/>
      <c r="IPM691" s="417"/>
      <c r="IPN691" s="417"/>
      <c r="IPO691" s="417"/>
      <c r="IPP691" s="417"/>
      <c r="IPQ691" s="417"/>
      <c r="IPR691" s="417"/>
      <c r="IPS691" s="417"/>
      <c r="IPT691" s="417"/>
      <c r="IPU691" s="417"/>
      <c r="IPV691" s="417"/>
      <c r="IPW691" s="417"/>
      <c r="IPX691" s="417"/>
      <c r="IPY691" s="417"/>
      <c r="IPZ691" s="418"/>
      <c r="IQA691" s="418"/>
      <c r="IQB691" s="418"/>
      <c r="IQC691" s="418"/>
      <c r="IQD691" s="418"/>
      <c r="IQE691" s="417"/>
      <c r="IQF691" s="417"/>
      <c r="IQG691" s="418"/>
      <c r="IQH691" s="418"/>
      <c r="IQI691" s="417"/>
      <c r="IQJ691" s="417"/>
      <c r="IQK691" s="418"/>
      <c r="IQL691" s="418"/>
      <c r="IQM691" s="417"/>
      <c r="IQN691" s="417"/>
      <c r="IQO691" s="417"/>
      <c r="IQP691" s="417"/>
      <c r="IQQ691" s="417"/>
      <c r="IQR691" s="417"/>
      <c r="IQS691" s="417"/>
      <c r="IQT691" s="418"/>
      <c r="IQU691" s="418"/>
      <c r="IQV691" s="417"/>
      <c r="IQW691" s="417"/>
      <c r="IQX691" s="418"/>
      <c r="IQY691" s="418"/>
      <c r="IQZ691" s="417"/>
      <c r="IRA691" s="417"/>
      <c r="IRB691" s="417"/>
      <c r="IRC691" s="417"/>
      <c r="IRD691" s="417"/>
      <c r="IRE691" s="411"/>
      <c r="IRF691" s="443"/>
      <c r="IRG691" s="417"/>
      <c r="IRH691" s="417"/>
      <c r="IRI691" s="417"/>
      <c r="IRJ691" s="417"/>
      <c r="IRK691" s="417"/>
      <c r="IRL691" s="417"/>
      <c r="IRM691" s="417"/>
      <c r="IRN691" s="416"/>
      <c r="IRO691" s="416"/>
      <c r="IRP691" s="416"/>
      <c r="IRQ691" s="416"/>
      <c r="IRR691" s="416"/>
      <c r="IRS691" s="416"/>
      <c r="IRT691" s="416"/>
      <c r="IRU691" s="416"/>
      <c r="IRV691" s="416"/>
      <c r="IRW691" s="416"/>
      <c r="IRX691" s="416"/>
      <c r="IRY691" s="416"/>
      <c r="IRZ691" s="416"/>
      <c r="ISA691" s="416"/>
      <c r="ISB691" s="416"/>
      <c r="ISC691" s="416"/>
      <c r="ISD691" s="416"/>
      <c r="ISE691" s="416"/>
      <c r="ISF691" s="416"/>
      <c r="ISG691" s="416"/>
      <c r="ISH691" s="416"/>
      <c r="ISI691" s="416"/>
      <c r="ISJ691" s="416"/>
      <c r="ISK691" s="416"/>
      <c r="ISL691" s="416"/>
      <c r="ISM691" s="416"/>
      <c r="ISN691" s="416"/>
      <c r="ISO691" s="416"/>
      <c r="ISP691" s="416"/>
      <c r="ISQ691" s="416"/>
      <c r="ISR691" s="416"/>
      <c r="ISS691" s="416"/>
      <c r="IST691" s="416"/>
      <c r="ISU691" s="416"/>
      <c r="ISV691" s="416"/>
      <c r="ISW691" s="416"/>
      <c r="ISX691" s="416"/>
      <c r="ISY691" s="416"/>
      <c r="ISZ691" s="416"/>
      <c r="ITA691" s="416"/>
      <c r="ITB691" s="416"/>
      <c r="ITC691" s="416"/>
      <c r="ITD691" s="416"/>
      <c r="ITE691" s="416"/>
      <c r="ITF691" s="417"/>
      <c r="ITG691" s="417"/>
      <c r="ITH691" s="417"/>
      <c r="ITI691" s="417"/>
      <c r="ITJ691" s="417"/>
      <c r="ITK691" s="417"/>
      <c r="ITL691" s="417"/>
      <c r="ITM691" s="417"/>
      <c r="ITN691" s="417"/>
      <c r="ITO691" s="417"/>
      <c r="ITP691" s="417"/>
      <c r="ITQ691" s="417"/>
      <c r="ITR691" s="417"/>
      <c r="ITS691" s="417"/>
      <c r="ITT691" s="417"/>
      <c r="ITU691" s="417"/>
      <c r="ITV691" s="417"/>
      <c r="ITW691" s="417"/>
      <c r="ITX691" s="417"/>
      <c r="ITY691" s="417"/>
      <c r="ITZ691" s="417"/>
      <c r="IUA691" s="417"/>
      <c r="IUB691" s="417"/>
      <c r="IUC691" s="417"/>
      <c r="IUD691" s="418"/>
      <c r="IUE691" s="418"/>
      <c r="IUF691" s="418"/>
      <c r="IUG691" s="418"/>
      <c r="IUH691" s="418"/>
      <c r="IUI691" s="417"/>
      <c r="IUJ691" s="417"/>
      <c r="IUK691" s="418"/>
      <c r="IUL691" s="418"/>
      <c r="IUM691" s="417"/>
      <c r="IUN691" s="417"/>
      <c r="IUO691" s="418"/>
      <c r="IUP691" s="418"/>
      <c r="IUQ691" s="417"/>
      <c r="IUR691" s="417"/>
      <c r="IUS691" s="417"/>
      <c r="IUT691" s="417"/>
      <c r="IUU691" s="417"/>
      <c r="IUV691" s="417"/>
      <c r="IUW691" s="417"/>
      <c r="IUX691" s="418"/>
      <c r="IUY691" s="418"/>
      <c r="IUZ691" s="417"/>
      <c r="IVA691" s="417"/>
      <c r="IVB691" s="418"/>
      <c r="IVC691" s="418"/>
      <c r="IVD691" s="417"/>
      <c r="IVE691" s="417"/>
      <c r="IVF691" s="417"/>
      <c r="IVG691" s="417"/>
      <c r="IVH691" s="417"/>
      <c r="IVI691" s="411"/>
      <c r="IVJ691" s="443"/>
      <c r="IVK691" s="417"/>
      <c r="IVL691" s="417"/>
      <c r="IVM691" s="417"/>
      <c r="IVN691" s="417"/>
      <c r="IVO691" s="417"/>
      <c r="IVP691" s="417"/>
      <c r="IVQ691" s="417"/>
      <c r="IVR691" s="416"/>
      <c r="IVS691" s="416"/>
      <c r="IVT691" s="416"/>
      <c r="IVU691" s="416"/>
      <c r="IVV691" s="416"/>
      <c r="IVW691" s="416"/>
      <c r="IVX691" s="416"/>
      <c r="IVY691" s="416"/>
      <c r="IVZ691" s="416"/>
      <c r="IWA691" s="416"/>
      <c r="IWB691" s="416"/>
      <c r="IWC691" s="416"/>
      <c r="IWD691" s="416"/>
      <c r="IWE691" s="416"/>
      <c r="IWF691" s="416"/>
      <c r="IWG691" s="416"/>
      <c r="IWH691" s="416"/>
      <c r="IWI691" s="416"/>
      <c r="IWJ691" s="416"/>
      <c r="IWK691" s="416"/>
      <c r="IWL691" s="416"/>
      <c r="IWM691" s="416"/>
      <c r="IWN691" s="416"/>
      <c r="IWO691" s="416"/>
      <c r="IWP691" s="416"/>
      <c r="IWQ691" s="416"/>
      <c r="IWR691" s="416"/>
      <c r="IWS691" s="416"/>
      <c r="IWT691" s="416"/>
      <c r="IWU691" s="416"/>
      <c r="IWV691" s="416"/>
      <c r="IWW691" s="416"/>
      <c r="IWX691" s="416"/>
      <c r="IWY691" s="416"/>
      <c r="IWZ691" s="416"/>
      <c r="IXA691" s="416"/>
      <c r="IXB691" s="416"/>
      <c r="IXC691" s="416"/>
      <c r="IXD691" s="416"/>
      <c r="IXE691" s="416"/>
      <c r="IXF691" s="416"/>
      <c r="IXG691" s="416"/>
      <c r="IXH691" s="416"/>
      <c r="IXI691" s="416"/>
      <c r="IXJ691" s="417"/>
      <c r="IXK691" s="417"/>
      <c r="IXL691" s="417"/>
      <c r="IXM691" s="417"/>
      <c r="IXN691" s="417"/>
      <c r="IXO691" s="417"/>
      <c r="IXP691" s="417"/>
      <c r="IXQ691" s="417"/>
      <c r="IXR691" s="417"/>
      <c r="IXS691" s="417"/>
      <c r="IXT691" s="417"/>
      <c r="IXU691" s="417"/>
      <c r="IXV691" s="417"/>
      <c r="IXW691" s="417"/>
      <c r="IXX691" s="417"/>
      <c r="IXY691" s="417"/>
      <c r="IXZ691" s="417"/>
      <c r="IYA691" s="417"/>
      <c r="IYB691" s="417"/>
      <c r="IYC691" s="417"/>
      <c r="IYD691" s="417"/>
      <c r="IYE691" s="417"/>
      <c r="IYF691" s="417"/>
      <c r="IYG691" s="417"/>
      <c r="IYH691" s="418"/>
      <c r="IYI691" s="418"/>
      <c r="IYJ691" s="418"/>
      <c r="IYK691" s="418"/>
      <c r="IYL691" s="418"/>
      <c r="IYM691" s="417"/>
      <c r="IYN691" s="417"/>
      <c r="IYO691" s="418"/>
      <c r="IYP691" s="418"/>
      <c r="IYQ691" s="417"/>
      <c r="IYR691" s="417"/>
      <c r="IYS691" s="418"/>
      <c r="IYT691" s="418"/>
      <c r="IYU691" s="417"/>
      <c r="IYV691" s="417"/>
      <c r="IYW691" s="417"/>
      <c r="IYX691" s="417"/>
      <c r="IYY691" s="417"/>
      <c r="IYZ691" s="417"/>
      <c r="IZA691" s="417"/>
      <c r="IZB691" s="418"/>
      <c r="IZC691" s="418"/>
      <c r="IZD691" s="417"/>
      <c r="IZE691" s="417"/>
      <c r="IZF691" s="418"/>
      <c r="IZG691" s="418"/>
      <c r="IZH691" s="417"/>
      <c r="IZI691" s="417"/>
      <c r="IZJ691" s="417"/>
      <c r="IZK691" s="417"/>
      <c r="IZL691" s="417"/>
      <c r="IZM691" s="411"/>
      <c r="IZN691" s="443"/>
      <c r="IZO691" s="417"/>
      <c r="IZP691" s="417"/>
      <c r="IZQ691" s="417"/>
      <c r="IZR691" s="417"/>
      <c r="IZS691" s="417"/>
      <c r="IZT691" s="417"/>
      <c r="IZU691" s="417"/>
      <c r="IZV691" s="416"/>
      <c r="IZW691" s="416"/>
      <c r="IZX691" s="416"/>
      <c r="IZY691" s="416"/>
      <c r="IZZ691" s="416"/>
      <c r="JAA691" s="416"/>
      <c r="JAB691" s="416"/>
      <c r="JAC691" s="416"/>
      <c r="JAD691" s="416"/>
      <c r="JAE691" s="416"/>
      <c r="JAF691" s="416"/>
      <c r="JAG691" s="416"/>
      <c r="JAH691" s="416"/>
      <c r="JAI691" s="416"/>
      <c r="JAJ691" s="416"/>
      <c r="JAK691" s="416"/>
      <c r="JAL691" s="416"/>
      <c r="JAM691" s="416"/>
      <c r="JAN691" s="416"/>
      <c r="JAO691" s="416"/>
      <c r="JAP691" s="416"/>
      <c r="JAQ691" s="416"/>
      <c r="JAR691" s="416"/>
      <c r="JAS691" s="416"/>
      <c r="JAT691" s="416"/>
      <c r="JAU691" s="416"/>
      <c r="JAV691" s="416"/>
      <c r="JAW691" s="416"/>
      <c r="JAX691" s="416"/>
      <c r="JAY691" s="416"/>
      <c r="JAZ691" s="416"/>
      <c r="JBA691" s="416"/>
      <c r="JBB691" s="416"/>
      <c r="JBC691" s="416"/>
      <c r="JBD691" s="416"/>
      <c r="JBE691" s="416"/>
      <c r="JBF691" s="416"/>
      <c r="JBG691" s="416"/>
      <c r="JBH691" s="416"/>
      <c r="JBI691" s="416"/>
      <c r="JBJ691" s="416"/>
      <c r="JBK691" s="416"/>
      <c r="JBL691" s="416"/>
      <c r="JBM691" s="416"/>
      <c r="JBN691" s="417"/>
      <c r="JBO691" s="417"/>
      <c r="JBP691" s="417"/>
      <c r="JBQ691" s="417"/>
      <c r="JBR691" s="417"/>
      <c r="JBS691" s="417"/>
      <c r="JBT691" s="417"/>
      <c r="JBU691" s="417"/>
      <c r="JBV691" s="417"/>
      <c r="JBW691" s="417"/>
      <c r="JBX691" s="417"/>
      <c r="JBY691" s="417"/>
      <c r="JBZ691" s="417"/>
      <c r="JCA691" s="417"/>
      <c r="JCB691" s="417"/>
      <c r="JCC691" s="417"/>
      <c r="JCD691" s="417"/>
      <c r="JCE691" s="417"/>
      <c r="JCF691" s="417"/>
      <c r="JCG691" s="417"/>
      <c r="JCH691" s="417"/>
      <c r="JCI691" s="417"/>
      <c r="JCJ691" s="417"/>
      <c r="JCK691" s="417"/>
      <c r="JCL691" s="418"/>
      <c r="JCM691" s="418"/>
      <c r="JCN691" s="418"/>
      <c r="JCO691" s="418"/>
      <c r="JCP691" s="418"/>
      <c r="JCQ691" s="417"/>
      <c r="JCR691" s="417"/>
      <c r="JCS691" s="418"/>
      <c r="JCT691" s="418"/>
      <c r="JCU691" s="417"/>
      <c r="JCV691" s="417"/>
      <c r="JCW691" s="418"/>
      <c r="JCX691" s="418"/>
      <c r="JCY691" s="417"/>
      <c r="JCZ691" s="417"/>
      <c r="JDA691" s="417"/>
      <c r="JDB691" s="417"/>
      <c r="JDC691" s="417"/>
      <c r="JDD691" s="417"/>
      <c r="JDE691" s="417"/>
      <c r="JDF691" s="418"/>
      <c r="JDG691" s="418"/>
      <c r="JDH691" s="417"/>
      <c r="JDI691" s="417"/>
      <c r="JDJ691" s="418"/>
      <c r="JDK691" s="418"/>
      <c r="JDL691" s="417"/>
      <c r="JDM691" s="417"/>
      <c r="JDN691" s="417"/>
      <c r="JDO691" s="417"/>
      <c r="JDP691" s="417"/>
      <c r="JDQ691" s="411"/>
      <c r="JDR691" s="443"/>
      <c r="JDS691" s="417"/>
      <c r="JDT691" s="417"/>
      <c r="JDU691" s="417"/>
      <c r="JDV691" s="417"/>
      <c r="JDW691" s="417"/>
      <c r="JDX691" s="417"/>
      <c r="JDY691" s="417"/>
      <c r="JDZ691" s="416"/>
      <c r="JEA691" s="416"/>
      <c r="JEB691" s="416"/>
      <c r="JEC691" s="416"/>
      <c r="JED691" s="416"/>
      <c r="JEE691" s="416"/>
      <c r="JEF691" s="416"/>
      <c r="JEG691" s="416"/>
      <c r="JEH691" s="416"/>
      <c r="JEI691" s="416"/>
      <c r="JEJ691" s="416"/>
      <c r="JEK691" s="416"/>
      <c r="JEL691" s="416"/>
      <c r="JEM691" s="416"/>
      <c r="JEN691" s="416"/>
      <c r="JEO691" s="416"/>
      <c r="JEP691" s="416"/>
      <c r="JEQ691" s="416"/>
      <c r="JER691" s="416"/>
      <c r="JES691" s="416"/>
      <c r="JET691" s="416"/>
      <c r="JEU691" s="416"/>
      <c r="JEV691" s="416"/>
      <c r="JEW691" s="416"/>
      <c r="JEX691" s="416"/>
      <c r="JEY691" s="416"/>
      <c r="JEZ691" s="416"/>
      <c r="JFA691" s="416"/>
      <c r="JFB691" s="416"/>
      <c r="JFC691" s="416"/>
      <c r="JFD691" s="416"/>
      <c r="JFE691" s="416"/>
      <c r="JFF691" s="416"/>
      <c r="JFG691" s="416"/>
      <c r="JFH691" s="416"/>
      <c r="JFI691" s="416"/>
      <c r="JFJ691" s="416"/>
      <c r="JFK691" s="416"/>
      <c r="JFL691" s="416"/>
      <c r="JFM691" s="416"/>
      <c r="JFN691" s="416"/>
      <c r="JFO691" s="416"/>
      <c r="JFP691" s="416"/>
      <c r="JFQ691" s="416"/>
      <c r="JFR691" s="417"/>
      <c r="JFS691" s="417"/>
      <c r="JFT691" s="417"/>
      <c r="JFU691" s="417"/>
      <c r="JFV691" s="417"/>
      <c r="JFW691" s="417"/>
      <c r="JFX691" s="417"/>
      <c r="JFY691" s="417"/>
      <c r="JFZ691" s="417"/>
      <c r="JGA691" s="417"/>
      <c r="JGB691" s="417"/>
      <c r="JGC691" s="417"/>
      <c r="JGD691" s="417"/>
      <c r="JGE691" s="417"/>
      <c r="JGF691" s="417"/>
      <c r="JGG691" s="417"/>
      <c r="JGH691" s="417"/>
      <c r="JGI691" s="417"/>
      <c r="JGJ691" s="417"/>
      <c r="JGK691" s="417"/>
      <c r="JGL691" s="417"/>
      <c r="JGM691" s="417"/>
      <c r="JGN691" s="417"/>
      <c r="JGO691" s="417"/>
      <c r="JGP691" s="418"/>
      <c r="JGQ691" s="418"/>
      <c r="JGR691" s="418"/>
      <c r="JGS691" s="418"/>
      <c r="JGT691" s="418"/>
      <c r="JGU691" s="417"/>
      <c r="JGV691" s="417"/>
      <c r="JGW691" s="418"/>
      <c r="JGX691" s="418"/>
      <c r="JGY691" s="417"/>
      <c r="JGZ691" s="417"/>
      <c r="JHA691" s="418"/>
      <c r="JHB691" s="418"/>
      <c r="JHC691" s="417"/>
      <c r="JHD691" s="417"/>
      <c r="JHE691" s="417"/>
      <c r="JHF691" s="417"/>
      <c r="JHG691" s="417"/>
      <c r="JHH691" s="417"/>
      <c r="JHI691" s="417"/>
      <c r="JHJ691" s="418"/>
      <c r="JHK691" s="418"/>
      <c r="JHL691" s="417"/>
      <c r="JHM691" s="417"/>
      <c r="JHN691" s="418"/>
      <c r="JHO691" s="418"/>
      <c r="JHP691" s="417"/>
      <c r="JHQ691" s="417"/>
      <c r="JHR691" s="417"/>
      <c r="JHS691" s="417"/>
      <c r="JHT691" s="417"/>
      <c r="JHU691" s="411"/>
      <c r="JHV691" s="443"/>
      <c r="JHW691" s="417"/>
      <c r="JHX691" s="417"/>
      <c r="JHY691" s="417"/>
      <c r="JHZ691" s="417"/>
      <c r="JIA691" s="417"/>
      <c r="JIB691" s="417"/>
      <c r="JIC691" s="417"/>
      <c r="JID691" s="416"/>
      <c r="JIE691" s="416"/>
      <c r="JIF691" s="416"/>
      <c r="JIG691" s="416"/>
      <c r="JIH691" s="416"/>
      <c r="JII691" s="416"/>
      <c r="JIJ691" s="416"/>
      <c r="JIK691" s="416"/>
      <c r="JIL691" s="416"/>
      <c r="JIM691" s="416"/>
      <c r="JIN691" s="416"/>
      <c r="JIO691" s="416"/>
      <c r="JIP691" s="416"/>
      <c r="JIQ691" s="416"/>
      <c r="JIR691" s="416"/>
      <c r="JIS691" s="416"/>
      <c r="JIT691" s="416"/>
      <c r="JIU691" s="416"/>
      <c r="JIV691" s="416"/>
      <c r="JIW691" s="416"/>
      <c r="JIX691" s="416"/>
      <c r="JIY691" s="416"/>
      <c r="JIZ691" s="416"/>
      <c r="JJA691" s="416"/>
      <c r="JJB691" s="416"/>
      <c r="JJC691" s="416"/>
      <c r="JJD691" s="416"/>
      <c r="JJE691" s="416"/>
      <c r="JJF691" s="416"/>
      <c r="JJG691" s="416"/>
      <c r="JJH691" s="416"/>
      <c r="JJI691" s="416"/>
      <c r="JJJ691" s="416"/>
      <c r="JJK691" s="416"/>
      <c r="JJL691" s="416"/>
      <c r="JJM691" s="416"/>
      <c r="JJN691" s="416"/>
      <c r="JJO691" s="416"/>
      <c r="JJP691" s="416"/>
      <c r="JJQ691" s="416"/>
      <c r="JJR691" s="416"/>
      <c r="JJS691" s="416"/>
      <c r="JJT691" s="416"/>
      <c r="JJU691" s="416"/>
      <c r="JJV691" s="417"/>
      <c r="JJW691" s="417"/>
      <c r="JJX691" s="417"/>
      <c r="JJY691" s="417"/>
      <c r="JJZ691" s="417"/>
      <c r="JKA691" s="417"/>
      <c r="JKB691" s="417"/>
      <c r="JKC691" s="417"/>
      <c r="JKD691" s="417"/>
      <c r="JKE691" s="417"/>
      <c r="JKF691" s="417"/>
      <c r="JKG691" s="417"/>
      <c r="JKH691" s="417"/>
      <c r="JKI691" s="417"/>
      <c r="JKJ691" s="417"/>
      <c r="JKK691" s="417"/>
      <c r="JKL691" s="417"/>
      <c r="JKM691" s="417"/>
      <c r="JKN691" s="417"/>
      <c r="JKO691" s="417"/>
      <c r="JKP691" s="417"/>
      <c r="JKQ691" s="417"/>
      <c r="JKR691" s="417"/>
      <c r="JKS691" s="417"/>
      <c r="JKT691" s="418"/>
      <c r="JKU691" s="418"/>
      <c r="JKV691" s="418"/>
      <c r="JKW691" s="418"/>
      <c r="JKX691" s="418"/>
      <c r="JKY691" s="417"/>
      <c r="JKZ691" s="417"/>
      <c r="JLA691" s="418"/>
      <c r="JLB691" s="418"/>
      <c r="JLC691" s="417"/>
      <c r="JLD691" s="417"/>
      <c r="JLE691" s="418"/>
      <c r="JLF691" s="418"/>
      <c r="JLG691" s="417"/>
      <c r="JLH691" s="417"/>
      <c r="JLI691" s="417"/>
      <c r="JLJ691" s="417"/>
      <c r="JLK691" s="417"/>
      <c r="JLL691" s="417"/>
      <c r="JLM691" s="417"/>
      <c r="JLN691" s="418"/>
      <c r="JLO691" s="418"/>
      <c r="JLP691" s="417"/>
      <c r="JLQ691" s="417"/>
      <c r="JLR691" s="418"/>
      <c r="JLS691" s="418"/>
      <c r="JLT691" s="417"/>
      <c r="JLU691" s="417"/>
      <c r="JLV691" s="417"/>
      <c r="JLW691" s="417"/>
      <c r="JLX691" s="417"/>
      <c r="JLY691" s="411"/>
      <c r="JLZ691" s="443"/>
      <c r="JMA691" s="417"/>
      <c r="JMB691" s="417"/>
      <c r="JMC691" s="417"/>
      <c r="JMD691" s="417"/>
      <c r="JME691" s="417"/>
      <c r="JMF691" s="417"/>
      <c r="JMG691" s="417"/>
      <c r="JMH691" s="416"/>
      <c r="JMI691" s="416"/>
      <c r="JMJ691" s="416"/>
      <c r="JMK691" s="416"/>
      <c r="JML691" s="416"/>
      <c r="JMM691" s="416"/>
      <c r="JMN691" s="416"/>
      <c r="JMO691" s="416"/>
      <c r="JMP691" s="416"/>
      <c r="JMQ691" s="416"/>
      <c r="JMR691" s="416"/>
      <c r="JMS691" s="416"/>
      <c r="JMT691" s="416"/>
      <c r="JMU691" s="416"/>
      <c r="JMV691" s="416"/>
      <c r="JMW691" s="416"/>
      <c r="JMX691" s="416"/>
      <c r="JMY691" s="416"/>
      <c r="JMZ691" s="416"/>
      <c r="JNA691" s="416"/>
      <c r="JNB691" s="416"/>
      <c r="JNC691" s="416"/>
      <c r="JND691" s="416"/>
      <c r="JNE691" s="416"/>
      <c r="JNF691" s="416"/>
      <c r="JNG691" s="416"/>
      <c r="JNH691" s="416"/>
      <c r="JNI691" s="416"/>
      <c r="JNJ691" s="416"/>
      <c r="JNK691" s="416"/>
      <c r="JNL691" s="416"/>
      <c r="JNM691" s="416"/>
      <c r="JNN691" s="416"/>
      <c r="JNO691" s="416"/>
      <c r="JNP691" s="416"/>
      <c r="JNQ691" s="416"/>
      <c r="JNR691" s="416"/>
      <c r="JNS691" s="416"/>
      <c r="JNT691" s="416"/>
      <c r="JNU691" s="416"/>
      <c r="JNV691" s="416"/>
      <c r="JNW691" s="416"/>
      <c r="JNX691" s="416"/>
      <c r="JNY691" s="416"/>
      <c r="JNZ691" s="417"/>
      <c r="JOA691" s="417"/>
      <c r="JOB691" s="417"/>
      <c r="JOC691" s="417"/>
      <c r="JOD691" s="417"/>
      <c r="JOE691" s="417"/>
      <c r="JOF691" s="417"/>
      <c r="JOG691" s="417"/>
      <c r="JOH691" s="417"/>
      <c r="JOI691" s="417"/>
      <c r="JOJ691" s="417"/>
      <c r="JOK691" s="417"/>
      <c r="JOL691" s="417"/>
      <c r="JOM691" s="417"/>
      <c r="JON691" s="417"/>
      <c r="JOO691" s="417"/>
      <c r="JOP691" s="417"/>
      <c r="JOQ691" s="417"/>
      <c r="JOR691" s="417"/>
      <c r="JOS691" s="417"/>
      <c r="JOT691" s="417"/>
      <c r="JOU691" s="417"/>
      <c r="JOV691" s="417"/>
      <c r="JOW691" s="417"/>
      <c r="JOX691" s="418"/>
      <c r="JOY691" s="418"/>
      <c r="JOZ691" s="418"/>
      <c r="JPA691" s="418"/>
      <c r="JPB691" s="418"/>
      <c r="JPC691" s="417"/>
      <c r="JPD691" s="417"/>
      <c r="JPE691" s="418"/>
      <c r="JPF691" s="418"/>
      <c r="JPG691" s="417"/>
      <c r="JPH691" s="417"/>
      <c r="JPI691" s="418"/>
      <c r="JPJ691" s="418"/>
      <c r="JPK691" s="417"/>
      <c r="JPL691" s="417"/>
      <c r="JPM691" s="417"/>
      <c r="JPN691" s="417"/>
      <c r="JPO691" s="417"/>
      <c r="JPP691" s="417"/>
      <c r="JPQ691" s="417"/>
      <c r="JPR691" s="418"/>
      <c r="JPS691" s="418"/>
      <c r="JPT691" s="417"/>
      <c r="JPU691" s="417"/>
      <c r="JPV691" s="418"/>
      <c r="JPW691" s="418"/>
      <c r="JPX691" s="417"/>
      <c r="JPY691" s="417"/>
      <c r="JPZ691" s="417"/>
      <c r="JQA691" s="417"/>
      <c r="JQB691" s="417"/>
      <c r="JQC691" s="411"/>
      <c r="JQD691" s="443"/>
      <c r="JQE691" s="417"/>
      <c r="JQF691" s="417"/>
      <c r="JQG691" s="417"/>
      <c r="JQH691" s="417"/>
      <c r="JQI691" s="417"/>
      <c r="JQJ691" s="417"/>
      <c r="JQK691" s="417"/>
      <c r="JQL691" s="416"/>
      <c r="JQM691" s="416"/>
      <c r="JQN691" s="416"/>
      <c r="JQO691" s="416"/>
      <c r="JQP691" s="416"/>
      <c r="JQQ691" s="416"/>
      <c r="JQR691" s="416"/>
      <c r="JQS691" s="416"/>
      <c r="JQT691" s="416"/>
      <c r="JQU691" s="416"/>
      <c r="JQV691" s="416"/>
      <c r="JQW691" s="416"/>
      <c r="JQX691" s="416"/>
      <c r="JQY691" s="416"/>
      <c r="JQZ691" s="416"/>
      <c r="JRA691" s="416"/>
      <c r="JRB691" s="416"/>
      <c r="JRC691" s="416"/>
      <c r="JRD691" s="416"/>
      <c r="JRE691" s="416"/>
      <c r="JRF691" s="416"/>
      <c r="JRG691" s="416"/>
      <c r="JRH691" s="416"/>
      <c r="JRI691" s="416"/>
      <c r="JRJ691" s="416"/>
      <c r="JRK691" s="416"/>
      <c r="JRL691" s="416"/>
      <c r="JRM691" s="416"/>
      <c r="JRN691" s="416"/>
      <c r="JRO691" s="416"/>
      <c r="JRP691" s="416"/>
      <c r="JRQ691" s="416"/>
      <c r="JRR691" s="416"/>
      <c r="JRS691" s="416"/>
      <c r="JRT691" s="416"/>
      <c r="JRU691" s="416"/>
      <c r="JRV691" s="416"/>
      <c r="JRW691" s="416"/>
      <c r="JRX691" s="416"/>
      <c r="JRY691" s="416"/>
      <c r="JRZ691" s="416"/>
      <c r="JSA691" s="416"/>
      <c r="JSB691" s="416"/>
      <c r="JSC691" s="416"/>
      <c r="JSD691" s="417"/>
      <c r="JSE691" s="417"/>
      <c r="JSF691" s="417"/>
      <c r="JSG691" s="417"/>
      <c r="JSH691" s="417"/>
      <c r="JSI691" s="417"/>
      <c r="JSJ691" s="417"/>
      <c r="JSK691" s="417"/>
      <c r="JSL691" s="417"/>
      <c r="JSM691" s="417"/>
      <c r="JSN691" s="417"/>
      <c r="JSO691" s="417"/>
      <c r="JSP691" s="417"/>
      <c r="JSQ691" s="417"/>
      <c r="JSR691" s="417"/>
      <c r="JSS691" s="417"/>
      <c r="JST691" s="417"/>
      <c r="JSU691" s="417"/>
      <c r="JSV691" s="417"/>
      <c r="JSW691" s="417"/>
      <c r="JSX691" s="417"/>
      <c r="JSY691" s="417"/>
      <c r="JSZ691" s="417"/>
      <c r="JTA691" s="417"/>
      <c r="JTB691" s="418"/>
      <c r="JTC691" s="418"/>
      <c r="JTD691" s="418"/>
      <c r="JTE691" s="418"/>
      <c r="JTF691" s="418"/>
      <c r="JTG691" s="417"/>
      <c r="JTH691" s="417"/>
      <c r="JTI691" s="418"/>
      <c r="JTJ691" s="418"/>
      <c r="JTK691" s="417"/>
      <c r="JTL691" s="417"/>
      <c r="JTM691" s="418"/>
      <c r="JTN691" s="418"/>
      <c r="JTO691" s="417"/>
      <c r="JTP691" s="417"/>
      <c r="JTQ691" s="417"/>
      <c r="JTR691" s="417"/>
      <c r="JTS691" s="417"/>
      <c r="JTT691" s="417"/>
      <c r="JTU691" s="417"/>
      <c r="JTV691" s="418"/>
      <c r="JTW691" s="418"/>
      <c r="JTX691" s="417"/>
      <c r="JTY691" s="417"/>
      <c r="JTZ691" s="418"/>
      <c r="JUA691" s="418"/>
      <c r="JUB691" s="417"/>
      <c r="JUC691" s="417"/>
      <c r="JUD691" s="417"/>
      <c r="JUE691" s="417"/>
      <c r="JUF691" s="417"/>
      <c r="JUG691" s="411"/>
      <c r="JUH691" s="443"/>
      <c r="JUI691" s="417"/>
      <c r="JUJ691" s="417"/>
      <c r="JUK691" s="417"/>
      <c r="JUL691" s="417"/>
      <c r="JUM691" s="417"/>
      <c r="JUN691" s="417"/>
      <c r="JUO691" s="417"/>
      <c r="JUP691" s="416"/>
      <c r="JUQ691" s="416"/>
      <c r="JUR691" s="416"/>
      <c r="JUS691" s="416"/>
      <c r="JUT691" s="416"/>
      <c r="JUU691" s="416"/>
      <c r="JUV691" s="416"/>
      <c r="JUW691" s="416"/>
      <c r="JUX691" s="416"/>
      <c r="JUY691" s="416"/>
      <c r="JUZ691" s="416"/>
      <c r="JVA691" s="416"/>
      <c r="JVB691" s="416"/>
      <c r="JVC691" s="416"/>
      <c r="JVD691" s="416"/>
      <c r="JVE691" s="416"/>
      <c r="JVF691" s="416"/>
      <c r="JVG691" s="416"/>
      <c r="JVH691" s="416"/>
      <c r="JVI691" s="416"/>
      <c r="JVJ691" s="416"/>
      <c r="JVK691" s="416"/>
      <c r="JVL691" s="416"/>
      <c r="JVM691" s="416"/>
      <c r="JVN691" s="416"/>
      <c r="JVO691" s="416"/>
      <c r="JVP691" s="416"/>
      <c r="JVQ691" s="416"/>
      <c r="JVR691" s="416"/>
      <c r="JVS691" s="416"/>
      <c r="JVT691" s="416"/>
      <c r="JVU691" s="416"/>
      <c r="JVV691" s="416"/>
      <c r="JVW691" s="416"/>
      <c r="JVX691" s="416"/>
      <c r="JVY691" s="416"/>
      <c r="JVZ691" s="416"/>
      <c r="JWA691" s="416"/>
      <c r="JWB691" s="416"/>
      <c r="JWC691" s="416"/>
      <c r="JWD691" s="416"/>
      <c r="JWE691" s="416"/>
      <c r="JWF691" s="416"/>
      <c r="JWG691" s="416"/>
      <c r="JWH691" s="417"/>
      <c r="JWI691" s="417"/>
      <c r="JWJ691" s="417"/>
      <c r="JWK691" s="417"/>
      <c r="JWL691" s="417"/>
      <c r="JWM691" s="417"/>
      <c r="JWN691" s="417"/>
      <c r="JWO691" s="417"/>
      <c r="JWP691" s="417"/>
      <c r="JWQ691" s="417"/>
      <c r="JWR691" s="417"/>
      <c r="JWS691" s="417"/>
      <c r="JWT691" s="417"/>
      <c r="JWU691" s="417"/>
      <c r="JWV691" s="417"/>
      <c r="JWW691" s="417"/>
      <c r="JWX691" s="417"/>
      <c r="JWY691" s="417"/>
      <c r="JWZ691" s="417"/>
      <c r="JXA691" s="417"/>
      <c r="JXB691" s="417"/>
      <c r="JXC691" s="417"/>
      <c r="JXD691" s="417"/>
      <c r="JXE691" s="417"/>
      <c r="JXF691" s="418"/>
      <c r="JXG691" s="418"/>
      <c r="JXH691" s="418"/>
      <c r="JXI691" s="418"/>
      <c r="JXJ691" s="418"/>
      <c r="JXK691" s="417"/>
      <c r="JXL691" s="417"/>
      <c r="JXM691" s="418"/>
      <c r="JXN691" s="418"/>
      <c r="JXO691" s="417"/>
      <c r="JXP691" s="417"/>
      <c r="JXQ691" s="418"/>
      <c r="JXR691" s="418"/>
      <c r="JXS691" s="417"/>
      <c r="JXT691" s="417"/>
      <c r="JXU691" s="417"/>
      <c r="JXV691" s="417"/>
      <c r="JXW691" s="417"/>
      <c r="JXX691" s="417"/>
      <c r="JXY691" s="417"/>
      <c r="JXZ691" s="418"/>
      <c r="JYA691" s="418"/>
      <c r="JYB691" s="417"/>
      <c r="JYC691" s="417"/>
      <c r="JYD691" s="418"/>
      <c r="JYE691" s="418"/>
      <c r="JYF691" s="417"/>
      <c r="JYG691" s="417"/>
      <c r="JYH691" s="417"/>
      <c r="JYI691" s="417"/>
      <c r="JYJ691" s="417"/>
      <c r="JYK691" s="411"/>
      <c r="JYL691" s="443"/>
      <c r="JYM691" s="417"/>
      <c r="JYN691" s="417"/>
      <c r="JYO691" s="417"/>
      <c r="JYP691" s="417"/>
      <c r="JYQ691" s="417"/>
      <c r="JYR691" s="417"/>
      <c r="JYS691" s="417"/>
      <c r="JYT691" s="416"/>
      <c r="JYU691" s="416"/>
      <c r="JYV691" s="416"/>
      <c r="JYW691" s="416"/>
      <c r="JYX691" s="416"/>
      <c r="JYY691" s="416"/>
      <c r="JYZ691" s="416"/>
      <c r="JZA691" s="416"/>
      <c r="JZB691" s="416"/>
      <c r="JZC691" s="416"/>
      <c r="JZD691" s="416"/>
      <c r="JZE691" s="416"/>
      <c r="JZF691" s="416"/>
      <c r="JZG691" s="416"/>
      <c r="JZH691" s="416"/>
      <c r="JZI691" s="416"/>
      <c r="JZJ691" s="416"/>
      <c r="JZK691" s="416"/>
      <c r="JZL691" s="416"/>
      <c r="JZM691" s="416"/>
      <c r="JZN691" s="416"/>
      <c r="JZO691" s="416"/>
      <c r="JZP691" s="416"/>
      <c r="JZQ691" s="416"/>
      <c r="JZR691" s="416"/>
      <c r="JZS691" s="416"/>
      <c r="JZT691" s="416"/>
      <c r="JZU691" s="416"/>
      <c r="JZV691" s="416"/>
      <c r="JZW691" s="416"/>
      <c r="JZX691" s="416"/>
      <c r="JZY691" s="416"/>
      <c r="JZZ691" s="416"/>
      <c r="KAA691" s="416"/>
      <c r="KAB691" s="416"/>
      <c r="KAC691" s="416"/>
      <c r="KAD691" s="416"/>
      <c r="KAE691" s="416"/>
      <c r="KAF691" s="416"/>
      <c r="KAG691" s="416"/>
      <c r="KAH691" s="416"/>
      <c r="KAI691" s="416"/>
      <c r="KAJ691" s="416"/>
      <c r="KAK691" s="416"/>
      <c r="KAL691" s="417"/>
      <c r="KAM691" s="417"/>
      <c r="KAN691" s="417"/>
      <c r="KAO691" s="417"/>
      <c r="KAP691" s="417"/>
      <c r="KAQ691" s="417"/>
      <c r="KAR691" s="417"/>
      <c r="KAS691" s="417"/>
      <c r="KAT691" s="417"/>
      <c r="KAU691" s="417"/>
      <c r="KAV691" s="417"/>
      <c r="KAW691" s="417"/>
      <c r="KAX691" s="417"/>
      <c r="KAY691" s="417"/>
      <c r="KAZ691" s="417"/>
      <c r="KBA691" s="417"/>
      <c r="KBB691" s="417"/>
      <c r="KBC691" s="417"/>
      <c r="KBD691" s="417"/>
      <c r="KBE691" s="417"/>
      <c r="KBF691" s="417"/>
      <c r="KBG691" s="417"/>
      <c r="KBH691" s="417"/>
      <c r="KBI691" s="417"/>
      <c r="KBJ691" s="418"/>
      <c r="KBK691" s="418"/>
      <c r="KBL691" s="418"/>
      <c r="KBM691" s="418"/>
      <c r="KBN691" s="418"/>
      <c r="KBO691" s="417"/>
      <c r="KBP691" s="417"/>
      <c r="KBQ691" s="418"/>
      <c r="KBR691" s="418"/>
      <c r="KBS691" s="417"/>
      <c r="KBT691" s="417"/>
      <c r="KBU691" s="418"/>
      <c r="KBV691" s="418"/>
      <c r="KBW691" s="417"/>
      <c r="KBX691" s="417"/>
      <c r="KBY691" s="417"/>
      <c r="KBZ691" s="417"/>
      <c r="KCA691" s="417"/>
      <c r="KCB691" s="417"/>
      <c r="KCC691" s="417"/>
      <c r="KCD691" s="418"/>
      <c r="KCE691" s="418"/>
      <c r="KCF691" s="417"/>
      <c r="KCG691" s="417"/>
      <c r="KCH691" s="418"/>
      <c r="KCI691" s="418"/>
      <c r="KCJ691" s="417"/>
      <c r="KCK691" s="417"/>
      <c r="KCL691" s="417"/>
      <c r="KCM691" s="417"/>
      <c r="KCN691" s="417"/>
      <c r="KCO691" s="411"/>
      <c r="KCP691" s="443"/>
      <c r="KCQ691" s="417"/>
      <c r="KCR691" s="417"/>
      <c r="KCS691" s="417"/>
      <c r="KCT691" s="417"/>
      <c r="KCU691" s="417"/>
      <c r="KCV691" s="417"/>
      <c r="KCW691" s="417"/>
      <c r="KCX691" s="416"/>
      <c r="KCY691" s="416"/>
      <c r="KCZ691" s="416"/>
      <c r="KDA691" s="416"/>
      <c r="KDB691" s="416"/>
      <c r="KDC691" s="416"/>
      <c r="KDD691" s="416"/>
      <c r="KDE691" s="416"/>
      <c r="KDF691" s="416"/>
      <c r="KDG691" s="416"/>
      <c r="KDH691" s="416"/>
      <c r="KDI691" s="416"/>
      <c r="KDJ691" s="416"/>
      <c r="KDK691" s="416"/>
      <c r="KDL691" s="416"/>
      <c r="KDM691" s="416"/>
      <c r="KDN691" s="416"/>
      <c r="KDO691" s="416"/>
      <c r="KDP691" s="416"/>
      <c r="KDQ691" s="416"/>
      <c r="KDR691" s="416"/>
      <c r="KDS691" s="416"/>
      <c r="KDT691" s="416"/>
      <c r="KDU691" s="416"/>
      <c r="KDV691" s="416"/>
      <c r="KDW691" s="416"/>
      <c r="KDX691" s="416"/>
      <c r="KDY691" s="416"/>
      <c r="KDZ691" s="416"/>
      <c r="KEA691" s="416"/>
      <c r="KEB691" s="416"/>
      <c r="KEC691" s="416"/>
      <c r="KED691" s="416"/>
      <c r="KEE691" s="416"/>
      <c r="KEF691" s="416"/>
      <c r="KEG691" s="416"/>
      <c r="KEH691" s="416"/>
      <c r="KEI691" s="416"/>
      <c r="KEJ691" s="416"/>
      <c r="KEK691" s="416"/>
      <c r="KEL691" s="416"/>
      <c r="KEM691" s="416"/>
      <c r="KEN691" s="416"/>
      <c r="KEO691" s="416"/>
      <c r="KEP691" s="417"/>
      <c r="KEQ691" s="417"/>
      <c r="KER691" s="417"/>
      <c r="KES691" s="417"/>
      <c r="KET691" s="417"/>
      <c r="KEU691" s="417"/>
      <c r="KEV691" s="417"/>
      <c r="KEW691" s="417"/>
      <c r="KEX691" s="417"/>
      <c r="KEY691" s="417"/>
      <c r="KEZ691" s="417"/>
      <c r="KFA691" s="417"/>
      <c r="KFB691" s="417"/>
      <c r="KFC691" s="417"/>
      <c r="KFD691" s="417"/>
      <c r="KFE691" s="417"/>
      <c r="KFF691" s="417"/>
      <c r="KFG691" s="417"/>
      <c r="KFH691" s="417"/>
      <c r="KFI691" s="417"/>
      <c r="KFJ691" s="417"/>
      <c r="KFK691" s="417"/>
      <c r="KFL691" s="417"/>
      <c r="KFM691" s="417"/>
      <c r="KFN691" s="418"/>
      <c r="KFO691" s="418"/>
      <c r="KFP691" s="418"/>
      <c r="KFQ691" s="418"/>
      <c r="KFR691" s="418"/>
      <c r="KFS691" s="417"/>
      <c r="KFT691" s="417"/>
      <c r="KFU691" s="418"/>
      <c r="KFV691" s="418"/>
      <c r="KFW691" s="417"/>
      <c r="KFX691" s="417"/>
      <c r="KFY691" s="418"/>
      <c r="KFZ691" s="418"/>
      <c r="KGA691" s="417"/>
      <c r="KGB691" s="417"/>
      <c r="KGC691" s="417"/>
      <c r="KGD691" s="417"/>
      <c r="KGE691" s="417"/>
      <c r="KGF691" s="417"/>
      <c r="KGG691" s="417"/>
      <c r="KGH691" s="418"/>
      <c r="KGI691" s="418"/>
      <c r="KGJ691" s="417"/>
      <c r="KGK691" s="417"/>
      <c r="KGL691" s="418"/>
      <c r="KGM691" s="418"/>
      <c r="KGN691" s="417"/>
      <c r="KGO691" s="417"/>
      <c r="KGP691" s="417"/>
      <c r="KGQ691" s="417"/>
      <c r="KGR691" s="417"/>
      <c r="KGS691" s="411"/>
      <c r="KGT691" s="443"/>
      <c r="KGU691" s="417"/>
      <c r="KGV691" s="417"/>
      <c r="KGW691" s="417"/>
      <c r="KGX691" s="417"/>
      <c r="KGY691" s="417"/>
      <c r="KGZ691" s="417"/>
      <c r="KHA691" s="417"/>
      <c r="KHB691" s="416"/>
      <c r="KHC691" s="416"/>
      <c r="KHD691" s="416"/>
      <c r="KHE691" s="416"/>
      <c r="KHF691" s="416"/>
      <c r="KHG691" s="416"/>
      <c r="KHH691" s="416"/>
      <c r="KHI691" s="416"/>
      <c r="KHJ691" s="416"/>
      <c r="KHK691" s="416"/>
      <c r="KHL691" s="416"/>
      <c r="KHM691" s="416"/>
      <c r="KHN691" s="416"/>
      <c r="KHO691" s="416"/>
      <c r="KHP691" s="416"/>
      <c r="KHQ691" s="416"/>
      <c r="KHR691" s="416"/>
      <c r="KHS691" s="416"/>
      <c r="KHT691" s="416"/>
      <c r="KHU691" s="416"/>
      <c r="KHV691" s="416"/>
      <c r="KHW691" s="416"/>
      <c r="KHX691" s="416"/>
      <c r="KHY691" s="416"/>
      <c r="KHZ691" s="416"/>
      <c r="KIA691" s="416"/>
      <c r="KIB691" s="416"/>
      <c r="KIC691" s="416"/>
      <c r="KID691" s="416"/>
      <c r="KIE691" s="416"/>
      <c r="KIF691" s="416"/>
      <c r="KIG691" s="416"/>
      <c r="KIH691" s="416"/>
      <c r="KII691" s="416"/>
      <c r="KIJ691" s="416"/>
      <c r="KIK691" s="416"/>
      <c r="KIL691" s="416"/>
      <c r="KIM691" s="416"/>
      <c r="KIN691" s="416"/>
      <c r="KIO691" s="416"/>
      <c r="KIP691" s="416"/>
      <c r="KIQ691" s="416"/>
      <c r="KIR691" s="416"/>
      <c r="KIS691" s="416"/>
      <c r="KIT691" s="417"/>
      <c r="KIU691" s="417"/>
      <c r="KIV691" s="417"/>
      <c r="KIW691" s="417"/>
      <c r="KIX691" s="417"/>
      <c r="KIY691" s="417"/>
      <c r="KIZ691" s="417"/>
      <c r="KJA691" s="417"/>
      <c r="KJB691" s="417"/>
      <c r="KJC691" s="417"/>
      <c r="KJD691" s="417"/>
      <c r="KJE691" s="417"/>
      <c r="KJF691" s="417"/>
      <c r="KJG691" s="417"/>
      <c r="KJH691" s="417"/>
      <c r="KJI691" s="417"/>
      <c r="KJJ691" s="417"/>
      <c r="KJK691" s="417"/>
      <c r="KJL691" s="417"/>
      <c r="KJM691" s="417"/>
      <c r="KJN691" s="417"/>
      <c r="KJO691" s="417"/>
      <c r="KJP691" s="417"/>
      <c r="KJQ691" s="417"/>
      <c r="KJR691" s="418"/>
      <c r="KJS691" s="418"/>
      <c r="KJT691" s="418"/>
      <c r="KJU691" s="418"/>
      <c r="KJV691" s="418"/>
      <c r="KJW691" s="417"/>
      <c r="KJX691" s="417"/>
      <c r="KJY691" s="418"/>
      <c r="KJZ691" s="418"/>
      <c r="KKA691" s="417"/>
      <c r="KKB691" s="417"/>
      <c r="KKC691" s="418"/>
      <c r="KKD691" s="418"/>
      <c r="KKE691" s="417"/>
      <c r="KKF691" s="417"/>
      <c r="KKG691" s="417"/>
      <c r="KKH691" s="417"/>
      <c r="KKI691" s="417"/>
      <c r="KKJ691" s="417"/>
      <c r="KKK691" s="417"/>
      <c r="KKL691" s="418"/>
      <c r="KKM691" s="418"/>
      <c r="KKN691" s="417"/>
      <c r="KKO691" s="417"/>
      <c r="KKP691" s="418"/>
      <c r="KKQ691" s="418"/>
      <c r="KKR691" s="417"/>
      <c r="KKS691" s="417"/>
      <c r="KKT691" s="417"/>
      <c r="KKU691" s="417"/>
      <c r="KKV691" s="417"/>
      <c r="KKW691" s="411"/>
      <c r="KKX691" s="443"/>
      <c r="KKY691" s="417"/>
      <c r="KKZ691" s="417"/>
      <c r="KLA691" s="417"/>
      <c r="KLB691" s="417"/>
      <c r="KLC691" s="417"/>
      <c r="KLD691" s="417"/>
      <c r="KLE691" s="417"/>
      <c r="KLF691" s="416"/>
      <c r="KLG691" s="416"/>
      <c r="KLH691" s="416"/>
      <c r="KLI691" s="416"/>
      <c r="KLJ691" s="416"/>
      <c r="KLK691" s="416"/>
      <c r="KLL691" s="416"/>
      <c r="KLM691" s="416"/>
      <c r="KLN691" s="416"/>
      <c r="KLO691" s="416"/>
      <c r="KLP691" s="416"/>
      <c r="KLQ691" s="416"/>
      <c r="KLR691" s="416"/>
      <c r="KLS691" s="416"/>
      <c r="KLT691" s="416"/>
      <c r="KLU691" s="416"/>
      <c r="KLV691" s="416"/>
      <c r="KLW691" s="416"/>
      <c r="KLX691" s="416"/>
      <c r="KLY691" s="416"/>
      <c r="KLZ691" s="416"/>
      <c r="KMA691" s="416"/>
      <c r="KMB691" s="416"/>
      <c r="KMC691" s="416"/>
      <c r="KMD691" s="416"/>
      <c r="KME691" s="416"/>
      <c r="KMF691" s="416"/>
      <c r="KMG691" s="416"/>
      <c r="KMH691" s="416"/>
      <c r="KMI691" s="416"/>
      <c r="KMJ691" s="416"/>
      <c r="KMK691" s="416"/>
      <c r="KML691" s="416"/>
      <c r="KMM691" s="416"/>
      <c r="KMN691" s="416"/>
      <c r="KMO691" s="416"/>
      <c r="KMP691" s="416"/>
      <c r="KMQ691" s="416"/>
      <c r="KMR691" s="416"/>
      <c r="KMS691" s="416"/>
      <c r="KMT691" s="416"/>
      <c r="KMU691" s="416"/>
      <c r="KMV691" s="416"/>
      <c r="KMW691" s="416"/>
      <c r="KMX691" s="417"/>
      <c r="KMY691" s="417"/>
      <c r="KMZ691" s="417"/>
      <c r="KNA691" s="417"/>
      <c r="KNB691" s="417"/>
      <c r="KNC691" s="417"/>
      <c r="KND691" s="417"/>
      <c r="KNE691" s="417"/>
      <c r="KNF691" s="417"/>
      <c r="KNG691" s="417"/>
      <c r="KNH691" s="417"/>
      <c r="KNI691" s="417"/>
      <c r="KNJ691" s="417"/>
      <c r="KNK691" s="417"/>
      <c r="KNL691" s="417"/>
      <c r="KNM691" s="417"/>
      <c r="KNN691" s="417"/>
      <c r="KNO691" s="417"/>
      <c r="KNP691" s="417"/>
      <c r="KNQ691" s="417"/>
      <c r="KNR691" s="417"/>
      <c r="KNS691" s="417"/>
      <c r="KNT691" s="417"/>
      <c r="KNU691" s="417"/>
      <c r="KNV691" s="418"/>
      <c r="KNW691" s="418"/>
      <c r="KNX691" s="418"/>
      <c r="KNY691" s="418"/>
      <c r="KNZ691" s="418"/>
      <c r="KOA691" s="417"/>
      <c r="KOB691" s="417"/>
      <c r="KOC691" s="418"/>
      <c r="KOD691" s="418"/>
      <c r="KOE691" s="417"/>
      <c r="KOF691" s="417"/>
      <c r="KOG691" s="418"/>
      <c r="KOH691" s="418"/>
      <c r="KOI691" s="417"/>
      <c r="KOJ691" s="417"/>
      <c r="KOK691" s="417"/>
      <c r="KOL691" s="417"/>
      <c r="KOM691" s="417"/>
      <c r="KON691" s="417"/>
      <c r="KOO691" s="417"/>
      <c r="KOP691" s="418"/>
      <c r="KOQ691" s="418"/>
      <c r="KOR691" s="417"/>
      <c r="KOS691" s="417"/>
      <c r="KOT691" s="418"/>
      <c r="KOU691" s="418"/>
      <c r="KOV691" s="417"/>
      <c r="KOW691" s="417"/>
      <c r="KOX691" s="417"/>
      <c r="KOY691" s="417"/>
      <c r="KOZ691" s="417"/>
      <c r="KPA691" s="411"/>
      <c r="KPB691" s="443"/>
      <c r="KPC691" s="417"/>
      <c r="KPD691" s="417"/>
      <c r="KPE691" s="417"/>
      <c r="KPF691" s="417"/>
      <c r="KPG691" s="417"/>
      <c r="KPH691" s="417"/>
      <c r="KPI691" s="417"/>
      <c r="KPJ691" s="416"/>
      <c r="KPK691" s="416"/>
      <c r="KPL691" s="416"/>
      <c r="KPM691" s="416"/>
      <c r="KPN691" s="416"/>
      <c r="KPO691" s="416"/>
      <c r="KPP691" s="416"/>
      <c r="KPQ691" s="416"/>
      <c r="KPR691" s="416"/>
      <c r="KPS691" s="416"/>
      <c r="KPT691" s="416"/>
      <c r="KPU691" s="416"/>
      <c r="KPV691" s="416"/>
      <c r="KPW691" s="416"/>
      <c r="KPX691" s="416"/>
      <c r="KPY691" s="416"/>
      <c r="KPZ691" s="416"/>
      <c r="KQA691" s="416"/>
      <c r="KQB691" s="416"/>
      <c r="KQC691" s="416"/>
      <c r="KQD691" s="416"/>
      <c r="KQE691" s="416"/>
      <c r="KQF691" s="416"/>
      <c r="KQG691" s="416"/>
      <c r="KQH691" s="416"/>
      <c r="KQI691" s="416"/>
      <c r="KQJ691" s="416"/>
      <c r="KQK691" s="416"/>
      <c r="KQL691" s="416"/>
      <c r="KQM691" s="416"/>
      <c r="KQN691" s="416"/>
      <c r="KQO691" s="416"/>
      <c r="KQP691" s="416"/>
      <c r="KQQ691" s="416"/>
      <c r="KQR691" s="416"/>
      <c r="KQS691" s="416"/>
      <c r="KQT691" s="416"/>
      <c r="KQU691" s="416"/>
      <c r="KQV691" s="416"/>
      <c r="KQW691" s="416"/>
      <c r="KQX691" s="416"/>
      <c r="KQY691" s="416"/>
      <c r="KQZ691" s="416"/>
      <c r="KRA691" s="416"/>
      <c r="KRB691" s="417"/>
      <c r="KRC691" s="417"/>
      <c r="KRD691" s="417"/>
      <c r="KRE691" s="417"/>
      <c r="KRF691" s="417"/>
      <c r="KRG691" s="417"/>
      <c r="KRH691" s="417"/>
      <c r="KRI691" s="417"/>
      <c r="KRJ691" s="417"/>
      <c r="KRK691" s="417"/>
      <c r="KRL691" s="417"/>
      <c r="KRM691" s="417"/>
      <c r="KRN691" s="417"/>
      <c r="KRO691" s="417"/>
      <c r="KRP691" s="417"/>
      <c r="KRQ691" s="417"/>
      <c r="KRR691" s="417"/>
      <c r="KRS691" s="417"/>
      <c r="KRT691" s="417"/>
      <c r="KRU691" s="417"/>
      <c r="KRV691" s="417"/>
      <c r="KRW691" s="417"/>
      <c r="KRX691" s="417"/>
      <c r="KRY691" s="417"/>
      <c r="KRZ691" s="418"/>
      <c r="KSA691" s="418"/>
      <c r="KSB691" s="418"/>
      <c r="KSC691" s="418"/>
      <c r="KSD691" s="418"/>
      <c r="KSE691" s="417"/>
      <c r="KSF691" s="417"/>
      <c r="KSG691" s="418"/>
      <c r="KSH691" s="418"/>
      <c r="KSI691" s="417"/>
      <c r="KSJ691" s="417"/>
      <c r="KSK691" s="418"/>
      <c r="KSL691" s="418"/>
      <c r="KSM691" s="417"/>
      <c r="KSN691" s="417"/>
      <c r="KSO691" s="417"/>
      <c r="KSP691" s="417"/>
      <c r="KSQ691" s="417"/>
      <c r="KSR691" s="417"/>
      <c r="KSS691" s="417"/>
      <c r="KST691" s="418"/>
      <c r="KSU691" s="418"/>
      <c r="KSV691" s="417"/>
      <c r="KSW691" s="417"/>
      <c r="KSX691" s="418"/>
      <c r="KSY691" s="418"/>
      <c r="KSZ691" s="417"/>
      <c r="KTA691" s="417"/>
      <c r="KTB691" s="417"/>
      <c r="KTC691" s="417"/>
      <c r="KTD691" s="417"/>
      <c r="KTE691" s="411"/>
      <c r="KTF691" s="443"/>
      <c r="KTG691" s="417"/>
      <c r="KTH691" s="417"/>
      <c r="KTI691" s="417"/>
      <c r="KTJ691" s="417"/>
      <c r="KTK691" s="417"/>
      <c r="KTL691" s="417"/>
      <c r="KTM691" s="417"/>
      <c r="KTN691" s="416"/>
      <c r="KTO691" s="416"/>
      <c r="KTP691" s="416"/>
      <c r="KTQ691" s="416"/>
      <c r="KTR691" s="416"/>
      <c r="KTS691" s="416"/>
      <c r="KTT691" s="416"/>
      <c r="KTU691" s="416"/>
      <c r="KTV691" s="416"/>
      <c r="KTW691" s="416"/>
      <c r="KTX691" s="416"/>
      <c r="KTY691" s="416"/>
      <c r="KTZ691" s="416"/>
      <c r="KUA691" s="416"/>
      <c r="KUB691" s="416"/>
      <c r="KUC691" s="416"/>
      <c r="KUD691" s="416"/>
      <c r="KUE691" s="416"/>
      <c r="KUF691" s="416"/>
      <c r="KUG691" s="416"/>
      <c r="KUH691" s="416"/>
      <c r="KUI691" s="416"/>
      <c r="KUJ691" s="416"/>
      <c r="KUK691" s="416"/>
      <c r="KUL691" s="416"/>
      <c r="KUM691" s="416"/>
      <c r="KUN691" s="416"/>
      <c r="KUO691" s="416"/>
      <c r="KUP691" s="416"/>
      <c r="KUQ691" s="416"/>
      <c r="KUR691" s="416"/>
      <c r="KUS691" s="416"/>
      <c r="KUT691" s="416"/>
      <c r="KUU691" s="416"/>
      <c r="KUV691" s="416"/>
      <c r="KUW691" s="416"/>
      <c r="KUX691" s="416"/>
      <c r="KUY691" s="416"/>
      <c r="KUZ691" s="416"/>
      <c r="KVA691" s="416"/>
      <c r="KVB691" s="416"/>
      <c r="KVC691" s="416"/>
      <c r="KVD691" s="416"/>
      <c r="KVE691" s="416"/>
      <c r="KVF691" s="417"/>
      <c r="KVG691" s="417"/>
      <c r="KVH691" s="417"/>
      <c r="KVI691" s="417"/>
      <c r="KVJ691" s="417"/>
      <c r="KVK691" s="417"/>
      <c r="KVL691" s="417"/>
      <c r="KVM691" s="417"/>
      <c r="KVN691" s="417"/>
      <c r="KVO691" s="417"/>
      <c r="KVP691" s="417"/>
      <c r="KVQ691" s="417"/>
      <c r="KVR691" s="417"/>
      <c r="KVS691" s="417"/>
      <c r="KVT691" s="417"/>
      <c r="KVU691" s="417"/>
      <c r="KVV691" s="417"/>
      <c r="KVW691" s="417"/>
      <c r="KVX691" s="417"/>
      <c r="KVY691" s="417"/>
      <c r="KVZ691" s="417"/>
      <c r="KWA691" s="417"/>
      <c r="KWB691" s="417"/>
      <c r="KWC691" s="417"/>
      <c r="KWD691" s="418"/>
      <c r="KWE691" s="418"/>
      <c r="KWF691" s="418"/>
      <c r="KWG691" s="418"/>
      <c r="KWH691" s="418"/>
      <c r="KWI691" s="417"/>
      <c r="KWJ691" s="417"/>
      <c r="KWK691" s="418"/>
      <c r="KWL691" s="418"/>
      <c r="KWM691" s="417"/>
      <c r="KWN691" s="417"/>
      <c r="KWO691" s="418"/>
      <c r="KWP691" s="418"/>
      <c r="KWQ691" s="417"/>
      <c r="KWR691" s="417"/>
      <c r="KWS691" s="417"/>
      <c r="KWT691" s="417"/>
      <c r="KWU691" s="417"/>
      <c r="KWV691" s="417"/>
      <c r="KWW691" s="417"/>
      <c r="KWX691" s="418"/>
      <c r="KWY691" s="418"/>
      <c r="KWZ691" s="417"/>
      <c r="KXA691" s="417"/>
      <c r="KXB691" s="418"/>
      <c r="KXC691" s="418"/>
      <c r="KXD691" s="417"/>
      <c r="KXE691" s="417"/>
      <c r="KXF691" s="417"/>
      <c r="KXG691" s="417"/>
      <c r="KXH691" s="417"/>
      <c r="KXI691" s="411"/>
      <c r="KXJ691" s="443"/>
      <c r="KXK691" s="417"/>
      <c r="KXL691" s="417"/>
      <c r="KXM691" s="417"/>
      <c r="KXN691" s="417"/>
      <c r="KXO691" s="417"/>
      <c r="KXP691" s="417"/>
      <c r="KXQ691" s="417"/>
      <c r="KXR691" s="416"/>
      <c r="KXS691" s="416"/>
      <c r="KXT691" s="416"/>
      <c r="KXU691" s="416"/>
      <c r="KXV691" s="416"/>
      <c r="KXW691" s="416"/>
      <c r="KXX691" s="416"/>
      <c r="KXY691" s="416"/>
      <c r="KXZ691" s="416"/>
      <c r="KYA691" s="416"/>
      <c r="KYB691" s="416"/>
      <c r="KYC691" s="416"/>
      <c r="KYD691" s="416"/>
      <c r="KYE691" s="416"/>
      <c r="KYF691" s="416"/>
      <c r="KYG691" s="416"/>
      <c r="KYH691" s="416"/>
      <c r="KYI691" s="416"/>
      <c r="KYJ691" s="416"/>
      <c r="KYK691" s="416"/>
      <c r="KYL691" s="416"/>
      <c r="KYM691" s="416"/>
      <c r="KYN691" s="416"/>
      <c r="KYO691" s="416"/>
      <c r="KYP691" s="416"/>
      <c r="KYQ691" s="416"/>
      <c r="KYR691" s="416"/>
      <c r="KYS691" s="416"/>
      <c r="KYT691" s="416"/>
      <c r="KYU691" s="416"/>
      <c r="KYV691" s="416"/>
      <c r="KYW691" s="416"/>
      <c r="KYX691" s="416"/>
      <c r="KYY691" s="416"/>
      <c r="KYZ691" s="416"/>
      <c r="KZA691" s="416"/>
      <c r="KZB691" s="416"/>
      <c r="KZC691" s="416"/>
      <c r="KZD691" s="416"/>
      <c r="KZE691" s="416"/>
      <c r="KZF691" s="416"/>
      <c r="KZG691" s="416"/>
      <c r="KZH691" s="416"/>
      <c r="KZI691" s="416"/>
      <c r="KZJ691" s="417"/>
      <c r="KZK691" s="417"/>
      <c r="KZL691" s="417"/>
      <c r="KZM691" s="417"/>
      <c r="KZN691" s="417"/>
      <c r="KZO691" s="417"/>
      <c r="KZP691" s="417"/>
      <c r="KZQ691" s="417"/>
      <c r="KZR691" s="417"/>
      <c r="KZS691" s="417"/>
      <c r="KZT691" s="417"/>
      <c r="KZU691" s="417"/>
      <c r="KZV691" s="417"/>
      <c r="KZW691" s="417"/>
      <c r="KZX691" s="417"/>
      <c r="KZY691" s="417"/>
      <c r="KZZ691" s="417"/>
      <c r="LAA691" s="417"/>
      <c r="LAB691" s="417"/>
      <c r="LAC691" s="417"/>
      <c r="LAD691" s="417"/>
      <c r="LAE691" s="417"/>
      <c r="LAF691" s="417"/>
      <c r="LAG691" s="417"/>
      <c r="LAH691" s="418"/>
      <c r="LAI691" s="418"/>
      <c r="LAJ691" s="418"/>
      <c r="LAK691" s="418"/>
      <c r="LAL691" s="418"/>
      <c r="LAM691" s="417"/>
      <c r="LAN691" s="417"/>
      <c r="LAO691" s="418"/>
      <c r="LAP691" s="418"/>
      <c r="LAQ691" s="417"/>
      <c r="LAR691" s="417"/>
      <c r="LAS691" s="418"/>
      <c r="LAT691" s="418"/>
      <c r="LAU691" s="417"/>
      <c r="LAV691" s="417"/>
      <c r="LAW691" s="417"/>
      <c r="LAX691" s="417"/>
      <c r="LAY691" s="417"/>
      <c r="LAZ691" s="417"/>
      <c r="LBA691" s="417"/>
      <c r="LBB691" s="418"/>
      <c r="LBC691" s="418"/>
      <c r="LBD691" s="417"/>
      <c r="LBE691" s="417"/>
      <c r="LBF691" s="418"/>
      <c r="LBG691" s="418"/>
      <c r="LBH691" s="417"/>
      <c r="LBI691" s="417"/>
      <c r="LBJ691" s="417"/>
      <c r="LBK691" s="417"/>
      <c r="LBL691" s="417"/>
      <c r="LBM691" s="411"/>
      <c r="LBN691" s="443"/>
      <c r="LBO691" s="417"/>
      <c r="LBP691" s="417"/>
      <c r="LBQ691" s="417"/>
      <c r="LBR691" s="417"/>
      <c r="LBS691" s="417"/>
      <c r="LBT691" s="417"/>
      <c r="LBU691" s="417"/>
      <c r="LBV691" s="416"/>
      <c r="LBW691" s="416"/>
      <c r="LBX691" s="416"/>
      <c r="LBY691" s="416"/>
      <c r="LBZ691" s="416"/>
      <c r="LCA691" s="416"/>
      <c r="LCB691" s="416"/>
      <c r="LCC691" s="416"/>
      <c r="LCD691" s="416"/>
      <c r="LCE691" s="416"/>
      <c r="LCF691" s="416"/>
      <c r="LCG691" s="416"/>
      <c r="LCH691" s="416"/>
      <c r="LCI691" s="416"/>
      <c r="LCJ691" s="416"/>
      <c r="LCK691" s="416"/>
      <c r="LCL691" s="416"/>
      <c r="LCM691" s="416"/>
      <c r="LCN691" s="416"/>
      <c r="LCO691" s="416"/>
      <c r="LCP691" s="416"/>
      <c r="LCQ691" s="416"/>
      <c r="LCR691" s="416"/>
      <c r="LCS691" s="416"/>
      <c r="LCT691" s="416"/>
      <c r="LCU691" s="416"/>
      <c r="LCV691" s="416"/>
      <c r="LCW691" s="416"/>
      <c r="LCX691" s="416"/>
      <c r="LCY691" s="416"/>
      <c r="LCZ691" s="416"/>
      <c r="LDA691" s="416"/>
      <c r="LDB691" s="416"/>
      <c r="LDC691" s="416"/>
      <c r="LDD691" s="416"/>
      <c r="LDE691" s="416"/>
      <c r="LDF691" s="416"/>
      <c r="LDG691" s="416"/>
      <c r="LDH691" s="416"/>
      <c r="LDI691" s="416"/>
      <c r="LDJ691" s="416"/>
      <c r="LDK691" s="416"/>
      <c r="LDL691" s="416"/>
      <c r="LDM691" s="416"/>
      <c r="LDN691" s="417"/>
      <c r="LDO691" s="417"/>
      <c r="LDP691" s="417"/>
      <c r="LDQ691" s="417"/>
      <c r="LDR691" s="417"/>
      <c r="LDS691" s="417"/>
      <c r="LDT691" s="417"/>
      <c r="LDU691" s="417"/>
      <c r="LDV691" s="417"/>
      <c r="LDW691" s="417"/>
      <c r="LDX691" s="417"/>
      <c r="LDY691" s="417"/>
      <c r="LDZ691" s="417"/>
      <c r="LEA691" s="417"/>
      <c r="LEB691" s="417"/>
      <c r="LEC691" s="417"/>
      <c r="LED691" s="417"/>
      <c r="LEE691" s="417"/>
      <c r="LEF691" s="417"/>
      <c r="LEG691" s="417"/>
      <c r="LEH691" s="417"/>
      <c r="LEI691" s="417"/>
      <c r="LEJ691" s="417"/>
      <c r="LEK691" s="417"/>
      <c r="LEL691" s="418"/>
      <c r="LEM691" s="418"/>
      <c r="LEN691" s="418"/>
      <c r="LEO691" s="418"/>
      <c r="LEP691" s="418"/>
      <c r="LEQ691" s="417"/>
      <c r="LER691" s="417"/>
      <c r="LES691" s="418"/>
      <c r="LET691" s="418"/>
      <c r="LEU691" s="417"/>
      <c r="LEV691" s="417"/>
      <c r="LEW691" s="418"/>
      <c r="LEX691" s="418"/>
      <c r="LEY691" s="417"/>
      <c r="LEZ691" s="417"/>
      <c r="LFA691" s="417"/>
      <c r="LFB691" s="417"/>
      <c r="LFC691" s="417"/>
      <c r="LFD691" s="417"/>
      <c r="LFE691" s="417"/>
      <c r="LFF691" s="418"/>
      <c r="LFG691" s="418"/>
      <c r="LFH691" s="417"/>
      <c r="LFI691" s="417"/>
      <c r="LFJ691" s="418"/>
      <c r="LFK691" s="418"/>
      <c r="LFL691" s="417"/>
      <c r="LFM691" s="417"/>
      <c r="LFN691" s="417"/>
      <c r="LFO691" s="417"/>
      <c r="LFP691" s="417"/>
      <c r="LFQ691" s="411"/>
      <c r="LFR691" s="443"/>
      <c r="LFS691" s="417"/>
      <c r="LFT691" s="417"/>
      <c r="LFU691" s="417"/>
      <c r="LFV691" s="417"/>
      <c r="LFW691" s="417"/>
      <c r="LFX691" s="417"/>
      <c r="LFY691" s="417"/>
      <c r="LFZ691" s="416"/>
      <c r="LGA691" s="416"/>
      <c r="LGB691" s="416"/>
      <c r="LGC691" s="416"/>
      <c r="LGD691" s="416"/>
      <c r="LGE691" s="416"/>
      <c r="LGF691" s="416"/>
      <c r="LGG691" s="416"/>
      <c r="LGH691" s="416"/>
      <c r="LGI691" s="416"/>
      <c r="LGJ691" s="416"/>
      <c r="LGK691" s="416"/>
      <c r="LGL691" s="416"/>
      <c r="LGM691" s="416"/>
      <c r="LGN691" s="416"/>
      <c r="LGO691" s="416"/>
      <c r="LGP691" s="416"/>
      <c r="LGQ691" s="416"/>
      <c r="LGR691" s="416"/>
      <c r="LGS691" s="416"/>
      <c r="LGT691" s="416"/>
      <c r="LGU691" s="416"/>
      <c r="LGV691" s="416"/>
      <c r="LGW691" s="416"/>
      <c r="LGX691" s="416"/>
      <c r="LGY691" s="416"/>
      <c r="LGZ691" s="416"/>
      <c r="LHA691" s="416"/>
      <c r="LHB691" s="416"/>
      <c r="LHC691" s="416"/>
      <c r="LHD691" s="416"/>
      <c r="LHE691" s="416"/>
      <c r="LHF691" s="416"/>
      <c r="LHG691" s="416"/>
      <c r="LHH691" s="416"/>
      <c r="LHI691" s="416"/>
      <c r="LHJ691" s="416"/>
      <c r="LHK691" s="416"/>
      <c r="LHL691" s="416"/>
      <c r="LHM691" s="416"/>
      <c r="LHN691" s="416"/>
      <c r="LHO691" s="416"/>
      <c r="LHP691" s="416"/>
      <c r="LHQ691" s="416"/>
      <c r="LHR691" s="417"/>
      <c r="LHS691" s="417"/>
      <c r="LHT691" s="417"/>
      <c r="LHU691" s="417"/>
      <c r="LHV691" s="417"/>
      <c r="LHW691" s="417"/>
      <c r="LHX691" s="417"/>
      <c r="LHY691" s="417"/>
      <c r="LHZ691" s="417"/>
      <c r="LIA691" s="417"/>
      <c r="LIB691" s="417"/>
      <c r="LIC691" s="417"/>
      <c r="LID691" s="417"/>
      <c r="LIE691" s="417"/>
      <c r="LIF691" s="417"/>
      <c r="LIG691" s="417"/>
      <c r="LIH691" s="417"/>
      <c r="LII691" s="417"/>
      <c r="LIJ691" s="417"/>
      <c r="LIK691" s="417"/>
      <c r="LIL691" s="417"/>
      <c r="LIM691" s="417"/>
      <c r="LIN691" s="417"/>
      <c r="LIO691" s="417"/>
      <c r="LIP691" s="418"/>
      <c r="LIQ691" s="418"/>
      <c r="LIR691" s="418"/>
      <c r="LIS691" s="418"/>
      <c r="LIT691" s="418"/>
      <c r="LIU691" s="417"/>
      <c r="LIV691" s="417"/>
      <c r="LIW691" s="418"/>
      <c r="LIX691" s="418"/>
      <c r="LIY691" s="417"/>
      <c r="LIZ691" s="417"/>
      <c r="LJA691" s="418"/>
      <c r="LJB691" s="418"/>
      <c r="LJC691" s="417"/>
      <c r="LJD691" s="417"/>
      <c r="LJE691" s="417"/>
      <c r="LJF691" s="417"/>
      <c r="LJG691" s="417"/>
      <c r="LJH691" s="417"/>
      <c r="LJI691" s="417"/>
      <c r="LJJ691" s="418"/>
      <c r="LJK691" s="418"/>
      <c r="LJL691" s="417"/>
      <c r="LJM691" s="417"/>
      <c r="LJN691" s="418"/>
      <c r="LJO691" s="418"/>
      <c r="LJP691" s="417"/>
      <c r="LJQ691" s="417"/>
      <c r="LJR691" s="417"/>
      <c r="LJS691" s="417"/>
      <c r="LJT691" s="417"/>
      <c r="LJU691" s="411"/>
      <c r="LJV691" s="443"/>
      <c r="LJW691" s="417"/>
      <c r="LJX691" s="417"/>
      <c r="LJY691" s="417"/>
      <c r="LJZ691" s="417"/>
      <c r="LKA691" s="417"/>
      <c r="LKB691" s="417"/>
      <c r="LKC691" s="417"/>
      <c r="LKD691" s="416"/>
      <c r="LKE691" s="416"/>
      <c r="LKF691" s="416"/>
      <c r="LKG691" s="416"/>
      <c r="LKH691" s="416"/>
      <c r="LKI691" s="416"/>
      <c r="LKJ691" s="416"/>
      <c r="LKK691" s="416"/>
      <c r="LKL691" s="416"/>
      <c r="LKM691" s="416"/>
      <c r="LKN691" s="416"/>
      <c r="LKO691" s="416"/>
      <c r="LKP691" s="416"/>
      <c r="LKQ691" s="416"/>
      <c r="LKR691" s="416"/>
      <c r="LKS691" s="416"/>
      <c r="LKT691" s="416"/>
      <c r="LKU691" s="416"/>
      <c r="LKV691" s="416"/>
      <c r="LKW691" s="416"/>
      <c r="LKX691" s="416"/>
      <c r="LKY691" s="416"/>
      <c r="LKZ691" s="416"/>
      <c r="LLA691" s="416"/>
      <c r="LLB691" s="416"/>
      <c r="LLC691" s="416"/>
      <c r="LLD691" s="416"/>
      <c r="LLE691" s="416"/>
      <c r="LLF691" s="416"/>
      <c r="LLG691" s="416"/>
      <c r="LLH691" s="416"/>
      <c r="LLI691" s="416"/>
      <c r="LLJ691" s="416"/>
      <c r="LLK691" s="416"/>
      <c r="LLL691" s="416"/>
      <c r="LLM691" s="416"/>
      <c r="LLN691" s="416"/>
      <c r="LLO691" s="416"/>
      <c r="LLP691" s="416"/>
      <c r="LLQ691" s="416"/>
      <c r="LLR691" s="416"/>
      <c r="LLS691" s="416"/>
      <c r="LLT691" s="416"/>
      <c r="LLU691" s="416"/>
      <c r="LLV691" s="417"/>
      <c r="LLW691" s="417"/>
      <c r="LLX691" s="417"/>
      <c r="LLY691" s="417"/>
      <c r="LLZ691" s="417"/>
      <c r="LMA691" s="417"/>
      <c r="LMB691" s="417"/>
      <c r="LMC691" s="417"/>
      <c r="LMD691" s="417"/>
      <c r="LME691" s="417"/>
      <c r="LMF691" s="417"/>
      <c r="LMG691" s="417"/>
      <c r="LMH691" s="417"/>
      <c r="LMI691" s="417"/>
      <c r="LMJ691" s="417"/>
      <c r="LMK691" s="417"/>
      <c r="LML691" s="417"/>
      <c r="LMM691" s="417"/>
      <c r="LMN691" s="417"/>
      <c r="LMO691" s="417"/>
      <c r="LMP691" s="417"/>
      <c r="LMQ691" s="417"/>
      <c r="LMR691" s="417"/>
      <c r="LMS691" s="417"/>
      <c r="LMT691" s="418"/>
      <c r="LMU691" s="418"/>
      <c r="LMV691" s="418"/>
      <c r="LMW691" s="418"/>
      <c r="LMX691" s="418"/>
      <c r="LMY691" s="417"/>
      <c r="LMZ691" s="417"/>
      <c r="LNA691" s="418"/>
      <c r="LNB691" s="418"/>
      <c r="LNC691" s="417"/>
      <c r="LND691" s="417"/>
      <c r="LNE691" s="418"/>
      <c r="LNF691" s="418"/>
      <c r="LNG691" s="417"/>
      <c r="LNH691" s="417"/>
      <c r="LNI691" s="417"/>
      <c r="LNJ691" s="417"/>
      <c r="LNK691" s="417"/>
      <c r="LNL691" s="417"/>
      <c r="LNM691" s="417"/>
      <c r="LNN691" s="418"/>
      <c r="LNO691" s="418"/>
      <c r="LNP691" s="417"/>
      <c r="LNQ691" s="417"/>
      <c r="LNR691" s="418"/>
      <c r="LNS691" s="418"/>
      <c r="LNT691" s="417"/>
      <c r="LNU691" s="417"/>
      <c r="LNV691" s="417"/>
      <c r="LNW691" s="417"/>
      <c r="LNX691" s="417"/>
      <c r="LNY691" s="411"/>
      <c r="LNZ691" s="443"/>
      <c r="LOA691" s="417"/>
      <c r="LOB691" s="417"/>
      <c r="LOC691" s="417"/>
      <c r="LOD691" s="417"/>
      <c r="LOE691" s="417"/>
      <c r="LOF691" s="417"/>
      <c r="LOG691" s="417"/>
      <c r="LOH691" s="416"/>
      <c r="LOI691" s="416"/>
      <c r="LOJ691" s="416"/>
      <c r="LOK691" s="416"/>
      <c r="LOL691" s="416"/>
      <c r="LOM691" s="416"/>
      <c r="LON691" s="416"/>
      <c r="LOO691" s="416"/>
      <c r="LOP691" s="416"/>
      <c r="LOQ691" s="416"/>
      <c r="LOR691" s="416"/>
      <c r="LOS691" s="416"/>
      <c r="LOT691" s="416"/>
      <c r="LOU691" s="416"/>
      <c r="LOV691" s="416"/>
      <c r="LOW691" s="416"/>
      <c r="LOX691" s="416"/>
      <c r="LOY691" s="416"/>
      <c r="LOZ691" s="416"/>
      <c r="LPA691" s="416"/>
      <c r="LPB691" s="416"/>
      <c r="LPC691" s="416"/>
      <c r="LPD691" s="416"/>
      <c r="LPE691" s="416"/>
      <c r="LPF691" s="416"/>
      <c r="LPG691" s="416"/>
      <c r="LPH691" s="416"/>
      <c r="LPI691" s="416"/>
      <c r="LPJ691" s="416"/>
      <c r="LPK691" s="416"/>
      <c r="LPL691" s="416"/>
      <c r="LPM691" s="416"/>
      <c r="LPN691" s="416"/>
      <c r="LPO691" s="416"/>
      <c r="LPP691" s="416"/>
      <c r="LPQ691" s="416"/>
      <c r="LPR691" s="416"/>
      <c r="LPS691" s="416"/>
      <c r="LPT691" s="416"/>
      <c r="LPU691" s="416"/>
      <c r="LPV691" s="416"/>
      <c r="LPW691" s="416"/>
      <c r="LPX691" s="416"/>
      <c r="LPY691" s="416"/>
      <c r="LPZ691" s="417"/>
      <c r="LQA691" s="417"/>
      <c r="LQB691" s="417"/>
      <c r="LQC691" s="417"/>
      <c r="LQD691" s="417"/>
      <c r="LQE691" s="417"/>
      <c r="LQF691" s="417"/>
      <c r="LQG691" s="417"/>
      <c r="LQH691" s="417"/>
      <c r="LQI691" s="417"/>
      <c r="LQJ691" s="417"/>
      <c r="LQK691" s="417"/>
      <c r="LQL691" s="417"/>
      <c r="LQM691" s="417"/>
      <c r="LQN691" s="417"/>
      <c r="LQO691" s="417"/>
      <c r="LQP691" s="417"/>
      <c r="LQQ691" s="417"/>
      <c r="LQR691" s="417"/>
      <c r="LQS691" s="417"/>
      <c r="LQT691" s="417"/>
      <c r="LQU691" s="417"/>
      <c r="LQV691" s="417"/>
      <c r="LQW691" s="417"/>
      <c r="LQX691" s="418"/>
      <c r="LQY691" s="418"/>
      <c r="LQZ691" s="418"/>
      <c r="LRA691" s="418"/>
      <c r="LRB691" s="418"/>
      <c r="LRC691" s="417"/>
      <c r="LRD691" s="417"/>
      <c r="LRE691" s="418"/>
      <c r="LRF691" s="418"/>
      <c r="LRG691" s="417"/>
      <c r="LRH691" s="417"/>
      <c r="LRI691" s="418"/>
      <c r="LRJ691" s="418"/>
      <c r="LRK691" s="417"/>
      <c r="LRL691" s="417"/>
      <c r="LRM691" s="417"/>
      <c r="LRN691" s="417"/>
      <c r="LRO691" s="417"/>
      <c r="LRP691" s="417"/>
      <c r="LRQ691" s="417"/>
      <c r="LRR691" s="418"/>
      <c r="LRS691" s="418"/>
      <c r="LRT691" s="417"/>
      <c r="LRU691" s="417"/>
      <c r="LRV691" s="418"/>
      <c r="LRW691" s="418"/>
      <c r="LRX691" s="417"/>
      <c r="LRY691" s="417"/>
      <c r="LRZ691" s="417"/>
      <c r="LSA691" s="417"/>
      <c r="LSB691" s="417"/>
      <c r="LSC691" s="411"/>
      <c r="LSD691" s="443"/>
      <c r="LSE691" s="417"/>
      <c r="LSF691" s="417"/>
      <c r="LSG691" s="417"/>
      <c r="LSH691" s="417"/>
      <c r="LSI691" s="417"/>
      <c r="LSJ691" s="417"/>
      <c r="LSK691" s="417"/>
      <c r="LSL691" s="416"/>
      <c r="LSM691" s="416"/>
      <c r="LSN691" s="416"/>
      <c r="LSO691" s="416"/>
      <c r="LSP691" s="416"/>
      <c r="LSQ691" s="416"/>
      <c r="LSR691" s="416"/>
      <c r="LSS691" s="416"/>
      <c r="LST691" s="416"/>
      <c r="LSU691" s="416"/>
      <c r="LSV691" s="416"/>
      <c r="LSW691" s="416"/>
      <c r="LSX691" s="416"/>
      <c r="LSY691" s="416"/>
      <c r="LSZ691" s="416"/>
      <c r="LTA691" s="416"/>
      <c r="LTB691" s="416"/>
      <c r="LTC691" s="416"/>
      <c r="LTD691" s="416"/>
      <c r="LTE691" s="416"/>
      <c r="LTF691" s="416"/>
      <c r="LTG691" s="416"/>
      <c r="LTH691" s="416"/>
      <c r="LTI691" s="416"/>
      <c r="LTJ691" s="416"/>
      <c r="LTK691" s="416"/>
      <c r="LTL691" s="416"/>
      <c r="LTM691" s="416"/>
      <c r="LTN691" s="416"/>
      <c r="LTO691" s="416"/>
      <c r="LTP691" s="416"/>
      <c r="LTQ691" s="416"/>
      <c r="LTR691" s="416"/>
      <c r="LTS691" s="416"/>
      <c r="LTT691" s="416"/>
      <c r="LTU691" s="416"/>
      <c r="LTV691" s="416"/>
      <c r="LTW691" s="416"/>
      <c r="LTX691" s="416"/>
      <c r="LTY691" s="416"/>
      <c r="LTZ691" s="416"/>
      <c r="LUA691" s="416"/>
      <c r="LUB691" s="416"/>
      <c r="LUC691" s="416"/>
      <c r="LUD691" s="417"/>
      <c r="LUE691" s="417"/>
      <c r="LUF691" s="417"/>
      <c r="LUG691" s="417"/>
      <c r="LUH691" s="417"/>
      <c r="LUI691" s="417"/>
      <c r="LUJ691" s="417"/>
      <c r="LUK691" s="417"/>
      <c r="LUL691" s="417"/>
      <c r="LUM691" s="417"/>
      <c r="LUN691" s="417"/>
      <c r="LUO691" s="417"/>
      <c r="LUP691" s="417"/>
      <c r="LUQ691" s="417"/>
      <c r="LUR691" s="417"/>
      <c r="LUS691" s="417"/>
      <c r="LUT691" s="417"/>
      <c r="LUU691" s="417"/>
      <c r="LUV691" s="417"/>
      <c r="LUW691" s="417"/>
      <c r="LUX691" s="417"/>
      <c r="LUY691" s="417"/>
      <c r="LUZ691" s="417"/>
      <c r="LVA691" s="417"/>
      <c r="LVB691" s="418"/>
      <c r="LVC691" s="418"/>
      <c r="LVD691" s="418"/>
      <c r="LVE691" s="418"/>
      <c r="LVF691" s="418"/>
      <c r="LVG691" s="417"/>
      <c r="LVH691" s="417"/>
      <c r="LVI691" s="418"/>
      <c r="LVJ691" s="418"/>
      <c r="LVK691" s="417"/>
      <c r="LVL691" s="417"/>
      <c r="LVM691" s="418"/>
      <c r="LVN691" s="418"/>
      <c r="LVO691" s="417"/>
      <c r="LVP691" s="417"/>
      <c r="LVQ691" s="417"/>
      <c r="LVR691" s="417"/>
      <c r="LVS691" s="417"/>
      <c r="LVT691" s="417"/>
      <c r="LVU691" s="417"/>
      <c r="LVV691" s="418"/>
      <c r="LVW691" s="418"/>
      <c r="LVX691" s="417"/>
      <c r="LVY691" s="417"/>
      <c r="LVZ691" s="418"/>
      <c r="LWA691" s="418"/>
      <c r="LWB691" s="417"/>
      <c r="LWC691" s="417"/>
      <c r="LWD691" s="417"/>
      <c r="LWE691" s="417"/>
      <c r="LWF691" s="417"/>
      <c r="LWG691" s="411"/>
      <c r="LWH691" s="443"/>
      <c r="LWI691" s="417"/>
      <c r="LWJ691" s="417"/>
      <c r="LWK691" s="417"/>
      <c r="LWL691" s="417"/>
      <c r="LWM691" s="417"/>
      <c r="LWN691" s="417"/>
      <c r="LWO691" s="417"/>
      <c r="LWP691" s="416"/>
      <c r="LWQ691" s="416"/>
      <c r="LWR691" s="416"/>
      <c r="LWS691" s="416"/>
      <c r="LWT691" s="416"/>
      <c r="LWU691" s="416"/>
      <c r="LWV691" s="416"/>
      <c r="LWW691" s="416"/>
      <c r="LWX691" s="416"/>
      <c r="LWY691" s="416"/>
      <c r="LWZ691" s="416"/>
      <c r="LXA691" s="416"/>
      <c r="LXB691" s="416"/>
      <c r="LXC691" s="416"/>
      <c r="LXD691" s="416"/>
      <c r="LXE691" s="416"/>
      <c r="LXF691" s="416"/>
      <c r="LXG691" s="416"/>
      <c r="LXH691" s="416"/>
      <c r="LXI691" s="416"/>
      <c r="LXJ691" s="416"/>
      <c r="LXK691" s="416"/>
      <c r="LXL691" s="416"/>
      <c r="LXM691" s="416"/>
      <c r="LXN691" s="416"/>
      <c r="LXO691" s="416"/>
      <c r="LXP691" s="416"/>
      <c r="LXQ691" s="416"/>
      <c r="LXR691" s="416"/>
      <c r="LXS691" s="416"/>
      <c r="LXT691" s="416"/>
      <c r="LXU691" s="416"/>
      <c r="LXV691" s="416"/>
      <c r="LXW691" s="416"/>
      <c r="LXX691" s="416"/>
      <c r="LXY691" s="416"/>
      <c r="LXZ691" s="416"/>
      <c r="LYA691" s="416"/>
      <c r="LYB691" s="416"/>
      <c r="LYC691" s="416"/>
      <c r="LYD691" s="416"/>
      <c r="LYE691" s="416"/>
      <c r="LYF691" s="416"/>
      <c r="LYG691" s="416"/>
      <c r="LYH691" s="417"/>
      <c r="LYI691" s="417"/>
      <c r="LYJ691" s="417"/>
      <c r="LYK691" s="417"/>
      <c r="LYL691" s="417"/>
      <c r="LYM691" s="417"/>
      <c r="LYN691" s="417"/>
      <c r="LYO691" s="417"/>
      <c r="LYP691" s="417"/>
      <c r="LYQ691" s="417"/>
      <c r="LYR691" s="417"/>
      <c r="LYS691" s="417"/>
      <c r="LYT691" s="417"/>
      <c r="LYU691" s="417"/>
      <c r="LYV691" s="417"/>
      <c r="LYW691" s="417"/>
      <c r="LYX691" s="417"/>
      <c r="LYY691" s="417"/>
      <c r="LYZ691" s="417"/>
      <c r="LZA691" s="417"/>
      <c r="LZB691" s="417"/>
      <c r="LZC691" s="417"/>
      <c r="LZD691" s="417"/>
      <c r="LZE691" s="417"/>
      <c r="LZF691" s="418"/>
      <c r="LZG691" s="418"/>
      <c r="LZH691" s="418"/>
      <c r="LZI691" s="418"/>
      <c r="LZJ691" s="418"/>
      <c r="LZK691" s="417"/>
      <c r="LZL691" s="417"/>
      <c r="LZM691" s="418"/>
      <c r="LZN691" s="418"/>
      <c r="LZO691" s="417"/>
      <c r="LZP691" s="417"/>
      <c r="LZQ691" s="418"/>
      <c r="LZR691" s="418"/>
      <c r="LZS691" s="417"/>
      <c r="LZT691" s="417"/>
      <c r="LZU691" s="417"/>
      <c r="LZV691" s="417"/>
      <c r="LZW691" s="417"/>
      <c r="LZX691" s="417"/>
      <c r="LZY691" s="417"/>
      <c r="LZZ691" s="418"/>
      <c r="MAA691" s="418"/>
      <c r="MAB691" s="417"/>
      <c r="MAC691" s="417"/>
      <c r="MAD691" s="418"/>
      <c r="MAE691" s="418"/>
      <c r="MAF691" s="417"/>
      <c r="MAG691" s="417"/>
      <c r="MAH691" s="417"/>
      <c r="MAI691" s="417"/>
      <c r="MAJ691" s="417"/>
      <c r="MAK691" s="411"/>
      <c r="MAL691" s="443"/>
      <c r="MAM691" s="417"/>
      <c r="MAN691" s="417"/>
      <c r="MAO691" s="417"/>
      <c r="MAP691" s="417"/>
      <c r="MAQ691" s="417"/>
      <c r="MAR691" s="417"/>
      <c r="MAS691" s="417"/>
      <c r="MAT691" s="416"/>
      <c r="MAU691" s="416"/>
      <c r="MAV691" s="416"/>
      <c r="MAW691" s="416"/>
      <c r="MAX691" s="416"/>
      <c r="MAY691" s="416"/>
      <c r="MAZ691" s="416"/>
      <c r="MBA691" s="416"/>
      <c r="MBB691" s="416"/>
      <c r="MBC691" s="416"/>
      <c r="MBD691" s="416"/>
      <c r="MBE691" s="416"/>
      <c r="MBF691" s="416"/>
      <c r="MBG691" s="416"/>
      <c r="MBH691" s="416"/>
      <c r="MBI691" s="416"/>
      <c r="MBJ691" s="416"/>
      <c r="MBK691" s="416"/>
      <c r="MBL691" s="416"/>
      <c r="MBM691" s="416"/>
      <c r="MBN691" s="416"/>
      <c r="MBO691" s="416"/>
      <c r="MBP691" s="416"/>
      <c r="MBQ691" s="416"/>
      <c r="MBR691" s="416"/>
      <c r="MBS691" s="416"/>
      <c r="MBT691" s="416"/>
      <c r="MBU691" s="416"/>
      <c r="MBV691" s="416"/>
      <c r="MBW691" s="416"/>
      <c r="MBX691" s="416"/>
      <c r="MBY691" s="416"/>
      <c r="MBZ691" s="416"/>
      <c r="MCA691" s="416"/>
      <c r="MCB691" s="416"/>
      <c r="MCC691" s="416"/>
      <c r="MCD691" s="416"/>
      <c r="MCE691" s="416"/>
      <c r="MCF691" s="416"/>
      <c r="MCG691" s="416"/>
      <c r="MCH691" s="416"/>
      <c r="MCI691" s="416"/>
      <c r="MCJ691" s="416"/>
      <c r="MCK691" s="416"/>
      <c r="MCL691" s="417"/>
      <c r="MCM691" s="417"/>
      <c r="MCN691" s="417"/>
      <c r="MCO691" s="417"/>
      <c r="MCP691" s="417"/>
      <c r="MCQ691" s="417"/>
      <c r="MCR691" s="417"/>
      <c r="MCS691" s="417"/>
      <c r="MCT691" s="417"/>
      <c r="MCU691" s="417"/>
      <c r="MCV691" s="417"/>
      <c r="MCW691" s="417"/>
      <c r="MCX691" s="417"/>
      <c r="MCY691" s="417"/>
      <c r="MCZ691" s="417"/>
      <c r="MDA691" s="417"/>
      <c r="MDB691" s="417"/>
      <c r="MDC691" s="417"/>
      <c r="MDD691" s="417"/>
      <c r="MDE691" s="417"/>
      <c r="MDF691" s="417"/>
      <c r="MDG691" s="417"/>
      <c r="MDH691" s="417"/>
      <c r="MDI691" s="417"/>
      <c r="MDJ691" s="418"/>
      <c r="MDK691" s="418"/>
      <c r="MDL691" s="418"/>
      <c r="MDM691" s="418"/>
      <c r="MDN691" s="418"/>
      <c r="MDO691" s="417"/>
      <c r="MDP691" s="417"/>
      <c r="MDQ691" s="418"/>
      <c r="MDR691" s="418"/>
      <c r="MDS691" s="417"/>
      <c r="MDT691" s="417"/>
      <c r="MDU691" s="418"/>
      <c r="MDV691" s="418"/>
      <c r="MDW691" s="417"/>
      <c r="MDX691" s="417"/>
      <c r="MDY691" s="417"/>
      <c r="MDZ691" s="417"/>
      <c r="MEA691" s="417"/>
      <c r="MEB691" s="417"/>
      <c r="MEC691" s="417"/>
      <c r="MED691" s="418"/>
      <c r="MEE691" s="418"/>
      <c r="MEF691" s="417"/>
      <c r="MEG691" s="417"/>
      <c r="MEH691" s="418"/>
      <c r="MEI691" s="418"/>
      <c r="MEJ691" s="417"/>
      <c r="MEK691" s="417"/>
      <c r="MEL691" s="417"/>
      <c r="MEM691" s="417"/>
      <c r="MEN691" s="417"/>
      <c r="MEO691" s="411"/>
      <c r="MEP691" s="443"/>
      <c r="MEQ691" s="417"/>
      <c r="MER691" s="417"/>
      <c r="MES691" s="417"/>
      <c r="MET691" s="417"/>
      <c r="MEU691" s="417"/>
      <c r="MEV691" s="417"/>
      <c r="MEW691" s="417"/>
      <c r="MEX691" s="416"/>
      <c r="MEY691" s="416"/>
      <c r="MEZ691" s="416"/>
      <c r="MFA691" s="416"/>
      <c r="MFB691" s="416"/>
      <c r="MFC691" s="416"/>
      <c r="MFD691" s="416"/>
      <c r="MFE691" s="416"/>
      <c r="MFF691" s="416"/>
      <c r="MFG691" s="416"/>
      <c r="MFH691" s="416"/>
      <c r="MFI691" s="416"/>
      <c r="MFJ691" s="416"/>
      <c r="MFK691" s="416"/>
      <c r="MFL691" s="416"/>
      <c r="MFM691" s="416"/>
      <c r="MFN691" s="416"/>
      <c r="MFO691" s="416"/>
      <c r="MFP691" s="416"/>
      <c r="MFQ691" s="416"/>
      <c r="MFR691" s="416"/>
      <c r="MFS691" s="416"/>
      <c r="MFT691" s="416"/>
      <c r="MFU691" s="416"/>
      <c r="MFV691" s="416"/>
      <c r="MFW691" s="416"/>
      <c r="MFX691" s="416"/>
      <c r="MFY691" s="416"/>
      <c r="MFZ691" s="416"/>
      <c r="MGA691" s="416"/>
      <c r="MGB691" s="416"/>
      <c r="MGC691" s="416"/>
      <c r="MGD691" s="416"/>
      <c r="MGE691" s="416"/>
      <c r="MGF691" s="416"/>
      <c r="MGG691" s="416"/>
      <c r="MGH691" s="416"/>
      <c r="MGI691" s="416"/>
      <c r="MGJ691" s="416"/>
      <c r="MGK691" s="416"/>
      <c r="MGL691" s="416"/>
      <c r="MGM691" s="416"/>
      <c r="MGN691" s="416"/>
      <c r="MGO691" s="416"/>
      <c r="MGP691" s="417"/>
      <c r="MGQ691" s="417"/>
      <c r="MGR691" s="417"/>
      <c r="MGS691" s="417"/>
      <c r="MGT691" s="417"/>
      <c r="MGU691" s="417"/>
      <c r="MGV691" s="417"/>
      <c r="MGW691" s="417"/>
      <c r="MGX691" s="417"/>
      <c r="MGY691" s="417"/>
      <c r="MGZ691" s="417"/>
      <c r="MHA691" s="417"/>
      <c r="MHB691" s="417"/>
      <c r="MHC691" s="417"/>
      <c r="MHD691" s="417"/>
      <c r="MHE691" s="417"/>
      <c r="MHF691" s="417"/>
      <c r="MHG691" s="417"/>
      <c r="MHH691" s="417"/>
      <c r="MHI691" s="417"/>
      <c r="MHJ691" s="417"/>
      <c r="MHK691" s="417"/>
      <c r="MHL691" s="417"/>
      <c r="MHM691" s="417"/>
      <c r="MHN691" s="418"/>
      <c r="MHO691" s="418"/>
      <c r="MHP691" s="418"/>
      <c r="MHQ691" s="418"/>
      <c r="MHR691" s="418"/>
      <c r="MHS691" s="417"/>
      <c r="MHT691" s="417"/>
      <c r="MHU691" s="418"/>
      <c r="MHV691" s="418"/>
      <c r="MHW691" s="417"/>
      <c r="MHX691" s="417"/>
      <c r="MHY691" s="418"/>
      <c r="MHZ691" s="418"/>
      <c r="MIA691" s="417"/>
      <c r="MIB691" s="417"/>
      <c r="MIC691" s="417"/>
      <c r="MID691" s="417"/>
      <c r="MIE691" s="417"/>
      <c r="MIF691" s="417"/>
      <c r="MIG691" s="417"/>
      <c r="MIH691" s="418"/>
      <c r="MII691" s="418"/>
      <c r="MIJ691" s="417"/>
      <c r="MIK691" s="417"/>
      <c r="MIL691" s="418"/>
      <c r="MIM691" s="418"/>
      <c r="MIN691" s="417"/>
      <c r="MIO691" s="417"/>
      <c r="MIP691" s="417"/>
      <c r="MIQ691" s="417"/>
      <c r="MIR691" s="417"/>
      <c r="MIS691" s="411"/>
      <c r="MIT691" s="443"/>
      <c r="MIU691" s="417"/>
      <c r="MIV691" s="417"/>
      <c r="MIW691" s="417"/>
      <c r="MIX691" s="417"/>
      <c r="MIY691" s="417"/>
      <c r="MIZ691" s="417"/>
      <c r="MJA691" s="417"/>
      <c r="MJB691" s="416"/>
      <c r="MJC691" s="416"/>
      <c r="MJD691" s="416"/>
      <c r="MJE691" s="416"/>
      <c r="MJF691" s="416"/>
      <c r="MJG691" s="416"/>
      <c r="MJH691" s="416"/>
      <c r="MJI691" s="416"/>
      <c r="MJJ691" s="416"/>
      <c r="MJK691" s="416"/>
      <c r="MJL691" s="416"/>
      <c r="MJM691" s="416"/>
      <c r="MJN691" s="416"/>
      <c r="MJO691" s="416"/>
      <c r="MJP691" s="416"/>
      <c r="MJQ691" s="416"/>
      <c r="MJR691" s="416"/>
      <c r="MJS691" s="416"/>
      <c r="MJT691" s="416"/>
      <c r="MJU691" s="416"/>
      <c r="MJV691" s="416"/>
      <c r="MJW691" s="416"/>
      <c r="MJX691" s="416"/>
      <c r="MJY691" s="416"/>
      <c r="MJZ691" s="416"/>
      <c r="MKA691" s="416"/>
      <c r="MKB691" s="416"/>
      <c r="MKC691" s="416"/>
      <c r="MKD691" s="416"/>
      <c r="MKE691" s="416"/>
      <c r="MKF691" s="416"/>
      <c r="MKG691" s="416"/>
      <c r="MKH691" s="416"/>
      <c r="MKI691" s="416"/>
      <c r="MKJ691" s="416"/>
      <c r="MKK691" s="416"/>
      <c r="MKL691" s="416"/>
      <c r="MKM691" s="416"/>
      <c r="MKN691" s="416"/>
      <c r="MKO691" s="416"/>
      <c r="MKP691" s="416"/>
      <c r="MKQ691" s="416"/>
      <c r="MKR691" s="416"/>
      <c r="MKS691" s="416"/>
      <c r="MKT691" s="417"/>
      <c r="MKU691" s="417"/>
      <c r="MKV691" s="417"/>
      <c r="MKW691" s="417"/>
      <c r="MKX691" s="417"/>
      <c r="MKY691" s="417"/>
      <c r="MKZ691" s="417"/>
      <c r="MLA691" s="417"/>
      <c r="MLB691" s="417"/>
      <c r="MLC691" s="417"/>
      <c r="MLD691" s="417"/>
      <c r="MLE691" s="417"/>
      <c r="MLF691" s="417"/>
      <c r="MLG691" s="417"/>
      <c r="MLH691" s="417"/>
      <c r="MLI691" s="417"/>
      <c r="MLJ691" s="417"/>
      <c r="MLK691" s="417"/>
      <c r="MLL691" s="417"/>
      <c r="MLM691" s="417"/>
      <c r="MLN691" s="417"/>
      <c r="MLO691" s="417"/>
      <c r="MLP691" s="417"/>
      <c r="MLQ691" s="417"/>
      <c r="MLR691" s="418"/>
      <c r="MLS691" s="418"/>
      <c r="MLT691" s="418"/>
      <c r="MLU691" s="418"/>
      <c r="MLV691" s="418"/>
      <c r="MLW691" s="417"/>
      <c r="MLX691" s="417"/>
      <c r="MLY691" s="418"/>
      <c r="MLZ691" s="418"/>
      <c r="MMA691" s="417"/>
      <c r="MMB691" s="417"/>
      <c r="MMC691" s="418"/>
      <c r="MMD691" s="418"/>
      <c r="MME691" s="417"/>
      <c r="MMF691" s="417"/>
      <c r="MMG691" s="417"/>
      <c r="MMH691" s="417"/>
      <c r="MMI691" s="417"/>
      <c r="MMJ691" s="417"/>
      <c r="MMK691" s="417"/>
      <c r="MML691" s="418"/>
      <c r="MMM691" s="418"/>
      <c r="MMN691" s="417"/>
      <c r="MMO691" s="417"/>
      <c r="MMP691" s="418"/>
      <c r="MMQ691" s="418"/>
      <c r="MMR691" s="417"/>
      <c r="MMS691" s="417"/>
      <c r="MMT691" s="417"/>
      <c r="MMU691" s="417"/>
      <c r="MMV691" s="417"/>
      <c r="MMW691" s="411"/>
      <c r="MMX691" s="443"/>
      <c r="MMY691" s="417"/>
      <c r="MMZ691" s="417"/>
      <c r="MNA691" s="417"/>
      <c r="MNB691" s="417"/>
      <c r="MNC691" s="417"/>
      <c r="MND691" s="417"/>
      <c r="MNE691" s="417"/>
      <c r="MNF691" s="416"/>
      <c r="MNG691" s="416"/>
      <c r="MNH691" s="416"/>
      <c r="MNI691" s="416"/>
      <c r="MNJ691" s="416"/>
      <c r="MNK691" s="416"/>
      <c r="MNL691" s="416"/>
      <c r="MNM691" s="416"/>
      <c r="MNN691" s="416"/>
      <c r="MNO691" s="416"/>
      <c r="MNP691" s="416"/>
      <c r="MNQ691" s="416"/>
      <c r="MNR691" s="416"/>
      <c r="MNS691" s="416"/>
      <c r="MNT691" s="416"/>
      <c r="MNU691" s="416"/>
      <c r="MNV691" s="416"/>
      <c r="MNW691" s="416"/>
      <c r="MNX691" s="416"/>
      <c r="MNY691" s="416"/>
      <c r="MNZ691" s="416"/>
      <c r="MOA691" s="416"/>
      <c r="MOB691" s="416"/>
      <c r="MOC691" s="416"/>
      <c r="MOD691" s="416"/>
      <c r="MOE691" s="416"/>
      <c r="MOF691" s="416"/>
      <c r="MOG691" s="416"/>
      <c r="MOH691" s="416"/>
      <c r="MOI691" s="416"/>
      <c r="MOJ691" s="416"/>
      <c r="MOK691" s="416"/>
      <c r="MOL691" s="416"/>
      <c r="MOM691" s="416"/>
      <c r="MON691" s="416"/>
      <c r="MOO691" s="416"/>
      <c r="MOP691" s="416"/>
      <c r="MOQ691" s="416"/>
      <c r="MOR691" s="416"/>
      <c r="MOS691" s="416"/>
      <c r="MOT691" s="416"/>
      <c r="MOU691" s="416"/>
      <c r="MOV691" s="416"/>
      <c r="MOW691" s="416"/>
      <c r="MOX691" s="417"/>
      <c r="MOY691" s="417"/>
      <c r="MOZ691" s="417"/>
      <c r="MPA691" s="417"/>
      <c r="MPB691" s="417"/>
      <c r="MPC691" s="417"/>
      <c r="MPD691" s="417"/>
      <c r="MPE691" s="417"/>
      <c r="MPF691" s="417"/>
      <c r="MPG691" s="417"/>
      <c r="MPH691" s="417"/>
      <c r="MPI691" s="417"/>
      <c r="MPJ691" s="417"/>
      <c r="MPK691" s="417"/>
      <c r="MPL691" s="417"/>
      <c r="MPM691" s="417"/>
      <c r="MPN691" s="417"/>
      <c r="MPO691" s="417"/>
      <c r="MPP691" s="417"/>
      <c r="MPQ691" s="417"/>
      <c r="MPR691" s="417"/>
      <c r="MPS691" s="417"/>
      <c r="MPT691" s="417"/>
      <c r="MPU691" s="417"/>
      <c r="MPV691" s="418"/>
      <c r="MPW691" s="418"/>
      <c r="MPX691" s="418"/>
      <c r="MPY691" s="418"/>
      <c r="MPZ691" s="418"/>
      <c r="MQA691" s="417"/>
      <c r="MQB691" s="417"/>
      <c r="MQC691" s="418"/>
      <c r="MQD691" s="418"/>
      <c r="MQE691" s="417"/>
      <c r="MQF691" s="417"/>
      <c r="MQG691" s="418"/>
      <c r="MQH691" s="418"/>
      <c r="MQI691" s="417"/>
      <c r="MQJ691" s="417"/>
      <c r="MQK691" s="417"/>
      <c r="MQL691" s="417"/>
      <c r="MQM691" s="417"/>
      <c r="MQN691" s="417"/>
      <c r="MQO691" s="417"/>
      <c r="MQP691" s="418"/>
      <c r="MQQ691" s="418"/>
      <c r="MQR691" s="417"/>
      <c r="MQS691" s="417"/>
      <c r="MQT691" s="418"/>
      <c r="MQU691" s="418"/>
      <c r="MQV691" s="417"/>
      <c r="MQW691" s="417"/>
      <c r="MQX691" s="417"/>
      <c r="MQY691" s="417"/>
      <c r="MQZ691" s="417"/>
      <c r="MRA691" s="411"/>
      <c r="MRB691" s="443"/>
      <c r="MRC691" s="417"/>
      <c r="MRD691" s="417"/>
      <c r="MRE691" s="417"/>
      <c r="MRF691" s="417"/>
      <c r="MRG691" s="417"/>
      <c r="MRH691" s="417"/>
      <c r="MRI691" s="417"/>
      <c r="MRJ691" s="416"/>
      <c r="MRK691" s="416"/>
      <c r="MRL691" s="416"/>
      <c r="MRM691" s="416"/>
      <c r="MRN691" s="416"/>
      <c r="MRO691" s="416"/>
      <c r="MRP691" s="416"/>
      <c r="MRQ691" s="416"/>
      <c r="MRR691" s="416"/>
      <c r="MRS691" s="416"/>
      <c r="MRT691" s="416"/>
      <c r="MRU691" s="416"/>
      <c r="MRV691" s="416"/>
      <c r="MRW691" s="416"/>
      <c r="MRX691" s="416"/>
      <c r="MRY691" s="416"/>
      <c r="MRZ691" s="416"/>
      <c r="MSA691" s="416"/>
      <c r="MSB691" s="416"/>
      <c r="MSC691" s="416"/>
      <c r="MSD691" s="416"/>
      <c r="MSE691" s="416"/>
      <c r="MSF691" s="416"/>
      <c r="MSG691" s="416"/>
      <c r="MSH691" s="416"/>
      <c r="MSI691" s="416"/>
      <c r="MSJ691" s="416"/>
      <c r="MSK691" s="416"/>
      <c r="MSL691" s="416"/>
      <c r="MSM691" s="416"/>
      <c r="MSN691" s="416"/>
      <c r="MSO691" s="416"/>
      <c r="MSP691" s="416"/>
      <c r="MSQ691" s="416"/>
      <c r="MSR691" s="416"/>
      <c r="MSS691" s="416"/>
      <c r="MST691" s="416"/>
      <c r="MSU691" s="416"/>
      <c r="MSV691" s="416"/>
      <c r="MSW691" s="416"/>
      <c r="MSX691" s="416"/>
      <c r="MSY691" s="416"/>
      <c r="MSZ691" s="416"/>
      <c r="MTA691" s="416"/>
      <c r="MTB691" s="417"/>
      <c r="MTC691" s="417"/>
      <c r="MTD691" s="417"/>
      <c r="MTE691" s="417"/>
      <c r="MTF691" s="417"/>
      <c r="MTG691" s="417"/>
      <c r="MTH691" s="417"/>
      <c r="MTI691" s="417"/>
      <c r="MTJ691" s="417"/>
      <c r="MTK691" s="417"/>
      <c r="MTL691" s="417"/>
      <c r="MTM691" s="417"/>
      <c r="MTN691" s="417"/>
      <c r="MTO691" s="417"/>
      <c r="MTP691" s="417"/>
      <c r="MTQ691" s="417"/>
      <c r="MTR691" s="417"/>
      <c r="MTS691" s="417"/>
      <c r="MTT691" s="417"/>
      <c r="MTU691" s="417"/>
      <c r="MTV691" s="417"/>
      <c r="MTW691" s="417"/>
      <c r="MTX691" s="417"/>
      <c r="MTY691" s="417"/>
      <c r="MTZ691" s="418"/>
      <c r="MUA691" s="418"/>
      <c r="MUB691" s="418"/>
      <c r="MUC691" s="418"/>
      <c r="MUD691" s="418"/>
      <c r="MUE691" s="417"/>
      <c r="MUF691" s="417"/>
      <c r="MUG691" s="418"/>
      <c r="MUH691" s="418"/>
      <c r="MUI691" s="417"/>
      <c r="MUJ691" s="417"/>
      <c r="MUK691" s="418"/>
      <c r="MUL691" s="418"/>
      <c r="MUM691" s="417"/>
      <c r="MUN691" s="417"/>
      <c r="MUO691" s="417"/>
      <c r="MUP691" s="417"/>
      <c r="MUQ691" s="417"/>
      <c r="MUR691" s="417"/>
      <c r="MUS691" s="417"/>
      <c r="MUT691" s="418"/>
      <c r="MUU691" s="418"/>
      <c r="MUV691" s="417"/>
      <c r="MUW691" s="417"/>
      <c r="MUX691" s="418"/>
      <c r="MUY691" s="418"/>
      <c r="MUZ691" s="417"/>
      <c r="MVA691" s="417"/>
      <c r="MVB691" s="417"/>
      <c r="MVC691" s="417"/>
      <c r="MVD691" s="417"/>
      <c r="MVE691" s="411"/>
      <c r="MVF691" s="443"/>
      <c r="MVG691" s="417"/>
      <c r="MVH691" s="417"/>
      <c r="MVI691" s="417"/>
      <c r="MVJ691" s="417"/>
      <c r="MVK691" s="417"/>
      <c r="MVL691" s="417"/>
      <c r="MVM691" s="417"/>
      <c r="MVN691" s="416"/>
      <c r="MVO691" s="416"/>
      <c r="MVP691" s="416"/>
      <c r="MVQ691" s="416"/>
      <c r="MVR691" s="416"/>
      <c r="MVS691" s="416"/>
      <c r="MVT691" s="416"/>
      <c r="MVU691" s="416"/>
      <c r="MVV691" s="416"/>
      <c r="MVW691" s="416"/>
      <c r="MVX691" s="416"/>
      <c r="MVY691" s="416"/>
      <c r="MVZ691" s="416"/>
      <c r="MWA691" s="416"/>
      <c r="MWB691" s="416"/>
      <c r="MWC691" s="416"/>
      <c r="MWD691" s="416"/>
      <c r="MWE691" s="416"/>
      <c r="MWF691" s="416"/>
      <c r="MWG691" s="416"/>
      <c r="MWH691" s="416"/>
      <c r="MWI691" s="416"/>
      <c r="MWJ691" s="416"/>
      <c r="MWK691" s="416"/>
      <c r="MWL691" s="416"/>
      <c r="MWM691" s="416"/>
      <c r="MWN691" s="416"/>
      <c r="MWO691" s="416"/>
      <c r="MWP691" s="416"/>
      <c r="MWQ691" s="416"/>
      <c r="MWR691" s="416"/>
      <c r="MWS691" s="416"/>
      <c r="MWT691" s="416"/>
      <c r="MWU691" s="416"/>
      <c r="MWV691" s="416"/>
      <c r="MWW691" s="416"/>
      <c r="MWX691" s="416"/>
      <c r="MWY691" s="416"/>
      <c r="MWZ691" s="416"/>
      <c r="MXA691" s="416"/>
      <c r="MXB691" s="416"/>
      <c r="MXC691" s="416"/>
      <c r="MXD691" s="416"/>
      <c r="MXE691" s="416"/>
      <c r="MXF691" s="417"/>
      <c r="MXG691" s="417"/>
      <c r="MXH691" s="417"/>
      <c r="MXI691" s="417"/>
      <c r="MXJ691" s="417"/>
      <c r="MXK691" s="417"/>
      <c r="MXL691" s="417"/>
      <c r="MXM691" s="417"/>
      <c r="MXN691" s="417"/>
      <c r="MXO691" s="417"/>
      <c r="MXP691" s="417"/>
      <c r="MXQ691" s="417"/>
      <c r="MXR691" s="417"/>
      <c r="MXS691" s="417"/>
      <c r="MXT691" s="417"/>
      <c r="MXU691" s="417"/>
      <c r="MXV691" s="417"/>
      <c r="MXW691" s="417"/>
      <c r="MXX691" s="417"/>
      <c r="MXY691" s="417"/>
      <c r="MXZ691" s="417"/>
      <c r="MYA691" s="417"/>
      <c r="MYB691" s="417"/>
      <c r="MYC691" s="417"/>
      <c r="MYD691" s="418"/>
      <c r="MYE691" s="418"/>
      <c r="MYF691" s="418"/>
      <c r="MYG691" s="418"/>
      <c r="MYH691" s="418"/>
      <c r="MYI691" s="417"/>
      <c r="MYJ691" s="417"/>
      <c r="MYK691" s="418"/>
      <c r="MYL691" s="418"/>
      <c r="MYM691" s="417"/>
      <c r="MYN691" s="417"/>
      <c r="MYO691" s="418"/>
      <c r="MYP691" s="418"/>
      <c r="MYQ691" s="417"/>
      <c r="MYR691" s="417"/>
      <c r="MYS691" s="417"/>
      <c r="MYT691" s="417"/>
      <c r="MYU691" s="417"/>
      <c r="MYV691" s="417"/>
      <c r="MYW691" s="417"/>
      <c r="MYX691" s="418"/>
      <c r="MYY691" s="418"/>
      <c r="MYZ691" s="417"/>
      <c r="MZA691" s="417"/>
      <c r="MZB691" s="418"/>
      <c r="MZC691" s="418"/>
      <c r="MZD691" s="417"/>
      <c r="MZE691" s="417"/>
      <c r="MZF691" s="417"/>
      <c r="MZG691" s="417"/>
      <c r="MZH691" s="417"/>
      <c r="MZI691" s="411"/>
      <c r="MZJ691" s="443"/>
      <c r="MZK691" s="417"/>
      <c r="MZL691" s="417"/>
      <c r="MZM691" s="417"/>
      <c r="MZN691" s="417"/>
      <c r="MZO691" s="417"/>
      <c r="MZP691" s="417"/>
      <c r="MZQ691" s="417"/>
      <c r="MZR691" s="416"/>
      <c r="MZS691" s="416"/>
      <c r="MZT691" s="416"/>
      <c r="MZU691" s="416"/>
      <c r="MZV691" s="416"/>
      <c r="MZW691" s="416"/>
      <c r="MZX691" s="416"/>
      <c r="MZY691" s="416"/>
      <c r="MZZ691" s="416"/>
      <c r="NAA691" s="416"/>
      <c r="NAB691" s="416"/>
      <c r="NAC691" s="416"/>
      <c r="NAD691" s="416"/>
      <c r="NAE691" s="416"/>
      <c r="NAF691" s="416"/>
      <c r="NAG691" s="416"/>
      <c r="NAH691" s="416"/>
      <c r="NAI691" s="416"/>
      <c r="NAJ691" s="416"/>
      <c r="NAK691" s="416"/>
      <c r="NAL691" s="416"/>
      <c r="NAM691" s="416"/>
      <c r="NAN691" s="416"/>
      <c r="NAO691" s="416"/>
      <c r="NAP691" s="416"/>
      <c r="NAQ691" s="416"/>
      <c r="NAR691" s="416"/>
      <c r="NAS691" s="416"/>
      <c r="NAT691" s="416"/>
      <c r="NAU691" s="416"/>
      <c r="NAV691" s="416"/>
      <c r="NAW691" s="416"/>
      <c r="NAX691" s="416"/>
      <c r="NAY691" s="416"/>
      <c r="NAZ691" s="416"/>
      <c r="NBA691" s="416"/>
      <c r="NBB691" s="416"/>
      <c r="NBC691" s="416"/>
      <c r="NBD691" s="416"/>
      <c r="NBE691" s="416"/>
      <c r="NBF691" s="416"/>
      <c r="NBG691" s="416"/>
      <c r="NBH691" s="416"/>
      <c r="NBI691" s="416"/>
      <c r="NBJ691" s="417"/>
      <c r="NBK691" s="417"/>
      <c r="NBL691" s="417"/>
      <c r="NBM691" s="417"/>
      <c r="NBN691" s="417"/>
      <c r="NBO691" s="417"/>
      <c r="NBP691" s="417"/>
      <c r="NBQ691" s="417"/>
      <c r="NBR691" s="417"/>
      <c r="NBS691" s="417"/>
      <c r="NBT691" s="417"/>
      <c r="NBU691" s="417"/>
      <c r="NBV691" s="417"/>
      <c r="NBW691" s="417"/>
      <c r="NBX691" s="417"/>
      <c r="NBY691" s="417"/>
      <c r="NBZ691" s="417"/>
      <c r="NCA691" s="417"/>
      <c r="NCB691" s="417"/>
      <c r="NCC691" s="417"/>
      <c r="NCD691" s="417"/>
      <c r="NCE691" s="417"/>
      <c r="NCF691" s="417"/>
      <c r="NCG691" s="417"/>
      <c r="NCH691" s="418"/>
      <c r="NCI691" s="418"/>
      <c r="NCJ691" s="418"/>
      <c r="NCK691" s="418"/>
      <c r="NCL691" s="418"/>
      <c r="NCM691" s="417"/>
      <c r="NCN691" s="417"/>
      <c r="NCO691" s="418"/>
      <c r="NCP691" s="418"/>
      <c r="NCQ691" s="417"/>
      <c r="NCR691" s="417"/>
      <c r="NCS691" s="418"/>
      <c r="NCT691" s="418"/>
      <c r="NCU691" s="417"/>
      <c r="NCV691" s="417"/>
      <c r="NCW691" s="417"/>
      <c r="NCX691" s="417"/>
      <c r="NCY691" s="417"/>
      <c r="NCZ691" s="417"/>
      <c r="NDA691" s="417"/>
      <c r="NDB691" s="418"/>
      <c r="NDC691" s="418"/>
      <c r="NDD691" s="417"/>
      <c r="NDE691" s="417"/>
      <c r="NDF691" s="418"/>
      <c r="NDG691" s="418"/>
      <c r="NDH691" s="417"/>
      <c r="NDI691" s="417"/>
      <c r="NDJ691" s="417"/>
      <c r="NDK691" s="417"/>
      <c r="NDL691" s="417"/>
      <c r="NDM691" s="411"/>
      <c r="NDN691" s="443"/>
      <c r="NDO691" s="417"/>
      <c r="NDP691" s="417"/>
      <c r="NDQ691" s="417"/>
      <c r="NDR691" s="417"/>
      <c r="NDS691" s="417"/>
      <c r="NDT691" s="417"/>
      <c r="NDU691" s="417"/>
      <c r="NDV691" s="416"/>
      <c r="NDW691" s="416"/>
      <c r="NDX691" s="416"/>
      <c r="NDY691" s="416"/>
      <c r="NDZ691" s="416"/>
      <c r="NEA691" s="416"/>
      <c r="NEB691" s="416"/>
      <c r="NEC691" s="416"/>
      <c r="NED691" s="416"/>
      <c r="NEE691" s="416"/>
      <c r="NEF691" s="416"/>
      <c r="NEG691" s="416"/>
      <c r="NEH691" s="416"/>
      <c r="NEI691" s="416"/>
      <c r="NEJ691" s="416"/>
      <c r="NEK691" s="416"/>
      <c r="NEL691" s="416"/>
      <c r="NEM691" s="416"/>
      <c r="NEN691" s="416"/>
      <c r="NEO691" s="416"/>
      <c r="NEP691" s="416"/>
      <c r="NEQ691" s="416"/>
      <c r="NER691" s="416"/>
      <c r="NES691" s="416"/>
      <c r="NET691" s="416"/>
      <c r="NEU691" s="416"/>
      <c r="NEV691" s="416"/>
      <c r="NEW691" s="416"/>
      <c r="NEX691" s="416"/>
      <c r="NEY691" s="416"/>
      <c r="NEZ691" s="416"/>
      <c r="NFA691" s="416"/>
      <c r="NFB691" s="416"/>
      <c r="NFC691" s="416"/>
      <c r="NFD691" s="416"/>
      <c r="NFE691" s="416"/>
      <c r="NFF691" s="416"/>
      <c r="NFG691" s="416"/>
      <c r="NFH691" s="416"/>
      <c r="NFI691" s="416"/>
      <c r="NFJ691" s="416"/>
      <c r="NFK691" s="416"/>
      <c r="NFL691" s="416"/>
      <c r="NFM691" s="416"/>
      <c r="NFN691" s="417"/>
      <c r="NFO691" s="417"/>
      <c r="NFP691" s="417"/>
      <c r="NFQ691" s="417"/>
      <c r="NFR691" s="417"/>
      <c r="NFS691" s="417"/>
      <c r="NFT691" s="417"/>
      <c r="NFU691" s="417"/>
      <c r="NFV691" s="417"/>
      <c r="NFW691" s="417"/>
      <c r="NFX691" s="417"/>
      <c r="NFY691" s="417"/>
      <c r="NFZ691" s="417"/>
      <c r="NGA691" s="417"/>
      <c r="NGB691" s="417"/>
      <c r="NGC691" s="417"/>
      <c r="NGD691" s="417"/>
      <c r="NGE691" s="417"/>
      <c r="NGF691" s="417"/>
      <c r="NGG691" s="417"/>
      <c r="NGH691" s="417"/>
      <c r="NGI691" s="417"/>
      <c r="NGJ691" s="417"/>
      <c r="NGK691" s="417"/>
      <c r="NGL691" s="418"/>
      <c r="NGM691" s="418"/>
      <c r="NGN691" s="418"/>
      <c r="NGO691" s="418"/>
      <c r="NGP691" s="418"/>
      <c r="NGQ691" s="417"/>
      <c r="NGR691" s="417"/>
      <c r="NGS691" s="418"/>
      <c r="NGT691" s="418"/>
      <c r="NGU691" s="417"/>
      <c r="NGV691" s="417"/>
      <c r="NGW691" s="418"/>
      <c r="NGX691" s="418"/>
      <c r="NGY691" s="417"/>
      <c r="NGZ691" s="417"/>
      <c r="NHA691" s="417"/>
      <c r="NHB691" s="417"/>
      <c r="NHC691" s="417"/>
      <c r="NHD691" s="417"/>
      <c r="NHE691" s="417"/>
      <c r="NHF691" s="418"/>
      <c r="NHG691" s="418"/>
      <c r="NHH691" s="417"/>
      <c r="NHI691" s="417"/>
      <c r="NHJ691" s="418"/>
      <c r="NHK691" s="418"/>
      <c r="NHL691" s="417"/>
      <c r="NHM691" s="417"/>
      <c r="NHN691" s="417"/>
      <c r="NHO691" s="417"/>
      <c r="NHP691" s="417"/>
      <c r="NHQ691" s="411"/>
      <c r="NHR691" s="443"/>
      <c r="NHS691" s="417"/>
      <c r="NHT691" s="417"/>
      <c r="NHU691" s="417"/>
      <c r="NHV691" s="417"/>
      <c r="NHW691" s="417"/>
      <c r="NHX691" s="417"/>
      <c r="NHY691" s="417"/>
      <c r="NHZ691" s="416"/>
      <c r="NIA691" s="416"/>
      <c r="NIB691" s="416"/>
      <c r="NIC691" s="416"/>
      <c r="NID691" s="416"/>
      <c r="NIE691" s="416"/>
      <c r="NIF691" s="416"/>
      <c r="NIG691" s="416"/>
      <c r="NIH691" s="416"/>
      <c r="NII691" s="416"/>
      <c r="NIJ691" s="416"/>
      <c r="NIK691" s="416"/>
      <c r="NIL691" s="416"/>
      <c r="NIM691" s="416"/>
      <c r="NIN691" s="416"/>
      <c r="NIO691" s="416"/>
      <c r="NIP691" s="416"/>
      <c r="NIQ691" s="416"/>
      <c r="NIR691" s="416"/>
      <c r="NIS691" s="416"/>
      <c r="NIT691" s="416"/>
      <c r="NIU691" s="416"/>
      <c r="NIV691" s="416"/>
      <c r="NIW691" s="416"/>
      <c r="NIX691" s="416"/>
      <c r="NIY691" s="416"/>
      <c r="NIZ691" s="416"/>
      <c r="NJA691" s="416"/>
      <c r="NJB691" s="416"/>
      <c r="NJC691" s="416"/>
      <c r="NJD691" s="416"/>
      <c r="NJE691" s="416"/>
      <c r="NJF691" s="416"/>
      <c r="NJG691" s="416"/>
      <c r="NJH691" s="416"/>
      <c r="NJI691" s="416"/>
      <c r="NJJ691" s="416"/>
      <c r="NJK691" s="416"/>
      <c r="NJL691" s="416"/>
      <c r="NJM691" s="416"/>
      <c r="NJN691" s="416"/>
      <c r="NJO691" s="416"/>
      <c r="NJP691" s="416"/>
      <c r="NJQ691" s="416"/>
      <c r="NJR691" s="417"/>
      <c r="NJS691" s="417"/>
      <c r="NJT691" s="417"/>
      <c r="NJU691" s="417"/>
      <c r="NJV691" s="417"/>
      <c r="NJW691" s="417"/>
      <c r="NJX691" s="417"/>
      <c r="NJY691" s="417"/>
      <c r="NJZ691" s="417"/>
      <c r="NKA691" s="417"/>
      <c r="NKB691" s="417"/>
      <c r="NKC691" s="417"/>
      <c r="NKD691" s="417"/>
      <c r="NKE691" s="417"/>
      <c r="NKF691" s="417"/>
      <c r="NKG691" s="417"/>
      <c r="NKH691" s="417"/>
      <c r="NKI691" s="417"/>
      <c r="NKJ691" s="417"/>
      <c r="NKK691" s="417"/>
      <c r="NKL691" s="417"/>
      <c r="NKM691" s="417"/>
      <c r="NKN691" s="417"/>
      <c r="NKO691" s="417"/>
      <c r="NKP691" s="418"/>
      <c r="NKQ691" s="418"/>
      <c r="NKR691" s="418"/>
      <c r="NKS691" s="418"/>
      <c r="NKT691" s="418"/>
      <c r="NKU691" s="417"/>
      <c r="NKV691" s="417"/>
      <c r="NKW691" s="418"/>
      <c r="NKX691" s="418"/>
      <c r="NKY691" s="417"/>
      <c r="NKZ691" s="417"/>
      <c r="NLA691" s="418"/>
      <c r="NLB691" s="418"/>
      <c r="NLC691" s="417"/>
      <c r="NLD691" s="417"/>
      <c r="NLE691" s="417"/>
      <c r="NLF691" s="417"/>
      <c r="NLG691" s="417"/>
      <c r="NLH691" s="417"/>
      <c r="NLI691" s="417"/>
      <c r="NLJ691" s="418"/>
      <c r="NLK691" s="418"/>
      <c r="NLL691" s="417"/>
      <c r="NLM691" s="417"/>
      <c r="NLN691" s="418"/>
      <c r="NLO691" s="418"/>
      <c r="NLP691" s="417"/>
      <c r="NLQ691" s="417"/>
      <c r="NLR691" s="417"/>
      <c r="NLS691" s="417"/>
      <c r="NLT691" s="417"/>
      <c r="NLU691" s="411"/>
      <c r="NLV691" s="443"/>
      <c r="NLW691" s="417"/>
      <c r="NLX691" s="417"/>
      <c r="NLY691" s="417"/>
      <c r="NLZ691" s="417"/>
      <c r="NMA691" s="417"/>
      <c r="NMB691" s="417"/>
      <c r="NMC691" s="417"/>
      <c r="NMD691" s="416"/>
      <c r="NME691" s="416"/>
      <c r="NMF691" s="416"/>
      <c r="NMG691" s="416"/>
      <c r="NMH691" s="416"/>
      <c r="NMI691" s="416"/>
      <c r="NMJ691" s="416"/>
      <c r="NMK691" s="416"/>
      <c r="NML691" s="416"/>
      <c r="NMM691" s="416"/>
      <c r="NMN691" s="416"/>
      <c r="NMO691" s="416"/>
      <c r="NMP691" s="416"/>
      <c r="NMQ691" s="416"/>
      <c r="NMR691" s="416"/>
      <c r="NMS691" s="416"/>
      <c r="NMT691" s="416"/>
      <c r="NMU691" s="416"/>
      <c r="NMV691" s="416"/>
      <c r="NMW691" s="416"/>
      <c r="NMX691" s="416"/>
      <c r="NMY691" s="416"/>
      <c r="NMZ691" s="416"/>
      <c r="NNA691" s="416"/>
      <c r="NNB691" s="416"/>
      <c r="NNC691" s="416"/>
      <c r="NND691" s="416"/>
      <c r="NNE691" s="416"/>
      <c r="NNF691" s="416"/>
      <c r="NNG691" s="416"/>
      <c r="NNH691" s="416"/>
      <c r="NNI691" s="416"/>
      <c r="NNJ691" s="416"/>
      <c r="NNK691" s="416"/>
      <c r="NNL691" s="416"/>
      <c r="NNM691" s="416"/>
      <c r="NNN691" s="416"/>
      <c r="NNO691" s="416"/>
      <c r="NNP691" s="416"/>
      <c r="NNQ691" s="416"/>
      <c r="NNR691" s="416"/>
      <c r="NNS691" s="416"/>
      <c r="NNT691" s="416"/>
      <c r="NNU691" s="416"/>
      <c r="NNV691" s="417"/>
      <c r="NNW691" s="417"/>
      <c r="NNX691" s="417"/>
      <c r="NNY691" s="417"/>
      <c r="NNZ691" s="417"/>
      <c r="NOA691" s="417"/>
      <c r="NOB691" s="417"/>
      <c r="NOC691" s="417"/>
      <c r="NOD691" s="417"/>
      <c r="NOE691" s="417"/>
      <c r="NOF691" s="417"/>
      <c r="NOG691" s="417"/>
      <c r="NOH691" s="417"/>
      <c r="NOI691" s="417"/>
      <c r="NOJ691" s="417"/>
      <c r="NOK691" s="417"/>
      <c r="NOL691" s="417"/>
      <c r="NOM691" s="417"/>
      <c r="NON691" s="417"/>
      <c r="NOO691" s="417"/>
      <c r="NOP691" s="417"/>
      <c r="NOQ691" s="417"/>
      <c r="NOR691" s="417"/>
      <c r="NOS691" s="417"/>
      <c r="NOT691" s="418"/>
      <c r="NOU691" s="418"/>
      <c r="NOV691" s="418"/>
      <c r="NOW691" s="418"/>
      <c r="NOX691" s="418"/>
      <c r="NOY691" s="417"/>
      <c r="NOZ691" s="417"/>
      <c r="NPA691" s="418"/>
      <c r="NPB691" s="418"/>
      <c r="NPC691" s="417"/>
      <c r="NPD691" s="417"/>
      <c r="NPE691" s="418"/>
      <c r="NPF691" s="418"/>
      <c r="NPG691" s="417"/>
      <c r="NPH691" s="417"/>
      <c r="NPI691" s="417"/>
      <c r="NPJ691" s="417"/>
      <c r="NPK691" s="417"/>
      <c r="NPL691" s="417"/>
      <c r="NPM691" s="417"/>
      <c r="NPN691" s="418"/>
      <c r="NPO691" s="418"/>
      <c r="NPP691" s="417"/>
      <c r="NPQ691" s="417"/>
      <c r="NPR691" s="418"/>
      <c r="NPS691" s="418"/>
      <c r="NPT691" s="417"/>
      <c r="NPU691" s="417"/>
      <c r="NPV691" s="417"/>
      <c r="NPW691" s="417"/>
      <c r="NPX691" s="417"/>
      <c r="NPY691" s="411"/>
      <c r="NPZ691" s="443"/>
      <c r="NQA691" s="417"/>
      <c r="NQB691" s="417"/>
      <c r="NQC691" s="417"/>
      <c r="NQD691" s="417"/>
      <c r="NQE691" s="417"/>
      <c r="NQF691" s="417"/>
      <c r="NQG691" s="417"/>
      <c r="NQH691" s="416"/>
      <c r="NQI691" s="416"/>
      <c r="NQJ691" s="416"/>
      <c r="NQK691" s="416"/>
      <c r="NQL691" s="416"/>
      <c r="NQM691" s="416"/>
      <c r="NQN691" s="416"/>
      <c r="NQO691" s="416"/>
      <c r="NQP691" s="416"/>
      <c r="NQQ691" s="416"/>
      <c r="NQR691" s="416"/>
      <c r="NQS691" s="416"/>
      <c r="NQT691" s="416"/>
      <c r="NQU691" s="416"/>
      <c r="NQV691" s="416"/>
      <c r="NQW691" s="416"/>
      <c r="NQX691" s="416"/>
      <c r="NQY691" s="416"/>
      <c r="NQZ691" s="416"/>
      <c r="NRA691" s="416"/>
      <c r="NRB691" s="416"/>
      <c r="NRC691" s="416"/>
      <c r="NRD691" s="416"/>
      <c r="NRE691" s="416"/>
      <c r="NRF691" s="416"/>
      <c r="NRG691" s="416"/>
      <c r="NRH691" s="416"/>
      <c r="NRI691" s="416"/>
      <c r="NRJ691" s="416"/>
      <c r="NRK691" s="416"/>
      <c r="NRL691" s="416"/>
      <c r="NRM691" s="416"/>
      <c r="NRN691" s="416"/>
      <c r="NRO691" s="416"/>
      <c r="NRP691" s="416"/>
      <c r="NRQ691" s="416"/>
      <c r="NRR691" s="416"/>
      <c r="NRS691" s="416"/>
      <c r="NRT691" s="416"/>
      <c r="NRU691" s="416"/>
      <c r="NRV691" s="416"/>
      <c r="NRW691" s="416"/>
      <c r="NRX691" s="416"/>
      <c r="NRY691" s="416"/>
      <c r="NRZ691" s="417"/>
      <c r="NSA691" s="417"/>
      <c r="NSB691" s="417"/>
      <c r="NSC691" s="417"/>
      <c r="NSD691" s="417"/>
      <c r="NSE691" s="417"/>
      <c r="NSF691" s="417"/>
      <c r="NSG691" s="417"/>
      <c r="NSH691" s="417"/>
      <c r="NSI691" s="417"/>
      <c r="NSJ691" s="417"/>
      <c r="NSK691" s="417"/>
      <c r="NSL691" s="417"/>
      <c r="NSM691" s="417"/>
      <c r="NSN691" s="417"/>
      <c r="NSO691" s="417"/>
      <c r="NSP691" s="417"/>
      <c r="NSQ691" s="417"/>
      <c r="NSR691" s="417"/>
      <c r="NSS691" s="417"/>
      <c r="NST691" s="417"/>
      <c r="NSU691" s="417"/>
      <c r="NSV691" s="417"/>
      <c r="NSW691" s="417"/>
      <c r="NSX691" s="418"/>
      <c r="NSY691" s="418"/>
      <c r="NSZ691" s="418"/>
      <c r="NTA691" s="418"/>
      <c r="NTB691" s="418"/>
      <c r="NTC691" s="417"/>
      <c r="NTD691" s="417"/>
      <c r="NTE691" s="418"/>
      <c r="NTF691" s="418"/>
      <c r="NTG691" s="417"/>
      <c r="NTH691" s="417"/>
      <c r="NTI691" s="418"/>
      <c r="NTJ691" s="418"/>
      <c r="NTK691" s="417"/>
      <c r="NTL691" s="417"/>
      <c r="NTM691" s="417"/>
      <c r="NTN691" s="417"/>
      <c r="NTO691" s="417"/>
      <c r="NTP691" s="417"/>
      <c r="NTQ691" s="417"/>
      <c r="NTR691" s="418"/>
      <c r="NTS691" s="418"/>
      <c r="NTT691" s="417"/>
      <c r="NTU691" s="417"/>
      <c r="NTV691" s="418"/>
      <c r="NTW691" s="418"/>
      <c r="NTX691" s="417"/>
      <c r="NTY691" s="417"/>
      <c r="NTZ691" s="417"/>
      <c r="NUA691" s="417"/>
      <c r="NUB691" s="417"/>
      <c r="NUC691" s="411"/>
      <c r="NUD691" s="443"/>
      <c r="NUE691" s="417"/>
      <c r="NUF691" s="417"/>
      <c r="NUG691" s="417"/>
      <c r="NUH691" s="417"/>
      <c r="NUI691" s="417"/>
      <c r="NUJ691" s="417"/>
      <c r="NUK691" s="417"/>
      <c r="NUL691" s="416"/>
      <c r="NUM691" s="416"/>
      <c r="NUN691" s="416"/>
      <c r="NUO691" s="416"/>
      <c r="NUP691" s="416"/>
      <c r="NUQ691" s="416"/>
      <c r="NUR691" s="416"/>
      <c r="NUS691" s="416"/>
      <c r="NUT691" s="416"/>
      <c r="NUU691" s="416"/>
      <c r="NUV691" s="416"/>
      <c r="NUW691" s="416"/>
      <c r="NUX691" s="416"/>
      <c r="NUY691" s="416"/>
      <c r="NUZ691" s="416"/>
      <c r="NVA691" s="416"/>
      <c r="NVB691" s="416"/>
      <c r="NVC691" s="416"/>
      <c r="NVD691" s="416"/>
      <c r="NVE691" s="416"/>
      <c r="NVF691" s="416"/>
      <c r="NVG691" s="416"/>
      <c r="NVH691" s="416"/>
      <c r="NVI691" s="416"/>
      <c r="NVJ691" s="416"/>
      <c r="NVK691" s="416"/>
      <c r="NVL691" s="416"/>
      <c r="NVM691" s="416"/>
      <c r="NVN691" s="416"/>
      <c r="NVO691" s="416"/>
      <c r="NVP691" s="416"/>
      <c r="NVQ691" s="416"/>
      <c r="NVR691" s="416"/>
      <c r="NVS691" s="416"/>
      <c r="NVT691" s="416"/>
      <c r="NVU691" s="416"/>
      <c r="NVV691" s="416"/>
      <c r="NVW691" s="416"/>
      <c r="NVX691" s="416"/>
      <c r="NVY691" s="416"/>
      <c r="NVZ691" s="416"/>
      <c r="NWA691" s="416"/>
      <c r="NWB691" s="416"/>
      <c r="NWC691" s="416"/>
      <c r="NWD691" s="417"/>
      <c r="NWE691" s="417"/>
      <c r="NWF691" s="417"/>
      <c r="NWG691" s="417"/>
      <c r="NWH691" s="417"/>
      <c r="NWI691" s="417"/>
      <c r="NWJ691" s="417"/>
      <c r="NWK691" s="417"/>
      <c r="NWL691" s="417"/>
      <c r="NWM691" s="417"/>
      <c r="NWN691" s="417"/>
      <c r="NWO691" s="417"/>
      <c r="NWP691" s="417"/>
      <c r="NWQ691" s="417"/>
      <c r="NWR691" s="417"/>
      <c r="NWS691" s="417"/>
      <c r="NWT691" s="417"/>
      <c r="NWU691" s="417"/>
      <c r="NWV691" s="417"/>
      <c r="NWW691" s="417"/>
      <c r="NWX691" s="417"/>
      <c r="NWY691" s="417"/>
      <c r="NWZ691" s="417"/>
      <c r="NXA691" s="417"/>
      <c r="NXB691" s="418"/>
      <c r="NXC691" s="418"/>
      <c r="NXD691" s="418"/>
      <c r="NXE691" s="418"/>
      <c r="NXF691" s="418"/>
      <c r="NXG691" s="417"/>
      <c r="NXH691" s="417"/>
      <c r="NXI691" s="418"/>
      <c r="NXJ691" s="418"/>
      <c r="NXK691" s="417"/>
      <c r="NXL691" s="417"/>
      <c r="NXM691" s="418"/>
      <c r="NXN691" s="418"/>
      <c r="NXO691" s="417"/>
      <c r="NXP691" s="417"/>
      <c r="NXQ691" s="417"/>
      <c r="NXR691" s="417"/>
      <c r="NXS691" s="417"/>
      <c r="NXT691" s="417"/>
      <c r="NXU691" s="417"/>
      <c r="NXV691" s="418"/>
      <c r="NXW691" s="418"/>
      <c r="NXX691" s="417"/>
      <c r="NXY691" s="417"/>
      <c r="NXZ691" s="418"/>
      <c r="NYA691" s="418"/>
      <c r="NYB691" s="417"/>
      <c r="NYC691" s="417"/>
      <c r="NYD691" s="417"/>
      <c r="NYE691" s="417"/>
      <c r="NYF691" s="417"/>
      <c r="NYG691" s="411"/>
      <c r="NYH691" s="443"/>
      <c r="NYI691" s="417"/>
      <c r="NYJ691" s="417"/>
      <c r="NYK691" s="417"/>
      <c r="NYL691" s="417"/>
      <c r="NYM691" s="417"/>
      <c r="NYN691" s="417"/>
      <c r="NYO691" s="417"/>
      <c r="NYP691" s="416"/>
      <c r="NYQ691" s="416"/>
      <c r="NYR691" s="416"/>
      <c r="NYS691" s="416"/>
      <c r="NYT691" s="416"/>
      <c r="NYU691" s="416"/>
      <c r="NYV691" s="416"/>
      <c r="NYW691" s="416"/>
      <c r="NYX691" s="416"/>
      <c r="NYY691" s="416"/>
      <c r="NYZ691" s="416"/>
      <c r="NZA691" s="416"/>
      <c r="NZB691" s="416"/>
      <c r="NZC691" s="416"/>
      <c r="NZD691" s="416"/>
      <c r="NZE691" s="416"/>
      <c r="NZF691" s="416"/>
      <c r="NZG691" s="416"/>
      <c r="NZH691" s="416"/>
      <c r="NZI691" s="416"/>
      <c r="NZJ691" s="416"/>
      <c r="NZK691" s="416"/>
      <c r="NZL691" s="416"/>
      <c r="NZM691" s="416"/>
      <c r="NZN691" s="416"/>
      <c r="NZO691" s="416"/>
      <c r="NZP691" s="416"/>
      <c r="NZQ691" s="416"/>
      <c r="NZR691" s="416"/>
      <c r="NZS691" s="416"/>
      <c r="NZT691" s="416"/>
      <c r="NZU691" s="416"/>
      <c r="NZV691" s="416"/>
      <c r="NZW691" s="416"/>
      <c r="NZX691" s="416"/>
      <c r="NZY691" s="416"/>
      <c r="NZZ691" s="416"/>
      <c r="OAA691" s="416"/>
      <c r="OAB691" s="416"/>
      <c r="OAC691" s="416"/>
      <c r="OAD691" s="416"/>
      <c r="OAE691" s="416"/>
      <c r="OAF691" s="416"/>
      <c r="OAG691" s="416"/>
      <c r="OAH691" s="417"/>
      <c r="OAI691" s="417"/>
      <c r="OAJ691" s="417"/>
      <c r="OAK691" s="417"/>
      <c r="OAL691" s="417"/>
      <c r="OAM691" s="417"/>
      <c r="OAN691" s="417"/>
      <c r="OAO691" s="417"/>
      <c r="OAP691" s="417"/>
      <c r="OAQ691" s="417"/>
      <c r="OAR691" s="417"/>
      <c r="OAS691" s="417"/>
      <c r="OAT691" s="417"/>
      <c r="OAU691" s="417"/>
      <c r="OAV691" s="417"/>
      <c r="OAW691" s="417"/>
      <c r="OAX691" s="417"/>
      <c r="OAY691" s="417"/>
      <c r="OAZ691" s="417"/>
      <c r="OBA691" s="417"/>
      <c r="OBB691" s="417"/>
      <c r="OBC691" s="417"/>
      <c r="OBD691" s="417"/>
      <c r="OBE691" s="417"/>
      <c r="OBF691" s="418"/>
      <c r="OBG691" s="418"/>
      <c r="OBH691" s="418"/>
      <c r="OBI691" s="418"/>
      <c r="OBJ691" s="418"/>
      <c r="OBK691" s="417"/>
      <c r="OBL691" s="417"/>
      <c r="OBM691" s="418"/>
      <c r="OBN691" s="418"/>
      <c r="OBO691" s="417"/>
      <c r="OBP691" s="417"/>
      <c r="OBQ691" s="418"/>
      <c r="OBR691" s="418"/>
      <c r="OBS691" s="417"/>
      <c r="OBT691" s="417"/>
      <c r="OBU691" s="417"/>
      <c r="OBV691" s="417"/>
      <c r="OBW691" s="417"/>
      <c r="OBX691" s="417"/>
      <c r="OBY691" s="417"/>
      <c r="OBZ691" s="418"/>
      <c r="OCA691" s="418"/>
      <c r="OCB691" s="417"/>
      <c r="OCC691" s="417"/>
      <c r="OCD691" s="418"/>
      <c r="OCE691" s="418"/>
      <c r="OCF691" s="417"/>
      <c r="OCG691" s="417"/>
      <c r="OCH691" s="417"/>
      <c r="OCI691" s="417"/>
      <c r="OCJ691" s="417"/>
      <c r="OCK691" s="411"/>
      <c r="OCL691" s="443"/>
      <c r="OCM691" s="417"/>
      <c r="OCN691" s="417"/>
      <c r="OCO691" s="417"/>
      <c r="OCP691" s="417"/>
      <c r="OCQ691" s="417"/>
      <c r="OCR691" s="417"/>
      <c r="OCS691" s="417"/>
      <c r="OCT691" s="416"/>
      <c r="OCU691" s="416"/>
      <c r="OCV691" s="416"/>
      <c r="OCW691" s="416"/>
      <c r="OCX691" s="416"/>
      <c r="OCY691" s="416"/>
      <c r="OCZ691" s="416"/>
      <c r="ODA691" s="416"/>
      <c r="ODB691" s="416"/>
      <c r="ODC691" s="416"/>
      <c r="ODD691" s="416"/>
      <c r="ODE691" s="416"/>
      <c r="ODF691" s="416"/>
      <c r="ODG691" s="416"/>
      <c r="ODH691" s="416"/>
      <c r="ODI691" s="416"/>
      <c r="ODJ691" s="416"/>
      <c r="ODK691" s="416"/>
      <c r="ODL691" s="416"/>
      <c r="ODM691" s="416"/>
      <c r="ODN691" s="416"/>
      <c r="ODO691" s="416"/>
      <c r="ODP691" s="416"/>
      <c r="ODQ691" s="416"/>
      <c r="ODR691" s="416"/>
      <c r="ODS691" s="416"/>
      <c r="ODT691" s="416"/>
      <c r="ODU691" s="416"/>
      <c r="ODV691" s="416"/>
      <c r="ODW691" s="416"/>
      <c r="ODX691" s="416"/>
      <c r="ODY691" s="416"/>
      <c r="ODZ691" s="416"/>
      <c r="OEA691" s="416"/>
      <c r="OEB691" s="416"/>
      <c r="OEC691" s="416"/>
      <c r="OED691" s="416"/>
      <c r="OEE691" s="416"/>
      <c r="OEF691" s="416"/>
      <c r="OEG691" s="416"/>
      <c r="OEH691" s="416"/>
      <c r="OEI691" s="416"/>
      <c r="OEJ691" s="416"/>
      <c r="OEK691" s="416"/>
      <c r="OEL691" s="417"/>
      <c r="OEM691" s="417"/>
      <c r="OEN691" s="417"/>
      <c r="OEO691" s="417"/>
      <c r="OEP691" s="417"/>
      <c r="OEQ691" s="417"/>
      <c r="OER691" s="417"/>
      <c r="OES691" s="417"/>
      <c r="OET691" s="417"/>
      <c r="OEU691" s="417"/>
      <c r="OEV691" s="417"/>
      <c r="OEW691" s="417"/>
      <c r="OEX691" s="417"/>
      <c r="OEY691" s="417"/>
      <c r="OEZ691" s="417"/>
      <c r="OFA691" s="417"/>
      <c r="OFB691" s="417"/>
      <c r="OFC691" s="417"/>
      <c r="OFD691" s="417"/>
      <c r="OFE691" s="417"/>
      <c r="OFF691" s="417"/>
      <c r="OFG691" s="417"/>
      <c r="OFH691" s="417"/>
      <c r="OFI691" s="417"/>
      <c r="OFJ691" s="418"/>
      <c r="OFK691" s="418"/>
      <c r="OFL691" s="418"/>
      <c r="OFM691" s="418"/>
      <c r="OFN691" s="418"/>
      <c r="OFO691" s="417"/>
      <c r="OFP691" s="417"/>
      <c r="OFQ691" s="418"/>
      <c r="OFR691" s="418"/>
      <c r="OFS691" s="417"/>
      <c r="OFT691" s="417"/>
      <c r="OFU691" s="418"/>
      <c r="OFV691" s="418"/>
      <c r="OFW691" s="417"/>
      <c r="OFX691" s="417"/>
      <c r="OFY691" s="417"/>
      <c r="OFZ691" s="417"/>
      <c r="OGA691" s="417"/>
      <c r="OGB691" s="417"/>
      <c r="OGC691" s="417"/>
      <c r="OGD691" s="418"/>
      <c r="OGE691" s="418"/>
      <c r="OGF691" s="417"/>
      <c r="OGG691" s="417"/>
      <c r="OGH691" s="418"/>
      <c r="OGI691" s="418"/>
      <c r="OGJ691" s="417"/>
      <c r="OGK691" s="417"/>
      <c r="OGL691" s="417"/>
      <c r="OGM691" s="417"/>
      <c r="OGN691" s="417"/>
      <c r="OGO691" s="411"/>
      <c r="OGP691" s="443"/>
      <c r="OGQ691" s="417"/>
      <c r="OGR691" s="417"/>
      <c r="OGS691" s="417"/>
      <c r="OGT691" s="417"/>
      <c r="OGU691" s="417"/>
      <c r="OGV691" s="417"/>
      <c r="OGW691" s="417"/>
      <c r="OGX691" s="416"/>
      <c r="OGY691" s="416"/>
      <c r="OGZ691" s="416"/>
      <c r="OHA691" s="416"/>
      <c r="OHB691" s="416"/>
      <c r="OHC691" s="416"/>
      <c r="OHD691" s="416"/>
      <c r="OHE691" s="416"/>
      <c r="OHF691" s="416"/>
      <c r="OHG691" s="416"/>
      <c r="OHH691" s="416"/>
      <c r="OHI691" s="416"/>
      <c r="OHJ691" s="416"/>
      <c r="OHK691" s="416"/>
      <c r="OHL691" s="416"/>
      <c r="OHM691" s="416"/>
      <c r="OHN691" s="416"/>
      <c r="OHO691" s="416"/>
      <c r="OHP691" s="416"/>
      <c r="OHQ691" s="416"/>
      <c r="OHR691" s="416"/>
      <c r="OHS691" s="416"/>
      <c r="OHT691" s="416"/>
      <c r="OHU691" s="416"/>
      <c r="OHV691" s="416"/>
      <c r="OHW691" s="416"/>
      <c r="OHX691" s="416"/>
      <c r="OHY691" s="416"/>
      <c r="OHZ691" s="416"/>
      <c r="OIA691" s="416"/>
      <c r="OIB691" s="416"/>
      <c r="OIC691" s="416"/>
      <c r="OID691" s="416"/>
      <c r="OIE691" s="416"/>
      <c r="OIF691" s="416"/>
      <c r="OIG691" s="416"/>
      <c r="OIH691" s="416"/>
      <c r="OII691" s="416"/>
      <c r="OIJ691" s="416"/>
      <c r="OIK691" s="416"/>
      <c r="OIL691" s="416"/>
      <c r="OIM691" s="416"/>
      <c r="OIN691" s="416"/>
      <c r="OIO691" s="416"/>
      <c r="OIP691" s="417"/>
      <c r="OIQ691" s="417"/>
      <c r="OIR691" s="417"/>
      <c r="OIS691" s="417"/>
      <c r="OIT691" s="417"/>
      <c r="OIU691" s="417"/>
      <c r="OIV691" s="417"/>
      <c r="OIW691" s="417"/>
      <c r="OIX691" s="417"/>
      <c r="OIY691" s="417"/>
      <c r="OIZ691" s="417"/>
      <c r="OJA691" s="417"/>
      <c r="OJB691" s="417"/>
      <c r="OJC691" s="417"/>
      <c r="OJD691" s="417"/>
      <c r="OJE691" s="417"/>
      <c r="OJF691" s="417"/>
      <c r="OJG691" s="417"/>
      <c r="OJH691" s="417"/>
      <c r="OJI691" s="417"/>
      <c r="OJJ691" s="417"/>
      <c r="OJK691" s="417"/>
      <c r="OJL691" s="417"/>
      <c r="OJM691" s="417"/>
      <c r="OJN691" s="418"/>
      <c r="OJO691" s="418"/>
      <c r="OJP691" s="418"/>
      <c r="OJQ691" s="418"/>
      <c r="OJR691" s="418"/>
      <c r="OJS691" s="417"/>
      <c r="OJT691" s="417"/>
      <c r="OJU691" s="418"/>
      <c r="OJV691" s="418"/>
      <c r="OJW691" s="417"/>
      <c r="OJX691" s="417"/>
      <c r="OJY691" s="418"/>
      <c r="OJZ691" s="418"/>
      <c r="OKA691" s="417"/>
      <c r="OKB691" s="417"/>
      <c r="OKC691" s="417"/>
      <c r="OKD691" s="417"/>
      <c r="OKE691" s="417"/>
      <c r="OKF691" s="417"/>
      <c r="OKG691" s="417"/>
      <c r="OKH691" s="418"/>
      <c r="OKI691" s="418"/>
      <c r="OKJ691" s="417"/>
      <c r="OKK691" s="417"/>
      <c r="OKL691" s="418"/>
      <c r="OKM691" s="418"/>
      <c r="OKN691" s="417"/>
      <c r="OKO691" s="417"/>
      <c r="OKP691" s="417"/>
      <c r="OKQ691" s="417"/>
      <c r="OKR691" s="417"/>
      <c r="OKS691" s="411"/>
      <c r="OKT691" s="443"/>
      <c r="OKU691" s="417"/>
      <c r="OKV691" s="417"/>
      <c r="OKW691" s="417"/>
      <c r="OKX691" s="417"/>
      <c r="OKY691" s="417"/>
      <c r="OKZ691" s="417"/>
      <c r="OLA691" s="417"/>
      <c r="OLB691" s="416"/>
      <c r="OLC691" s="416"/>
      <c r="OLD691" s="416"/>
      <c r="OLE691" s="416"/>
      <c r="OLF691" s="416"/>
      <c r="OLG691" s="416"/>
      <c r="OLH691" s="416"/>
      <c r="OLI691" s="416"/>
      <c r="OLJ691" s="416"/>
      <c r="OLK691" s="416"/>
      <c r="OLL691" s="416"/>
      <c r="OLM691" s="416"/>
      <c r="OLN691" s="416"/>
      <c r="OLO691" s="416"/>
      <c r="OLP691" s="416"/>
      <c r="OLQ691" s="416"/>
      <c r="OLR691" s="416"/>
      <c r="OLS691" s="416"/>
      <c r="OLT691" s="416"/>
      <c r="OLU691" s="416"/>
      <c r="OLV691" s="416"/>
      <c r="OLW691" s="416"/>
      <c r="OLX691" s="416"/>
      <c r="OLY691" s="416"/>
      <c r="OLZ691" s="416"/>
      <c r="OMA691" s="416"/>
      <c r="OMB691" s="416"/>
      <c r="OMC691" s="416"/>
      <c r="OMD691" s="416"/>
      <c r="OME691" s="416"/>
      <c r="OMF691" s="416"/>
      <c r="OMG691" s="416"/>
      <c r="OMH691" s="416"/>
      <c r="OMI691" s="416"/>
      <c r="OMJ691" s="416"/>
      <c r="OMK691" s="416"/>
      <c r="OML691" s="416"/>
      <c r="OMM691" s="416"/>
      <c r="OMN691" s="416"/>
      <c r="OMO691" s="416"/>
      <c r="OMP691" s="416"/>
      <c r="OMQ691" s="416"/>
      <c r="OMR691" s="416"/>
      <c r="OMS691" s="416"/>
      <c r="OMT691" s="417"/>
      <c r="OMU691" s="417"/>
      <c r="OMV691" s="417"/>
      <c r="OMW691" s="417"/>
      <c r="OMX691" s="417"/>
      <c r="OMY691" s="417"/>
      <c r="OMZ691" s="417"/>
      <c r="ONA691" s="417"/>
      <c r="ONB691" s="417"/>
      <c r="ONC691" s="417"/>
      <c r="OND691" s="417"/>
      <c r="ONE691" s="417"/>
      <c r="ONF691" s="417"/>
      <c r="ONG691" s="417"/>
      <c r="ONH691" s="417"/>
      <c r="ONI691" s="417"/>
      <c r="ONJ691" s="417"/>
      <c r="ONK691" s="417"/>
      <c r="ONL691" s="417"/>
      <c r="ONM691" s="417"/>
      <c r="ONN691" s="417"/>
      <c r="ONO691" s="417"/>
      <c r="ONP691" s="417"/>
      <c r="ONQ691" s="417"/>
      <c r="ONR691" s="418"/>
      <c r="ONS691" s="418"/>
      <c r="ONT691" s="418"/>
      <c r="ONU691" s="418"/>
      <c r="ONV691" s="418"/>
      <c r="ONW691" s="417"/>
      <c r="ONX691" s="417"/>
      <c r="ONY691" s="418"/>
      <c r="ONZ691" s="418"/>
      <c r="OOA691" s="417"/>
      <c r="OOB691" s="417"/>
      <c r="OOC691" s="418"/>
      <c r="OOD691" s="418"/>
      <c r="OOE691" s="417"/>
      <c r="OOF691" s="417"/>
      <c r="OOG691" s="417"/>
      <c r="OOH691" s="417"/>
      <c r="OOI691" s="417"/>
      <c r="OOJ691" s="417"/>
      <c r="OOK691" s="417"/>
      <c r="OOL691" s="418"/>
      <c r="OOM691" s="418"/>
      <c r="OON691" s="417"/>
      <c r="OOO691" s="417"/>
      <c r="OOP691" s="418"/>
      <c r="OOQ691" s="418"/>
      <c r="OOR691" s="417"/>
      <c r="OOS691" s="417"/>
      <c r="OOT691" s="417"/>
      <c r="OOU691" s="417"/>
      <c r="OOV691" s="417"/>
      <c r="OOW691" s="411"/>
      <c r="OOX691" s="443"/>
      <c r="OOY691" s="417"/>
      <c r="OOZ691" s="417"/>
      <c r="OPA691" s="417"/>
      <c r="OPB691" s="417"/>
      <c r="OPC691" s="417"/>
      <c r="OPD691" s="417"/>
      <c r="OPE691" s="417"/>
      <c r="OPF691" s="416"/>
      <c r="OPG691" s="416"/>
      <c r="OPH691" s="416"/>
      <c r="OPI691" s="416"/>
      <c r="OPJ691" s="416"/>
      <c r="OPK691" s="416"/>
      <c r="OPL691" s="416"/>
      <c r="OPM691" s="416"/>
      <c r="OPN691" s="416"/>
      <c r="OPO691" s="416"/>
      <c r="OPP691" s="416"/>
      <c r="OPQ691" s="416"/>
      <c r="OPR691" s="416"/>
      <c r="OPS691" s="416"/>
      <c r="OPT691" s="416"/>
      <c r="OPU691" s="416"/>
      <c r="OPV691" s="416"/>
      <c r="OPW691" s="416"/>
      <c r="OPX691" s="416"/>
      <c r="OPY691" s="416"/>
      <c r="OPZ691" s="416"/>
      <c r="OQA691" s="416"/>
      <c r="OQB691" s="416"/>
      <c r="OQC691" s="416"/>
      <c r="OQD691" s="416"/>
      <c r="OQE691" s="416"/>
      <c r="OQF691" s="416"/>
      <c r="OQG691" s="416"/>
      <c r="OQH691" s="416"/>
      <c r="OQI691" s="416"/>
      <c r="OQJ691" s="416"/>
      <c r="OQK691" s="416"/>
      <c r="OQL691" s="416"/>
      <c r="OQM691" s="416"/>
      <c r="OQN691" s="416"/>
      <c r="OQO691" s="416"/>
      <c r="OQP691" s="416"/>
      <c r="OQQ691" s="416"/>
      <c r="OQR691" s="416"/>
      <c r="OQS691" s="416"/>
      <c r="OQT691" s="416"/>
      <c r="OQU691" s="416"/>
      <c r="OQV691" s="416"/>
      <c r="OQW691" s="416"/>
      <c r="OQX691" s="417"/>
      <c r="OQY691" s="417"/>
      <c r="OQZ691" s="417"/>
      <c r="ORA691" s="417"/>
      <c r="ORB691" s="417"/>
      <c r="ORC691" s="417"/>
      <c r="ORD691" s="417"/>
      <c r="ORE691" s="417"/>
      <c r="ORF691" s="417"/>
      <c r="ORG691" s="417"/>
      <c r="ORH691" s="417"/>
      <c r="ORI691" s="417"/>
      <c r="ORJ691" s="417"/>
      <c r="ORK691" s="417"/>
      <c r="ORL691" s="417"/>
      <c r="ORM691" s="417"/>
      <c r="ORN691" s="417"/>
      <c r="ORO691" s="417"/>
      <c r="ORP691" s="417"/>
      <c r="ORQ691" s="417"/>
      <c r="ORR691" s="417"/>
      <c r="ORS691" s="417"/>
      <c r="ORT691" s="417"/>
      <c r="ORU691" s="417"/>
      <c r="ORV691" s="418"/>
      <c r="ORW691" s="418"/>
      <c r="ORX691" s="418"/>
      <c r="ORY691" s="418"/>
      <c r="ORZ691" s="418"/>
      <c r="OSA691" s="417"/>
      <c r="OSB691" s="417"/>
      <c r="OSC691" s="418"/>
      <c r="OSD691" s="418"/>
      <c r="OSE691" s="417"/>
      <c r="OSF691" s="417"/>
      <c r="OSG691" s="418"/>
      <c r="OSH691" s="418"/>
      <c r="OSI691" s="417"/>
      <c r="OSJ691" s="417"/>
      <c r="OSK691" s="417"/>
      <c r="OSL691" s="417"/>
      <c r="OSM691" s="417"/>
      <c r="OSN691" s="417"/>
      <c r="OSO691" s="417"/>
      <c r="OSP691" s="418"/>
      <c r="OSQ691" s="418"/>
      <c r="OSR691" s="417"/>
      <c r="OSS691" s="417"/>
      <c r="OST691" s="418"/>
      <c r="OSU691" s="418"/>
      <c r="OSV691" s="417"/>
      <c r="OSW691" s="417"/>
      <c r="OSX691" s="417"/>
      <c r="OSY691" s="417"/>
      <c r="OSZ691" s="417"/>
      <c r="OTA691" s="411"/>
      <c r="OTB691" s="443"/>
      <c r="OTC691" s="417"/>
      <c r="OTD691" s="417"/>
      <c r="OTE691" s="417"/>
      <c r="OTF691" s="417"/>
      <c r="OTG691" s="417"/>
      <c r="OTH691" s="417"/>
      <c r="OTI691" s="417"/>
      <c r="OTJ691" s="416"/>
      <c r="OTK691" s="416"/>
      <c r="OTL691" s="416"/>
      <c r="OTM691" s="416"/>
      <c r="OTN691" s="416"/>
      <c r="OTO691" s="416"/>
      <c r="OTP691" s="416"/>
      <c r="OTQ691" s="416"/>
      <c r="OTR691" s="416"/>
      <c r="OTS691" s="416"/>
      <c r="OTT691" s="416"/>
      <c r="OTU691" s="416"/>
      <c r="OTV691" s="416"/>
      <c r="OTW691" s="416"/>
      <c r="OTX691" s="416"/>
      <c r="OTY691" s="416"/>
      <c r="OTZ691" s="416"/>
      <c r="OUA691" s="416"/>
      <c r="OUB691" s="416"/>
      <c r="OUC691" s="416"/>
      <c r="OUD691" s="416"/>
      <c r="OUE691" s="416"/>
      <c r="OUF691" s="416"/>
      <c r="OUG691" s="416"/>
      <c r="OUH691" s="416"/>
      <c r="OUI691" s="416"/>
      <c r="OUJ691" s="416"/>
      <c r="OUK691" s="416"/>
      <c r="OUL691" s="416"/>
      <c r="OUM691" s="416"/>
      <c r="OUN691" s="416"/>
      <c r="OUO691" s="416"/>
      <c r="OUP691" s="416"/>
      <c r="OUQ691" s="416"/>
      <c r="OUR691" s="416"/>
      <c r="OUS691" s="416"/>
      <c r="OUT691" s="416"/>
      <c r="OUU691" s="416"/>
      <c r="OUV691" s="416"/>
      <c r="OUW691" s="416"/>
      <c r="OUX691" s="416"/>
      <c r="OUY691" s="416"/>
      <c r="OUZ691" s="416"/>
      <c r="OVA691" s="416"/>
      <c r="OVB691" s="417"/>
      <c r="OVC691" s="417"/>
      <c r="OVD691" s="417"/>
      <c r="OVE691" s="417"/>
      <c r="OVF691" s="417"/>
      <c r="OVG691" s="417"/>
      <c r="OVH691" s="417"/>
      <c r="OVI691" s="417"/>
      <c r="OVJ691" s="417"/>
      <c r="OVK691" s="417"/>
      <c r="OVL691" s="417"/>
      <c r="OVM691" s="417"/>
      <c r="OVN691" s="417"/>
      <c r="OVO691" s="417"/>
      <c r="OVP691" s="417"/>
      <c r="OVQ691" s="417"/>
      <c r="OVR691" s="417"/>
      <c r="OVS691" s="417"/>
      <c r="OVT691" s="417"/>
      <c r="OVU691" s="417"/>
      <c r="OVV691" s="417"/>
      <c r="OVW691" s="417"/>
      <c r="OVX691" s="417"/>
      <c r="OVY691" s="417"/>
      <c r="OVZ691" s="418"/>
      <c r="OWA691" s="418"/>
      <c r="OWB691" s="418"/>
      <c r="OWC691" s="418"/>
      <c r="OWD691" s="418"/>
      <c r="OWE691" s="417"/>
      <c r="OWF691" s="417"/>
      <c r="OWG691" s="418"/>
      <c r="OWH691" s="418"/>
      <c r="OWI691" s="417"/>
      <c r="OWJ691" s="417"/>
      <c r="OWK691" s="418"/>
      <c r="OWL691" s="418"/>
      <c r="OWM691" s="417"/>
      <c r="OWN691" s="417"/>
      <c r="OWO691" s="417"/>
      <c r="OWP691" s="417"/>
      <c r="OWQ691" s="417"/>
      <c r="OWR691" s="417"/>
      <c r="OWS691" s="417"/>
      <c r="OWT691" s="418"/>
      <c r="OWU691" s="418"/>
      <c r="OWV691" s="417"/>
      <c r="OWW691" s="417"/>
      <c r="OWX691" s="418"/>
      <c r="OWY691" s="418"/>
      <c r="OWZ691" s="417"/>
      <c r="OXA691" s="417"/>
      <c r="OXB691" s="417"/>
      <c r="OXC691" s="417"/>
      <c r="OXD691" s="417"/>
      <c r="OXE691" s="411"/>
      <c r="OXF691" s="443"/>
      <c r="OXG691" s="417"/>
      <c r="OXH691" s="417"/>
      <c r="OXI691" s="417"/>
      <c r="OXJ691" s="417"/>
      <c r="OXK691" s="417"/>
      <c r="OXL691" s="417"/>
      <c r="OXM691" s="417"/>
      <c r="OXN691" s="416"/>
      <c r="OXO691" s="416"/>
      <c r="OXP691" s="416"/>
      <c r="OXQ691" s="416"/>
      <c r="OXR691" s="416"/>
      <c r="OXS691" s="416"/>
      <c r="OXT691" s="416"/>
      <c r="OXU691" s="416"/>
      <c r="OXV691" s="416"/>
      <c r="OXW691" s="416"/>
      <c r="OXX691" s="416"/>
      <c r="OXY691" s="416"/>
      <c r="OXZ691" s="416"/>
      <c r="OYA691" s="416"/>
      <c r="OYB691" s="416"/>
      <c r="OYC691" s="416"/>
      <c r="OYD691" s="416"/>
      <c r="OYE691" s="416"/>
      <c r="OYF691" s="416"/>
      <c r="OYG691" s="416"/>
      <c r="OYH691" s="416"/>
      <c r="OYI691" s="416"/>
      <c r="OYJ691" s="416"/>
      <c r="OYK691" s="416"/>
      <c r="OYL691" s="416"/>
      <c r="OYM691" s="416"/>
      <c r="OYN691" s="416"/>
      <c r="OYO691" s="416"/>
      <c r="OYP691" s="416"/>
      <c r="OYQ691" s="416"/>
      <c r="OYR691" s="416"/>
      <c r="OYS691" s="416"/>
      <c r="OYT691" s="416"/>
      <c r="OYU691" s="416"/>
      <c r="OYV691" s="416"/>
      <c r="OYW691" s="416"/>
      <c r="OYX691" s="416"/>
      <c r="OYY691" s="416"/>
      <c r="OYZ691" s="416"/>
      <c r="OZA691" s="416"/>
      <c r="OZB691" s="416"/>
      <c r="OZC691" s="416"/>
      <c r="OZD691" s="416"/>
      <c r="OZE691" s="416"/>
      <c r="OZF691" s="417"/>
      <c r="OZG691" s="417"/>
      <c r="OZH691" s="417"/>
      <c r="OZI691" s="417"/>
      <c r="OZJ691" s="417"/>
      <c r="OZK691" s="417"/>
      <c r="OZL691" s="417"/>
      <c r="OZM691" s="417"/>
      <c r="OZN691" s="417"/>
      <c r="OZO691" s="417"/>
      <c r="OZP691" s="417"/>
      <c r="OZQ691" s="417"/>
      <c r="OZR691" s="417"/>
      <c r="OZS691" s="417"/>
      <c r="OZT691" s="417"/>
      <c r="OZU691" s="417"/>
      <c r="OZV691" s="417"/>
      <c r="OZW691" s="417"/>
      <c r="OZX691" s="417"/>
      <c r="OZY691" s="417"/>
      <c r="OZZ691" s="417"/>
      <c r="PAA691" s="417"/>
      <c r="PAB691" s="417"/>
      <c r="PAC691" s="417"/>
      <c r="PAD691" s="418"/>
      <c r="PAE691" s="418"/>
      <c r="PAF691" s="418"/>
      <c r="PAG691" s="418"/>
      <c r="PAH691" s="418"/>
      <c r="PAI691" s="417"/>
      <c r="PAJ691" s="417"/>
      <c r="PAK691" s="418"/>
      <c r="PAL691" s="418"/>
      <c r="PAM691" s="417"/>
      <c r="PAN691" s="417"/>
      <c r="PAO691" s="418"/>
      <c r="PAP691" s="418"/>
      <c r="PAQ691" s="417"/>
      <c r="PAR691" s="417"/>
      <c r="PAS691" s="417"/>
      <c r="PAT691" s="417"/>
      <c r="PAU691" s="417"/>
      <c r="PAV691" s="417"/>
      <c r="PAW691" s="417"/>
      <c r="PAX691" s="418"/>
      <c r="PAY691" s="418"/>
      <c r="PAZ691" s="417"/>
      <c r="PBA691" s="417"/>
      <c r="PBB691" s="418"/>
      <c r="PBC691" s="418"/>
      <c r="PBD691" s="417"/>
      <c r="PBE691" s="417"/>
      <c r="PBF691" s="417"/>
      <c r="PBG691" s="417"/>
      <c r="PBH691" s="417"/>
      <c r="PBI691" s="411"/>
      <c r="PBJ691" s="443"/>
      <c r="PBK691" s="417"/>
      <c r="PBL691" s="417"/>
      <c r="PBM691" s="417"/>
      <c r="PBN691" s="417"/>
      <c r="PBO691" s="417"/>
      <c r="PBP691" s="417"/>
      <c r="PBQ691" s="417"/>
      <c r="PBR691" s="416"/>
      <c r="PBS691" s="416"/>
      <c r="PBT691" s="416"/>
      <c r="PBU691" s="416"/>
      <c r="PBV691" s="416"/>
      <c r="PBW691" s="416"/>
      <c r="PBX691" s="416"/>
      <c r="PBY691" s="416"/>
      <c r="PBZ691" s="416"/>
      <c r="PCA691" s="416"/>
      <c r="PCB691" s="416"/>
      <c r="PCC691" s="416"/>
      <c r="PCD691" s="416"/>
      <c r="PCE691" s="416"/>
      <c r="PCF691" s="416"/>
      <c r="PCG691" s="416"/>
      <c r="PCH691" s="416"/>
      <c r="PCI691" s="416"/>
      <c r="PCJ691" s="416"/>
      <c r="PCK691" s="416"/>
      <c r="PCL691" s="416"/>
      <c r="PCM691" s="416"/>
      <c r="PCN691" s="416"/>
      <c r="PCO691" s="416"/>
      <c r="PCP691" s="416"/>
      <c r="PCQ691" s="416"/>
      <c r="PCR691" s="416"/>
      <c r="PCS691" s="416"/>
      <c r="PCT691" s="416"/>
      <c r="PCU691" s="416"/>
      <c r="PCV691" s="416"/>
      <c r="PCW691" s="416"/>
      <c r="PCX691" s="416"/>
      <c r="PCY691" s="416"/>
      <c r="PCZ691" s="416"/>
      <c r="PDA691" s="416"/>
      <c r="PDB691" s="416"/>
      <c r="PDC691" s="416"/>
      <c r="PDD691" s="416"/>
      <c r="PDE691" s="416"/>
      <c r="PDF691" s="416"/>
      <c r="PDG691" s="416"/>
      <c r="PDH691" s="416"/>
      <c r="PDI691" s="416"/>
      <c r="PDJ691" s="417"/>
      <c r="PDK691" s="417"/>
      <c r="PDL691" s="417"/>
      <c r="PDM691" s="417"/>
      <c r="PDN691" s="417"/>
      <c r="PDO691" s="417"/>
      <c r="PDP691" s="417"/>
      <c r="PDQ691" s="417"/>
      <c r="PDR691" s="417"/>
      <c r="PDS691" s="417"/>
      <c r="PDT691" s="417"/>
      <c r="PDU691" s="417"/>
      <c r="PDV691" s="417"/>
      <c r="PDW691" s="417"/>
      <c r="PDX691" s="417"/>
      <c r="PDY691" s="417"/>
      <c r="PDZ691" s="417"/>
      <c r="PEA691" s="417"/>
      <c r="PEB691" s="417"/>
      <c r="PEC691" s="417"/>
      <c r="PED691" s="417"/>
      <c r="PEE691" s="417"/>
      <c r="PEF691" s="417"/>
      <c r="PEG691" s="417"/>
      <c r="PEH691" s="418"/>
      <c r="PEI691" s="418"/>
      <c r="PEJ691" s="418"/>
      <c r="PEK691" s="418"/>
      <c r="PEL691" s="418"/>
      <c r="PEM691" s="417"/>
      <c r="PEN691" s="417"/>
      <c r="PEO691" s="418"/>
      <c r="PEP691" s="418"/>
      <c r="PEQ691" s="417"/>
      <c r="PER691" s="417"/>
      <c r="PES691" s="418"/>
      <c r="PET691" s="418"/>
      <c r="PEU691" s="417"/>
      <c r="PEV691" s="417"/>
      <c r="PEW691" s="417"/>
      <c r="PEX691" s="417"/>
      <c r="PEY691" s="417"/>
      <c r="PEZ691" s="417"/>
      <c r="PFA691" s="417"/>
      <c r="PFB691" s="418"/>
      <c r="PFC691" s="418"/>
      <c r="PFD691" s="417"/>
      <c r="PFE691" s="417"/>
      <c r="PFF691" s="418"/>
      <c r="PFG691" s="418"/>
      <c r="PFH691" s="417"/>
      <c r="PFI691" s="417"/>
      <c r="PFJ691" s="417"/>
      <c r="PFK691" s="417"/>
      <c r="PFL691" s="417"/>
      <c r="PFM691" s="411"/>
      <c r="PFN691" s="443"/>
      <c r="PFO691" s="417"/>
      <c r="PFP691" s="417"/>
      <c r="PFQ691" s="417"/>
      <c r="PFR691" s="417"/>
      <c r="PFS691" s="417"/>
      <c r="PFT691" s="417"/>
      <c r="PFU691" s="417"/>
      <c r="PFV691" s="416"/>
      <c r="PFW691" s="416"/>
      <c r="PFX691" s="416"/>
      <c r="PFY691" s="416"/>
      <c r="PFZ691" s="416"/>
      <c r="PGA691" s="416"/>
      <c r="PGB691" s="416"/>
      <c r="PGC691" s="416"/>
      <c r="PGD691" s="416"/>
      <c r="PGE691" s="416"/>
      <c r="PGF691" s="416"/>
      <c r="PGG691" s="416"/>
      <c r="PGH691" s="416"/>
      <c r="PGI691" s="416"/>
      <c r="PGJ691" s="416"/>
      <c r="PGK691" s="416"/>
      <c r="PGL691" s="416"/>
      <c r="PGM691" s="416"/>
      <c r="PGN691" s="416"/>
      <c r="PGO691" s="416"/>
      <c r="PGP691" s="416"/>
      <c r="PGQ691" s="416"/>
      <c r="PGR691" s="416"/>
      <c r="PGS691" s="416"/>
      <c r="PGT691" s="416"/>
      <c r="PGU691" s="416"/>
      <c r="PGV691" s="416"/>
      <c r="PGW691" s="416"/>
      <c r="PGX691" s="416"/>
      <c r="PGY691" s="416"/>
      <c r="PGZ691" s="416"/>
      <c r="PHA691" s="416"/>
      <c r="PHB691" s="416"/>
      <c r="PHC691" s="416"/>
      <c r="PHD691" s="416"/>
      <c r="PHE691" s="416"/>
      <c r="PHF691" s="416"/>
      <c r="PHG691" s="416"/>
      <c r="PHH691" s="416"/>
      <c r="PHI691" s="416"/>
      <c r="PHJ691" s="416"/>
      <c r="PHK691" s="416"/>
      <c r="PHL691" s="416"/>
      <c r="PHM691" s="416"/>
      <c r="PHN691" s="417"/>
      <c r="PHO691" s="417"/>
      <c r="PHP691" s="417"/>
      <c r="PHQ691" s="417"/>
      <c r="PHR691" s="417"/>
      <c r="PHS691" s="417"/>
      <c r="PHT691" s="417"/>
      <c r="PHU691" s="417"/>
      <c r="PHV691" s="417"/>
      <c r="PHW691" s="417"/>
      <c r="PHX691" s="417"/>
      <c r="PHY691" s="417"/>
      <c r="PHZ691" s="417"/>
      <c r="PIA691" s="417"/>
      <c r="PIB691" s="417"/>
      <c r="PIC691" s="417"/>
      <c r="PID691" s="417"/>
      <c r="PIE691" s="417"/>
      <c r="PIF691" s="417"/>
      <c r="PIG691" s="417"/>
      <c r="PIH691" s="417"/>
      <c r="PII691" s="417"/>
      <c r="PIJ691" s="417"/>
      <c r="PIK691" s="417"/>
      <c r="PIL691" s="418"/>
      <c r="PIM691" s="418"/>
      <c r="PIN691" s="418"/>
      <c r="PIO691" s="418"/>
      <c r="PIP691" s="418"/>
      <c r="PIQ691" s="417"/>
      <c r="PIR691" s="417"/>
      <c r="PIS691" s="418"/>
      <c r="PIT691" s="418"/>
      <c r="PIU691" s="417"/>
      <c r="PIV691" s="417"/>
      <c r="PIW691" s="418"/>
      <c r="PIX691" s="418"/>
      <c r="PIY691" s="417"/>
      <c r="PIZ691" s="417"/>
      <c r="PJA691" s="417"/>
      <c r="PJB691" s="417"/>
      <c r="PJC691" s="417"/>
      <c r="PJD691" s="417"/>
      <c r="PJE691" s="417"/>
      <c r="PJF691" s="418"/>
      <c r="PJG691" s="418"/>
      <c r="PJH691" s="417"/>
      <c r="PJI691" s="417"/>
      <c r="PJJ691" s="418"/>
      <c r="PJK691" s="418"/>
      <c r="PJL691" s="417"/>
      <c r="PJM691" s="417"/>
      <c r="PJN691" s="417"/>
      <c r="PJO691" s="417"/>
      <c r="PJP691" s="417"/>
      <c r="PJQ691" s="411"/>
      <c r="PJR691" s="443"/>
      <c r="PJS691" s="417"/>
      <c r="PJT691" s="417"/>
      <c r="PJU691" s="417"/>
      <c r="PJV691" s="417"/>
      <c r="PJW691" s="417"/>
      <c r="PJX691" s="417"/>
      <c r="PJY691" s="417"/>
      <c r="PJZ691" s="416"/>
      <c r="PKA691" s="416"/>
      <c r="PKB691" s="416"/>
      <c r="PKC691" s="416"/>
      <c r="PKD691" s="416"/>
      <c r="PKE691" s="416"/>
      <c r="PKF691" s="416"/>
      <c r="PKG691" s="416"/>
      <c r="PKH691" s="416"/>
      <c r="PKI691" s="416"/>
      <c r="PKJ691" s="416"/>
      <c r="PKK691" s="416"/>
      <c r="PKL691" s="416"/>
      <c r="PKM691" s="416"/>
      <c r="PKN691" s="416"/>
      <c r="PKO691" s="416"/>
      <c r="PKP691" s="416"/>
      <c r="PKQ691" s="416"/>
      <c r="PKR691" s="416"/>
      <c r="PKS691" s="416"/>
      <c r="PKT691" s="416"/>
      <c r="PKU691" s="416"/>
      <c r="PKV691" s="416"/>
      <c r="PKW691" s="416"/>
      <c r="PKX691" s="416"/>
      <c r="PKY691" s="416"/>
      <c r="PKZ691" s="416"/>
      <c r="PLA691" s="416"/>
      <c r="PLB691" s="416"/>
      <c r="PLC691" s="416"/>
      <c r="PLD691" s="416"/>
      <c r="PLE691" s="416"/>
      <c r="PLF691" s="416"/>
      <c r="PLG691" s="416"/>
      <c r="PLH691" s="416"/>
      <c r="PLI691" s="416"/>
      <c r="PLJ691" s="416"/>
      <c r="PLK691" s="416"/>
      <c r="PLL691" s="416"/>
      <c r="PLM691" s="416"/>
      <c r="PLN691" s="416"/>
      <c r="PLO691" s="416"/>
      <c r="PLP691" s="416"/>
      <c r="PLQ691" s="416"/>
      <c r="PLR691" s="417"/>
      <c r="PLS691" s="417"/>
      <c r="PLT691" s="417"/>
      <c r="PLU691" s="417"/>
      <c r="PLV691" s="417"/>
      <c r="PLW691" s="417"/>
      <c r="PLX691" s="417"/>
      <c r="PLY691" s="417"/>
      <c r="PLZ691" s="417"/>
      <c r="PMA691" s="417"/>
      <c r="PMB691" s="417"/>
      <c r="PMC691" s="417"/>
      <c r="PMD691" s="417"/>
      <c r="PME691" s="417"/>
      <c r="PMF691" s="417"/>
      <c r="PMG691" s="417"/>
      <c r="PMH691" s="417"/>
      <c r="PMI691" s="417"/>
      <c r="PMJ691" s="417"/>
      <c r="PMK691" s="417"/>
      <c r="PML691" s="417"/>
      <c r="PMM691" s="417"/>
      <c r="PMN691" s="417"/>
      <c r="PMO691" s="417"/>
      <c r="PMP691" s="418"/>
      <c r="PMQ691" s="418"/>
      <c r="PMR691" s="418"/>
      <c r="PMS691" s="418"/>
      <c r="PMT691" s="418"/>
      <c r="PMU691" s="417"/>
      <c r="PMV691" s="417"/>
      <c r="PMW691" s="418"/>
      <c r="PMX691" s="418"/>
      <c r="PMY691" s="417"/>
      <c r="PMZ691" s="417"/>
      <c r="PNA691" s="418"/>
      <c r="PNB691" s="418"/>
      <c r="PNC691" s="417"/>
      <c r="PND691" s="417"/>
      <c r="PNE691" s="417"/>
      <c r="PNF691" s="417"/>
      <c r="PNG691" s="417"/>
      <c r="PNH691" s="417"/>
      <c r="PNI691" s="417"/>
      <c r="PNJ691" s="418"/>
      <c r="PNK691" s="418"/>
      <c r="PNL691" s="417"/>
      <c r="PNM691" s="417"/>
      <c r="PNN691" s="418"/>
      <c r="PNO691" s="418"/>
      <c r="PNP691" s="417"/>
      <c r="PNQ691" s="417"/>
      <c r="PNR691" s="417"/>
      <c r="PNS691" s="417"/>
      <c r="PNT691" s="417"/>
      <c r="PNU691" s="411"/>
      <c r="PNV691" s="443"/>
      <c r="PNW691" s="417"/>
      <c r="PNX691" s="417"/>
      <c r="PNY691" s="417"/>
      <c r="PNZ691" s="417"/>
      <c r="POA691" s="417"/>
      <c r="POB691" s="417"/>
      <c r="POC691" s="417"/>
      <c r="POD691" s="416"/>
      <c r="POE691" s="416"/>
      <c r="POF691" s="416"/>
      <c r="POG691" s="416"/>
      <c r="POH691" s="416"/>
      <c r="POI691" s="416"/>
      <c r="POJ691" s="416"/>
      <c r="POK691" s="416"/>
      <c r="POL691" s="416"/>
      <c r="POM691" s="416"/>
      <c r="PON691" s="416"/>
      <c r="POO691" s="416"/>
      <c r="POP691" s="416"/>
      <c r="POQ691" s="416"/>
      <c r="POR691" s="416"/>
      <c r="POS691" s="416"/>
      <c r="POT691" s="416"/>
      <c r="POU691" s="416"/>
      <c r="POV691" s="416"/>
      <c r="POW691" s="416"/>
      <c r="POX691" s="416"/>
      <c r="POY691" s="416"/>
      <c r="POZ691" s="416"/>
      <c r="PPA691" s="416"/>
      <c r="PPB691" s="416"/>
      <c r="PPC691" s="416"/>
      <c r="PPD691" s="416"/>
      <c r="PPE691" s="416"/>
      <c r="PPF691" s="416"/>
      <c r="PPG691" s="416"/>
      <c r="PPH691" s="416"/>
      <c r="PPI691" s="416"/>
      <c r="PPJ691" s="416"/>
      <c r="PPK691" s="416"/>
      <c r="PPL691" s="416"/>
      <c r="PPM691" s="416"/>
      <c r="PPN691" s="416"/>
      <c r="PPO691" s="416"/>
      <c r="PPP691" s="416"/>
      <c r="PPQ691" s="416"/>
      <c r="PPR691" s="416"/>
      <c r="PPS691" s="416"/>
      <c r="PPT691" s="416"/>
      <c r="PPU691" s="416"/>
      <c r="PPV691" s="417"/>
      <c r="PPW691" s="417"/>
      <c r="PPX691" s="417"/>
      <c r="PPY691" s="417"/>
      <c r="PPZ691" s="417"/>
      <c r="PQA691" s="417"/>
      <c r="PQB691" s="417"/>
      <c r="PQC691" s="417"/>
      <c r="PQD691" s="417"/>
      <c r="PQE691" s="417"/>
      <c r="PQF691" s="417"/>
      <c r="PQG691" s="417"/>
      <c r="PQH691" s="417"/>
      <c r="PQI691" s="417"/>
      <c r="PQJ691" s="417"/>
      <c r="PQK691" s="417"/>
      <c r="PQL691" s="417"/>
      <c r="PQM691" s="417"/>
      <c r="PQN691" s="417"/>
      <c r="PQO691" s="417"/>
      <c r="PQP691" s="417"/>
      <c r="PQQ691" s="417"/>
      <c r="PQR691" s="417"/>
      <c r="PQS691" s="417"/>
      <c r="PQT691" s="418"/>
      <c r="PQU691" s="418"/>
      <c r="PQV691" s="418"/>
      <c r="PQW691" s="418"/>
      <c r="PQX691" s="418"/>
      <c r="PQY691" s="417"/>
      <c r="PQZ691" s="417"/>
      <c r="PRA691" s="418"/>
      <c r="PRB691" s="418"/>
      <c r="PRC691" s="417"/>
      <c r="PRD691" s="417"/>
      <c r="PRE691" s="418"/>
      <c r="PRF691" s="418"/>
      <c r="PRG691" s="417"/>
      <c r="PRH691" s="417"/>
      <c r="PRI691" s="417"/>
      <c r="PRJ691" s="417"/>
      <c r="PRK691" s="417"/>
      <c r="PRL691" s="417"/>
      <c r="PRM691" s="417"/>
      <c r="PRN691" s="418"/>
      <c r="PRO691" s="418"/>
      <c r="PRP691" s="417"/>
      <c r="PRQ691" s="417"/>
      <c r="PRR691" s="418"/>
      <c r="PRS691" s="418"/>
      <c r="PRT691" s="417"/>
      <c r="PRU691" s="417"/>
      <c r="PRV691" s="417"/>
      <c r="PRW691" s="417"/>
      <c r="PRX691" s="417"/>
      <c r="PRY691" s="411"/>
      <c r="PRZ691" s="443"/>
      <c r="PSA691" s="417"/>
      <c r="PSB691" s="417"/>
      <c r="PSC691" s="417"/>
      <c r="PSD691" s="417"/>
      <c r="PSE691" s="417"/>
      <c r="PSF691" s="417"/>
      <c r="PSG691" s="417"/>
      <c r="PSH691" s="416"/>
      <c r="PSI691" s="416"/>
      <c r="PSJ691" s="416"/>
      <c r="PSK691" s="416"/>
      <c r="PSL691" s="416"/>
      <c r="PSM691" s="416"/>
      <c r="PSN691" s="416"/>
      <c r="PSO691" s="416"/>
      <c r="PSP691" s="416"/>
      <c r="PSQ691" s="416"/>
      <c r="PSR691" s="416"/>
      <c r="PSS691" s="416"/>
      <c r="PST691" s="416"/>
      <c r="PSU691" s="416"/>
      <c r="PSV691" s="416"/>
      <c r="PSW691" s="416"/>
      <c r="PSX691" s="416"/>
      <c r="PSY691" s="416"/>
      <c r="PSZ691" s="416"/>
      <c r="PTA691" s="416"/>
      <c r="PTB691" s="416"/>
      <c r="PTC691" s="416"/>
      <c r="PTD691" s="416"/>
      <c r="PTE691" s="416"/>
      <c r="PTF691" s="416"/>
      <c r="PTG691" s="416"/>
      <c r="PTH691" s="416"/>
      <c r="PTI691" s="416"/>
      <c r="PTJ691" s="416"/>
      <c r="PTK691" s="416"/>
      <c r="PTL691" s="416"/>
      <c r="PTM691" s="416"/>
      <c r="PTN691" s="416"/>
      <c r="PTO691" s="416"/>
      <c r="PTP691" s="416"/>
      <c r="PTQ691" s="416"/>
      <c r="PTR691" s="416"/>
      <c r="PTS691" s="416"/>
      <c r="PTT691" s="416"/>
      <c r="PTU691" s="416"/>
      <c r="PTV691" s="416"/>
      <c r="PTW691" s="416"/>
      <c r="PTX691" s="416"/>
      <c r="PTY691" s="416"/>
      <c r="PTZ691" s="417"/>
      <c r="PUA691" s="417"/>
      <c r="PUB691" s="417"/>
      <c r="PUC691" s="417"/>
      <c r="PUD691" s="417"/>
      <c r="PUE691" s="417"/>
      <c r="PUF691" s="417"/>
      <c r="PUG691" s="417"/>
      <c r="PUH691" s="417"/>
      <c r="PUI691" s="417"/>
      <c r="PUJ691" s="417"/>
      <c r="PUK691" s="417"/>
      <c r="PUL691" s="417"/>
      <c r="PUM691" s="417"/>
      <c r="PUN691" s="417"/>
      <c r="PUO691" s="417"/>
      <c r="PUP691" s="417"/>
      <c r="PUQ691" s="417"/>
      <c r="PUR691" s="417"/>
      <c r="PUS691" s="417"/>
      <c r="PUT691" s="417"/>
      <c r="PUU691" s="417"/>
      <c r="PUV691" s="417"/>
      <c r="PUW691" s="417"/>
      <c r="PUX691" s="418"/>
      <c r="PUY691" s="418"/>
      <c r="PUZ691" s="418"/>
      <c r="PVA691" s="418"/>
      <c r="PVB691" s="418"/>
      <c r="PVC691" s="417"/>
      <c r="PVD691" s="417"/>
      <c r="PVE691" s="418"/>
      <c r="PVF691" s="418"/>
      <c r="PVG691" s="417"/>
      <c r="PVH691" s="417"/>
      <c r="PVI691" s="418"/>
      <c r="PVJ691" s="418"/>
      <c r="PVK691" s="417"/>
      <c r="PVL691" s="417"/>
      <c r="PVM691" s="417"/>
      <c r="PVN691" s="417"/>
      <c r="PVO691" s="417"/>
      <c r="PVP691" s="417"/>
      <c r="PVQ691" s="417"/>
      <c r="PVR691" s="418"/>
      <c r="PVS691" s="418"/>
      <c r="PVT691" s="417"/>
      <c r="PVU691" s="417"/>
      <c r="PVV691" s="418"/>
      <c r="PVW691" s="418"/>
      <c r="PVX691" s="417"/>
      <c r="PVY691" s="417"/>
      <c r="PVZ691" s="417"/>
      <c r="PWA691" s="417"/>
      <c r="PWB691" s="417"/>
      <c r="PWC691" s="411"/>
      <c r="PWD691" s="443"/>
      <c r="PWE691" s="417"/>
      <c r="PWF691" s="417"/>
      <c r="PWG691" s="417"/>
      <c r="PWH691" s="417"/>
      <c r="PWI691" s="417"/>
      <c r="PWJ691" s="417"/>
      <c r="PWK691" s="417"/>
      <c r="PWL691" s="416"/>
      <c r="PWM691" s="416"/>
      <c r="PWN691" s="416"/>
      <c r="PWO691" s="416"/>
      <c r="PWP691" s="416"/>
      <c r="PWQ691" s="416"/>
      <c r="PWR691" s="416"/>
      <c r="PWS691" s="416"/>
      <c r="PWT691" s="416"/>
      <c r="PWU691" s="416"/>
      <c r="PWV691" s="416"/>
      <c r="PWW691" s="416"/>
      <c r="PWX691" s="416"/>
      <c r="PWY691" s="416"/>
      <c r="PWZ691" s="416"/>
      <c r="PXA691" s="416"/>
      <c r="PXB691" s="416"/>
      <c r="PXC691" s="416"/>
      <c r="PXD691" s="416"/>
      <c r="PXE691" s="416"/>
      <c r="PXF691" s="416"/>
      <c r="PXG691" s="416"/>
      <c r="PXH691" s="416"/>
      <c r="PXI691" s="416"/>
      <c r="PXJ691" s="416"/>
      <c r="PXK691" s="416"/>
      <c r="PXL691" s="416"/>
      <c r="PXM691" s="416"/>
      <c r="PXN691" s="416"/>
      <c r="PXO691" s="416"/>
      <c r="PXP691" s="416"/>
      <c r="PXQ691" s="416"/>
      <c r="PXR691" s="416"/>
      <c r="PXS691" s="416"/>
      <c r="PXT691" s="416"/>
      <c r="PXU691" s="416"/>
      <c r="PXV691" s="416"/>
      <c r="PXW691" s="416"/>
      <c r="PXX691" s="416"/>
      <c r="PXY691" s="416"/>
      <c r="PXZ691" s="416"/>
      <c r="PYA691" s="416"/>
      <c r="PYB691" s="416"/>
      <c r="PYC691" s="416"/>
      <c r="PYD691" s="417"/>
      <c r="PYE691" s="417"/>
      <c r="PYF691" s="417"/>
      <c r="PYG691" s="417"/>
      <c r="PYH691" s="417"/>
      <c r="PYI691" s="417"/>
      <c r="PYJ691" s="417"/>
      <c r="PYK691" s="417"/>
      <c r="PYL691" s="417"/>
      <c r="PYM691" s="417"/>
      <c r="PYN691" s="417"/>
      <c r="PYO691" s="417"/>
      <c r="PYP691" s="417"/>
      <c r="PYQ691" s="417"/>
      <c r="PYR691" s="417"/>
      <c r="PYS691" s="417"/>
      <c r="PYT691" s="417"/>
      <c r="PYU691" s="417"/>
      <c r="PYV691" s="417"/>
      <c r="PYW691" s="417"/>
      <c r="PYX691" s="417"/>
      <c r="PYY691" s="417"/>
      <c r="PYZ691" s="417"/>
      <c r="PZA691" s="417"/>
      <c r="PZB691" s="418"/>
      <c r="PZC691" s="418"/>
      <c r="PZD691" s="418"/>
      <c r="PZE691" s="418"/>
      <c r="PZF691" s="418"/>
      <c r="PZG691" s="417"/>
      <c r="PZH691" s="417"/>
      <c r="PZI691" s="418"/>
      <c r="PZJ691" s="418"/>
      <c r="PZK691" s="417"/>
      <c r="PZL691" s="417"/>
      <c r="PZM691" s="418"/>
      <c r="PZN691" s="418"/>
      <c r="PZO691" s="417"/>
      <c r="PZP691" s="417"/>
      <c r="PZQ691" s="417"/>
      <c r="PZR691" s="417"/>
      <c r="PZS691" s="417"/>
      <c r="PZT691" s="417"/>
      <c r="PZU691" s="417"/>
      <c r="PZV691" s="418"/>
      <c r="PZW691" s="418"/>
      <c r="PZX691" s="417"/>
      <c r="PZY691" s="417"/>
      <c r="PZZ691" s="418"/>
      <c r="QAA691" s="418"/>
      <c r="QAB691" s="417"/>
      <c r="QAC691" s="417"/>
      <c r="QAD691" s="417"/>
      <c r="QAE691" s="417"/>
      <c r="QAF691" s="417"/>
      <c r="QAG691" s="411"/>
      <c r="QAH691" s="443"/>
      <c r="QAI691" s="417"/>
      <c r="QAJ691" s="417"/>
      <c r="QAK691" s="417"/>
      <c r="QAL691" s="417"/>
      <c r="QAM691" s="417"/>
      <c r="QAN691" s="417"/>
      <c r="QAO691" s="417"/>
      <c r="QAP691" s="416"/>
      <c r="QAQ691" s="416"/>
      <c r="QAR691" s="416"/>
      <c r="QAS691" s="416"/>
      <c r="QAT691" s="416"/>
      <c r="QAU691" s="416"/>
      <c r="QAV691" s="416"/>
      <c r="QAW691" s="416"/>
      <c r="QAX691" s="416"/>
      <c r="QAY691" s="416"/>
      <c r="QAZ691" s="416"/>
      <c r="QBA691" s="416"/>
      <c r="QBB691" s="416"/>
      <c r="QBC691" s="416"/>
      <c r="QBD691" s="416"/>
      <c r="QBE691" s="416"/>
      <c r="QBF691" s="416"/>
      <c r="QBG691" s="416"/>
      <c r="QBH691" s="416"/>
      <c r="QBI691" s="416"/>
      <c r="QBJ691" s="416"/>
      <c r="QBK691" s="416"/>
      <c r="QBL691" s="416"/>
      <c r="QBM691" s="416"/>
      <c r="QBN691" s="416"/>
      <c r="QBO691" s="416"/>
      <c r="QBP691" s="416"/>
      <c r="QBQ691" s="416"/>
      <c r="QBR691" s="416"/>
      <c r="QBS691" s="416"/>
      <c r="QBT691" s="416"/>
      <c r="QBU691" s="416"/>
      <c r="QBV691" s="416"/>
      <c r="QBW691" s="416"/>
      <c r="QBX691" s="416"/>
      <c r="QBY691" s="416"/>
      <c r="QBZ691" s="416"/>
      <c r="QCA691" s="416"/>
      <c r="QCB691" s="416"/>
      <c r="QCC691" s="416"/>
      <c r="QCD691" s="416"/>
      <c r="QCE691" s="416"/>
      <c r="QCF691" s="416"/>
      <c r="QCG691" s="416"/>
      <c r="QCH691" s="417"/>
      <c r="QCI691" s="417"/>
      <c r="QCJ691" s="417"/>
      <c r="QCK691" s="417"/>
      <c r="QCL691" s="417"/>
      <c r="QCM691" s="417"/>
      <c r="QCN691" s="417"/>
      <c r="QCO691" s="417"/>
      <c r="QCP691" s="417"/>
      <c r="QCQ691" s="417"/>
      <c r="QCR691" s="417"/>
      <c r="QCS691" s="417"/>
      <c r="QCT691" s="417"/>
      <c r="QCU691" s="417"/>
      <c r="QCV691" s="417"/>
      <c r="QCW691" s="417"/>
      <c r="QCX691" s="417"/>
      <c r="QCY691" s="417"/>
      <c r="QCZ691" s="417"/>
      <c r="QDA691" s="417"/>
      <c r="QDB691" s="417"/>
      <c r="QDC691" s="417"/>
      <c r="QDD691" s="417"/>
      <c r="QDE691" s="417"/>
      <c r="QDF691" s="418"/>
      <c r="QDG691" s="418"/>
      <c r="QDH691" s="418"/>
      <c r="QDI691" s="418"/>
      <c r="QDJ691" s="418"/>
      <c r="QDK691" s="417"/>
      <c r="QDL691" s="417"/>
      <c r="QDM691" s="418"/>
      <c r="QDN691" s="418"/>
      <c r="QDO691" s="417"/>
      <c r="QDP691" s="417"/>
      <c r="QDQ691" s="418"/>
      <c r="QDR691" s="418"/>
      <c r="QDS691" s="417"/>
      <c r="QDT691" s="417"/>
      <c r="QDU691" s="417"/>
      <c r="QDV691" s="417"/>
      <c r="QDW691" s="417"/>
      <c r="QDX691" s="417"/>
      <c r="QDY691" s="417"/>
      <c r="QDZ691" s="418"/>
      <c r="QEA691" s="418"/>
      <c r="QEB691" s="417"/>
      <c r="QEC691" s="417"/>
      <c r="QED691" s="418"/>
      <c r="QEE691" s="418"/>
      <c r="QEF691" s="417"/>
      <c r="QEG691" s="417"/>
      <c r="QEH691" s="417"/>
      <c r="QEI691" s="417"/>
      <c r="QEJ691" s="417"/>
      <c r="QEK691" s="411"/>
      <c r="QEL691" s="443"/>
      <c r="QEM691" s="417"/>
      <c r="QEN691" s="417"/>
      <c r="QEO691" s="417"/>
      <c r="QEP691" s="417"/>
      <c r="QEQ691" s="417"/>
      <c r="QER691" s="417"/>
      <c r="QES691" s="417"/>
      <c r="QET691" s="416"/>
      <c r="QEU691" s="416"/>
      <c r="QEV691" s="416"/>
      <c r="QEW691" s="416"/>
      <c r="QEX691" s="416"/>
      <c r="QEY691" s="416"/>
      <c r="QEZ691" s="416"/>
      <c r="QFA691" s="416"/>
      <c r="QFB691" s="416"/>
      <c r="QFC691" s="416"/>
      <c r="QFD691" s="416"/>
      <c r="QFE691" s="416"/>
      <c r="QFF691" s="416"/>
      <c r="QFG691" s="416"/>
      <c r="QFH691" s="416"/>
      <c r="QFI691" s="416"/>
      <c r="QFJ691" s="416"/>
      <c r="QFK691" s="416"/>
      <c r="QFL691" s="416"/>
      <c r="QFM691" s="416"/>
      <c r="QFN691" s="416"/>
      <c r="QFO691" s="416"/>
      <c r="QFP691" s="416"/>
      <c r="QFQ691" s="416"/>
      <c r="QFR691" s="416"/>
      <c r="QFS691" s="416"/>
      <c r="QFT691" s="416"/>
      <c r="QFU691" s="416"/>
      <c r="QFV691" s="416"/>
      <c r="QFW691" s="416"/>
      <c r="QFX691" s="416"/>
      <c r="QFY691" s="416"/>
      <c r="QFZ691" s="416"/>
      <c r="QGA691" s="416"/>
      <c r="QGB691" s="416"/>
      <c r="QGC691" s="416"/>
      <c r="QGD691" s="416"/>
      <c r="QGE691" s="416"/>
      <c r="QGF691" s="416"/>
      <c r="QGG691" s="416"/>
      <c r="QGH691" s="416"/>
      <c r="QGI691" s="416"/>
      <c r="QGJ691" s="416"/>
      <c r="QGK691" s="416"/>
      <c r="QGL691" s="417"/>
      <c r="QGM691" s="417"/>
      <c r="QGN691" s="417"/>
      <c r="QGO691" s="417"/>
      <c r="QGP691" s="417"/>
      <c r="QGQ691" s="417"/>
      <c r="QGR691" s="417"/>
      <c r="QGS691" s="417"/>
      <c r="QGT691" s="417"/>
      <c r="QGU691" s="417"/>
      <c r="QGV691" s="417"/>
      <c r="QGW691" s="417"/>
      <c r="QGX691" s="417"/>
      <c r="QGY691" s="417"/>
      <c r="QGZ691" s="417"/>
      <c r="QHA691" s="417"/>
      <c r="QHB691" s="417"/>
      <c r="QHC691" s="417"/>
      <c r="QHD691" s="417"/>
      <c r="QHE691" s="417"/>
      <c r="QHF691" s="417"/>
      <c r="QHG691" s="417"/>
      <c r="QHH691" s="417"/>
      <c r="QHI691" s="417"/>
      <c r="QHJ691" s="418"/>
      <c r="QHK691" s="418"/>
      <c r="QHL691" s="418"/>
      <c r="QHM691" s="418"/>
      <c r="QHN691" s="418"/>
      <c r="QHO691" s="417"/>
      <c r="QHP691" s="417"/>
      <c r="QHQ691" s="418"/>
      <c r="QHR691" s="418"/>
      <c r="QHS691" s="417"/>
      <c r="QHT691" s="417"/>
      <c r="QHU691" s="418"/>
      <c r="QHV691" s="418"/>
      <c r="QHW691" s="417"/>
      <c r="QHX691" s="417"/>
      <c r="QHY691" s="417"/>
      <c r="QHZ691" s="417"/>
      <c r="QIA691" s="417"/>
      <c r="QIB691" s="417"/>
      <c r="QIC691" s="417"/>
      <c r="QID691" s="418"/>
      <c r="QIE691" s="418"/>
      <c r="QIF691" s="417"/>
      <c r="QIG691" s="417"/>
      <c r="QIH691" s="418"/>
      <c r="QII691" s="418"/>
      <c r="QIJ691" s="417"/>
      <c r="QIK691" s="417"/>
      <c r="QIL691" s="417"/>
      <c r="QIM691" s="417"/>
      <c r="QIN691" s="417"/>
      <c r="QIO691" s="411"/>
      <c r="QIP691" s="443"/>
      <c r="QIQ691" s="417"/>
      <c r="QIR691" s="417"/>
      <c r="QIS691" s="417"/>
      <c r="QIT691" s="417"/>
      <c r="QIU691" s="417"/>
      <c r="QIV691" s="417"/>
      <c r="QIW691" s="417"/>
      <c r="QIX691" s="416"/>
      <c r="QIY691" s="416"/>
      <c r="QIZ691" s="416"/>
      <c r="QJA691" s="416"/>
      <c r="QJB691" s="416"/>
      <c r="QJC691" s="416"/>
      <c r="QJD691" s="416"/>
      <c r="QJE691" s="416"/>
      <c r="QJF691" s="416"/>
      <c r="QJG691" s="416"/>
      <c r="QJH691" s="416"/>
      <c r="QJI691" s="416"/>
      <c r="QJJ691" s="416"/>
      <c r="QJK691" s="416"/>
      <c r="QJL691" s="416"/>
      <c r="QJM691" s="416"/>
      <c r="QJN691" s="416"/>
      <c r="QJO691" s="416"/>
      <c r="QJP691" s="416"/>
      <c r="QJQ691" s="416"/>
      <c r="QJR691" s="416"/>
      <c r="QJS691" s="416"/>
      <c r="QJT691" s="416"/>
      <c r="QJU691" s="416"/>
      <c r="QJV691" s="416"/>
      <c r="QJW691" s="416"/>
      <c r="QJX691" s="416"/>
      <c r="QJY691" s="416"/>
      <c r="QJZ691" s="416"/>
      <c r="QKA691" s="416"/>
      <c r="QKB691" s="416"/>
      <c r="QKC691" s="416"/>
      <c r="QKD691" s="416"/>
      <c r="QKE691" s="416"/>
      <c r="QKF691" s="416"/>
      <c r="QKG691" s="416"/>
      <c r="QKH691" s="416"/>
      <c r="QKI691" s="416"/>
      <c r="QKJ691" s="416"/>
      <c r="QKK691" s="416"/>
      <c r="QKL691" s="416"/>
      <c r="QKM691" s="416"/>
      <c r="QKN691" s="416"/>
      <c r="QKO691" s="416"/>
      <c r="QKP691" s="417"/>
      <c r="QKQ691" s="417"/>
      <c r="QKR691" s="417"/>
      <c r="QKS691" s="417"/>
      <c r="QKT691" s="417"/>
      <c r="QKU691" s="417"/>
      <c r="QKV691" s="417"/>
      <c r="QKW691" s="417"/>
      <c r="QKX691" s="417"/>
      <c r="QKY691" s="417"/>
      <c r="QKZ691" s="417"/>
      <c r="QLA691" s="417"/>
      <c r="QLB691" s="417"/>
      <c r="QLC691" s="417"/>
      <c r="QLD691" s="417"/>
      <c r="QLE691" s="417"/>
      <c r="QLF691" s="417"/>
      <c r="QLG691" s="417"/>
      <c r="QLH691" s="417"/>
      <c r="QLI691" s="417"/>
      <c r="QLJ691" s="417"/>
      <c r="QLK691" s="417"/>
      <c r="QLL691" s="417"/>
      <c r="QLM691" s="417"/>
      <c r="QLN691" s="418"/>
      <c r="QLO691" s="418"/>
      <c r="QLP691" s="418"/>
      <c r="QLQ691" s="418"/>
      <c r="QLR691" s="418"/>
      <c r="QLS691" s="417"/>
      <c r="QLT691" s="417"/>
      <c r="QLU691" s="418"/>
      <c r="QLV691" s="418"/>
      <c r="QLW691" s="417"/>
      <c r="QLX691" s="417"/>
      <c r="QLY691" s="418"/>
      <c r="QLZ691" s="418"/>
      <c r="QMA691" s="417"/>
      <c r="QMB691" s="417"/>
      <c r="QMC691" s="417"/>
      <c r="QMD691" s="417"/>
      <c r="QME691" s="417"/>
      <c r="QMF691" s="417"/>
      <c r="QMG691" s="417"/>
      <c r="QMH691" s="418"/>
      <c r="QMI691" s="418"/>
      <c r="QMJ691" s="417"/>
      <c r="QMK691" s="417"/>
      <c r="QML691" s="418"/>
      <c r="QMM691" s="418"/>
      <c r="QMN691" s="417"/>
      <c r="QMO691" s="417"/>
      <c r="QMP691" s="417"/>
      <c r="QMQ691" s="417"/>
      <c r="QMR691" s="417"/>
      <c r="QMS691" s="411"/>
      <c r="QMT691" s="443"/>
      <c r="QMU691" s="417"/>
      <c r="QMV691" s="417"/>
      <c r="QMW691" s="417"/>
      <c r="QMX691" s="417"/>
      <c r="QMY691" s="417"/>
      <c r="QMZ691" s="417"/>
      <c r="QNA691" s="417"/>
      <c r="QNB691" s="416"/>
      <c r="QNC691" s="416"/>
      <c r="QND691" s="416"/>
      <c r="QNE691" s="416"/>
      <c r="QNF691" s="416"/>
      <c r="QNG691" s="416"/>
      <c r="QNH691" s="416"/>
      <c r="QNI691" s="416"/>
      <c r="QNJ691" s="416"/>
      <c r="QNK691" s="416"/>
      <c r="QNL691" s="416"/>
      <c r="QNM691" s="416"/>
      <c r="QNN691" s="416"/>
      <c r="QNO691" s="416"/>
      <c r="QNP691" s="416"/>
      <c r="QNQ691" s="416"/>
      <c r="QNR691" s="416"/>
      <c r="QNS691" s="416"/>
      <c r="QNT691" s="416"/>
      <c r="QNU691" s="416"/>
      <c r="QNV691" s="416"/>
      <c r="QNW691" s="416"/>
      <c r="QNX691" s="416"/>
      <c r="QNY691" s="416"/>
      <c r="QNZ691" s="416"/>
      <c r="QOA691" s="416"/>
      <c r="QOB691" s="416"/>
      <c r="QOC691" s="416"/>
      <c r="QOD691" s="416"/>
      <c r="QOE691" s="416"/>
      <c r="QOF691" s="416"/>
      <c r="QOG691" s="416"/>
      <c r="QOH691" s="416"/>
      <c r="QOI691" s="416"/>
      <c r="QOJ691" s="416"/>
      <c r="QOK691" s="416"/>
      <c r="QOL691" s="416"/>
      <c r="QOM691" s="416"/>
      <c r="QON691" s="416"/>
      <c r="QOO691" s="416"/>
      <c r="QOP691" s="416"/>
      <c r="QOQ691" s="416"/>
      <c r="QOR691" s="416"/>
      <c r="QOS691" s="416"/>
      <c r="QOT691" s="417"/>
      <c r="QOU691" s="417"/>
      <c r="QOV691" s="417"/>
      <c r="QOW691" s="417"/>
      <c r="QOX691" s="417"/>
      <c r="QOY691" s="417"/>
      <c r="QOZ691" s="417"/>
      <c r="QPA691" s="417"/>
      <c r="QPB691" s="417"/>
      <c r="QPC691" s="417"/>
      <c r="QPD691" s="417"/>
      <c r="QPE691" s="417"/>
      <c r="QPF691" s="417"/>
      <c r="QPG691" s="417"/>
      <c r="QPH691" s="417"/>
      <c r="QPI691" s="417"/>
      <c r="QPJ691" s="417"/>
      <c r="QPK691" s="417"/>
      <c r="QPL691" s="417"/>
      <c r="QPM691" s="417"/>
      <c r="QPN691" s="417"/>
      <c r="QPO691" s="417"/>
      <c r="QPP691" s="417"/>
      <c r="QPQ691" s="417"/>
      <c r="QPR691" s="418"/>
      <c r="QPS691" s="418"/>
      <c r="QPT691" s="418"/>
      <c r="QPU691" s="418"/>
      <c r="QPV691" s="418"/>
      <c r="QPW691" s="417"/>
      <c r="QPX691" s="417"/>
      <c r="QPY691" s="418"/>
      <c r="QPZ691" s="418"/>
      <c r="QQA691" s="417"/>
      <c r="QQB691" s="417"/>
      <c r="QQC691" s="418"/>
      <c r="QQD691" s="418"/>
      <c r="QQE691" s="417"/>
      <c r="QQF691" s="417"/>
      <c r="QQG691" s="417"/>
      <c r="QQH691" s="417"/>
      <c r="QQI691" s="417"/>
      <c r="QQJ691" s="417"/>
      <c r="QQK691" s="417"/>
      <c r="QQL691" s="418"/>
      <c r="QQM691" s="418"/>
      <c r="QQN691" s="417"/>
      <c r="QQO691" s="417"/>
      <c r="QQP691" s="418"/>
      <c r="QQQ691" s="418"/>
      <c r="QQR691" s="417"/>
      <c r="QQS691" s="417"/>
      <c r="QQT691" s="417"/>
      <c r="QQU691" s="417"/>
      <c r="QQV691" s="417"/>
      <c r="QQW691" s="411"/>
      <c r="QQX691" s="443"/>
      <c r="QQY691" s="417"/>
      <c r="QQZ691" s="417"/>
      <c r="QRA691" s="417"/>
      <c r="QRB691" s="417"/>
      <c r="QRC691" s="417"/>
      <c r="QRD691" s="417"/>
      <c r="QRE691" s="417"/>
      <c r="QRF691" s="416"/>
      <c r="QRG691" s="416"/>
      <c r="QRH691" s="416"/>
      <c r="QRI691" s="416"/>
      <c r="QRJ691" s="416"/>
      <c r="QRK691" s="416"/>
      <c r="QRL691" s="416"/>
      <c r="QRM691" s="416"/>
      <c r="QRN691" s="416"/>
      <c r="QRO691" s="416"/>
      <c r="QRP691" s="416"/>
      <c r="QRQ691" s="416"/>
      <c r="QRR691" s="416"/>
      <c r="QRS691" s="416"/>
      <c r="QRT691" s="416"/>
      <c r="QRU691" s="416"/>
      <c r="QRV691" s="416"/>
      <c r="QRW691" s="416"/>
      <c r="QRX691" s="416"/>
      <c r="QRY691" s="416"/>
      <c r="QRZ691" s="416"/>
      <c r="QSA691" s="416"/>
      <c r="QSB691" s="416"/>
      <c r="QSC691" s="416"/>
      <c r="QSD691" s="416"/>
      <c r="QSE691" s="416"/>
      <c r="QSF691" s="416"/>
      <c r="QSG691" s="416"/>
      <c r="QSH691" s="416"/>
      <c r="QSI691" s="416"/>
      <c r="QSJ691" s="416"/>
      <c r="QSK691" s="416"/>
      <c r="QSL691" s="416"/>
      <c r="QSM691" s="416"/>
      <c r="QSN691" s="416"/>
      <c r="QSO691" s="416"/>
      <c r="QSP691" s="416"/>
      <c r="QSQ691" s="416"/>
      <c r="QSR691" s="416"/>
      <c r="QSS691" s="416"/>
      <c r="QST691" s="416"/>
      <c r="QSU691" s="416"/>
      <c r="QSV691" s="416"/>
      <c r="QSW691" s="416"/>
      <c r="QSX691" s="417"/>
      <c r="QSY691" s="417"/>
      <c r="QSZ691" s="417"/>
      <c r="QTA691" s="417"/>
      <c r="QTB691" s="417"/>
      <c r="QTC691" s="417"/>
      <c r="QTD691" s="417"/>
      <c r="QTE691" s="417"/>
      <c r="QTF691" s="417"/>
      <c r="QTG691" s="417"/>
      <c r="QTH691" s="417"/>
      <c r="QTI691" s="417"/>
      <c r="QTJ691" s="417"/>
      <c r="QTK691" s="417"/>
      <c r="QTL691" s="417"/>
      <c r="QTM691" s="417"/>
      <c r="QTN691" s="417"/>
      <c r="QTO691" s="417"/>
      <c r="QTP691" s="417"/>
      <c r="QTQ691" s="417"/>
      <c r="QTR691" s="417"/>
      <c r="QTS691" s="417"/>
      <c r="QTT691" s="417"/>
      <c r="QTU691" s="417"/>
      <c r="QTV691" s="418"/>
      <c r="QTW691" s="418"/>
      <c r="QTX691" s="418"/>
      <c r="QTY691" s="418"/>
      <c r="QTZ691" s="418"/>
      <c r="QUA691" s="417"/>
      <c r="QUB691" s="417"/>
      <c r="QUC691" s="418"/>
      <c r="QUD691" s="418"/>
      <c r="QUE691" s="417"/>
      <c r="QUF691" s="417"/>
      <c r="QUG691" s="418"/>
      <c r="QUH691" s="418"/>
      <c r="QUI691" s="417"/>
      <c r="QUJ691" s="417"/>
      <c r="QUK691" s="417"/>
      <c r="QUL691" s="417"/>
      <c r="QUM691" s="417"/>
      <c r="QUN691" s="417"/>
      <c r="QUO691" s="417"/>
      <c r="QUP691" s="418"/>
      <c r="QUQ691" s="418"/>
      <c r="QUR691" s="417"/>
      <c r="QUS691" s="417"/>
      <c r="QUT691" s="418"/>
      <c r="QUU691" s="418"/>
      <c r="QUV691" s="417"/>
      <c r="QUW691" s="417"/>
      <c r="QUX691" s="417"/>
      <c r="QUY691" s="417"/>
      <c r="QUZ691" s="417"/>
      <c r="QVA691" s="411"/>
      <c r="QVB691" s="443"/>
      <c r="QVC691" s="417"/>
      <c r="QVD691" s="417"/>
      <c r="QVE691" s="417"/>
      <c r="QVF691" s="417"/>
      <c r="QVG691" s="417"/>
      <c r="QVH691" s="417"/>
      <c r="QVI691" s="417"/>
      <c r="QVJ691" s="416"/>
      <c r="QVK691" s="416"/>
      <c r="QVL691" s="416"/>
      <c r="QVM691" s="416"/>
      <c r="QVN691" s="416"/>
      <c r="QVO691" s="416"/>
      <c r="QVP691" s="416"/>
      <c r="QVQ691" s="416"/>
      <c r="QVR691" s="416"/>
      <c r="QVS691" s="416"/>
      <c r="QVT691" s="416"/>
      <c r="QVU691" s="416"/>
      <c r="QVV691" s="416"/>
      <c r="QVW691" s="416"/>
      <c r="QVX691" s="416"/>
      <c r="QVY691" s="416"/>
      <c r="QVZ691" s="416"/>
      <c r="QWA691" s="416"/>
      <c r="QWB691" s="416"/>
      <c r="QWC691" s="416"/>
      <c r="QWD691" s="416"/>
      <c r="QWE691" s="416"/>
      <c r="QWF691" s="416"/>
      <c r="QWG691" s="416"/>
      <c r="QWH691" s="416"/>
      <c r="QWI691" s="416"/>
      <c r="QWJ691" s="416"/>
      <c r="QWK691" s="416"/>
      <c r="QWL691" s="416"/>
      <c r="QWM691" s="416"/>
      <c r="QWN691" s="416"/>
      <c r="QWO691" s="416"/>
      <c r="QWP691" s="416"/>
      <c r="QWQ691" s="416"/>
      <c r="QWR691" s="416"/>
      <c r="QWS691" s="416"/>
      <c r="QWT691" s="416"/>
      <c r="QWU691" s="416"/>
      <c r="QWV691" s="416"/>
      <c r="QWW691" s="416"/>
      <c r="QWX691" s="416"/>
      <c r="QWY691" s="416"/>
      <c r="QWZ691" s="416"/>
      <c r="QXA691" s="416"/>
      <c r="QXB691" s="417"/>
      <c r="QXC691" s="417"/>
      <c r="QXD691" s="417"/>
      <c r="QXE691" s="417"/>
      <c r="QXF691" s="417"/>
      <c r="QXG691" s="417"/>
      <c r="QXH691" s="417"/>
      <c r="QXI691" s="417"/>
      <c r="QXJ691" s="417"/>
      <c r="QXK691" s="417"/>
      <c r="QXL691" s="417"/>
      <c r="QXM691" s="417"/>
      <c r="QXN691" s="417"/>
      <c r="QXO691" s="417"/>
      <c r="QXP691" s="417"/>
      <c r="QXQ691" s="417"/>
      <c r="QXR691" s="417"/>
      <c r="QXS691" s="417"/>
      <c r="QXT691" s="417"/>
      <c r="QXU691" s="417"/>
      <c r="QXV691" s="417"/>
      <c r="QXW691" s="417"/>
      <c r="QXX691" s="417"/>
      <c r="QXY691" s="417"/>
      <c r="QXZ691" s="418"/>
      <c r="QYA691" s="418"/>
      <c r="QYB691" s="418"/>
      <c r="QYC691" s="418"/>
      <c r="QYD691" s="418"/>
      <c r="QYE691" s="417"/>
      <c r="QYF691" s="417"/>
      <c r="QYG691" s="418"/>
      <c r="QYH691" s="418"/>
      <c r="QYI691" s="417"/>
      <c r="QYJ691" s="417"/>
      <c r="QYK691" s="418"/>
      <c r="QYL691" s="418"/>
      <c r="QYM691" s="417"/>
      <c r="QYN691" s="417"/>
      <c r="QYO691" s="417"/>
      <c r="QYP691" s="417"/>
      <c r="QYQ691" s="417"/>
      <c r="QYR691" s="417"/>
      <c r="QYS691" s="417"/>
      <c r="QYT691" s="418"/>
      <c r="QYU691" s="418"/>
      <c r="QYV691" s="417"/>
      <c r="QYW691" s="417"/>
      <c r="QYX691" s="418"/>
      <c r="QYY691" s="418"/>
      <c r="QYZ691" s="417"/>
      <c r="QZA691" s="417"/>
      <c r="QZB691" s="417"/>
      <c r="QZC691" s="417"/>
      <c r="QZD691" s="417"/>
      <c r="QZE691" s="411"/>
      <c r="QZF691" s="443"/>
      <c r="QZG691" s="417"/>
      <c r="QZH691" s="417"/>
      <c r="QZI691" s="417"/>
      <c r="QZJ691" s="417"/>
      <c r="QZK691" s="417"/>
      <c r="QZL691" s="417"/>
      <c r="QZM691" s="417"/>
      <c r="QZN691" s="416"/>
      <c r="QZO691" s="416"/>
      <c r="QZP691" s="416"/>
      <c r="QZQ691" s="416"/>
      <c r="QZR691" s="416"/>
      <c r="QZS691" s="416"/>
      <c r="QZT691" s="416"/>
      <c r="QZU691" s="416"/>
      <c r="QZV691" s="416"/>
      <c r="QZW691" s="416"/>
      <c r="QZX691" s="416"/>
      <c r="QZY691" s="416"/>
      <c r="QZZ691" s="416"/>
      <c r="RAA691" s="416"/>
      <c r="RAB691" s="416"/>
      <c r="RAC691" s="416"/>
      <c r="RAD691" s="416"/>
      <c r="RAE691" s="416"/>
      <c r="RAF691" s="416"/>
      <c r="RAG691" s="416"/>
      <c r="RAH691" s="416"/>
      <c r="RAI691" s="416"/>
      <c r="RAJ691" s="416"/>
      <c r="RAK691" s="416"/>
      <c r="RAL691" s="416"/>
      <c r="RAM691" s="416"/>
      <c r="RAN691" s="416"/>
      <c r="RAO691" s="416"/>
      <c r="RAP691" s="416"/>
      <c r="RAQ691" s="416"/>
      <c r="RAR691" s="416"/>
      <c r="RAS691" s="416"/>
      <c r="RAT691" s="416"/>
      <c r="RAU691" s="416"/>
      <c r="RAV691" s="416"/>
      <c r="RAW691" s="416"/>
      <c r="RAX691" s="416"/>
      <c r="RAY691" s="416"/>
      <c r="RAZ691" s="416"/>
      <c r="RBA691" s="416"/>
      <c r="RBB691" s="416"/>
      <c r="RBC691" s="416"/>
      <c r="RBD691" s="416"/>
      <c r="RBE691" s="416"/>
      <c r="RBF691" s="417"/>
      <c r="RBG691" s="417"/>
      <c r="RBH691" s="417"/>
      <c r="RBI691" s="417"/>
      <c r="RBJ691" s="417"/>
      <c r="RBK691" s="417"/>
      <c r="RBL691" s="417"/>
      <c r="RBM691" s="417"/>
      <c r="RBN691" s="417"/>
      <c r="RBO691" s="417"/>
      <c r="RBP691" s="417"/>
      <c r="RBQ691" s="417"/>
      <c r="RBR691" s="417"/>
      <c r="RBS691" s="417"/>
      <c r="RBT691" s="417"/>
      <c r="RBU691" s="417"/>
      <c r="RBV691" s="417"/>
      <c r="RBW691" s="417"/>
      <c r="RBX691" s="417"/>
      <c r="RBY691" s="417"/>
      <c r="RBZ691" s="417"/>
      <c r="RCA691" s="417"/>
      <c r="RCB691" s="417"/>
    </row>
    <row r="692" spans="1:12248" s="650" customFormat="1" ht="127.5" customHeight="1" x14ac:dyDescent="0.3">
      <c r="A692" s="411"/>
      <c r="B692" s="503" t="s">
        <v>12</v>
      </c>
      <c r="C692" s="444" t="s">
        <v>389</v>
      </c>
      <c r="D692" s="416">
        <f>E692</f>
        <v>706923.85274</v>
      </c>
      <c r="E692" s="416">
        <f>E693</f>
        <v>706923.85274</v>
      </c>
      <c r="F692" s="416"/>
      <c r="G692" s="416"/>
      <c r="H692" s="416"/>
      <c r="I692" s="416">
        <f t="shared" si="1637"/>
        <v>0</v>
      </c>
      <c r="J692" s="416">
        <f t="shared" si="1638"/>
        <v>0</v>
      </c>
      <c r="K692" s="416">
        <f>K693</f>
        <v>0</v>
      </c>
      <c r="L692" s="416"/>
      <c r="M692" s="416"/>
      <c r="N692" s="416"/>
      <c r="O692" s="416"/>
      <c r="P692" s="416"/>
      <c r="Q692" s="416"/>
      <c r="R692" s="416"/>
      <c r="S692" s="416">
        <f t="shared" si="1639"/>
        <v>0</v>
      </c>
      <c r="T692" s="575">
        <f t="shared" si="1579"/>
        <v>0</v>
      </c>
      <c r="U692" s="417">
        <f>U693</f>
        <v>0</v>
      </c>
      <c r="V692" s="575">
        <f t="shared" si="1640"/>
        <v>0</v>
      </c>
      <c r="W692" s="416"/>
      <c r="X692" s="416"/>
      <c r="Y692" s="416"/>
      <c r="Z692" s="416"/>
      <c r="AA692" s="416"/>
      <c r="AB692" s="416"/>
      <c r="AC692" s="416">
        <f>AE692</f>
        <v>208688.66879999998</v>
      </c>
      <c r="AD692" s="575">
        <f t="shared" si="1621"/>
        <v>0.29520671567543461</v>
      </c>
      <c r="AE692" s="416">
        <f>AE693</f>
        <v>208688.66879999998</v>
      </c>
      <c r="AF692" s="575">
        <f t="shared" si="1635"/>
        <v>0.29520671567543461</v>
      </c>
      <c r="AG692" s="416"/>
      <c r="AH692" s="575"/>
      <c r="AI692" s="416"/>
      <c r="AJ692" s="416"/>
      <c r="AK692" s="416"/>
      <c r="AL692" s="575"/>
      <c r="AM692" s="416"/>
      <c r="AN692" s="416"/>
      <c r="AO692" s="416"/>
      <c r="AP692" s="416"/>
      <c r="AQ692" s="416"/>
      <c r="AR692" s="416"/>
      <c r="AS692" s="416"/>
      <c r="AT692" s="416"/>
      <c r="AU692" s="417">
        <f>AW692-D692</f>
        <v>0</v>
      </c>
      <c r="AV692" s="417">
        <f>AW692</f>
        <v>706923.85274</v>
      </c>
      <c r="AW692" s="417">
        <v>706923.85274</v>
      </c>
      <c r="AX692" s="417"/>
      <c r="AY692" s="417"/>
      <c r="AZ692" s="417"/>
      <c r="BA692" s="417"/>
      <c r="BB692" s="417"/>
      <c r="BC692" s="417"/>
      <c r="BD692" s="417"/>
      <c r="BE692" s="417"/>
      <c r="BF692" s="417"/>
      <c r="BG692" s="417"/>
      <c r="BH692" s="417"/>
      <c r="BI692" s="417">
        <f>BJ692</f>
        <v>673973</v>
      </c>
      <c r="BJ692" s="417">
        <f>BJ693+BJ696+BJ697</f>
        <v>673973</v>
      </c>
      <c r="BK692" s="417"/>
      <c r="BL692" s="417"/>
      <c r="BM692" s="417"/>
      <c r="BN692" s="417"/>
      <c r="BO692" s="417">
        <f>BP692</f>
        <v>673973</v>
      </c>
      <c r="BP692" s="417">
        <f>BP693+BP696+BP697</f>
        <v>673973</v>
      </c>
      <c r="BQ692" s="417"/>
      <c r="BR692" s="417"/>
      <c r="BS692" s="417"/>
      <c r="BT692" s="417"/>
      <c r="BU692" s="417"/>
      <c r="BV692" s="417">
        <f>BW692</f>
        <v>500000</v>
      </c>
      <c r="BW692" s="417">
        <f>BW693+BW696+BW697</f>
        <v>500000</v>
      </c>
      <c r="BX692" s="417"/>
      <c r="BY692" s="417"/>
      <c r="BZ692" s="417"/>
      <c r="CA692" s="417"/>
      <c r="CB692" s="417"/>
      <c r="CC692" s="417"/>
      <c r="CD692" s="417"/>
      <c r="CE692" s="417">
        <f>CF692</f>
        <v>500000</v>
      </c>
      <c r="CF692" s="417">
        <f>CF693+CF696+CF697</f>
        <v>500000</v>
      </c>
      <c r="CG692" s="417"/>
      <c r="CH692" s="417"/>
      <c r="CI692" s="417"/>
      <c r="CJ692" s="417"/>
      <c r="CK692" s="417">
        <f>CL692</f>
        <v>500000</v>
      </c>
      <c r="CL692" s="417">
        <f>CL693+CL696+CL697</f>
        <v>500000</v>
      </c>
      <c r="CM692" s="417"/>
      <c r="CN692" s="417"/>
      <c r="CO692" s="417"/>
      <c r="CP692" s="417"/>
      <c r="CQ692" s="417"/>
      <c r="CR692" s="417"/>
      <c r="CS692" s="417"/>
      <c r="CT692" s="417"/>
      <c r="CU692" s="417"/>
      <c r="CV692" s="417"/>
      <c r="CW692" s="417"/>
      <c r="CX692" s="417"/>
      <c r="CY692" s="417"/>
      <c r="CZ692" s="417"/>
      <c r="DA692" s="417"/>
      <c r="DB692" s="417"/>
      <c r="DC692" s="418"/>
      <c r="DD692" s="418"/>
      <c r="DE692" s="418"/>
      <c r="DF692" s="418"/>
      <c r="DG692" s="416"/>
      <c r="DH692" s="416"/>
      <c r="DI692" s="416"/>
      <c r="DJ692" s="416"/>
      <c r="DK692" s="416"/>
      <c r="DL692" s="416"/>
      <c r="DM692" s="416"/>
      <c r="DN692" s="416"/>
      <c r="DO692" s="416"/>
      <c r="DP692" s="416"/>
      <c r="DQ692" s="416"/>
      <c r="DR692" s="416"/>
      <c r="DS692" s="416"/>
      <c r="DT692" s="416"/>
      <c r="DU692" s="416"/>
      <c r="DV692" s="416"/>
      <c r="DW692" s="416"/>
      <c r="DX692" s="416"/>
      <c r="DY692" s="416"/>
      <c r="DZ692" s="417"/>
      <c r="EA692" s="417"/>
      <c r="EB692" s="417"/>
      <c r="EC692" s="417"/>
      <c r="ED692" s="417"/>
      <c r="EE692" s="417"/>
      <c r="EF692" s="417"/>
      <c r="EG692" s="417"/>
      <c r="EH692" s="417"/>
      <c r="EI692" s="417"/>
      <c r="EJ692" s="417"/>
      <c r="EK692" s="417"/>
      <c r="EL692" s="417"/>
      <c r="EM692" s="417"/>
      <c r="EN692" s="417"/>
      <c r="EO692" s="417"/>
      <c r="EP692" s="417"/>
      <c r="EQ692" s="417"/>
      <c r="ER692" s="417"/>
      <c r="ES692" s="417"/>
      <c r="ET692" s="417"/>
      <c r="EU692" s="417"/>
      <c r="EV692" s="417"/>
      <c r="EW692" s="417"/>
      <c r="EX692" s="418"/>
      <c r="EY692" s="418"/>
      <c r="EZ692" s="418"/>
      <c r="FA692" s="418"/>
      <c r="FB692" s="418"/>
      <c r="FC692" s="417"/>
      <c r="FD692" s="417"/>
      <c r="FE692" s="418"/>
      <c r="FF692" s="418"/>
      <c r="FG692" s="417"/>
      <c r="FH692" s="417"/>
      <c r="FI692" s="418"/>
      <c r="FJ692" s="418"/>
      <c r="FK692" s="417"/>
      <c r="FL692" s="417"/>
      <c r="FM692" s="417"/>
      <c r="FN692" s="417"/>
      <c r="FO692" s="417"/>
      <c r="FP692" s="417"/>
      <c r="FQ692" s="417"/>
      <c r="FR692" s="418"/>
      <c r="FS692" s="418"/>
      <c r="FT692" s="417"/>
      <c r="FU692" s="417"/>
      <c r="FV692" s="418"/>
      <c r="FW692" s="418"/>
      <c r="FX692" s="417"/>
      <c r="FY692" s="417"/>
      <c r="FZ692" s="417"/>
      <c r="GA692" s="417"/>
      <c r="GB692" s="417"/>
      <c r="GC692" s="411"/>
      <c r="GD692" s="443"/>
      <c r="GE692" s="417"/>
      <c r="GF692" s="417"/>
      <c r="GG692" s="417"/>
      <c r="GH692" s="417"/>
      <c r="GI692" s="417"/>
      <c r="GJ692" s="417"/>
      <c r="GK692" s="417"/>
      <c r="GL692" s="416"/>
      <c r="GM692" s="416"/>
      <c r="GN692" s="416"/>
      <c r="GO692" s="416"/>
      <c r="GP692" s="416"/>
      <c r="GQ692" s="416"/>
      <c r="GR692" s="416"/>
      <c r="GS692" s="416"/>
      <c r="GT692" s="416"/>
      <c r="GU692" s="416"/>
      <c r="GV692" s="416"/>
      <c r="GW692" s="416"/>
      <c r="GX692" s="416"/>
      <c r="GY692" s="416"/>
      <c r="GZ692" s="416"/>
      <c r="HA692" s="416"/>
      <c r="HB692" s="416"/>
      <c r="HC692" s="416"/>
      <c r="HD692" s="416"/>
      <c r="HE692" s="416"/>
      <c r="HF692" s="416"/>
      <c r="HG692" s="416"/>
      <c r="HH692" s="416"/>
      <c r="HI692" s="416"/>
      <c r="HJ692" s="416"/>
      <c r="HK692" s="416"/>
      <c r="HL692" s="416"/>
      <c r="HM692" s="416"/>
      <c r="HN692" s="416"/>
      <c r="HO692" s="416"/>
      <c r="HP692" s="416"/>
      <c r="HQ692" s="416"/>
      <c r="HR692" s="416"/>
      <c r="HS692" s="416"/>
      <c r="HT692" s="416"/>
      <c r="HU692" s="416"/>
      <c r="HV692" s="416"/>
      <c r="HW692" s="416"/>
      <c r="HX692" s="416"/>
      <c r="HY692" s="416"/>
      <c r="HZ692" s="416"/>
      <c r="IA692" s="416"/>
      <c r="IB692" s="416"/>
      <c r="IC692" s="416"/>
      <c r="ID692" s="417"/>
      <c r="IE692" s="417"/>
      <c r="IF692" s="417"/>
      <c r="IG692" s="417"/>
      <c r="IH692" s="417"/>
      <c r="II692" s="417"/>
      <c r="IJ692" s="417"/>
      <c r="IK692" s="417"/>
      <c r="IL692" s="417"/>
      <c r="IM692" s="417"/>
      <c r="IN692" s="417"/>
      <c r="IO692" s="417"/>
      <c r="IP692" s="417"/>
      <c r="IQ692" s="417"/>
      <c r="IR692" s="417"/>
      <c r="IS692" s="417"/>
      <c r="IT692" s="417"/>
      <c r="IU692" s="417"/>
      <c r="IV692" s="417"/>
      <c r="IW692" s="417"/>
      <c r="IX692" s="417"/>
      <c r="IY692" s="417"/>
      <c r="IZ692" s="417"/>
      <c r="JA692" s="417"/>
      <c r="JB692" s="418"/>
      <c r="JC692" s="418"/>
      <c r="JD692" s="418"/>
      <c r="JE692" s="418"/>
      <c r="JF692" s="418"/>
      <c r="JG692" s="417"/>
      <c r="JH692" s="417"/>
      <c r="JI692" s="418"/>
      <c r="JJ692" s="418"/>
      <c r="JK692" s="417"/>
      <c r="JL692" s="417"/>
      <c r="JM692" s="418"/>
      <c r="JN692" s="418"/>
      <c r="JO692" s="417"/>
      <c r="JP692" s="417"/>
      <c r="JQ692" s="417"/>
      <c r="JR692" s="417"/>
      <c r="JS692" s="417"/>
      <c r="JT692" s="417"/>
      <c r="JU692" s="417"/>
      <c r="JV692" s="418"/>
      <c r="JW692" s="418"/>
      <c r="JX692" s="417"/>
      <c r="JY692" s="417"/>
      <c r="JZ692" s="418"/>
      <c r="KA692" s="418"/>
      <c r="KB692" s="417"/>
      <c r="KC692" s="417"/>
      <c r="KD692" s="417"/>
      <c r="KE692" s="417"/>
      <c r="KF692" s="417"/>
      <c r="KG692" s="411"/>
      <c r="KH692" s="443"/>
      <c r="KI692" s="417"/>
      <c r="KJ692" s="417"/>
      <c r="KK692" s="417"/>
      <c r="KL692" s="417"/>
      <c r="KM692" s="417"/>
      <c r="KN692" s="417"/>
      <c r="KO692" s="417"/>
      <c r="KP692" s="416"/>
      <c r="KQ692" s="416"/>
      <c r="KR692" s="416"/>
      <c r="KS692" s="416"/>
      <c r="KT692" s="416"/>
      <c r="KU692" s="416"/>
      <c r="KV692" s="416"/>
      <c r="KW692" s="416"/>
      <c r="KX692" s="416"/>
      <c r="KY692" s="416"/>
      <c r="KZ692" s="416"/>
      <c r="LA692" s="416"/>
      <c r="LB692" s="416"/>
      <c r="LC692" s="416"/>
      <c r="LD692" s="416"/>
      <c r="LE692" s="416"/>
      <c r="LF692" s="416"/>
      <c r="LG692" s="416"/>
      <c r="LH692" s="416"/>
      <c r="LI692" s="416"/>
      <c r="LJ692" s="416"/>
      <c r="LK692" s="416"/>
      <c r="LL692" s="416"/>
      <c r="LM692" s="416"/>
      <c r="LN692" s="416"/>
      <c r="LO692" s="416"/>
      <c r="LP692" s="416"/>
      <c r="LQ692" s="416"/>
      <c r="LR692" s="416"/>
      <c r="LS692" s="416"/>
      <c r="LT692" s="416"/>
      <c r="LU692" s="416"/>
      <c r="LV692" s="416"/>
      <c r="LW692" s="416"/>
      <c r="LX692" s="416"/>
      <c r="LY692" s="416"/>
      <c r="LZ692" s="416"/>
      <c r="MA692" s="416"/>
      <c r="MB692" s="416"/>
      <c r="MC692" s="416"/>
      <c r="MD692" s="416"/>
      <c r="ME692" s="416"/>
      <c r="MF692" s="416"/>
      <c r="MG692" s="416"/>
      <c r="MH692" s="417"/>
      <c r="MI692" s="417"/>
      <c r="MJ692" s="417"/>
      <c r="MK692" s="417"/>
      <c r="ML692" s="417"/>
      <c r="MM692" s="417"/>
      <c r="MN692" s="417"/>
      <c r="MO692" s="417"/>
      <c r="MP692" s="417"/>
      <c r="MQ692" s="417"/>
      <c r="MR692" s="417"/>
      <c r="MS692" s="417"/>
      <c r="MT692" s="417"/>
      <c r="MU692" s="417"/>
      <c r="MV692" s="417"/>
      <c r="MW692" s="417"/>
      <c r="MX692" s="417"/>
      <c r="MY692" s="417"/>
      <c r="MZ692" s="417"/>
      <c r="NA692" s="417"/>
      <c r="NB692" s="417"/>
      <c r="NC692" s="417"/>
      <c r="ND692" s="417"/>
      <c r="NE692" s="417"/>
      <c r="NF692" s="418"/>
      <c r="NG692" s="418"/>
      <c r="NH692" s="418"/>
      <c r="NI692" s="418"/>
      <c r="NJ692" s="418"/>
      <c r="NK692" s="417"/>
      <c r="NL692" s="417"/>
      <c r="NM692" s="418"/>
      <c r="NN692" s="418"/>
      <c r="NO692" s="417"/>
      <c r="NP692" s="417"/>
      <c r="NQ692" s="418"/>
      <c r="NR692" s="418"/>
      <c r="NS692" s="417"/>
      <c r="NT692" s="417"/>
      <c r="NU692" s="417"/>
      <c r="NV692" s="417"/>
      <c r="NW692" s="417"/>
      <c r="NX692" s="417"/>
      <c r="NY692" s="417"/>
      <c r="NZ692" s="418"/>
      <c r="OA692" s="418"/>
      <c r="OB692" s="417"/>
      <c r="OC692" s="417"/>
      <c r="OD692" s="418"/>
      <c r="OE692" s="418"/>
      <c r="OF692" s="417"/>
      <c r="OG692" s="417"/>
      <c r="OH692" s="417"/>
      <c r="OI692" s="417"/>
      <c r="OJ692" s="417"/>
      <c r="OK692" s="411"/>
      <c r="OL692" s="443"/>
      <c r="OM692" s="417"/>
      <c r="ON692" s="417"/>
      <c r="OO692" s="417"/>
      <c r="OP692" s="417"/>
      <c r="OQ692" s="417"/>
      <c r="OR692" s="417"/>
      <c r="OS692" s="417"/>
      <c r="OT692" s="416"/>
      <c r="OU692" s="416"/>
      <c r="OV692" s="416"/>
      <c r="OW692" s="416"/>
      <c r="OX692" s="416"/>
      <c r="OY692" s="416"/>
      <c r="OZ692" s="416"/>
      <c r="PA692" s="416"/>
      <c r="PB692" s="416"/>
      <c r="PC692" s="416"/>
      <c r="PD692" s="416"/>
      <c r="PE692" s="416"/>
      <c r="PF692" s="416"/>
      <c r="PG692" s="416"/>
      <c r="PH692" s="416"/>
      <c r="PI692" s="416"/>
      <c r="PJ692" s="416"/>
      <c r="PK692" s="416"/>
      <c r="PL692" s="416"/>
      <c r="PM692" s="416"/>
      <c r="PN692" s="416"/>
      <c r="PO692" s="416"/>
      <c r="PP692" s="416"/>
      <c r="PQ692" s="416"/>
      <c r="PR692" s="416"/>
      <c r="PS692" s="416"/>
      <c r="PT692" s="416"/>
      <c r="PU692" s="416"/>
      <c r="PV692" s="416"/>
      <c r="PW692" s="416"/>
      <c r="PX692" s="416"/>
      <c r="PY692" s="416"/>
      <c r="PZ692" s="416"/>
      <c r="QA692" s="416"/>
      <c r="QB692" s="416"/>
      <c r="QC692" s="416"/>
      <c r="QD692" s="416"/>
      <c r="QE692" s="416"/>
      <c r="QF692" s="416"/>
      <c r="QG692" s="416"/>
      <c r="QH692" s="416"/>
      <c r="QI692" s="416"/>
      <c r="QJ692" s="416"/>
      <c r="QK692" s="416"/>
      <c r="QL692" s="417"/>
      <c r="QM692" s="417"/>
      <c r="QN692" s="417"/>
      <c r="QO692" s="417"/>
      <c r="QP692" s="417"/>
      <c r="QQ692" s="417"/>
      <c r="QR692" s="417"/>
      <c r="QS692" s="417"/>
      <c r="QT692" s="417"/>
      <c r="QU692" s="417"/>
      <c r="QV692" s="417"/>
      <c r="QW692" s="417"/>
      <c r="QX692" s="417"/>
      <c r="QY692" s="417"/>
      <c r="QZ692" s="417"/>
      <c r="RA692" s="417"/>
      <c r="RB692" s="417"/>
      <c r="RC692" s="417"/>
      <c r="RD692" s="417"/>
      <c r="RE692" s="417"/>
      <c r="RF692" s="417"/>
      <c r="RG692" s="417"/>
      <c r="RH692" s="417"/>
      <c r="RI692" s="417"/>
      <c r="RJ692" s="418"/>
      <c r="RK692" s="418"/>
      <c r="RL692" s="418"/>
      <c r="RM692" s="418"/>
      <c r="RN692" s="418"/>
      <c r="RO692" s="417"/>
      <c r="RP692" s="417"/>
      <c r="RQ692" s="418"/>
      <c r="RR692" s="418"/>
      <c r="RS692" s="417"/>
      <c r="RT692" s="417"/>
      <c r="RU692" s="418"/>
      <c r="RV692" s="418"/>
      <c r="RW692" s="417"/>
      <c r="RX692" s="417"/>
      <c r="RY692" s="417"/>
      <c r="RZ692" s="417"/>
      <c r="SA692" s="417"/>
      <c r="SB692" s="417"/>
      <c r="SC692" s="417"/>
      <c r="SD692" s="418"/>
      <c r="SE692" s="418"/>
      <c r="SF692" s="417"/>
      <c r="SG692" s="417"/>
      <c r="SH692" s="418"/>
      <c r="SI692" s="418"/>
      <c r="SJ692" s="417"/>
      <c r="SK692" s="417"/>
      <c r="SL692" s="417"/>
      <c r="SM692" s="417"/>
      <c r="SN692" s="417"/>
      <c r="SO692" s="411"/>
      <c r="SP692" s="443"/>
      <c r="SQ692" s="417"/>
      <c r="SR692" s="417"/>
      <c r="SS692" s="417"/>
      <c r="ST692" s="417"/>
      <c r="SU692" s="417"/>
      <c r="SV692" s="417"/>
      <c r="SW692" s="417"/>
      <c r="SX692" s="416"/>
      <c r="SY692" s="416"/>
      <c r="SZ692" s="416"/>
      <c r="TA692" s="416"/>
      <c r="TB692" s="416"/>
      <c r="TC692" s="416"/>
      <c r="TD692" s="416"/>
      <c r="TE692" s="416"/>
      <c r="TF692" s="416"/>
      <c r="TG692" s="416"/>
      <c r="TH692" s="416"/>
      <c r="TI692" s="416"/>
      <c r="TJ692" s="416"/>
      <c r="TK692" s="416"/>
      <c r="TL692" s="416"/>
      <c r="TM692" s="416"/>
      <c r="TN692" s="416"/>
      <c r="TO692" s="416"/>
      <c r="TP692" s="416"/>
      <c r="TQ692" s="416"/>
      <c r="TR692" s="416"/>
      <c r="TS692" s="416"/>
      <c r="TT692" s="416"/>
      <c r="TU692" s="416"/>
      <c r="TV692" s="416"/>
      <c r="TW692" s="416"/>
      <c r="TX692" s="416"/>
      <c r="TY692" s="416"/>
      <c r="TZ692" s="416"/>
      <c r="UA692" s="416"/>
      <c r="UB692" s="416"/>
      <c r="UC692" s="416"/>
      <c r="UD692" s="416"/>
      <c r="UE692" s="416"/>
      <c r="UF692" s="416"/>
      <c r="UG692" s="416"/>
      <c r="UH692" s="416"/>
      <c r="UI692" s="416"/>
      <c r="UJ692" s="416"/>
      <c r="UK692" s="416"/>
      <c r="UL692" s="416"/>
      <c r="UM692" s="416"/>
      <c r="UN692" s="416"/>
      <c r="UO692" s="416"/>
      <c r="UP692" s="417"/>
      <c r="UQ692" s="417"/>
      <c r="UR692" s="417"/>
      <c r="US692" s="417"/>
      <c r="UT692" s="417"/>
      <c r="UU692" s="417"/>
      <c r="UV692" s="417"/>
      <c r="UW692" s="417"/>
      <c r="UX692" s="417"/>
      <c r="UY692" s="417"/>
      <c r="UZ692" s="417"/>
      <c r="VA692" s="417"/>
      <c r="VB692" s="417"/>
      <c r="VC692" s="417"/>
      <c r="VD692" s="417"/>
      <c r="VE692" s="417"/>
      <c r="VF692" s="417"/>
      <c r="VG692" s="417"/>
      <c r="VH692" s="417"/>
      <c r="VI692" s="417"/>
      <c r="VJ692" s="417"/>
      <c r="VK692" s="417"/>
      <c r="VL692" s="417"/>
      <c r="VM692" s="417"/>
      <c r="VN692" s="418"/>
      <c r="VO692" s="418"/>
      <c r="VP692" s="418"/>
      <c r="VQ692" s="418"/>
      <c r="VR692" s="418"/>
      <c r="VS692" s="417"/>
      <c r="VT692" s="417"/>
      <c r="VU692" s="418"/>
      <c r="VV692" s="418"/>
      <c r="VW692" s="417"/>
      <c r="VX692" s="417"/>
      <c r="VY692" s="418"/>
      <c r="VZ692" s="418"/>
      <c r="WA692" s="417"/>
      <c r="WB692" s="417"/>
      <c r="WC692" s="417"/>
      <c r="WD692" s="417"/>
      <c r="WE692" s="417"/>
      <c r="WF692" s="417"/>
      <c r="WG692" s="417"/>
      <c r="WH692" s="418"/>
      <c r="WI692" s="418"/>
      <c r="WJ692" s="417"/>
      <c r="WK692" s="417"/>
      <c r="WL692" s="418"/>
      <c r="WM692" s="418"/>
      <c r="WN692" s="417"/>
      <c r="WO692" s="417"/>
      <c r="WP692" s="417"/>
      <c r="WQ692" s="417"/>
      <c r="WR692" s="417"/>
      <c r="WS692" s="411"/>
      <c r="WT692" s="443"/>
      <c r="WU692" s="417"/>
      <c r="WV692" s="417"/>
      <c r="WW692" s="417"/>
      <c r="WX692" s="417"/>
      <c r="WY692" s="417"/>
      <c r="WZ692" s="417"/>
      <c r="XA692" s="417"/>
      <c r="XB692" s="416"/>
      <c r="XC692" s="416"/>
      <c r="XD692" s="416"/>
      <c r="XE692" s="416"/>
      <c r="XF692" s="416"/>
      <c r="XG692" s="416"/>
      <c r="XH692" s="416"/>
      <c r="XI692" s="416"/>
      <c r="XJ692" s="416"/>
      <c r="XK692" s="416"/>
      <c r="XL692" s="416"/>
      <c r="XM692" s="416"/>
      <c r="XN692" s="416"/>
      <c r="XO692" s="416"/>
      <c r="XP692" s="416"/>
      <c r="XQ692" s="416"/>
      <c r="XR692" s="416"/>
      <c r="XS692" s="416"/>
      <c r="XT692" s="416"/>
      <c r="XU692" s="416"/>
      <c r="XV692" s="416"/>
      <c r="XW692" s="416"/>
      <c r="XX692" s="416"/>
      <c r="XY692" s="416"/>
      <c r="XZ692" s="416"/>
      <c r="YA692" s="416"/>
      <c r="YB692" s="416"/>
      <c r="YC692" s="416"/>
      <c r="YD692" s="416"/>
      <c r="YE692" s="416"/>
      <c r="YF692" s="416"/>
      <c r="YG692" s="416"/>
      <c r="YH692" s="416"/>
      <c r="YI692" s="416"/>
      <c r="YJ692" s="416"/>
      <c r="YK692" s="416"/>
      <c r="YL692" s="416"/>
      <c r="YM692" s="416"/>
      <c r="YN692" s="416"/>
      <c r="YO692" s="416"/>
      <c r="YP692" s="416"/>
      <c r="YQ692" s="416"/>
      <c r="YR692" s="416"/>
      <c r="YS692" s="416"/>
      <c r="YT692" s="417"/>
      <c r="YU692" s="417"/>
      <c r="YV692" s="417"/>
      <c r="YW692" s="417"/>
      <c r="YX692" s="417"/>
      <c r="YY692" s="417"/>
      <c r="YZ692" s="417"/>
      <c r="ZA692" s="417"/>
      <c r="ZB692" s="417"/>
      <c r="ZC692" s="417"/>
      <c r="ZD692" s="417"/>
      <c r="ZE692" s="417"/>
      <c r="ZF692" s="417"/>
      <c r="ZG692" s="417"/>
      <c r="ZH692" s="417"/>
      <c r="ZI692" s="417"/>
      <c r="ZJ692" s="417"/>
      <c r="ZK692" s="417"/>
      <c r="ZL692" s="417"/>
      <c r="ZM692" s="417"/>
      <c r="ZN692" s="417"/>
      <c r="ZO692" s="417"/>
      <c r="ZP692" s="417"/>
      <c r="ZQ692" s="417"/>
      <c r="ZR692" s="418"/>
      <c r="ZS692" s="418"/>
      <c r="ZT692" s="418"/>
      <c r="ZU692" s="418"/>
      <c r="ZV692" s="418"/>
      <c r="ZW692" s="417"/>
      <c r="ZX692" s="417"/>
      <c r="ZY692" s="418"/>
      <c r="ZZ692" s="418"/>
      <c r="AAA692" s="417"/>
      <c r="AAB692" s="417"/>
      <c r="AAC692" s="418"/>
      <c r="AAD692" s="418"/>
      <c r="AAE692" s="417"/>
      <c r="AAF692" s="417"/>
      <c r="AAG692" s="417"/>
      <c r="AAH692" s="417"/>
      <c r="AAI692" s="417"/>
      <c r="AAJ692" s="417"/>
      <c r="AAK692" s="417"/>
      <c r="AAL692" s="418"/>
      <c r="AAM692" s="418"/>
      <c r="AAN692" s="417"/>
      <c r="AAO692" s="417"/>
      <c r="AAP692" s="418"/>
      <c r="AAQ692" s="418"/>
      <c r="AAR692" s="417"/>
      <c r="AAS692" s="417"/>
      <c r="AAT692" s="417"/>
      <c r="AAU692" s="417"/>
      <c r="AAV692" s="417"/>
      <c r="AAW692" s="411"/>
      <c r="AAX692" s="443"/>
      <c r="AAY692" s="417"/>
      <c r="AAZ692" s="417"/>
      <c r="ABA692" s="417"/>
      <c r="ABB692" s="417"/>
      <c r="ABC692" s="417"/>
      <c r="ABD692" s="417"/>
      <c r="ABE692" s="417"/>
      <c r="ABF692" s="416"/>
      <c r="ABG692" s="416"/>
      <c r="ABH692" s="416"/>
      <c r="ABI692" s="416"/>
      <c r="ABJ692" s="416"/>
      <c r="ABK692" s="416"/>
      <c r="ABL692" s="416"/>
      <c r="ABM692" s="416"/>
      <c r="ABN692" s="416"/>
      <c r="ABO692" s="416"/>
      <c r="ABP692" s="416"/>
      <c r="ABQ692" s="416"/>
      <c r="ABR692" s="416"/>
      <c r="ABS692" s="416"/>
      <c r="ABT692" s="416"/>
      <c r="ABU692" s="416"/>
      <c r="ABV692" s="416"/>
      <c r="ABW692" s="416"/>
      <c r="ABX692" s="416"/>
      <c r="ABY692" s="416"/>
      <c r="ABZ692" s="416"/>
      <c r="ACA692" s="416"/>
      <c r="ACB692" s="416"/>
      <c r="ACC692" s="416"/>
      <c r="ACD692" s="416"/>
      <c r="ACE692" s="416"/>
      <c r="ACF692" s="416"/>
      <c r="ACG692" s="416"/>
      <c r="ACH692" s="416"/>
      <c r="ACI692" s="416"/>
      <c r="ACJ692" s="416"/>
      <c r="ACK692" s="416"/>
      <c r="ACL692" s="416"/>
      <c r="ACM692" s="416"/>
      <c r="ACN692" s="416"/>
      <c r="ACO692" s="416"/>
      <c r="ACP692" s="416"/>
      <c r="ACQ692" s="416"/>
      <c r="ACR692" s="416"/>
      <c r="ACS692" s="416"/>
      <c r="ACT692" s="416"/>
      <c r="ACU692" s="416"/>
      <c r="ACV692" s="416"/>
      <c r="ACW692" s="416"/>
      <c r="ACX692" s="417"/>
      <c r="ACY692" s="417"/>
      <c r="ACZ692" s="417"/>
      <c r="ADA692" s="417"/>
      <c r="ADB692" s="417"/>
      <c r="ADC692" s="417"/>
      <c r="ADD692" s="417"/>
      <c r="ADE692" s="417"/>
      <c r="ADF692" s="417"/>
      <c r="ADG692" s="417"/>
      <c r="ADH692" s="417"/>
      <c r="ADI692" s="417"/>
      <c r="ADJ692" s="417"/>
      <c r="ADK692" s="417"/>
      <c r="ADL692" s="417"/>
      <c r="ADM692" s="417"/>
      <c r="ADN692" s="417"/>
      <c r="ADO692" s="417"/>
      <c r="ADP692" s="417"/>
      <c r="ADQ692" s="417"/>
      <c r="ADR692" s="417"/>
      <c r="ADS692" s="417"/>
      <c r="ADT692" s="417"/>
      <c r="ADU692" s="417"/>
      <c r="ADV692" s="418"/>
      <c r="ADW692" s="418"/>
      <c r="ADX692" s="418"/>
      <c r="ADY692" s="418"/>
      <c r="ADZ692" s="418"/>
      <c r="AEA692" s="417"/>
      <c r="AEB692" s="417"/>
      <c r="AEC692" s="418"/>
      <c r="AED692" s="418"/>
      <c r="AEE692" s="417"/>
      <c r="AEF692" s="417"/>
      <c r="AEG692" s="418"/>
      <c r="AEH692" s="418"/>
      <c r="AEI692" s="417"/>
      <c r="AEJ692" s="417"/>
      <c r="AEK692" s="417"/>
      <c r="AEL692" s="417"/>
      <c r="AEM692" s="417"/>
      <c r="AEN692" s="417"/>
      <c r="AEO692" s="417"/>
      <c r="AEP692" s="418"/>
      <c r="AEQ692" s="418"/>
      <c r="AER692" s="417"/>
      <c r="AES692" s="417"/>
      <c r="AET692" s="418"/>
      <c r="AEU692" s="418"/>
      <c r="AEV692" s="417"/>
      <c r="AEW692" s="417"/>
      <c r="AEX692" s="417"/>
      <c r="AEY692" s="417"/>
      <c r="AEZ692" s="417"/>
      <c r="AFA692" s="411"/>
      <c r="AFB692" s="443"/>
      <c r="AFC692" s="417"/>
      <c r="AFD692" s="417"/>
      <c r="AFE692" s="417"/>
      <c r="AFF692" s="417"/>
      <c r="AFG692" s="417"/>
      <c r="AFH692" s="417"/>
      <c r="AFI692" s="417"/>
      <c r="AFJ692" s="416"/>
      <c r="AFK692" s="416"/>
      <c r="AFL692" s="416"/>
      <c r="AFM692" s="416"/>
      <c r="AFN692" s="416"/>
      <c r="AFO692" s="416"/>
      <c r="AFP692" s="416"/>
      <c r="AFQ692" s="416"/>
      <c r="AFR692" s="416"/>
      <c r="AFS692" s="416"/>
      <c r="AFT692" s="416"/>
      <c r="AFU692" s="416"/>
      <c r="AFV692" s="416"/>
      <c r="AFW692" s="416"/>
      <c r="AFX692" s="416"/>
      <c r="AFY692" s="416"/>
      <c r="AFZ692" s="416"/>
      <c r="AGA692" s="416"/>
      <c r="AGB692" s="416"/>
      <c r="AGC692" s="416"/>
      <c r="AGD692" s="416"/>
      <c r="AGE692" s="416"/>
      <c r="AGF692" s="416"/>
      <c r="AGG692" s="416"/>
      <c r="AGH692" s="416"/>
      <c r="AGI692" s="416"/>
      <c r="AGJ692" s="416"/>
      <c r="AGK692" s="416"/>
      <c r="AGL692" s="416"/>
      <c r="AGM692" s="416"/>
      <c r="AGN692" s="416"/>
      <c r="AGO692" s="416"/>
      <c r="AGP692" s="416"/>
      <c r="AGQ692" s="416"/>
      <c r="AGR692" s="416"/>
      <c r="AGS692" s="416"/>
      <c r="AGT692" s="416"/>
      <c r="AGU692" s="416"/>
      <c r="AGV692" s="416"/>
      <c r="AGW692" s="416"/>
      <c r="AGX692" s="416"/>
      <c r="AGY692" s="416"/>
      <c r="AGZ692" s="416"/>
      <c r="AHA692" s="416"/>
      <c r="AHB692" s="417"/>
      <c r="AHC692" s="417"/>
      <c r="AHD692" s="417"/>
      <c r="AHE692" s="417"/>
      <c r="AHF692" s="417"/>
      <c r="AHG692" s="417"/>
      <c r="AHH692" s="417"/>
      <c r="AHI692" s="417"/>
      <c r="AHJ692" s="417"/>
      <c r="AHK692" s="417"/>
      <c r="AHL692" s="417"/>
      <c r="AHM692" s="417"/>
      <c r="AHN692" s="417"/>
      <c r="AHO692" s="417"/>
      <c r="AHP692" s="417"/>
      <c r="AHQ692" s="417"/>
      <c r="AHR692" s="417"/>
      <c r="AHS692" s="417"/>
      <c r="AHT692" s="417"/>
      <c r="AHU692" s="417"/>
      <c r="AHV692" s="417"/>
      <c r="AHW692" s="417"/>
      <c r="AHX692" s="417"/>
      <c r="AHY692" s="417"/>
      <c r="AHZ692" s="418"/>
      <c r="AIA692" s="418"/>
      <c r="AIB692" s="418"/>
      <c r="AIC692" s="418"/>
      <c r="AID692" s="418"/>
      <c r="AIE692" s="417"/>
      <c r="AIF692" s="417"/>
      <c r="AIG692" s="418"/>
      <c r="AIH692" s="418"/>
      <c r="AII692" s="417"/>
      <c r="AIJ692" s="417"/>
      <c r="AIK692" s="418"/>
      <c r="AIL692" s="418"/>
      <c r="AIM692" s="417"/>
      <c r="AIN692" s="417"/>
      <c r="AIO692" s="417"/>
      <c r="AIP692" s="417"/>
      <c r="AIQ692" s="417"/>
      <c r="AIR692" s="417"/>
      <c r="AIS692" s="417"/>
      <c r="AIT692" s="418"/>
      <c r="AIU692" s="418"/>
      <c r="AIV692" s="417"/>
      <c r="AIW692" s="417"/>
      <c r="AIX692" s="418"/>
      <c r="AIY692" s="418"/>
      <c r="AIZ692" s="417"/>
      <c r="AJA692" s="417"/>
      <c r="AJB692" s="417"/>
      <c r="AJC692" s="417"/>
      <c r="AJD692" s="417"/>
      <c r="AJE692" s="411"/>
      <c r="AJF692" s="443"/>
      <c r="AJG692" s="417"/>
      <c r="AJH692" s="417"/>
      <c r="AJI692" s="417"/>
      <c r="AJJ692" s="417"/>
      <c r="AJK692" s="417"/>
      <c r="AJL692" s="417"/>
      <c r="AJM692" s="417"/>
      <c r="AJN692" s="416"/>
      <c r="AJO692" s="416"/>
      <c r="AJP692" s="416"/>
      <c r="AJQ692" s="416"/>
      <c r="AJR692" s="416"/>
      <c r="AJS692" s="416"/>
      <c r="AJT692" s="416"/>
      <c r="AJU692" s="416"/>
      <c r="AJV692" s="416"/>
      <c r="AJW692" s="416"/>
      <c r="AJX692" s="416"/>
      <c r="AJY692" s="416"/>
      <c r="AJZ692" s="416"/>
      <c r="AKA692" s="416"/>
      <c r="AKB692" s="416"/>
      <c r="AKC692" s="416"/>
      <c r="AKD692" s="416"/>
      <c r="AKE692" s="416"/>
      <c r="AKF692" s="416"/>
      <c r="AKG692" s="416"/>
      <c r="AKH692" s="416"/>
      <c r="AKI692" s="416"/>
      <c r="AKJ692" s="416"/>
      <c r="AKK692" s="416"/>
      <c r="AKL692" s="416"/>
      <c r="AKM692" s="416"/>
      <c r="AKN692" s="416"/>
      <c r="AKO692" s="416"/>
      <c r="AKP692" s="416"/>
      <c r="AKQ692" s="416"/>
      <c r="AKR692" s="416"/>
      <c r="AKS692" s="416"/>
      <c r="AKT692" s="416"/>
      <c r="AKU692" s="416"/>
      <c r="AKV692" s="416"/>
      <c r="AKW692" s="416"/>
      <c r="AKX692" s="416"/>
      <c r="AKY692" s="416"/>
      <c r="AKZ692" s="416"/>
      <c r="ALA692" s="416"/>
      <c r="ALB692" s="416"/>
      <c r="ALC692" s="416"/>
      <c r="ALD692" s="416"/>
      <c r="ALE692" s="416"/>
      <c r="ALF692" s="417"/>
      <c r="ALG692" s="417"/>
      <c r="ALH692" s="417"/>
      <c r="ALI692" s="417"/>
      <c r="ALJ692" s="417"/>
      <c r="ALK692" s="417"/>
      <c r="ALL692" s="417"/>
      <c r="ALM692" s="417"/>
      <c r="ALN692" s="417"/>
      <c r="ALO692" s="417"/>
      <c r="ALP692" s="417"/>
      <c r="ALQ692" s="417"/>
      <c r="ALR692" s="417"/>
      <c r="ALS692" s="417"/>
      <c r="ALT692" s="417"/>
      <c r="ALU692" s="417"/>
      <c r="ALV692" s="417"/>
      <c r="ALW692" s="417"/>
      <c r="ALX692" s="417"/>
      <c r="ALY692" s="417"/>
      <c r="ALZ692" s="417"/>
      <c r="AMA692" s="417"/>
      <c r="AMB692" s="417"/>
      <c r="AMC692" s="417"/>
      <c r="AMD692" s="418"/>
      <c r="AME692" s="418"/>
      <c r="AMF692" s="418"/>
      <c r="AMG692" s="418"/>
      <c r="AMH692" s="418"/>
      <c r="AMI692" s="417"/>
      <c r="AMJ692" s="417"/>
      <c r="AMK692" s="418"/>
      <c r="AML692" s="418"/>
      <c r="AMM692" s="417"/>
      <c r="AMN692" s="417"/>
      <c r="AMO692" s="418"/>
      <c r="AMP692" s="418"/>
      <c r="AMQ692" s="417"/>
      <c r="AMR692" s="417"/>
      <c r="AMS692" s="417"/>
      <c r="AMT692" s="417"/>
      <c r="AMU692" s="417"/>
      <c r="AMV692" s="417"/>
      <c r="AMW692" s="417"/>
      <c r="AMX692" s="418"/>
      <c r="AMY692" s="418"/>
      <c r="AMZ692" s="417"/>
      <c r="ANA692" s="417"/>
      <c r="ANB692" s="418"/>
      <c r="ANC692" s="418"/>
      <c r="AND692" s="417"/>
      <c r="ANE692" s="417"/>
      <c r="ANF692" s="417"/>
      <c r="ANG692" s="417"/>
      <c r="ANH692" s="417"/>
      <c r="ANI692" s="411"/>
      <c r="ANJ692" s="443"/>
      <c r="ANK692" s="417"/>
      <c r="ANL692" s="417"/>
      <c r="ANM692" s="417"/>
      <c r="ANN692" s="417"/>
      <c r="ANO692" s="417"/>
      <c r="ANP692" s="417"/>
      <c r="ANQ692" s="417"/>
      <c r="ANR692" s="416"/>
      <c r="ANS692" s="416"/>
      <c r="ANT692" s="416"/>
      <c r="ANU692" s="416"/>
      <c r="ANV692" s="416"/>
      <c r="ANW692" s="416"/>
      <c r="ANX692" s="416"/>
      <c r="ANY692" s="416"/>
      <c r="ANZ692" s="416"/>
      <c r="AOA692" s="416"/>
      <c r="AOB692" s="416"/>
      <c r="AOC692" s="416"/>
      <c r="AOD692" s="416"/>
      <c r="AOE692" s="416"/>
      <c r="AOF692" s="416"/>
      <c r="AOG692" s="416"/>
      <c r="AOH692" s="416"/>
      <c r="AOI692" s="416"/>
      <c r="AOJ692" s="416"/>
      <c r="AOK692" s="416"/>
      <c r="AOL692" s="416"/>
      <c r="AOM692" s="416"/>
      <c r="AON692" s="416"/>
      <c r="AOO692" s="416"/>
      <c r="AOP692" s="416"/>
      <c r="AOQ692" s="416"/>
      <c r="AOR692" s="416"/>
      <c r="AOS692" s="416"/>
      <c r="AOT692" s="416"/>
      <c r="AOU692" s="416"/>
      <c r="AOV692" s="416"/>
      <c r="AOW692" s="416"/>
      <c r="AOX692" s="416"/>
      <c r="AOY692" s="416"/>
      <c r="AOZ692" s="416"/>
      <c r="APA692" s="416"/>
      <c r="APB692" s="416"/>
      <c r="APC692" s="416"/>
      <c r="APD692" s="416"/>
      <c r="APE692" s="416"/>
      <c r="APF692" s="416"/>
      <c r="APG692" s="416"/>
      <c r="APH692" s="416"/>
      <c r="API692" s="416"/>
      <c r="APJ692" s="417"/>
      <c r="APK692" s="417"/>
      <c r="APL692" s="417"/>
      <c r="APM692" s="417"/>
      <c r="APN692" s="417"/>
      <c r="APO692" s="417"/>
      <c r="APP692" s="417"/>
      <c r="APQ692" s="417"/>
      <c r="APR692" s="417"/>
      <c r="APS692" s="417"/>
      <c r="APT692" s="417"/>
      <c r="APU692" s="417"/>
      <c r="APV692" s="417"/>
      <c r="APW692" s="417"/>
      <c r="APX692" s="417"/>
      <c r="APY692" s="417"/>
      <c r="APZ692" s="417"/>
      <c r="AQA692" s="417"/>
      <c r="AQB692" s="417"/>
      <c r="AQC692" s="417"/>
      <c r="AQD692" s="417"/>
      <c r="AQE692" s="417"/>
      <c r="AQF692" s="417"/>
      <c r="AQG692" s="417"/>
      <c r="AQH692" s="418"/>
      <c r="AQI692" s="418"/>
      <c r="AQJ692" s="418"/>
      <c r="AQK692" s="418"/>
      <c r="AQL692" s="418"/>
      <c r="AQM692" s="417"/>
      <c r="AQN692" s="417"/>
      <c r="AQO692" s="418"/>
      <c r="AQP692" s="418"/>
      <c r="AQQ692" s="417"/>
      <c r="AQR692" s="417"/>
      <c r="AQS692" s="418"/>
      <c r="AQT692" s="418"/>
      <c r="AQU692" s="417"/>
      <c r="AQV692" s="417"/>
      <c r="AQW692" s="417"/>
      <c r="AQX692" s="417"/>
      <c r="AQY692" s="417"/>
      <c r="AQZ692" s="417"/>
      <c r="ARA692" s="417"/>
      <c r="ARB692" s="418"/>
      <c r="ARC692" s="418"/>
      <c r="ARD692" s="417"/>
      <c r="ARE692" s="417"/>
      <c r="ARF692" s="418"/>
      <c r="ARG692" s="418"/>
      <c r="ARH692" s="417"/>
      <c r="ARI692" s="417"/>
      <c r="ARJ692" s="417"/>
      <c r="ARK692" s="417"/>
      <c r="ARL692" s="417"/>
      <c r="ARM692" s="411"/>
      <c r="ARN692" s="443"/>
      <c r="ARO692" s="417"/>
      <c r="ARP692" s="417"/>
      <c r="ARQ692" s="417"/>
      <c r="ARR692" s="417"/>
      <c r="ARS692" s="417"/>
      <c r="ART692" s="417"/>
      <c r="ARU692" s="417"/>
      <c r="ARV692" s="416"/>
      <c r="ARW692" s="416"/>
      <c r="ARX692" s="416"/>
      <c r="ARY692" s="416"/>
      <c r="ARZ692" s="416"/>
      <c r="ASA692" s="416"/>
      <c r="ASB692" s="416"/>
      <c r="ASC692" s="416"/>
      <c r="ASD692" s="416"/>
      <c r="ASE692" s="416"/>
      <c r="ASF692" s="416"/>
      <c r="ASG692" s="416"/>
      <c r="ASH692" s="416"/>
      <c r="ASI692" s="416"/>
      <c r="ASJ692" s="416"/>
      <c r="ASK692" s="416"/>
      <c r="ASL692" s="416"/>
      <c r="ASM692" s="416"/>
      <c r="ASN692" s="416"/>
      <c r="ASO692" s="416"/>
      <c r="ASP692" s="416"/>
      <c r="ASQ692" s="416"/>
      <c r="ASR692" s="416"/>
      <c r="ASS692" s="416"/>
      <c r="AST692" s="416"/>
      <c r="ASU692" s="416"/>
      <c r="ASV692" s="416"/>
      <c r="ASW692" s="416"/>
      <c r="ASX692" s="416"/>
      <c r="ASY692" s="416"/>
      <c r="ASZ692" s="416"/>
      <c r="ATA692" s="416"/>
      <c r="ATB692" s="416"/>
      <c r="ATC692" s="416"/>
      <c r="ATD692" s="416"/>
      <c r="ATE692" s="416"/>
      <c r="ATF692" s="416"/>
      <c r="ATG692" s="416"/>
      <c r="ATH692" s="416"/>
      <c r="ATI692" s="416"/>
      <c r="ATJ692" s="416"/>
      <c r="ATK692" s="416"/>
      <c r="ATL692" s="416"/>
      <c r="ATM692" s="416"/>
      <c r="ATN692" s="417"/>
      <c r="ATO692" s="417"/>
      <c r="ATP692" s="417"/>
      <c r="ATQ692" s="417"/>
      <c r="ATR692" s="417"/>
      <c r="ATS692" s="417"/>
      <c r="ATT692" s="417"/>
      <c r="ATU692" s="417"/>
      <c r="ATV692" s="417"/>
      <c r="ATW692" s="417"/>
      <c r="ATX692" s="417"/>
      <c r="ATY692" s="417"/>
      <c r="ATZ692" s="417"/>
      <c r="AUA692" s="417"/>
      <c r="AUB692" s="417"/>
      <c r="AUC692" s="417"/>
      <c r="AUD692" s="417"/>
      <c r="AUE692" s="417"/>
      <c r="AUF692" s="417"/>
      <c r="AUG692" s="417"/>
      <c r="AUH692" s="417"/>
      <c r="AUI692" s="417"/>
      <c r="AUJ692" s="417"/>
      <c r="AUK692" s="417"/>
      <c r="AUL692" s="418"/>
      <c r="AUM692" s="418"/>
      <c r="AUN692" s="418"/>
      <c r="AUO692" s="418"/>
      <c r="AUP692" s="418"/>
      <c r="AUQ692" s="417"/>
      <c r="AUR692" s="417"/>
      <c r="AUS692" s="418"/>
      <c r="AUT692" s="418"/>
      <c r="AUU692" s="417"/>
      <c r="AUV692" s="417"/>
      <c r="AUW692" s="418"/>
      <c r="AUX692" s="418"/>
      <c r="AUY692" s="417"/>
      <c r="AUZ692" s="417"/>
      <c r="AVA692" s="417"/>
      <c r="AVB692" s="417"/>
      <c r="AVC692" s="417"/>
      <c r="AVD692" s="417"/>
      <c r="AVE692" s="417"/>
      <c r="AVF692" s="418"/>
      <c r="AVG692" s="418"/>
      <c r="AVH692" s="417"/>
      <c r="AVI692" s="417"/>
      <c r="AVJ692" s="418"/>
      <c r="AVK692" s="418"/>
      <c r="AVL692" s="417"/>
      <c r="AVM692" s="417"/>
      <c r="AVN692" s="417"/>
      <c r="AVO692" s="417"/>
      <c r="AVP692" s="417"/>
      <c r="AVQ692" s="411"/>
      <c r="AVR692" s="443"/>
      <c r="AVS692" s="417"/>
      <c r="AVT692" s="417"/>
      <c r="AVU692" s="417"/>
      <c r="AVV692" s="417"/>
      <c r="AVW692" s="417"/>
      <c r="AVX692" s="417"/>
      <c r="AVY692" s="417"/>
      <c r="AVZ692" s="416"/>
      <c r="AWA692" s="416"/>
      <c r="AWB692" s="416"/>
      <c r="AWC692" s="416"/>
      <c r="AWD692" s="416"/>
      <c r="AWE692" s="416"/>
      <c r="AWF692" s="416"/>
      <c r="AWG692" s="416"/>
      <c r="AWH692" s="416"/>
      <c r="AWI692" s="416"/>
      <c r="AWJ692" s="416"/>
      <c r="AWK692" s="416"/>
      <c r="AWL692" s="416"/>
      <c r="AWM692" s="416"/>
      <c r="AWN692" s="416"/>
      <c r="AWO692" s="416"/>
      <c r="AWP692" s="416"/>
      <c r="AWQ692" s="416"/>
      <c r="AWR692" s="416"/>
      <c r="AWS692" s="416"/>
      <c r="AWT692" s="416"/>
      <c r="AWU692" s="416"/>
      <c r="AWV692" s="416"/>
      <c r="AWW692" s="416"/>
      <c r="AWX692" s="416"/>
      <c r="AWY692" s="416"/>
      <c r="AWZ692" s="416"/>
      <c r="AXA692" s="416"/>
      <c r="AXB692" s="416"/>
      <c r="AXC692" s="416"/>
      <c r="AXD692" s="416"/>
      <c r="AXE692" s="416"/>
      <c r="AXF692" s="416"/>
      <c r="AXG692" s="416"/>
      <c r="AXH692" s="416"/>
      <c r="AXI692" s="416"/>
      <c r="AXJ692" s="416"/>
      <c r="AXK692" s="416"/>
      <c r="AXL692" s="416"/>
      <c r="AXM692" s="416"/>
      <c r="AXN692" s="416"/>
      <c r="AXO692" s="416"/>
      <c r="AXP692" s="416"/>
      <c r="AXQ692" s="416"/>
      <c r="AXR692" s="417"/>
      <c r="AXS692" s="417"/>
      <c r="AXT692" s="417"/>
      <c r="AXU692" s="417"/>
      <c r="AXV692" s="417"/>
      <c r="AXW692" s="417"/>
      <c r="AXX692" s="417"/>
      <c r="AXY692" s="417"/>
      <c r="AXZ692" s="417"/>
      <c r="AYA692" s="417"/>
      <c r="AYB692" s="417"/>
      <c r="AYC692" s="417"/>
      <c r="AYD692" s="417"/>
      <c r="AYE692" s="417"/>
      <c r="AYF692" s="417"/>
      <c r="AYG692" s="417"/>
      <c r="AYH692" s="417"/>
      <c r="AYI692" s="417"/>
      <c r="AYJ692" s="417"/>
      <c r="AYK692" s="417"/>
      <c r="AYL692" s="417"/>
      <c r="AYM692" s="417"/>
      <c r="AYN692" s="417"/>
      <c r="AYO692" s="417"/>
      <c r="AYP692" s="418"/>
      <c r="AYQ692" s="418"/>
      <c r="AYR692" s="418"/>
      <c r="AYS692" s="418"/>
      <c r="AYT692" s="418"/>
      <c r="AYU692" s="417"/>
      <c r="AYV692" s="417"/>
      <c r="AYW692" s="418"/>
      <c r="AYX692" s="418"/>
      <c r="AYY692" s="417"/>
      <c r="AYZ692" s="417"/>
      <c r="AZA692" s="418"/>
      <c r="AZB692" s="418"/>
      <c r="AZC692" s="417"/>
      <c r="AZD692" s="417"/>
      <c r="AZE692" s="417"/>
      <c r="AZF692" s="417"/>
      <c r="AZG692" s="417"/>
      <c r="AZH692" s="417"/>
      <c r="AZI692" s="417"/>
      <c r="AZJ692" s="418"/>
      <c r="AZK692" s="418"/>
      <c r="AZL692" s="417"/>
      <c r="AZM692" s="417"/>
      <c r="AZN692" s="418"/>
      <c r="AZO692" s="418"/>
      <c r="AZP692" s="417"/>
      <c r="AZQ692" s="417"/>
      <c r="AZR692" s="417"/>
      <c r="AZS692" s="417"/>
      <c r="AZT692" s="417"/>
      <c r="AZU692" s="411"/>
      <c r="AZV692" s="443"/>
      <c r="AZW692" s="417"/>
      <c r="AZX692" s="417"/>
      <c r="AZY692" s="417"/>
      <c r="AZZ692" s="417"/>
      <c r="BAA692" s="417"/>
      <c r="BAB692" s="417"/>
      <c r="BAC692" s="417"/>
      <c r="BAD692" s="416"/>
      <c r="BAE692" s="416"/>
      <c r="BAF692" s="416"/>
      <c r="BAG692" s="416"/>
      <c r="BAH692" s="416"/>
      <c r="BAI692" s="416"/>
      <c r="BAJ692" s="416"/>
      <c r="BAK692" s="416"/>
      <c r="BAL692" s="416"/>
      <c r="BAM692" s="416"/>
      <c r="BAN692" s="416"/>
      <c r="BAO692" s="416"/>
      <c r="BAP692" s="416"/>
      <c r="BAQ692" s="416"/>
      <c r="BAR692" s="416"/>
      <c r="BAS692" s="416"/>
      <c r="BAT692" s="416"/>
      <c r="BAU692" s="416"/>
      <c r="BAV692" s="416"/>
      <c r="BAW692" s="416"/>
      <c r="BAX692" s="416"/>
      <c r="BAY692" s="416"/>
      <c r="BAZ692" s="416"/>
      <c r="BBA692" s="416"/>
      <c r="BBB692" s="416"/>
      <c r="BBC692" s="416"/>
      <c r="BBD692" s="416"/>
      <c r="BBE692" s="416"/>
      <c r="BBF692" s="416"/>
      <c r="BBG692" s="416"/>
      <c r="BBH692" s="416"/>
      <c r="BBI692" s="416"/>
      <c r="BBJ692" s="416"/>
      <c r="BBK692" s="416"/>
      <c r="BBL692" s="416"/>
      <c r="BBM692" s="416"/>
      <c r="BBN692" s="416"/>
      <c r="BBO692" s="416"/>
      <c r="BBP692" s="416"/>
      <c r="BBQ692" s="416"/>
      <c r="BBR692" s="416"/>
      <c r="BBS692" s="416"/>
      <c r="BBT692" s="416"/>
      <c r="BBU692" s="416"/>
      <c r="BBV692" s="417"/>
      <c r="BBW692" s="417"/>
      <c r="BBX692" s="417"/>
      <c r="BBY692" s="417"/>
      <c r="BBZ692" s="417"/>
      <c r="BCA692" s="417"/>
      <c r="BCB692" s="417"/>
      <c r="BCC692" s="417"/>
      <c r="BCD692" s="417"/>
      <c r="BCE692" s="417"/>
      <c r="BCF692" s="417"/>
      <c r="BCG692" s="417"/>
      <c r="BCH692" s="417"/>
      <c r="BCI692" s="417"/>
      <c r="BCJ692" s="417"/>
      <c r="BCK692" s="417"/>
      <c r="BCL692" s="417"/>
      <c r="BCM692" s="417"/>
      <c r="BCN692" s="417"/>
      <c r="BCO692" s="417"/>
      <c r="BCP692" s="417"/>
      <c r="BCQ692" s="417"/>
      <c r="BCR692" s="417"/>
      <c r="BCS692" s="417"/>
      <c r="BCT692" s="418"/>
      <c r="BCU692" s="418"/>
      <c r="BCV692" s="418"/>
      <c r="BCW692" s="418"/>
      <c r="BCX692" s="418"/>
      <c r="BCY692" s="417"/>
      <c r="BCZ692" s="417"/>
      <c r="BDA692" s="418"/>
      <c r="BDB692" s="418"/>
      <c r="BDC692" s="417"/>
      <c r="BDD692" s="417"/>
      <c r="BDE692" s="418"/>
      <c r="BDF692" s="418"/>
      <c r="BDG692" s="417"/>
      <c r="BDH692" s="417"/>
      <c r="BDI692" s="417"/>
      <c r="BDJ692" s="417"/>
      <c r="BDK692" s="417"/>
      <c r="BDL692" s="417"/>
      <c r="BDM692" s="417"/>
      <c r="BDN692" s="418"/>
      <c r="BDO692" s="418"/>
      <c r="BDP692" s="417"/>
      <c r="BDQ692" s="417"/>
      <c r="BDR692" s="418"/>
      <c r="BDS692" s="418"/>
      <c r="BDT692" s="417"/>
      <c r="BDU692" s="417"/>
      <c r="BDV692" s="417"/>
      <c r="BDW692" s="417"/>
      <c r="BDX692" s="417"/>
      <c r="BDY692" s="411"/>
      <c r="BDZ692" s="443"/>
      <c r="BEA692" s="417"/>
      <c r="BEB692" s="417"/>
      <c r="BEC692" s="417"/>
      <c r="BED692" s="417"/>
      <c r="BEE692" s="417"/>
      <c r="BEF692" s="417"/>
      <c r="BEG692" s="417"/>
      <c r="BEH692" s="416"/>
      <c r="BEI692" s="416"/>
      <c r="BEJ692" s="416"/>
      <c r="BEK692" s="416"/>
      <c r="BEL692" s="416"/>
      <c r="BEM692" s="416"/>
      <c r="BEN692" s="416"/>
      <c r="BEO692" s="416"/>
      <c r="BEP692" s="416"/>
      <c r="BEQ692" s="416"/>
      <c r="BER692" s="416"/>
      <c r="BES692" s="416"/>
      <c r="BET692" s="416"/>
      <c r="BEU692" s="416"/>
      <c r="BEV692" s="416"/>
      <c r="BEW692" s="416"/>
      <c r="BEX692" s="416"/>
      <c r="BEY692" s="416"/>
      <c r="BEZ692" s="416"/>
      <c r="BFA692" s="416"/>
      <c r="BFB692" s="416"/>
      <c r="BFC692" s="416"/>
      <c r="BFD692" s="416"/>
      <c r="BFE692" s="416"/>
      <c r="BFF692" s="416"/>
      <c r="BFG692" s="416"/>
      <c r="BFH692" s="416"/>
      <c r="BFI692" s="416"/>
      <c r="BFJ692" s="416"/>
      <c r="BFK692" s="416"/>
      <c r="BFL692" s="416"/>
      <c r="BFM692" s="416"/>
      <c r="BFN692" s="416"/>
      <c r="BFO692" s="416"/>
      <c r="BFP692" s="416"/>
      <c r="BFQ692" s="416"/>
      <c r="BFR692" s="416"/>
      <c r="BFS692" s="416"/>
      <c r="BFT692" s="416"/>
      <c r="BFU692" s="416"/>
      <c r="BFV692" s="416"/>
      <c r="BFW692" s="416"/>
      <c r="BFX692" s="416"/>
      <c r="BFY692" s="416"/>
      <c r="BFZ692" s="417"/>
      <c r="BGA692" s="417"/>
      <c r="BGB692" s="417"/>
      <c r="BGC692" s="417"/>
      <c r="BGD692" s="417"/>
      <c r="BGE692" s="417"/>
      <c r="BGF692" s="417"/>
      <c r="BGG692" s="417"/>
      <c r="BGH692" s="417"/>
      <c r="BGI692" s="417"/>
      <c r="BGJ692" s="417"/>
      <c r="BGK692" s="417"/>
      <c r="BGL692" s="417"/>
      <c r="BGM692" s="417"/>
      <c r="BGN692" s="417"/>
      <c r="BGO692" s="417"/>
      <c r="BGP692" s="417"/>
      <c r="BGQ692" s="417"/>
      <c r="BGR692" s="417"/>
      <c r="BGS692" s="417"/>
      <c r="BGT692" s="417"/>
      <c r="BGU692" s="417"/>
      <c r="BGV692" s="417"/>
      <c r="BGW692" s="417"/>
      <c r="BGX692" s="418"/>
      <c r="BGY692" s="418"/>
      <c r="BGZ692" s="418"/>
      <c r="BHA692" s="418"/>
      <c r="BHB692" s="418"/>
      <c r="BHC692" s="417"/>
      <c r="BHD692" s="417"/>
      <c r="BHE692" s="418"/>
      <c r="BHF692" s="418"/>
      <c r="BHG692" s="417"/>
      <c r="BHH692" s="417"/>
      <c r="BHI692" s="418"/>
      <c r="BHJ692" s="418"/>
      <c r="BHK692" s="417"/>
      <c r="BHL692" s="417"/>
      <c r="BHM692" s="417"/>
      <c r="BHN692" s="417"/>
      <c r="BHO692" s="417"/>
      <c r="BHP692" s="417"/>
      <c r="BHQ692" s="417"/>
      <c r="BHR692" s="418"/>
      <c r="BHS692" s="418"/>
      <c r="BHT692" s="417"/>
      <c r="BHU692" s="417"/>
      <c r="BHV692" s="418"/>
      <c r="BHW692" s="418"/>
      <c r="BHX692" s="417"/>
      <c r="BHY692" s="417"/>
      <c r="BHZ692" s="417"/>
      <c r="BIA692" s="417"/>
      <c r="BIB692" s="417"/>
      <c r="BIC692" s="411"/>
      <c r="BID692" s="443"/>
      <c r="BIE692" s="417"/>
      <c r="BIF692" s="417"/>
      <c r="BIG692" s="417"/>
      <c r="BIH692" s="417"/>
      <c r="BII692" s="417"/>
      <c r="BIJ692" s="417"/>
      <c r="BIK692" s="417"/>
      <c r="BIL692" s="416"/>
      <c r="BIM692" s="416"/>
      <c r="BIN692" s="416"/>
      <c r="BIO692" s="416"/>
      <c r="BIP692" s="416"/>
      <c r="BIQ692" s="416"/>
      <c r="BIR692" s="416"/>
      <c r="BIS692" s="416"/>
      <c r="BIT692" s="416"/>
      <c r="BIU692" s="416"/>
      <c r="BIV692" s="416"/>
      <c r="BIW692" s="416"/>
      <c r="BIX692" s="416"/>
      <c r="BIY692" s="416"/>
      <c r="BIZ692" s="416"/>
      <c r="BJA692" s="416"/>
      <c r="BJB692" s="416"/>
      <c r="BJC692" s="416"/>
      <c r="BJD692" s="416"/>
      <c r="BJE692" s="416"/>
      <c r="BJF692" s="416"/>
      <c r="BJG692" s="416"/>
      <c r="BJH692" s="416"/>
      <c r="BJI692" s="416"/>
      <c r="BJJ692" s="416"/>
      <c r="BJK692" s="416"/>
      <c r="BJL692" s="416"/>
      <c r="BJM692" s="416"/>
      <c r="BJN692" s="416"/>
      <c r="BJO692" s="416"/>
      <c r="BJP692" s="416"/>
      <c r="BJQ692" s="416"/>
      <c r="BJR692" s="416"/>
      <c r="BJS692" s="416"/>
      <c r="BJT692" s="416"/>
      <c r="BJU692" s="416"/>
      <c r="BJV692" s="416"/>
      <c r="BJW692" s="416"/>
      <c r="BJX692" s="416"/>
      <c r="BJY692" s="416"/>
      <c r="BJZ692" s="416"/>
      <c r="BKA692" s="416"/>
      <c r="BKB692" s="416"/>
      <c r="BKC692" s="416"/>
      <c r="BKD692" s="417"/>
      <c r="BKE692" s="417"/>
      <c r="BKF692" s="417"/>
      <c r="BKG692" s="417"/>
      <c r="BKH692" s="417"/>
      <c r="BKI692" s="417"/>
      <c r="BKJ692" s="417"/>
      <c r="BKK692" s="417"/>
      <c r="BKL692" s="417"/>
      <c r="BKM692" s="417"/>
      <c r="BKN692" s="417"/>
      <c r="BKO692" s="417"/>
      <c r="BKP692" s="417"/>
      <c r="BKQ692" s="417"/>
      <c r="BKR692" s="417"/>
      <c r="BKS692" s="417"/>
      <c r="BKT692" s="417"/>
      <c r="BKU692" s="417"/>
      <c r="BKV692" s="417"/>
      <c r="BKW692" s="417"/>
      <c r="BKX692" s="417"/>
      <c r="BKY692" s="417"/>
      <c r="BKZ692" s="417"/>
      <c r="BLA692" s="417"/>
      <c r="BLB692" s="418"/>
      <c r="BLC692" s="418"/>
      <c r="BLD692" s="418"/>
      <c r="BLE692" s="418"/>
      <c r="BLF692" s="418"/>
      <c r="BLG692" s="417"/>
      <c r="BLH692" s="417"/>
      <c r="BLI692" s="418"/>
      <c r="BLJ692" s="418"/>
      <c r="BLK692" s="417"/>
      <c r="BLL692" s="417"/>
      <c r="BLM692" s="418"/>
      <c r="BLN692" s="418"/>
      <c r="BLO692" s="417"/>
      <c r="BLP692" s="417"/>
      <c r="BLQ692" s="417"/>
      <c r="BLR692" s="417"/>
      <c r="BLS692" s="417"/>
      <c r="BLT692" s="417"/>
      <c r="BLU692" s="417"/>
      <c r="BLV692" s="418"/>
      <c r="BLW692" s="418"/>
      <c r="BLX692" s="417"/>
      <c r="BLY692" s="417"/>
      <c r="BLZ692" s="418"/>
      <c r="BMA692" s="418"/>
      <c r="BMB692" s="417"/>
      <c r="BMC692" s="417"/>
      <c r="BMD692" s="417"/>
      <c r="BME692" s="417"/>
      <c r="BMF692" s="417"/>
      <c r="BMG692" s="411"/>
      <c r="BMH692" s="443"/>
      <c r="BMI692" s="417"/>
      <c r="BMJ692" s="417"/>
      <c r="BMK692" s="417"/>
      <c r="BML692" s="417"/>
      <c r="BMM692" s="417"/>
      <c r="BMN692" s="417"/>
      <c r="BMO692" s="417"/>
      <c r="BMP692" s="416"/>
      <c r="BMQ692" s="416"/>
      <c r="BMR692" s="416"/>
      <c r="BMS692" s="416"/>
      <c r="BMT692" s="416"/>
      <c r="BMU692" s="416"/>
      <c r="BMV692" s="416"/>
      <c r="BMW692" s="416"/>
      <c r="BMX692" s="416"/>
      <c r="BMY692" s="416"/>
      <c r="BMZ692" s="416"/>
      <c r="BNA692" s="416"/>
      <c r="BNB692" s="416"/>
      <c r="BNC692" s="416"/>
      <c r="BND692" s="416"/>
      <c r="BNE692" s="416"/>
      <c r="BNF692" s="416"/>
      <c r="BNG692" s="416"/>
      <c r="BNH692" s="416"/>
      <c r="BNI692" s="416"/>
      <c r="BNJ692" s="416"/>
      <c r="BNK692" s="416"/>
      <c r="BNL692" s="416"/>
      <c r="BNM692" s="416"/>
      <c r="BNN692" s="416"/>
      <c r="BNO692" s="416"/>
      <c r="BNP692" s="416"/>
      <c r="BNQ692" s="416"/>
      <c r="BNR692" s="416"/>
      <c r="BNS692" s="416"/>
      <c r="BNT692" s="416"/>
      <c r="BNU692" s="416"/>
      <c r="BNV692" s="416"/>
      <c r="BNW692" s="416"/>
      <c r="BNX692" s="416"/>
      <c r="BNY692" s="416"/>
      <c r="BNZ692" s="416"/>
      <c r="BOA692" s="416"/>
      <c r="BOB692" s="416"/>
      <c r="BOC692" s="416"/>
      <c r="BOD692" s="416"/>
      <c r="BOE692" s="416"/>
      <c r="BOF692" s="416"/>
      <c r="BOG692" s="416"/>
      <c r="BOH692" s="417"/>
      <c r="BOI692" s="417"/>
      <c r="BOJ692" s="417"/>
      <c r="BOK692" s="417"/>
      <c r="BOL692" s="417"/>
      <c r="BOM692" s="417"/>
      <c r="BON692" s="417"/>
      <c r="BOO692" s="417"/>
      <c r="BOP692" s="417"/>
      <c r="BOQ692" s="417"/>
      <c r="BOR692" s="417"/>
      <c r="BOS692" s="417"/>
      <c r="BOT692" s="417"/>
      <c r="BOU692" s="417"/>
      <c r="BOV692" s="417"/>
      <c r="BOW692" s="417"/>
      <c r="BOX692" s="417"/>
      <c r="BOY692" s="417"/>
      <c r="BOZ692" s="417"/>
      <c r="BPA692" s="417"/>
      <c r="BPB692" s="417"/>
      <c r="BPC692" s="417"/>
      <c r="BPD692" s="417"/>
      <c r="BPE692" s="417"/>
      <c r="BPF692" s="418"/>
      <c r="BPG692" s="418"/>
      <c r="BPH692" s="418"/>
      <c r="BPI692" s="418"/>
      <c r="BPJ692" s="418"/>
      <c r="BPK692" s="417"/>
      <c r="BPL692" s="417"/>
      <c r="BPM692" s="418"/>
      <c r="BPN692" s="418"/>
      <c r="BPO692" s="417"/>
      <c r="BPP692" s="417"/>
      <c r="BPQ692" s="418"/>
      <c r="BPR692" s="418"/>
      <c r="BPS692" s="417"/>
      <c r="BPT692" s="417"/>
      <c r="BPU692" s="417"/>
      <c r="BPV692" s="417"/>
      <c r="BPW692" s="417"/>
      <c r="BPX692" s="417"/>
      <c r="BPY692" s="417"/>
      <c r="BPZ692" s="418"/>
      <c r="BQA692" s="418"/>
      <c r="BQB692" s="417"/>
      <c r="BQC692" s="417"/>
      <c r="BQD692" s="418"/>
      <c r="BQE692" s="418"/>
      <c r="BQF692" s="417"/>
      <c r="BQG692" s="417"/>
      <c r="BQH692" s="417"/>
      <c r="BQI692" s="417"/>
      <c r="BQJ692" s="417"/>
      <c r="BQK692" s="411"/>
      <c r="BQL692" s="443"/>
      <c r="BQM692" s="417"/>
      <c r="BQN692" s="417"/>
      <c r="BQO692" s="417"/>
      <c r="BQP692" s="417"/>
      <c r="BQQ692" s="417"/>
      <c r="BQR692" s="417"/>
      <c r="BQS692" s="417"/>
      <c r="BQT692" s="416"/>
      <c r="BQU692" s="416"/>
      <c r="BQV692" s="416"/>
      <c r="BQW692" s="416"/>
      <c r="BQX692" s="416"/>
      <c r="BQY692" s="416"/>
      <c r="BQZ692" s="416"/>
      <c r="BRA692" s="416"/>
      <c r="BRB692" s="416"/>
      <c r="BRC692" s="416"/>
      <c r="BRD692" s="416"/>
      <c r="BRE692" s="416"/>
      <c r="BRF692" s="416"/>
      <c r="BRG692" s="416"/>
      <c r="BRH692" s="416"/>
      <c r="BRI692" s="416"/>
      <c r="BRJ692" s="416"/>
      <c r="BRK692" s="416"/>
      <c r="BRL692" s="416"/>
      <c r="BRM692" s="416"/>
      <c r="BRN692" s="416"/>
      <c r="BRO692" s="416"/>
      <c r="BRP692" s="416"/>
      <c r="BRQ692" s="416"/>
      <c r="BRR692" s="416"/>
      <c r="BRS692" s="416"/>
      <c r="BRT692" s="416"/>
      <c r="BRU692" s="416"/>
      <c r="BRV692" s="416"/>
      <c r="BRW692" s="416"/>
      <c r="BRX692" s="416"/>
      <c r="BRY692" s="416"/>
      <c r="BRZ692" s="416"/>
      <c r="BSA692" s="416"/>
      <c r="BSB692" s="416"/>
      <c r="BSC692" s="416"/>
      <c r="BSD692" s="416"/>
      <c r="BSE692" s="416"/>
      <c r="BSF692" s="416"/>
      <c r="BSG692" s="416"/>
      <c r="BSH692" s="416"/>
      <c r="BSI692" s="416"/>
      <c r="BSJ692" s="416"/>
      <c r="BSK692" s="416"/>
      <c r="BSL692" s="417"/>
      <c r="BSM692" s="417"/>
      <c r="BSN692" s="417"/>
      <c r="BSO692" s="417"/>
      <c r="BSP692" s="417"/>
      <c r="BSQ692" s="417"/>
      <c r="BSR692" s="417"/>
      <c r="BSS692" s="417"/>
      <c r="BST692" s="417"/>
      <c r="BSU692" s="417"/>
      <c r="BSV692" s="417"/>
      <c r="BSW692" s="417"/>
      <c r="BSX692" s="417"/>
      <c r="BSY692" s="417"/>
      <c r="BSZ692" s="417"/>
      <c r="BTA692" s="417"/>
      <c r="BTB692" s="417"/>
      <c r="BTC692" s="417"/>
      <c r="BTD692" s="417"/>
      <c r="BTE692" s="417"/>
      <c r="BTF692" s="417"/>
      <c r="BTG692" s="417"/>
      <c r="BTH692" s="417"/>
      <c r="BTI692" s="417"/>
      <c r="BTJ692" s="418"/>
      <c r="BTK692" s="418"/>
      <c r="BTL692" s="418"/>
      <c r="BTM692" s="418"/>
      <c r="BTN692" s="418"/>
      <c r="BTO692" s="417"/>
      <c r="BTP692" s="417"/>
      <c r="BTQ692" s="418"/>
      <c r="BTR692" s="418"/>
      <c r="BTS692" s="417"/>
      <c r="BTT692" s="417"/>
      <c r="BTU692" s="418"/>
      <c r="BTV692" s="418"/>
      <c r="BTW692" s="417"/>
      <c r="BTX692" s="417"/>
      <c r="BTY692" s="417"/>
      <c r="BTZ692" s="417"/>
      <c r="BUA692" s="417"/>
      <c r="BUB692" s="417"/>
      <c r="BUC692" s="417"/>
      <c r="BUD692" s="418"/>
      <c r="BUE692" s="418"/>
      <c r="BUF692" s="417"/>
      <c r="BUG692" s="417"/>
      <c r="BUH692" s="418"/>
      <c r="BUI692" s="418"/>
      <c r="BUJ692" s="417"/>
      <c r="BUK692" s="417"/>
      <c r="BUL692" s="417"/>
      <c r="BUM692" s="417"/>
      <c r="BUN692" s="417"/>
      <c r="BUO692" s="411"/>
      <c r="BUP692" s="443"/>
      <c r="BUQ692" s="417"/>
      <c r="BUR692" s="417"/>
      <c r="BUS692" s="417"/>
      <c r="BUT692" s="417"/>
      <c r="BUU692" s="417"/>
      <c r="BUV692" s="417"/>
      <c r="BUW692" s="417"/>
      <c r="BUX692" s="416"/>
      <c r="BUY692" s="416"/>
      <c r="BUZ692" s="416"/>
      <c r="BVA692" s="416"/>
      <c r="BVB692" s="416"/>
      <c r="BVC692" s="416"/>
      <c r="BVD692" s="416"/>
      <c r="BVE692" s="416"/>
      <c r="BVF692" s="416"/>
      <c r="BVG692" s="416"/>
      <c r="BVH692" s="416"/>
      <c r="BVI692" s="416"/>
      <c r="BVJ692" s="416"/>
      <c r="BVK692" s="416"/>
      <c r="BVL692" s="416"/>
      <c r="BVM692" s="416"/>
      <c r="BVN692" s="416"/>
      <c r="BVO692" s="416"/>
      <c r="BVP692" s="416"/>
      <c r="BVQ692" s="416"/>
      <c r="BVR692" s="416"/>
      <c r="BVS692" s="416"/>
      <c r="BVT692" s="416"/>
      <c r="BVU692" s="416"/>
      <c r="BVV692" s="416"/>
      <c r="BVW692" s="416"/>
      <c r="BVX692" s="416"/>
      <c r="BVY692" s="416"/>
      <c r="BVZ692" s="416"/>
      <c r="BWA692" s="416"/>
      <c r="BWB692" s="416"/>
      <c r="BWC692" s="416"/>
      <c r="BWD692" s="416"/>
      <c r="BWE692" s="416"/>
      <c r="BWF692" s="416"/>
      <c r="BWG692" s="416"/>
      <c r="BWH692" s="416"/>
      <c r="BWI692" s="416"/>
      <c r="BWJ692" s="416"/>
      <c r="BWK692" s="416"/>
      <c r="BWL692" s="416"/>
      <c r="BWM692" s="416"/>
      <c r="BWN692" s="416"/>
      <c r="BWO692" s="416"/>
      <c r="BWP692" s="417"/>
      <c r="BWQ692" s="417"/>
      <c r="BWR692" s="417"/>
      <c r="BWS692" s="417"/>
      <c r="BWT692" s="417"/>
      <c r="BWU692" s="417"/>
      <c r="BWV692" s="417"/>
      <c r="BWW692" s="417"/>
      <c r="BWX692" s="417"/>
      <c r="BWY692" s="417"/>
      <c r="BWZ692" s="417"/>
      <c r="BXA692" s="417"/>
      <c r="BXB692" s="417"/>
      <c r="BXC692" s="417"/>
      <c r="BXD692" s="417"/>
      <c r="BXE692" s="417"/>
      <c r="BXF692" s="417"/>
      <c r="BXG692" s="417"/>
      <c r="BXH692" s="417"/>
      <c r="BXI692" s="417"/>
      <c r="BXJ692" s="417"/>
      <c r="BXK692" s="417"/>
      <c r="BXL692" s="417"/>
      <c r="BXM692" s="417"/>
      <c r="BXN692" s="418"/>
      <c r="BXO692" s="418"/>
      <c r="BXP692" s="418"/>
      <c r="BXQ692" s="418"/>
      <c r="BXR692" s="418"/>
      <c r="BXS692" s="417"/>
      <c r="BXT692" s="417"/>
      <c r="BXU692" s="418"/>
      <c r="BXV692" s="418"/>
      <c r="BXW692" s="417"/>
      <c r="BXX692" s="417"/>
      <c r="BXY692" s="418"/>
      <c r="BXZ692" s="418"/>
      <c r="BYA692" s="417"/>
      <c r="BYB692" s="417"/>
      <c r="BYC692" s="417"/>
      <c r="BYD692" s="417"/>
      <c r="BYE692" s="417"/>
      <c r="BYF692" s="417"/>
      <c r="BYG692" s="417"/>
      <c r="BYH692" s="418"/>
      <c r="BYI692" s="418"/>
      <c r="BYJ692" s="417"/>
      <c r="BYK692" s="417"/>
      <c r="BYL692" s="418"/>
      <c r="BYM692" s="418"/>
      <c r="BYN692" s="417"/>
      <c r="BYO692" s="417"/>
      <c r="BYP692" s="417"/>
      <c r="BYQ692" s="417"/>
      <c r="BYR692" s="417"/>
      <c r="BYS692" s="411"/>
      <c r="BYT692" s="443"/>
      <c r="BYU692" s="417"/>
      <c r="BYV692" s="417"/>
      <c r="BYW692" s="417"/>
      <c r="BYX692" s="417"/>
      <c r="BYY692" s="417"/>
      <c r="BYZ692" s="417"/>
      <c r="BZA692" s="417"/>
      <c r="BZB692" s="416"/>
      <c r="BZC692" s="416"/>
      <c r="BZD692" s="416"/>
      <c r="BZE692" s="416"/>
      <c r="BZF692" s="416"/>
      <c r="BZG692" s="416"/>
      <c r="BZH692" s="416"/>
      <c r="BZI692" s="416"/>
      <c r="BZJ692" s="416"/>
      <c r="BZK692" s="416"/>
      <c r="BZL692" s="416"/>
      <c r="BZM692" s="416"/>
      <c r="BZN692" s="416"/>
      <c r="BZO692" s="416"/>
      <c r="BZP692" s="416"/>
      <c r="BZQ692" s="416"/>
      <c r="BZR692" s="416"/>
      <c r="BZS692" s="416"/>
      <c r="BZT692" s="416"/>
      <c r="BZU692" s="416"/>
      <c r="BZV692" s="416"/>
      <c r="BZW692" s="416"/>
      <c r="BZX692" s="416"/>
      <c r="BZY692" s="416"/>
      <c r="BZZ692" s="416"/>
      <c r="CAA692" s="416"/>
      <c r="CAB692" s="416"/>
      <c r="CAC692" s="416"/>
      <c r="CAD692" s="416"/>
      <c r="CAE692" s="416"/>
      <c r="CAF692" s="416"/>
      <c r="CAG692" s="416"/>
      <c r="CAH692" s="416"/>
      <c r="CAI692" s="416"/>
      <c r="CAJ692" s="416"/>
      <c r="CAK692" s="416"/>
      <c r="CAL692" s="416"/>
      <c r="CAM692" s="416"/>
      <c r="CAN692" s="416"/>
      <c r="CAO692" s="416"/>
      <c r="CAP692" s="416"/>
      <c r="CAQ692" s="416"/>
      <c r="CAR692" s="416"/>
      <c r="CAS692" s="416"/>
      <c r="CAT692" s="417"/>
      <c r="CAU692" s="417"/>
      <c r="CAV692" s="417"/>
      <c r="CAW692" s="417"/>
      <c r="CAX692" s="417"/>
      <c r="CAY692" s="417"/>
      <c r="CAZ692" s="417"/>
      <c r="CBA692" s="417"/>
      <c r="CBB692" s="417"/>
      <c r="CBC692" s="417"/>
      <c r="CBD692" s="417"/>
      <c r="CBE692" s="417"/>
      <c r="CBF692" s="417"/>
      <c r="CBG692" s="417"/>
      <c r="CBH692" s="417"/>
      <c r="CBI692" s="417"/>
      <c r="CBJ692" s="417"/>
      <c r="CBK692" s="417"/>
      <c r="CBL692" s="417"/>
      <c r="CBM692" s="417"/>
      <c r="CBN692" s="417"/>
      <c r="CBO692" s="417"/>
      <c r="CBP692" s="417"/>
      <c r="CBQ692" s="417"/>
      <c r="CBR692" s="418"/>
      <c r="CBS692" s="418"/>
      <c r="CBT692" s="418"/>
      <c r="CBU692" s="418"/>
      <c r="CBV692" s="418"/>
      <c r="CBW692" s="417"/>
      <c r="CBX692" s="417"/>
      <c r="CBY692" s="418"/>
      <c r="CBZ692" s="418"/>
      <c r="CCA692" s="417"/>
      <c r="CCB692" s="417"/>
      <c r="CCC692" s="418"/>
      <c r="CCD692" s="418"/>
      <c r="CCE692" s="417"/>
      <c r="CCF692" s="417"/>
      <c r="CCG692" s="417"/>
      <c r="CCH692" s="417"/>
      <c r="CCI692" s="417"/>
      <c r="CCJ692" s="417"/>
      <c r="CCK692" s="417"/>
      <c r="CCL692" s="418"/>
      <c r="CCM692" s="418"/>
      <c r="CCN692" s="417"/>
      <c r="CCO692" s="417"/>
      <c r="CCP692" s="418"/>
      <c r="CCQ692" s="418"/>
      <c r="CCR692" s="417"/>
      <c r="CCS692" s="417"/>
      <c r="CCT692" s="417"/>
      <c r="CCU692" s="417"/>
      <c r="CCV692" s="417"/>
      <c r="CCW692" s="411"/>
      <c r="CCX692" s="443"/>
      <c r="CCY692" s="417"/>
      <c r="CCZ692" s="417"/>
      <c r="CDA692" s="417"/>
      <c r="CDB692" s="417"/>
      <c r="CDC692" s="417"/>
      <c r="CDD692" s="417"/>
      <c r="CDE692" s="417"/>
      <c r="CDF692" s="416"/>
      <c r="CDG692" s="416"/>
      <c r="CDH692" s="416"/>
      <c r="CDI692" s="416"/>
      <c r="CDJ692" s="416"/>
      <c r="CDK692" s="416"/>
      <c r="CDL692" s="416"/>
      <c r="CDM692" s="416"/>
      <c r="CDN692" s="416"/>
      <c r="CDO692" s="416"/>
      <c r="CDP692" s="416"/>
      <c r="CDQ692" s="416"/>
      <c r="CDR692" s="416"/>
      <c r="CDS692" s="416"/>
      <c r="CDT692" s="416"/>
      <c r="CDU692" s="416"/>
      <c r="CDV692" s="416"/>
      <c r="CDW692" s="416"/>
      <c r="CDX692" s="416"/>
      <c r="CDY692" s="416"/>
      <c r="CDZ692" s="416"/>
      <c r="CEA692" s="416"/>
      <c r="CEB692" s="416"/>
      <c r="CEC692" s="416"/>
      <c r="CED692" s="416"/>
      <c r="CEE692" s="416"/>
      <c r="CEF692" s="416"/>
      <c r="CEG692" s="416"/>
      <c r="CEH692" s="416"/>
      <c r="CEI692" s="416"/>
      <c r="CEJ692" s="416"/>
      <c r="CEK692" s="416"/>
      <c r="CEL692" s="416"/>
      <c r="CEM692" s="416"/>
      <c r="CEN692" s="416"/>
      <c r="CEO692" s="416"/>
      <c r="CEP692" s="416"/>
      <c r="CEQ692" s="416"/>
      <c r="CER692" s="416"/>
      <c r="CES692" s="416"/>
      <c r="CET692" s="416"/>
      <c r="CEU692" s="416"/>
      <c r="CEV692" s="416"/>
      <c r="CEW692" s="416"/>
      <c r="CEX692" s="417"/>
      <c r="CEY692" s="417"/>
      <c r="CEZ692" s="417"/>
      <c r="CFA692" s="417"/>
      <c r="CFB692" s="417"/>
      <c r="CFC692" s="417"/>
      <c r="CFD692" s="417"/>
      <c r="CFE692" s="417"/>
      <c r="CFF692" s="417"/>
      <c r="CFG692" s="417"/>
      <c r="CFH692" s="417"/>
      <c r="CFI692" s="417"/>
      <c r="CFJ692" s="417"/>
      <c r="CFK692" s="417"/>
      <c r="CFL692" s="417"/>
      <c r="CFM692" s="417"/>
      <c r="CFN692" s="417"/>
      <c r="CFO692" s="417"/>
      <c r="CFP692" s="417"/>
      <c r="CFQ692" s="417"/>
      <c r="CFR692" s="417"/>
      <c r="CFS692" s="417"/>
      <c r="CFT692" s="417"/>
      <c r="CFU692" s="417"/>
      <c r="CFV692" s="418"/>
      <c r="CFW692" s="418"/>
      <c r="CFX692" s="418"/>
      <c r="CFY692" s="418"/>
      <c r="CFZ692" s="418"/>
      <c r="CGA692" s="417"/>
      <c r="CGB692" s="417"/>
      <c r="CGC692" s="418"/>
      <c r="CGD692" s="418"/>
      <c r="CGE692" s="417"/>
      <c r="CGF692" s="417"/>
      <c r="CGG692" s="418"/>
      <c r="CGH692" s="418"/>
      <c r="CGI692" s="417"/>
      <c r="CGJ692" s="417"/>
      <c r="CGK692" s="417"/>
      <c r="CGL692" s="417"/>
      <c r="CGM692" s="417"/>
      <c r="CGN692" s="417"/>
      <c r="CGO692" s="417"/>
      <c r="CGP692" s="418"/>
      <c r="CGQ692" s="418"/>
      <c r="CGR692" s="417"/>
      <c r="CGS692" s="417"/>
      <c r="CGT692" s="418"/>
      <c r="CGU692" s="418"/>
      <c r="CGV692" s="417"/>
      <c r="CGW692" s="417"/>
      <c r="CGX692" s="417"/>
      <c r="CGY692" s="417"/>
      <c r="CGZ692" s="417"/>
      <c r="CHA692" s="411"/>
      <c r="CHB692" s="443"/>
      <c r="CHC692" s="417"/>
      <c r="CHD692" s="417"/>
      <c r="CHE692" s="417"/>
      <c r="CHF692" s="417"/>
      <c r="CHG692" s="417"/>
      <c r="CHH692" s="417"/>
      <c r="CHI692" s="417"/>
      <c r="CHJ692" s="416"/>
      <c r="CHK692" s="416"/>
      <c r="CHL692" s="416"/>
      <c r="CHM692" s="416"/>
      <c r="CHN692" s="416"/>
      <c r="CHO692" s="416"/>
      <c r="CHP692" s="416"/>
      <c r="CHQ692" s="416"/>
      <c r="CHR692" s="416"/>
      <c r="CHS692" s="416"/>
      <c r="CHT692" s="416"/>
      <c r="CHU692" s="416"/>
      <c r="CHV692" s="416"/>
      <c r="CHW692" s="416"/>
      <c r="CHX692" s="416"/>
      <c r="CHY692" s="416"/>
      <c r="CHZ692" s="416"/>
      <c r="CIA692" s="416"/>
      <c r="CIB692" s="416"/>
      <c r="CIC692" s="416"/>
      <c r="CID692" s="416"/>
      <c r="CIE692" s="416"/>
      <c r="CIF692" s="416"/>
      <c r="CIG692" s="416"/>
      <c r="CIH692" s="416"/>
      <c r="CII692" s="416"/>
      <c r="CIJ692" s="416"/>
      <c r="CIK692" s="416"/>
      <c r="CIL692" s="416"/>
      <c r="CIM692" s="416"/>
      <c r="CIN692" s="416"/>
      <c r="CIO692" s="416"/>
      <c r="CIP692" s="416"/>
      <c r="CIQ692" s="416"/>
      <c r="CIR692" s="416"/>
      <c r="CIS692" s="416"/>
      <c r="CIT692" s="416"/>
      <c r="CIU692" s="416"/>
      <c r="CIV692" s="416"/>
      <c r="CIW692" s="416"/>
      <c r="CIX692" s="416"/>
      <c r="CIY692" s="416"/>
      <c r="CIZ692" s="416"/>
      <c r="CJA692" s="416"/>
      <c r="CJB692" s="417"/>
      <c r="CJC692" s="417"/>
      <c r="CJD692" s="417"/>
      <c r="CJE692" s="417"/>
      <c r="CJF692" s="417"/>
      <c r="CJG692" s="417"/>
      <c r="CJH692" s="417"/>
      <c r="CJI692" s="417"/>
      <c r="CJJ692" s="417"/>
      <c r="CJK692" s="417"/>
      <c r="CJL692" s="417"/>
      <c r="CJM692" s="417"/>
      <c r="CJN692" s="417"/>
      <c r="CJO692" s="417"/>
      <c r="CJP692" s="417"/>
      <c r="CJQ692" s="417"/>
      <c r="CJR692" s="417"/>
      <c r="CJS692" s="417"/>
      <c r="CJT692" s="417"/>
      <c r="CJU692" s="417"/>
      <c r="CJV692" s="417"/>
      <c r="CJW692" s="417"/>
      <c r="CJX692" s="417"/>
      <c r="CJY692" s="417"/>
      <c r="CJZ692" s="418"/>
      <c r="CKA692" s="418"/>
      <c r="CKB692" s="418"/>
      <c r="CKC692" s="418"/>
      <c r="CKD692" s="418"/>
      <c r="CKE692" s="417"/>
      <c r="CKF692" s="417"/>
      <c r="CKG692" s="418"/>
      <c r="CKH692" s="418"/>
      <c r="CKI692" s="417"/>
      <c r="CKJ692" s="417"/>
      <c r="CKK692" s="418"/>
      <c r="CKL692" s="418"/>
      <c r="CKM692" s="417"/>
      <c r="CKN692" s="417"/>
      <c r="CKO692" s="417"/>
      <c r="CKP692" s="417"/>
      <c r="CKQ692" s="417"/>
      <c r="CKR692" s="417"/>
      <c r="CKS692" s="417"/>
      <c r="CKT692" s="418"/>
      <c r="CKU692" s="418"/>
      <c r="CKV692" s="417"/>
      <c r="CKW692" s="417"/>
      <c r="CKX692" s="418"/>
      <c r="CKY692" s="418"/>
      <c r="CKZ692" s="417"/>
      <c r="CLA692" s="417"/>
      <c r="CLB692" s="417"/>
      <c r="CLC692" s="417"/>
      <c r="CLD692" s="417"/>
      <c r="CLE692" s="411"/>
      <c r="CLF692" s="443"/>
      <c r="CLG692" s="417"/>
      <c r="CLH692" s="417"/>
      <c r="CLI692" s="417"/>
      <c r="CLJ692" s="417"/>
      <c r="CLK692" s="417"/>
      <c r="CLL692" s="417"/>
      <c r="CLM692" s="417"/>
      <c r="CLN692" s="416"/>
      <c r="CLO692" s="416"/>
      <c r="CLP692" s="416"/>
      <c r="CLQ692" s="416"/>
      <c r="CLR692" s="416"/>
      <c r="CLS692" s="416"/>
      <c r="CLT692" s="416"/>
      <c r="CLU692" s="416"/>
      <c r="CLV692" s="416"/>
      <c r="CLW692" s="416"/>
      <c r="CLX692" s="416"/>
      <c r="CLY692" s="416"/>
      <c r="CLZ692" s="416"/>
      <c r="CMA692" s="416"/>
      <c r="CMB692" s="416"/>
      <c r="CMC692" s="416"/>
      <c r="CMD692" s="416"/>
      <c r="CME692" s="416"/>
      <c r="CMF692" s="416"/>
      <c r="CMG692" s="416"/>
      <c r="CMH692" s="416"/>
      <c r="CMI692" s="416"/>
      <c r="CMJ692" s="416"/>
      <c r="CMK692" s="416"/>
      <c r="CML692" s="416"/>
      <c r="CMM692" s="416"/>
      <c r="CMN692" s="416"/>
      <c r="CMO692" s="416"/>
      <c r="CMP692" s="416"/>
      <c r="CMQ692" s="416"/>
      <c r="CMR692" s="416"/>
      <c r="CMS692" s="416"/>
      <c r="CMT692" s="416"/>
      <c r="CMU692" s="416"/>
      <c r="CMV692" s="416"/>
      <c r="CMW692" s="416"/>
      <c r="CMX692" s="416"/>
      <c r="CMY692" s="416"/>
      <c r="CMZ692" s="416"/>
      <c r="CNA692" s="416"/>
      <c r="CNB692" s="416"/>
      <c r="CNC692" s="416"/>
      <c r="CND692" s="416"/>
      <c r="CNE692" s="416"/>
      <c r="CNF692" s="417"/>
      <c r="CNG692" s="417"/>
      <c r="CNH692" s="417"/>
      <c r="CNI692" s="417"/>
      <c r="CNJ692" s="417"/>
      <c r="CNK692" s="417"/>
      <c r="CNL692" s="417"/>
      <c r="CNM692" s="417"/>
      <c r="CNN692" s="417"/>
      <c r="CNO692" s="417"/>
      <c r="CNP692" s="417"/>
      <c r="CNQ692" s="417"/>
      <c r="CNR692" s="417"/>
      <c r="CNS692" s="417"/>
      <c r="CNT692" s="417"/>
      <c r="CNU692" s="417"/>
      <c r="CNV692" s="417"/>
      <c r="CNW692" s="417"/>
      <c r="CNX692" s="417"/>
      <c r="CNY692" s="417"/>
      <c r="CNZ692" s="417"/>
      <c r="COA692" s="417"/>
      <c r="COB692" s="417"/>
      <c r="COC692" s="417"/>
      <c r="COD692" s="418"/>
      <c r="COE692" s="418"/>
      <c r="COF692" s="418"/>
      <c r="COG692" s="418"/>
      <c r="COH692" s="418"/>
      <c r="COI692" s="417"/>
      <c r="COJ692" s="417"/>
      <c r="COK692" s="418"/>
      <c r="COL692" s="418"/>
      <c r="COM692" s="417"/>
      <c r="CON692" s="417"/>
      <c r="COO692" s="418"/>
      <c r="COP692" s="418"/>
      <c r="COQ692" s="417"/>
      <c r="COR692" s="417"/>
      <c r="COS692" s="417"/>
      <c r="COT692" s="417"/>
      <c r="COU692" s="417"/>
      <c r="COV692" s="417"/>
      <c r="COW692" s="417"/>
      <c r="COX692" s="418"/>
      <c r="COY692" s="418"/>
      <c r="COZ692" s="417"/>
      <c r="CPA692" s="417"/>
      <c r="CPB692" s="418"/>
      <c r="CPC692" s="418"/>
      <c r="CPD692" s="417"/>
      <c r="CPE692" s="417"/>
      <c r="CPF692" s="417"/>
      <c r="CPG692" s="417"/>
      <c r="CPH692" s="417"/>
      <c r="CPI692" s="411"/>
      <c r="CPJ692" s="443"/>
      <c r="CPK692" s="417"/>
      <c r="CPL692" s="417"/>
      <c r="CPM692" s="417"/>
      <c r="CPN692" s="417"/>
      <c r="CPO692" s="417"/>
      <c r="CPP692" s="417"/>
      <c r="CPQ692" s="417"/>
      <c r="CPR692" s="416"/>
      <c r="CPS692" s="416"/>
      <c r="CPT692" s="416"/>
      <c r="CPU692" s="416"/>
      <c r="CPV692" s="416"/>
      <c r="CPW692" s="416"/>
      <c r="CPX692" s="416"/>
      <c r="CPY692" s="416"/>
      <c r="CPZ692" s="416"/>
      <c r="CQA692" s="416"/>
      <c r="CQB692" s="416"/>
      <c r="CQC692" s="416"/>
      <c r="CQD692" s="416"/>
      <c r="CQE692" s="416"/>
      <c r="CQF692" s="416"/>
      <c r="CQG692" s="416"/>
      <c r="CQH692" s="416"/>
      <c r="CQI692" s="416"/>
      <c r="CQJ692" s="416"/>
      <c r="CQK692" s="416"/>
      <c r="CQL692" s="416"/>
      <c r="CQM692" s="416"/>
      <c r="CQN692" s="416"/>
      <c r="CQO692" s="416"/>
      <c r="CQP692" s="416"/>
      <c r="CQQ692" s="416"/>
      <c r="CQR692" s="416"/>
      <c r="CQS692" s="416"/>
      <c r="CQT692" s="416"/>
      <c r="CQU692" s="416"/>
      <c r="CQV692" s="416"/>
      <c r="CQW692" s="416"/>
      <c r="CQX692" s="416"/>
      <c r="CQY692" s="416"/>
      <c r="CQZ692" s="416"/>
      <c r="CRA692" s="416"/>
      <c r="CRB692" s="416"/>
      <c r="CRC692" s="416"/>
      <c r="CRD692" s="416"/>
      <c r="CRE692" s="416"/>
      <c r="CRF692" s="416"/>
      <c r="CRG692" s="416"/>
      <c r="CRH692" s="416"/>
      <c r="CRI692" s="416"/>
      <c r="CRJ692" s="417"/>
      <c r="CRK692" s="417"/>
      <c r="CRL692" s="417"/>
      <c r="CRM692" s="417"/>
      <c r="CRN692" s="417"/>
      <c r="CRO692" s="417"/>
      <c r="CRP692" s="417"/>
      <c r="CRQ692" s="417"/>
      <c r="CRR692" s="417"/>
      <c r="CRS692" s="417"/>
      <c r="CRT692" s="417"/>
      <c r="CRU692" s="417"/>
      <c r="CRV692" s="417"/>
      <c r="CRW692" s="417"/>
      <c r="CRX692" s="417"/>
      <c r="CRY692" s="417"/>
      <c r="CRZ692" s="417"/>
      <c r="CSA692" s="417"/>
      <c r="CSB692" s="417"/>
      <c r="CSC692" s="417"/>
      <c r="CSD692" s="417"/>
      <c r="CSE692" s="417"/>
      <c r="CSF692" s="417"/>
      <c r="CSG692" s="417"/>
      <c r="CSH692" s="418"/>
      <c r="CSI692" s="418"/>
      <c r="CSJ692" s="418"/>
      <c r="CSK692" s="418"/>
      <c r="CSL692" s="418"/>
      <c r="CSM692" s="417"/>
      <c r="CSN692" s="417"/>
      <c r="CSO692" s="418"/>
      <c r="CSP692" s="418"/>
      <c r="CSQ692" s="417"/>
      <c r="CSR692" s="417"/>
      <c r="CSS692" s="418"/>
      <c r="CST692" s="418"/>
      <c r="CSU692" s="417"/>
      <c r="CSV692" s="417"/>
      <c r="CSW692" s="417"/>
      <c r="CSX692" s="417"/>
      <c r="CSY692" s="417"/>
      <c r="CSZ692" s="417"/>
      <c r="CTA692" s="417"/>
      <c r="CTB692" s="418"/>
      <c r="CTC692" s="418"/>
      <c r="CTD692" s="417"/>
      <c r="CTE692" s="417"/>
      <c r="CTF692" s="418"/>
      <c r="CTG692" s="418"/>
      <c r="CTH692" s="417"/>
      <c r="CTI692" s="417"/>
      <c r="CTJ692" s="417"/>
      <c r="CTK692" s="417"/>
      <c r="CTL692" s="417"/>
      <c r="CTM692" s="411"/>
      <c r="CTN692" s="443"/>
      <c r="CTO692" s="417"/>
      <c r="CTP692" s="417"/>
      <c r="CTQ692" s="417"/>
      <c r="CTR692" s="417"/>
      <c r="CTS692" s="417"/>
      <c r="CTT692" s="417"/>
      <c r="CTU692" s="417"/>
      <c r="CTV692" s="416"/>
      <c r="CTW692" s="416"/>
      <c r="CTX692" s="416"/>
      <c r="CTY692" s="416"/>
      <c r="CTZ692" s="416"/>
      <c r="CUA692" s="416"/>
      <c r="CUB692" s="416"/>
      <c r="CUC692" s="416"/>
      <c r="CUD692" s="416"/>
      <c r="CUE692" s="416"/>
      <c r="CUF692" s="416"/>
      <c r="CUG692" s="416"/>
      <c r="CUH692" s="416"/>
      <c r="CUI692" s="416"/>
      <c r="CUJ692" s="416"/>
      <c r="CUK692" s="416"/>
      <c r="CUL692" s="416"/>
      <c r="CUM692" s="416"/>
      <c r="CUN692" s="416"/>
      <c r="CUO692" s="416"/>
      <c r="CUP692" s="416"/>
      <c r="CUQ692" s="416"/>
      <c r="CUR692" s="416"/>
      <c r="CUS692" s="416"/>
      <c r="CUT692" s="416"/>
      <c r="CUU692" s="416"/>
      <c r="CUV692" s="416"/>
      <c r="CUW692" s="416"/>
      <c r="CUX692" s="416"/>
      <c r="CUY692" s="416"/>
      <c r="CUZ692" s="416"/>
      <c r="CVA692" s="416"/>
      <c r="CVB692" s="416"/>
      <c r="CVC692" s="416"/>
      <c r="CVD692" s="416"/>
      <c r="CVE692" s="416"/>
      <c r="CVF692" s="416"/>
      <c r="CVG692" s="416"/>
      <c r="CVH692" s="416"/>
      <c r="CVI692" s="416"/>
      <c r="CVJ692" s="416"/>
      <c r="CVK692" s="416"/>
      <c r="CVL692" s="416"/>
      <c r="CVM692" s="416"/>
      <c r="CVN692" s="417"/>
      <c r="CVO692" s="417"/>
      <c r="CVP692" s="417"/>
      <c r="CVQ692" s="417"/>
      <c r="CVR692" s="417"/>
      <c r="CVS692" s="417"/>
      <c r="CVT692" s="417"/>
      <c r="CVU692" s="417"/>
      <c r="CVV692" s="417"/>
      <c r="CVW692" s="417"/>
      <c r="CVX692" s="417"/>
      <c r="CVY692" s="417"/>
      <c r="CVZ692" s="417"/>
      <c r="CWA692" s="417"/>
      <c r="CWB692" s="417"/>
      <c r="CWC692" s="417"/>
      <c r="CWD692" s="417"/>
      <c r="CWE692" s="417"/>
      <c r="CWF692" s="417"/>
      <c r="CWG692" s="417"/>
      <c r="CWH692" s="417"/>
      <c r="CWI692" s="417"/>
      <c r="CWJ692" s="417"/>
      <c r="CWK692" s="417"/>
      <c r="CWL692" s="418"/>
      <c r="CWM692" s="418"/>
      <c r="CWN692" s="418"/>
      <c r="CWO692" s="418"/>
      <c r="CWP692" s="418"/>
      <c r="CWQ692" s="417"/>
      <c r="CWR692" s="417"/>
      <c r="CWS692" s="418"/>
      <c r="CWT692" s="418"/>
      <c r="CWU692" s="417"/>
      <c r="CWV692" s="417"/>
      <c r="CWW692" s="418"/>
      <c r="CWX692" s="418"/>
      <c r="CWY692" s="417"/>
      <c r="CWZ692" s="417"/>
      <c r="CXA692" s="417"/>
      <c r="CXB692" s="417"/>
      <c r="CXC692" s="417"/>
      <c r="CXD692" s="417"/>
      <c r="CXE692" s="417"/>
      <c r="CXF692" s="418"/>
      <c r="CXG692" s="418"/>
      <c r="CXH692" s="417"/>
      <c r="CXI692" s="417"/>
      <c r="CXJ692" s="418"/>
      <c r="CXK692" s="418"/>
      <c r="CXL692" s="417"/>
      <c r="CXM692" s="417"/>
      <c r="CXN692" s="417"/>
      <c r="CXO692" s="417"/>
      <c r="CXP692" s="417"/>
      <c r="CXQ692" s="411"/>
      <c r="CXR692" s="443"/>
      <c r="CXS692" s="417"/>
      <c r="CXT692" s="417"/>
      <c r="CXU692" s="417"/>
      <c r="CXV692" s="417"/>
      <c r="CXW692" s="417"/>
      <c r="CXX692" s="417"/>
      <c r="CXY692" s="417"/>
      <c r="CXZ692" s="416"/>
      <c r="CYA692" s="416"/>
      <c r="CYB692" s="416"/>
      <c r="CYC692" s="416"/>
      <c r="CYD692" s="416"/>
      <c r="CYE692" s="416"/>
      <c r="CYF692" s="416"/>
      <c r="CYG692" s="416"/>
      <c r="CYH692" s="416"/>
      <c r="CYI692" s="416"/>
      <c r="CYJ692" s="416"/>
      <c r="CYK692" s="416"/>
      <c r="CYL692" s="416"/>
      <c r="CYM692" s="416"/>
      <c r="CYN692" s="416"/>
      <c r="CYO692" s="416"/>
      <c r="CYP692" s="416"/>
      <c r="CYQ692" s="416"/>
      <c r="CYR692" s="416"/>
      <c r="CYS692" s="416"/>
      <c r="CYT692" s="416"/>
      <c r="CYU692" s="416"/>
      <c r="CYV692" s="416"/>
      <c r="CYW692" s="416"/>
      <c r="CYX692" s="416"/>
      <c r="CYY692" s="416"/>
      <c r="CYZ692" s="416"/>
      <c r="CZA692" s="416"/>
      <c r="CZB692" s="416"/>
      <c r="CZC692" s="416"/>
      <c r="CZD692" s="416"/>
      <c r="CZE692" s="416"/>
      <c r="CZF692" s="416"/>
      <c r="CZG692" s="416"/>
      <c r="CZH692" s="416"/>
      <c r="CZI692" s="416"/>
      <c r="CZJ692" s="416"/>
      <c r="CZK692" s="416"/>
      <c r="CZL692" s="416"/>
      <c r="CZM692" s="416"/>
      <c r="CZN692" s="416"/>
      <c r="CZO692" s="416"/>
      <c r="CZP692" s="416"/>
      <c r="CZQ692" s="416"/>
      <c r="CZR692" s="417"/>
      <c r="CZS692" s="417"/>
      <c r="CZT692" s="417"/>
      <c r="CZU692" s="417"/>
      <c r="CZV692" s="417"/>
      <c r="CZW692" s="417"/>
      <c r="CZX692" s="417"/>
      <c r="CZY692" s="417"/>
      <c r="CZZ692" s="417"/>
      <c r="DAA692" s="417"/>
      <c r="DAB692" s="417"/>
      <c r="DAC692" s="417"/>
      <c r="DAD692" s="417"/>
      <c r="DAE692" s="417"/>
      <c r="DAF692" s="417"/>
      <c r="DAG692" s="417"/>
      <c r="DAH692" s="417"/>
      <c r="DAI692" s="417"/>
      <c r="DAJ692" s="417"/>
      <c r="DAK692" s="417"/>
      <c r="DAL692" s="417"/>
      <c r="DAM692" s="417"/>
      <c r="DAN692" s="417"/>
      <c r="DAO692" s="417"/>
      <c r="DAP692" s="418"/>
      <c r="DAQ692" s="418"/>
      <c r="DAR692" s="418"/>
      <c r="DAS692" s="418"/>
      <c r="DAT692" s="418"/>
      <c r="DAU692" s="417"/>
      <c r="DAV692" s="417"/>
      <c r="DAW692" s="418"/>
      <c r="DAX692" s="418"/>
      <c r="DAY692" s="417"/>
      <c r="DAZ692" s="417"/>
      <c r="DBA692" s="418"/>
      <c r="DBB692" s="418"/>
      <c r="DBC692" s="417"/>
      <c r="DBD692" s="417"/>
      <c r="DBE692" s="417"/>
      <c r="DBF692" s="417"/>
      <c r="DBG692" s="417"/>
      <c r="DBH692" s="417"/>
      <c r="DBI692" s="417"/>
      <c r="DBJ692" s="418"/>
      <c r="DBK692" s="418"/>
      <c r="DBL692" s="417"/>
      <c r="DBM692" s="417"/>
      <c r="DBN692" s="418"/>
      <c r="DBO692" s="418"/>
      <c r="DBP692" s="417"/>
      <c r="DBQ692" s="417"/>
      <c r="DBR692" s="417"/>
      <c r="DBS692" s="417"/>
      <c r="DBT692" s="417"/>
      <c r="DBU692" s="411"/>
      <c r="DBV692" s="443"/>
      <c r="DBW692" s="417"/>
      <c r="DBX692" s="417"/>
      <c r="DBY692" s="417"/>
      <c r="DBZ692" s="417"/>
      <c r="DCA692" s="417"/>
      <c r="DCB692" s="417"/>
      <c r="DCC692" s="417"/>
      <c r="DCD692" s="416"/>
      <c r="DCE692" s="416"/>
      <c r="DCF692" s="416"/>
      <c r="DCG692" s="416"/>
      <c r="DCH692" s="416"/>
      <c r="DCI692" s="416"/>
      <c r="DCJ692" s="416"/>
      <c r="DCK692" s="416"/>
      <c r="DCL692" s="416"/>
      <c r="DCM692" s="416"/>
      <c r="DCN692" s="416"/>
      <c r="DCO692" s="416"/>
      <c r="DCP692" s="416"/>
      <c r="DCQ692" s="416"/>
      <c r="DCR692" s="416"/>
      <c r="DCS692" s="416"/>
      <c r="DCT692" s="416"/>
      <c r="DCU692" s="416"/>
      <c r="DCV692" s="416"/>
      <c r="DCW692" s="416"/>
      <c r="DCX692" s="416"/>
      <c r="DCY692" s="416"/>
      <c r="DCZ692" s="416"/>
      <c r="DDA692" s="416"/>
      <c r="DDB692" s="416"/>
      <c r="DDC692" s="416"/>
      <c r="DDD692" s="416"/>
      <c r="DDE692" s="416"/>
      <c r="DDF692" s="416"/>
      <c r="DDG692" s="416"/>
      <c r="DDH692" s="416"/>
      <c r="DDI692" s="416"/>
      <c r="DDJ692" s="416"/>
      <c r="DDK692" s="416"/>
      <c r="DDL692" s="416"/>
      <c r="DDM692" s="416"/>
      <c r="DDN692" s="416"/>
      <c r="DDO692" s="416"/>
      <c r="DDP692" s="416"/>
      <c r="DDQ692" s="416"/>
      <c r="DDR692" s="416"/>
      <c r="DDS692" s="416"/>
      <c r="DDT692" s="416"/>
      <c r="DDU692" s="416"/>
      <c r="DDV692" s="417"/>
      <c r="DDW692" s="417"/>
      <c r="DDX692" s="417"/>
      <c r="DDY692" s="417"/>
      <c r="DDZ692" s="417"/>
      <c r="DEA692" s="417"/>
      <c r="DEB692" s="417"/>
      <c r="DEC692" s="417"/>
      <c r="DED692" s="417"/>
      <c r="DEE692" s="417"/>
      <c r="DEF692" s="417"/>
      <c r="DEG692" s="417"/>
      <c r="DEH692" s="417"/>
      <c r="DEI692" s="417"/>
      <c r="DEJ692" s="417"/>
      <c r="DEK692" s="417"/>
      <c r="DEL692" s="417"/>
      <c r="DEM692" s="417"/>
      <c r="DEN692" s="417"/>
      <c r="DEO692" s="417"/>
      <c r="DEP692" s="417"/>
      <c r="DEQ692" s="417"/>
      <c r="DER692" s="417"/>
      <c r="DES692" s="417"/>
      <c r="DET692" s="418"/>
      <c r="DEU692" s="418"/>
      <c r="DEV692" s="418"/>
      <c r="DEW692" s="418"/>
      <c r="DEX692" s="418"/>
      <c r="DEY692" s="417"/>
      <c r="DEZ692" s="417"/>
      <c r="DFA692" s="418"/>
      <c r="DFB692" s="418"/>
      <c r="DFC692" s="417"/>
      <c r="DFD692" s="417"/>
      <c r="DFE692" s="418"/>
      <c r="DFF692" s="418"/>
      <c r="DFG692" s="417"/>
      <c r="DFH692" s="417"/>
      <c r="DFI692" s="417"/>
      <c r="DFJ692" s="417"/>
      <c r="DFK692" s="417"/>
      <c r="DFL692" s="417"/>
      <c r="DFM692" s="417"/>
      <c r="DFN692" s="418"/>
      <c r="DFO692" s="418"/>
      <c r="DFP692" s="417"/>
      <c r="DFQ692" s="417"/>
      <c r="DFR692" s="418"/>
      <c r="DFS692" s="418"/>
      <c r="DFT692" s="417"/>
      <c r="DFU692" s="417"/>
      <c r="DFV692" s="417"/>
      <c r="DFW692" s="417"/>
      <c r="DFX692" s="417"/>
      <c r="DFY692" s="411"/>
      <c r="DFZ692" s="443"/>
      <c r="DGA692" s="417"/>
      <c r="DGB692" s="417"/>
      <c r="DGC692" s="417"/>
      <c r="DGD692" s="417"/>
      <c r="DGE692" s="417"/>
      <c r="DGF692" s="417"/>
      <c r="DGG692" s="417"/>
      <c r="DGH692" s="416"/>
      <c r="DGI692" s="416"/>
      <c r="DGJ692" s="416"/>
      <c r="DGK692" s="416"/>
      <c r="DGL692" s="416"/>
      <c r="DGM692" s="416"/>
      <c r="DGN692" s="416"/>
      <c r="DGO692" s="416"/>
      <c r="DGP692" s="416"/>
      <c r="DGQ692" s="416"/>
      <c r="DGR692" s="416"/>
      <c r="DGS692" s="416"/>
      <c r="DGT692" s="416"/>
      <c r="DGU692" s="416"/>
      <c r="DGV692" s="416"/>
      <c r="DGW692" s="416"/>
      <c r="DGX692" s="416"/>
      <c r="DGY692" s="416"/>
      <c r="DGZ692" s="416"/>
      <c r="DHA692" s="416"/>
      <c r="DHB692" s="416"/>
      <c r="DHC692" s="416"/>
      <c r="DHD692" s="416"/>
      <c r="DHE692" s="416"/>
      <c r="DHF692" s="416"/>
      <c r="DHG692" s="416"/>
      <c r="DHH692" s="416"/>
      <c r="DHI692" s="416"/>
      <c r="DHJ692" s="416"/>
      <c r="DHK692" s="416"/>
      <c r="DHL692" s="416"/>
      <c r="DHM692" s="416"/>
      <c r="DHN692" s="416"/>
      <c r="DHO692" s="416"/>
      <c r="DHP692" s="416"/>
      <c r="DHQ692" s="416"/>
      <c r="DHR692" s="416"/>
      <c r="DHS692" s="416"/>
      <c r="DHT692" s="416"/>
      <c r="DHU692" s="416"/>
      <c r="DHV692" s="416"/>
      <c r="DHW692" s="416"/>
      <c r="DHX692" s="416"/>
      <c r="DHY692" s="416"/>
      <c r="DHZ692" s="417"/>
      <c r="DIA692" s="417"/>
      <c r="DIB692" s="417"/>
      <c r="DIC692" s="417"/>
      <c r="DID692" s="417"/>
      <c r="DIE692" s="417"/>
      <c r="DIF692" s="417"/>
      <c r="DIG692" s="417"/>
      <c r="DIH692" s="417"/>
      <c r="DII692" s="417"/>
      <c r="DIJ692" s="417"/>
      <c r="DIK692" s="417"/>
      <c r="DIL692" s="417"/>
      <c r="DIM692" s="417"/>
      <c r="DIN692" s="417"/>
      <c r="DIO692" s="417"/>
      <c r="DIP692" s="417"/>
      <c r="DIQ692" s="417"/>
      <c r="DIR692" s="417"/>
      <c r="DIS692" s="417"/>
      <c r="DIT692" s="417"/>
      <c r="DIU692" s="417"/>
      <c r="DIV692" s="417"/>
      <c r="DIW692" s="417"/>
      <c r="DIX692" s="418"/>
      <c r="DIY692" s="418"/>
      <c r="DIZ692" s="418"/>
      <c r="DJA692" s="418"/>
      <c r="DJB692" s="418"/>
      <c r="DJC692" s="417"/>
      <c r="DJD692" s="417"/>
      <c r="DJE692" s="418"/>
      <c r="DJF692" s="418"/>
      <c r="DJG692" s="417"/>
      <c r="DJH692" s="417"/>
      <c r="DJI692" s="418"/>
      <c r="DJJ692" s="418"/>
      <c r="DJK692" s="417"/>
      <c r="DJL692" s="417"/>
      <c r="DJM692" s="417"/>
      <c r="DJN692" s="417"/>
      <c r="DJO692" s="417"/>
      <c r="DJP692" s="417"/>
      <c r="DJQ692" s="417"/>
      <c r="DJR692" s="418"/>
      <c r="DJS692" s="418"/>
      <c r="DJT692" s="417"/>
      <c r="DJU692" s="417"/>
      <c r="DJV692" s="418"/>
      <c r="DJW692" s="418"/>
      <c r="DJX692" s="417"/>
      <c r="DJY692" s="417"/>
      <c r="DJZ692" s="417"/>
      <c r="DKA692" s="417"/>
      <c r="DKB692" s="417"/>
      <c r="DKC692" s="411"/>
      <c r="DKD692" s="443"/>
      <c r="DKE692" s="417"/>
      <c r="DKF692" s="417"/>
      <c r="DKG692" s="417"/>
      <c r="DKH692" s="417"/>
      <c r="DKI692" s="417"/>
      <c r="DKJ692" s="417"/>
      <c r="DKK692" s="417"/>
      <c r="DKL692" s="416"/>
      <c r="DKM692" s="416"/>
      <c r="DKN692" s="416"/>
      <c r="DKO692" s="416"/>
      <c r="DKP692" s="416"/>
      <c r="DKQ692" s="416"/>
      <c r="DKR692" s="416"/>
      <c r="DKS692" s="416"/>
      <c r="DKT692" s="416"/>
      <c r="DKU692" s="416"/>
      <c r="DKV692" s="416"/>
      <c r="DKW692" s="416"/>
      <c r="DKX692" s="416"/>
      <c r="DKY692" s="416"/>
      <c r="DKZ692" s="416"/>
      <c r="DLA692" s="416"/>
      <c r="DLB692" s="416"/>
      <c r="DLC692" s="416"/>
      <c r="DLD692" s="416"/>
      <c r="DLE692" s="416"/>
      <c r="DLF692" s="416"/>
      <c r="DLG692" s="416"/>
      <c r="DLH692" s="416"/>
      <c r="DLI692" s="416"/>
      <c r="DLJ692" s="416"/>
      <c r="DLK692" s="416"/>
      <c r="DLL692" s="416"/>
      <c r="DLM692" s="416"/>
      <c r="DLN692" s="416"/>
      <c r="DLO692" s="416"/>
      <c r="DLP692" s="416"/>
      <c r="DLQ692" s="416"/>
      <c r="DLR692" s="416"/>
      <c r="DLS692" s="416"/>
      <c r="DLT692" s="416"/>
      <c r="DLU692" s="416"/>
      <c r="DLV692" s="416"/>
      <c r="DLW692" s="416"/>
      <c r="DLX692" s="416"/>
      <c r="DLY692" s="416"/>
      <c r="DLZ692" s="416"/>
      <c r="DMA692" s="416"/>
      <c r="DMB692" s="416"/>
      <c r="DMC692" s="416"/>
      <c r="DMD692" s="417"/>
      <c r="DME692" s="417"/>
      <c r="DMF692" s="417"/>
      <c r="DMG692" s="417"/>
      <c r="DMH692" s="417"/>
      <c r="DMI692" s="417"/>
      <c r="DMJ692" s="417"/>
      <c r="DMK692" s="417"/>
      <c r="DML692" s="417"/>
      <c r="DMM692" s="417"/>
      <c r="DMN692" s="417"/>
      <c r="DMO692" s="417"/>
      <c r="DMP692" s="417"/>
      <c r="DMQ692" s="417"/>
      <c r="DMR692" s="417"/>
      <c r="DMS692" s="417"/>
      <c r="DMT692" s="417"/>
      <c r="DMU692" s="417"/>
      <c r="DMV692" s="417"/>
      <c r="DMW692" s="417"/>
      <c r="DMX692" s="417"/>
      <c r="DMY692" s="417"/>
      <c r="DMZ692" s="417"/>
      <c r="DNA692" s="417"/>
      <c r="DNB692" s="418"/>
      <c r="DNC692" s="418"/>
      <c r="DND692" s="418"/>
      <c r="DNE692" s="418"/>
      <c r="DNF692" s="418"/>
      <c r="DNG692" s="417"/>
      <c r="DNH692" s="417"/>
      <c r="DNI692" s="418"/>
      <c r="DNJ692" s="418"/>
      <c r="DNK692" s="417"/>
      <c r="DNL692" s="417"/>
      <c r="DNM692" s="418"/>
      <c r="DNN692" s="418"/>
      <c r="DNO692" s="417"/>
      <c r="DNP692" s="417"/>
      <c r="DNQ692" s="417"/>
      <c r="DNR692" s="417"/>
      <c r="DNS692" s="417"/>
      <c r="DNT692" s="417"/>
      <c r="DNU692" s="417"/>
      <c r="DNV692" s="418"/>
      <c r="DNW692" s="418"/>
      <c r="DNX692" s="417"/>
      <c r="DNY692" s="417"/>
      <c r="DNZ692" s="418"/>
      <c r="DOA692" s="418"/>
      <c r="DOB692" s="417"/>
      <c r="DOC692" s="417"/>
      <c r="DOD692" s="417"/>
      <c r="DOE692" s="417"/>
      <c r="DOF692" s="417"/>
      <c r="DOG692" s="411"/>
      <c r="DOH692" s="443"/>
      <c r="DOI692" s="417"/>
      <c r="DOJ692" s="417"/>
      <c r="DOK692" s="417"/>
      <c r="DOL692" s="417"/>
      <c r="DOM692" s="417"/>
      <c r="DON692" s="417"/>
      <c r="DOO692" s="417"/>
      <c r="DOP692" s="416"/>
      <c r="DOQ692" s="416"/>
      <c r="DOR692" s="416"/>
      <c r="DOS692" s="416"/>
      <c r="DOT692" s="416"/>
      <c r="DOU692" s="416"/>
      <c r="DOV692" s="416"/>
      <c r="DOW692" s="416"/>
      <c r="DOX692" s="416"/>
      <c r="DOY692" s="416"/>
      <c r="DOZ692" s="416"/>
      <c r="DPA692" s="416"/>
      <c r="DPB692" s="416"/>
      <c r="DPC692" s="416"/>
      <c r="DPD692" s="416"/>
      <c r="DPE692" s="416"/>
      <c r="DPF692" s="416"/>
      <c r="DPG692" s="416"/>
      <c r="DPH692" s="416"/>
      <c r="DPI692" s="416"/>
      <c r="DPJ692" s="416"/>
      <c r="DPK692" s="416"/>
      <c r="DPL692" s="416"/>
      <c r="DPM692" s="416"/>
      <c r="DPN692" s="416"/>
      <c r="DPO692" s="416"/>
      <c r="DPP692" s="416"/>
      <c r="DPQ692" s="416"/>
      <c r="DPR692" s="416"/>
      <c r="DPS692" s="416"/>
      <c r="DPT692" s="416"/>
      <c r="DPU692" s="416"/>
      <c r="DPV692" s="416"/>
      <c r="DPW692" s="416"/>
      <c r="DPX692" s="416"/>
      <c r="DPY692" s="416"/>
      <c r="DPZ692" s="416"/>
      <c r="DQA692" s="416"/>
      <c r="DQB692" s="416"/>
      <c r="DQC692" s="416"/>
      <c r="DQD692" s="416"/>
      <c r="DQE692" s="416"/>
      <c r="DQF692" s="416"/>
      <c r="DQG692" s="416"/>
      <c r="DQH692" s="417"/>
      <c r="DQI692" s="417"/>
      <c r="DQJ692" s="417"/>
      <c r="DQK692" s="417"/>
      <c r="DQL692" s="417"/>
      <c r="DQM692" s="417"/>
      <c r="DQN692" s="417"/>
      <c r="DQO692" s="417"/>
      <c r="DQP692" s="417"/>
      <c r="DQQ692" s="417"/>
      <c r="DQR692" s="417"/>
      <c r="DQS692" s="417"/>
      <c r="DQT692" s="417"/>
      <c r="DQU692" s="417"/>
      <c r="DQV692" s="417"/>
      <c r="DQW692" s="417"/>
      <c r="DQX692" s="417"/>
      <c r="DQY692" s="417"/>
      <c r="DQZ692" s="417"/>
      <c r="DRA692" s="417"/>
      <c r="DRB692" s="417"/>
      <c r="DRC692" s="417"/>
      <c r="DRD692" s="417"/>
      <c r="DRE692" s="417"/>
      <c r="DRF692" s="418"/>
      <c r="DRG692" s="418"/>
      <c r="DRH692" s="418"/>
      <c r="DRI692" s="418"/>
      <c r="DRJ692" s="418"/>
      <c r="DRK692" s="417"/>
      <c r="DRL692" s="417"/>
      <c r="DRM692" s="418"/>
      <c r="DRN692" s="418"/>
      <c r="DRO692" s="417"/>
      <c r="DRP692" s="417"/>
      <c r="DRQ692" s="418"/>
      <c r="DRR692" s="418"/>
      <c r="DRS692" s="417"/>
      <c r="DRT692" s="417"/>
      <c r="DRU692" s="417"/>
      <c r="DRV692" s="417"/>
      <c r="DRW692" s="417"/>
      <c r="DRX692" s="417"/>
      <c r="DRY692" s="417"/>
      <c r="DRZ692" s="418"/>
      <c r="DSA692" s="418"/>
      <c r="DSB692" s="417"/>
      <c r="DSC692" s="417"/>
      <c r="DSD692" s="418"/>
      <c r="DSE692" s="418"/>
      <c r="DSF692" s="417"/>
      <c r="DSG692" s="417"/>
      <c r="DSH692" s="417"/>
      <c r="DSI692" s="417"/>
      <c r="DSJ692" s="417"/>
      <c r="DSK692" s="411"/>
      <c r="DSL692" s="443"/>
      <c r="DSM692" s="417"/>
      <c r="DSN692" s="417"/>
      <c r="DSO692" s="417"/>
      <c r="DSP692" s="417"/>
      <c r="DSQ692" s="417"/>
      <c r="DSR692" s="417"/>
      <c r="DSS692" s="417"/>
      <c r="DST692" s="416"/>
      <c r="DSU692" s="416"/>
      <c r="DSV692" s="416"/>
      <c r="DSW692" s="416"/>
      <c r="DSX692" s="416"/>
      <c r="DSY692" s="416"/>
      <c r="DSZ692" s="416"/>
      <c r="DTA692" s="416"/>
      <c r="DTB692" s="416"/>
      <c r="DTC692" s="416"/>
      <c r="DTD692" s="416"/>
      <c r="DTE692" s="416"/>
      <c r="DTF692" s="416"/>
      <c r="DTG692" s="416"/>
      <c r="DTH692" s="416"/>
      <c r="DTI692" s="416"/>
      <c r="DTJ692" s="416"/>
      <c r="DTK692" s="416"/>
      <c r="DTL692" s="416"/>
      <c r="DTM692" s="416"/>
      <c r="DTN692" s="416"/>
      <c r="DTO692" s="416"/>
      <c r="DTP692" s="416"/>
      <c r="DTQ692" s="416"/>
      <c r="DTR692" s="416"/>
      <c r="DTS692" s="416"/>
      <c r="DTT692" s="416"/>
      <c r="DTU692" s="416"/>
      <c r="DTV692" s="416"/>
      <c r="DTW692" s="416"/>
      <c r="DTX692" s="416"/>
      <c r="DTY692" s="416"/>
      <c r="DTZ692" s="416"/>
      <c r="DUA692" s="416"/>
      <c r="DUB692" s="416"/>
      <c r="DUC692" s="416"/>
      <c r="DUD692" s="416"/>
      <c r="DUE692" s="416"/>
      <c r="DUF692" s="416"/>
      <c r="DUG692" s="416"/>
      <c r="DUH692" s="416"/>
      <c r="DUI692" s="416"/>
      <c r="DUJ692" s="416"/>
      <c r="DUK692" s="416"/>
      <c r="DUL692" s="417"/>
      <c r="DUM692" s="417"/>
      <c r="DUN692" s="417"/>
      <c r="DUO692" s="417"/>
      <c r="DUP692" s="417"/>
      <c r="DUQ692" s="417"/>
      <c r="DUR692" s="417"/>
      <c r="DUS692" s="417"/>
      <c r="DUT692" s="417"/>
      <c r="DUU692" s="417"/>
      <c r="DUV692" s="417"/>
      <c r="DUW692" s="417"/>
      <c r="DUX692" s="417"/>
      <c r="DUY692" s="417"/>
      <c r="DUZ692" s="417"/>
      <c r="DVA692" s="417"/>
      <c r="DVB692" s="417"/>
      <c r="DVC692" s="417"/>
      <c r="DVD692" s="417"/>
      <c r="DVE692" s="417"/>
      <c r="DVF692" s="417"/>
      <c r="DVG692" s="417"/>
      <c r="DVH692" s="417"/>
      <c r="DVI692" s="417"/>
      <c r="DVJ692" s="418"/>
      <c r="DVK692" s="418"/>
      <c r="DVL692" s="418"/>
      <c r="DVM692" s="418"/>
      <c r="DVN692" s="418"/>
      <c r="DVO692" s="417"/>
      <c r="DVP692" s="417"/>
      <c r="DVQ692" s="418"/>
      <c r="DVR692" s="418"/>
      <c r="DVS692" s="417"/>
      <c r="DVT692" s="417"/>
      <c r="DVU692" s="418"/>
      <c r="DVV692" s="418"/>
      <c r="DVW692" s="417"/>
      <c r="DVX692" s="417"/>
      <c r="DVY692" s="417"/>
      <c r="DVZ692" s="417"/>
      <c r="DWA692" s="417"/>
      <c r="DWB692" s="417"/>
      <c r="DWC692" s="417"/>
      <c r="DWD692" s="418"/>
      <c r="DWE692" s="418"/>
      <c r="DWF692" s="417"/>
      <c r="DWG692" s="417"/>
      <c r="DWH692" s="418"/>
      <c r="DWI692" s="418"/>
      <c r="DWJ692" s="417"/>
      <c r="DWK692" s="417"/>
      <c r="DWL692" s="417"/>
      <c r="DWM692" s="417"/>
      <c r="DWN692" s="417"/>
      <c r="DWO692" s="411"/>
      <c r="DWP692" s="443"/>
      <c r="DWQ692" s="417"/>
      <c r="DWR692" s="417"/>
      <c r="DWS692" s="417"/>
      <c r="DWT692" s="417"/>
      <c r="DWU692" s="417"/>
      <c r="DWV692" s="417"/>
      <c r="DWW692" s="417"/>
      <c r="DWX692" s="416"/>
      <c r="DWY692" s="416"/>
      <c r="DWZ692" s="416"/>
      <c r="DXA692" s="416"/>
      <c r="DXB692" s="416"/>
      <c r="DXC692" s="416"/>
      <c r="DXD692" s="416"/>
      <c r="DXE692" s="416"/>
      <c r="DXF692" s="416"/>
      <c r="DXG692" s="416"/>
      <c r="DXH692" s="416"/>
      <c r="DXI692" s="416"/>
      <c r="DXJ692" s="416"/>
      <c r="DXK692" s="416"/>
      <c r="DXL692" s="416"/>
      <c r="DXM692" s="416"/>
      <c r="DXN692" s="416"/>
      <c r="DXO692" s="416"/>
      <c r="DXP692" s="416"/>
      <c r="DXQ692" s="416"/>
      <c r="DXR692" s="416"/>
      <c r="DXS692" s="416"/>
      <c r="DXT692" s="416"/>
      <c r="DXU692" s="416"/>
      <c r="DXV692" s="416"/>
      <c r="DXW692" s="416"/>
      <c r="DXX692" s="416"/>
      <c r="DXY692" s="416"/>
      <c r="DXZ692" s="416"/>
      <c r="DYA692" s="416"/>
      <c r="DYB692" s="416"/>
      <c r="DYC692" s="416"/>
      <c r="DYD692" s="416"/>
      <c r="DYE692" s="416"/>
      <c r="DYF692" s="416"/>
      <c r="DYG692" s="416"/>
      <c r="DYH692" s="416"/>
      <c r="DYI692" s="416"/>
      <c r="DYJ692" s="416"/>
      <c r="DYK692" s="416"/>
      <c r="DYL692" s="416"/>
      <c r="DYM692" s="416"/>
      <c r="DYN692" s="416"/>
      <c r="DYO692" s="416"/>
      <c r="DYP692" s="417"/>
      <c r="DYQ692" s="417"/>
      <c r="DYR692" s="417"/>
      <c r="DYS692" s="417"/>
      <c r="DYT692" s="417"/>
      <c r="DYU692" s="417"/>
      <c r="DYV692" s="417"/>
      <c r="DYW692" s="417"/>
      <c r="DYX692" s="417"/>
      <c r="DYY692" s="417"/>
      <c r="DYZ692" s="417"/>
      <c r="DZA692" s="417"/>
      <c r="DZB692" s="417"/>
      <c r="DZC692" s="417"/>
      <c r="DZD692" s="417"/>
      <c r="DZE692" s="417"/>
      <c r="DZF692" s="417"/>
      <c r="DZG692" s="417"/>
      <c r="DZH692" s="417"/>
      <c r="DZI692" s="417"/>
      <c r="DZJ692" s="417"/>
      <c r="DZK692" s="417"/>
      <c r="DZL692" s="417"/>
      <c r="DZM692" s="417"/>
      <c r="DZN692" s="418"/>
      <c r="DZO692" s="418"/>
      <c r="DZP692" s="418"/>
      <c r="DZQ692" s="418"/>
      <c r="DZR692" s="418"/>
      <c r="DZS692" s="417"/>
      <c r="DZT692" s="417"/>
      <c r="DZU692" s="418"/>
      <c r="DZV692" s="418"/>
      <c r="DZW692" s="417"/>
      <c r="DZX692" s="417"/>
      <c r="DZY692" s="418"/>
      <c r="DZZ692" s="418"/>
      <c r="EAA692" s="417"/>
      <c r="EAB692" s="417"/>
      <c r="EAC692" s="417"/>
      <c r="EAD692" s="417"/>
      <c r="EAE692" s="417"/>
      <c r="EAF692" s="417"/>
      <c r="EAG692" s="417"/>
      <c r="EAH692" s="418"/>
      <c r="EAI692" s="418"/>
      <c r="EAJ692" s="417"/>
      <c r="EAK692" s="417"/>
      <c r="EAL692" s="418"/>
      <c r="EAM692" s="418"/>
      <c r="EAN692" s="417"/>
      <c r="EAO692" s="417"/>
      <c r="EAP692" s="417"/>
      <c r="EAQ692" s="417"/>
      <c r="EAR692" s="417"/>
      <c r="EAS692" s="411"/>
      <c r="EAT692" s="443"/>
      <c r="EAU692" s="417"/>
      <c r="EAV692" s="417"/>
      <c r="EAW692" s="417"/>
      <c r="EAX692" s="417"/>
      <c r="EAY692" s="417"/>
      <c r="EAZ692" s="417"/>
      <c r="EBA692" s="417"/>
      <c r="EBB692" s="416"/>
      <c r="EBC692" s="416"/>
      <c r="EBD692" s="416"/>
      <c r="EBE692" s="416"/>
      <c r="EBF692" s="416"/>
      <c r="EBG692" s="416"/>
      <c r="EBH692" s="416"/>
      <c r="EBI692" s="416"/>
      <c r="EBJ692" s="416"/>
      <c r="EBK692" s="416"/>
      <c r="EBL692" s="416"/>
      <c r="EBM692" s="416"/>
      <c r="EBN692" s="416"/>
      <c r="EBO692" s="416"/>
      <c r="EBP692" s="416"/>
      <c r="EBQ692" s="416"/>
      <c r="EBR692" s="416"/>
      <c r="EBS692" s="416"/>
      <c r="EBT692" s="416"/>
      <c r="EBU692" s="416"/>
      <c r="EBV692" s="416"/>
      <c r="EBW692" s="416"/>
      <c r="EBX692" s="416"/>
      <c r="EBY692" s="416"/>
      <c r="EBZ692" s="416"/>
      <c r="ECA692" s="416"/>
      <c r="ECB692" s="416"/>
      <c r="ECC692" s="416"/>
      <c r="ECD692" s="416"/>
      <c r="ECE692" s="416"/>
      <c r="ECF692" s="416"/>
      <c r="ECG692" s="416"/>
      <c r="ECH692" s="416"/>
      <c r="ECI692" s="416"/>
      <c r="ECJ692" s="416"/>
      <c r="ECK692" s="416"/>
      <c r="ECL692" s="416"/>
      <c r="ECM692" s="416"/>
      <c r="ECN692" s="416"/>
      <c r="ECO692" s="416"/>
      <c r="ECP692" s="416"/>
      <c r="ECQ692" s="416"/>
      <c r="ECR692" s="416"/>
      <c r="ECS692" s="416"/>
      <c r="ECT692" s="417"/>
      <c r="ECU692" s="417"/>
      <c r="ECV692" s="417"/>
      <c r="ECW692" s="417"/>
      <c r="ECX692" s="417"/>
      <c r="ECY692" s="417"/>
      <c r="ECZ692" s="417"/>
      <c r="EDA692" s="417"/>
      <c r="EDB692" s="417"/>
      <c r="EDC692" s="417"/>
      <c r="EDD692" s="417"/>
      <c r="EDE692" s="417"/>
      <c r="EDF692" s="417"/>
      <c r="EDG692" s="417"/>
      <c r="EDH692" s="417"/>
      <c r="EDI692" s="417"/>
      <c r="EDJ692" s="417"/>
      <c r="EDK692" s="417"/>
      <c r="EDL692" s="417"/>
      <c r="EDM692" s="417"/>
      <c r="EDN692" s="417"/>
      <c r="EDO692" s="417"/>
      <c r="EDP692" s="417"/>
      <c r="EDQ692" s="417"/>
      <c r="EDR692" s="418"/>
      <c r="EDS692" s="418"/>
      <c r="EDT692" s="418"/>
      <c r="EDU692" s="418"/>
      <c r="EDV692" s="418"/>
      <c r="EDW692" s="417"/>
      <c r="EDX692" s="417"/>
      <c r="EDY692" s="418"/>
      <c r="EDZ692" s="418"/>
      <c r="EEA692" s="417"/>
      <c r="EEB692" s="417"/>
      <c r="EEC692" s="418"/>
      <c r="EED692" s="418"/>
      <c r="EEE692" s="417"/>
      <c r="EEF692" s="417"/>
      <c r="EEG692" s="417"/>
      <c r="EEH692" s="417"/>
      <c r="EEI692" s="417"/>
      <c r="EEJ692" s="417"/>
      <c r="EEK692" s="417"/>
      <c r="EEL692" s="418"/>
      <c r="EEM692" s="418"/>
      <c r="EEN692" s="417"/>
      <c r="EEO692" s="417"/>
      <c r="EEP692" s="418"/>
      <c r="EEQ692" s="418"/>
      <c r="EER692" s="417"/>
      <c r="EES692" s="417"/>
      <c r="EET692" s="417"/>
      <c r="EEU692" s="417"/>
      <c r="EEV692" s="417"/>
      <c r="EEW692" s="411"/>
      <c r="EEX692" s="443"/>
      <c r="EEY692" s="417"/>
      <c r="EEZ692" s="417"/>
      <c r="EFA692" s="417"/>
      <c r="EFB692" s="417"/>
      <c r="EFC692" s="417"/>
      <c r="EFD692" s="417"/>
      <c r="EFE692" s="417"/>
      <c r="EFF692" s="416"/>
      <c r="EFG692" s="416"/>
      <c r="EFH692" s="416"/>
      <c r="EFI692" s="416"/>
      <c r="EFJ692" s="416"/>
      <c r="EFK692" s="416"/>
      <c r="EFL692" s="416"/>
      <c r="EFM692" s="416"/>
      <c r="EFN692" s="416"/>
      <c r="EFO692" s="416"/>
      <c r="EFP692" s="416"/>
      <c r="EFQ692" s="416"/>
      <c r="EFR692" s="416"/>
      <c r="EFS692" s="416"/>
      <c r="EFT692" s="416"/>
      <c r="EFU692" s="416"/>
      <c r="EFV692" s="416"/>
      <c r="EFW692" s="416"/>
      <c r="EFX692" s="416"/>
      <c r="EFY692" s="416"/>
      <c r="EFZ692" s="416"/>
      <c r="EGA692" s="416"/>
      <c r="EGB692" s="416"/>
      <c r="EGC692" s="416"/>
      <c r="EGD692" s="416"/>
      <c r="EGE692" s="416"/>
      <c r="EGF692" s="416"/>
      <c r="EGG692" s="416"/>
      <c r="EGH692" s="416"/>
      <c r="EGI692" s="416"/>
      <c r="EGJ692" s="416"/>
      <c r="EGK692" s="416"/>
      <c r="EGL692" s="416"/>
      <c r="EGM692" s="416"/>
      <c r="EGN692" s="416"/>
      <c r="EGO692" s="416"/>
      <c r="EGP692" s="416"/>
      <c r="EGQ692" s="416"/>
      <c r="EGR692" s="416"/>
      <c r="EGS692" s="416"/>
      <c r="EGT692" s="416"/>
      <c r="EGU692" s="416"/>
      <c r="EGV692" s="416"/>
      <c r="EGW692" s="416"/>
      <c r="EGX692" s="417"/>
      <c r="EGY692" s="417"/>
      <c r="EGZ692" s="417"/>
      <c r="EHA692" s="417"/>
      <c r="EHB692" s="417"/>
      <c r="EHC692" s="417"/>
      <c r="EHD692" s="417"/>
      <c r="EHE692" s="417"/>
      <c r="EHF692" s="417"/>
      <c r="EHG692" s="417"/>
      <c r="EHH692" s="417"/>
      <c r="EHI692" s="417"/>
      <c r="EHJ692" s="417"/>
      <c r="EHK692" s="417"/>
      <c r="EHL692" s="417"/>
      <c r="EHM692" s="417"/>
      <c r="EHN692" s="417"/>
      <c r="EHO692" s="417"/>
      <c r="EHP692" s="417"/>
      <c r="EHQ692" s="417"/>
      <c r="EHR692" s="417"/>
      <c r="EHS692" s="417"/>
      <c r="EHT692" s="417"/>
      <c r="EHU692" s="417"/>
      <c r="EHV692" s="418"/>
      <c r="EHW692" s="418"/>
      <c r="EHX692" s="418"/>
      <c r="EHY692" s="418"/>
      <c r="EHZ692" s="418"/>
      <c r="EIA692" s="417"/>
      <c r="EIB692" s="417"/>
      <c r="EIC692" s="418"/>
      <c r="EID692" s="418"/>
      <c r="EIE692" s="417"/>
      <c r="EIF692" s="417"/>
      <c r="EIG692" s="418"/>
      <c r="EIH692" s="418"/>
      <c r="EII692" s="417"/>
      <c r="EIJ692" s="417"/>
      <c r="EIK692" s="417"/>
      <c r="EIL692" s="417"/>
      <c r="EIM692" s="417"/>
      <c r="EIN692" s="417"/>
      <c r="EIO692" s="417"/>
      <c r="EIP692" s="418"/>
      <c r="EIQ692" s="418"/>
      <c r="EIR692" s="417"/>
      <c r="EIS692" s="417"/>
      <c r="EIT692" s="418"/>
      <c r="EIU692" s="418"/>
      <c r="EIV692" s="417"/>
      <c r="EIW692" s="417"/>
      <c r="EIX692" s="417"/>
      <c r="EIY692" s="417"/>
      <c r="EIZ692" s="417"/>
      <c r="EJA692" s="411"/>
      <c r="EJB692" s="443"/>
      <c r="EJC692" s="417"/>
      <c r="EJD692" s="417"/>
      <c r="EJE692" s="417"/>
      <c r="EJF692" s="417"/>
      <c r="EJG692" s="417"/>
      <c r="EJH692" s="417"/>
      <c r="EJI692" s="417"/>
      <c r="EJJ692" s="416"/>
      <c r="EJK692" s="416"/>
      <c r="EJL692" s="416"/>
      <c r="EJM692" s="416"/>
      <c r="EJN692" s="416"/>
      <c r="EJO692" s="416"/>
      <c r="EJP692" s="416"/>
      <c r="EJQ692" s="416"/>
      <c r="EJR692" s="416"/>
      <c r="EJS692" s="416"/>
      <c r="EJT692" s="416"/>
      <c r="EJU692" s="416"/>
      <c r="EJV692" s="416"/>
      <c r="EJW692" s="416"/>
      <c r="EJX692" s="416"/>
      <c r="EJY692" s="416"/>
      <c r="EJZ692" s="416"/>
      <c r="EKA692" s="416"/>
      <c r="EKB692" s="416"/>
      <c r="EKC692" s="416"/>
      <c r="EKD692" s="416"/>
      <c r="EKE692" s="416"/>
      <c r="EKF692" s="416"/>
      <c r="EKG692" s="416"/>
      <c r="EKH692" s="416"/>
      <c r="EKI692" s="416"/>
      <c r="EKJ692" s="416"/>
      <c r="EKK692" s="416"/>
      <c r="EKL692" s="416"/>
      <c r="EKM692" s="416"/>
      <c r="EKN692" s="416"/>
      <c r="EKO692" s="416"/>
      <c r="EKP692" s="416"/>
      <c r="EKQ692" s="416"/>
      <c r="EKR692" s="416"/>
      <c r="EKS692" s="416"/>
      <c r="EKT692" s="416"/>
      <c r="EKU692" s="416"/>
      <c r="EKV692" s="416"/>
      <c r="EKW692" s="416"/>
      <c r="EKX692" s="416"/>
      <c r="EKY692" s="416"/>
      <c r="EKZ692" s="416"/>
      <c r="ELA692" s="416"/>
      <c r="ELB692" s="417"/>
      <c r="ELC692" s="417"/>
      <c r="ELD692" s="417"/>
      <c r="ELE692" s="417"/>
      <c r="ELF692" s="417"/>
      <c r="ELG692" s="417"/>
      <c r="ELH692" s="417"/>
      <c r="ELI692" s="417"/>
      <c r="ELJ692" s="417"/>
      <c r="ELK692" s="417"/>
      <c r="ELL692" s="417"/>
      <c r="ELM692" s="417"/>
      <c r="ELN692" s="417"/>
      <c r="ELO692" s="417"/>
      <c r="ELP692" s="417"/>
      <c r="ELQ692" s="417"/>
      <c r="ELR692" s="417"/>
      <c r="ELS692" s="417"/>
      <c r="ELT692" s="417"/>
      <c r="ELU692" s="417"/>
      <c r="ELV692" s="417"/>
      <c r="ELW692" s="417"/>
      <c r="ELX692" s="417"/>
      <c r="ELY692" s="417"/>
      <c r="ELZ692" s="418"/>
      <c r="EMA692" s="418"/>
      <c r="EMB692" s="418"/>
      <c r="EMC692" s="418"/>
      <c r="EMD692" s="418"/>
      <c r="EME692" s="417"/>
      <c r="EMF692" s="417"/>
      <c r="EMG692" s="418"/>
      <c r="EMH692" s="418"/>
      <c r="EMI692" s="417"/>
      <c r="EMJ692" s="417"/>
      <c r="EMK692" s="418"/>
      <c r="EML692" s="418"/>
      <c r="EMM692" s="417"/>
      <c r="EMN692" s="417"/>
      <c r="EMO692" s="417"/>
      <c r="EMP692" s="417"/>
      <c r="EMQ692" s="417"/>
      <c r="EMR692" s="417"/>
      <c r="EMS692" s="417"/>
      <c r="EMT692" s="418"/>
      <c r="EMU692" s="418"/>
      <c r="EMV692" s="417"/>
      <c r="EMW692" s="417"/>
      <c r="EMX692" s="418"/>
      <c r="EMY692" s="418"/>
      <c r="EMZ692" s="417"/>
      <c r="ENA692" s="417"/>
      <c r="ENB692" s="417"/>
      <c r="ENC692" s="417"/>
      <c r="END692" s="417"/>
      <c r="ENE692" s="411"/>
      <c r="ENF692" s="443"/>
      <c r="ENG692" s="417"/>
      <c r="ENH692" s="417"/>
      <c r="ENI692" s="417"/>
      <c r="ENJ692" s="417"/>
      <c r="ENK692" s="417"/>
      <c r="ENL692" s="417"/>
      <c r="ENM692" s="417"/>
      <c r="ENN692" s="416"/>
      <c r="ENO692" s="416"/>
      <c r="ENP692" s="416"/>
      <c r="ENQ692" s="416"/>
      <c r="ENR692" s="416"/>
      <c r="ENS692" s="416"/>
      <c r="ENT692" s="416"/>
      <c r="ENU692" s="416"/>
      <c r="ENV692" s="416"/>
      <c r="ENW692" s="416"/>
      <c r="ENX692" s="416"/>
      <c r="ENY692" s="416"/>
      <c r="ENZ692" s="416"/>
      <c r="EOA692" s="416"/>
      <c r="EOB692" s="416"/>
      <c r="EOC692" s="416"/>
      <c r="EOD692" s="416"/>
      <c r="EOE692" s="416"/>
      <c r="EOF692" s="416"/>
      <c r="EOG692" s="416"/>
      <c r="EOH692" s="416"/>
      <c r="EOI692" s="416"/>
      <c r="EOJ692" s="416"/>
      <c r="EOK692" s="416"/>
      <c r="EOL692" s="416"/>
      <c r="EOM692" s="416"/>
      <c r="EON692" s="416"/>
      <c r="EOO692" s="416"/>
      <c r="EOP692" s="416"/>
      <c r="EOQ692" s="416"/>
      <c r="EOR692" s="416"/>
      <c r="EOS692" s="416"/>
      <c r="EOT692" s="416"/>
      <c r="EOU692" s="416"/>
      <c r="EOV692" s="416"/>
      <c r="EOW692" s="416"/>
      <c r="EOX692" s="416"/>
      <c r="EOY692" s="416"/>
      <c r="EOZ692" s="416"/>
      <c r="EPA692" s="416"/>
      <c r="EPB692" s="416"/>
      <c r="EPC692" s="416"/>
      <c r="EPD692" s="416"/>
      <c r="EPE692" s="416"/>
      <c r="EPF692" s="417"/>
      <c r="EPG692" s="417"/>
      <c r="EPH692" s="417"/>
      <c r="EPI692" s="417"/>
      <c r="EPJ692" s="417"/>
      <c r="EPK692" s="417"/>
      <c r="EPL692" s="417"/>
      <c r="EPM692" s="417"/>
      <c r="EPN692" s="417"/>
      <c r="EPO692" s="417"/>
      <c r="EPP692" s="417"/>
      <c r="EPQ692" s="417"/>
      <c r="EPR692" s="417"/>
      <c r="EPS692" s="417"/>
      <c r="EPT692" s="417"/>
      <c r="EPU692" s="417"/>
      <c r="EPV692" s="417"/>
      <c r="EPW692" s="417"/>
      <c r="EPX692" s="417"/>
      <c r="EPY692" s="417"/>
      <c r="EPZ692" s="417"/>
      <c r="EQA692" s="417"/>
      <c r="EQB692" s="417"/>
      <c r="EQC692" s="417"/>
      <c r="EQD692" s="418"/>
      <c r="EQE692" s="418"/>
      <c r="EQF692" s="418"/>
      <c r="EQG692" s="418"/>
      <c r="EQH692" s="418"/>
      <c r="EQI692" s="417"/>
      <c r="EQJ692" s="417"/>
      <c r="EQK692" s="418"/>
      <c r="EQL692" s="418"/>
      <c r="EQM692" s="417"/>
      <c r="EQN692" s="417"/>
      <c r="EQO692" s="418"/>
      <c r="EQP692" s="418"/>
      <c r="EQQ692" s="417"/>
      <c r="EQR692" s="417"/>
      <c r="EQS692" s="417"/>
      <c r="EQT692" s="417"/>
      <c r="EQU692" s="417"/>
      <c r="EQV692" s="417"/>
      <c r="EQW692" s="417"/>
      <c r="EQX692" s="418"/>
      <c r="EQY692" s="418"/>
      <c r="EQZ692" s="417"/>
      <c r="ERA692" s="417"/>
      <c r="ERB692" s="418"/>
      <c r="ERC692" s="418"/>
      <c r="ERD692" s="417"/>
      <c r="ERE692" s="417"/>
      <c r="ERF692" s="417"/>
      <c r="ERG692" s="417"/>
      <c r="ERH692" s="417"/>
      <c r="ERI692" s="411"/>
      <c r="ERJ692" s="443"/>
      <c r="ERK692" s="417"/>
      <c r="ERL692" s="417"/>
      <c r="ERM692" s="417"/>
      <c r="ERN692" s="417"/>
      <c r="ERO692" s="417"/>
      <c r="ERP692" s="417"/>
      <c r="ERQ692" s="417"/>
      <c r="ERR692" s="416"/>
      <c r="ERS692" s="416"/>
      <c r="ERT692" s="416"/>
      <c r="ERU692" s="416"/>
      <c r="ERV692" s="416"/>
      <c r="ERW692" s="416"/>
      <c r="ERX692" s="416"/>
      <c r="ERY692" s="416"/>
      <c r="ERZ692" s="416"/>
      <c r="ESA692" s="416"/>
      <c r="ESB692" s="416"/>
      <c r="ESC692" s="416"/>
      <c r="ESD692" s="416"/>
      <c r="ESE692" s="416"/>
      <c r="ESF692" s="416"/>
      <c r="ESG692" s="416"/>
      <c r="ESH692" s="416"/>
      <c r="ESI692" s="416"/>
      <c r="ESJ692" s="416"/>
      <c r="ESK692" s="416"/>
      <c r="ESL692" s="416"/>
      <c r="ESM692" s="416"/>
      <c r="ESN692" s="416"/>
      <c r="ESO692" s="416"/>
      <c r="ESP692" s="416"/>
      <c r="ESQ692" s="416"/>
      <c r="ESR692" s="416"/>
      <c r="ESS692" s="416"/>
      <c r="EST692" s="416"/>
      <c r="ESU692" s="416"/>
      <c r="ESV692" s="416"/>
      <c r="ESW692" s="416"/>
      <c r="ESX692" s="416"/>
      <c r="ESY692" s="416"/>
      <c r="ESZ692" s="416"/>
      <c r="ETA692" s="416"/>
      <c r="ETB692" s="416"/>
      <c r="ETC692" s="416"/>
      <c r="ETD692" s="416"/>
      <c r="ETE692" s="416"/>
      <c r="ETF692" s="416"/>
      <c r="ETG692" s="416"/>
      <c r="ETH692" s="416"/>
      <c r="ETI692" s="416"/>
      <c r="ETJ692" s="417"/>
      <c r="ETK692" s="417"/>
      <c r="ETL692" s="417"/>
      <c r="ETM692" s="417"/>
      <c r="ETN692" s="417"/>
      <c r="ETO692" s="417"/>
      <c r="ETP692" s="417"/>
      <c r="ETQ692" s="417"/>
      <c r="ETR692" s="417"/>
      <c r="ETS692" s="417"/>
      <c r="ETT692" s="417"/>
      <c r="ETU692" s="417"/>
      <c r="ETV692" s="417"/>
      <c r="ETW692" s="417"/>
      <c r="ETX692" s="417"/>
      <c r="ETY692" s="417"/>
      <c r="ETZ692" s="417"/>
      <c r="EUA692" s="417"/>
      <c r="EUB692" s="417"/>
      <c r="EUC692" s="417"/>
      <c r="EUD692" s="417"/>
      <c r="EUE692" s="417"/>
      <c r="EUF692" s="417"/>
      <c r="EUG692" s="417"/>
      <c r="EUH692" s="418"/>
      <c r="EUI692" s="418"/>
      <c r="EUJ692" s="418"/>
      <c r="EUK692" s="418"/>
      <c r="EUL692" s="418"/>
      <c r="EUM692" s="417"/>
      <c r="EUN692" s="417"/>
      <c r="EUO692" s="418"/>
      <c r="EUP692" s="418"/>
      <c r="EUQ692" s="417"/>
      <c r="EUR692" s="417"/>
      <c r="EUS692" s="418"/>
      <c r="EUT692" s="418"/>
      <c r="EUU692" s="417"/>
      <c r="EUV692" s="417"/>
      <c r="EUW692" s="417"/>
      <c r="EUX692" s="417"/>
      <c r="EUY692" s="417"/>
      <c r="EUZ692" s="417"/>
      <c r="EVA692" s="417"/>
      <c r="EVB692" s="418"/>
      <c r="EVC692" s="418"/>
      <c r="EVD692" s="417"/>
      <c r="EVE692" s="417"/>
      <c r="EVF692" s="418"/>
      <c r="EVG692" s="418"/>
      <c r="EVH692" s="417"/>
      <c r="EVI692" s="417"/>
      <c r="EVJ692" s="417"/>
      <c r="EVK692" s="417"/>
      <c r="EVL692" s="417"/>
      <c r="EVM692" s="411"/>
      <c r="EVN692" s="443"/>
      <c r="EVO692" s="417"/>
      <c r="EVP692" s="417"/>
      <c r="EVQ692" s="417"/>
      <c r="EVR692" s="417"/>
      <c r="EVS692" s="417"/>
      <c r="EVT692" s="417"/>
      <c r="EVU692" s="417"/>
      <c r="EVV692" s="416"/>
      <c r="EVW692" s="416"/>
      <c r="EVX692" s="416"/>
      <c r="EVY692" s="416"/>
      <c r="EVZ692" s="416"/>
      <c r="EWA692" s="416"/>
      <c r="EWB692" s="416"/>
      <c r="EWC692" s="416"/>
      <c r="EWD692" s="416"/>
      <c r="EWE692" s="416"/>
      <c r="EWF692" s="416"/>
      <c r="EWG692" s="416"/>
      <c r="EWH692" s="416"/>
      <c r="EWI692" s="416"/>
      <c r="EWJ692" s="416"/>
      <c r="EWK692" s="416"/>
      <c r="EWL692" s="416"/>
      <c r="EWM692" s="416"/>
      <c r="EWN692" s="416"/>
      <c r="EWO692" s="416"/>
      <c r="EWP692" s="416"/>
      <c r="EWQ692" s="416"/>
      <c r="EWR692" s="416"/>
      <c r="EWS692" s="416"/>
      <c r="EWT692" s="416"/>
      <c r="EWU692" s="416"/>
      <c r="EWV692" s="416"/>
      <c r="EWW692" s="416"/>
      <c r="EWX692" s="416"/>
      <c r="EWY692" s="416"/>
      <c r="EWZ692" s="416"/>
      <c r="EXA692" s="416"/>
      <c r="EXB692" s="416"/>
      <c r="EXC692" s="416"/>
      <c r="EXD692" s="416"/>
      <c r="EXE692" s="416"/>
      <c r="EXF692" s="416"/>
      <c r="EXG692" s="416"/>
      <c r="EXH692" s="416"/>
      <c r="EXI692" s="416"/>
      <c r="EXJ692" s="416"/>
      <c r="EXK692" s="416"/>
      <c r="EXL692" s="416"/>
      <c r="EXM692" s="416"/>
      <c r="EXN692" s="417"/>
      <c r="EXO692" s="417"/>
      <c r="EXP692" s="417"/>
      <c r="EXQ692" s="417"/>
      <c r="EXR692" s="417"/>
      <c r="EXS692" s="417"/>
      <c r="EXT692" s="417"/>
      <c r="EXU692" s="417"/>
      <c r="EXV692" s="417"/>
      <c r="EXW692" s="417"/>
      <c r="EXX692" s="417"/>
      <c r="EXY692" s="417"/>
      <c r="EXZ692" s="417"/>
      <c r="EYA692" s="417"/>
      <c r="EYB692" s="417"/>
      <c r="EYC692" s="417"/>
      <c r="EYD692" s="417"/>
      <c r="EYE692" s="417"/>
      <c r="EYF692" s="417"/>
      <c r="EYG692" s="417"/>
      <c r="EYH692" s="417"/>
      <c r="EYI692" s="417"/>
      <c r="EYJ692" s="417"/>
      <c r="EYK692" s="417"/>
      <c r="EYL692" s="418"/>
      <c r="EYM692" s="418"/>
      <c r="EYN692" s="418"/>
      <c r="EYO692" s="418"/>
      <c r="EYP692" s="418"/>
      <c r="EYQ692" s="417"/>
      <c r="EYR692" s="417"/>
      <c r="EYS692" s="418"/>
      <c r="EYT692" s="418"/>
      <c r="EYU692" s="417"/>
      <c r="EYV692" s="417"/>
      <c r="EYW692" s="418"/>
      <c r="EYX692" s="418"/>
      <c r="EYY692" s="417"/>
      <c r="EYZ692" s="417"/>
      <c r="EZA692" s="417"/>
      <c r="EZB692" s="417"/>
      <c r="EZC692" s="417"/>
      <c r="EZD692" s="417"/>
      <c r="EZE692" s="417"/>
      <c r="EZF692" s="418"/>
      <c r="EZG692" s="418"/>
      <c r="EZH692" s="417"/>
      <c r="EZI692" s="417"/>
      <c r="EZJ692" s="418"/>
      <c r="EZK692" s="418"/>
      <c r="EZL692" s="417"/>
      <c r="EZM692" s="417"/>
      <c r="EZN692" s="417"/>
      <c r="EZO692" s="417"/>
      <c r="EZP692" s="417"/>
      <c r="EZQ692" s="411"/>
      <c r="EZR692" s="443"/>
      <c r="EZS692" s="417"/>
      <c r="EZT692" s="417"/>
      <c r="EZU692" s="417"/>
      <c r="EZV692" s="417"/>
      <c r="EZW692" s="417"/>
      <c r="EZX692" s="417"/>
      <c r="EZY692" s="417"/>
      <c r="EZZ692" s="416"/>
      <c r="FAA692" s="416"/>
      <c r="FAB692" s="416"/>
      <c r="FAC692" s="416"/>
      <c r="FAD692" s="416"/>
      <c r="FAE692" s="416"/>
      <c r="FAF692" s="416"/>
      <c r="FAG692" s="416"/>
      <c r="FAH692" s="416"/>
      <c r="FAI692" s="416"/>
      <c r="FAJ692" s="416"/>
      <c r="FAK692" s="416"/>
      <c r="FAL692" s="416"/>
      <c r="FAM692" s="416"/>
      <c r="FAN692" s="416"/>
      <c r="FAO692" s="416"/>
      <c r="FAP692" s="416"/>
      <c r="FAQ692" s="416"/>
      <c r="FAR692" s="416"/>
      <c r="FAS692" s="416"/>
      <c r="FAT692" s="416"/>
      <c r="FAU692" s="416"/>
      <c r="FAV692" s="416"/>
      <c r="FAW692" s="416"/>
      <c r="FAX692" s="416"/>
      <c r="FAY692" s="416"/>
      <c r="FAZ692" s="416"/>
      <c r="FBA692" s="416"/>
      <c r="FBB692" s="416"/>
      <c r="FBC692" s="416"/>
      <c r="FBD692" s="416"/>
      <c r="FBE692" s="416"/>
      <c r="FBF692" s="416"/>
      <c r="FBG692" s="416"/>
      <c r="FBH692" s="416"/>
      <c r="FBI692" s="416"/>
      <c r="FBJ692" s="416"/>
      <c r="FBK692" s="416"/>
      <c r="FBL692" s="416"/>
      <c r="FBM692" s="416"/>
      <c r="FBN692" s="416"/>
      <c r="FBO692" s="416"/>
      <c r="FBP692" s="416"/>
      <c r="FBQ692" s="416"/>
      <c r="FBR692" s="417"/>
      <c r="FBS692" s="417"/>
      <c r="FBT692" s="417"/>
      <c r="FBU692" s="417"/>
      <c r="FBV692" s="417"/>
      <c r="FBW692" s="417"/>
      <c r="FBX692" s="417"/>
      <c r="FBY692" s="417"/>
      <c r="FBZ692" s="417"/>
      <c r="FCA692" s="417"/>
      <c r="FCB692" s="417"/>
      <c r="FCC692" s="417"/>
      <c r="FCD692" s="417"/>
      <c r="FCE692" s="417"/>
      <c r="FCF692" s="417"/>
      <c r="FCG692" s="417"/>
      <c r="FCH692" s="417"/>
      <c r="FCI692" s="417"/>
      <c r="FCJ692" s="417"/>
      <c r="FCK692" s="417"/>
      <c r="FCL692" s="417"/>
      <c r="FCM692" s="417"/>
      <c r="FCN692" s="417"/>
      <c r="FCO692" s="417"/>
      <c r="FCP692" s="418"/>
      <c r="FCQ692" s="418"/>
      <c r="FCR692" s="418"/>
      <c r="FCS692" s="418"/>
      <c r="FCT692" s="418"/>
      <c r="FCU692" s="417"/>
      <c r="FCV692" s="417"/>
      <c r="FCW692" s="418"/>
      <c r="FCX692" s="418"/>
      <c r="FCY692" s="417"/>
      <c r="FCZ692" s="417"/>
      <c r="FDA692" s="418"/>
      <c r="FDB692" s="418"/>
      <c r="FDC692" s="417"/>
      <c r="FDD692" s="417"/>
      <c r="FDE692" s="417"/>
      <c r="FDF692" s="417"/>
      <c r="FDG692" s="417"/>
      <c r="FDH692" s="417"/>
      <c r="FDI692" s="417"/>
      <c r="FDJ692" s="418"/>
      <c r="FDK692" s="418"/>
      <c r="FDL692" s="417"/>
      <c r="FDM692" s="417"/>
      <c r="FDN692" s="418"/>
      <c r="FDO692" s="418"/>
      <c r="FDP692" s="417"/>
      <c r="FDQ692" s="417"/>
      <c r="FDR692" s="417"/>
      <c r="FDS692" s="417"/>
      <c r="FDT692" s="417"/>
      <c r="FDU692" s="411"/>
      <c r="FDV692" s="443"/>
      <c r="FDW692" s="417"/>
      <c r="FDX692" s="417"/>
      <c r="FDY692" s="417"/>
      <c r="FDZ692" s="417"/>
      <c r="FEA692" s="417"/>
      <c r="FEB692" s="417"/>
      <c r="FEC692" s="417"/>
      <c r="FED692" s="416"/>
      <c r="FEE692" s="416"/>
      <c r="FEF692" s="416"/>
      <c r="FEG692" s="416"/>
      <c r="FEH692" s="416"/>
      <c r="FEI692" s="416"/>
      <c r="FEJ692" s="416"/>
      <c r="FEK692" s="416"/>
      <c r="FEL692" s="416"/>
      <c r="FEM692" s="416"/>
      <c r="FEN692" s="416"/>
      <c r="FEO692" s="416"/>
      <c r="FEP692" s="416"/>
      <c r="FEQ692" s="416"/>
      <c r="FER692" s="416"/>
      <c r="FES692" s="416"/>
      <c r="FET692" s="416"/>
      <c r="FEU692" s="416"/>
      <c r="FEV692" s="416"/>
      <c r="FEW692" s="416"/>
      <c r="FEX692" s="416"/>
      <c r="FEY692" s="416"/>
      <c r="FEZ692" s="416"/>
      <c r="FFA692" s="416"/>
      <c r="FFB692" s="416"/>
      <c r="FFC692" s="416"/>
      <c r="FFD692" s="416"/>
      <c r="FFE692" s="416"/>
      <c r="FFF692" s="416"/>
      <c r="FFG692" s="416"/>
      <c r="FFH692" s="416"/>
      <c r="FFI692" s="416"/>
      <c r="FFJ692" s="416"/>
      <c r="FFK692" s="416"/>
      <c r="FFL692" s="416"/>
      <c r="FFM692" s="416"/>
      <c r="FFN692" s="416"/>
      <c r="FFO692" s="416"/>
      <c r="FFP692" s="416"/>
      <c r="FFQ692" s="416"/>
      <c r="FFR692" s="416"/>
      <c r="FFS692" s="416"/>
      <c r="FFT692" s="416"/>
      <c r="FFU692" s="416"/>
      <c r="FFV692" s="417"/>
      <c r="FFW692" s="417"/>
      <c r="FFX692" s="417"/>
      <c r="FFY692" s="417"/>
      <c r="FFZ692" s="417"/>
      <c r="FGA692" s="417"/>
      <c r="FGB692" s="417"/>
      <c r="FGC692" s="417"/>
      <c r="FGD692" s="417"/>
      <c r="FGE692" s="417"/>
      <c r="FGF692" s="417"/>
      <c r="FGG692" s="417"/>
      <c r="FGH692" s="417"/>
      <c r="FGI692" s="417"/>
      <c r="FGJ692" s="417"/>
      <c r="FGK692" s="417"/>
      <c r="FGL692" s="417"/>
      <c r="FGM692" s="417"/>
      <c r="FGN692" s="417"/>
      <c r="FGO692" s="417"/>
      <c r="FGP692" s="417"/>
      <c r="FGQ692" s="417"/>
      <c r="FGR692" s="417"/>
      <c r="FGS692" s="417"/>
      <c r="FGT692" s="418"/>
      <c r="FGU692" s="418"/>
      <c r="FGV692" s="418"/>
      <c r="FGW692" s="418"/>
      <c r="FGX692" s="418"/>
      <c r="FGY692" s="417"/>
      <c r="FGZ692" s="417"/>
      <c r="FHA692" s="418"/>
      <c r="FHB692" s="418"/>
      <c r="FHC692" s="417"/>
      <c r="FHD692" s="417"/>
      <c r="FHE692" s="418"/>
      <c r="FHF692" s="418"/>
      <c r="FHG692" s="417"/>
      <c r="FHH692" s="417"/>
      <c r="FHI692" s="417"/>
      <c r="FHJ692" s="417"/>
      <c r="FHK692" s="417"/>
      <c r="FHL692" s="417"/>
      <c r="FHM692" s="417"/>
      <c r="FHN692" s="418"/>
      <c r="FHO692" s="418"/>
      <c r="FHP692" s="417"/>
      <c r="FHQ692" s="417"/>
      <c r="FHR692" s="418"/>
      <c r="FHS692" s="418"/>
      <c r="FHT692" s="417"/>
      <c r="FHU692" s="417"/>
      <c r="FHV692" s="417"/>
      <c r="FHW692" s="417"/>
      <c r="FHX692" s="417"/>
      <c r="FHY692" s="411"/>
      <c r="FHZ692" s="443"/>
      <c r="FIA692" s="417"/>
      <c r="FIB692" s="417"/>
      <c r="FIC692" s="417"/>
      <c r="FID692" s="417"/>
      <c r="FIE692" s="417"/>
      <c r="FIF692" s="417"/>
      <c r="FIG692" s="417"/>
      <c r="FIH692" s="416"/>
      <c r="FII692" s="416"/>
      <c r="FIJ692" s="416"/>
      <c r="FIK692" s="416"/>
      <c r="FIL692" s="416"/>
      <c r="FIM692" s="416"/>
      <c r="FIN692" s="416"/>
      <c r="FIO692" s="416"/>
      <c r="FIP692" s="416"/>
      <c r="FIQ692" s="416"/>
      <c r="FIR692" s="416"/>
      <c r="FIS692" s="416"/>
      <c r="FIT692" s="416"/>
      <c r="FIU692" s="416"/>
      <c r="FIV692" s="416"/>
      <c r="FIW692" s="416"/>
      <c r="FIX692" s="416"/>
      <c r="FIY692" s="416"/>
      <c r="FIZ692" s="416"/>
      <c r="FJA692" s="416"/>
      <c r="FJB692" s="416"/>
      <c r="FJC692" s="416"/>
      <c r="FJD692" s="416"/>
      <c r="FJE692" s="416"/>
      <c r="FJF692" s="416"/>
      <c r="FJG692" s="416"/>
      <c r="FJH692" s="416"/>
      <c r="FJI692" s="416"/>
      <c r="FJJ692" s="416"/>
      <c r="FJK692" s="416"/>
      <c r="FJL692" s="416"/>
      <c r="FJM692" s="416"/>
      <c r="FJN692" s="416"/>
      <c r="FJO692" s="416"/>
      <c r="FJP692" s="416"/>
      <c r="FJQ692" s="416"/>
      <c r="FJR692" s="416"/>
      <c r="FJS692" s="416"/>
      <c r="FJT692" s="416"/>
      <c r="FJU692" s="416"/>
      <c r="FJV692" s="416"/>
      <c r="FJW692" s="416"/>
      <c r="FJX692" s="416"/>
      <c r="FJY692" s="416"/>
      <c r="FJZ692" s="417"/>
      <c r="FKA692" s="417"/>
      <c r="FKB692" s="417"/>
      <c r="FKC692" s="417"/>
      <c r="FKD692" s="417"/>
      <c r="FKE692" s="417"/>
      <c r="FKF692" s="417"/>
      <c r="FKG692" s="417"/>
      <c r="FKH692" s="417"/>
      <c r="FKI692" s="417"/>
      <c r="FKJ692" s="417"/>
      <c r="FKK692" s="417"/>
      <c r="FKL692" s="417"/>
      <c r="FKM692" s="417"/>
      <c r="FKN692" s="417"/>
      <c r="FKO692" s="417"/>
      <c r="FKP692" s="417"/>
      <c r="FKQ692" s="417"/>
      <c r="FKR692" s="417"/>
      <c r="FKS692" s="417"/>
      <c r="FKT692" s="417"/>
      <c r="FKU692" s="417"/>
      <c r="FKV692" s="417"/>
      <c r="FKW692" s="417"/>
      <c r="FKX692" s="418"/>
      <c r="FKY692" s="418"/>
      <c r="FKZ692" s="418"/>
      <c r="FLA692" s="418"/>
      <c r="FLB692" s="418"/>
      <c r="FLC692" s="417"/>
      <c r="FLD692" s="417"/>
      <c r="FLE692" s="418"/>
      <c r="FLF692" s="418"/>
      <c r="FLG692" s="417"/>
      <c r="FLH692" s="417"/>
      <c r="FLI692" s="418"/>
      <c r="FLJ692" s="418"/>
      <c r="FLK692" s="417"/>
      <c r="FLL692" s="417"/>
      <c r="FLM692" s="417"/>
      <c r="FLN692" s="417"/>
      <c r="FLO692" s="417"/>
      <c r="FLP692" s="417"/>
      <c r="FLQ692" s="417"/>
      <c r="FLR692" s="418"/>
      <c r="FLS692" s="418"/>
      <c r="FLT692" s="417"/>
      <c r="FLU692" s="417"/>
      <c r="FLV692" s="418"/>
      <c r="FLW692" s="418"/>
      <c r="FLX692" s="417"/>
      <c r="FLY692" s="417"/>
      <c r="FLZ692" s="417"/>
      <c r="FMA692" s="417"/>
      <c r="FMB692" s="417"/>
      <c r="FMC692" s="411"/>
      <c r="FMD692" s="443"/>
      <c r="FME692" s="417"/>
      <c r="FMF692" s="417"/>
      <c r="FMG692" s="417"/>
      <c r="FMH692" s="417"/>
      <c r="FMI692" s="417"/>
      <c r="FMJ692" s="417"/>
      <c r="FMK692" s="417"/>
      <c r="FML692" s="416"/>
      <c r="FMM692" s="416"/>
      <c r="FMN692" s="416"/>
      <c r="FMO692" s="416"/>
      <c r="FMP692" s="416"/>
      <c r="FMQ692" s="416"/>
      <c r="FMR692" s="416"/>
      <c r="FMS692" s="416"/>
      <c r="FMT692" s="416"/>
      <c r="FMU692" s="416"/>
      <c r="FMV692" s="416"/>
      <c r="FMW692" s="416"/>
      <c r="FMX692" s="416"/>
      <c r="FMY692" s="416"/>
      <c r="FMZ692" s="416"/>
      <c r="FNA692" s="416"/>
      <c r="FNB692" s="416"/>
      <c r="FNC692" s="416"/>
      <c r="FND692" s="416"/>
      <c r="FNE692" s="416"/>
      <c r="FNF692" s="416"/>
      <c r="FNG692" s="416"/>
      <c r="FNH692" s="416"/>
      <c r="FNI692" s="416"/>
      <c r="FNJ692" s="416"/>
      <c r="FNK692" s="416"/>
      <c r="FNL692" s="416"/>
      <c r="FNM692" s="416"/>
      <c r="FNN692" s="416"/>
      <c r="FNO692" s="416"/>
      <c r="FNP692" s="416"/>
      <c r="FNQ692" s="416"/>
      <c r="FNR692" s="416"/>
      <c r="FNS692" s="416"/>
      <c r="FNT692" s="416"/>
      <c r="FNU692" s="416"/>
      <c r="FNV692" s="416"/>
      <c r="FNW692" s="416"/>
      <c r="FNX692" s="416"/>
      <c r="FNY692" s="416"/>
      <c r="FNZ692" s="416"/>
      <c r="FOA692" s="416"/>
      <c r="FOB692" s="416"/>
      <c r="FOC692" s="416"/>
      <c r="FOD692" s="417"/>
      <c r="FOE692" s="417"/>
      <c r="FOF692" s="417"/>
      <c r="FOG692" s="417"/>
      <c r="FOH692" s="417"/>
      <c r="FOI692" s="417"/>
      <c r="FOJ692" s="417"/>
      <c r="FOK692" s="417"/>
      <c r="FOL692" s="417"/>
      <c r="FOM692" s="417"/>
      <c r="FON692" s="417"/>
      <c r="FOO692" s="417"/>
      <c r="FOP692" s="417"/>
      <c r="FOQ692" s="417"/>
      <c r="FOR692" s="417"/>
      <c r="FOS692" s="417"/>
      <c r="FOT692" s="417"/>
      <c r="FOU692" s="417"/>
      <c r="FOV692" s="417"/>
      <c r="FOW692" s="417"/>
      <c r="FOX692" s="417"/>
      <c r="FOY692" s="417"/>
      <c r="FOZ692" s="417"/>
      <c r="FPA692" s="417"/>
      <c r="FPB692" s="418"/>
      <c r="FPC692" s="418"/>
      <c r="FPD692" s="418"/>
      <c r="FPE692" s="418"/>
      <c r="FPF692" s="418"/>
      <c r="FPG692" s="417"/>
      <c r="FPH692" s="417"/>
      <c r="FPI692" s="418"/>
      <c r="FPJ692" s="418"/>
      <c r="FPK692" s="417"/>
      <c r="FPL692" s="417"/>
      <c r="FPM692" s="418"/>
      <c r="FPN692" s="418"/>
      <c r="FPO692" s="417"/>
      <c r="FPP692" s="417"/>
      <c r="FPQ692" s="417"/>
      <c r="FPR692" s="417"/>
      <c r="FPS692" s="417"/>
      <c r="FPT692" s="417"/>
      <c r="FPU692" s="417"/>
      <c r="FPV692" s="418"/>
      <c r="FPW692" s="418"/>
      <c r="FPX692" s="417"/>
      <c r="FPY692" s="417"/>
      <c r="FPZ692" s="418"/>
      <c r="FQA692" s="418"/>
      <c r="FQB692" s="417"/>
      <c r="FQC692" s="417"/>
      <c r="FQD692" s="417"/>
      <c r="FQE692" s="417"/>
      <c r="FQF692" s="417"/>
      <c r="FQG692" s="411"/>
      <c r="FQH692" s="443"/>
      <c r="FQI692" s="417"/>
      <c r="FQJ692" s="417"/>
      <c r="FQK692" s="417"/>
      <c r="FQL692" s="417"/>
      <c r="FQM692" s="417"/>
      <c r="FQN692" s="417"/>
      <c r="FQO692" s="417"/>
      <c r="FQP692" s="416"/>
      <c r="FQQ692" s="416"/>
      <c r="FQR692" s="416"/>
      <c r="FQS692" s="416"/>
      <c r="FQT692" s="416"/>
      <c r="FQU692" s="416"/>
      <c r="FQV692" s="416"/>
      <c r="FQW692" s="416"/>
      <c r="FQX692" s="416"/>
      <c r="FQY692" s="416"/>
      <c r="FQZ692" s="416"/>
      <c r="FRA692" s="416"/>
      <c r="FRB692" s="416"/>
      <c r="FRC692" s="416"/>
      <c r="FRD692" s="416"/>
      <c r="FRE692" s="416"/>
      <c r="FRF692" s="416"/>
      <c r="FRG692" s="416"/>
      <c r="FRH692" s="416"/>
      <c r="FRI692" s="416"/>
      <c r="FRJ692" s="416"/>
      <c r="FRK692" s="416"/>
      <c r="FRL692" s="416"/>
      <c r="FRM692" s="416"/>
      <c r="FRN692" s="416"/>
      <c r="FRO692" s="416"/>
      <c r="FRP692" s="416"/>
      <c r="FRQ692" s="416"/>
      <c r="FRR692" s="416"/>
      <c r="FRS692" s="416"/>
      <c r="FRT692" s="416"/>
      <c r="FRU692" s="416"/>
      <c r="FRV692" s="416"/>
      <c r="FRW692" s="416"/>
      <c r="FRX692" s="416"/>
      <c r="FRY692" s="416"/>
      <c r="FRZ692" s="416"/>
      <c r="FSA692" s="416"/>
      <c r="FSB692" s="416"/>
      <c r="FSC692" s="416"/>
      <c r="FSD692" s="416"/>
      <c r="FSE692" s="416"/>
      <c r="FSF692" s="416"/>
      <c r="FSG692" s="416"/>
      <c r="FSH692" s="417"/>
      <c r="FSI692" s="417"/>
      <c r="FSJ692" s="417"/>
      <c r="FSK692" s="417"/>
      <c r="FSL692" s="417"/>
      <c r="FSM692" s="417"/>
      <c r="FSN692" s="417"/>
      <c r="FSO692" s="417"/>
      <c r="FSP692" s="417"/>
      <c r="FSQ692" s="417"/>
      <c r="FSR692" s="417"/>
      <c r="FSS692" s="417"/>
      <c r="FST692" s="417"/>
      <c r="FSU692" s="417"/>
      <c r="FSV692" s="417"/>
      <c r="FSW692" s="417"/>
      <c r="FSX692" s="417"/>
      <c r="FSY692" s="417"/>
      <c r="FSZ692" s="417"/>
      <c r="FTA692" s="417"/>
      <c r="FTB692" s="417"/>
      <c r="FTC692" s="417"/>
      <c r="FTD692" s="417"/>
      <c r="FTE692" s="417"/>
      <c r="FTF692" s="418"/>
      <c r="FTG692" s="418"/>
      <c r="FTH692" s="418"/>
      <c r="FTI692" s="418"/>
      <c r="FTJ692" s="418"/>
      <c r="FTK692" s="417"/>
      <c r="FTL692" s="417"/>
      <c r="FTM692" s="418"/>
      <c r="FTN692" s="418"/>
      <c r="FTO692" s="417"/>
      <c r="FTP692" s="417"/>
      <c r="FTQ692" s="418"/>
      <c r="FTR692" s="418"/>
      <c r="FTS692" s="417"/>
      <c r="FTT692" s="417"/>
      <c r="FTU692" s="417"/>
      <c r="FTV692" s="417"/>
      <c r="FTW692" s="417"/>
      <c r="FTX692" s="417"/>
      <c r="FTY692" s="417"/>
      <c r="FTZ692" s="418"/>
      <c r="FUA692" s="418"/>
      <c r="FUB692" s="417"/>
      <c r="FUC692" s="417"/>
      <c r="FUD692" s="418"/>
      <c r="FUE692" s="418"/>
      <c r="FUF692" s="417"/>
      <c r="FUG692" s="417"/>
      <c r="FUH692" s="417"/>
      <c r="FUI692" s="417"/>
      <c r="FUJ692" s="417"/>
      <c r="FUK692" s="411"/>
      <c r="FUL692" s="443"/>
      <c r="FUM692" s="417"/>
      <c r="FUN692" s="417"/>
      <c r="FUO692" s="417"/>
      <c r="FUP692" s="417"/>
      <c r="FUQ692" s="417"/>
      <c r="FUR692" s="417"/>
      <c r="FUS692" s="417"/>
      <c r="FUT692" s="416"/>
      <c r="FUU692" s="416"/>
      <c r="FUV692" s="416"/>
      <c r="FUW692" s="416"/>
      <c r="FUX692" s="416"/>
      <c r="FUY692" s="416"/>
      <c r="FUZ692" s="416"/>
      <c r="FVA692" s="416"/>
      <c r="FVB692" s="416"/>
      <c r="FVC692" s="416"/>
      <c r="FVD692" s="416"/>
      <c r="FVE692" s="416"/>
      <c r="FVF692" s="416"/>
      <c r="FVG692" s="416"/>
      <c r="FVH692" s="416"/>
      <c r="FVI692" s="416"/>
      <c r="FVJ692" s="416"/>
      <c r="FVK692" s="416"/>
      <c r="FVL692" s="416"/>
      <c r="FVM692" s="416"/>
      <c r="FVN692" s="416"/>
      <c r="FVO692" s="416"/>
      <c r="FVP692" s="416"/>
      <c r="FVQ692" s="416"/>
      <c r="FVR692" s="416"/>
      <c r="FVS692" s="416"/>
      <c r="FVT692" s="416"/>
      <c r="FVU692" s="416"/>
      <c r="FVV692" s="416"/>
      <c r="FVW692" s="416"/>
      <c r="FVX692" s="416"/>
      <c r="FVY692" s="416"/>
      <c r="FVZ692" s="416"/>
      <c r="FWA692" s="416"/>
      <c r="FWB692" s="416"/>
      <c r="FWC692" s="416"/>
      <c r="FWD692" s="416"/>
      <c r="FWE692" s="416"/>
      <c r="FWF692" s="416"/>
      <c r="FWG692" s="416"/>
      <c r="FWH692" s="416"/>
      <c r="FWI692" s="416"/>
      <c r="FWJ692" s="416"/>
      <c r="FWK692" s="416"/>
      <c r="FWL692" s="417"/>
      <c r="FWM692" s="417"/>
      <c r="FWN692" s="417"/>
      <c r="FWO692" s="417"/>
      <c r="FWP692" s="417"/>
      <c r="FWQ692" s="417"/>
      <c r="FWR692" s="417"/>
      <c r="FWS692" s="417"/>
      <c r="FWT692" s="417"/>
      <c r="FWU692" s="417"/>
      <c r="FWV692" s="417"/>
      <c r="FWW692" s="417"/>
      <c r="FWX692" s="417"/>
      <c r="FWY692" s="417"/>
      <c r="FWZ692" s="417"/>
      <c r="FXA692" s="417"/>
      <c r="FXB692" s="417"/>
      <c r="FXC692" s="417"/>
      <c r="FXD692" s="417"/>
      <c r="FXE692" s="417"/>
      <c r="FXF692" s="417"/>
      <c r="FXG692" s="417"/>
      <c r="FXH692" s="417"/>
      <c r="FXI692" s="417"/>
      <c r="FXJ692" s="418"/>
      <c r="FXK692" s="418"/>
      <c r="FXL692" s="418"/>
      <c r="FXM692" s="418"/>
      <c r="FXN692" s="418"/>
      <c r="FXO692" s="417"/>
      <c r="FXP692" s="417"/>
      <c r="FXQ692" s="418"/>
      <c r="FXR692" s="418"/>
      <c r="FXS692" s="417"/>
      <c r="FXT692" s="417"/>
      <c r="FXU692" s="418"/>
      <c r="FXV692" s="418"/>
      <c r="FXW692" s="417"/>
      <c r="FXX692" s="417"/>
      <c r="FXY692" s="417"/>
      <c r="FXZ692" s="417"/>
      <c r="FYA692" s="417"/>
      <c r="FYB692" s="417"/>
      <c r="FYC692" s="417"/>
      <c r="FYD692" s="418"/>
      <c r="FYE692" s="418"/>
      <c r="FYF692" s="417"/>
      <c r="FYG692" s="417"/>
      <c r="FYH692" s="418"/>
      <c r="FYI692" s="418"/>
      <c r="FYJ692" s="417"/>
      <c r="FYK692" s="417"/>
      <c r="FYL692" s="417"/>
      <c r="FYM692" s="417"/>
      <c r="FYN692" s="417"/>
      <c r="FYO692" s="411"/>
      <c r="FYP692" s="443"/>
      <c r="FYQ692" s="417"/>
      <c r="FYR692" s="417"/>
      <c r="FYS692" s="417"/>
      <c r="FYT692" s="417"/>
      <c r="FYU692" s="417"/>
      <c r="FYV692" s="417"/>
      <c r="FYW692" s="417"/>
      <c r="FYX692" s="416"/>
      <c r="FYY692" s="416"/>
      <c r="FYZ692" s="416"/>
      <c r="FZA692" s="416"/>
      <c r="FZB692" s="416"/>
      <c r="FZC692" s="416"/>
      <c r="FZD692" s="416"/>
      <c r="FZE692" s="416"/>
      <c r="FZF692" s="416"/>
      <c r="FZG692" s="416"/>
      <c r="FZH692" s="416"/>
      <c r="FZI692" s="416"/>
      <c r="FZJ692" s="416"/>
      <c r="FZK692" s="416"/>
      <c r="FZL692" s="416"/>
      <c r="FZM692" s="416"/>
      <c r="FZN692" s="416"/>
      <c r="FZO692" s="416"/>
      <c r="FZP692" s="416"/>
      <c r="FZQ692" s="416"/>
      <c r="FZR692" s="416"/>
      <c r="FZS692" s="416"/>
      <c r="FZT692" s="416"/>
      <c r="FZU692" s="416"/>
      <c r="FZV692" s="416"/>
      <c r="FZW692" s="416"/>
      <c r="FZX692" s="416"/>
      <c r="FZY692" s="416"/>
      <c r="FZZ692" s="416"/>
      <c r="GAA692" s="416"/>
      <c r="GAB692" s="416"/>
      <c r="GAC692" s="416"/>
      <c r="GAD692" s="416"/>
      <c r="GAE692" s="416"/>
      <c r="GAF692" s="416"/>
      <c r="GAG692" s="416"/>
      <c r="GAH692" s="416"/>
      <c r="GAI692" s="416"/>
      <c r="GAJ692" s="416"/>
      <c r="GAK692" s="416"/>
      <c r="GAL692" s="416"/>
      <c r="GAM692" s="416"/>
      <c r="GAN692" s="416"/>
      <c r="GAO692" s="416"/>
      <c r="GAP692" s="417"/>
      <c r="GAQ692" s="417"/>
      <c r="GAR692" s="417"/>
      <c r="GAS692" s="417"/>
      <c r="GAT692" s="417"/>
      <c r="GAU692" s="417"/>
      <c r="GAV692" s="417"/>
      <c r="GAW692" s="417"/>
      <c r="GAX692" s="417"/>
      <c r="GAY692" s="417"/>
      <c r="GAZ692" s="417"/>
      <c r="GBA692" s="417"/>
      <c r="GBB692" s="417"/>
      <c r="GBC692" s="417"/>
      <c r="GBD692" s="417"/>
      <c r="GBE692" s="417"/>
      <c r="GBF692" s="417"/>
      <c r="GBG692" s="417"/>
      <c r="GBH692" s="417"/>
      <c r="GBI692" s="417"/>
      <c r="GBJ692" s="417"/>
      <c r="GBK692" s="417"/>
      <c r="GBL692" s="417"/>
      <c r="GBM692" s="417"/>
      <c r="GBN692" s="418"/>
      <c r="GBO692" s="418"/>
      <c r="GBP692" s="418"/>
      <c r="GBQ692" s="418"/>
      <c r="GBR692" s="418"/>
      <c r="GBS692" s="417"/>
      <c r="GBT692" s="417"/>
      <c r="GBU692" s="418"/>
      <c r="GBV692" s="418"/>
      <c r="GBW692" s="417"/>
      <c r="GBX692" s="417"/>
      <c r="GBY692" s="418"/>
      <c r="GBZ692" s="418"/>
      <c r="GCA692" s="417"/>
      <c r="GCB692" s="417"/>
      <c r="GCC692" s="417"/>
      <c r="GCD692" s="417"/>
      <c r="GCE692" s="417"/>
      <c r="GCF692" s="417"/>
      <c r="GCG692" s="417"/>
      <c r="GCH692" s="418"/>
      <c r="GCI692" s="418"/>
      <c r="GCJ692" s="417"/>
      <c r="GCK692" s="417"/>
      <c r="GCL692" s="418"/>
      <c r="GCM692" s="418"/>
      <c r="GCN692" s="417"/>
      <c r="GCO692" s="417"/>
      <c r="GCP692" s="417"/>
      <c r="GCQ692" s="417"/>
      <c r="GCR692" s="417"/>
      <c r="GCS692" s="411"/>
      <c r="GCT692" s="443"/>
      <c r="GCU692" s="417"/>
      <c r="GCV692" s="417"/>
      <c r="GCW692" s="417"/>
      <c r="GCX692" s="417"/>
      <c r="GCY692" s="417"/>
      <c r="GCZ692" s="417"/>
      <c r="GDA692" s="417"/>
      <c r="GDB692" s="416"/>
      <c r="GDC692" s="416"/>
      <c r="GDD692" s="416"/>
      <c r="GDE692" s="416"/>
      <c r="GDF692" s="416"/>
      <c r="GDG692" s="416"/>
      <c r="GDH692" s="416"/>
      <c r="GDI692" s="416"/>
      <c r="GDJ692" s="416"/>
      <c r="GDK692" s="416"/>
      <c r="GDL692" s="416"/>
      <c r="GDM692" s="416"/>
      <c r="GDN692" s="416"/>
      <c r="GDO692" s="416"/>
      <c r="GDP692" s="416"/>
      <c r="GDQ692" s="416"/>
      <c r="GDR692" s="416"/>
      <c r="GDS692" s="416"/>
      <c r="GDT692" s="416"/>
      <c r="GDU692" s="416"/>
      <c r="GDV692" s="416"/>
      <c r="GDW692" s="416"/>
      <c r="GDX692" s="416"/>
      <c r="GDY692" s="416"/>
      <c r="GDZ692" s="416"/>
      <c r="GEA692" s="416"/>
      <c r="GEB692" s="416"/>
      <c r="GEC692" s="416"/>
      <c r="GED692" s="416"/>
      <c r="GEE692" s="416"/>
      <c r="GEF692" s="416"/>
      <c r="GEG692" s="416"/>
      <c r="GEH692" s="416"/>
      <c r="GEI692" s="416"/>
      <c r="GEJ692" s="416"/>
      <c r="GEK692" s="416"/>
      <c r="GEL692" s="416"/>
      <c r="GEM692" s="416"/>
      <c r="GEN692" s="416"/>
      <c r="GEO692" s="416"/>
      <c r="GEP692" s="416"/>
      <c r="GEQ692" s="416"/>
      <c r="GER692" s="416"/>
      <c r="GES692" s="416"/>
      <c r="GET692" s="417"/>
      <c r="GEU692" s="417"/>
      <c r="GEV692" s="417"/>
      <c r="GEW692" s="417"/>
      <c r="GEX692" s="417"/>
      <c r="GEY692" s="417"/>
      <c r="GEZ692" s="417"/>
      <c r="GFA692" s="417"/>
      <c r="GFB692" s="417"/>
      <c r="GFC692" s="417"/>
      <c r="GFD692" s="417"/>
      <c r="GFE692" s="417"/>
      <c r="GFF692" s="417"/>
      <c r="GFG692" s="417"/>
      <c r="GFH692" s="417"/>
      <c r="GFI692" s="417"/>
      <c r="GFJ692" s="417"/>
      <c r="GFK692" s="417"/>
      <c r="GFL692" s="417"/>
      <c r="GFM692" s="417"/>
      <c r="GFN692" s="417"/>
      <c r="GFO692" s="417"/>
      <c r="GFP692" s="417"/>
      <c r="GFQ692" s="417"/>
      <c r="GFR692" s="418"/>
      <c r="GFS692" s="418"/>
      <c r="GFT692" s="418"/>
      <c r="GFU692" s="418"/>
      <c r="GFV692" s="418"/>
      <c r="GFW692" s="417"/>
      <c r="GFX692" s="417"/>
      <c r="GFY692" s="418"/>
      <c r="GFZ692" s="418"/>
      <c r="GGA692" s="417"/>
      <c r="GGB692" s="417"/>
      <c r="GGC692" s="418"/>
      <c r="GGD692" s="418"/>
      <c r="GGE692" s="417"/>
      <c r="GGF692" s="417"/>
      <c r="GGG692" s="417"/>
      <c r="GGH692" s="417"/>
      <c r="GGI692" s="417"/>
      <c r="GGJ692" s="417"/>
      <c r="GGK692" s="417"/>
      <c r="GGL692" s="418"/>
      <c r="GGM692" s="418"/>
      <c r="GGN692" s="417"/>
      <c r="GGO692" s="417"/>
      <c r="GGP692" s="418"/>
      <c r="GGQ692" s="418"/>
      <c r="GGR692" s="417"/>
      <c r="GGS692" s="417"/>
      <c r="GGT692" s="417"/>
      <c r="GGU692" s="417"/>
      <c r="GGV692" s="417"/>
      <c r="GGW692" s="411"/>
      <c r="GGX692" s="443"/>
      <c r="GGY692" s="417"/>
      <c r="GGZ692" s="417"/>
      <c r="GHA692" s="417"/>
      <c r="GHB692" s="417"/>
      <c r="GHC692" s="417"/>
      <c r="GHD692" s="417"/>
      <c r="GHE692" s="417"/>
      <c r="GHF692" s="416"/>
      <c r="GHG692" s="416"/>
      <c r="GHH692" s="416"/>
      <c r="GHI692" s="416"/>
      <c r="GHJ692" s="416"/>
      <c r="GHK692" s="416"/>
      <c r="GHL692" s="416"/>
      <c r="GHM692" s="416"/>
      <c r="GHN692" s="416"/>
      <c r="GHO692" s="416"/>
      <c r="GHP692" s="416"/>
      <c r="GHQ692" s="416"/>
      <c r="GHR692" s="416"/>
      <c r="GHS692" s="416"/>
      <c r="GHT692" s="416"/>
      <c r="GHU692" s="416"/>
      <c r="GHV692" s="416"/>
      <c r="GHW692" s="416"/>
      <c r="GHX692" s="416"/>
      <c r="GHY692" s="416"/>
      <c r="GHZ692" s="416"/>
      <c r="GIA692" s="416"/>
      <c r="GIB692" s="416"/>
      <c r="GIC692" s="416"/>
      <c r="GID692" s="416"/>
      <c r="GIE692" s="416"/>
      <c r="GIF692" s="416"/>
      <c r="GIG692" s="416"/>
      <c r="GIH692" s="416"/>
      <c r="GII692" s="416"/>
      <c r="GIJ692" s="416"/>
      <c r="GIK692" s="416"/>
      <c r="GIL692" s="416"/>
      <c r="GIM692" s="416"/>
      <c r="GIN692" s="416"/>
      <c r="GIO692" s="416"/>
      <c r="GIP692" s="416"/>
      <c r="GIQ692" s="416"/>
      <c r="GIR692" s="416"/>
      <c r="GIS692" s="416"/>
      <c r="GIT692" s="416"/>
      <c r="GIU692" s="416"/>
      <c r="GIV692" s="416"/>
      <c r="GIW692" s="416"/>
      <c r="GIX692" s="417"/>
      <c r="GIY692" s="417"/>
      <c r="GIZ692" s="417"/>
      <c r="GJA692" s="417"/>
      <c r="GJB692" s="417"/>
      <c r="GJC692" s="417"/>
      <c r="GJD692" s="417"/>
      <c r="GJE692" s="417"/>
      <c r="GJF692" s="417"/>
      <c r="GJG692" s="417"/>
      <c r="GJH692" s="417"/>
      <c r="GJI692" s="417"/>
      <c r="GJJ692" s="417"/>
      <c r="GJK692" s="417"/>
      <c r="GJL692" s="417"/>
      <c r="GJM692" s="417"/>
      <c r="GJN692" s="417"/>
      <c r="GJO692" s="417"/>
      <c r="GJP692" s="417"/>
      <c r="GJQ692" s="417"/>
      <c r="GJR692" s="417"/>
      <c r="GJS692" s="417"/>
      <c r="GJT692" s="417"/>
      <c r="GJU692" s="417"/>
      <c r="GJV692" s="418"/>
      <c r="GJW692" s="418"/>
      <c r="GJX692" s="418"/>
      <c r="GJY692" s="418"/>
      <c r="GJZ692" s="418"/>
      <c r="GKA692" s="417"/>
      <c r="GKB692" s="417"/>
      <c r="GKC692" s="418"/>
      <c r="GKD692" s="418"/>
      <c r="GKE692" s="417"/>
      <c r="GKF692" s="417"/>
      <c r="GKG692" s="418"/>
      <c r="GKH692" s="418"/>
      <c r="GKI692" s="417"/>
      <c r="GKJ692" s="417"/>
      <c r="GKK692" s="417"/>
      <c r="GKL692" s="417"/>
      <c r="GKM692" s="417"/>
      <c r="GKN692" s="417"/>
      <c r="GKO692" s="417"/>
      <c r="GKP692" s="418"/>
      <c r="GKQ692" s="418"/>
      <c r="GKR692" s="417"/>
      <c r="GKS692" s="417"/>
      <c r="GKT692" s="418"/>
      <c r="GKU692" s="418"/>
      <c r="GKV692" s="417"/>
      <c r="GKW692" s="417"/>
      <c r="GKX692" s="417"/>
      <c r="GKY692" s="417"/>
      <c r="GKZ692" s="417"/>
      <c r="GLA692" s="411"/>
      <c r="GLB692" s="443"/>
      <c r="GLC692" s="417"/>
      <c r="GLD692" s="417"/>
      <c r="GLE692" s="417"/>
      <c r="GLF692" s="417"/>
      <c r="GLG692" s="417"/>
      <c r="GLH692" s="417"/>
      <c r="GLI692" s="417"/>
      <c r="GLJ692" s="416"/>
      <c r="GLK692" s="416"/>
      <c r="GLL692" s="416"/>
      <c r="GLM692" s="416"/>
      <c r="GLN692" s="416"/>
      <c r="GLO692" s="416"/>
      <c r="GLP692" s="416"/>
      <c r="GLQ692" s="416"/>
      <c r="GLR692" s="416"/>
      <c r="GLS692" s="416"/>
      <c r="GLT692" s="416"/>
      <c r="GLU692" s="416"/>
      <c r="GLV692" s="416"/>
      <c r="GLW692" s="416"/>
      <c r="GLX692" s="416"/>
      <c r="GLY692" s="416"/>
      <c r="GLZ692" s="416"/>
      <c r="GMA692" s="416"/>
      <c r="GMB692" s="416"/>
      <c r="GMC692" s="416"/>
      <c r="GMD692" s="416"/>
      <c r="GME692" s="416"/>
      <c r="GMF692" s="416"/>
      <c r="GMG692" s="416"/>
      <c r="GMH692" s="416"/>
      <c r="GMI692" s="416"/>
      <c r="GMJ692" s="416"/>
      <c r="GMK692" s="416"/>
      <c r="GML692" s="416"/>
      <c r="GMM692" s="416"/>
      <c r="GMN692" s="416"/>
      <c r="GMO692" s="416"/>
      <c r="GMP692" s="416"/>
      <c r="GMQ692" s="416"/>
      <c r="GMR692" s="416"/>
      <c r="GMS692" s="416"/>
      <c r="GMT692" s="416"/>
      <c r="GMU692" s="416"/>
      <c r="GMV692" s="416"/>
      <c r="GMW692" s="416"/>
      <c r="GMX692" s="416"/>
      <c r="GMY692" s="416"/>
      <c r="GMZ692" s="416"/>
      <c r="GNA692" s="416"/>
      <c r="GNB692" s="417"/>
      <c r="GNC692" s="417"/>
      <c r="GND692" s="417"/>
      <c r="GNE692" s="417"/>
      <c r="GNF692" s="417"/>
      <c r="GNG692" s="417"/>
      <c r="GNH692" s="417"/>
      <c r="GNI692" s="417"/>
      <c r="GNJ692" s="417"/>
      <c r="GNK692" s="417"/>
      <c r="GNL692" s="417"/>
      <c r="GNM692" s="417"/>
      <c r="GNN692" s="417"/>
      <c r="GNO692" s="417"/>
      <c r="GNP692" s="417"/>
      <c r="GNQ692" s="417"/>
      <c r="GNR692" s="417"/>
      <c r="GNS692" s="417"/>
      <c r="GNT692" s="417"/>
      <c r="GNU692" s="417"/>
      <c r="GNV692" s="417"/>
      <c r="GNW692" s="417"/>
      <c r="GNX692" s="417"/>
      <c r="GNY692" s="417"/>
      <c r="GNZ692" s="418"/>
      <c r="GOA692" s="418"/>
      <c r="GOB692" s="418"/>
      <c r="GOC692" s="418"/>
      <c r="GOD692" s="418"/>
      <c r="GOE692" s="417"/>
      <c r="GOF692" s="417"/>
      <c r="GOG692" s="418"/>
      <c r="GOH692" s="418"/>
      <c r="GOI692" s="417"/>
      <c r="GOJ692" s="417"/>
      <c r="GOK692" s="418"/>
      <c r="GOL692" s="418"/>
      <c r="GOM692" s="417"/>
      <c r="GON692" s="417"/>
      <c r="GOO692" s="417"/>
      <c r="GOP692" s="417"/>
      <c r="GOQ692" s="417"/>
      <c r="GOR692" s="417"/>
      <c r="GOS692" s="417"/>
      <c r="GOT692" s="418"/>
      <c r="GOU692" s="418"/>
      <c r="GOV692" s="417"/>
      <c r="GOW692" s="417"/>
      <c r="GOX692" s="418"/>
      <c r="GOY692" s="418"/>
      <c r="GOZ692" s="417"/>
      <c r="GPA692" s="417"/>
      <c r="GPB692" s="417"/>
      <c r="GPC692" s="417"/>
      <c r="GPD692" s="417"/>
      <c r="GPE692" s="411"/>
      <c r="GPF692" s="443"/>
      <c r="GPG692" s="417"/>
      <c r="GPH692" s="417"/>
      <c r="GPI692" s="417"/>
      <c r="GPJ692" s="417"/>
      <c r="GPK692" s="417"/>
      <c r="GPL692" s="417"/>
      <c r="GPM692" s="417"/>
      <c r="GPN692" s="416"/>
      <c r="GPO692" s="416"/>
      <c r="GPP692" s="416"/>
      <c r="GPQ692" s="416"/>
      <c r="GPR692" s="416"/>
      <c r="GPS692" s="416"/>
      <c r="GPT692" s="416"/>
      <c r="GPU692" s="416"/>
      <c r="GPV692" s="416"/>
      <c r="GPW692" s="416"/>
      <c r="GPX692" s="416"/>
      <c r="GPY692" s="416"/>
      <c r="GPZ692" s="416"/>
      <c r="GQA692" s="416"/>
      <c r="GQB692" s="416"/>
      <c r="GQC692" s="416"/>
      <c r="GQD692" s="416"/>
      <c r="GQE692" s="416"/>
      <c r="GQF692" s="416"/>
      <c r="GQG692" s="416"/>
      <c r="GQH692" s="416"/>
      <c r="GQI692" s="416"/>
      <c r="GQJ692" s="416"/>
      <c r="GQK692" s="416"/>
      <c r="GQL692" s="416"/>
      <c r="GQM692" s="416"/>
      <c r="GQN692" s="416"/>
      <c r="GQO692" s="416"/>
      <c r="GQP692" s="416"/>
      <c r="GQQ692" s="416"/>
      <c r="GQR692" s="416"/>
      <c r="GQS692" s="416"/>
      <c r="GQT692" s="416"/>
      <c r="GQU692" s="416"/>
      <c r="GQV692" s="416"/>
      <c r="GQW692" s="416"/>
      <c r="GQX692" s="416"/>
      <c r="GQY692" s="416"/>
      <c r="GQZ692" s="416"/>
      <c r="GRA692" s="416"/>
      <c r="GRB692" s="416"/>
      <c r="GRC692" s="416"/>
      <c r="GRD692" s="416"/>
      <c r="GRE692" s="416"/>
      <c r="GRF692" s="417"/>
      <c r="GRG692" s="417"/>
      <c r="GRH692" s="417"/>
      <c r="GRI692" s="417"/>
      <c r="GRJ692" s="417"/>
      <c r="GRK692" s="417"/>
      <c r="GRL692" s="417"/>
      <c r="GRM692" s="417"/>
      <c r="GRN692" s="417"/>
      <c r="GRO692" s="417"/>
      <c r="GRP692" s="417"/>
      <c r="GRQ692" s="417"/>
      <c r="GRR692" s="417"/>
      <c r="GRS692" s="417"/>
      <c r="GRT692" s="417"/>
      <c r="GRU692" s="417"/>
      <c r="GRV692" s="417"/>
      <c r="GRW692" s="417"/>
      <c r="GRX692" s="417"/>
      <c r="GRY692" s="417"/>
      <c r="GRZ692" s="417"/>
      <c r="GSA692" s="417"/>
      <c r="GSB692" s="417"/>
      <c r="GSC692" s="417"/>
      <c r="GSD692" s="418"/>
      <c r="GSE692" s="418"/>
      <c r="GSF692" s="418"/>
      <c r="GSG692" s="418"/>
      <c r="GSH692" s="418"/>
      <c r="GSI692" s="417"/>
      <c r="GSJ692" s="417"/>
      <c r="GSK692" s="418"/>
      <c r="GSL692" s="418"/>
      <c r="GSM692" s="417"/>
      <c r="GSN692" s="417"/>
      <c r="GSO692" s="418"/>
      <c r="GSP692" s="418"/>
      <c r="GSQ692" s="417"/>
      <c r="GSR692" s="417"/>
      <c r="GSS692" s="417"/>
      <c r="GST692" s="417"/>
      <c r="GSU692" s="417"/>
      <c r="GSV692" s="417"/>
      <c r="GSW692" s="417"/>
      <c r="GSX692" s="418"/>
      <c r="GSY692" s="418"/>
      <c r="GSZ692" s="417"/>
      <c r="GTA692" s="417"/>
      <c r="GTB692" s="418"/>
      <c r="GTC692" s="418"/>
      <c r="GTD692" s="417"/>
      <c r="GTE692" s="417"/>
      <c r="GTF692" s="417"/>
      <c r="GTG692" s="417"/>
      <c r="GTH692" s="417"/>
      <c r="GTI692" s="411"/>
      <c r="GTJ692" s="443"/>
      <c r="GTK692" s="417"/>
      <c r="GTL692" s="417"/>
      <c r="GTM692" s="417"/>
      <c r="GTN692" s="417"/>
      <c r="GTO692" s="417"/>
      <c r="GTP692" s="417"/>
      <c r="GTQ692" s="417"/>
      <c r="GTR692" s="416"/>
      <c r="GTS692" s="416"/>
      <c r="GTT692" s="416"/>
      <c r="GTU692" s="416"/>
      <c r="GTV692" s="416"/>
      <c r="GTW692" s="416"/>
      <c r="GTX692" s="416"/>
      <c r="GTY692" s="416"/>
      <c r="GTZ692" s="416"/>
      <c r="GUA692" s="416"/>
      <c r="GUB692" s="416"/>
      <c r="GUC692" s="416"/>
      <c r="GUD692" s="416"/>
      <c r="GUE692" s="416"/>
      <c r="GUF692" s="416"/>
      <c r="GUG692" s="416"/>
      <c r="GUH692" s="416"/>
      <c r="GUI692" s="416"/>
      <c r="GUJ692" s="416"/>
      <c r="GUK692" s="416"/>
      <c r="GUL692" s="416"/>
      <c r="GUM692" s="416"/>
      <c r="GUN692" s="416"/>
      <c r="GUO692" s="416"/>
      <c r="GUP692" s="416"/>
      <c r="GUQ692" s="416"/>
      <c r="GUR692" s="416"/>
      <c r="GUS692" s="416"/>
      <c r="GUT692" s="416"/>
      <c r="GUU692" s="416"/>
      <c r="GUV692" s="416"/>
      <c r="GUW692" s="416"/>
      <c r="GUX692" s="416"/>
      <c r="GUY692" s="416"/>
      <c r="GUZ692" s="416"/>
      <c r="GVA692" s="416"/>
      <c r="GVB692" s="416"/>
      <c r="GVC692" s="416"/>
      <c r="GVD692" s="416"/>
      <c r="GVE692" s="416"/>
      <c r="GVF692" s="416"/>
      <c r="GVG692" s="416"/>
      <c r="GVH692" s="416"/>
      <c r="GVI692" s="416"/>
      <c r="GVJ692" s="417"/>
      <c r="GVK692" s="417"/>
      <c r="GVL692" s="417"/>
      <c r="GVM692" s="417"/>
      <c r="GVN692" s="417"/>
      <c r="GVO692" s="417"/>
      <c r="GVP692" s="417"/>
      <c r="GVQ692" s="417"/>
      <c r="GVR692" s="417"/>
      <c r="GVS692" s="417"/>
      <c r="GVT692" s="417"/>
      <c r="GVU692" s="417"/>
      <c r="GVV692" s="417"/>
      <c r="GVW692" s="417"/>
      <c r="GVX692" s="417"/>
      <c r="GVY692" s="417"/>
      <c r="GVZ692" s="417"/>
      <c r="GWA692" s="417"/>
      <c r="GWB692" s="417"/>
      <c r="GWC692" s="417"/>
      <c r="GWD692" s="417"/>
      <c r="GWE692" s="417"/>
      <c r="GWF692" s="417"/>
      <c r="GWG692" s="417"/>
      <c r="GWH692" s="418"/>
      <c r="GWI692" s="418"/>
      <c r="GWJ692" s="418"/>
      <c r="GWK692" s="418"/>
      <c r="GWL692" s="418"/>
      <c r="GWM692" s="417"/>
      <c r="GWN692" s="417"/>
      <c r="GWO692" s="418"/>
      <c r="GWP692" s="418"/>
      <c r="GWQ692" s="417"/>
      <c r="GWR692" s="417"/>
      <c r="GWS692" s="418"/>
      <c r="GWT692" s="418"/>
      <c r="GWU692" s="417"/>
      <c r="GWV692" s="417"/>
      <c r="GWW692" s="417"/>
      <c r="GWX692" s="417"/>
      <c r="GWY692" s="417"/>
      <c r="GWZ692" s="417"/>
      <c r="GXA692" s="417"/>
      <c r="GXB692" s="418"/>
      <c r="GXC692" s="418"/>
      <c r="GXD692" s="417"/>
      <c r="GXE692" s="417"/>
      <c r="GXF692" s="418"/>
      <c r="GXG692" s="418"/>
      <c r="GXH692" s="417"/>
      <c r="GXI692" s="417"/>
      <c r="GXJ692" s="417"/>
      <c r="GXK692" s="417"/>
      <c r="GXL692" s="417"/>
      <c r="GXM692" s="411"/>
      <c r="GXN692" s="443"/>
      <c r="GXO692" s="417"/>
      <c r="GXP692" s="417"/>
      <c r="GXQ692" s="417"/>
      <c r="GXR692" s="417"/>
      <c r="GXS692" s="417"/>
      <c r="GXT692" s="417"/>
      <c r="GXU692" s="417"/>
      <c r="GXV692" s="416"/>
      <c r="GXW692" s="416"/>
      <c r="GXX692" s="416"/>
      <c r="GXY692" s="416"/>
      <c r="GXZ692" s="416"/>
      <c r="GYA692" s="416"/>
      <c r="GYB692" s="416"/>
      <c r="GYC692" s="416"/>
      <c r="GYD692" s="416"/>
      <c r="GYE692" s="416"/>
      <c r="GYF692" s="416"/>
      <c r="GYG692" s="416"/>
      <c r="GYH692" s="416"/>
      <c r="GYI692" s="416"/>
      <c r="GYJ692" s="416"/>
      <c r="GYK692" s="416"/>
      <c r="GYL692" s="416"/>
      <c r="GYM692" s="416"/>
      <c r="GYN692" s="416"/>
      <c r="GYO692" s="416"/>
      <c r="GYP692" s="416"/>
      <c r="GYQ692" s="416"/>
      <c r="GYR692" s="416"/>
      <c r="GYS692" s="416"/>
      <c r="GYT692" s="416"/>
      <c r="GYU692" s="416"/>
      <c r="GYV692" s="416"/>
      <c r="GYW692" s="416"/>
      <c r="GYX692" s="416"/>
      <c r="GYY692" s="416"/>
      <c r="GYZ692" s="416"/>
      <c r="GZA692" s="416"/>
      <c r="GZB692" s="416"/>
      <c r="GZC692" s="416"/>
      <c r="GZD692" s="416"/>
      <c r="GZE692" s="416"/>
      <c r="GZF692" s="416"/>
      <c r="GZG692" s="416"/>
      <c r="GZH692" s="416"/>
      <c r="GZI692" s="416"/>
      <c r="GZJ692" s="416"/>
      <c r="GZK692" s="416"/>
      <c r="GZL692" s="416"/>
      <c r="GZM692" s="416"/>
      <c r="GZN692" s="417"/>
      <c r="GZO692" s="417"/>
      <c r="GZP692" s="417"/>
      <c r="GZQ692" s="417"/>
      <c r="GZR692" s="417"/>
      <c r="GZS692" s="417"/>
      <c r="GZT692" s="417"/>
      <c r="GZU692" s="417"/>
      <c r="GZV692" s="417"/>
      <c r="GZW692" s="417"/>
      <c r="GZX692" s="417"/>
      <c r="GZY692" s="417"/>
      <c r="GZZ692" s="417"/>
      <c r="HAA692" s="417"/>
      <c r="HAB692" s="417"/>
      <c r="HAC692" s="417"/>
      <c r="HAD692" s="417"/>
      <c r="HAE692" s="417"/>
      <c r="HAF692" s="417"/>
      <c r="HAG692" s="417"/>
      <c r="HAH692" s="417"/>
      <c r="HAI692" s="417"/>
      <c r="HAJ692" s="417"/>
      <c r="HAK692" s="417"/>
      <c r="HAL692" s="418"/>
      <c r="HAM692" s="418"/>
      <c r="HAN692" s="418"/>
      <c r="HAO692" s="418"/>
      <c r="HAP692" s="418"/>
      <c r="HAQ692" s="417"/>
      <c r="HAR692" s="417"/>
      <c r="HAS692" s="418"/>
      <c r="HAT692" s="418"/>
      <c r="HAU692" s="417"/>
      <c r="HAV692" s="417"/>
      <c r="HAW692" s="418"/>
      <c r="HAX692" s="418"/>
      <c r="HAY692" s="417"/>
      <c r="HAZ692" s="417"/>
      <c r="HBA692" s="417"/>
      <c r="HBB692" s="417"/>
      <c r="HBC692" s="417"/>
      <c r="HBD692" s="417"/>
      <c r="HBE692" s="417"/>
      <c r="HBF692" s="418"/>
      <c r="HBG692" s="418"/>
      <c r="HBH692" s="417"/>
      <c r="HBI692" s="417"/>
      <c r="HBJ692" s="418"/>
      <c r="HBK692" s="418"/>
      <c r="HBL692" s="417"/>
      <c r="HBM692" s="417"/>
      <c r="HBN692" s="417"/>
      <c r="HBO692" s="417"/>
      <c r="HBP692" s="417"/>
      <c r="HBQ692" s="411"/>
      <c r="HBR692" s="443"/>
      <c r="HBS692" s="417"/>
      <c r="HBT692" s="417"/>
      <c r="HBU692" s="417"/>
      <c r="HBV692" s="417"/>
      <c r="HBW692" s="417"/>
      <c r="HBX692" s="417"/>
      <c r="HBY692" s="417"/>
      <c r="HBZ692" s="416"/>
      <c r="HCA692" s="416"/>
      <c r="HCB692" s="416"/>
      <c r="HCC692" s="416"/>
      <c r="HCD692" s="416"/>
      <c r="HCE692" s="416"/>
      <c r="HCF692" s="416"/>
      <c r="HCG692" s="416"/>
      <c r="HCH692" s="416"/>
      <c r="HCI692" s="416"/>
      <c r="HCJ692" s="416"/>
      <c r="HCK692" s="416"/>
      <c r="HCL692" s="416"/>
      <c r="HCM692" s="416"/>
      <c r="HCN692" s="416"/>
      <c r="HCO692" s="416"/>
      <c r="HCP692" s="416"/>
      <c r="HCQ692" s="416"/>
      <c r="HCR692" s="416"/>
      <c r="HCS692" s="416"/>
      <c r="HCT692" s="416"/>
      <c r="HCU692" s="416"/>
      <c r="HCV692" s="416"/>
      <c r="HCW692" s="416"/>
      <c r="HCX692" s="416"/>
      <c r="HCY692" s="416"/>
      <c r="HCZ692" s="416"/>
      <c r="HDA692" s="416"/>
      <c r="HDB692" s="416"/>
      <c r="HDC692" s="416"/>
      <c r="HDD692" s="416"/>
      <c r="HDE692" s="416"/>
      <c r="HDF692" s="416"/>
      <c r="HDG692" s="416"/>
      <c r="HDH692" s="416"/>
      <c r="HDI692" s="416"/>
      <c r="HDJ692" s="416"/>
      <c r="HDK692" s="416"/>
      <c r="HDL692" s="416"/>
      <c r="HDM692" s="416"/>
      <c r="HDN692" s="416"/>
      <c r="HDO692" s="416"/>
      <c r="HDP692" s="416"/>
      <c r="HDQ692" s="416"/>
      <c r="HDR692" s="417"/>
      <c r="HDS692" s="417"/>
      <c r="HDT692" s="417"/>
      <c r="HDU692" s="417"/>
      <c r="HDV692" s="417"/>
      <c r="HDW692" s="417"/>
      <c r="HDX692" s="417"/>
      <c r="HDY692" s="417"/>
      <c r="HDZ692" s="417"/>
      <c r="HEA692" s="417"/>
      <c r="HEB692" s="417"/>
      <c r="HEC692" s="417"/>
      <c r="HED692" s="417"/>
      <c r="HEE692" s="417"/>
      <c r="HEF692" s="417"/>
      <c r="HEG692" s="417"/>
      <c r="HEH692" s="417"/>
      <c r="HEI692" s="417"/>
      <c r="HEJ692" s="417"/>
      <c r="HEK692" s="417"/>
      <c r="HEL692" s="417"/>
      <c r="HEM692" s="417"/>
      <c r="HEN692" s="417"/>
      <c r="HEO692" s="417"/>
      <c r="HEP692" s="418"/>
      <c r="HEQ692" s="418"/>
      <c r="HER692" s="418"/>
      <c r="HES692" s="418"/>
      <c r="HET692" s="418"/>
      <c r="HEU692" s="417"/>
      <c r="HEV692" s="417"/>
      <c r="HEW692" s="418"/>
      <c r="HEX692" s="418"/>
      <c r="HEY692" s="417"/>
      <c r="HEZ692" s="417"/>
      <c r="HFA692" s="418"/>
      <c r="HFB692" s="418"/>
      <c r="HFC692" s="417"/>
      <c r="HFD692" s="417"/>
      <c r="HFE692" s="417"/>
      <c r="HFF692" s="417"/>
      <c r="HFG692" s="417"/>
      <c r="HFH692" s="417"/>
      <c r="HFI692" s="417"/>
      <c r="HFJ692" s="418"/>
      <c r="HFK692" s="418"/>
      <c r="HFL692" s="417"/>
      <c r="HFM692" s="417"/>
      <c r="HFN692" s="418"/>
      <c r="HFO692" s="418"/>
      <c r="HFP692" s="417"/>
      <c r="HFQ692" s="417"/>
      <c r="HFR692" s="417"/>
      <c r="HFS692" s="417"/>
      <c r="HFT692" s="417"/>
      <c r="HFU692" s="411"/>
      <c r="HFV692" s="443"/>
      <c r="HFW692" s="417"/>
      <c r="HFX692" s="417"/>
      <c r="HFY692" s="417"/>
      <c r="HFZ692" s="417"/>
      <c r="HGA692" s="417"/>
      <c r="HGB692" s="417"/>
      <c r="HGC692" s="417"/>
      <c r="HGD692" s="416"/>
      <c r="HGE692" s="416"/>
      <c r="HGF692" s="416"/>
      <c r="HGG692" s="416"/>
      <c r="HGH692" s="416"/>
      <c r="HGI692" s="416"/>
      <c r="HGJ692" s="416"/>
      <c r="HGK692" s="416"/>
      <c r="HGL692" s="416"/>
      <c r="HGM692" s="416"/>
      <c r="HGN692" s="416"/>
      <c r="HGO692" s="416"/>
      <c r="HGP692" s="416"/>
      <c r="HGQ692" s="416"/>
      <c r="HGR692" s="416"/>
      <c r="HGS692" s="416"/>
      <c r="HGT692" s="416"/>
      <c r="HGU692" s="416"/>
      <c r="HGV692" s="416"/>
      <c r="HGW692" s="416"/>
      <c r="HGX692" s="416"/>
      <c r="HGY692" s="416"/>
      <c r="HGZ692" s="416"/>
      <c r="HHA692" s="416"/>
      <c r="HHB692" s="416"/>
      <c r="HHC692" s="416"/>
      <c r="HHD692" s="416"/>
      <c r="HHE692" s="416"/>
      <c r="HHF692" s="416"/>
      <c r="HHG692" s="416"/>
      <c r="HHH692" s="416"/>
      <c r="HHI692" s="416"/>
      <c r="HHJ692" s="416"/>
      <c r="HHK692" s="416"/>
      <c r="HHL692" s="416"/>
      <c r="HHM692" s="416"/>
      <c r="HHN692" s="416"/>
      <c r="HHO692" s="416"/>
      <c r="HHP692" s="416"/>
      <c r="HHQ692" s="416"/>
      <c r="HHR692" s="416"/>
      <c r="HHS692" s="416"/>
      <c r="HHT692" s="416"/>
      <c r="HHU692" s="416"/>
      <c r="HHV692" s="417"/>
      <c r="HHW692" s="417"/>
      <c r="HHX692" s="417"/>
      <c r="HHY692" s="417"/>
      <c r="HHZ692" s="417"/>
      <c r="HIA692" s="417"/>
      <c r="HIB692" s="417"/>
      <c r="HIC692" s="417"/>
      <c r="HID692" s="417"/>
      <c r="HIE692" s="417"/>
      <c r="HIF692" s="417"/>
      <c r="HIG692" s="417"/>
      <c r="HIH692" s="417"/>
      <c r="HII692" s="417"/>
      <c r="HIJ692" s="417"/>
      <c r="HIK692" s="417"/>
      <c r="HIL692" s="417"/>
      <c r="HIM692" s="417"/>
      <c r="HIN692" s="417"/>
      <c r="HIO692" s="417"/>
      <c r="HIP692" s="417"/>
      <c r="HIQ692" s="417"/>
      <c r="HIR692" s="417"/>
      <c r="HIS692" s="417"/>
      <c r="HIT692" s="418"/>
      <c r="HIU692" s="418"/>
      <c r="HIV692" s="418"/>
      <c r="HIW692" s="418"/>
      <c r="HIX692" s="418"/>
      <c r="HIY692" s="417"/>
      <c r="HIZ692" s="417"/>
      <c r="HJA692" s="418"/>
      <c r="HJB692" s="418"/>
      <c r="HJC692" s="417"/>
      <c r="HJD692" s="417"/>
      <c r="HJE692" s="418"/>
      <c r="HJF692" s="418"/>
      <c r="HJG692" s="417"/>
      <c r="HJH692" s="417"/>
      <c r="HJI692" s="417"/>
      <c r="HJJ692" s="417"/>
      <c r="HJK692" s="417"/>
      <c r="HJL692" s="417"/>
      <c r="HJM692" s="417"/>
      <c r="HJN692" s="418"/>
      <c r="HJO692" s="418"/>
      <c r="HJP692" s="417"/>
      <c r="HJQ692" s="417"/>
      <c r="HJR692" s="418"/>
      <c r="HJS692" s="418"/>
      <c r="HJT692" s="417"/>
      <c r="HJU692" s="417"/>
      <c r="HJV692" s="417"/>
      <c r="HJW692" s="417"/>
      <c r="HJX692" s="417"/>
      <c r="HJY692" s="411"/>
      <c r="HJZ692" s="443"/>
      <c r="HKA692" s="417"/>
      <c r="HKB692" s="417"/>
      <c r="HKC692" s="417"/>
      <c r="HKD692" s="417"/>
      <c r="HKE692" s="417"/>
      <c r="HKF692" s="417"/>
      <c r="HKG692" s="417"/>
      <c r="HKH692" s="416"/>
      <c r="HKI692" s="416"/>
      <c r="HKJ692" s="416"/>
      <c r="HKK692" s="416"/>
      <c r="HKL692" s="416"/>
      <c r="HKM692" s="416"/>
      <c r="HKN692" s="416"/>
      <c r="HKO692" s="416"/>
      <c r="HKP692" s="416"/>
      <c r="HKQ692" s="416"/>
      <c r="HKR692" s="416"/>
      <c r="HKS692" s="416"/>
      <c r="HKT692" s="416"/>
      <c r="HKU692" s="416"/>
      <c r="HKV692" s="416"/>
      <c r="HKW692" s="416"/>
      <c r="HKX692" s="416"/>
      <c r="HKY692" s="416"/>
      <c r="HKZ692" s="416"/>
      <c r="HLA692" s="416"/>
      <c r="HLB692" s="416"/>
      <c r="HLC692" s="416"/>
      <c r="HLD692" s="416"/>
      <c r="HLE692" s="416"/>
      <c r="HLF692" s="416"/>
      <c r="HLG692" s="416"/>
      <c r="HLH692" s="416"/>
      <c r="HLI692" s="416"/>
      <c r="HLJ692" s="416"/>
      <c r="HLK692" s="416"/>
      <c r="HLL692" s="416"/>
      <c r="HLM692" s="416"/>
      <c r="HLN692" s="416"/>
      <c r="HLO692" s="416"/>
      <c r="HLP692" s="416"/>
      <c r="HLQ692" s="416"/>
      <c r="HLR692" s="416"/>
      <c r="HLS692" s="416"/>
      <c r="HLT692" s="416"/>
      <c r="HLU692" s="416"/>
      <c r="HLV692" s="416"/>
      <c r="HLW692" s="416"/>
      <c r="HLX692" s="416"/>
      <c r="HLY692" s="416"/>
      <c r="HLZ692" s="417"/>
      <c r="HMA692" s="417"/>
      <c r="HMB692" s="417"/>
      <c r="HMC692" s="417"/>
      <c r="HMD692" s="417"/>
      <c r="HME692" s="417"/>
      <c r="HMF692" s="417"/>
      <c r="HMG692" s="417"/>
      <c r="HMH692" s="417"/>
      <c r="HMI692" s="417"/>
      <c r="HMJ692" s="417"/>
      <c r="HMK692" s="417"/>
      <c r="HML692" s="417"/>
      <c r="HMM692" s="417"/>
      <c r="HMN692" s="417"/>
      <c r="HMO692" s="417"/>
      <c r="HMP692" s="417"/>
      <c r="HMQ692" s="417"/>
      <c r="HMR692" s="417"/>
      <c r="HMS692" s="417"/>
      <c r="HMT692" s="417"/>
      <c r="HMU692" s="417"/>
      <c r="HMV692" s="417"/>
      <c r="HMW692" s="417"/>
      <c r="HMX692" s="418"/>
      <c r="HMY692" s="418"/>
      <c r="HMZ692" s="418"/>
      <c r="HNA692" s="418"/>
      <c r="HNB692" s="418"/>
      <c r="HNC692" s="417"/>
      <c r="HND692" s="417"/>
      <c r="HNE692" s="418"/>
      <c r="HNF692" s="418"/>
      <c r="HNG692" s="417"/>
      <c r="HNH692" s="417"/>
      <c r="HNI692" s="418"/>
      <c r="HNJ692" s="418"/>
      <c r="HNK692" s="417"/>
      <c r="HNL692" s="417"/>
      <c r="HNM692" s="417"/>
      <c r="HNN692" s="417"/>
      <c r="HNO692" s="417"/>
      <c r="HNP692" s="417"/>
      <c r="HNQ692" s="417"/>
      <c r="HNR692" s="418"/>
      <c r="HNS692" s="418"/>
      <c r="HNT692" s="417"/>
      <c r="HNU692" s="417"/>
      <c r="HNV692" s="418"/>
      <c r="HNW692" s="418"/>
      <c r="HNX692" s="417"/>
      <c r="HNY692" s="417"/>
      <c r="HNZ692" s="417"/>
      <c r="HOA692" s="417"/>
      <c r="HOB692" s="417"/>
      <c r="HOC692" s="411"/>
      <c r="HOD692" s="443"/>
      <c r="HOE692" s="417"/>
      <c r="HOF692" s="417"/>
      <c r="HOG692" s="417"/>
      <c r="HOH692" s="417"/>
      <c r="HOI692" s="417"/>
      <c r="HOJ692" s="417"/>
      <c r="HOK692" s="417"/>
      <c r="HOL692" s="416"/>
      <c r="HOM692" s="416"/>
      <c r="HON692" s="416"/>
      <c r="HOO692" s="416"/>
      <c r="HOP692" s="416"/>
      <c r="HOQ692" s="416"/>
      <c r="HOR692" s="416"/>
      <c r="HOS692" s="416"/>
      <c r="HOT692" s="416"/>
      <c r="HOU692" s="416"/>
      <c r="HOV692" s="416"/>
      <c r="HOW692" s="416"/>
      <c r="HOX692" s="416"/>
      <c r="HOY692" s="416"/>
      <c r="HOZ692" s="416"/>
      <c r="HPA692" s="416"/>
      <c r="HPB692" s="416"/>
      <c r="HPC692" s="416"/>
      <c r="HPD692" s="416"/>
      <c r="HPE692" s="416"/>
      <c r="HPF692" s="416"/>
      <c r="HPG692" s="416"/>
      <c r="HPH692" s="416"/>
      <c r="HPI692" s="416"/>
      <c r="HPJ692" s="416"/>
      <c r="HPK692" s="416"/>
      <c r="HPL692" s="416"/>
      <c r="HPM692" s="416"/>
      <c r="HPN692" s="416"/>
      <c r="HPO692" s="416"/>
      <c r="HPP692" s="416"/>
      <c r="HPQ692" s="416"/>
      <c r="HPR692" s="416"/>
      <c r="HPS692" s="416"/>
      <c r="HPT692" s="416"/>
      <c r="HPU692" s="416"/>
      <c r="HPV692" s="416"/>
      <c r="HPW692" s="416"/>
      <c r="HPX692" s="416"/>
      <c r="HPY692" s="416"/>
      <c r="HPZ692" s="416"/>
      <c r="HQA692" s="416"/>
      <c r="HQB692" s="416"/>
      <c r="HQC692" s="416"/>
      <c r="HQD692" s="417"/>
      <c r="HQE692" s="417"/>
      <c r="HQF692" s="417"/>
      <c r="HQG692" s="417"/>
      <c r="HQH692" s="417"/>
      <c r="HQI692" s="417"/>
      <c r="HQJ692" s="417"/>
      <c r="HQK692" s="417"/>
      <c r="HQL692" s="417"/>
      <c r="HQM692" s="417"/>
      <c r="HQN692" s="417"/>
      <c r="HQO692" s="417"/>
      <c r="HQP692" s="417"/>
      <c r="HQQ692" s="417"/>
      <c r="HQR692" s="417"/>
      <c r="HQS692" s="417"/>
      <c r="HQT692" s="417"/>
      <c r="HQU692" s="417"/>
      <c r="HQV692" s="417"/>
      <c r="HQW692" s="417"/>
      <c r="HQX692" s="417"/>
      <c r="HQY692" s="417"/>
      <c r="HQZ692" s="417"/>
      <c r="HRA692" s="417"/>
      <c r="HRB692" s="418"/>
      <c r="HRC692" s="418"/>
      <c r="HRD692" s="418"/>
      <c r="HRE692" s="418"/>
      <c r="HRF692" s="418"/>
      <c r="HRG692" s="417"/>
      <c r="HRH692" s="417"/>
      <c r="HRI692" s="418"/>
      <c r="HRJ692" s="418"/>
      <c r="HRK692" s="417"/>
      <c r="HRL692" s="417"/>
      <c r="HRM692" s="418"/>
      <c r="HRN692" s="418"/>
      <c r="HRO692" s="417"/>
      <c r="HRP692" s="417"/>
      <c r="HRQ692" s="417"/>
      <c r="HRR692" s="417"/>
      <c r="HRS692" s="417"/>
      <c r="HRT692" s="417"/>
      <c r="HRU692" s="417"/>
      <c r="HRV692" s="418"/>
      <c r="HRW692" s="418"/>
      <c r="HRX692" s="417"/>
      <c r="HRY692" s="417"/>
      <c r="HRZ692" s="418"/>
      <c r="HSA692" s="418"/>
      <c r="HSB692" s="417"/>
      <c r="HSC692" s="417"/>
      <c r="HSD692" s="417"/>
      <c r="HSE692" s="417"/>
      <c r="HSF692" s="417"/>
      <c r="HSG692" s="411"/>
      <c r="HSH692" s="443"/>
      <c r="HSI692" s="417"/>
      <c r="HSJ692" s="417"/>
      <c r="HSK692" s="417"/>
      <c r="HSL692" s="417"/>
      <c r="HSM692" s="417"/>
      <c r="HSN692" s="417"/>
      <c r="HSO692" s="417"/>
      <c r="HSP692" s="416"/>
      <c r="HSQ692" s="416"/>
      <c r="HSR692" s="416"/>
      <c r="HSS692" s="416"/>
      <c r="HST692" s="416"/>
      <c r="HSU692" s="416"/>
      <c r="HSV692" s="416"/>
      <c r="HSW692" s="416"/>
      <c r="HSX692" s="416"/>
      <c r="HSY692" s="416"/>
      <c r="HSZ692" s="416"/>
      <c r="HTA692" s="416"/>
      <c r="HTB692" s="416"/>
      <c r="HTC692" s="416"/>
      <c r="HTD692" s="416"/>
      <c r="HTE692" s="416"/>
      <c r="HTF692" s="416"/>
      <c r="HTG692" s="416"/>
      <c r="HTH692" s="416"/>
      <c r="HTI692" s="416"/>
      <c r="HTJ692" s="416"/>
      <c r="HTK692" s="416"/>
      <c r="HTL692" s="416"/>
      <c r="HTM692" s="416"/>
      <c r="HTN692" s="416"/>
      <c r="HTO692" s="416"/>
      <c r="HTP692" s="416"/>
      <c r="HTQ692" s="416"/>
      <c r="HTR692" s="416"/>
      <c r="HTS692" s="416"/>
      <c r="HTT692" s="416"/>
      <c r="HTU692" s="416"/>
      <c r="HTV692" s="416"/>
      <c r="HTW692" s="416"/>
      <c r="HTX692" s="416"/>
      <c r="HTY692" s="416"/>
      <c r="HTZ692" s="416"/>
      <c r="HUA692" s="416"/>
      <c r="HUB692" s="416"/>
      <c r="HUC692" s="416"/>
      <c r="HUD692" s="416"/>
      <c r="HUE692" s="416"/>
      <c r="HUF692" s="416"/>
      <c r="HUG692" s="416"/>
      <c r="HUH692" s="417"/>
      <c r="HUI692" s="417"/>
      <c r="HUJ692" s="417"/>
      <c r="HUK692" s="417"/>
      <c r="HUL692" s="417"/>
      <c r="HUM692" s="417"/>
      <c r="HUN692" s="417"/>
      <c r="HUO692" s="417"/>
      <c r="HUP692" s="417"/>
      <c r="HUQ692" s="417"/>
      <c r="HUR692" s="417"/>
      <c r="HUS692" s="417"/>
      <c r="HUT692" s="417"/>
      <c r="HUU692" s="417"/>
      <c r="HUV692" s="417"/>
      <c r="HUW692" s="417"/>
      <c r="HUX692" s="417"/>
      <c r="HUY692" s="417"/>
      <c r="HUZ692" s="417"/>
      <c r="HVA692" s="417"/>
      <c r="HVB692" s="417"/>
      <c r="HVC692" s="417"/>
      <c r="HVD692" s="417"/>
      <c r="HVE692" s="417"/>
      <c r="HVF692" s="418"/>
      <c r="HVG692" s="418"/>
      <c r="HVH692" s="418"/>
      <c r="HVI692" s="418"/>
      <c r="HVJ692" s="418"/>
      <c r="HVK692" s="417"/>
      <c r="HVL692" s="417"/>
      <c r="HVM692" s="418"/>
      <c r="HVN692" s="418"/>
      <c r="HVO692" s="417"/>
      <c r="HVP692" s="417"/>
      <c r="HVQ692" s="418"/>
      <c r="HVR692" s="418"/>
      <c r="HVS692" s="417"/>
      <c r="HVT692" s="417"/>
      <c r="HVU692" s="417"/>
      <c r="HVV692" s="417"/>
      <c r="HVW692" s="417"/>
      <c r="HVX692" s="417"/>
      <c r="HVY692" s="417"/>
      <c r="HVZ692" s="418"/>
      <c r="HWA692" s="418"/>
      <c r="HWB692" s="417"/>
      <c r="HWC692" s="417"/>
      <c r="HWD692" s="418"/>
      <c r="HWE692" s="418"/>
      <c r="HWF692" s="417"/>
      <c r="HWG692" s="417"/>
      <c r="HWH692" s="417"/>
      <c r="HWI692" s="417"/>
      <c r="HWJ692" s="417"/>
      <c r="HWK692" s="411"/>
      <c r="HWL692" s="443"/>
      <c r="HWM692" s="417"/>
      <c r="HWN692" s="417"/>
      <c r="HWO692" s="417"/>
      <c r="HWP692" s="417"/>
      <c r="HWQ692" s="417"/>
      <c r="HWR692" s="417"/>
      <c r="HWS692" s="417"/>
      <c r="HWT692" s="416"/>
      <c r="HWU692" s="416"/>
      <c r="HWV692" s="416"/>
      <c r="HWW692" s="416"/>
      <c r="HWX692" s="416"/>
      <c r="HWY692" s="416"/>
      <c r="HWZ692" s="416"/>
      <c r="HXA692" s="416"/>
      <c r="HXB692" s="416"/>
      <c r="HXC692" s="416"/>
      <c r="HXD692" s="416"/>
      <c r="HXE692" s="416"/>
      <c r="HXF692" s="416"/>
      <c r="HXG692" s="416"/>
      <c r="HXH692" s="416"/>
      <c r="HXI692" s="416"/>
      <c r="HXJ692" s="416"/>
      <c r="HXK692" s="416"/>
      <c r="HXL692" s="416"/>
      <c r="HXM692" s="416"/>
      <c r="HXN692" s="416"/>
      <c r="HXO692" s="416"/>
      <c r="HXP692" s="416"/>
      <c r="HXQ692" s="416"/>
      <c r="HXR692" s="416"/>
      <c r="HXS692" s="416"/>
      <c r="HXT692" s="416"/>
      <c r="HXU692" s="416"/>
      <c r="HXV692" s="416"/>
      <c r="HXW692" s="416"/>
      <c r="HXX692" s="416"/>
      <c r="HXY692" s="416"/>
      <c r="HXZ692" s="416"/>
      <c r="HYA692" s="416"/>
      <c r="HYB692" s="416"/>
      <c r="HYC692" s="416"/>
      <c r="HYD692" s="416"/>
      <c r="HYE692" s="416"/>
      <c r="HYF692" s="416"/>
      <c r="HYG692" s="416"/>
      <c r="HYH692" s="416"/>
      <c r="HYI692" s="416"/>
      <c r="HYJ692" s="416"/>
      <c r="HYK692" s="416"/>
      <c r="HYL692" s="417"/>
      <c r="HYM692" s="417"/>
      <c r="HYN692" s="417"/>
      <c r="HYO692" s="417"/>
      <c r="HYP692" s="417"/>
      <c r="HYQ692" s="417"/>
      <c r="HYR692" s="417"/>
      <c r="HYS692" s="417"/>
      <c r="HYT692" s="417"/>
      <c r="HYU692" s="417"/>
      <c r="HYV692" s="417"/>
      <c r="HYW692" s="417"/>
      <c r="HYX692" s="417"/>
      <c r="HYY692" s="417"/>
      <c r="HYZ692" s="417"/>
      <c r="HZA692" s="417"/>
      <c r="HZB692" s="417"/>
      <c r="HZC692" s="417"/>
      <c r="HZD692" s="417"/>
      <c r="HZE692" s="417"/>
      <c r="HZF692" s="417"/>
      <c r="HZG692" s="417"/>
      <c r="HZH692" s="417"/>
      <c r="HZI692" s="417"/>
      <c r="HZJ692" s="418"/>
      <c r="HZK692" s="418"/>
      <c r="HZL692" s="418"/>
      <c r="HZM692" s="418"/>
      <c r="HZN692" s="418"/>
      <c r="HZO692" s="417"/>
      <c r="HZP692" s="417"/>
      <c r="HZQ692" s="418"/>
      <c r="HZR692" s="418"/>
      <c r="HZS692" s="417"/>
      <c r="HZT692" s="417"/>
      <c r="HZU692" s="418"/>
      <c r="HZV692" s="418"/>
      <c r="HZW692" s="417"/>
      <c r="HZX692" s="417"/>
      <c r="HZY692" s="417"/>
      <c r="HZZ692" s="417"/>
      <c r="IAA692" s="417"/>
      <c r="IAB692" s="417"/>
      <c r="IAC692" s="417"/>
      <c r="IAD692" s="418"/>
      <c r="IAE692" s="418"/>
      <c r="IAF692" s="417"/>
      <c r="IAG692" s="417"/>
      <c r="IAH692" s="418"/>
      <c r="IAI692" s="418"/>
      <c r="IAJ692" s="417"/>
      <c r="IAK692" s="417"/>
      <c r="IAL692" s="417"/>
      <c r="IAM692" s="417"/>
      <c r="IAN692" s="417"/>
      <c r="IAO692" s="411"/>
      <c r="IAP692" s="443"/>
      <c r="IAQ692" s="417"/>
      <c r="IAR692" s="417"/>
      <c r="IAS692" s="417"/>
      <c r="IAT692" s="417"/>
      <c r="IAU692" s="417"/>
      <c r="IAV692" s="417"/>
      <c r="IAW692" s="417"/>
      <c r="IAX692" s="416"/>
      <c r="IAY692" s="416"/>
      <c r="IAZ692" s="416"/>
      <c r="IBA692" s="416"/>
      <c r="IBB692" s="416"/>
      <c r="IBC692" s="416"/>
      <c r="IBD692" s="416"/>
      <c r="IBE692" s="416"/>
      <c r="IBF692" s="416"/>
      <c r="IBG692" s="416"/>
      <c r="IBH692" s="416"/>
      <c r="IBI692" s="416"/>
      <c r="IBJ692" s="416"/>
      <c r="IBK692" s="416"/>
      <c r="IBL692" s="416"/>
      <c r="IBM692" s="416"/>
      <c r="IBN692" s="416"/>
      <c r="IBO692" s="416"/>
      <c r="IBP692" s="416"/>
      <c r="IBQ692" s="416"/>
      <c r="IBR692" s="416"/>
      <c r="IBS692" s="416"/>
      <c r="IBT692" s="416"/>
      <c r="IBU692" s="416"/>
      <c r="IBV692" s="416"/>
      <c r="IBW692" s="416"/>
      <c r="IBX692" s="416"/>
      <c r="IBY692" s="416"/>
      <c r="IBZ692" s="416"/>
      <c r="ICA692" s="416"/>
      <c r="ICB692" s="416"/>
      <c r="ICC692" s="416"/>
      <c r="ICD692" s="416"/>
      <c r="ICE692" s="416"/>
      <c r="ICF692" s="416"/>
      <c r="ICG692" s="416"/>
      <c r="ICH692" s="416"/>
      <c r="ICI692" s="416"/>
      <c r="ICJ692" s="416"/>
      <c r="ICK692" s="416"/>
      <c r="ICL692" s="416"/>
      <c r="ICM692" s="416"/>
      <c r="ICN692" s="416"/>
      <c r="ICO692" s="416"/>
      <c r="ICP692" s="417"/>
      <c r="ICQ692" s="417"/>
      <c r="ICR692" s="417"/>
      <c r="ICS692" s="417"/>
      <c r="ICT692" s="417"/>
      <c r="ICU692" s="417"/>
      <c r="ICV692" s="417"/>
      <c r="ICW692" s="417"/>
      <c r="ICX692" s="417"/>
      <c r="ICY692" s="417"/>
      <c r="ICZ692" s="417"/>
      <c r="IDA692" s="417"/>
      <c r="IDB692" s="417"/>
      <c r="IDC692" s="417"/>
      <c r="IDD692" s="417"/>
      <c r="IDE692" s="417"/>
      <c r="IDF692" s="417"/>
      <c r="IDG692" s="417"/>
      <c r="IDH692" s="417"/>
      <c r="IDI692" s="417"/>
      <c r="IDJ692" s="417"/>
      <c r="IDK692" s="417"/>
      <c r="IDL692" s="417"/>
      <c r="IDM692" s="417"/>
      <c r="IDN692" s="418"/>
      <c r="IDO692" s="418"/>
      <c r="IDP692" s="418"/>
      <c r="IDQ692" s="418"/>
      <c r="IDR692" s="418"/>
      <c r="IDS692" s="417"/>
      <c r="IDT692" s="417"/>
      <c r="IDU692" s="418"/>
      <c r="IDV692" s="418"/>
      <c r="IDW692" s="417"/>
      <c r="IDX692" s="417"/>
      <c r="IDY692" s="418"/>
      <c r="IDZ692" s="418"/>
      <c r="IEA692" s="417"/>
      <c r="IEB692" s="417"/>
      <c r="IEC692" s="417"/>
      <c r="IED692" s="417"/>
      <c r="IEE692" s="417"/>
      <c r="IEF692" s="417"/>
      <c r="IEG692" s="417"/>
      <c r="IEH692" s="418"/>
      <c r="IEI692" s="418"/>
      <c r="IEJ692" s="417"/>
      <c r="IEK692" s="417"/>
      <c r="IEL692" s="418"/>
      <c r="IEM692" s="418"/>
      <c r="IEN692" s="417"/>
      <c r="IEO692" s="417"/>
      <c r="IEP692" s="417"/>
      <c r="IEQ692" s="417"/>
      <c r="IER692" s="417"/>
      <c r="IES692" s="411"/>
      <c r="IET692" s="443"/>
      <c r="IEU692" s="417"/>
      <c r="IEV692" s="417"/>
      <c r="IEW692" s="417"/>
      <c r="IEX692" s="417"/>
      <c r="IEY692" s="417"/>
      <c r="IEZ692" s="417"/>
      <c r="IFA692" s="417"/>
      <c r="IFB692" s="416"/>
      <c r="IFC692" s="416"/>
      <c r="IFD692" s="416"/>
      <c r="IFE692" s="416"/>
      <c r="IFF692" s="416"/>
      <c r="IFG692" s="416"/>
      <c r="IFH692" s="416"/>
      <c r="IFI692" s="416"/>
      <c r="IFJ692" s="416"/>
      <c r="IFK692" s="416"/>
      <c r="IFL692" s="416"/>
      <c r="IFM692" s="416"/>
      <c r="IFN692" s="416"/>
      <c r="IFO692" s="416"/>
      <c r="IFP692" s="416"/>
      <c r="IFQ692" s="416"/>
      <c r="IFR692" s="416"/>
      <c r="IFS692" s="416"/>
      <c r="IFT692" s="416"/>
      <c r="IFU692" s="416"/>
      <c r="IFV692" s="416"/>
      <c r="IFW692" s="416"/>
      <c r="IFX692" s="416"/>
      <c r="IFY692" s="416"/>
      <c r="IFZ692" s="416"/>
      <c r="IGA692" s="416"/>
      <c r="IGB692" s="416"/>
      <c r="IGC692" s="416"/>
      <c r="IGD692" s="416"/>
      <c r="IGE692" s="416"/>
      <c r="IGF692" s="416"/>
      <c r="IGG692" s="416"/>
      <c r="IGH692" s="416"/>
      <c r="IGI692" s="416"/>
      <c r="IGJ692" s="416"/>
      <c r="IGK692" s="416"/>
      <c r="IGL692" s="416"/>
      <c r="IGM692" s="416"/>
      <c r="IGN692" s="416"/>
      <c r="IGO692" s="416"/>
      <c r="IGP692" s="416"/>
      <c r="IGQ692" s="416"/>
      <c r="IGR692" s="416"/>
      <c r="IGS692" s="416"/>
      <c r="IGT692" s="417"/>
      <c r="IGU692" s="417"/>
      <c r="IGV692" s="417"/>
      <c r="IGW692" s="417"/>
      <c r="IGX692" s="417"/>
      <c r="IGY692" s="417"/>
      <c r="IGZ692" s="417"/>
      <c r="IHA692" s="417"/>
      <c r="IHB692" s="417"/>
      <c r="IHC692" s="417"/>
      <c r="IHD692" s="417"/>
      <c r="IHE692" s="417"/>
      <c r="IHF692" s="417"/>
      <c r="IHG692" s="417"/>
      <c r="IHH692" s="417"/>
      <c r="IHI692" s="417"/>
      <c r="IHJ692" s="417"/>
      <c r="IHK692" s="417"/>
      <c r="IHL692" s="417"/>
      <c r="IHM692" s="417"/>
      <c r="IHN692" s="417"/>
      <c r="IHO692" s="417"/>
      <c r="IHP692" s="417"/>
      <c r="IHQ692" s="417"/>
      <c r="IHR692" s="418"/>
      <c r="IHS692" s="418"/>
      <c r="IHT692" s="418"/>
      <c r="IHU692" s="418"/>
      <c r="IHV692" s="418"/>
      <c r="IHW692" s="417"/>
      <c r="IHX692" s="417"/>
      <c r="IHY692" s="418"/>
      <c r="IHZ692" s="418"/>
      <c r="IIA692" s="417"/>
      <c r="IIB692" s="417"/>
      <c r="IIC692" s="418"/>
      <c r="IID692" s="418"/>
      <c r="IIE692" s="417"/>
      <c r="IIF692" s="417"/>
      <c r="IIG692" s="417"/>
      <c r="IIH692" s="417"/>
      <c r="III692" s="417"/>
      <c r="IIJ692" s="417"/>
      <c r="IIK692" s="417"/>
      <c r="IIL692" s="418"/>
      <c r="IIM692" s="418"/>
      <c r="IIN692" s="417"/>
      <c r="IIO692" s="417"/>
      <c r="IIP692" s="418"/>
      <c r="IIQ692" s="418"/>
      <c r="IIR692" s="417"/>
      <c r="IIS692" s="417"/>
      <c r="IIT692" s="417"/>
      <c r="IIU692" s="417"/>
      <c r="IIV692" s="417"/>
      <c r="IIW692" s="411"/>
      <c r="IIX692" s="443"/>
      <c r="IIY692" s="417"/>
      <c r="IIZ692" s="417"/>
      <c r="IJA692" s="417"/>
      <c r="IJB692" s="417"/>
      <c r="IJC692" s="417"/>
      <c r="IJD692" s="417"/>
      <c r="IJE692" s="417"/>
      <c r="IJF692" s="416"/>
      <c r="IJG692" s="416"/>
      <c r="IJH692" s="416"/>
      <c r="IJI692" s="416"/>
      <c r="IJJ692" s="416"/>
      <c r="IJK692" s="416"/>
      <c r="IJL692" s="416"/>
      <c r="IJM692" s="416"/>
      <c r="IJN692" s="416"/>
      <c r="IJO692" s="416"/>
      <c r="IJP692" s="416"/>
      <c r="IJQ692" s="416"/>
      <c r="IJR692" s="416"/>
      <c r="IJS692" s="416"/>
      <c r="IJT692" s="416"/>
      <c r="IJU692" s="416"/>
      <c r="IJV692" s="416"/>
      <c r="IJW692" s="416"/>
      <c r="IJX692" s="416"/>
      <c r="IJY692" s="416"/>
      <c r="IJZ692" s="416"/>
      <c r="IKA692" s="416"/>
      <c r="IKB692" s="416"/>
      <c r="IKC692" s="416"/>
      <c r="IKD692" s="416"/>
      <c r="IKE692" s="416"/>
      <c r="IKF692" s="416"/>
      <c r="IKG692" s="416"/>
      <c r="IKH692" s="416"/>
      <c r="IKI692" s="416"/>
      <c r="IKJ692" s="416"/>
      <c r="IKK692" s="416"/>
      <c r="IKL692" s="416"/>
      <c r="IKM692" s="416"/>
      <c r="IKN692" s="416"/>
      <c r="IKO692" s="416"/>
      <c r="IKP692" s="416"/>
      <c r="IKQ692" s="416"/>
      <c r="IKR692" s="416"/>
      <c r="IKS692" s="416"/>
      <c r="IKT692" s="416"/>
      <c r="IKU692" s="416"/>
      <c r="IKV692" s="416"/>
      <c r="IKW692" s="416"/>
      <c r="IKX692" s="417"/>
      <c r="IKY692" s="417"/>
      <c r="IKZ692" s="417"/>
      <c r="ILA692" s="417"/>
      <c r="ILB692" s="417"/>
      <c r="ILC692" s="417"/>
      <c r="ILD692" s="417"/>
      <c r="ILE692" s="417"/>
      <c r="ILF692" s="417"/>
      <c r="ILG692" s="417"/>
      <c r="ILH692" s="417"/>
      <c r="ILI692" s="417"/>
      <c r="ILJ692" s="417"/>
      <c r="ILK692" s="417"/>
      <c r="ILL692" s="417"/>
      <c r="ILM692" s="417"/>
      <c r="ILN692" s="417"/>
      <c r="ILO692" s="417"/>
      <c r="ILP692" s="417"/>
      <c r="ILQ692" s="417"/>
      <c r="ILR692" s="417"/>
      <c r="ILS692" s="417"/>
      <c r="ILT692" s="417"/>
      <c r="ILU692" s="417"/>
      <c r="ILV692" s="418"/>
      <c r="ILW692" s="418"/>
      <c r="ILX692" s="418"/>
      <c r="ILY692" s="418"/>
      <c r="ILZ692" s="418"/>
      <c r="IMA692" s="417"/>
      <c r="IMB692" s="417"/>
      <c r="IMC692" s="418"/>
      <c r="IMD692" s="418"/>
      <c r="IME692" s="417"/>
      <c r="IMF692" s="417"/>
      <c r="IMG692" s="418"/>
      <c r="IMH692" s="418"/>
      <c r="IMI692" s="417"/>
      <c r="IMJ692" s="417"/>
      <c r="IMK692" s="417"/>
      <c r="IML692" s="417"/>
      <c r="IMM692" s="417"/>
      <c r="IMN692" s="417"/>
      <c r="IMO692" s="417"/>
      <c r="IMP692" s="418"/>
      <c r="IMQ692" s="418"/>
      <c r="IMR692" s="417"/>
      <c r="IMS692" s="417"/>
      <c r="IMT692" s="418"/>
      <c r="IMU692" s="418"/>
      <c r="IMV692" s="417"/>
      <c r="IMW692" s="417"/>
      <c r="IMX692" s="417"/>
      <c r="IMY692" s="417"/>
      <c r="IMZ692" s="417"/>
      <c r="INA692" s="411"/>
      <c r="INB692" s="443"/>
      <c r="INC692" s="417"/>
      <c r="IND692" s="417"/>
      <c r="INE692" s="417"/>
      <c r="INF692" s="417"/>
      <c r="ING692" s="417"/>
      <c r="INH692" s="417"/>
      <c r="INI692" s="417"/>
      <c r="INJ692" s="416"/>
      <c r="INK692" s="416"/>
      <c r="INL692" s="416"/>
      <c r="INM692" s="416"/>
      <c r="INN692" s="416"/>
      <c r="INO692" s="416"/>
      <c r="INP692" s="416"/>
      <c r="INQ692" s="416"/>
      <c r="INR692" s="416"/>
      <c r="INS692" s="416"/>
      <c r="INT692" s="416"/>
      <c r="INU692" s="416"/>
      <c r="INV692" s="416"/>
      <c r="INW692" s="416"/>
      <c r="INX692" s="416"/>
      <c r="INY692" s="416"/>
      <c r="INZ692" s="416"/>
      <c r="IOA692" s="416"/>
      <c r="IOB692" s="416"/>
      <c r="IOC692" s="416"/>
      <c r="IOD692" s="416"/>
      <c r="IOE692" s="416"/>
      <c r="IOF692" s="416"/>
      <c r="IOG692" s="416"/>
      <c r="IOH692" s="416"/>
      <c r="IOI692" s="416"/>
      <c r="IOJ692" s="416"/>
      <c r="IOK692" s="416"/>
      <c r="IOL692" s="416"/>
      <c r="IOM692" s="416"/>
      <c r="ION692" s="416"/>
      <c r="IOO692" s="416"/>
      <c r="IOP692" s="416"/>
      <c r="IOQ692" s="416"/>
      <c r="IOR692" s="416"/>
      <c r="IOS692" s="416"/>
      <c r="IOT692" s="416"/>
      <c r="IOU692" s="416"/>
      <c r="IOV692" s="416"/>
      <c r="IOW692" s="416"/>
      <c r="IOX692" s="416"/>
      <c r="IOY692" s="416"/>
      <c r="IOZ692" s="416"/>
      <c r="IPA692" s="416"/>
      <c r="IPB692" s="417"/>
      <c r="IPC692" s="417"/>
      <c r="IPD692" s="417"/>
      <c r="IPE692" s="417"/>
      <c r="IPF692" s="417"/>
      <c r="IPG692" s="417"/>
      <c r="IPH692" s="417"/>
      <c r="IPI692" s="417"/>
      <c r="IPJ692" s="417"/>
      <c r="IPK692" s="417"/>
      <c r="IPL692" s="417"/>
      <c r="IPM692" s="417"/>
      <c r="IPN692" s="417"/>
      <c r="IPO692" s="417"/>
      <c r="IPP692" s="417"/>
      <c r="IPQ692" s="417"/>
      <c r="IPR692" s="417"/>
      <c r="IPS692" s="417"/>
      <c r="IPT692" s="417"/>
      <c r="IPU692" s="417"/>
      <c r="IPV692" s="417"/>
      <c r="IPW692" s="417"/>
      <c r="IPX692" s="417"/>
      <c r="IPY692" s="417"/>
      <c r="IPZ692" s="418"/>
      <c r="IQA692" s="418"/>
      <c r="IQB692" s="418"/>
      <c r="IQC692" s="418"/>
      <c r="IQD692" s="418"/>
      <c r="IQE692" s="417"/>
      <c r="IQF692" s="417"/>
      <c r="IQG692" s="418"/>
      <c r="IQH692" s="418"/>
      <c r="IQI692" s="417"/>
      <c r="IQJ692" s="417"/>
      <c r="IQK692" s="418"/>
      <c r="IQL692" s="418"/>
      <c r="IQM692" s="417"/>
      <c r="IQN692" s="417"/>
      <c r="IQO692" s="417"/>
      <c r="IQP692" s="417"/>
      <c r="IQQ692" s="417"/>
      <c r="IQR692" s="417"/>
      <c r="IQS692" s="417"/>
      <c r="IQT692" s="418"/>
      <c r="IQU692" s="418"/>
      <c r="IQV692" s="417"/>
      <c r="IQW692" s="417"/>
      <c r="IQX692" s="418"/>
      <c r="IQY692" s="418"/>
      <c r="IQZ692" s="417"/>
      <c r="IRA692" s="417"/>
      <c r="IRB692" s="417"/>
      <c r="IRC692" s="417"/>
      <c r="IRD692" s="417"/>
      <c r="IRE692" s="411"/>
      <c r="IRF692" s="443"/>
      <c r="IRG692" s="417"/>
      <c r="IRH692" s="417"/>
      <c r="IRI692" s="417"/>
      <c r="IRJ692" s="417"/>
      <c r="IRK692" s="417"/>
      <c r="IRL692" s="417"/>
      <c r="IRM692" s="417"/>
      <c r="IRN692" s="416"/>
      <c r="IRO692" s="416"/>
      <c r="IRP692" s="416"/>
      <c r="IRQ692" s="416"/>
      <c r="IRR692" s="416"/>
      <c r="IRS692" s="416"/>
      <c r="IRT692" s="416"/>
      <c r="IRU692" s="416"/>
      <c r="IRV692" s="416"/>
      <c r="IRW692" s="416"/>
      <c r="IRX692" s="416"/>
      <c r="IRY692" s="416"/>
      <c r="IRZ692" s="416"/>
      <c r="ISA692" s="416"/>
      <c r="ISB692" s="416"/>
      <c r="ISC692" s="416"/>
      <c r="ISD692" s="416"/>
      <c r="ISE692" s="416"/>
      <c r="ISF692" s="416"/>
      <c r="ISG692" s="416"/>
      <c r="ISH692" s="416"/>
      <c r="ISI692" s="416"/>
      <c r="ISJ692" s="416"/>
      <c r="ISK692" s="416"/>
      <c r="ISL692" s="416"/>
      <c r="ISM692" s="416"/>
      <c r="ISN692" s="416"/>
      <c r="ISO692" s="416"/>
      <c r="ISP692" s="416"/>
      <c r="ISQ692" s="416"/>
      <c r="ISR692" s="416"/>
      <c r="ISS692" s="416"/>
      <c r="IST692" s="416"/>
      <c r="ISU692" s="416"/>
      <c r="ISV692" s="416"/>
      <c r="ISW692" s="416"/>
      <c r="ISX692" s="416"/>
      <c r="ISY692" s="416"/>
      <c r="ISZ692" s="416"/>
      <c r="ITA692" s="416"/>
      <c r="ITB692" s="416"/>
      <c r="ITC692" s="416"/>
      <c r="ITD692" s="416"/>
      <c r="ITE692" s="416"/>
      <c r="ITF692" s="417"/>
      <c r="ITG692" s="417"/>
      <c r="ITH692" s="417"/>
      <c r="ITI692" s="417"/>
      <c r="ITJ692" s="417"/>
      <c r="ITK692" s="417"/>
      <c r="ITL692" s="417"/>
      <c r="ITM692" s="417"/>
      <c r="ITN692" s="417"/>
      <c r="ITO692" s="417"/>
      <c r="ITP692" s="417"/>
      <c r="ITQ692" s="417"/>
      <c r="ITR692" s="417"/>
      <c r="ITS692" s="417"/>
      <c r="ITT692" s="417"/>
      <c r="ITU692" s="417"/>
      <c r="ITV692" s="417"/>
      <c r="ITW692" s="417"/>
      <c r="ITX692" s="417"/>
      <c r="ITY692" s="417"/>
      <c r="ITZ692" s="417"/>
      <c r="IUA692" s="417"/>
      <c r="IUB692" s="417"/>
      <c r="IUC692" s="417"/>
      <c r="IUD692" s="418"/>
      <c r="IUE692" s="418"/>
      <c r="IUF692" s="418"/>
      <c r="IUG692" s="418"/>
      <c r="IUH692" s="418"/>
      <c r="IUI692" s="417"/>
      <c r="IUJ692" s="417"/>
      <c r="IUK692" s="418"/>
      <c r="IUL692" s="418"/>
      <c r="IUM692" s="417"/>
      <c r="IUN692" s="417"/>
      <c r="IUO692" s="418"/>
      <c r="IUP692" s="418"/>
      <c r="IUQ692" s="417"/>
      <c r="IUR692" s="417"/>
      <c r="IUS692" s="417"/>
      <c r="IUT692" s="417"/>
      <c r="IUU692" s="417"/>
      <c r="IUV692" s="417"/>
      <c r="IUW692" s="417"/>
      <c r="IUX692" s="418"/>
      <c r="IUY692" s="418"/>
      <c r="IUZ692" s="417"/>
      <c r="IVA692" s="417"/>
      <c r="IVB692" s="418"/>
      <c r="IVC692" s="418"/>
      <c r="IVD692" s="417"/>
      <c r="IVE692" s="417"/>
      <c r="IVF692" s="417"/>
      <c r="IVG692" s="417"/>
      <c r="IVH692" s="417"/>
      <c r="IVI692" s="411"/>
      <c r="IVJ692" s="443"/>
      <c r="IVK692" s="417"/>
      <c r="IVL692" s="417"/>
      <c r="IVM692" s="417"/>
      <c r="IVN692" s="417"/>
      <c r="IVO692" s="417"/>
      <c r="IVP692" s="417"/>
      <c r="IVQ692" s="417"/>
      <c r="IVR692" s="416"/>
      <c r="IVS692" s="416"/>
      <c r="IVT692" s="416"/>
      <c r="IVU692" s="416"/>
      <c r="IVV692" s="416"/>
      <c r="IVW692" s="416"/>
      <c r="IVX692" s="416"/>
      <c r="IVY692" s="416"/>
      <c r="IVZ692" s="416"/>
      <c r="IWA692" s="416"/>
      <c r="IWB692" s="416"/>
      <c r="IWC692" s="416"/>
      <c r="IWD692" s="416"/>
      <c r="IWE692" s="416"/>
      <c r="IWF692" s="416"/>
      <c r="IWG692" s="416"/>
      <c r="IWH692" s="416"/>
      <c r="IWI692" s="416"/>
      <c r="IWJ692" s="416"/>
      <c r="IWK692" s="416"/>
      <c r="IWL692" s="416"/>
      <c r="IWM692" s="416"/>
      <c r="IWN692" s="416"/>
      <c r="IWO692" s="416"/>
      <c r="IWP692" s="416"/>
      <c r="IWQ692" s="416"/>
      <c r="IWR692" s="416"/>
      <c r="IWS692" s="416"/>
      <c r="IWT692" s="416"/>
      <c r="IWU692" s="416"/>
      <c r="IWV692" s="416"/>
      <c r="IWW692" s="416"/>
      <c r="IWX692" s="416"/>
      <c r="IWY692" s="416"/>
      <c r="IWZ692" s="416"/>
      <c r="IXA692" s="416"/>
      <c r="IXB692" s="416"/>
      <c r="IXC692" s="416"/>
      <c r="IXD692" s="416"/>
      <c r="IXE692" s="416"/>
      <c r="IXF692" s="416"/>
      <c r="IXG692" s="416"/>
      <c r="IXH692" s="416"/>
      <c r="IXI692" s="416"/>
      <c r="IXJ692" s="417"/>
      <c r="IXK692" s="417"/>
      <c r="IXL692" s="417"/>
      <c r="IXM692" s="417"/>
      <c r="IXN692" s="417"/>
      <c r="IXO692" s="417"/>
      <c r="IXP692" s="417"/>
      <c r="IXQ692" s="417"/>
      <c r="IXR692" s="417"/>
      <c r="IXS692" s="417"/>
      <c r="IXT692" s="417"/>
      <c r="IXU692" s="417"/>
      <c r="IXV692" s="417"/>
      <c r="IXW692" s="417"/>
      <c r="IXX692" s="417"/>
      <c r="IXY692" s="417"/>
      <c r="IXZ692" s="417"/>
      <c r="IYA692" s="417"/>
      <c r="IYB692" s="417"/>
      <c r="IYC692" s="417"/>
      <c r="IYD692" s="417"/>
      <c r="IYE692" s="417"/>
      <c r="IYF692" s="417"/>
      <c r="IYG692" s="417"/>
      <c r="IYH692" s="418"/>
      <c r="IYI692" s="418"/>
      <c r="IYJ692" s="418"/>
      <c r="IYK692" s="418"/>
      <c r="IYL692" s="418"/>
      <c r="IYM692" s="417"/>
      <c r="IYN692" s="417"/>
      <c r="IYO692" s="418"/>
      <c r="IYP692" s="418"/>
      <c r="IYQ692" s="417"/>
      <c r="IYR692" s="417"/>
      <c r="IYS692" s="418"/>
      <c r="IYT692" s="418"/>
      <c r="IYU692" s="417"/>
      <c r="IYV692" s="417"/>
      <c r="IYW692" s="417"/>
      <c r="IYX692" s="417"/>
      <c r="IYY692" s="417"/>
      <c r="IYZ692" s="417"/>
      <c r="IZA692" s="417"/>
      <c r="IZB692" s="418"/>
      <c r="IZC692" s="418"/>
      <c r="IZD692" s="417"/>
      <c r="IZE692" s="417"/>
      <c r="IZF692" s="418"/>
      <c r="IZG692" s="418"/>
      <c r="IZH692" s="417"/>
      <c r="IZI692" s="417"/>
      <c r="IZJ692" s="417"/>
      <c r="IZK692" s="417"/>
      <c r="IZL692" s="417"/>
      <c r="IZM692" s="411"/>
      <c r="IZN692" s="443"/>
      <c r="IZO692" s="417"/>
      <c r="IZP692" s="417"/>
      <c r="IZQ692" s="417"/>
      <c r="IZR692" s="417"/>
      <c r="IZS692" s="417"/>
      <c r="IZT692" s="417"/>
      <c r="IZU692" s="417"/>
      <c r="IZV692" s="416"/>
      <c r="IZW692" s="416"/>
      <c r="IZX692" s="416"/>
      <c r="IZY692" s="416"/>
      <c r="IZZ692" s="416"/>
      <c r="JAA692" s="416"/>
      <c r="JAB692" s="416"/>
      <c r="JAC692" s="416"/>
      <c r="JAD692" s="416"/>
      <c r="JAE692" s="416"/>
      <c r="JAF692" s="416"/>
      <c r="JAG692" s="416"/>
      <c r="JAH692" s="416"/>
      <c r="JAI692" s="416"/>
      <c r="JAJ692" s="416"/>
      <c r="JAK692" s="416"/>
      <c r="JAL692" s="416"/>
      <c r="JAM692" s="416"/>
      <c r="JAN692" s="416"/>
      <c r="JAO692" s="416"/>
      <c r="JAP692" s="416"/>
      <c r="JAQ692" s="416"/>
      <c r="JAR692" s="416"/>
      <c r="JAS692" s="416"/>
      <c r="JAT692" s="416"/>
      <c r="JAU692" s="416"/>
      <c r="JAV692" s="416"/>
      <c r="JAW692" s="416"/>
      <c r="JAX692" s="416"/>
      <c r="JAY692" s="416"/>
      <c r="JAZ692" s="416"/>
      <c r="JBA692" s="416"/>
      <c r="JBB692" s="416"/>
      <c r="JBC692" s="416"/>
      <c r="JBD692" s="416"/>
      <c r="JBE692" s="416"/>
      <c r="JBF692" s="416"/>
      <c r="JBG692" s="416"/>
      <c r="JBH692" s="416"/>
      <c r="JBI692" s="416"/>
      <c r="JBJ692" s="416"/>
      <c r="JBK692" s="416"/>
      <c r="JBL692" s="416"/>
      <c r="JBM692" s="416"/>
      <c r="JBN692" s="417"/>
      <c r="JBO692" s="417"/>
      <c r="JBP692" s="417"/>
      <c r="JBQ692" s="417"/>
      <c r="JBR692" s="417"/>
      <c r="JBS692" s="417"/>
      <c r="JBT692" s="417"/>
      <c r="JBU692" s="417"/>
      <c r="JBV692" s="417"/>
      <c r="JBW692" s="417"/>
      <c r="JBX692" s="417"/>
      <c r="JBY692" s="417"/>
      <c r="JBZ692" s="417"/>
      <c r="JCA692" s="417"/>
      <c r="JCB692" s="417"/>
      <c r="JCC692" s="417"/>
      <c r="JCD692" s="417"/>
      <c r="JCE692" s="417"/>
      <c r="JCF692" s="417"/>
      <c r="JCG692" s="417"/>
      <c r="JCH692" s="417"/>
      <c r="JCI692" s="417"/>
      <c r="JCJ692" s="417"/>
      <c r="JCK692" s="417"/>
      <c r="JCL692" s="418"/>
      <c r="JCM692" s="418"/>
      <c r="JCN692" s="418"/>
      <c r="JCO692" s="418"/>
      <c r="JCP692" s="418"/>
      <c r="JCQ692" s="417"/>
      <c r="JCR692" s="417"/>
      <c r="JCS692" s="418"/>
      <c r="JCT692" s="418"/>
      <c r="JCU692" s="417"/>
      <c r="JCV692" s="417"/>
      <c r="JCW692" s="418"/>
      <c r="JCX692" s="418"/>
      <c r="JCY692" s="417"/>
      <c r="JCZ692" s="417"/>
      <c r="JDA692" s="417"/>
      <c r="JDB692" s="417"/>
      <c r="JDC692" s="417"/>
      <c r="JDD692" s="417"/>
      <c r="JDE692" s="417"/>
      <c r="JDF692" s="418"/>
      <c r="JDG692" s="418"/>
      <c r="JDH692" s="417"/>
      <c r="JDI692" s="417"/>
      <c r="JDJ692" s="418"/>
      <c r="JDK692" s="418"/>
      <c r="JDL692" s="417"/>
      <c r="JDM692" s="417"/>
      <c r="JDN692" s="417"/>
      <c r="JDO692" s="417"/>
      <c r="JDP692" s="417"/>
      <c r="JDQ692" s="411"/>
      <c r="JDR692" s="443"/>
      <c r="JDS692" s="417"/>
      <c r="JDT692" s="417"/>
      <c r="JDU692" s="417"/>
      <c r="JDV692" s="417"/>
      <c r="JDW692" s="417"/>
      <c r="JDX692" s="417"/>
      <c r="JDY692" s="417"/>
      <c r="JDZ692" s="416"/>
      <c r="JEA692" s="416"/>
      <c r="JEB692" s="416"/>
      <c r="JEC692" s="416"/>
      <c r="JED692" s="416"/>
      <c r="JEE692" s="416"/>
      <c r="JEF692" s="416"/>
      <c r="JEG692" s="416"/>
      <c r="JEH692" s="416"/>
      <c r="JEI692" s="416"/>
      <c r="JEJ692" s="416"/>
      <c r="JEK692" s="416"/>
      <c r="JEL692" s="416"/>
      <c r="JEM692" s="416"/>
      <c r="JEN692" s="416"/>
      <c r="JEO692" s="416"/>
      <c r="JEP692" s="416"/>
      <c r="JEQ692" s="416"/>
      <c r="JER692" s="416"/>
      <c r="JES692" s="416"/>
      <c r="JET692" s="416"/>
      <c r="JEU692" s="416"/>
      <c r="JEV692" s="416"/>
      <c r="JEW692" s="416"/>
      <c r="JEX692" s="416"/>
      <c r="JEY692" s="416"/>
      <c r="JEZ692" s="416"/>
      <c r="JFA692" s="416"/>
      <c r="JFB692" s="416"/>
      <c r="JFC692" s="416"/>
      <c r="JFD692" s="416"/>
      <c r="JFE692" s="416"/>
      <c r="JFF692" s="416"/>
      <c r="JFG692" s="416"/>
      <c r="JFH692" s="416"/>
      <c r="JFI692" s="416"/>
      <c r="JFJ692" s="416"/>
      <c r="JFK692" s="416"/>
      <c r="JFL692" s="416"/>
      <c r="JFM692" s="416"/>
      <c r="JFN692" s="416"/>
      <c r="JFO692" s="416"/>
      <c r="JFP692" s="416"/>
      <c r="JFQ692" s="416"/>
      <c r="JFR692" s="417"/>
      <c r="JFS692" s="417"/>
      <c r="JFT692" s="417"/>
      <c r="JFU692" s="417"/>
      <c r="JFV692" s="417"/>
      <c r="JFW692" s="417"/>
      <c r="JFX692" s="417"/>
      <c r="JFY692" s="417"/>
      <c r="JFZ692" s="417"/>
      <c r="JGA692" s="417"/>
      <c r="JGB692" s="417"/>
      <c r="JGC692" s="417"/>
      <c r="JGD692" s="417"/>
      <c r="JGE692" s="417"/>
      <c r="JGF692" s="417"/>
      <c r="JGG692" s="417"/>
      <c r="JGH692" s="417"/>
      <c r="JGI692" s="417"/>
      <c r="JGJ692" s="417"/>
      <c r="JGK692" s="417"/>
      <c r="JGL692" s="417"/>
      <c r="JGM692" s="417"/>
      <c r="JGN692" s="417"/>
      <c r="JGO692" s="417"/>
      <c r="JGP692" s="418"/>
      <c r="JGQ692" s="418"/>
      <c r="JGR692" s="418"/>
      <c r="JGS692" s="418"/>
      <c r="JGT692" s="418"/>
      <c r="JGU692" s="417"/>
      <c r="JGV692" s="417"/>
      <c r="JGW692" s="418"/>
      <c r="JGX692" s="418"/>
      <c r="JGY692" s="417"/>
      <c r="JGZ692" s="417"/>
      <c r="JHA692" s="418"/>
      <c r="JHB692" s="418"/>
      <c r="JHC692" s="417"/>
      <c r="JHD692" s="417"/>
      <c r="JHE692" s="417"/>
      <c r="JHF692" s="417"/>
      <c r="JHG692" s="417"/>
      <c r="JHH692" s="417"/>
      <c r="JHI692" s="417"/>
      <c r="JHJ692" s="418"/>
      <c r="JHK692" s="418"/>
      <c r="JHL692" s="417"/>
      <c r="JHM692" s="417"/>
      <c r="JHN692" s="418"/>
      <c r="JHO692" s="418"/>
      <c r="JHP692" s="417"/>
      <c r="JHQ692" s="417"/>
      <c r="JHR692" s="417"/>
      <c r="JHS692" s="417"/>
      <c r="JHT692" s="417"/>
      <c r="JHU692" s="411"/>
      <c r="JHV692" s="443"/>
      <c r="JHW692" s="417"/>
      <c r="JHX692" s="417"/>
      <c r="JHY692" s="417"/>
      <c r="JHZ692" s="417"/>
      <c r="JIA692" s="417"/>
      <c r="JIB692" s="417"/>
      <c r="JIC692" s="417"/>
      <c r="JID692" s="416"/>
      <c r="JIE692" s="416"/>
      <c r="JIF692" s="416"/>
      <c r="JIG692" s="416"/>
      <c r="JIH692" s="416"/>
      <c r="JII692" s="416"/>
      <c r="JIJ692" s="416"/>
      <c r="JIK692" s="416"/>
      <c r="JIL692" s="416"/>
      <c r="JIM692" s="416"/>
      <c r="JIN692" s="416"/>
      <c r="JIO692" s="416"/>
      <c r="JIP692" s="416"/>
      <c r="JIQ692" s="416"/>
      <c r="JIR692" s="416"/>
      <c r="JIS692" s="416"/>
      <c r="JIT692" s="416"/>
      <c r="JIU692" s="416"/>
      <c r="JIV692" s="416"/>
      <c r="JIW692" s="416"/>
      <c r="JIX692" s="416"/>
      <c r="JIY692" s="416"/>
      <c r="JIZ692" s="416"/>
      <c r="JJA692" s="416"/>
      <c r="JJB692" s="416"/>
      <c r="JJC692" s="416"/>
      <c r="JJD692" s="416"/>
      <c r="JJE692" s="416"/>
      <c r="JJF692" s="416"/>
      <c r="JJG692" s="416"/>
      <c r="JJH692" s="416"/>
      <c r="JJI692" s="416"/>
      <c r="JJJ692" s="416"/>
      <c r="JJK692" s="416"/>
      <c r="JJL692" s="416"/>
      <c r="JJM692" s="416"/>
      <c r="JJN692" s="416"/>
      <c r="JJO692" s="416"/>
      <c r="JJP692" s="416"/>
      <c r="JJQ692" s="416"/>
      <c r="JJR692" s="416"/>
      <c r="JJS692" s="416"/>
      <c r="JJT692" s="416"/>
      <c r="JJU692" s="416"/>
      <c r="JJV692" s="417"/>
      <c r="JJW692" s="417"/>
      <c r="JJX692" s="417"/>
      <c r="JJY692" s="417"/>
      <c r="JJZ692" s="417"/>
      <c r="JKA692" s="417"/>
      <c r="JKB692" s="417"/>
      <c r="JKC692" s="417"/>
      <c r="JKD692" s="417"/>
      <c r="JKE692" s="417"/>
      <c r="JKF692" s="417"/>
      <c r="JKG692" s="417"/>
      <c r="JKH692" s="417"/>
      <c r="JKI692" s="417"/>
      <c r="JKJ692" s="417"/>
      <c r="JKK692" s="417"/>
      <c r="JKL692" s="417"/>
      <c r="JKM692" s="417"/>
      <c r="JKN692" s="417"/>
      <c r="JKO692" s="417"/>
      <c r="JKP692" s="417"/>
      <c r="JKQ692" s="417"/>
      <c r="JKR692" s="417"/>
      <c r="JKS692" s="417"/>
      <c r="JKT692" s="418"/>
      <c r="JKU692" s="418"/>
      <c r="JKV692" s="418"/>
      <c r="JKW692" s="418"/>
      <c r="JKX692" s="418"/>
      <c r="JKY692" s="417"/>
      <c r="JKZ692" s="417"/>
      <c r="JLA692" s="418"/>
      <c r="JLB692" s="418"/>
      <c r="JLC692" s="417"/>
      <c r="JLD692" s="417"/>
      <c r="JLE692" s="418"/>
      <c r="JLF692" s="418"/>
      <c r="JLG692" s="417"/>
      <c r="JLH692" s="417"/>
      <c r="JLI692" s="417"/>
      <c r="JLJ692" s="417"/>
      <c r="JLK692" s="417"/>
      <c r="JLL692" s="417"/>
      <c r="JLM692" s="417"/>
      <c r="JLN692" s="418"/>
      <c r="JLO692" s="418"/>
      <c r="JLP692" s="417"/>
      <c r="JLQ692" s="417"/>
      <c r="JLR692" s="418"/>
      <c r="JLS692" s="418"/>
      <c r="JLT692" s="417"/>
      <c r="JLU692" s="417"/>
      <c r="JLV692" s="417"/>
      <c r="JLW692" s="417"/>
      <c r="JLX692" s="417"/>
      <c r="JLY692" s="411"/>
      <c r="JLZ692" s="443"/>
      <c r="JMA692" s="417"/>
      <c r="JMB692" s="417"/>
      <c r="JMC692" s="417"/>
      <c r="JMD692" s="417"/>
      <c r="JME692" s="417"/>
      <c r="JMF692" s="417"/>
      <c r="JMG692" s="417"/>
      <c r="JMH692" s="416"/>
      <c r="JMI692" s="416"/>
      <c r="JMJ692" s="416"/>
      <c r="JMK692" s="416"/>
      <c r="JML692" s="416"/>
      <c r="JMM692" s="416"/>
      <c r="JMN692" s="416"/>
      <c r="JMO692" s="416"/>
      <c r="JMP692" s="416"/>
      <c r="JMQ692" s="416"/>
      <c r="JMR692" s="416"/>
      <c r="JMS692" s="416"/>
      <c r="JMT692" s="416"/>
      <c r="JMU692" s="416"/>
      <c r="JMV692" s="416"/>
      <c r="JMW692" s="416"/>
      <c r="JMX692" s="416"/>
      <c r="JMY692" s="416"/>
      <c r="JMZ692" s="416"/>
      <c r="JNA692" s="416"/>
      <c r="JNB692" s="416"/>
      <c r="JNC692" s="416"/>
      <c r="JND692" s="416"/>
      <c r="JNE692" s="416"/>
      <c r="JNF692" s="416"/>
      <c r="JNG692" s="416"/>
      <c r="JNH692" s="416"/>
      <c r="JNI692" s="416"/>
      <c r="JNJ692" s="416"/>
      <c r="JNK692" s="416"/>
      <c r="JNL692" s="416"/>
      <c r="JNM692" s="416"/>
      <c r="JNN692" s="416"/>
      <c r="JNO692" s="416"/>
      <c r="JNP692" s="416"/>
      <c r="JNQ692" s="416"/>
      <c r="JNR692" s="416"/>
      <c r="JNS692" s="416"/>
      <c r="JNT692" s="416"/>
      <c r="JNU692" s="416"/>
      <c r="JNV692" s="416"/>
      <c r="JNW692" s="416"/>
      <c r="JNX692" s="416"/>
      <c r="JNY692" s="416"/>
      <c r="JNZ692" s="417"/>
      <c r="JOA692" s="417"/>
      <c r="JOB692" s="417"/>
      <c r="JOC692" s="417"/>
      <c r="JOD692" s="417"/>
      <c r="JOE692" s="417"/>
      <c r="JOF692" s="417"/>
      <c r="JOG692" s="417"/>
      <c r="JOH692" s="417"/>
      <c r="JOI692" s="417"/>
      <c r="JOJ692" s="417"/>
      <c r="JOK692" s="417"/>
      <c r="JOL692" s="417"/>
      <c r="JOM692" s="417"/>
      <c r="JON692" s="417"/>
      <c r="JOO692" s="417"/>
      <c r="JOP692" s="417"/>
      <c r="JOQ692" s="417"/>
      <c r="JOR692" s="417"/>
      <c r="JOS692" s="417"/>
      <c r="JOT692" s="417"/>
      <c r="JOU692" s="417"/>
      <c r="JOV692" s="417"/>
      <c r="JOW692" s="417"/>
      <c r="JOX692" s="418"/>
      <c r="JOY692" s="418"/>
      <c r="JOZ692" s="418"/>
      <c r="JPA692" s="418"/>
      <c r="JPB692" s="418"/>
      <c r="JPC692" s="417"/>
      <c r="JPD692" s="417"/>
      <c r="JPE692" s="418"/>
      <c r="JPF692" s="418"/>
      <c r="JPG692" s="417"/>
      <c r="JPH692" s="417"/>
      <c r="JPI692" s="418"/>
      <c r="JPJ692" s="418"/>
      <c r="JPK692" s="417"/>
      <c r="JPL692" s="417"/>
      <c r="JPM692" s="417"/>
      <c r="JPN692" s="417"/>
      <c r="JPO692" s="417"/>
      <c r="JPP692" s="417"/>
      <c r="JPQ692" s="417"/>
      <c r="JPR692" s="418"/>
      <c r="JPS692" s="418"/>
      <c r="JPT692" s="417"/>
      <c r="JPU692" s="417"/>
      <c r="JPV692" s="418"/>
      <c r="JPW692" s="418"/>
      <c r="JPX692" s="417"/>
      <c r="JPY692" s="417"/>
      <c r="JPZ692" s="417"/>
      <c r="JQA692" s="417"/>
      <c r="JQB692" s="417"/>
      <c r="JQC692" s="411"/>
      <c r="JQD692" s="443"/>
      <c r="JQE692" s="417"/>
      <c r="JQF692" s="417"/>
      <c r="JQG692" s="417"/>
      <c r="JQH692" s="417"/>
      <c r="JQI692" s="417"/>
      <c r="JQJ692" s="417"/>
      <c r="JQK692" s="417"/>
      <c r="JQL692" s="416"/>
      <c r="JQM692" s="416"/>
      <c r="JQN692" s="416"/>
      <c r="JQO692" s="416"/>
      <c r="JQP692" s="416"/>
      <c r="JQQ692" s="416"/>
      <c r="JQR692" s="416"/>
      <c r="JQS692" s="416"/>
      <c r="JQT692" s="416"/>
      <c r="JQU692" s="416"/>
      <c r="JQV692" s="416"/>
      <c r="JQW692" s="416"/>
      <c r="JQX692" s="416"/>
      <c r="JQY692" s="416"/>
      <c r="JQZ692" s="416"/>
      <c r="JRA692" s="416"/>
      <c r="JRB692" s="416"/>
      <c r="JRC692" s="416"/>
      <c r="JRD692" s="416"/>
      <c r="JRE692" s="416"/>
      <c r="JRF692" s="416"/>
      <c r="JRG692" s="416"/>
      <c r="JRH692" s="416"/>
      <c r="JRI692" s="416"/>
      <c r="JRJ692" s="416"/>
      <c r="JRK692" s="416"/>
      <c r="JRL692" s="416"/>
      <c r="JRM692" s="416"/>
      <c r="JRN692" s="416"/>
      <c r="JRO692" s="416"/>
      <c r="JRP692" s="416"/>
      <c r="JRQ692" s="416"/>
      <c r="JRR692" s="416"/>
      <c r="JRS692" s="416"/>
      <c r="JRT692" s="416"/>
      <c r="JRU692" s="416"/>
      <c r="JRV692" s="416"/>
      <c r="JRW692" s="416"/>
      <c r="JRX692" s="416"/>
      <c r="JRY692" s="416"/>
      <c r="JRZ692" s="416"/>
      <c r="JSA692" s="416"/>
      <c r="JSB692" s="416"/>
      <c r="JSC692" s="416"/>
      <c r="JSD692" s="417"/>
      <c r="JSE692" s="417"/>
      <c r="JSF692" s="417"/>
      <c r="JSG692" s="417"/>
      <c r="JSH692" s="417"/>
      <c r="JSI692" s="417"/>
      <c r="JSJ692" s="417"/>
      <c r="JSK692" s="417"/>
      <c r="JSL692" s="417"/>
      <c r="JSM692" s="417"/>
      <c r="JSN692" s="417"/>
      <c r="JSO692" s="417"/>
      <c r="JSP692" s="417"/>
      <c r="JSQ692" s="417"/>
      <c r="JSR692" s="417"/>
      <c r="JSS692" s="417"/>
      <c r="JST692" s="417"/>
      <c r="JSU692" s="417"/>
      <c r="JSV692" s="417"/>
      <c r="JSW692" s="417"/>
      <c r="JSX692" s="417"/>
      <c r="JSY692" s="417"/>
      <c r="JSZ692" s="417"/>
      <c r="JTA692" s="417"/>
      <c r="JTB692" s="418"/>
      <c r="JTC692" s="418"/>
      <c r="JTD692" s="418"/>
      <c r="JTE692" s="418"/>
      <c r="JTF692" s="418"/>
      <c r="JTG692" s="417"/>
      <c r="JTH692" s="417"/>
      <c r="JTI692" s="418"/>
      <c r="JTJ692" s="418"/>
      <c r="JTK692" s="417"/>
      <c r="JTL692" s="417"/>
      <c r="JTM692" s="418"/>
      <c r="JTN692" s="418"/>
      <c r="JTO692" s="417"/>
      <c r="JTP692" s="417"/>
      <c r="JTQ692" s="417"/>
      <c r="JTR692" s="417"/>
      <c r="JTS692" s="417"/>
      <c r="JTT692" s="417"/>
      <c r="JTU692" s="417"/>
      <c r="JTV692" s="418"/>
      <c r="JTW692" s="418"/>
      <c r="JTX692" s="417"/>
      <c r="JTY692" s="417"/>
      <c r="JTZ692" s="418"/>
      <c r="JUA692" s="418"/>
      <c r="JUB692" s="417"/>
      <c r="JUC692" s="417"/>
      <c r="JUD692" s="417"/>
      <c r="JUE692" s="417"/>
      <c r="JUF692" s="417"/>
      <c r="JUG692" s="411"/>
      <c r="JUH692" s="443"/>
      <c r="JUI692" s="417"/>
      <c r="JUJ692" s="417"/>
      <c r="JUK692" s="417"/>
      <c r="JUL692" s="417"/>
      <c r="JUM692" s="417"/>
      <c r="JUN692" s="417"/>
      <c r="JUO692" s="417"/>
      <c r="JUP692" s="416"/>
      <c r="JUQ692" s="416"/>
      <c r="JUR692" s="416"/>
      <c r="JUS692" s="416"/>
      <c r="JUT692" s="416"/>
      <c r="JUU692" s="416"/>
      <c r="JUV692" s="416"/>
      <c r="JUW692" s="416"/>
      <c r="JUX692" s="416"/>
      <c r="JUY692" s="416"/>
      <c r="JUZ692" s="416"/>
      <c r="JVA692" s="416"/>
      <c r="JVB692" s="416"/>
      <c r="JVC692" s="416"/>
      <c r="JVD692" s="416"/>
      <c r="JVE692" s="416"/>
      <c r="JVF692" s="416"/>
      <c r="JVG692" s="416"/>
      <c r="JVH692" s="416"/>
      <c r="JVI692" s="416"/>
      <c r="JVJ692" s="416"/>
      <c r="JVK692" s="416"/>
      <c r="JVL692" s="416"/>
      <c r="JVM692" s="416"/>
      <c r="JVN692" s="416"/>
      <c r="JVO692" s="416"/>
      <c r="JVP692" s="416"/>
      <c r="JVQ692" s="416"/>
      <c r="JVR692" s="416"/>
      <c r="JVS692" s="416"/>
      <c r="JVT692" s="416"/>
      <c r="JVU692" s="416"/>
      <c r="JVV692" s="416"/>
      <c r="JVW692" s="416"/>
      <c r="JVX692" s="416"/>
      <c r="JVY692" s="416"/>
      <c r="JVZ692" s="416"/>
      <c r="JWA692" s="416"/>
      <c r="JWB692" s="416"/>
      <c r="JWC692" s="416"/>
      <c r="JWD692" s="416"/>
      <c r="JWE692" s="416"/>
      <c r="JWF692" s="416"/>
      <c r="JWG692" s="416"/>
      <c r="JWH692" s="417"/>
      <c r="JWI692" s="417"/>
      <c r="JWJ692" s="417"/>
      <c r="JWK692" s="417"/>
      <c r="JWL692" s="417"/>
      <c r="JWM692" s="417"/>
      <c r="JWN692" s="417"/>
      <c r="JWO692" s="417"/>
      <c r="JWP692" s="417"/>
      <c r="JWQ692" s="417"/>
      <c r="JWR692" s="417"/>
      <c r="JWS692" s="417"/>
      <c r="JWT692" s="417"/>
      <c r="JWU692" s="417"/>
      <c r="JWV692" s="417"/>
      <c r="JWW692" s="417"/>
      <c r="JWX692" s="417"/>
      <c r="JWY692" s="417"/>
      <c r="JWZ692" s="417"/>
      <c r="JXA692" s="417"/>
      <c r="JXB692" s="417"/>
      <c r="JXC692" s="417"/>
      <c r="JXD692" s="417"/>
      <c r="JXE692" s="417"/>
      <c r="JXF692" s="418"/>
      <c r="JXG692" s="418"/>
      <c r="JXH692" s="418"/>
      <c r="JXI692" s="418"/>
      <c r="JXJ692" s="418"/>
      <c r="JXK692" s="417"/>
      <c r="JXL692" s="417"/>
      <c r="JXM692" s="418"/>
      <c r="JXN692" s="418"/>
      <c r="JXO692" s="417"/>
      <c r="JXP692" s="417"/>
      <c r="JXQ692" s="418"/>
      <c r="JXR692" s="418"/>
      <c r="JXS692" s="417"/>
      <c r="JXT692" s="417"/>
      <c r="JXU692" s="417"/>
      <c r="JXV692" s="417"/>
      <c r="JXW692" s="417"/>
      <c r="JXX692" s="417"/>
      <c r="JXY692" s="417"/>
      <c r="JXZ692" s="418"/>
      <c r="JYA692" s="418"/>
      <c r="JYB692" s="417"/>
      <c r="JYC692" s="417"/>
      <c r="JYD692" s="418"/>
      <c r="JYE692" s="418"/>
      <c r="JYF692" s="417"/>
      <c r="JYG692" s="417"/>
      <c r="JYH692" s="417"/>
      <c r="JYI692" s="417"/>
      <c r="JYJ692" s="417"/>
      <c r="JYK692" s="411"/>
      <c r="JYL692" s="443"/>
      <c r="JYM692" s="417"/>
      <c r="JYN692" s="417"/>
      <c r="JYO692" s="417"/>
      <c r="JYP692" s="417"/>
      <c r="JYQ692" s="417"/>
      <c r="JYR692" s="417"/>
      <c r="JYS692" s="417"/>
      <c r="JYT692" s="416"/>
      <c r="JYU692" s="416"/>
      <c r="JYV692" s="416"/>
      <c r="JYW692" s="416"/>
      <c r="JYX692" s="416"/>
      <c r="JYY692" s="416"/>
      <c r="JYZ692" s="416"/>
      <c r="JZA692" s="416"/>
      <c r="JZB692" s="416"/>
      <c r="JZC692" s="416"/>
      <c r="JZD692" s="416"/>
      <c r="JZE692" s="416"/>
      <c r="JZF692" s="416"/>
      <c r="JZG692" s="416"/>
      <c r="JZH692" s="416"/>
      <c r="JZI692" s="416"/>
      <c r="JZJ692" s="416"/>
      <c r="JZK692" s="416"/>
      <c r="JZL692" s="416"/>
      <c r="JZM692" s="416"/>
      <c r="JZN692" s="416"/>
      <c r="JZO692" s="416"/>
      <c r="JZP692" s="416"/>
      <c r="JZQ692" s="416"/>
      <c r="JZR692" s="416"/>
      <c r="JZS692" s="416"/>
      <c r="JZT692" s="416"/>
      <c r="JZU692" s="416"/>
      <c r="JZV692" s="416"/>
      <c r="JZW692" s="416"/>
      <c r="JZX692" s="416"/>
      <c r="JZY692" s="416"/>
      <c r="JZZ692" s="416"/>
      <c r="KAA692" s="416"/>
      <c r="KAB692" s="416"/>
      <c r="KAC692" s="416"/>
      <c r="KAD692" s="416"/>
      <c r="KAE692" s="416"/>
      <c r="KAF692" s="416"/>
      <c r="KAG692" s="416"/>
      <c r="KAH692" s="416"/>
      <c r="KAI692" s="416"/>
      <c r="KAJ692" s="416"/>
      <c r="KAK692" s="416"/>
      <c r="KAL692" s="417"/>
      <c r="KAM692" s="417"/>
      <c r="KAN692" s="417"/>
      <c r="KAO692" s="417"/>
      <c r="KAP692" s="417"/>
      <c r="KAQ692" s="417"/>
      <c r="KAR692" s="417"/>
      <c r="KAS692" s="417"/>
      <c r="KAT692" s="417"/>
      <c r="KAU692" s="417"/>
      <c r="KAV692" s="417"/>
      <c r="KAW692" s="417"/>
      <c r="KAX692" s="417"/>
      <c r="KAY692" s="417"/>
      <c r="KAZ692" s="417"/>
      <c r="KBA692" s="417"/>
      <c r="KBB692" s="417"/>
      <c r="KBC692" s="417"/>
      <c r="KBD692" s="417"/>
      <c r="KBE692" s="417"/>
      <c r="KBF692" s="417"/>
      <c r="KBG692" s="417"/>
      <c r="KBH692" s="417"/>
      <c r="KBI692" s="417"/>
      <c r="KBJ692" s="418"/>
      <c r="KBK692" s="418"/>
      <c r="KBL692" s="418"/>
      <c r="KBM692" s="418"/>
      <c r="KBN692" s="418"/>
      <c r="KBO692" s="417"/>
      <c r="KBP692" s="417"/>
      <c r="KBQ692" s="418"/>
      <c r="KBR692" s="418"/>
      <c r="KBS692" s="417"/>
      <c r="KBT692" s="417"/>
      <c r="KBU692" s="418"/>
      <c r="KBV692" s="418"/>
      <c r="KBW692" s="417"/>
      <c r="KBX692" s="417"/>
      <c r="KBY692" s="417"/>
      <c r="KBZ692" s="417"/>
      <c r="KCA692" s="417"/>
      <c r="KCB692" s="417"/>
      <c r="KCC692" s="417"/>
      <c r="KCD692" s="418"/>
      <c r="KCE692" s="418"/>
      <c r="KCF692" s="417"/>
      <c r="KCG692" s="417"/>
      <c r="KCH692" s="418"/>
      <c r="KCI692" s="418"/>
      <c r="KCJ692" s="417"/>
      <c r="KCK692" s="417"/>
      <c r="KCL692" s="417"/>
      <c r="KCM692" s="417"/>
      <c r="KCN692" s="417"/>
      <c r="KCO692" s="411"/>
      <c r="KCP692" s="443"/>
      <c r="KCQ692" s="417"/>
      <c r="KCR692" s="417"/>
      <c r="KCS692" s="417"/>
      <c r="KCT692" s="417"/>
      <c r="KCU692" s="417"/>
      <c r="KCV692" s="417"/>
      <c r="KCW692" s="417"/>
      <c r="KCX692" s="416"/>
      <c r="KCY692" s="416"/>
      <c r="KCZ692" s="416"/>
      <c r="KDA692" s="416"/>
      <c r="KDB692" s="416"/>
      <c r="KDC692" s="416"/>
      <c r="KDD692" s="416"/>
      <c r="KDE692" s="416"/>
      <c r="KDF692" s="416"/>
      <c r="KDG692" s="416"/>
      <c r="KDH692" s="416"/>
      <c r="KDI692" s="416"/>
      <c r="KDJ692" s="416"/>
      <c r="KDK692" s="416"/>
      <c r="KDL692" s="416"/>
      <c r="KDM692" s="416"/>
      <c r="KDN692" s="416"/>
      <c r="KDO692" s="416"/>
      <c r="KDP692" s="416"/>
      <c r="KDQ692" s="416"/>
      <c r="KDR692" s="416"/>
      <c r="KDS692" s="416"/>
      <c r="KDT692" s="416"/>
      <c r="KDU692" s="416"/>
      <c r="KDV692" s="416"/>
      <c r="KDW692" s="416"/>
      <c r="KDX692" s="416"/>
      <c r="KDY692" s="416"/>
      <c r="KDZ692" s="416"/>
      <c r="KEA692" s="416"/>
      <c r="KEB692" s="416"/>
      <c r="KEC692" s="416"/>
      <c r="KED692" s="416"/>
      <c r="KEE692" s="416"/>
      <c r="KEF692" s="416"/>
      <c r="KEG692" s="416"/>
      <c r="KEH692" s="416"/>
      <c r="KEI692" s="416"/>
      <c r="KEJ692" s="416"/>
      <c r="KEK692" s="416"/>
      <c r="KEL692" s="416"/>
      <c r="KEM692" s="416"/>
      <c r="KEN692" s="416"/>
      <c r="KEO692" s="416"/>
      <c r="KEP692" s="417"/>
      <c r="KEQ692" s="417"/>
      <c r="KER692" s="417"/>
      <c r="KES692" s="417"/>
      <c r="KET692" s="417"/>
      <c r="KEU692" s="417"/>
      <c r="KEV692" s="417"/>
      <c r="KEW692" s="417"/>
      <c r="KEX692" s="417"/>
      <c r="KEY692" s="417"/>
      <c r="KEZ692" s="417"/>
      <c r="KFA692" s="417"/>
      <c r="KFB692" s="417"/>
      <c r="KFC692" s="417"/>
      <c r="KFD692" s="417"/>
      <c r="KFE692" s="417"/>
      <c r="KFF692" s="417"/>
      <c r="KFG692" s="417"/>
      <c r="KFH692" s="417"/>
      <c r="KFI692" s="417"/>
      <c r="KFJ692" s="417"/>
      <c r="KFK692" s="417"/>
      <c r="KFL692" s="417"/>
      <c r="KFM692" s="417"/>
      <c r="KFN692" s="418"/>
      <c r="KFO692" s="418"/>
      <c r="KFP692" s="418"/>
      <c r="KFQ692" s="418"/>
      <c r="KFR692" s="418"/>
      <c r="KFS692" s="417"/>
      <c r="KFT692" s="417"/>
      <c r="KFU692" s="418"/>
      <c r="KFV692" s="418"/>
      <c r="KFW692" s="417"/>
      <c r="KFX692" s="417"/>
      <c r="KFY692" s="418"/>
      <c r="KFZ692" s="418"/>
      <c r="KGA692" s="417"/>
      <c r="KGB692" s="417"/>
      <c r="KGC692" s="417"/>
      <c r="KGD692" s="417"/>
      <c r="KGE692" s="417"/>
      <c r="KGF692" s="417"/>
      <c r="KGG692" s="417"/>
      <c r="KGH692" s="418"/>
      <c r="KGI692" s="418"/>
      <c r="KGJ692" s="417"/>
      <c r="KGK692" s="417"/>
      <c r="KGL692" s="418"/>
      <c r="KGM692" s="418"/>
      <c r="KGN692" s="417"/>
      <c r="KGO692" s="417"/>
      <c r="KGP692" s="417"/>
      <c r="KGQ692" s="417"/>
      <c r="KGR692" s="417"/>
      <c r="KGS692" s="411"/>
      <c r="KGT692" s="443"/>
      <c r="KGU692" s="417"/>
      <c r="KGV692" s="417"/>
      <c r="KGW692" s="417"/>
      <c r="KGX692" s="417"/>
      <c r="KGY692" s="417"/>
      <c r="KGZ692" s="417"/>
      <c r="KHA692" s="417"/>
      <c r="KHB692" s="416"/>
      <c r="KHC692" s="416"/>
      <c r="KHD692" s="416"/>
      <c r="KHE692" s="416"/>
      <c r="KHF692" s="416"/>
      <c r="KHG692" s="416"/>
      <c r="KHH692" s="416"/>
      <c r="KHI692" s="416"/>
      <c r="KHJ692" s="416"/>
      <c r="KHK692" s="416"/>
      <c r="KHL692" s="416"/>
      <c r="KHM692" s="416"/>
      <c r="KHN692" s="416"/>
      <c r="KHO692" s="416"/>
      <c r="KHP692" s="416"/>
      <c r="KHQ692" s="416"/>
      <c r="KHR692" s="416"/>
      <c r="KHS692" s="416"/>
      <c r="KHT692" s="416"/>
      <c r="KHU692" s="416"/>
      <c r="KHV692" s="416"/>
      <c r="KHW692" s="416"/>
      <c r="KHX692" s="416"/>
      <c r="KHY692" s="416"/>
      <c r="KHZ692" s="416"/>
      <c r="KIA692" s="416"/>
      <c r="KIB692" s="416"/>
      <c r="KIC692" s="416"/>
      <c r="KID692" s="416"/>
      <c r="KIE692" s="416"/>
      <c r="KIF692" s="416"/>
      <c r="KIG692" s="416"/>
      <c r="KIH692" s="416"/>
      <c r="KII692" s="416"/>
      <c r="KIJ692" s="416"/>
      <c r="KIK692" s="416"/>
      <c r="KIL692" s="416"/>
      <c r="KIM692" s="416"/>
      <c r="KIN692" s="416"/>
      <c r="KIO692" s="416"/>
      <c r="KIP692" s="416"/>
      <c r="KIQ692" s="416"/>
      <c r="KIR692" s="416"/>
      <c r="KIS692" s="416"/>
      <c r="KIT692" s="417"/>
      <c r="KIU692" s="417"/>
      <c r="KIV692" s="417"/>
      <c r="KIW692" s="417"/>
      <c r="KIX692" s="417"/>
      <c r="KIY692" s="417"/>
      <c r="KIZ692" s="417"/>
      <c r="KJA692" s="417"/>
      <c r="KJB692" s="417"/>
      <c r="KJC692" s="417"/>
      <c r="KJD692" s="417"/>
      <c r="KJE692" s="417"/>
      <c r="KJF692" s="417"/>
      <c r="KJG692" s="417"/>
      <c r="KJH692" s="417"/>
      <c r="KJI692" s="417"/>
      <c r="KJJ692" s="417"/>
      <c r="KJK692" s="417"/>
      <c r="KJL692" s="417"/>
      <c r="KJM692" s="417"/>
      <c r="KJN692" s="417"/>
      <c r="KJO692" s="417"/>
      <c r="KJP692" s="417"/>
      <c r="KJQ692" s="417"/>
      <c r="KJR692" s="418"/>
      <c r="KJS692" s="418"/>
      <c r="KJT692" s="418"/>
      <c r="KJU692" s="418"/>
      <c r="KJV692" s="418"/>
      <c r="KJW692" s="417"/>
      <c r="KJX692" s="417"/>
      <c r="KJY692" s="418"/>
      <c r="KJZ692" s="418"/>
      <c r="KKA692" s="417"/>
      <c r="KKB692" s="417"/>
      <c r="KKC692" s="418"/>
      <c r="KKD692" s="418"/>
      <c r="KKE692" s="417"/>
      <c r="KKF692" s="417"/>
      <c r="KKG692" s="417"/>
      <c r="KKH692" s="417"/>
      <c r="KKI692" s="417"/>
      <c r="KKJ692" s="417"/>
      <c r="KKK692" s="417"/>
      <c r="KKL692" s="418"/>
      <c r="KKM692" s="418"/>
      <c r="KKN692" s="417"/>
      <c r="KKO692" s="417"/>
      <c r="KKP692" s="418"/>
      <c r="KKQ692" s="418"/>
      <c r="KKR692" s="417"/>
      <c r="KKS692" s="417"/>
      <c r="KKT692" s="417"/>
      <c r="KKU692" s="417"/>
      <c r="KKV692" s="417"/>
      <c r="KKW692" s="411"/>
      <c r="KKX692" s="443"/>
      <c r="KKY692" s="417"/>
      <c r="KKZ692" s="417"/>
      <c r="KLA692" s="417"/>
      <c r="KLB692" s="417"/>
      <c r="KLC692" s="417"/>
      <c r="KLD692" s="417"/>
      <c r="KLE692" s="417"/>
      <c r="KLF692" s="416"/>
      <c r="KLG692" s="416"/>
      <c r="KLH692" s="416"/>
      <c r="KLI692" s="416"/>
      <c r="KLJ692" s="416"/>
      <c r="KLK692" s="416"/>
      <c r="KLL692" s="416"/>
      <c r="KLM692" s="416"/>
      <c r="KLN692" s="416"/>
      <c r="KLO692" s="416"/>
      <c r="KLP692" s="416"/>
      <c r="KLQ692" s="416"/>
      <c r="KLR692" s="416"/>
      <c r="KLS692" s="416"/>
      <c r="KLT692" s="416"/>
      <c r="KLU692" s="416"/>
      <c r="KLV692" s="416"/>
      <c r="KLW692" s="416"/>
      <c r="KLX692" s="416"/>
      <c r="KLY692" s="416"/>
      <c r="KLZ692" s="416"/>
      <c r="KMA692" s="416"/>
      <c r="KMB692" s="416"/>
      <c r="KMC692" s="416"/>
      <c r="KMD692" s="416"/>
      <c r="KME692" s="416"/>
      <c r="KMF692" s="416"/>
      <c r="KMG692" s="416"/>
      <c r="KMH692" s="416"/>
      <c r="KMI692" s="416"/>
      <c r="KMJ692" s="416"/>
      <c r="KMK692" s="416"/>
      <c r="KML692" s="416"/>
      <c r="KMM692" s="416"/>
      <c r="KMN692" s="416"/>
      <c r="KMO692" s="416"/>
      <c r="KMP692" s="416"/>
      <c r="KMQ692" s="416"/>
      <c r="KMR692" s="416"/>
      <c r="KMS692" s="416"/>
      <c r="KMT692" s="416"/>
      <c r="KMU692" s="416"/>
      <c r="KMV692" s="416"/>
      <c r="KMW692" s="416"/>
      <c r="KMX692" s="417"/>
      <c r="KMY692" s="417"/>
      <c r="KMZ692" s="417"/>
      <c r="KNA692" s="417"/>
      <c r="KNB692" s="417"/>
      <c r="KNC692" s="417"/>
      <c r="KND692" s="417"/>
      <c r="KNE692" s="417"/>
      <c r="KNF692" s="417"/>
      <c r="KNG692" s="417"/>
      <c r="KNH692" s="417"/>
      <c r="KNI692" s="417"/>
      <c r="KNJ692" s="417"/>
      <c r="KNK692" s="417"/>
      <c r="KNL692" s="417"/>
      <c r="KNM692" s="417"/>
      <c r="KNN692" s="417"/>
      <c r="KNO692" s="417"/>
      <c r="KNP692" s="417"/>
      <c r="KNQ692" s="417"/>
      <c r="KNR692" s="417"/>
      <c r="KNS692" s="417"/>
      <c r="KNT692" s="417"/>
      <c r="KNU692" s="417"/>
      <c r="KNV692" s="418"/>
      <c r="KNW692" s="418"/>
      <c r="KNX692" s="418"/>
      <c r="KNY692" s="418"/>
      <c r="KNZ692" s="418"/>
      <c r="KOA692" s="417"/>
      <c r="KOB692" s="417"/>
      <c r="KOC692" s="418"/>
      <c r="KOD692" s="418"/>
      <c r="KOE692" s="417"/>
      <c r="KOF692" s="417"/>
      <c r="KOG692" s="418"/>
      <c r="KOH692" s="418"/>
      <c r="KOI692" s="417"/>
      <c r="KOJ692" s="417"/>
      <c r="KOK692" s="417"/>
      <c r="KOL692" s="417"/>
      <c r="KOM692" s="417"/>
      <c r="KON692" s="417"/>
      <c r="KOO692" s="417"/>
      <c r="KOP692" s="418"/>
      <c r="KOQ692" s="418"/>
      <c r="KOR692" s="417"/>
      <c r="KOS692" s="417"/>
      <c r="KOT692" s="418"/>
      <c r="KOU692" s="418"/>
      <c r="KOV692" s="417"/>
      <c r="KOW692" s="417"/>
      <c r="KOX692" s="417"/>
      <c r="KOY692" s="417"/>
      <c r="KOZ692" s="417"/>
      <c r="KPA692" s="411"/>
      <c r="KPB692" s="443"/>
      <c r="KPC692" s="417"/>
      <c r="KPD692" s="417"/>
      <c r="KPE692" s="417"/>
      <c r="KPF692" s="417"/>
      <c r="KPG692" s="417"/>
      <c r="KPH692" s="417"/>
      <c r="KPI692" s="417"/>
      <c r="KPJ692" s="416"/>
      <c r="KPK692" s="416"/>
      <c r="KPL692" s="416"/>
      <c r="KPM692" s="416"/>
      <c r="KPN692" s="416"/>
      <c r="KPO692" s="416"/>
      <c r="KPP692" s="416"/>
      <c r="KPQ692" s="416"/>
      <c r="KPR692" s="416"/>
      <c r="KPS692" s="416"/>
      <c r="KPT692" s="416"/>
      <c r="KPU692" s="416"/>
      <c r="KPV692" s="416"/>
      <c r="KPW692" s="416"/>
      <c r="KPX692" s="416"/>
      <c r="KPY692" s="416"/>
      <c r="KPZ692" s="416"/>
      <c r="KQA692" s="416"/>
      <c r="KQB692" s="416"/>
      <c r="KQC692" s="416"/>
      <c r="KQD692" s="416"/>
      <c r="KQE692" s="416"/>
      <c r="KQF692" s="416"/>
      <c r="KQG692" s="416"/>
      <c r="KQH692" s="416"/>
      <c r="KQI692" s="416"/>
      <c r="KQJ692" s="416"/>
      <c r="KQK692" s="416"/>
      <c r="KQL692" s="416"/>
      <c r="KQM692" s="416"/>
      <c r="KQN692" s="416"/>
      <c r="KQO692" s="416"/>
      <c r="KQP692" s="416"/>
      <c r="KQQ692" s="416"/>
      <c r="KQR692" s="416"/>
      <c r="KQS692" s="416"/>
      <c r="KQT692" s="416"/>
      <c r="KQU692" s="416"/>
      <c r="KQV692" s="416"/>
      <c r="KQW692" s="416"/>
      <c r="KQX692" s="416"/>
      <c r="KQY692" s="416"/>
      <c r="KQZ692" s="416"/>
      <c r="KRA692" s="416"/>
      <c r="KRB692" s="417"/>
      <c r="KRC692" s="417"/>
      <c r="KRD692" s="417"/>
      <c r="KRE692" s="417"/>
      <c r="KRF692" s="417"/>
      <c r="KRG692" s="417"/>
      <c r="KRH692" s="417"/>
      <c r="KRI692" s="417"/>
      <c r="KRJ692" s="417"/>
      <c r="KRK692" s="417"/>
      <c r="KRL692" s="417"/>
      <c r="KRM692" s="417"/>
      <c r="KRN692" s="417"/>
      <c r="KRO692" s="417"/>
      <c r="KRP692" s="417"/>
      <c r="KRQ692" s="417"/>
      <c r="KRR692" s="417"/>
      <c r="KRS692" s="417"/>
      <c r="KRT692" s="417"/>
      <c r="KRU692" s="417"/>
      <c r="KRV692" s="417"/>
      <c r="KRW692" s="417"/>
      <c r="KRX692" s="417"/>
      <c r="KRY692" s="417"/>
      <c r="KRZ692" s="418"/>
      <c r="KSA692" s="418"/>
      <c r="KSB692" s="418"/>
      <c r="KSC692" s="418"/>
      <c r="KSD692" s="418"/>
      <c r="KSE692" s="417"/>
      <c r="KSF692" s="417"/>
      <c r="KSG692" s="418"/>
      <c r="KSH692" s="418"/>
      <c r="KSI692" s="417"/>
      <c r="KSJ692" s="417"/>
      <c r="KSK692" s="418"/>
      <c r="KSL692" s="418"/>
      <c r="KSM692" s="417"/>
      <c r="KSN692" s="417"/>
      <c r="KSO692" s="417"/>
      <c r="KSP692" s="417"/>
      <c r="KSQ692" s="417"/>
      <c r="KSR692" s="417"/>
      <c r="KSS692" s="417"/>
      <c r="KST692" s="418"/>
      <c r="KSU692" s="418"/>
      <c r="KSV692" s="417"/>
      <c r="KSW692" s="417"/>
      <c r="KSX692" s="418"/>
      <c r="KSY692" s="418"/>
      <c r="KSZ692" s="417"/>
      <c r="KTA692" s="417"/>
      <c r="KTB692" s="417"/>
      <c r="KTC692" s="417"/>
      <c r="KTD692" s="417"/>
      <c r="KTE692" s="411"/>
      <c r="KTF692" s="443"/>
      <c r="KTG692" s="417"/>
      <c r="KTH692" s="417"/>
      <c r="KTI692" s="417"/>
      <c r="KTJ692" s="417"/>
      <c r="KTK692" s="417"/>
      <c r="KTL692" s="417"/>
      <c r="KTM692" s="417"/>
      <c r="KTN692" s="416"/>
      <c r="KTO692" s="416"/>
      <c r="KTP692" s="416"/>
      <c r="KTQ692" s="416"/>
      <c r="KTR692" s="416"/>
      <c r="KTS692" s="416"/>
      <c r="KTT692" s="416"/>
      <c r="KTU692" s="416"/>
      <c r="KTV692" s="416"/>
      <c r="KTW692" s="416"/>
      <c r="KTX692" s="416"/>
      <c r="KTY692" s="416"/>
      <c r="KTZ692" s="416"/>
      <c r="KUA692" s="416"/>
      <c r="KUB692" s="416"/>
      <c r="KUC692" s="416"/>
      <c r="KUD692" s="416"/>
      <c r="KUE692" s="416"/>
      <c r="KUF692" s="416"/>
      <c r="KUG692" s="416"/>
      <c r="KUH692" s="416"/>
      <c r="KUI692" s="416"/>
      <c r="KUJ692" s="416"/>
      <c r="KUK692" s="416"/>
      <c r="KUL692" s="416"/>
      <c r="KUM692" s="416"/>
      <c r="KUN692" s="416"/>
      <c r="KUO692" s="416"/>
      <c r="KUP692" s="416"/>
      <c r="KUQ692" s="416"/>
      <c r="KUR692" s="416"/>
      <c r="KUS692" s="416"/>
      <c r="KUT692" s="416"/>
      <c r="KUU692" s="416"/>
      <c r="KUV692" s="416"/>
      <c r="KUW692" s="416"/>
      <c r="KUX692" s="416"/>
      <c r="KUY692" s="416"/>
      <c r="KUZ692" s="416"/>
      <c r="KVA692" s="416"/>
      <c r="KVB692" s="416"/>
      <c r="KVC692" s="416"/>
      <c r="KVD692" s="416"/>
      <c r="KVE692" s="416"/>
      <c r="KVF692" s="417"/>
      <c r="KVG692" s="417"/>
      <c r="KVH692" s="417"/>
      <c r="KVI692" s="417"/>
      <c r="KVJ692" s="417"/>
      <c r="KVK692" s="417"/>
      <c r="KVL692" s="417"/>
      <c r="KVM692" s="417"/>
      <c r="KVN692" s="417"/>
      <c r="KVO692" s="417"/>
      <c r="KVP692" s="417"/>
      <c r="KVQ692" s="417"/>
      <c r="KVR692" s="417"/>
      <c r="KVS692" s="417"/>
      <c r="KVT692" s="417"/>
      <c r="KVU692" s="417"/>
      <c r="KVV692" s="417"/>
      <c r="KVW692" s="417"/>
      <c r="KVX692" s="417"/>
      <c r="KVY692" s="417"/>
      <c r="KVZ692" s="417"/>
      <c r="KWA692" s="417"/>
      <c r="KWB692" s="417"/>
      <c r="KWC692" s="417"/>
      <c r="KWD692" s="418"/>
      <c r="KWE692" s="418"/>
      <c r="KWF692" s="418"/>
      <c r="KWG692" s="418"/>
      <c r="KWH692" s="418"/>
      <c r="KWI692" s="417"/>
      <c r="KWJ692" s="417"/>
      <c r="KWK692" s="418"/>
      <c r="KWL692" s="418"/>
      <c r="KWM692" s="417"/>
      <c r="KWN692" s="417"/>
      <c r="KWO692" s="418"/>
      <c r="KWP692" s="418"/>
      <c r="KWQ692" s="417"/>
      <c r="KWR692" s="417"/>
      <c r="KWS692" s="417"/>
      <c r="KWT692" s="417"/>
      <c r="KWU692" s="417"/>
      <c r="KWV692" s="417"/>
      <c r="KWW692" s="417"/>
      <c r="KWX692" s="418"/>
      <c r="KWY692" s="418"/>
      <c r="KWZ692" s="417"/>
      <c r="KXA692" s="417"/>
      <c r="KXB692" s="418"/>
      <c r="KXC692" s="418"/>
      <c r="KXD692" s="417"/>
      <c r="KXE692" s="417"/>
      <c r="KXF692" s="417"/>
      <c r="KXG692" s="417"/>
      <c r="KXH692" s="417"/>
      <c r="KXI692" s="411"/>
      <c r="KXJ692" s="443"/>
      <c r="KXK692" s="417"/>
      <c r="KXL692" s="417"/>
      <c r="KXM692" s="417"/>
      <c r="KXN692" s="417"/>
      <c r="KXO692" s="417"/>
      <c r="KXP692" s="417"/>
      <c r="KXQ692" s="417"/>
      <c r="KXR692" s="416"/>
      <c r="KXS692" s="416"/>
      <c r="KXT692" s="416"/>
      <c r="KXU692" s="416"/>
      <c r="KXV692" s="416"/>
      <c r="KXW692" s="416"/>
      <c r="KXX692" s="416"/>
      <c r="KXY692" s="416"/>
      <c r="KXZ692" s="416"/>
      <c r="KYA692" s="416"/>
      <c r="KYB692" s="416"/>
      <c r="KYC692" s="416"/>
      <c r="KYD692" s="416"/>
      <c r="KYE692" s="416"/>
      <c r="KYF692" s="416"/>
      <c r="KYG692" s="416"/>
      <c r="KYH692" s="416"/>
      <c r="KYI692" s="416"/>
      <c r="KYJ692" s="416"/>
      <c r="KYK692" s="416"/>
      <c r="KYL692" s="416"/>
      <c r="KYM692" s="416"/>
      <c r="KYN692" s="416"/>
      <c r="KYO692" s="416"/>
      <c r="KYP692" s="416"/>
      <c r="KYQ692" s="416"/>
      <c r="KYR692" s="416"/>
      <c r="KYS692" s="416"/>
      <c r="KYT692" s="416"/>
      <c r="KYU692" s="416"/>
      <c r="KYV692" s="416"/>
      <c r="KYW692" s="416"/>
      <c r="KYX692" s="416"/>
      <c r="KYY692" s="416"/>
      <c r="KYZ692" s="416"/>
      <c r="KZA692" s="416"/>
      <c r="KZB692" s="416"/>
      <c r="KZC692" s="416"/>
      <c r="KZD692" s="416"/>
      <c r="KZE692" s="416"/>
      <c r="KZF692" s="416"/>
      <c r="KZG692" s="416"/>
      <c r="KZH692" s="416"/>
      <c r="KZI692" s="416"/>
      <c r="KZJ692" s="417"/>
      <c r="KZK692" s="417"/>
      <c r="KZL692" s="417"/>
      <c r="KZM692" s="417"/>
      <c r="KZN692" s="417"/>
      <c r="KZO692" s="417"/>
      <c r="KZP692" s="417"/>
      <c r="KZQ692" s="417"/>
      <c r="KZR692" s="417"/>
      <c r="KZS692" s="417"/>
      <c r="KZT692" s="417"/>
      <c r="KZU692" s="417"/>
      <c r="KZV692" s="417"/>
      <c r="KZW692" s="417"/>
      <c r="KZX692" s="417"/>
      <c r="KZY692" s="417"/>
      <c r="KZZ692" s="417"/>
      <c r="LAA692" s="417"/>
      <c r="LAB692" s="417"/>
      <c r="LAC692" s="417"/>
      <c r="LAD692" s="417"/>
      <c r="LAE692" s="417"/>
      <c r="LAF692" s="417"/>
      <c r="LAG692" s="417"/>
      <c r="LAH692" s="418"/>
      <c r="LAI692" s="418"/>
      <c r="LAJ692" s="418"/>
      <c r="LAK692" s="418"/>
      <c r="LAL692" s="418"/>
      <c r="LAM692" s="417"/>
      <c r="LAN692" s="417"/>
      <c r="LAO692" s="418"/>
      <c r="LAP692" s="418"/>
      <c r="LAQ692" s="417"/>
      <c r="LAR692" s="417"/>
      <c r="LAS692" s="418"/>
      <c r="LAT692" s="418"/>
      <c r="LAU692" s="417"/>
      <c r="LAV692" s="417"/>
      <c r="LAW692" s="417"/>
      <c r="LAX692" s="417"/>
      <c r="LAY692" s="417"/>
      <c r="LAZ692" s="417"/>
      <c r="LBA692" s="417"/>
      <c r="LBB692" s="418"/>
      <c r="LBC692" s="418"/>
      <c r="LBD692" s="417"/>
      <c r="LBE692" s="417"/>
      <c r="LBF692" s="418"/>
      <c r="LBG692" s="418"/>
      <c r="LBH692" s="417"/>
      <c r="LBI692" s="417"/>
      <c r="LBJ692" s="417"/>
      <c r="LBK692" s="417"/>
      <c r="LBL692" s="417"/>
      <c r="LBM692" s="411"/>
      <c r="LBN692" s="443"/>
      <c r="LBO692" s="417"/>
      <c r="LBP692" s="417"/>
      <c r="LBQ692" s="417"/>
      <c r="LBR692" s="417"/>
      <c r="LBS692" s="417"/>
      <c r="LBT692" s="417"/>
      <c r="LBU692" s="417"/>
      <c r="LBV692" s="416"/>
      <c r="LBW692" s="416"/>
      <c r="LBX692" s="416"/>
      <c r="LBY692" s="416"/>
      <c r="LBZ692" s="416"/>
      <c r="LCA692" s="416"/>
      <c r="LCB692" s="416"/>
      <c r="LCC692" s="416"/>
      <c r="LCD692" s="416"/>
      <c r="LCE692" s="416"/>
      <c r="LCF692" s="416"/>
      <c r="LCG692" s="416"/>
      <c r="LCH692" s="416"/>
      <c r="LCI692" s="416"/>
      <c r="LCJ692" s="416"/>
      <c r="LCK692" s="416"/>
      <c r="LCL692" s="416"/>
      <c r="LCM692" s="416"/>
      <c r="LCN692" s="416"/>
      <c r="LCO692" s="416"/>
      <c r="LCP692" s="416"/>
      <c r="LCQ692" s="416"/>
      <c r="LCR692" s="416"/>
      <c r="LCS692" s="416"/>
      <c r="LCT692" s="416"/>
      <c r="LCU692" s="416"/>
      <c r="LCV692" s="416"/>
      <c r="LCW692" s="416"/>
      <c r="LCX692" s="416"/>
      <c r="LCY692" s="416"/>
      <c r="LCZ692" s="416"/>
      <c r="LDA692" s="416"/>
      <c r="LDB692" s="416"/>
      <c r="LDC692" s="416"/>
      <c r="LDD692" s="416"/>
      <c r="LDE692" s="416"/>
      <c r="LDF692" s="416"/>
      <c r="LDG692" s="416"/>
      <c r="LDH692" s="416"/>
      <c r="LDI692" s="416"/>
      <c r="LDJ692" s="416"/>
      <c r="LDK692" s="416"/>
      <c r="LDL692" s="416"/>
      <c r="LDM692" s="416"/>
      <c r="LDN692" s="417"/>
      <c r="LDO692" s="417"/>
      <c r="LDP692" s="417"/>
      <c r="LDQ692" s="417"/>
      <c r="LDR692" s="417"/>
      <c r="LDS692" s="417"/>
      <c r="LDT692" s="417"/>
      <c r="LDU692" s="417"/>
      <c r="LDV692" s="417"/>
      <c r="LDW692" s="417"/>
      <c r="LDX692" s="417"/>
      <c r="LDY692" s="417"/>
      <c r="LDZ692" s="417"/>
      <c r="LEA692" s="417"/>
      <c r="LEB692" s="417"/>
      <c r="LEC692" s="417"/>
      <c r="LED692" s="417"/>
      <c r="LEE692" s="417"/>
      <c r="LEF692" s="417"/>
      <c r="LEG692" s="417"/>
      <c r="LEH692" s="417"/>
      <c r="LEI692" s="417"/>
      <c r="LEJ692" s="417"/>
      <c r="LEK692" s="417"/>
      <c r="LEL692" s="418"/>
      <c r="LEM692" s="418"/>
      <c r="LEN692" s="418"/>
      <c r="LEO692" s="418"/>
      <c r="LEP692" s="418"/>
      <c r="LEQ692" s="417"/>
      <c r="LER692" s="417"/>
      <c r="LES692" s="418"/>
      <c r="LET692" s="418"/>
      <c r="LEU692" s="417"/>
      <c r="LEV692" s="417"/>
      <c r="LEW692" s="418"/>
      <c r="LEX692" s="418"/>
      <c r="LEY692" s="417"/>
      <c r="LEZ692" s="417"/>
      <c r="LFA692" s="417"/>
      <c r="LFB692" s="417"/>
      <c r="LFC692" s="417"/>
      <c r="LFD692" s="417"/>
      <c r="LFE692" s="417"/>
      <c r="LFF692" s="418"/>
      <c r="LFG692" s="418"/>
      <c r="LFH692" s="417"/>
      <c r="LFI692" s="417"/>
      <c r="LFJ692" s="418"/>
      <c r="LFK692" s="418"/>
      <c r="LFL692" s="417"/>
      <c r="LFM692" s="417"/>
      <c r="LFN692" s="417"/>
      <c r="LFO692" s="417"/>
      <c r="LFP692" s="417"/>
      <c r="LFQ692" s="411"/>
      <c r="LFR692" s="443"/>
      <c r="LFS692" s="417"/>
      <c r="LFT692" s="417"/>
      <c r="LFU692" s="417"/>
      <c r="LFV692" s="417"/>
      <c r="LFW692" s="417"/>
      <c r="LFX692" s="417"/>
      <c r="LFY692" s="417"/>
      <c r="LFZ692" s="416"/>
      <c r="LGA692" s="416"/>
      <c r="LGB692" s="416"/>
      <c r="LGC692" s="416"/>
      <c r="LGD692" s="416"/>
      <c r="LGE692" s="416"/>
      <c r="LGF692" s="416"/>
      <c r="LGG692" s="416"/>
      <c r="LGH692" s="416"/>
      <c r="LGI692" s="416"/>
      <c r="LGJ692" s="416"/>
      <c r="LGK692" s="416"/>
      <c r="LGL692" s="416"/>
      <c r="LGM692" s="416"/>
      <c r="LGN692" s="416"/>
      <c r="LGO692" s="416"/>
      <c r="LGP692" s="416"/>
      <c r="LGQ692" s="416"/>
      <c r="LGR692" s="416"/>
      <c r="LGS692" s="416"/>
      <c r="LGT692" s="416"/>
      <c r="LGU692" s="416"/>
      <c r="LGV692" s="416"/>
      <c r="LGW692" s="416"/>
      <c r="LGX692" s="416"/>
      <c r="LGY692" s="416"/>
      <c r="LGZ692" s="416"/>
      <c r="LHA692" s="416"/>
      <c r="LHB692" s="416"/>
      <c r="LHC692" s="416"/>
      <c r="LHD692" s="416"/>
      <c r="LHE692" s="416"/>
      <c r="LHF692" s="416"/>
      <c r="LHG692" s="416"/>
      <c r="LHH692" s="416"/>
      <c r="LHI692" s="416"/>
      <c r="LHJ692" s="416"/>
      <c r="LHK692" s="416"/>
      <c r="LHL692" s="416"/>
      <c r="LHM692" s="416"/>
      <c r="LHN692" s="416"/>
      <c r="LHO692" s="416"/>
      <c r="LHP692" s="416"/>
      <c r="LHQ692" s="416"/>
      <c r="LHR692" s="417"/>
      <c r="LHS692" s="417"/>
      <c r="LHT692" s="417"/>
      <c r="LHU692" s="417"/>
      <c r="LHV692" s="417"/>
      <c r="LHW692" s="417"/>
      <c r="LHX692" s="417"/>
      <c r="LHY692" s="417"/>
      <c r="LHZ692" s="417"/>
      <c r="LIA692" s="417"/>
      <c r="LIB692" s="417"/>
      <c r="LIC692" s="417"/>
      <c r="LID692" s="417"/>
      <c r="LIE692" s="417"/>
      <c r="LIF692" s="417"/>
      <c r="LIG692" s="417"/>
      <c r="LIH692" s="417"/>
      <c r="LII692" s="417"/>
      <c r="LIJ692" s="417"/>
      <c r="LIK692" s="417"/>
      <c r="LIL692" s="417"/>
      <c r="LIM692" s="417"/>
      <c r="LIN692" s="417"/>
      <c r="LIO692" s="417"/>
      <c r="LIP692" s="418"/>
      <c r="LIQ692" s="418"/>
      <c r="LIR692" s="418"/>
      <c r="LIS692" s="418"/>
      <c r="LIT692" s="418"/>
      <c r="LIU692" s="417"/>
      <c r="LIV692" s="417"/>
      <c r="LIW692" s="418"/>
      <c r="LIX692" s="418"/>
      <c r="LIY692" s="417"/>
      <c r="LIZ692" s="417"/>
      <c r="LJA692" s="418"/>
      <c r="LJB692" s="418"/>
      <c r="LJC692" s="417"/>
      <c r="LJD692" s="417"/>
      <c r="LJE692" s="417"/>
      <c r="LJF692" s="417"/>
      <c r="LJG692" s="417"/>
      <c r="LJH692" s="417"/>
      <c r="LJI692" s="417"/>
      <c r="LJJ692" s="418"/>
      <c r="LJK692" s="418"/>
      <c r="LJL692" s="417"/>
      <c r="LJM692" s="417"/>
      <c r="LJN692" s="418"/>
      <c r="LJO692" s="418"/>
      <c r="LJP692" s="417"/>
      <c r="LJQ692" s="417"/>
      <c r="LJR692" s="417"/>
      <c r="LJS692" s="417"/>
      <c r="LJT692" s="417"/>
      <c r="LJU692" s="411"/>
      <c r="LJV692" s="443"/>
      <c r="LJW692" s="417"/>
      <c r="LJX692" s="417"/>
      <c r="LJY692" s="417"/>
      <c r="LJZ692" s="417"/>
      <c r="LKA692" s="417"/>
      <c r="LKB692" s="417"/>
      <c r="LKC692" s="417"/>
      <c r="LKD692" s="416"/>
      <c r="LKE692" s="416"/>
      <c r="LKF692" s="416"/>
      <c r="LKG692" s="416"/>
      <c r="LKH692" s="416"/>
      <c r="LKI692" s="416"/>
      <c r="LKJ692" s="416"/>
      <c r="LKK692" s="416"/>
      <c r="LKL692" s="416"/>
      <c r="LKM692" s="416"/>
      <c r="LKN692" s="416"/>
      <c r="LKO692" s="416"/>
      <c r="LKP692" s="416"/>
      <c r="LKQ692" s="416"/>
      <c r="LKR692" s="416"/>
      <c r="LKS692" s="416"/>
      <c r="LKT692" s="416"/>
      <c r="LKU692" s="416"/>
      <c r="LKV692" s="416"/>
      <c r="LKW692" s="416"/>
      <c r="LKX692" s="416"/>
      <c r="LKY692" s="416"/>
      <c r="LKZ692" s="416"/>
      <c r="LLA692" s="416"/>
      <c r="LLB692" s="416"/>
      <c r="LLC692" s="416"/>
      <c r="LLD692" s="416"/>
      <c r="LLE692" s="416"/>
      <c r="LLF692" s="416"/>
      <c r="LLG692" s="416"/>
      <c r="LLH692" s="416"/>
      <c r="LLI692" s="416"/>
      <c r="LLJ692" s="416"/>
      <c r="LLK692" s="416"/>
      <c r="LLL692" s="416"/>
      <c r="LLM692" s="416"/>
      <c r="LLN692" s="416"/>
      <c r="LLO692" s="416"/>
      <c r="LLP692" s="416"/>
      <c r="LLQ692" s="416"/>
      <c r="LLR692" s="416"/>
      <c r="LLS692" s="416"/>
      <c r="LLT692" s="416"/>
      <c r="LLU692" s="416"/>
      <c r="LLV692" s="417"/>
      <c r="LLW692" s="417"/>
      <c r="LLX692" s="417"/>
      <c r="LLY692" s="417"/>
      <c r="LLZ692" s="417"/>
      <c r="LMA692" s="417"/>
      <c r="LMB692" s="417"/>
      <c r="LMC692" s="417"/>
      <c r="LMD692" s="417"/>
      <c r="LME692" s="417"/>
      <c r="LMF692" s="417"/>
      <c r="LMG692" s="417"/>
      <c r="LMH692" s="417"/>
      <c r="LMI692" s="417"/>
      <c r="LMJ692" s="417"/>
      <c r="LMK692" s="417"/>
      <c r="LML692" s="417"/>
      <c r="LMM692" s="417"/>
      <c r="LMN692" s="417"/>
      <c r="LMO692" s="417"/>
      <c r="LMP692" s="417"/>
      <c r="LMQ692" s="417"/>
      <c r="LMR692" s="417"/>
      <c r="LMS692" s="417"/>
      <c r="LMT692" s="418"/>
      <c r="LMU692" s="418"/>
      <c r="LMV692" s="418"/>
      <c r="LMW692" s="418"/>
      <c r="LMX692" s="418"/>
      <c r="LMY692" s="417"/>
      <c r="LMZ692" s="417"/>
      <c r="LNA692" s="418"/>
      <c r="LNB692" s="418"/>
      <c r="LNC692" s="417"/>
      <c r="LND692" s="417"/>
      <c r="LNE692" s="418"/>
      <c r="LNF692" s="418"/>
      <c r="LNG692" s="417"/>
      <c r="LNH692" s="417"/>
      <c r="LNI692" s="417"/>
      <c r="LNJ692" s="417"/>
      <c r="LNK692" s="417"/>
      <c r="LNL692" s="417"/>
      <c r="LNM692" s="417"/>
      <c r="LNN692" s="418"/>
      <c r="LNO692" s="418"/>
      <c r="LNP692" s="417"/>
      <c r="LNQ692" s="417"/>
      <c r="LNR692" s="418"/>
      <c r="LNS692" s="418"/>
      <c r="LNT692" s="417"/>
      <c r="LNU692" s="417"/>
      <c r="LNV692" s="417"/>
      <c r="LNW692" s="417"/>
      <c r="LNX692" s="417"/>
      <c r="LNY692" s="411"/>
      <c r="LNZ692" s="443"/>
      <c r="LOA692" s="417"/>
      <c r="LOB692" s="417"/>
      <c r="LOC692" s="417"/>
      <c r="LOD692" s="417"/>
      <c r="LOE692" s="417"/>
      <c r="LOF692" s="417"/>
      <c r="LOG692" s="417"/>
      <c r="LOH692" s="416"/>
      <c r="LOI692" s="416"/>
      <c r="LOJ692" s="416"/>
      <c r="LOK692" s="416"/>
      <c r="LOL692" s="416"/>
      <c r="LOM692" s="416"/>
      <c r="LON692" s="416"/>
      <c r="LOO692" s="416"/>
      <c r="LOP692" s="416"/>
      <c r="LOQ692" s="416"/>
      <c r="LOR692" s="416"/>
      <c r="LOS692" s="416"/>
      <c r="LOT692" s="416"/>
      <c r="LOU692" s="416"/>
      <c r="LOV692" s="416"/>
      <c r="LOW692" s="416"/>
      <c r="LOX692" s="416"/>
      <c r="LOY692" s="416"/>
      <c r="LOZ692" s="416"/>
      <c r="LPA692" s="416"/>
      <c r="LPB692" s="416"/>
      <c r="LPC692" s="416"/>
      <c r="LPD692" s="416"/>
      <c r="LPE692" s="416"/>
      <c r="LPF692" s="416"/>
      <c r="LPG692" s="416"/>
      <c r="LPH692" s="416"/>
      <c r="LPI692" s="416"/>
      <c r="LPJ692" s="416"/>
      <c r="LPK692" s="416"/>
      <c r="LPL692" s="416"/>
      <c r="LPM692" s="416"/>
      <c r="LPN692" s="416"/>
      <c r="LPO692" s="416"/>
      <c r="LPP692" s="416"/>
      <c r="LPQ692" s="416"/>
      <c r="LPR692" s="416"/>
      <c r="LPS692" s="416"/>
      <c r="LPT692" s="416"/>
      <c r="LPU692" s="416"/>
      <c r="LPV692" s="416"/>
      <c r="LPW692" s="416"/>
      <c r="LPX692" s="416"/>
      <c r="LPY692" s="416"/>
      <c r="LPZ692" s="417"/>
      <c r="LQA692" s="417"/>
      <c r="LQB692" s="417"/>
      <c r="LQC692" s="417"/>
      <c r="LQD692" s="417"/>
      <c r="LQE692" s="417"/>
      <c r="LQF692" s="417"/>
      <c r="LQG692" s="417"/>
      <c r="LQH692" s="417"/>
      <c r="LQI692" s="417"/>
      <c r="LQJ692" s="417"/>
      <c r="LQK692" s="417"/>
      <c r="LQL692" s="417"/>
      <c r="LQM692" s="417"/>
      <c r="LQN692" s="417"/>
      <c r="LQO692" s="417"/>
      <c r="LQP692" s="417"/>
      <c r="LQQ692" s="417"/>
      <c r="LQR692" s="417"/>
      <c r="LQS692" s="417"/>
      <c r="LQT692" s="417"/>
      <c r="LQU692" s="417"/>
      <c r="LQV692" s="417"/>
      <c r="LQW692" s="417"/>
      <c r="LQX692" s="418"/>
      <c r="LQY692" s="418"/>
      <c r="LQZ692" s="418"/>
      <c r="LRA692" s="418"/>
      <c r="LRB692" s="418"/>
      <c r="LRC692" s="417"/>
      <c r="LRD692" s="417"/>
      <c r="LRE692" s="418"/>
      <c r="LRF692" s="418"/>
      <c r="LRG692" s="417"/>
      <c r="LRH692" s="417"/>
      <c r="LRI692" s="418"/>
      <c r="LRJ692" s="418"/>
      <c r="LRK692" s="417"/>
      <c r="LRL692" s="417"/>
      <c r="LRM692" s="417"/>
      <c r="LRN692" s="417"/>
      <c r="LRO692" s="417"/>
      <c r="LRP692" s="417"/>
      <c r="LRQ692" s="417"/>
      <c r="LRR692" s="418"/>
      <c r="LRS692" s="418"/>
      <c r="LRT692" s="417"/>
      <c r="LRU692" s="417"/>
      <c r="LRV692" s="418"/>
      <c r="LRW692" s="418"/>
      <c r="LRX692" s="417"/>
      <c r="LRY692" s="417"/>
      <c r="LRZ692" s="417"/>
      <c r="LSA692" s="417"/>
      <c r="LSB692" s="417"/>
      <c r="LSC692" s="411"/>
      <c r="LSD692" s="443"/>
      <c r="LSE692" s="417"/>
      <c r="LSF692" s="417"/>
      <c r="LSG692" s="417"/>
      <c r="LSH692" s="417"/>
      <c r="LSI692" s="417"/>
      <c r="LSJ692" s="417"/>
      <c r="LSK692" s="417"/>
      <c r="LSL692" s="416"/>
      <c r="LSM692" s="416"/>
      <c r="LSN692" s="416"/>
      <c r="LSO692" s="416"/>
      <c r="LSP692" s="416"/>
      <c r="LSQ692" s="416"/>
      <c r="LSR692" s="416"/>
      <c r="LSS692" s="416"/>
      <c r="LST692" s="416"/>
      <c r="LSU692" s="416"/>
      <c r="LSV692" s="416"/>
      <c r="LSW692" s="416"/>
      <c r="LSX692" s="416"/>
      <c r="LSY692" s="416"/>
      <c r="LSZ692" s="416"/>
      <c r="LTA692" s="416"/>
      <c r="LTB692" s="416"/>
      <c r="LTC692" s="416"/>
      <c r="LTD692" s="416"/>
      <c r="LTE692" s="416"/>
      <c r="LTF692" s="416"/>
      <c r="LTG692" s="416"/>
      <c r="LTH692" s="416"/>
      <c r="LTI692" s="416"/>
      <c r="LTJ692" s="416"/>
      <c r="LTK692" s="416"/>
      <c r="LTL692" s="416"/>
      <c r="LTM692" s="416"/>
      <c r="LTN692" s="416"/>
      <c r="LTO692" s="416"/>
      <c r="LTP692" s="416"/>
      <c r="LTQ692" s="416"/>
      <c r="LTR692" s="416"/>
      <c r="LTS692" s="416"/>
      <c r="LTT692" s="416"/>
      <c r="LTU692" s="416"/>
      <c r="LTV692" s="416"/>
      <c r="LTW692" s="416"/>
      <c r="LTX692" s="416"/>
      <c r="LTY692" s="416"/>
      <c r="LTZ692" s="416"/>
      <c r="LUA692" s="416"/>
      <c r="LUB692" s="416"/>
      <c r="LUC692" s="416"/>
      <c r="LUD692" s="417"/>
      <c r="LUE692" s="417"/>
      <c r="LUF692" s="417"/>
      <c r="LUG692" s="417"/>
      <c r="LUH692" s="417"/>
      <c r="LUI692" s="417"/>
      <c r="LUJ692" s="417"/>
      <c r="LUK692" s="417"/>
      <c r="LUL692" s="417"/>
      <c r="LUM692" s="417"/>
      <c r="LUN692" s="417"/>
      <c r="LUO692" s="417"/>
      <c r="LUP692" s="417"/>
      <c r="LUQ692" s="417"/>
      <c r="LUR692" s="417"/>
      <c r="LUS692" s="417"/>
      <c r="LUT692" s="417"/>
      <c r="LUU692" s="417"/>
      <c r="LUV692" s="417"/>
      <c r="LUW692" s="417"/>
      <c r="LUX692" s="417"/>
      <c r="LUY692" s="417"/>
      <c r="LUZ692" s="417"/>
      <c r="LVA692" s="417"/>
      <c r="LVB692" s="418"/>
      <c r="LVC692" s="418"/>
      <c r="LVD692" s="418"/>
      <c r="LVE692" s="418"/>
      <c r="LVF692" s="418"/>
      <c r="LVG692" s="417"/>
      <c r="LVH692" s="417"/>
      <c r="LVI692" s="418"/>
      <c r="LVJ692" s="418"/>
      <c r="LVK692" s="417"/>
      <c r="LVL692" s="417"/>
      <c r="LVM692" s="418"/>
      <c r="LVN692" s="418"/>
      <c r="LVO692" s="417"/>
      <c r="LVP692" s="417"/>
      <c r="LVQ692" s="417"/>
      <c r="LVR692" s="417"/>
      <c r="LVS692" s="417"/>
      <c r="LVT692" s="417"/>
      <c r="LVU692" s="417"/>
      <c r="LVV692" s="418"/>
      <c r="LVW692" s="418"/>
      <c r="LVX692" s="417"/>
      <c r="LVY692" s="417"/>
      <c r="LVZ692" s="418"/>
      <c r="LWA692" s="418"/>
      <c r="LWB692" s="417"/>
      <c r="LWC692" s="417"/>
      <c r="LWD692" s="417"/>
      <c r="LWE692" s="417"/>
      <c r="LWF692" s="417"/>
      <c r="LWG692" s="411"/>
      <c r="LWH692" s="443"/>
      <c r="LWI692" s="417"/>
      <c r="LWJ692" s="417"/>
      <c r="LWK692" s="417"/>
      <c r="LWL692" s="417"/>
      <c r="LWM692" s="417"/>
      <c r="LWN692" s="417"/>
      <c r="LWO692" s="417"/>
      <c r="LWP692" s="416"/>
      <c r="LWQ692" s="416"/>
      <c r="LWR692" s="416"/>
      <c r="LWS692" s="416"/>
      <c r="LWT692" s="416"/>
      <c r="LWU692" s="416"/>
      <c r="LWV692" s="416"/>
      <c r="LWW692" s="416"/>
      <c r="LWX692" s="416"/>
      <c r="LWY692" s="416"/>
      <c r="LWZ692" s="416"/>
      <c r="LXA692" s="416"/>
      <c r="LXB692" s="416"/>
      <c r="LXC692" s="416"/>
      <c r="LXD692" s="416"/>
      <c r="LXE692" s="416"/>
      <c r="LXF692" s="416"/>
      <c r="LXG692" s="416"/>
      <c r="LXH692" s="416"/>
      <c r="LXI692" s="416"/>
      <c r="LXJ692" s="416"/>
      <c r="LXK692" s="416"/>
      <c r="LXL692" s="416"/>
      <c r="LXM692" s="416"/>
      <c r="LXN692" s="416"/>
      <c r="LXO692" s="416"/>
      <c r="LXP692" s="416"/>
      <c r="LXQ692" s="416"/>
      <c r="LXR692" s="416"/>
      <c r="LXS692" s="416"/>
      <c r="LXT692" s="416"/>
      <c r="LXU692" s="416"/>
      <c r="LXV692" s="416"/>
      <c r="LXW692" s="416"/>
      <c r="LXX692" s="416"/>
      <c r="LXY692" s="416"/>
      <c r="LXZ692" s="416"/>
      <c r="LYA692" s="416"/>
      <c r="LYB692" s="416"/>
      <c r="LYC692" s="416"/>
      <c r="LYD692" s="416"/>
      <c r="LYE692" s="416"/>
      <c r="LYF692" s="416"/>
      <c r="LYG692" s="416"/>
      <c r="LYH692" s="417"/>
      <c r="LYI692" s="417"/>
      <c r="LYJ692" s="417"/>
      <c r="LYK692" s="417"/>
      <c r="LYL692" s="417"/>
      <c r="LYM692" s="417"/>
      <c r="LYN692" s="417"/>
      <c r="LYO692" s="417"/>
      <c r="LYP692" s="417"/>
      <c r="LYQ692" s="417"/>
      <c r="LYR692" s="417"/>
      <c r="LYS692" s="417"/>
      <c r="LYT692" s="417"/>
      <c r="LYU692" s="417"/>
      <c r="LYV692" s="417"/>
      <c r="LYW692" s="417"/>
      <c r="LYX692" s="417"/>
      <c r="LYY692" s="417"/>
      <c r="LYZ692" s="417"/>
      <c r="LZA692" s="417"/>
      <c r="LZB692" s="417"/>
      <c r="LZC692" s="417"/>
      <c r="LZD692" s="417"/>
      <c r="LZE692" s="417"/>
      <c r="LZF692" s="418"/>
      <c r="LZG692" s="418"/>
      <c r="LZH692" s="418"/>
      <c r="LZI692" s="418"/>
      <c r="LZJ692" s="418"/>
      <c r="LZK692" s="417"/>
      <c r="LZL692" s="417"/>
      <c r="LZM692" s="418"/>
      <c r="LZN692" s="418"/>
      <c r="LZO692" s="417"/>
      <c r="LZP692" s="417"/>
      <c r="LZQ692" s="418"/>
      <c r="LZR692" s="418"/>
      <c r="LZS692" s="417"/>
      <c r="LZT692" s="417"/>
      <c r="LZU692" s="417"/>
      <c r="LZV692" s="417"/>
      <c r="LZW692" s="417"/>
      <c r="LZX692" s="417"/>
      <c r="LZY692" s="417"/>
      <c r="LZZ692" s="418"/>
      <c r="MAA692" s="418"/>
      <c r="MAB692" s="417"/>
      <c r="MAC692" s="417"/>
      <c r="MAD692" s="418"/>
      <c r="MAE692" s="418"/>
      <c r="MAF692" s="417"/>
      <c r="MAG692" s="417"/>
      <c r="MAH692" s="417"/>
      <c r="MAI692" s="417"/>
      <c r="MAJ692" s="417"/>
      <c r="MAK692" s="411"/>
      <c r="MAL692" s="443"/>
      <c r="MAM692" s="417"/>
      <c r="MAN692" s="417"/>
      <c r="MAO692" s="417"/>
      <c r="MAP692" s="417"/>
      <c r="MAQ692" s="417"/>
      <c r="MAR692" s="417"/>
      <c r="MAS692" s="417"/>
      <c r="MAT692" s="416"/>
      <c r="MAU692" s="416"/>
      <c r="MAV692" s="416"/>
      <c r="MAW692" s="416"/>
      <c r="MAX692" s="416"/>
      <c r="MAY692" s="416"/>
      <c r="MAZ692" s="416"/>
      <c r="MBA692" s="416"/>
      <c r="MBB692" s="416"/>
      <c r="MBC692" s="416"/>
      <c r="MBD692" s="416"/>
      <c r="MBE692" s="416"/>
      <c r="MBF692" s="416"/>
      <c r="MBG692" s="416"/>
      <c r="MBH692" s="416"/>
      <c r="MBI692" s="416"/>
      <c r="MBJ692" s="416"/>
      <c r="MBK692" s="416"/>
      <c r="MBL692" s="416"/>
      <c r="MBM692" s="416"/>
      <c r="MBN692" s="416"/>
      <c r="MBO692" s="416"/>
      <c r="MBP692" s="416"/>
      <c r="MBQ692" s="416"/>
      <c r="MBR692" s="416"/>
      <c r="MBS692" s="416"/>
      <c r="MBT692" s="416"/>
      <c r="MBU692" s="416"/>
      <c r="MBV692" s="416"/>
      <c r="MBW692" s="416"/>
      <c r="MBX692" s="416"/>
      <c r="MBY692" s="416"/>
      <c r="MBZ692" s="416"/>
      <c r="MCA692" s="416"/>
      <c r="MCB692" s="416"/>
      <c r="MCC692" s="416"/>
      <c r="MCD692" s="416"/>
      <c r="MCE692" s="416"/>
      <c r="MCF692" s="416"/>
      <c r="MCG692" s="416"/>
      <c r="MCH692" s="416"/>
      <c r="MCI692" s="416"/>
      <c r="MCJ692" s="416"/>
      <c r="MCK692" s="416"/>
      <c r="MCL692" s="417"/>
      <c r="MCM692" s="417"/>
      <c r="MCN692" s="417"/>
      <c r="MCO692" s="417"/>
      <c r="MCP692" s="417"/>
      <c r="MCQ692" s="417"/>
      <c r="MCR692" s="417"/>
      <c r="MCS692" s="417"/>
      <c r="MCT692" s="417"/>
      <c r="MCU692" s="417"/>
      <c r="MCV692" s="417"/>
      <c r="MCW692" s="417"/>
      <c r="MCX692" s="417"/>
      <c r="MCY692" s="417"/>
      <c r="MCZ692" s="417"/>
      <c r="MDA692" s="417"/>
      <c r="MDB692" s="417"/>
      <c r="MDC692" s="417"/>
      <c r="MDD692" s="417"/>
      <c r="MDE692" s="417"/>
      <c r="MDF692" s="417"/>
      <c r="MDG692" s="417"/>
      <c r="MDH692" s="417"/>
      <c r="MDI692" s="417"/>
      <c r="MDJ692" s="418"/>
      <c r="MDK692" s="418"/>
      <c r="MDL692" s="418"/>
      <c r="MDM692" s="418"/>
      <c r="MDN692" s="418"/>
      <c r="MDO692" s="417"/>
      <c r="MDP692" s="417"/>
      <c r="MDQ692" s="418"/>
      <c r="MDR692" s="418"/>
      <c r="MDS692" s="417"/>
      <c r="MDT692" s="417"/>
      <c r="MDU692" s="418"/>
      <c r="MDV692" s="418"/>
      <c r="MDW692" s="417"/>
      <c r="MDX692" s="417"/>
      <c r="MDY692" s="417"/>
      <c r="MDZ692" s="417"/>
      <c r="MEA692" s="417"/>
      <c r="MEB692" s="417"/>
      <c r="MEC692" s="417"/>
      <c r="MED692" s="418"/>
      <c r="MEE692" s="418"/>
      <c r="MEF692" s="417"/>
      <c r="MEG692" s="417"/>
      <c r="MEH692" s="418"/>
      <c r="MEI692" s="418"/>
      <c r="MEJ692" s="417"/>
      <c r="MEK692" s="417"/>
      <c r="MEL692" s="417"/>
      <c r="MEM692" s="417"/>
      <c r="MEN692" s="417"/>
      <c r="MEO692" s="411"/>
      <c r="MEP692" s="443"/>
      <c r="MEQ692" s="417"/>
      <c r="MER692" s="417"/>
      <c r="MES692" s="417"/>
      <c r="MET692" s="417"/>
      <c r="MEU692" s="417"/>
      <c r="MEV692" s="417"/>
      <c r="MEW692" s="417"/>
      <c r="MEX692" s="416"/>
      <c r="MEY692" s="416"/>
      <c r="MEZ692" s="416"/>
      <c r="MFA692" s="416"/>
      <c r="MFB692" s="416"/>
      <c r="MFC692" s="416"/>
      <c r="MFD692" s="416"/>
      <c r="MFE692" s="416"/>
      <c r="MFF692" s="416"/>
      <c r="MFG692" s="416"/>
      <c r="MFH692" s="416"/>
      <c r="MFI692" s="416"/>
      <c r="MFJ692" s="416"/>
      <c r="MFK692" s="416"/>
      <c r="MFL692" s="416"/>
      <c r="MFM692" s="416"/>
      <c r="MFN692" s="416"/>
      <c r="MFO692" s="416"/>
      <c r="MFP692" s="416"/>
      <c r="MFQ692" s="416"/>
      <c r="MFR692" s="416"/>
      <c r="MFS692" s="416"/>
      <c r="MFT692" s="416"/>
      <c r="MFU692" s="416"/>
      <c r="MFV692" s="416"/>
      <c r="MFW692" s="416"/>
      <c r="MFX692" s="416"/>
      <c r="MFY692" s="416"/>
      <c r="MFZ692" s="416"/>
      <c r="MGA692" s="416"/>
      <c r="MGB692" s="416"/>
      <c r="MGC692" s="416"/>
      <c r="MGD692" s="416"/>
      <c r="MGE692" s="416"/>
      <c r="MGF692" s="416"/>
      <c r="MGG692" s="416"/>
      <c r="MGH692" s="416"/>
      <c r="MGI692" s="416"/>
      <c r="MGJ692" s="416"/>
      <c r="MGK692" s="416"/>
      <c r="MGL692" s="416"/>
      <c r="MGM692" s="416"/>
      <c r="MGN692" s="416"/>
      <c r="MGO692" s="416"/>
      <c r="MGP692" s="417"/>
      <c r="MGQ692" s="417"/>
      <c r="MGR692" s="417"/>
      <c r="MGS692" s="417"/>
      <c r="MGT692" s="417"/>
      <c r="MGU692" s="417"/>
      <c r="MGV692" s="417"/>
      <c r="MGW692" s="417"/>
      <c r="MGX692" s="417"/>
      <c r="MGY692" s="417"/>
      <c r="MGZ692" s="417"/>
      <c r="MHA692" s="417"/>
      <c r="MHB692" s="417"/>
      <c r="MHC692" s="417"/>
      <c r="MHD692" s="417"/>
      <c r="MHE692" s="417"/>
      <c r="MHF692" s="417"/>
      <c r="MHG692" s="417"/>
      <c r="MHH692" s="417"/>
      <c r="MHI692" s="417"/>
      <c r="MHJ692" s="417"/>
      <c r="MHK692" s="417"/>
      <c r="MHL692" s="417"/>
      <c r="MHM692" s="417"/>
      <c r="MHN692" s="418"/>
      <c r="MHO692" s="418"/>
      <c r="MHP692" s="418"/>
      <c r="MHQ692" s="418"/>
      <c r="MHR692" s="418"/>
      <c r="MHS692" s="417"/>
      <c r="MHT692" s="417"/>
      <c r="MHU692" s="418"/>
      <c r="MHV692" s="418"/>
      <c r="MHW692" s="417"/>
      <c r="MHX692" s="417"/>
      <c r="MHY692" s="418"/>
      <c r="MHZ692" s="418"/>
      <c r="MIA692" s="417"/>
      <c r="MIB692" s="417"/>
      <c r="MIC692" s="417"/>
      <c r="MID692" s="417"/>
      <c r="MIE692" s="417"/>
      <c r="MIF692" s="417"/>
      <c r="MIG692" s="417"/>
      <c r="MIH692" s="418"/>
      <c r="MII692" s="418"/>
      <c r="MIJ692" s="417"/>
      <c r="MIK692" s="417"/>
      <c r="MIL692" s="418"/>
      <c r="MIM692" s="418"/>
      <c r="MIN692" s="417"/>
      <c r="MIO692" s="417"/>
      <c r="MIP692" s="417"/>
      <c r="MIQ692" s="417"/>
      <c r="MIR692" s="417"/>
      <c r="MIS692" s="411"/>
      <c r="MIT692" s="443"/>
      <c r="MIU692" s="417"/>
      <c r="MIV692" s="417"/>
      <c r="MIW692" s="417"/>
      <c r="MIX692" s="417"/>
      <c r="MIY692" s="417"/>
      <c r="MIZ692" s="417"/>
      <c r="MJA692" s="417"/>
      <c r="MJB692" s="416"/>
      <c r="MJC692" s="416"/>
      <c r="MJD692" s="416"/>
      <c r="MJE692" s="416"/>
      <c r="MJF692" s="416"/>
      <c r="MJG692" s="416"/>
      <c r="MJH692" s="416"/>
      <c r="MJI692" s="416"/>
      <c r="MJJ692" s="416"/>
      <c r="MJK692" s="416"/>
      <c r="MJL692" s="416"/>
      <c r="MJM692" s="416"/>
      <c r="MJN692" s="416"/>
      <c r="MJO692" s="416"/>
      <c r="MJP692" s="416"/>
      <c r="MJQ692" s="416"/>
      <c r="MJR692" s="416"/>
      <c r="MJS692" s="416"/>
      <c r="MJT692" s="416"/>
      <c r="MJU692" s="416"/>
      <c r="MJV692" s="416"/>
      <c r="MJW692" s="416"/>
      <c r="MJX692" s="416"/>
      <c r="MJY692" s="416"/>
      <c r="MJZ692" s="416"/>
      <c r="MKA692" s="416"/>
      <c r="MKB692" s="416"/>
      <c r="MKC692" s="416"/>
      <c r="MKD692" s="416"/>
      <c r="MKE692" s="416"/>
      <c r="MKF692" s="416"/>
      <c r="MKG692" s="416"/>
      <c r="MKH692" s="416"/>
      <c r="MKI692" s="416"/>
      <c r="MKJ692" s="416"/>
      <c r="MKK692" s="416"/>
      <c r="MKL692" s="416"/>
      <c r="MKM692" s="416"/>
      <c r="MKN692" s="416"/>
      <c r="MKO692" s="416"/>
      <c r="MKP692" s="416"/>
      <c r="MKQ692" s="416"/>
      <c r="MKR692" s="416"/>
      <c r="MKS692" s="416"/>
      <c r="MKT692" s="417"/>
      <c r="MKU692" s="417"/>
      <c r="MKV692" s="417"/>
      <c r="MKW692" s="417"/>
      <c r="MKX692" s="417"/>
      <c r="MKY692" s="417"/>
      <c r="MKZ692" s="417"/>
      <c r="MLA692" s="417"/>
      <c r="MLB692" s="417"/>
      <c r="MLC692" s="417"/>
      <c r="MLD692" s="417"/>
      <c r="MLE692" s="417"/>
      <c r="MLF692" s="417"/>
      <c r="MLG692" s="417"/>
      <c r="MLH692" s="417"/>
      <c r="MLI692" s="417"/>
      <c r="MLJ692" s="417"/>
      <c r="MLK692" s="417"/>
      <c r="MLL692" s="417"/>
      <c r="MLM692" s="417"/>
      <c r="MLN692" s="417"/>
      <c r="MLO692" s="417"/>
      <c r="MLP692" s="417"/>
      <c r="MLQ692" s="417"/>
      <c r="MLR692" s="418"/>
      <c r="MLS692" s="418"/>
      <c r="MLT692" s="418"/>
      <c r="MLU692" s="418"/>
      <c r="MLV692" s="418"/>
      <c r="MLW692" s="417"/>
      <c r="MLX692" s="417"/>
      <c r="MLY692" s="418"/>
      <c r="MLZ692" s="418"/>
      <c r="MMA692" s="417"/>
      <c r="MMB692" s="417"/>
      <c r="MMC692" s="418"/>
      <c r="MMD692" s="418"/>
      <c r="MME692" s="417"/>
      <c r="MMF692" s="417"/>
      <c r="MMG692" s="417"/>
      <c r="MMH692" s="417"/>
      <c r="MMI692" s="417"/>
      <c r="MMJ692" s="417"/>
      <c r="MMK692" s="417"/>
      <c r="MML692" s="418"/>
      <c r="MMM692" s="418"/>
      <c r="MMN692" s="417"/>
      <c r="MMO692" s="417"/>
      <c r="MMP692" s="418"/>
      <c r="MMQ692" s="418"/>
      <c r="MMR692" s="417"/>
      <c r="MMS692" s="417"/>
      <c r="MMT692" s="417"/>
      <c r="MMU692" s="417"/>
      <c r="MMV692" s="417"/>
      <c r="MMW692" s="411"/>
      <c r="MMX692" s="443"/>
      <c r="MMY692" s="417"/>
      <c r="MMZ692" s="417"/>
      <c r="MNA692" s="417"/>
      <c r="MNB692" s="417"/>
      <c r="MNC692" s="417"/>
      <c r="MND692" s="417"/>
      <c r="MNE692" s="417"/>
      <c r="MNF692" s="416"/>
      <c r="MNG692" s="416"/>
      <c r="MNH692" s="416"/>
      <c r="MNI692" s="416"/>
      <c r="MNJ692" s="416"/>
      <c r="MNK692" s="416"/>
      <c r="MNL692" s="416"/>
      <c r="MNM692" s="416"/>
      <c r="MNN692" s="416"/>
      <c r="MNO692" s="416"/>
      <c r="MNP692" s="416"/>
      <c r="MNQ692" s="416"/>
      <c r="MNR692" s="416"/>
      <c r="MNS692" s="416"/>
      <c r="MNT692" s="416"/>
      <c r="MNU692" s="416"/>
      <c r="MNV692" s="416"/>
      <c r="MNW692" s="416"/>
      <c r="MNX692" s="416"/>
      <c r="MNY692" s="416"/>
      <c r="MNZ692" s="416"/>
      <c r="MOA692" s="416"/>
      <c r="MOB692" s="416"/>
      <c r="MOC692" s="416"/>
      <c r="MOD692" s="416"/>
      <c r="MOE692" s="416"/>
      <c r="MOF692" s="416"/>
      <c r="MOG692" s="416"/>
      <c r="MOH692" s="416"/>
      <c r="MOI692" s="416"/>
      <c r="MOJ692" s="416"/>
      <c r="MOK692" s="416"/>
      <c r="MOL692" s="416"/>
      <c r="MOM692" s="416"/>
      <c r="MON692" s="416"/>
      <c r="MOO692" s="416"/>
      <c r="MOP692" s="416"/>
      <c r="MOQ692" s="416"/>
      <c r="MOR692" s="416"/>
      <c r="MOS692" s="416"/>
      <c r="MOT692" s="416"/>
      <c r="MOU692" s="416"/>
      <c r="MOV692" s="416"/>
      <c r="MOW692" s="416"/>
      <c r="MOX692" s="417"/>
      <c r="MOY692" s="417"/>
      <c r="MOZ692" s="417"/>
      <c r="MPA692" s="417"/>
      <c r="MPB692" s="417"/>
      <c r="MPC692" s="417"/>
      <c r="MPD692" s="417"/>
      <c r="MPE692" s="417"/>
      <c r="MPF692" s="417"/>
      <c r="MPG692" s="417"/>
      <c r="MPH692" s="417"/>
      <c r="MPI692" s="417"/>
      <c r="MPJ692" s="417"/>
      <c r="MPK692" s="417"/>
      <c r="MPL692" s="417"/>
      <c r="MPM692" s="417"/>
      <c r="MPN692" s="417"/>
      <c r="MPO692" s="417"/>
      <c r="MPP692" s="417"/>
      <c r="MPQ692" s="417"/>
      <c r="MPR692" s="417"/>
      <c r="MPS692" s="417"/>
      <c r="MPT692" s="417"/>
      <c r="MPU692" s="417"/>
      <c r="MPV692" s="418"/>
      <c r="MPW692" s="418"/>
      <c r="MPX692" s="418"/>
      <c r="MPY692" s="418"/>
      <c r="MPZ692" s="418"/>
      <c r="MQA692" s="417"/>
      <c r="MQB692" s="417"/>
      <c r="MQC692" s="418"/>
      <c r="MQD692" s="418"/>
      <c r="MQE692" s="417"/>
      <c r="MQF692" s="417"/>
      <c r="MQG692" s="418"/>
      <c r="MQH692" s="418"/>
      <c r="MQI692" s="417"/>
      <c r="MQJ692" s="417"/>
      <c r="MQK692" s="417"/>
      <c r="MQL692" s="417"/>
      <c r="MQM692" s="417"/>
      <c r="MQN692" s="417"/>
      <c r="MQO692" s="417"/>
      <c r="MQP692" s="418"/>
      <c r="MQQ692" s="418"/>
      <c r="MQR692" s="417"/>
      <c r="MQS692" s="417"/>
      <c r="MQT692" s="418"/>
      <c r="MQU692" s="418"/>
      <c r="MQV692" s="417"/>
      <c r="MQW692" s="417"/>
      <c r="MQX692" s="417"/>
      <c r="MQY692" s="417"/>
      <c r="MQZ692" s="417"/>
      <c r="MRA692" s="411"/>
      <c r="MRB692" s="443"/>
      <c r="MRC692" s="417"/>
      <c r="MRD692" s="417"/>
      <c r="MRE692" s="417"/>
      <c r="MRF692" s="417"/>
      <c r="MRG692" s="417"/>
      <c r="MRH692" s="417"/>
      <c r="MRI692" s="417"/>
      <c r="MRJ692" s="416"/>
      <c r="MRK692" s="416"/>
      <c r="MRL692" s="416"/>
      <c r="MRM692" s="416"/>
      <c r="MRN692" s="416"/>
      <c r="MRO692" s="416"/>
      <c r="MRP692" s="416"/>
      <c r="MRQ692" s="416"/>
      <c r="MRR692" s="416"/>
      <c r="MRS692" s="416"/>
      <c r="MRT692" s="416"/>
      <c r="MRU692" s="416"/>
      <c r="MRV692" s="416"/>
      <c r="MRW692" s="416"/>
      <c r="MRX692" s="416"/>
      <c r="MRY692" s="416"/>
      <c r="MRZ692" s="416"/>
      <c r="MSA692" s="416"/>
      <c r="MSB692" s="416"/>
      <c r="MSC692" s="416"/>
      <c r="MSD692" s="416"/>
      <c r="MSE692" s="416"/>
      <c r="MSF692" s="416"/>
      <c r="MSG692" s="416"/>
      <c r="MSH692" s="416"/>
      <c r="MSI692" s="416"/>
      <c r="MSJ692" s="416"/>
      <c r="MSK692" s="416"/>
      <c r="MSL692" s="416"/>
      <c r="MSM692" s="416"/>
      <c r="MSN692" s="416"/>
      <c r="MSO692" s="416"/>
      <c r="MSP692" s="416"/>
      <c r="MSQ692" s="416"/>
      <c r="MSR692" s="416"/>
      <c r="MSS692" s="416"/>
      <c r="MST692" s="416"/>
      <c r="MSU692" s="416"/>
      <c r="MSV692" s="416"/>
      <c r="MSW692" s="416"/>
      <c r="MSX692" s="416"/>
      <c r="MSY692" s="416"/>
      <c r="MSZ692" s="416"/>
      <c r="MTA692" s="416"/>
      <c r="MTB692" s="417"/>
      <c r="MTC692" s="417"/>
      <c r="MTD692" s="417"/>
      <c r="MTE692" s="417"/>
      <c r="MTF692" s="417"/>
      <c r="MTG692" s="417"/>
      <c r="MTH692" s="417"/>
      <c r="MTI692" s="417"/>
      <c r="MTJ692" s="417"/>
      <c r="MTK692" s="417"/>
      <c r="MTL692" s="417"/>
      <c r="MTM692" s="417"/>
      <c r="MTN692" s="417"/>
      <c r="MTO692" s="417"/>
      <c r="MTP692" s="417"/>
      <c r="MTQ692" s="417"/>
      <c r="MTR692" s="417"/>
      <c r="MTS692" s="417"/>
      <c r="MTT692" s="417"/>
      <c r="MTU692" s="417"/>
      <c r="MTV692" s="417"/>
      <c r="MTW692" s="417"/>
      <c r="MTX692" s="417"/>
      <c r="MTY692" s="417"/>
      <c r="MTZ692" s="418"/>
      <c r="MUA692" s="418"/>
      <c r="MUB692" s="418"/>
      <c r="MUC692" s="418"/>
      <c r="MUD692" s="418"/>
      <c r="MUE692" s="417"/>
      <c r="MUF692" s="417"/>
      <c r="MUG692" s="418"/>
      <c r="MUH692" s="418"/>
      <c r="MUI692" s="417"/>
      <c r="MUJ692" s="417"/>
      <c r="MUK692" s="418"/>
      <c r="MUL692" s="418"/>
      <c r="MUM692" s="417"/>
      <c r="MUN692" s="417"/>
      <c r="MUO692" s="417"/>
      <c r="MUP692" s="417"/>
      <c r="MUQ692" s="417"/>
      <c r="MUR692" s="417"/>
      <c r="MUS692" s="417"/>
      <c r="MUT692" s="418"/>
      <c r="MUU692" s="418"/>
      <c r="MUV692" s="417"/>
      <c r="MUW692" s="417"/>
      <c r="MUX692" s="418"/>
      <c r="MUY692" s="418"/>
      <c r="MUZ692" s="417"/>
      <c r="MVA692" s="417"/>
      <c r="MVB692" s="417"/>
      <c r="MVC692" s="417"/>
      <c r="MVD692" s="417"/>
      <c r="MVE692" s="411"/>
      <c r="MVF692" s="443"/>
      <c r="MVG692" s="417"/>
      <c r="MVH692" s="417"/>
      <c r="MVI692" s="417"/>
      <c r="MVJ692" s="417"/>
      <c r="MVK692" s="417"/>
      <c r="MVL692" s="417"/>
      <c r="MVM692" s="417"/>
      <c r="MVN692" s="416"/>
      <c r="MVO692" s="416"/>
      <c r="MVP692" s="416"/>
      <c r="MVQ692" s="416"/>
      <c r="MVR692" s="416"/>
      <c r="MVS692" s="416"/>
      <c r="MVT692" s="416"/>
      <c r="MVU692" s="416"/>
      <c r="MVV692" s="416"/>
      <c r="MVW692" s="416"/>
      <c r="MVX692" s="416"/>
      <c r="MVY692" s="416"/>
      <c r="MVZ692" s="416"/>
      <c r="MWA692" s="416"/>
      <c r="MWB692" s="416"/>
      <c r="MWC692" s="416"/>
      <c r="MWD692" s="416"/>
      <c r="MWE692" s="416"/>
      <c r="MWF692" s="416"/>
      <c r="MWG692" s="416"/>
      <c r="MWH692" s="416"/>
      <c r="MWI692" s="416"/>
      <c r="MWJ692" s="416"/>
      <c r="MWK692" s="416"/>
      <c r="MWL692" s="416"/>
      <c r="MWM692" s="416"/>
      <c r="MWN692" s="416"/>
      <c r="MWO692" s="416"/>
      <c r="MWP692" s="416"/>
      <c r="MWQ692" s="416"/>
      <c r="MWR692" s="416"/>
      <c r="MWS692" s="416"/>
      <c r="MWT692" s="416"/>
      <c r="MWU692" s="416"/>
      <c r="MWV692" s="416"/>
      <c r="MWW692" s="416"/>
      <c r="MWX692" s="416"/>
      <c r="MWY692" s="416"/>
      <c r="MWZ692" s="416"/>
      <c r="MXA692" s="416"/>
      <c r="MXB692" s="416"/>
      <c r="MXC692" s="416"/>
      <c r="MXD692" s="416"/>
      <c r="MXE692" s="416"/>
      <c r="MXF692" s="417"/>
      <c r="MXG692" s="417"/>
      <c r="MXH692" s="417"/>
      <c r="MXI692" s="417"/>
      <c r="MXJ692" s="417"/>
      <c r="MXK692" s="417"/>
      <c r="MXL692" s="417"/>
      <c r="MXM692" s="417"/>
      <c r="MXN692" s="417"/>
      <c r="MXO692" s="417"/>
      <c r="MXP692" s="417"/>
      <c r="MXQ692" s="417"/>
      <c r="MXR692" s="417"/>
      <c r="MXS692" s="417"/>
      <c r="MXT692" s="417"/>
      <c r="MXU692" s="417"/>
      <c r="MXV692" s="417"/>
      <c r="MXW692" s="417"/>
      <c r="MXX692" s="417"/>
      <c r="MXY692" s="417"/>
      <c r="MXZ692" s="417"/>
      <c r="MYA692" s="417"/>
      <c r="MYB692" s="417"/>
      <c r="MYC692" s="417"/>
      <c r="MYD692" s="418"/>
      <c r="MYE692" s="418"/>
      <c r="MYF692" s="418"/>
      <c r="MYG692" s="418"/>
      <c r="MYH692" s="418"/>
      <c r="MYI692" s="417"/>
      <c r="MYJ692" s="417"/>
      <c r="MYK692" s="418"/>
      <c r="MYL692" s="418"/>
      <c r="MYM692" s="417"/>
      <c r="MYN692" s="417"/>
      <c r="MYO692" s="418"/>
      <c r="MYP692" s="418"/>
      <c r="MYQ692" s="417"/>
      <c r="MYR692" s="417"/>
      <c r="MYS692" s="417"/>
      <c r="MYT692" s="417"/>
      <c r="MYU692" s="417"/>
      <c r="MYV692" s="417"/>
      <c r="MYW692" s="417"/>
      <c r="MYX692" s="418"/>
      <c r="MYY692" s="418"/>
      <c r="MYZ692" s="417"/>
      <c r="MZA692" s="417"/>
      <c r="MZB692" s="418"/>
      <c r="MZC692" s="418"/>
      <c r="MZD692" s="417"/>
      <c r="MZE692" s="417"/>
      <c r="MZF692" s="417"/>
      <c r="MZG692" s="417"/>
      <c r="MZH692" s="417"/>
      <c r="MZI692" s="411"/>
      <c r="MZJ692" s="443"/>
      <c r="MZK692" s="417"/>
      <c r="MZL692" s="417"/>
      <c r="MZM692" s="417"/>
      <c r="MZN692" s="417"/>
      <c r="MZO692" s="417"/>
      <c r="MZP692" s="417"/>
      <c r="MZQ692" s="417"/>
      <c r="MZR692" s="416"/>
      <c r="MZS692" s="416"/>
      <c r="MZT692" s="416"/>
      <c r="MZU692" s="416"/>
      <c r="MZV692" s="416"/>
      <c r="MZW692" s="416"/>
      <c r="MZX692" s="416"/>
      <c r="MZY692" s="416"/>
      <c r="MZZ692" s="416"/>
      <c r="NAA692" s="416"/>
      <c r="NAB692" s="416"/>
      <c r="NAC692" s="416"/>
      <c r="NAD692" s="416"/>
      <c r="NAE692" s="416"/>
      <c r="NAF692" s="416"/>
      <c r="NAG692" s="416"/>
      <c r="NAH692" s="416"/>
      <c r="NAI692" s="416"/>
      <c r="NAJ692" s="416"/>
      <c r="NAK692" s="416"/>
      <c r="NAL692" s="416"/>
      <c r="NAM692" s="416"/>
      <c r="NAN692" s="416"/>
      <c r="NAO692" s="416"/>
      <c r="NAP692" s="416"/>
      <c r="NAQ692" s="416"/>
      <c r="NAR692" s="416"/>
      <c r="NAS692" s="416"/>
      <c r="NAT692" s="416"/>
      <c r="NAU692" s="416"/>
      <c r="NAV692" s="416"/>
      <c r="NAW692" s="416"/>
      <c r="NAX692" s="416"/>
      <c r="NAY692" s="416"/>
      <c r="NAZ692" s="416"/>
      <c r="NBA692" s="416"/>
      <c r="NBB692" s="416"/>
      <c r="NBC692" s="416"/>
      <c r="NBD692" s="416"/>
      <c r="NBE692" s="416"/>
      <c r="NBF692" s="416"/>
      <c r="NBG692" s="416"/>
      <c r="NBH692" s="416"/>
      <c r="NBI692" s="416"/>
      <c r="NBJ692" s="417"/>
      <c r="NBK692" s="417"/>
      <c r="NBL692" s="417"/>
      <c r="NBM692" s="417"/>
      <c r="NBN692" s="417"/>
      <c r="NBO692" s="417"/>
      <c r="NBP692" s="417"/>
      <c r="NBQ692" s="417"/>
      <c r="NBR692" s="417"/>
      <c r="NBS692" s="417"/>
      <c r="NBT692" s="417"/>
      <c r="NBU692" s="417"/>
      <c r="NBV692" s="417"/>
      <c r="NBW692" s="417"/>
      <c r="NBX692" s="417"/>
      <c r="NBY692" s="417"/>
      <c r="NBZ692" s="417"/>
      <c r="NCA692" s="417"/>
      <c r="NCB692" s="417"/>
      <c r="NCC692" s="417"/>
      <c r="NCD692" s="417"/>
      <c r="NCE692" s="417"/>
      <c r="NCF692" s="417"/>
      <c r="NCG692" s="417"/>
      <c r="NCH692" s="418"/>
      <c r="NCI692" s="418"/>
      <c r="NCJ692" s="418"/>
      <c r="NCK692" s="418"/>
      <c r="NCL692" s="418"/>
      <c r="NCM692" s="417"/>
      <c r="NCN692" s="417"/>
      <c r="NCO692" s="418"/>
      <c r="NCP692" s="418"/>
      <c r="NCQ692" s="417"/>
      <c r="NCR692" s="417"/>
      <c r="NCS692" s="418"/>
      <c r="NCT692" s="418"/>
      <c r="NCU692" s="417"/>
      <c r="NCV692" s="417"/>
      <c r="NCW692" s="417"/>
      <c r="NCX692" s="417"/>
      <c r="NCY692" s="417"/>
      <c r="NCZ692" s="417"/>
      <c r="NDA692" s="417"/>
      <c r="NDB692" s="418"/>
      <c r="NDC692" s="418"/>
      <c r="NDD692" s="417"/>
      <c r="NDE692" s="417"/>
      <c r="NDF692" s="418"/>
      <c r="NDG692" s="418"/>
      <c r="NDH692" s="417"/>
      <c r="NDI692" s="417"/>
      <c r="NDJ692" s="417"/>
      <c r="NDK692" s="417"/>
      <c r="NDL692" s="417"/>
      <c r="NDM692" s="411"/>
      <c r="NDN692" s="443"/>
      <c r="NDO692" s="417"/>
      <c r="NDP692" s="417"/>
      <c r="NDQ692" s="417"/>
      <c r="NDR692" s="417"/>
      <c r="NDS692" s="417"/>
      <c r="NDT692" s="417"/>
      <c r="NDU692" s="417"/>
      <c r="NDV692" s="416"/>
      <c r="NDW692" s="416"/>
      <c r="NDX692" s="416"/>
      <c r="NDY692" s="416"/>
      <c r="NDZ692" s="416"/>
      <c r="NEA692" s="416"/>
      <c r="NEB692" s="416"/>
      <c r="NEC692" s="416"/>
      <c r="NED692" s="416"/>
      <c r="NEE692" s="416"/>
      <c r="NEF692" s="416"/>
      <c r="NEG692" s="416"/>
      <c r="NEH692" s="416"/>
      <c r="NEI692" s="416"/>
      <c r="NEJ692" s="416"/>
      <c r="NEK692" s="416"/>
      <c r="NEL692" s="416"/>
      <c r="NEM692" s="416"/>
      <c r="NEN692" s="416"/>
      <c r="NEO692" s="416"/>
      <c r="NEP692" s="416"/>
      <c r="NEQ692" s="416"/>
      <c r="NER692" s="416"/>
      <c r="NES692" s="416"/>
      <c r="NET692" s="416"/>
      <c r="NEU692" s="416"/>
      <c r="NEV692" s="416"/>
      <c r="NEW692" s="416"/>
      <c r="NEX692" s="416"/>
      <c r="NEY692" s="416"/>
      <c r="NEZ692" s="416"/>
      <c r="NFA692" s="416"/>
      <c r="NFB692" s="416"/>
      <c r="NFC692" s="416"/>
      <c r="NFD692" s="416"/>
      <c r="NFE692" s="416"/>
      <c r="NFF692" s="416"/>
      <c r="NFG692" s="416"/>
      <c r="NFH692" s="416"/>
      <c r="NFI692" s="416"/>
      <c r="NFJ692" s="416"/>
      <c r="NFK692" s="416"/>
      <c r="NFL692" s="416"/>
      <c r="NFM692" s="416"/>
      <c r="NFN692" s="417"/>
      <c r="NFO692" s="417"/>
      <c r="NFP692" s="417"/>
      <c r="NFQ692" s="417"/>
      <c r="NFR692" s="417"/>
      <c r="NFS692" s="417"/>
      <c r="NFT692" s="417"/>
      <c r="NFU692" s="417"/>
      <c r="NFV692" s="417"/>
      <c r="NFW692" s="417"/>
      <c r="NFX692" s="417"/>
      <c r="NFY692" s="417"/>
      <c r="NFZ692" s="417"/>
      <c r="NGA692" s="417"/>
      <c r="NGB692" s="417"/>
      <c r="NGC692" s="417"/>
      <c r="NGD692" s="417"/>
      <c r="NGE692" s="417"/>
      <c r="NGF692" s="417"/>
      <c r="NGG692" s="417"/>
      <c r="NGH692" s="417"/>
      <c r="NGI692" s="417"/>
      <c r="NGJ692" s="417"/>
      <c r="NGK692" s="417"/>
      <c r="NGL692" s="418"/>
      <c r="NGM692" s="418"/>
      <c r="NGN692" s="418"/>
      <c r="NGO692" s="418"/>
      <c r="NGP692" s="418"/>
      <c r="NGQ692" s="417"/>
      <c r="NGR692" s="417"/>
      <c r="NGS692" s="418"/>
      <c r="NGT692" s="418"/>
      <c r="NGU692" s="417"/>
      <c r="NGV692" s="417"/>
      <c r="NGW692" s="418"/>
      <c r="NGX692" s="418"/>
      <c r="NGY692" s="417"/>
      <c r="NGZ692" s="417"/>
      <c r="NHA692" s="417"/>
      <c r="NHB692" s="417"/>
      <c r="NHC692" s="417"/>
      <c r="NHD692" s="417"/>
      <c r="NHE692" s="417"/>
      <c r="NHF692" s="418"/>
      <c r="NHG692" s="418"/>
      <c r="NHH692" s="417"/>
      <c r="NHI692" s="417"/>
      <c r="NHJ692" s="418"/>
      <c r="NHK692" s="418"/>
      <c r="NHL692" s="417"/>
      <c r="NHM692" s="417"/>
      <c r="NHN692" s="417"/>
      <c r="NHO692" s="417"/>
      <c r="NHP692" s="417"/>
      <c r="NHQ692" s="411"/>
      <c r="NHR692" s="443"/>
      <c r="NHS692" s="417"/>
      <c r="NHT692" s="417"/>
      <c r="NHU692" s="417"/>
      <c r="NHV692" s="417"/>
      <c r="NHW692" s="417"/>
      <c r="NHX692" s="417"/>
      <c r="NHY692" s="417"/>
      <c r="NHZ692" s="416"/>
      <c r="NIA692" s="416"/>
      <c r="NIB692" s="416"/>
      <c r="NIC692" s="416"/>
      <c r="NID692" s="416"/>
      <c r="NIE692" s="416"/>
      <c r="NIF692" s="416"/>
      <c r="NIG692" s="416"/>
      <c r="NIH692" s="416"/>
      <c r="NII692" s="416"/>
      <c r="NIJ692" s="416"/>
      <c r="NIK692" s="416"/>
      <c r="NIL692" s="416"/>
      <c r="NIM692" s="416"/>
      <c r="NIN692" s="416"/>
      <c r="NIO692" s="416"/>
      <c r="NIP692" s="416"/>
      <c r="NIQ692" s="416"/>
      <c r="NIR692" s="416"/>
      <c r="NIS692" s="416"/>
      <c r="NIT692" s="416"/>
      <c r="NIU692" s="416"/>
      <c r="NIV692" s="416"/>
      <c r="NIW692" s="416"/>
      <c r="NIX692" s="416"/>
      <c r="NIY692" s="416"/>
      <c r="NIZ692" s="416"/>
      <c r="NJA692" s="416"/>
      <c r="NJB692" s="416"/>
      <c r="NJC692" s="416"/>
      <c r="NJD692" s="416"/>
      <c r="NJE692" s="416"/>
      <c r="NJF692" s="416"/>
      <c r="NJG692" s="416"/>
      <c r="NJH692" s="416"/>
      <c r="NJI692" s="416"/>
      <c r="NJJ692" s="416"/>
      <c r="NJK692" s="416"/>
      <c r="NJL692" s="416"/>
      <c r="NJM692" s="416"/>
      <c r="NJN692" s="416"/>
      <c r="NJO692" s="416"/>
      <c r="NJP692" s="416"/>
      <c r="NJQ692" s="416"/>
      <c r="NJR692" s="417"/>
      <c r="NJS692" s="417"/>
      <c r="NJT692" s="417"/>
      <c r="NJU692" s="417"/>
      <c r="NJV692" s="417"/>
      <c r="NJW692" s="417"/>
      <c r="NJX692" s="417"/>
      <c r="NJY692" s="417"/>
      <c r="NJZ692" s="417"/>
      <c r="NKA692" s="417"/>
      <c r="NKB692" s="417"/>
      <c r="NKC692" s="417"/>
      <c r="NKD692" s="417"/>
      <c r="NKE692" s="417"/>
      <c r="NKF692" s="417"/>
      <c r="NKG692" s="417"/>
      <c r="NKH692" s="417"/>
      <c r="NKI692" s="417"/>
      <c r="NKJ692" s="417"/>
      <c r="NKK692" s="417"/>
      <c r="NKL692" s="417"/>
      <c r="NKM692" s="417"/>
      <c r="NKN692" s="417"/>
      <c r="NKO692" s="417"/>
      <c r="NKP692" s="418"/>
      <c r="NKQ692" s="418"/>
      <c r="NKR692" s="418"/>
      <c r="NKS692" s="418"/>
      <c r="NKT692" s="418"/>
      <c r="NKU692" s="417"/>
      <c r="NKV692" s="417"/>
      <c r="NKW692" s="418"/>
      <c r="NKX692" s="418"/>
      <c r="NKY692" s="417"/>
      <c r="NKZ692" s="417"/>
      <c r="NLA692" s="418"/>
      <c r="NLB692" s="418"/>
      <c r="NLC692" s="417"/>
      <c r="NLD692" s="417"/>
      <c r="NLE692" s="417"/>
      <c r="NLF692" s="417"/>
      <c r="NLG692" s="417"/>
      <c r="NLH692" s="417"/>
      <c r="NLI692" s="417"/>
      <c r="NLJ692" s="418"/>
      <c r="NLK692" s="418"/>
      <c r="NLL692" s="417"/>
      <c r="NLM692" s="417"/>
      <c r="NLN692" s="418"/>
      <c r="NLO692" s="418"/>
      <c r="NLP692" s="417"/>
      <c r="NLQ692" s="417"/>
      <c r="NLR692" s="417"/>
      <c r="NLS692" s="417"/>
      <c r="NLT692" s="417"/>
      <c r="NLU692" s="411"/>
      <c r="NLV692" s="443"/>
      <c r="NLW692" s="417"/>
      <c r="NLX692" s="417"/>
      <c r="NLY692" s="417"/>
      <c r="NLZ692" s="417"/>
      <c r="NMA692" s="417"/>
      <c r="NMB692" s="417"/>
      <c r="NMC692" s="417"/>
      <c r="NMD692" s="416"/>
      <c r="NME692" s="416"/>
      <c r="NMF692" s="416"/>
      <c r="NMG692" s="416"/>
      <c r="NMH692" s="416"/>
      <c r="NMI692" s="416"/>
      <c r="NMJ692" s="416"/>
      <c r="NMK692" s="416"/>
      <c r="NML692" s="416"/>
      <c r="NMM692" s="416"/>
      <c r="NMN692" s="416"/>
      <c r="NMO692" s="416"/>
      <c r="NMP692" s="416"/>
      <c r="NMQ692" s="416"/>
      <c r="NMR692" s="416"/>
      <c r="NMS692" s="416"/>
      <c r="NMT692" s="416"/>
      <c r="NMU692" s="416"/>
      <c r="NMV692" s="416"/>
      <c r="NMW692" s="416"/>
      <c r="NMX692" s="416"/>
      <c r="NMY692" s="416"/>
      <c r="NMZ692" s="416"/>
      <c r="NNA692" s="416"/>
      <c r="NNB692" s="416"/>
      <c r="NNC692" s="416"/>
      <c r="NND692" s="416"/>
      <c r="NNE692" s="416"/>
      <c r="NNF692" s="416"/>
      <c r="NNG692" s="416"/>
      <c r="NNH692" s="416"/>
      <c r="NNI692" s="416"/>
      <c r="NNJ692" s="416"/>
      <c r="NNK692" s="416"/>
      <c r="NNL692" s="416"/>
      <c r="NNM692" s="416"/>
      <c r="NNN692" s="416"/>
      <c r="NNO692" s="416"/>
      <c r="NNP692" s="416"/>
      <c r="NNQ692" s="416"/>
      <c r="NNR692" s="416"/>
      <c r="NNS692" s="416"/>
      <c r="NNT692" s="416"/>
      <c r="NNU692" s="416"/>
      <c r="NNV692" s="417"/>
      <c r="NNW692" s="417"/>
      <c r="NNX692" s="417"/>
      <c r="NNY692" s="417"/>
      <c r="NNZ692" s="417"/>
      <c r="NOA692" s="417"/>
      <c r="NOB692" s="417"/>
      <c r="NOC692" s="417"/>
      <c r="NOD692" s="417"/>
      <c r="NOE692" s="417"/>
      <c r="NOF692" s="417"/>
      <c r="NOG692" s="417"/>
      <c r="NOH692" s="417"/>
      <c r="NOI692" s="417"/>
      <c r="NOJ692" s="417"/>
      <c r="NOK692" s="417"/>
      <c r="NOL692" s="417"/>
      <c r="NOM692" s="417"/>
      <c r="NON692" s="417"/>
      <c r="NOO692" s="417"/>
      <c r="NOP692" s="417"/>
      <c r="NOQ692" s="417"/>
      <c r="NOR692" s="417"/>
      <c r="NOS692" s="417"/>
      <c r="NOT692" s="418"/>
      <c r="NOU692" s="418"/>
      <c r="NOV692" s="418"/>
      <c r="NOW692" s="418"/>
      <c r="NOX692" s="418"/>
      <c r="NOY692" s="417"/>
      <c r="NOZ692" s="417"/>
      <c r="NPA692" s="418"/>
      <c r="NPB692" s="418"/>
      <c r="NPC692" s="417"/>
      <c r="NPD692" s="417"/>
      <c r="NPE692" s="418"/>
      <c r="NPF692" s="418"/>
      <c r="NPG692" s="417"/>
      <c r="NPH692" s="417"/>
      <c r="NPI692" s="417"/>
      <c r="NPJ692" s="417"/>
      <c r="NPK692" s="417"/>
      <c r="NPL692" s="417"/>
      <c r="NPM692" s="417"/>
      <c r="NPN692" s="418"/>
      <c r="NPO692" s="418"/>
      <c r="NPP692" s="417"/>
      <c r="NPQ692" s="417"/>
      <c r="NPR692" s="418"/>
      <c r="NPS692" s="418"/>
      <c r="NPT692" s="417"/>
      <c r="NPU692" s="417"/>
      <c r="NPV692" s="417"/>
      <c r="NPW692" s="417"/>
      <c r="NPX692" s="417"/>
      <c r="NPY692" s="411"/>
      <c r="NPZ692" s="443"/>
      <c r="NQA692" s="417"/>
      <c r="NQB692" s="417"/>
      <c r="NQC692" s="417"/>
      <c r="NQD692" s="417"/>
      <c r="NQE692" s="417"/>
      <c r="NQF692" s="417"/>
      <c r="NQG692" s="417"/>
      <c r="NQH692" s="416"/>
      <c r="NQI692" s="416"/>
      <c r="NQJ692" s="416"/>
      <c r="NQK692" s="416"/>
      <c r="NQL692" s="416"/>
      <c r="NQM692" s="416"/>
      <c r="NQN692" s="416"/>
      <c r="NQO692" s="416"/>
      <c r="NQP692" s="416"/>
      <c r="NQQ692" s="416"/>
      <c r="NQR692" s="416"/>
      <c r="NQS692" s="416"/>
      <c r="NQT692" s="416"/>
      <c r="NQU692" s="416"/>
      <c r="NQV692" s="416"/>
      <c r="NQW692" s="416"/>
      <c r="NQX692" s="416"/>
      <c r="NQY692" s="416"/>
      <c r="NQZ692" s="416"/>
      <c r="NRA692" s="416"/>
      <c r="NRB692" s="416"/>
      <c r="NRC692" s="416"/>
      <c r="NRD692" s="416"/>
      <c r="NRE692" s="416"/>
      <c r="NRF692" s="416"/>
      <c r="NRG692" s="416"/>
      <c r="NRH692" s="416"/>
      <c r="NRI692" s="416"/>
      <c r="NRJ692" s="416"/>
      <c r="NRK692" s="416"/>
      <c r="NRL692" s="416"/>
      <c r="NRM692" s="416"/>
      <c r="NRN692" s="416"/>
      <c r="NRO692" s="416"/>
      <c r="NRP692" s="416"/>
      <c r="NRQ692" s="416"/>
      <c r="NRR692" s="416"/>
      <c r="NRS692" s="416"/>
      <c r="NRT692" s="416"/>
      <c r="NRU692" s="416"/>
      <c r="NRV692" s="416"/>
      <c r="NRW692" s="416"/>
      <c r="NRX692" s="416"/>
      <c r="NRY692" s="416"/>
      <c r="NRZ692" s="417"/>
      <c r="NSA692" s="417"/>
      <c r="NSB692" s="417"/>
      <c r="NSC692" s="417"/>
      <c r="NSD692" s="417"/>
      <c r="NSE692" s="417"/>
      <c r="NSF692" s="417"/>
      <c r="NSG692" s="417"/>
      <c r="NSH692" s="417"/>
      <c r="NSI692" s="417"/>
      <c r="NSJ692" s="417"/>
      <c r="NSK692" s="417"/>
      <c r="NSL692" s="417"/>
      <c r="NSM692" s="417"/>
      <c r="NSN692" s="417"/>
      <c r="NSO692" s="417"/>
      <c r="NSP692" s="417"/>
      <c r="NSQ692" s="417"/>
      <c r="NSR692" s="417"/>
      <c r="NSS692" s="417"/>
      <c r="NST692" s="417"/>
      <c r="NSU692" s="417"/>
      <c r="NSV692" s="417"/>
      <c r="NSW692" s="417"/>
      <c r="NSX692" s="418"/>
      <c r="NSY692" s="418"/>
      <c r="NSZ692" s="418"/>
      <c r="NTA692" s="418"/>
      <c r="NTB692" s="418"/>
      <c r="NTC692" s="417"/>
      <c r="NTD692" s="417"/>
      <c r="NTE692" s="418"/>
      <c r="NTF692" s="418"/>
      <c r="NTG692" s="417"/>
      <c r="NTH692" s="417"/>
      <c r="NTI692" s="418"/>
      <c r="NTJ692" s="418"/>
      <c r="NTK692" s="417"/>
      <c r="NTL692" s="417"/>
      <c r="NTM692" s="417"/>
      <c r="NTN692" s="417"/>
      <c r="NTO692" s="417"/>
      <c r="NTP692" s="417"/>
      <c r="NTQ692" s="417"/>
      <c r="NTR692" s="418"/>
      <c r="NTS692" s="418"/>
      <c r="NTT692" s="417"/>
      <c r="NTU692" s="417"/>
      <c r="NTV692" s="418"/>
      <c r="NTW692" s="418"/>
      <c r="NTX692" s="417"/>
      <c r="NTY692" s="417"/>
      <c r="NTZ692" s="417"/>
      <c r="NUA692" s="417"/>
      <c r="NUB692" s="417"/>
      <c r="NUC692" s="411"/>
      <c r="NUD692" s="443"/>
      <c r="NUE692" s="417"/>
      <c r="NUF692" s="417"/>
      <c r="NUG692" s="417"/>
      <c r="NUH692" s="417"/>
      <c r="NUI692" s="417"/>
      <c r="NUJ692" s="417"/>
      <c r="NUK692" s="417"/>
      <c r="NUL692" s="416"/>
      <c r="NUM692" s="416"/>
      <c r="NUN692" s="416"/>
      <c r="NUO692" s="416"/>
      <c r="NUP692" s="416"/>
      <c r="NUQ692" s="416"/>
      <c r="NUR692" s="416"/>
      <c r="NUS692" s="416"/>
      <c r="NUT692" s="416"/>
      <c r="NUU692" s="416"/>
      <c r="NUV692" s="416"/>
      <c r="NUW692" s="416"/>
      <c r="NUX692" s="416"/>
      <c r="NUY692" s="416"/>
      <c r="NUZ692" s="416"/>
      <c r="NVA692" s="416"/>
      <c r="NVB692" s="416"/>
      <c r="NVC692" s="416"/>
      <c r="NVD692" s="416"/>
      <c r="NVE692" s="416"/>
      <c r="NVF692" s="416"/>
      <c r="NVG692" s="416"/>
      <c r="NVH692" s="416"/>
      <c r="NVI692" s="416"/>
      <c r="NVJ692" s="416"/>
      <c r="NVK692" s="416"/>
      <c r="NVL692" s="416"/>
      <c r="NVM692" s="416"/>
      <c r="NVN692" s="416"/>
      <c r="NVO692" s="416"/>
      <c r="NVP692" s="416"/>
      <c r="NVQ692" s="416"/>
      <c r="NVR692" s="416"/>
      <c r="NVS692" s="416"/>
      <c r="NVT692" s="416"/>
      <c r="NVU692" s="416"/>
      <c r="NVV692" s="416"/>
      <c r="NVW692" s="416"/>
      <c r="NVX692" s="416"/>
      <c r="NVY692" s="416"/>
      <c r="NVZ692" s="416"/>
      <c r="NWA692" s="416"/>
      <c r="NWB692" s="416"/>
      <c r="NWC692" s="416"/>
      <c r="NWD692" s="417"/>
      <c r="NWE692" s="417"/>
      <c r="NWF692" s="417"/>
      <c r="NWG692" s="417"/>
      <c r="NWH692" s="417"/>
      <c r="NWI692" s="417"/>
      <c r="NWJ692" s="417"/>
      <c r="NWK692" s="417"/>
      <c r="NWL692" s="417"/>
      <c r="NWM692" s="417"/>
      <c r="NWN692" s="417"/>
      <c r="NWO692" s="417"/>
      <c r="NWP692" s="417"/>
      <c r="NWQ692" s="417"/>
      <c r="NWR692" s="417"/>
      <c r="NWS692" s="417"/>
      <c r="NWT692" s="417"/>
      <c r="NWU692" s="417"/>
      <c r="NWV692" s="417"/>
      <c r="NWW692" s="417"/>
      <c r="NWX692" s="417"/>
      <c r="NWY692" s="417"/>
      <c r="NWZ692" s="417"/>
      <c r="NXA692" s="417"/>
      <c r="NXB692" s="418"/>
      <c r="NXC692" s="418"/>
      <c r="NXD692" s="418"/>
      <c r="NXE692" s="418"/>
      <c r="NXF692" s="418"/>
      <c r="NXG692" s="417"/>
      <c r="NXH692" s="417"/>
      <c r="NXI692" s="418"/>
      <c r="NXJ692" s="418"/>
      <c r="NXK692" s="417"/>
      <c r="NXL692" s="417"/>
      <c r="NXM692" s="418"/>
      <c r="NXN692" s="418"/>
      <c r="NXO692" s="417"/>
      <c r="NXP692" s="417"/>
      <c r="NXQ692" s="417"/>
      <c r="NXR692" s="417"/>
      <c r="NXS692" s="417"/>
      <c r="NXT692" s="417"/>
      <c r="NXU692" s="417"/>
      <c r="NXV692" s="418"/>
      <c r="NXW692" s="418"/>
      <c r="NXX692" s="417"/>
      <c r="NXY692" s="417"/>
      <c r="NXZ692" s="418"/>
      <c r="NYA692" s="418"/>
      <c r="NYB692" s="417"/>
      <c r="NYC692" s="417"/>
      <c r="NYD692" s="417"/>
      <c r="NYE692" s="417"/>
      <c r="NYF692" s="417"/>
      <c r="NYG692" s="411"/>
      <c r="NYH692" s="443"/>
      <c r="NYI692" s="417"/>
      <c r="NYJ692" s="417"/>
      <c r="NYK692" s="417"/>
      <c r="NYL692" s="417"/>
      <c r="NYM692" s="417"/>
      <c r="NYN692" s="417"/>
      <c r="NYO692" s="417"/>
      <c r="NYP692" s="416"/>
      <c r="NYQ692" s="416"/>
      <c r="NYR692" s="416"/>
      <c r="NYS692" s="416"/>
      <c r="NYT692" s="416"/>
      <c r="NYU692" s="416"/>
      <c r="NYV692" s="416"/>
      <c r="NYW692" s="416"/>
      <c r="NYX692" s="416"/>
      <c r="NYY692" s="416"/>
      <c r="NYZ692" s="416"/>
      <c r="NZA692" s="416"/>
      <c r="NZB692" s="416"/>
      <c r="NZC692" s="416"/>
      <c r="NZD692" s="416"/>
      <c r="NZE692" s="416"/>
      <c r="NZF692" s="416"/>
      <c r="NZG692" s="416"/>
      <c r="NZH692" s="416"/>
      <c r="NZI692" s="416"/>
      <c r="NZJ692" s="416"/>
      <c r="NZK692" s="416"/>
      <c r="NZL692" s="416"/>
      <c r="NZM692" s="416"/>
      <c r="NZN692" s="416"/>
      <c r="NZO692" s="416"/>
      <c r="NZP692" s="416"/>
      <c r="NZQ692" s="416"/>
      <c r="NZR692" s="416"/>
      <c r="NZS692" s="416"/>
      <c r="NZT692" s="416"/>
      <c r="NZU692" s="416"/>
      <c r="NZV692" s="416"/>
      <c r="NZW692" s="416"/>
      <c r="NZX692" s="416"/>
      <c r="NZY692" s="416"/>
      <c r="NZZ692" s="416"/>
      <c r="OAA692" s="416"/>
      <c r="OAB692" s="416"/>
      <c r="OAC692" s="416"/>
      <c r="OAD692" s="416"/>
      <c r="OAE692" s="416"/>
      <c r="OAF692" s="416"/>
      <c r="OAG692" s="416"/>
      <c r="OAH692" s="417"/>
      <c r="OAI692" s="417"/>
      <c r="OAJ692" s="417"/>
      <c r="OAK692" s="417"/>
      <c r="OAL692" s="417"/>
      <c r="OAM692" s="417"/>
      <c r="OAN692" s="417"/>
      <c r="OAO692" s="417"/>
      <c r="OAP692" s="417"/>
      <c r="OAQ692" s="417"/>
      <c r="OAR692" s="417"/>
      <c r="OAS692" s="417"/>
      <c r="OAT692" s="417"/>
      <c r="OAU692" s="417"/>
      <c r="OAV692" s="417"/>
      <c r="OAW692" s="417"/>
      <c r="OAX692" s="417"/>
      <c r="OAY692" s="417"/>
      <c r="OAZ692" s="417"/>
      <c r="OBA692" s="417"/>
      <c r="OBB692" s="417"/>
      <c r="OBC692" s="417"/>
      <c r="OBD692" s="417"/>
      <c r="OBE692" s="417"/>
      <c r="OBF692" s="418"/>
      <c r="OBG692" s="418"/>
      <c r="OBH692" s="418"/>
      <c r="OBI692" s="418"/>
      <c r="OBJ692" s="418"/>
      <c r="OBK692" s="417"/>
      <c r="OBL692" s="417"/>
      <c r="OBM692" s="418"/>
      <c r="OBN692" s="418"/>
      <c r="OBO692" s="417"/>
      <c r="OBP692" s="417"/>
      <c r="OBQ692" s="418"/>
      <c r="OBR692" s="418"/>
      <c r="OBS692" s="417"/>
      <c r="OBT692" s="417"/>
      <c r="OBU692" s="417"/>
      <c r="OBV692" s="417"/>
      <c r="OBW692" s="417"/>
      <c r="OBX692" s="417"/>
      <c r="OBY692" s="417"/>
      <c r="OBZ692" s="418"/>
      <c r="OCA692" s="418"/>
      <c r="OCB692" s="417"/>
      <c r="OCC692" s="417"/>
      <c r="OCD692" s="418"/>
      <c r="OCE692" s="418"/>
      <c r="OCF692" s="417"/>
      <c r="OCG692" s="417"/>
      <c r="OCH692" s="417"/>
      <c r="OCI692" s="417"/>
      <c r="OCJ692" s="417"/>
      <c r="OCK692" s="411"/>
      <c r="OCL692" s="443"/>
      <c r="OCM692" s="417"/>
      <c r="OCN692" s="417"/>
      <c r="OCO692" s="417"/>
      <c r="OCP692" s="417"/>
      <c r="OCQ692" s="417"/>
      <c r="OCR692" s="417"/>
      <c r="OCS692" s="417"/>
      <c r="OCT692" s="416"/>
      <c r="OCU692" s="416"/>
      <c r="OCV692" s="416"/>
      <c r="OCW692" s="416"/>
      <c r="OCX692" s="416"/>
      <c r="OCY692" s="416"/>
      <c r="OCZ692" s="416"/>
      <c r="ODA692" s="416"/>
      <c r="ODB692" s="416"/>
      <c r="ODC692" s="416"/>
      <c r="ODD692" s="416"/>
      <c r="ODE692" s="416"/>
      <c r="ODF692" s="416"/>
      <c r="ODG692" s="416"/>
      <c r="ODH692" s="416"/>
      <c r="ODI692" s="416"/>
      <c r="ODJ692" s="416"/>
      <c r="ODK692" s="416"/>
      <c r="ODL692" s="416"/>
      <c r="ODM692" s="416"/>
      <c r="ODN692" s="416"/>
      <c r="ODO692" s="416"/>
      <c r="ODP692" s="416"/>
      <c r="ODQ692" s="416"/>
      <c r="ODR692" s="416"/>
      <c r="ODS692" s="416"/>
      <c r="ODT692" s="416"/>
      <c r="ODU692" s="416"/>
      <c r="ODV692" s="416"/>
      <c r="ODW692" s="416"/>
      <c r="ODX692" s="416"/>
      <c r="ODY692" s="416"/>
      <c r="ODZ692" s="416"/>
      <c r="OEA692" s="416"/>
      <c r="OEB692" s="416"/>
      <c r="OEC692" s="416"/>
      <c r="OED692" s="416"/>
      <c r="OEE692" s="416"/>
      <c r="OEF692" s="416"/>
      <c r="OEG692" s="416"/>
      <c r="OEH692" s="416"/>
      <c r="OEI692" s="416"/>
      <c r="OEJ692" s="416"/>
      <c r="OEK692" s="416"/>
      <c r="OEL692" s="417"/>
      <c r="OEM692" s="417"/>
      <c r="OEN692" s="417"/>
      <c r="OEO692" s="417"/>
      <c r="OEP692" s="417"/>
      <c r="OEQ692" s="417"/>
      <c r="OER692" s="417"/>
      <c r="OES692" s="417"/>
      <c r="OET692" s="417"/>
      <c r="OEU692" s="417"/>
      <c r="OEV692" s="417"/>
      <c r="OEW692" s="417"/>
      <c r="OEX692" s="417"/>
      <c r="OEY692" s="417"/>
      <c r="OEZ692" s="417"/>
      <c r="OFA692" s="417"/>
      <c r="OFB692" s="417"/>
      <c r="OFC692" s="417"/>
      <c r="OFD692" s="417"/>
      <c r="OFE692" s="417"/>
      <c r="OFF692" s="417"/>
      <c r="OFG692" s="417"/>
      <c r="OFH692" s="417"/>
      <c r="OFI692" s="417"/>
      <c r="OFJ692" s="418"/>
      <c r="OFK692" s="418"/>
      <c r="OFL692" s="418"/>
      <c r="OFM692" s="418"/>
      <c r="OFN692" s="418"/>
      <c r="OFO692" s="417"/>
      <c r="OFP692" s="417"/>
      <c r="OFQ692" s="418"/>
      <c r="OFR692" s="418"/>
      <c r="OFS692" s="417"/>
      <c r="OFT692" s="417"/>
      <c r="OFU692" s="418"/>
      <c r="OFV692" s="418"/>
      <c r="OFW692" s="417"/>
      <c r="OFX692" s="417"/>
      <c r="OFY692" s="417"/>
      <c r="OFZ692" s="417"/>
      <c r="OGA692" s="417"/>
      <c r="OGB692" s="417"/>
      <c r="OGC692" s="417"/>
      <c r="OGD692" s="418"/>
      <c r="OGE692" s="418"/>
      <c r="OGF692" s="417"/>
      <c r="OGG692" s="417"/>
      <c r="OGH692" s="418"/>
      <c r="OGI692" s="418"/>
      <c r="OGJ692" s="417"/>
      <c r="OGK692" s="417"/>
      <c r="OGL692" s="417"/>
      <c r="OGM692" s="417"/>
      <c r="OGN692" s="417"/>
      <c r="OGO692" s="411"/>
      <c r="OGP692" s="443"/>
      <c r="OGQ692" s="417"/>
      <c r="OGR692" s="417"/>
      <c r="OGS692" s="417"/>
      <c r="OGT692" s="417"/>
      <c r="OGU692" s="417"/>
      <c r="OGV692" s="417"/>
      <c r="OGW692" s="417"/>
      <c r="OGX692" s="416"/>
      <c r="OGY692" s="416"/>
      <c r="OGZ692" s="416"/>
      <c r="OHA692" s="416"/>
      <c r="OHB692" s="416"/>
      <c r="OHC692" s="416"/>
      <c r="OHD692" s="416"/>
      <c r="OHE692" s="416"/>
      <c r="OHF692" s="416"/>
      <c r="OHG692" s="416"/>
      <c r="OHH692" s="416"/>
      <c r="OHI692" s="416"/>
      <c r="OHJ692" s="416"/>
      <c r="OHK692" s="416"/>
      <c r="OHL692" s="416"/>
      <c r="OHM692" s="416"/>
      <c r="OHN692" s="416"/>
      <c r="OHO692" s="416"/>
      <c r="OHP692" s="416"/>
      <c r="OHQ692" s="416"/>
      <c r="OHR692" s="416"/>
      <c r="OHS692" s="416"/>
      <c r="OHT692" s="416"/>
      <c r="OHU692" s="416"/>
      <c r="OHV692" s="416"/>
      <c r="OHW692" s="416"/>
      <c r="OHX692" s="416"/>
      <c r="OHY692" s="416"/>
      <c r="OHZ692" s="416"/>
      <c r="OIA692" s="416"/>
      <c r="OIB692" s="416"/>
      <c r="OIC692" s="416"/>
      <c r="OID692" s="416"/>
      <c r="OIE692" s="416"/>
      <c r="OIF692" s="416"/>
      <c r="OIG692" s="416"/>
      <c r="OIH692" s="416"/>
      <c r="OII692" s="416"/>
      <c r="OIJ692" s="416"/>
      <c r="OIK692" s="416"/>
      <c r="OIL692" s="416"/>
      <c r="OIM692" s="416"/>
      <c r="OIN692" s="416"/>
      <c r="OIO692" s="416"/>
      <c r="OIP692" s="417"/>
      <c r="OIQ692" s="417"/>
      <c r="OIR692" s="417"/>
      <c r="OIS692" s="417"/>
      <c r="OIT692" s="417"/>
      <c r="OIU692" s="417"/>
      <c r="OIV692" s="417"/>
      <c r="OIW692" s="417"/>
      <c r="OIX692" s="417"/>
      <c r="OIY692" s="417"/>
      <c r="OIZ692" s="417"/>
      <c r="OJA692" s="417"/>
      <c r="OJB692" s="417"/>
      <c r="OJC692" s="417"/>
      <c r="OJD692" s="417"/>
      <c r="OJE692" s="417"/>
      <c r="OJF692" s="417"/>
      <c r="OJG692" s="417"/>
      <c r="OJH692" s="417"/>
      <c r="OJI692" s="417"/>
      <c r="OJJ692" s="417"/>
      <c r="OJK692" s="417"/>
      <c r="OJL692" s="417"/>
      <c r="OJM692" s="417"/>
      <c r="OJN692" s="418"/>
      <c r="OJO692" s="418"/>
      <c r="OJP692" s="418"/>
      <c r="OJQ692" s="418"/>
      <c r="OJR692" s="418"/>
      <c r="OJS692" s="417"/>
      <c r="OJT692" s="417"/>
      <c r="OJU692" s="418"/>
      <c r="OJV692" s="418"/>
      <c r="OJW692" s="417"/>
      <c r="OJX692" s="417"/>
      <c r="OJY692" s="418"/>
      <c r="OJZ692" s="418"/>
      <c r="OKA692" s="417"/>
      <c r="OKB692" s="417"/>
      <c r="OKC692" s="417"/>
      <c r="OKD692" s="417"/>
      <c r="OKE692" s="417"/>
      <c r="OKF692" s="417"/>
      <c r="OKG692" s="417"/>
      <c r="OKH692" s="418"/>
      <c r="OKI692" s="418"/>
      <c r="OKJ692" s="417"/>
      <c r="OKK692" s="417"/>
      <c r="OKL692" s="418"/>
      <c r="OKM692" s="418"/>
      <c r="OKN692" s="417"/>
      <c r="OKO692" s="417"/>
      <c r="OKP692" s="417"/>
      <c r="OKQ692" s="417"/>
      <c r="OKR692" s="417"/>
      <c r="OKS692" s="411"/>
      <c r="OKT692" s="443"/>
      <c r="OKU692" s="417"/>
      <c r="OKV692" s="417"/>
      <c r="OKW692" s="417"/>
      <c r="OKX692" s="417"/>
      <c r="OKY692" s="417"/>
      <c r="OKZ692" s="417"/>
      <c r="OLA692" s="417"/>
      <c r="OLB692" s="416"/>
      <c r="OLC692" s="416"/>
      <c r="OLD692" s="416"/>
      <c r="OLE692" s="416"/>
      <c r="OLF692" s="416"/>
      <c r="OLG692" s="416"/>
      <c r="OLH692" s="416"/>
      <c r="OLI692" s="416"/>
      <c r="OLJ692" s="416"/>
      <c r="OLK692" s="416"/>
      <c r="OLL692" s="416"/>
      <c r="OLM692" s="416"/>
      <c r="OLN692" s="416"/>
      <c r="OLO692" s="416"/>
      <c r="OLP692" s="416"/>
      <c r="OLQ692" s="416"/>
      <c r="OLR692" s="416"/>
      <c r="OLS692" s="416"/>
      <c r="OLT692" s="416"/>
      <c r="OLU692" s="416"/>
      <c r="OLV692" s="416"/>
      <c r="OLW692" s="416"/>
      <c r="OLX692" s="416"/>
      <c r="OLY692" s="416"/>
      <c r="OLZ692" s="416"/>
      <c r="OMA692" s="416"/>
      <c r="OMB692" s="416"/>
      <c r="OMC692" s="416"/>
      <c r="OMD692" s="416"/>
      <c r="OME692" s="416"/>
      <c r="OMF692" s="416"/>
      <c r="OMG692" s="416"/>
      <c r="OMH692" s="416"/>
      <c r="OMI692" s="416"/>
      <c r="OMJ692" s="416"/>
      <c r="OMK692" s="416"/>
      <c r="OML692" s="416"/>
      <c r="OMM692" s="416"/>
      <c r="OMN692" s="416"/>
      <c r="OMO692" s="416"/>
      <c r="OMP692" s="416"/>
      <c r="OMQ692" s="416"/>
      <c r="OMR692" s="416"/>
      <c r="OMS692" s="416"/>
      <c r="OMT692" s="417"/>
      <c r="OMU692" s="417"/>
      <c r="OMV692" s="417"/>
      <c r="OMW692" s="417"/>
      <c r="OMX692" s="417"/>
      <c r="OMY692" s="417"/>
      <c r="OMZ692" s="417"/>
      <c r="ONA692" s="417"/>
      <c r="ONB692" s="417"/>
      <c r="ONC692" s="417"/>
      <c r="OND692" s="417"/>
      <c r="ONE692" s="417"/>
      <c r="ONF692" s="417"/>
      <c r="ONG692" s="417"/>
      <c r="ONH692" s="417"/>
      <c r="ONI692" s="417"/>
      <c r="ONJ692" s="417"/>
      <c r="ONK692" s="417"/>
      <c r="ONL692" s="417"/>
      <c r="ONM692" s="417"/>
      <c r="ONN692" s="417"/>
      <c r="ONO692" s="417"/>
      <c r="ONP692" s="417"/>
      <c r="ONQ692" s="417"/>
      <c r="ONR692" s="418"/>
      <c r="ONS692" s="418"/>
      <c r="ONT692" s="418"/>
      <c r="ONU692" s="418"/>
      <c r="ONV692" s="418"/>
      <c r="ONW692" s="417"/>
      <c r="ONX692" s="417"/>
      <c r="ONY692" s="418"/>
      <c r="ONZ692" s="418"/>
      <c r="OOA692" s="417"/>
      <c r="OOB692" s="417"/>
      <c r="OOC692" s="418"/>
      <c r="OOD692" s="418"/>
      <c r="OOE692" s="417"/>
      <c r="OOF692" s="417"/>
      <c r="OOG692" s="417"/>
      <c r="OOH692" s="417"/>
      <c r="OOI692" s="417"/>
      <c r="OOJ692" s="417"/>
      <c r="OOK692" s="417"/>
      <c r="OOL692" s="418"/>
      <c r="OOM692" s="418"/>
      <c r="OON692" s="417"/>
      <c r="OOO692" s="417"/>
      <c r="OOP692" s="418"/>
      <c r="OOQ692" s="418"/>
      <c r="OOR692" s="417"/>
      <c r="OOS692" s="417"/>
      <c r="OOT692" s="417"/>
      <c r="OOU692" s="417"/>
      <c r="OOV692" s="417"/>
      <c r="OOW692" s="411"/>
      <c r="OOX692" s="443"/>
      <c r="OOY692" s="417"/>
      <c r="OOZ692" s="417"/>
      <c r="OPA692" s="417"/>
      <c r="OPB692" s="417"/>
      <c r="OPC692" s="417"/>
      <c r="OPD692" s="417"/>
      <c r="OPE692" s="417"/>
      <c r="OPF692" s="416"/>
      <c r="OPG692" s="416"/>
      <c r="OPH692" s="416"/>
      <c r="OPI692" s="416"/>
      <c r="OPJ692" s="416"/>
      <c r="OPK692" s="416"/>
      <c r="OPL692" s="416"/>
      <c r="OPM692" s="416"/>
      <c r="OPN692" s="416"/>
      <c r="OPO692" s="416"/>
      <c r="OPP692" s="416"/>
      <c r="OPQ692" s="416"/>
      <c r="OPR692" s="416"/>
      <c r="OPS692" s="416"/>
      <c r="OPT692" s="416"/>
      <c r="OPU692" s="416"/>
      <c r="OPV692" s="416"/>
      <c r="OPW692" s="416"/>
      <c r="OPX692" s="416"/>
      <c r="OPY692" s="416"/>
      <c r="OPZ692" s="416"/>
      <c r="OQA692" s="416"/>
      <c r="OQB692" s="416"/>
      <c r="OQC692" s="416"/>
      <c r="OQD692" s="416"/>
      <c r="OQE692" s="416"/>
      <c r="OQF692" s="416"/>
      <c r="OQG692" s="416"/>
      <c r="OQH692" s="416"/>
      <c r="OQI692" s="416"/>
      <c r="OQJ692" s="416"/>
      <c r="OQK692" s="416"/>
      <c r="OQL692" s="416"/>
      <c r="OQM692" s="416"/>
      <c r="OQN692" s="416"/>
      <c r="OQO692" s="416"/>
      <c r="OQP692" s="416"/>
      <c r="OQQ692" s="416"/>
      <c r="OQR692" s="416"/>
      <c r="OQS692" s="416"/>
      <c r="OQT692" s="416"/>
      <c r="OQU692" s="416"/>
      <c r="OQV692" s="416"/>
      <c r="OQW692" s="416"/>
      <c r="OQX692" s="417"/>
      <c r="OQY692" s="417"/>
      <c r="OQZ692" s="417"/>
      <c r="ORA692" s="417"/>
      <c r="ORB692" s="417"/>
      <c r="ORC692" s="417"/>
      <c r="ORD692" s="417"/>
      <c r="ORE692" s="417"/>
      <c r="ORF692" s="417"/>
      <c r="ORG692" s="417"/>
      <c r="ORH692" s="417"/>
      <c r="ORI692" s="417"/>
      <c r="ORJ692" s="417"/>
      <c r="ORK692" s="417"/>
      <c r="ORL692" s="417"/>
      <c r="ORM692" s="417"/>
      <c r="ORN692" s="417"/>
      <c r="ORO692" s="417"/>
      <c r="ORP692" s="417"/>
      <c r="ORQ692" s="417"/>
      <c r="ORR692" s="417"/>
      <c r="ORS692" s="417"/>
      <c r="ORT692" s="417"/>
      <c r="ORU692" s="417"/>
      <c r="ORV692" s="418"/>
      <c r="ORW692" s="418"/>
      <c r="ORX692" s="418"/>
      <c r="ORY692" s="418"/>
      <c r="ORZ692" s="418"/>
      <c r="OSA692" s="417"/>
      <c r="OSB692" s="417"/>
      <c r="OSC692" s="418"/>
      <c r="OSD692" s="418"/>
      <c r="OSE692" s="417"/>
      <c r="OSF692" s="417"/>
      <c r="OSG692" s="418"/>
      <c r="OSH692" s="418"/>
      <c r="OSI692" s="417"/>
      <c r="OSJ692" s="417"/>
      <c r="OSK692" s="417"/>
      <c r="OSL692" s="417"/>
      <c r="OSM692" s="417"/>
      <c r="OSN692" s="417"/>
      <c r="OSO692" s="417"/>
      <c r="OSP692" s="418"/>
      <c r="OSQ692" s="418"/>
      <c r="OSR692" s="417"/>
      <c r="OSS692" s="417"/>
      <c r="OST692" s="418"/>
      <c r="OSU692" s="418"/>
      <c r="OSV692" s="417"/>
      <c r="OSW692" s="417"/>
      <c r="OSX692" s="417"/>
      <c r="OSY692" s="417"/>
      <c r="OSZ692" s="417"/>
      <c r="OTA692" s="411"/>
      <c r="OTB692" s="443"/>
      <c r="OTC692" s="417"/>
      <c r="OTD692" s="417"/>
      <c r="OTE692" s="417"/>
      <c r="OTF692" s="417"/>
      <c r="OTG692" s="417"/>
      <c r="OTH692" s="417"/>
      <c r="OTI692" s="417"/>
      <c r="OTJ692" s="416"/>
      <c r="OTK692" s="416"/>
      <c r="OTL692" s="416"/>
      <c r="OTM692" s="416"/>
      <c r="OTN692" s="416"/>
      <c r="OTO692" s="416"/>
      <c r="OTP692" s="416"/>
      <c r="OTQ692" s="416"/>
      <c r="OTR692" s="416"/>
      <c r="OTS692" s="416"/>
      <c r="OTT692" s="416"/>
      <c r="OTU692" s="416"/>
      <c r="OTV692" s="416"/>
      <c r="OTW692" s="416"/>
      <c r="OTX692" s="416"/>
      <c r="OTY692" s="416"/>
      <c r="OTZ692" s="416"/>
      <c r="OUA692" s="416"/>
      <c r="OUB692" s="416"/>
      <c r="OUC692" s="416"/>
      <c r="OUD692" s="416"/>
      <c r="OUE692" s="416"/>
      <c r="OUF692" s="416"/>
      <c r="OUG692" s="416"/>
      <c r="OUH692" s="416"/>
      <c r="OUI692" s="416"/>
      <c r="OUJ692" s="416"/>
      <c r="OUK692" s="416"/>
      <c r="OUL692" s="416"/>
      <c r="OUM692" s="416"/>
      <c r="OUN692" s="416"/>
      <c r="OUO692" s="416"/>
      <c r="OUP692" s="416"/>
      <c r="OUQ692" s="416"/>
      <c r="OUR692" s="416"/>
      <c r="OUS692" s="416"/>
      <c r="OUT692" s="416"/>
      <c r="OUU692" s="416"/>
      <c r="OUV692" s="416"/>
      <c r="OUW692" s="416"/>
      <c r="OUX692" s="416"/>
      <c r="OUY692" s="416"/>
      <c r="OUZ692" s="416"/>
      <c r="OVA692" s="416"/>
      <c r="OVB692" s="417"/>
      <c r="OVC692" s="417"/>
      <c r="OVD692" s="417"/>
      <c r="OVE692" s="417"/>
      <c r="OVF692" s="417"/>
      <c r="OVG692" s="417"/>
      <c r="OVH692" s="417"/>
      <c r="OVI692" s="417"/>
      <c r="OVJ692" s="417"/>
      <c r="OVK692" s="417"/>
      <c r="OVL692" s="417"/>
      <c r="OVM692" s="417"/>
      <c r="OVN692" s="417"/>
      <c r="OVO692" s="417"/>
      <c r="OVP692" s="417"/>
      <c r="OVQ692" s="417"/>
      <c r="OVR692" s="417"/>
      <c r="OVS692" s="417"/>
      <c r="OVT692" s="417"/>
      <c r="OVU692" s="417"/>
      <c r="OVV692" s="417"/>
      <c r="OVW692" s="417"/>
      <c r="OVX692" s="417"/>
      <c r="OVY692" s="417"/>
      <c r="OVZ692" s="418"/>
      <c r="OWA692" s="418"/>
      <c r="OWB692" s="418"/>
      <c r="OWC692" s="418"/>
      <c r="OWD692" s="418"/>
      <c r="OWE692" s="417"/>
      <c r="OWF692" s="417"/>
      <c r="OWG692" s="418"/>
      <c r="OWH692" s="418"/>
      <c r="OWI692" s="417"/>
      <c r="OWJ692" s="417"/>
      <c r="OWK692" s="418"/>
      <c r="OWL692" s="418"/>
      <c r="OWM692" s="417"/>
      <c r="OWN692" s="417"/>
      <c r="OWO692" s="417"/>
      <c r="OWP692" s="417"/>
      <c r="OWQ692" s="417"/>
      <c r="OWR692" s="417"/>
      <c r="OWS692" s="417"/>
      <c r="OWT692" s="418"/>
      <c r="OWU692" s="418"/>
      <c r="OWV692" s="417"/>
      <c r="OWW692" s="417"/>
      <c r="OWX692" s="418"/>
      <c r="OWY692" s="418"/>
      <c r="OWZ692" s="417"/>
      <c r="OXA692" s="417"/>
      <c r="OXB692" s="417"/>
      <c r="OXC692" s="417"/>
      <c r="OXD692" s="417"/>
      <c r="OXE692" s="411"/>
      <c r="OXF692" s="443"/>
      <c r="OXG692" s="417"/>
      <c r="OXH692" s="417"/>
      <c r="OXI692" s="417"/>
      <c r="OXJ692" s="417"/>
      <c r="OXK692" s="417"/>
      <c r="OXL692" s="417"/>
      <c r="OXM692" s="417"/>
      <c r="OXN692" s="416"/>
      <c r="OXO692" s="416"/>
      <c r="OXP692" s="416"/>
      <c r="OXQ692" s="416"/>
      <c r="OXR692" s="416"/>
      <c r="OXS692" s="416"/>
      <c r="OXT692" s="416"/>
      <c r="OXU692" s="416"/>
      <c r="OXV692" s="416"/>
      <c r="OXW692" s="416"/>
      <c r="OXX692" s="416"/>
      <c r="OXY692" s="416"/>
      <c r="OXZ692" s="416"/>
      <c r="OYA692" s="416"/>
      <c r="OYB692" s="416"/>
      <c r="OYC692" s="416"/>
      <c r="OYD692" s="416"/>
      <c r="OYE692" s="416"/>
      <c r="OYF692" s="416"/>
      <c r="OYG692" s="416"/>
      <c r="OYH692" s="416"/>
      <c r="OYI692" s="416"/>
      <c r="OYJ692" s="416"/>
      <c r="OYK692" s="416"/>
      <c r="OYL692" s="416"/>
      <c r="OYM692" s="416"/>
      <c r="OYN692" s="416"/>
      <c r="OYO692" s="416"/>
      <c r="OYP692" s="416"/>
      <c r="OYQ692" s="416"/>
      <c r="OYR692" s="416"/>
      <c r="OYS692" s="416"/>
      <c r="OYT692" s="416"/>
      <c r="OYU692" s="416"/>
      <c r="OYV692" s="416"/>
      <c r="OYW692" s="416"/>
      <c r="OYX692" s="416"/>
      <c r="OYY692" s="416"/>
      <c r="OYZ692" s="416"/>
      <c r="OZA692" s="416"/>
      <c r="OZB692" s="416"/>
      <c r="OZC692" s="416"/>
      <c r="OZD692" s="416"/>
      <c r="OZE692" s="416"/>
      <c r="OZF692" s="417"/>
      <c r="OZG692" s="417"/>
      <c r="OZH692" s="417"/>
      <c r="OZI692" s="417"/>
      <c r="OZJ692" s="417"/>
      <c r="OZK692" s="417"/>
      <c r="OZL692" s="417"/>
      <c r="OZM692" s="417"/>
      <c r="OZN692" s="417"/>
      <c r="OZO692" s="417"/>
      <c r="OZP692" s="417"/>
      <c r="OZQ692" s="417"/>
      <c r="OZR692" s="417"/>
      <c r="OZS692" s="417"/>
      <c r="OZT692" s="417"/>
      <c r="OZU692" s="417"/>
      <c r="OZV692" s="417"/>
      <c r="OZW692" s="417"/>
      <c r="OZX692" s="417"/>
      <c r="OZY692" s="417"/>
      <c r="OZZ692" s="417"/>
      <c r="PAA692" s="417"/>
      <c r="PAB692" s="417"/>
      <c r="PAC692" s="417"/>
      <c r="PAD692" s="418"/>
      <c r="PAE692" s="418"/>
      <c r="PAF692" s="418"/>
      <c r="PAG692" s="418"/>
      <c r="PAH692" s="418"/>
      <c r="PAI692" s="417"/>
      <c r="PAJ692" s="417"/>
      <c r="PAK692" s="418"/>
      <c r="PAL692" s="418"/>
      <c r="PAM692" s="417"/>
      <c r="PAN692" s="417"/>
      <c r="PAO692" s="418"/>
      <c r="PAP692" s="418"/>
      <c r="PAQ692" s="417"/>
      <c r="PAR692" s="417"/>
      <c r="PAS692" s="417"/>
      <c r="PAT692" s="417"/>
      <c r="PAU692" s="417"/>
      <c r="PAV692" s="417"/>
      <c r="PAW692" s="417"/>
      <c r="PAX692" s="418"/>
      <c r="PAY692" s="418"/>
      <c r="PAZ692" s="417"/>
      <c r="PBA692" s="417"/>
      <c r="PBB692" s="418"/>
      <c r="PBC692" s="418"/>
      <c r="PBD692" s="417"/>
      <c r="PBE692" s="417"/>
      <c r="PBF692" s="417"/>
      <c r="PBG692" s="417"/>
      <c r="PBH692" s="417"/>
      <c r="PBI692" s="411"/>
      <c r="PBJ692" s="443"/>
      <c r="PBK692" s="417"/>
      <c r="PBL692" s="417"/>
      <c r="PBM692" s="417"/>
      <c r="PBN692" s="417"/>
      <c r="PBO692" s="417"/>
      <c r="PBP692" s="417"/>
      <c r="PBQ692" s="417"/>
      <c r="PBR692" s="416"/>
      <c r="PBS692" s="416"/>
      <c r="PBT692" s="416"/>
      <c r="PBU692" s="416"/>
      <c r="PBV692" s="416"/>
      <c r="PBW692" s="416"/>
      <c r="PBX692" s="416"/>
      <c r="PBY692" s="416"/>
      <c r="PBZ692" s="416"/>
      <c r="PCA692" s="416"/>
      <c r="PCB692" s="416"/>
      <c r="PCC692" s="416"/>
      <c r="PCD692" s="416"/>
      <c r="PCE692" s="416"/>
      <c r="PCF692" s="416"/>
      <c r="PCG692" s="416"/>
      <c r="PCH692" s="416"/>
      <c r="PCI692" s="416"/>
      <c r="PCJ692" s="416"/>
      <c r="PCK692" s="416"/>
      <c r="PCL692" s="416"/>
      <c r="PCM692" s="416"/>
      <c r="PCN692" s="416"/>
      <c r="PCO692" s="416"/>
      <c r="PCP692" s="416"/>
      <c r="PCQ692" s="416"/>
      <c r="PCR692" s="416"/>
      <c r="PCS692" s="416"/>
      <c r="PCT692" s="416"/>
      <c r="PCU692" s="416"/>
      <c r="PCV692" s="416"/>
      <c r="PCW692" s="416"/>
      <c r="PCX692" s="416"/>
      <c r="PCY692" s="416"/>
      <c r="PCZ692" s="416"/>
      <c r="PDA692" s="416"/>
      <c r="PDB692" s="416"/>
      <c r="PDC692" s="416"/>
      <c r="PDD692" s="416"/>
      <c r="PDE692" s="416"/>
      <c r="PDF692" s="416"/>
      <c r="PDG692" s="416"/>
      <c r="PDH692" s="416"/>
      <c r="PDI692" s="416"/>
      <c r="PDJ692" s="417"/>
      <c r="PDK692" s="417"/>
      <c r="PDL692" s="417"/>
      <c r="PDM692" s="417"/>
      <c r="PDN692" s="417"/>
      <c r="PDO692" s="417"/>
      <c r="PDP692" s="417"/>
      <c r="PDQ692" s="417"/>
      <c r="PDR692" s="417"/>
      <c r="PDS692" s="417"/>
      <c r="PDT692" s="417"/>
      <c r="PDU692" s="417"/>
      <c r="PDV692" s="417"/>
      <c r="PDW692" s="417"/>
      <c r="PDX692" s="417"/>
      <c r="PDY692" s="417"/>
      <c r="PDZ692" s="417"/>
      <c r="PEA692" s="417"/>
      <c r="PEB692" s="417"/>
      <c r="PEC692" s="417"/>
      <c r="PED692" s="417"/>
      <c r="PEE692" s="417"/>
      <c r="PEF692" s="417"/>
      <c r="PEG692" s="417"/>
      <c r="PEH692" s="418"/>
      <c r="PEI692" s="418"/>
      <c r="PEJ692" s="418"/>
      <c r="PEK692" s="418"/>
      <c r="PEL692" s="418"/>
      <c r="PEM692" s="417"/>
      <c r="PEN692" s="417"/>
      <c r="PEO692" s="418"/>
      <c r="PEP692" s="418"/>
      <c r="PEQ692" s="417"/>
      <c r="PER692" s="417"/>
      <c r="PES692" s="418"/>
      <c r="PET692" s="418"/>
      <c r="PEU692" s="417"/>
      <c r="PEV692" s="417"/>
      <c r="PEW692" s="417"/>
      <c r="PEX692" s="417"/>
      <c r="PEY692" s="417"/>
      <c r="PEZ692" s="417"/>
      <c r="PFA692" s="417"/>
      <c r="PFB692" s="418"/>
      <c r="PFC692" s="418"/>
      <c r="PFD692" s="417"/>
      <c r="PFE692" s="417"/>
      <c r="PFF692" s="418"/>
      <c r="PFG692" s="418"/>
      <c r="PFH692" s="417"/>
      <c r="PFI692" s="417"/>
      <c r="PFJ692" s="417"/>
      <c r="PFK692" s="417"/>
      <c r="PFL692" s="417"/>
      <c r="PFM692" s="411"/>
      <c r="PFN692" s="443"/>
      <c r="PFO692" s="417"/>
      <c r="PFP692" s="417"/>
      <c r="PFQ692" s="417"/>
      <c r="PFR692" s="417"/>
      <c r="PFS692" s="417"/>
      <c r="PFT692" s="417"/>
      <c r="PFU692" s="417"/>
      <c r="PFV692" s="416"/>
      <c r="PFW692" s="416"/>
      <c r="PFX692" s="416"/>
      <c r="PFY692" s="416"/>
      <c r="PFZ692" s="416"/>
      <c r="PGA692" s="416"/>
      <c r="PGB692" s="416"/>
      <c r="PGC692" s="416"/>
      <c r="PGD692" s="416"/>
      <c r="PGE692" s="416"/>
      <c r="PGF692" s="416"/>
      <c r="PGG692" s="416"/>
      <c r="PGH692" s="416"/>
      <c r="PGI692" s="416"/>
      <c r="PGJ692" s="416"/>
      <c r="PGK692" s="416"/>
      <c r="PGL692" s="416"/>
      <c r="PGM692" s="416"/>
      <c r="PGN692" s="416"/>
      <c r="PGO692" s="416"/>
      <c r="PGP692" s="416"/>
      <c r="PGQ692" s="416"/>
      <c r="PGR692" s="416"/>
      <c r="PGS692" s="416"/>
      <c r="PGT692" s="416"/>
      <c r="PGU692" s="416"/>
      <c r="PGV692" s="416"/>
      <c r="PGW692" s="416"/>
      <c r="PGX692" s="416"/>
      <c r="PGY692" s="416"/>
      <c r="PGZ692" s="416"/>
      <c r="PHA692" s="416"/>
      <c r="PHB692" s="416"/>
      <c r="PHC692" s="416"/>
      <c r="PHD692" s="416"/>
      <c r="PHE692" s="416"/>
      <c r="PHF692" s="416"/>
      <c r="PHG692" s="416"/>
      <c r="PHH692" s="416"/>
      <c r="PHI692" s="416"/>
      <c r="PHJ692" s="416"/>
      <c r="PHK692" s="416"/>
      <c r="PHL692" s="416"/>
      <c r="PHM692" s="416"/>
      <c r="PHN692" s="417"/>
      <c r="PHO692" s="417"/>
      <c r="PHP692" s="417"/>
      <c r="PHQ692" s="417"/>
      <c r="PHR692" s="417"/>
      <c r="PHS692" s="417"/>
      <c r="PHT692" s="417"/>
      <c r="PHU692" s="417"/>
      <c r="PHV692" s="417"/>
      <c r="PHW692" s="417"/>
      <c r="PHX692" s="417"/>
      <c r="PHY692" s="417"/>
      <c r="PHZ692" s="417"/>
      <c r="PIA692" s="417"/>
      <c r="PIB692" s="417"/>
      <c r="PIC692" s="417"/>
      <c r="PID692" s="417"/>
      <c r="PIE692" s="417"/>
      <c r="PIF692" s="417"/>
      <c r="PIG692" s="417"/>
      <c r="PIH692" s="417"/>
      <c r="PII692" s="417"/>
      <c r="PIJ692" s="417"/>
      <c r="PIK692" s="417"/>
      <c r="PIL692" s="418"/>
      <c r="PIM692" s="418"/>
      <c r="PIN692" s="418"/>
      <c r="PIO692" s="418"/>
      <c r="PIP692" s="418"/>
      <c r="PIQ692" s="417"/>
      <c r="PIR692" s="417"/>
      <c r="PIS692" s="418"/>
      <c r="PIT692" s="418"/>
      <c r="PIU692" s="417"/>
      <c r="PIV692" s="417"/>
      <c r="PIW692" s="418"/>
      <c r="PIX692" s="418"/>
      <c r="PIY692" s="417"/>
      <c r="PIZ692" s="417"/>
      <c r="PJA692" s="417"/>
      <c r="PJB692" s="417"/>
      <c r="PJC692" s="417"/>
      <c r="PJD692" s="417"/>
      <c r="PJE692" s="417"/>
      <c r="PJF692" s="418"/>
      <c r="PJG692" s="418"/>
      <c r="PJH692" s="417"/>
      <c r="PJI692" s="417"/>
      <c r="PJJ692" s="418"/>
      <c r="PJK692" s="418"/>
      <c r="PJL692" s="417"/>
      <c r="PJM692" s="417"/>
      <c r="PJN692" s="417"/>
      <c r="PJO692" s="417"/>
      <c r="PJP692" s="417"/>
      <c r="PJQ692" s="411"/>
      <c r="PJR692" s="443"/>
      <c r="PJS692" s="417"/>
      <c r="PJT692" s="417"/>
      <c r="PJU692" s="417"/>
      <c r="PJV692" s="417"/>
      <c r="PJW692" s="417"/>
      <c r="PJX692" s="417"/>
      <c r="PJY692" s="417"/>
      <c r="PJZ692" s="416"/>
      <c r="PKA692" s="416"/>
      <c r="PKB692" s="416"/>
      <c r="PKC692" s="416"/>
      <c r="PKD692" s="416"/>
      <c r="PKE692" s="416"/>
      <c r="PKF692" s="416"/>
      <c r="PKG692" s="416"/>
      <c r="PKH692" s="416"/>
      <c r="PKI692" s="416"/>
      <c r="PKJ692" s="416"/>
      <c r="PKK692" s="416"/>
      <c r="PKL692" s="416"/>
      <c r="PKM692" s="416"/>
      <c r="PKN692" s="416"/>
      <c r="PKO692" s="416"/>
      <c r="PKP692" s="416"/>
      <c r="PKQ692" s="416"/>
      <c r="PKR692" s="416"/>
      <c r="PKS692" s="416"/>
      <c r="PKT692" s="416"/>
      <c r="PKU692" s="416"/>
      <c r="PKV692" s="416"/>
      <c r="PKW692" s="416"/>
      <c r="PKX692" s="416"/>
      <c r="PKY692" s="416"/>
      <c r="PKZ692" s="416"/>
      <c r="PLA692" s="416"/>
      <c r="PLB692" s="416"/>
      <c r="PLC692" s="416"/>
      <c r="PLD692" s="416"/>
      <c r="PLE692" s="416"/>
      <c r="PLF692" s="416"/>
      <c r="PLG692" s="416"/>
      <c r="PLH692" s="416"/>
      <c r="PLI692" s="416"/>
      <c r="PLJ692" s="416"/>
      <c r="PLK692" s="416"/>
      <c r="PLL692" s="416"/>
      <c r="PLM692" s="416"/>
      <c r="PLN692" s="416"/>
      <c r="PLO692" s="416"/>
      <c r="PLP692" s="416"/>
      <c r="PLQ692" s="416"/>
      <c r="PLR692" s="417"/>
      <c r="PLS692" s="417"/>
      <c r="PLT692" s="417"/>
      <c r="PLU692" s="417"/>
      <c r="PLV692" s="417"/>
      <c r="PLW692" s="417"/>
      <c r="PLX692" s="417"/>
      <c r="PLY692" s="417"/>
      <c r="PLZ692" s="417"/>
      <c r="PMA692" s="417"/>
      <c r="PMB692" s="417"/>
      <c r="PMC692" s="417"/>
      <c r="PMD692" s="417"/>
      <c r="PME692" s="417"/>
      <c r="PMF692" s="417"/>
      <c r="PMG692" s="417"/>
      <c r="PMH692" s="417"/>
      <c r="PMI692" s="417"/>
      <c r="PMJ692" s="417"/>
      <c r="PMK692" s="417"/>
      <c r="PML692" s="417"/>
      <c r="PMM692" s="417"/>
      <c r="PMN692" s="417"/>
      <c r="PMO692" s="417"/>
      <c r="PMP692" s="418"/>
      <c r="PMQ692" s="418"/>
      <c r="PMR692" s="418"/>
      <c r="PMS692" s="418"/>
      <c r="PMT692" s="418"/>
      <c r="PMU692" s="417"/>
      <c r="PMV692" s="417"/>
      <c r="PMW692" s="418"/>
      <c r="PMX692" s="418"/>
      <c r="PMY692" s="417"/>
      <c r="PMZ692" s="417"/>
      <c r="PNA692" s="418"/>
      <c r="PNB692" s="418"/>
      <c r="PNC692" s="417"/>
      <c r="PND692" s="417"/>
      <c r="PNE692" s="417"/>
      <c r="PNF692" s="417"/>
      <c r="PNG692" s="417"/>
      <c r="PNH692" s="417"/>
      <c r="PNI692" s="417"/>
      <c r="PNJ692" s="418"/>
      <c r="PNK692" s="418"/>
      <c r="PNL692" s="417"/>
      <c r="PNM692" s="417"/>
      <c r="PNN692" s="418"/>
      <c r="PNO692" s="418"/>
      <c r="PNP692" s="417"/>
      <c r="PNQ692" s="417"/>
      <c r="PNR692" s="417"/>
      <c r="PNS692" s="417"/>
      <c r="PNT692" s="417"/>
      <c r="PNU692" s="411"/>
      <c r="PNV692" s="443"/>
      <c r="PNW692" s="417"/>
      <c r="PNX692" s="417"/>
      <c r="PNY692" s="417"/>
      <c r="PNZ692" s="417"/>
      <c r="POA692" s="417"/>
      <c r="POB692" s="417"/>
      <c r="POC692" s="417"/>
      <c r="POD692" s="416"/>
      <c r="POE692" s="416"/>
      <c r="POF692" s="416"/>
      <c r="POG692" s="416"/>
      <c r="POH692" s="416"/>
      <c r="POI692" s="416"/>
      <c r="POJ692" s="416"/>
      <c r="POK692" s="416"/>
      <c r="POL692" s="416"/>
      <c r="POM692" s="416"/>
      <c r="PON692" s="416"/>
      <c r="POO692" s="416"/>
      <c r="POP692" s="416"/>
      <c r="POQ692" s="416"/>
      <c r="POR692" s="416"/>
      <c r="POS692" s="416"/>
      <c r="POT692" s="416"/>
      <c r="POU692" s="416"/>
      <c r="POV692" s="416"/>
      <c r="POW692" s="416"/>
      <c r="POX692" s="416"/>
      <c r="POY692" s="416"/>
      <c r="POZ692" s="416"/>
      <c r="PPA692" s="416"/>
      <c r="PPB692" s="416"/>
      <c r="PPC692" s="416"/>
      <c r="PPD692" s="416"/>
      <c r="PPE692" s="416"/>
      <c r="PPF692" s="416"/>
      <c r="PPG692" s="416"/>
      <c r="PPH692" s="416"/>
      <c r="PPI692" s="416"/>
      <c r="PPJ692" s="416"/>
      <c r="PPK692" s="416"/>
      <c r="PPL692" s="416"/>
      <c r="PPM692" s="416"/>
      <c r="PPN692" s="416"/>
      <c r="PPO692" s="416"/>
      <c r="PPP692" s="416"/>
      <c r="PPQ692" s="416"/>
      <c r="PPR692" s="416"/>
      <c r="PPS692" s="416"/>
      <c r="PPT692" s="416"/>
      <c r="PPU692" s="416"/>
      <c r="PPV692" s="417"/>
      <c r="PPW692" s="417"/>
      <c r="PPX692" s="417"/>
      <c r="PPY692" s="417"/>
      <c r="PPZ692" s="417"/>
      <c r="PQA692" s="417"/>
      <c r="PQB692" s="417"/>
      <c r="PQC692" s="417"/>
      <c r="PQD692" s="417"/>
      <c r="PQE692" s="417"/>
      <c r="PQF692" s="417"/>
      <c r="PQG692" s="417"/>
      <c r="PQH692" s="417"/>
      <c r="PQI692" s="417"/>
      <c r="PQJ692" s="417"/>
      <c r="PQK692" s="417"/>
      <c r="PQL692" s="417"/>
      <c r="PQM692" s="417"/>
      <c r="PQN692" s="417"/>
      <c r="PQO692" s="417"/>
      <c r="PQP692" s="417"/>
      <c r="PQQ692" s="417"/>
      <c r="PQR692" s="417"/>
      <c r="PQS692" s="417"/>
      <c r="PQT692" s="418"/>
      <c r="PQU692" s="418"/>
      <c r="PQV692" s="418"/>
      <c r="PQW692" s="418"/>
      <c r="PQX692" s="418"/>
      <c r="PQY692" s="417"/>
      <c r="PQZ692" s="417"/>
      <c r="PRA692" s="418"/>
      <c r="PRB692" s="418"/>
      <c r="PRC692" s="417"/>
      <c r="PRD692" s="417"/>
      <c r="PRE692" s="418"/>
      <c r="PRF692" s="418"/>
      <c r="PRG692" s="417"/>
      <c r="PRH692" s="417"/>
      <c r="PRI692" s="417"/>
      <c r="PRJ692" s="417"/>
      <c r="PRK692" s="417"/>
      <c r="PRL692" s="417"/>
      <c r="PRM692" s="417"/>
      <c r="PRN692" s="418"/>
      <c r="PRO692" s="418"/>
      <c r="PRP692" s="417"/>
      <c r="PRQ692" s="417"/>
      <c r="PRR692" s="418"/>
      <c r="PRS692" s="418"/>
      <c r="PRT692" s="417"/>
      <c r="PRU692" s="417"/>
      <c r="PRV692" s="417"/>
      <c r="PRW692" s="417"/>
      <c r="PRX692" s="417"/>
      <c r="PRY692" s="411"/>
      <c r="PRZ692" s="443"/>
      <c r="PSA692" s="417"/>
      <c r="PSB692" s="417"/>
      <c r="PSC692" s="417"/>
      <c r="PSD692" s="417"/>
      <c r="PSE692" s="417"/>
      <c r="PSF692" s="417"/>
      <c r="PSG692" s="417"/>
      <c r="PSH692" s="416"/>
      <c r="PSI692" s="416"/>
      <c r="PSJ692" s="416"/>
      <c r="PSK692" s="416"/>
      <c r="PSL692" s="416"/>
      <c r="PSM692" s="416"/>
      <c r="PSN692" s="416"/>
      <c r="PSO692" s="416"/>
      <c r="PSP692" s="416"/>
      <c r="PSQ692" s="416"/>
      <c r="PSR692" s="416"/>
      <c r="PSS692" s="416"/>
      <c r="PST692" s="416"/>
      <c r="PSU692" s="416"/>
      <c r="PSV692" s="416"/>
      <c r="PSW692" s="416"/>
      <c r="PSX692" s="416"/>
      <c r="PSY692" s="416"/>
      <c r="PSZ692" s="416"/>
      <c r="PTA692" s="416"/>
      <c r="PTB692" s="416"/>
      <c r="PTC692" s="416"/>
      <c r="PTD692" s="416"/>
      <c r="PTE692" s="416"/>
      <c r="PTF692" s="416"/>
      <c r="PTG692" s="416"/>
      <c r="PTH692" s="416"/>
      <c r="PTI692" s="416"/>
      <c r="PTJ692" s="416"/>
      <c r="PTK692" s="416"/>
      <c r="PTL692" s="416"/>
      <c r="PTM692" s="416"/>
      <c r="PTN692" s="416"/>
      <c r="PTO692" s="416"/>
      <c r="PTP692" s="416"/>
      <c r="PTQ692" s="416"/>
      <c r="PTR692" s="416"/>
      <c r="PTS692" s="416"/>
      <c r="PTT692" s="416"/>
      <c r="PTU692" s="416"/>
      <c r="PTV692" s="416"/>
      <c r="PTW692" s="416"/>
      <c r="PTX692" s="416"/>
      <c r="PTY692" s="416"/>
      <c r="PTZ692" s="417"/>
      <c r="PUA692" s="417"/>
      <c r="PUB692" s="417"/>
      <c r="PUC692" s="417"/>
      <c r="PUD692" s="417"/>
      <c r="PUE692" s="417"/>
      <c r="PUF692" s="417"/>
      <c r="PUG692" s="417"/>
      <c r="PUH692" s="417"/>
      <c r="PUI692" s="417"/>
      <c r="PUJ692" s="417"/>
      <c r="PUK692" s="417"/>
      <c r="PUL692" s="417"/>
      <c r="PUM692" s="417"/>
      <c r="PUN692" s="417"/>
      <c r="PUO692" s="417"/>
      <c r="PUP692" s="417"/>
      <c r="PUQ692" s="417"/>
      <c r="PUR692" s="417"/>
      <c r="PUS692" s="417"/>
      <c r="PUT692" s="417"/>
      <c r="PUU692" s="417"/>
      <c r="PUV692" s="417"/>
      <c r="PUW692" s="417"/>
      <c r="PUX692" s="418"/>
      <c r="PUY692" s="418"/>
      <c r="PUZ692" s="418"/>
      <c r="PVA692" s="418"/>
      <c r="PVB692" s="418"/>
      <c r="PVC692" s="417"/>
      <c r="PVD692" s="417"/>
      <c r="PVE692" s="418"/>
      <c r="PVF692" s="418"/>
      <c r="PVG692" s="417"/>
      <c r="PVH692" s="417"/>
      <c r="PVI692" s="418"/>
      <c r="PVJ692" s="418"/>
      <c r="PVK692" s="417"/>
      <c r="PVL692" s="417"/>
      <c r="PVM692" s="417"/>
      <c r="PVN692" s="417"/>
      <c r="PVO692" s="417"/>
      <c r="PVP692" s="417"/>
      <c r="PVQ692" s="417"/>
      <c r="PVR692" s="418"/>
      <c r="PVS692" s="418"/>
      <c r="PVT692" s="417"/>
      <c r="PVU692" s="417"/>
      <c r="PVV692" s="418"/>
      <c r="PVW692" s="418"/>
      <c r="PVX692" s="417"/>
      <c r="PVY692" s="417"/>
      <c r="PVZ692" s="417"/>
      <c r="PWA692" s="417"/>
      <c r="PWB692" s="417"/>
      <c r="PWC692" s="411"/>
      <c r="PWD692" s="443"/>
      <c r="PWE692" s="417"/>
      <c r="PWF692" s="417"/>
      <c r="PWG692" s="417"/>
      <c r="PWH692" s="417"/>
      <c r="PWI692" s="417"/>
      <c r="PWJ692" s="417"/>
      <c r="PWK692" s="417"/>
      <c r="PWL692" s="416"/>
      <c r="PWM692" s="416"/>
      <c r="PWN692" s="416"/>
      <c r="PWO692" s="416"/>
      <c r="PWP692" s="416"/>
      <c r="PWQ692" s="416"/>
      <c r="PWR692" s="416"/>
      <c r="PWS692" s="416"/>
      <c r="PWT692" s="416"/>
      <c r="PWU692" s="416"/>
      <c r="PWV692" s="416"/>
      <c r="PWW692" s="416"/>
      <c r="PWX692" s="416"/>
      <c r="PWY692" s="416"/>
      <c r="PWZ692" s="416"/>
      <c r="PXA692" s="416"/>
      <c r="PXB692" s="416"/>
      <c r="PXC692" s="416"/>
      <c r="PXD692" s="416"/>
      <c r="PXE692" s="416"/>
      <c r="PXF692" s="416"/>
      <c r="PXG692" s="416"/>
      <c r="PXH692" s="416"/>
      <c r="PXI692" s="416"/>
      <c r="PXJ692" s="416"/>
      <c r="PXK692" s="416"/>
      <c r="PXL692" s="416"/>
      <c r="PXM692" s="416"/>
      <c r="PXN692" s="416"/>
      <c r="PXO692" s="416"/>
      <c r="PXP692" s="416"/>
      <c r="PXQ692" s="416"/>
      <c r="PXR692" s="416"/>
      <c r="PXS692" s="416"/>
      <c r="PXT692" s="416"/>
      <c r="PXU692" s="416"/>
      <c r="PXV692" s="416"/>
      <c r="PXW692" s="416"/>
      <c r="PXX692" s="416"/>
      <c r="PXY692" s="416"/>
      <c r="PXZ692" s="416"/>
      <c r="PYA692" s="416"/>
      <c r="PYB692" s="416"/>
      <c r="PYC692" s="416"/>
      <c r="PYD692" s="417"/>
      <c r="PYE692" s="417"/>
      <c r="PYF692" s="417"/>
      <c r="PYG692" s="417"/>
      <c r="PYH692" s="417"/>
      <c r="PYI692" s="417"/>
      <c r="PYJ692" s="417"/>
      <c r="PYK692" s="417"/>
      <c r="PYL692" s="417"/>
      <c r="PYM692" s="417"/>
      <c r="PYN692" s="417"/>
      <c r="PYO692" s="417"/>
      <c r="PYP692" s="417"/>
      <c r="PYQ692" s="417"/>
      <c r="PYR692" s="417"/>
      <c r="PYS692" s="417"/>
      <c r="PYT692" s="417"/>
      <c r="PYU692" s="417"/>
      <c r="PYV692" s="417"/>
      <c r="PYW692" s="417"/>
      <c r="PYX692" s="417"/>
      <c r="PYY692" s="417"/>
      <c r="PYZ692" s="417"/>
      <c r="PZA692" s="417"/>
      <c r="PZB692" s="418"/>
      <c r="PZC692" s="418"/>
      <c r="PZD692" s="418"/>
      <c r="PZE692" s="418"/>
      <c r="PZF692" s="418"/>
      <c r="PZG692" s="417"/>
      <c r="PZH692" s="417"/>
      <c r="PZI692" s="418"/>
      <c r="PZJ692" s="418"/>
      <c r="PZK692" s="417"/>
      <c r="PZL692" s="417"/>
      <c r="PZM692" s="418"/>
      <c r="PZN692" s="418"/>
      <c r="PZO692" s="417"/>
      <c r="PZP692" s="417"/>
      <c r="PZQ692" s="417"/>
      <c r="PZR692" s="417"/>
      <c r="PZS692" s="417"/>
      <c r="PZT692" s="417"/>
      <c r="PZU692" s="417"/>
      <c r="PZV692" s="418"/>
      <c r="PZW692" s="418"/>
      <c r="PZX692" s="417"/>
      <c r="PZY692" s="417"/>
      <c r="PZZ692" s="418"/>
      <c r="QAA692" s="418"/>
      <c r="QAB692" s="417"/>
      <c r="QAC692" s="417"/>
      <c r="QAD692" s="417"/>
      <c r="QAE692" s="417"/>
      <c r="QAF692" s="417"/>
      <c r="QAG692" s="411"/>
      <c r="QAH692" s="443"/>
      <c r="QAI692" s="417"/>
      <c r="QAJ692" s="417"/>
      <c r="QAK692" s="417"/>
      <c r="QAL692" s="417"/>
      <c r="QAM692" s="417"/>
      <c r="QAN692" s="417"/>
      <c r="QAO692" s="417"/>
      <c r="QAP692" s="416"/>
      <c r="QAQ692" s="416"/>
      <c r="QAR692" s="416"/>
      <c r="QAS692" s="416"/>
      <c r="QAT692" s="416"/>
      <c r="QAU692" s="416"/>
      <c r="QAV692" s="416"/>
      <c r="QAW692" s="416"/>
      <c r="QAX692" s="416"/>
      <c r="QAY692" s="416"/>
      <c r="QAZ692" s="416"/>
      <c r="QBA692" s="416"/>
      <c r="QBB692" s="416"/>
      <c r="QBC692" s="416"/>
      <c r="QBD692" s="416"/>
      <c r="QBE692" s="416"/>
      <c r="QBF692" s="416"/>
      <c r="QBG692" s="416"/>
      <c r="QBH692" s="416"/>
      <c r="QBI692" s="416"/>
      <c r="QBJ692" s="416"/>
      <c r="QBK692" s="416"/>
      <c r="QBL692" s="416"/>
      <c r="QBM692" s="416"/>
      <c r="QBN692" s="416"/>
      <c r="QBO692" s="416"/>
      <c r="QBP692" s="416"/>
      <c r="QBQ692" s="416"/>
      <c r="QBR692" s="416"/>
      <c r="QBS692" s="416"/>
      <c r="QBT692" s="416"/>
      <c r="QBU692" s="416"/>
      <c r="QBV692" s="416"/>
      <c r="QBW692" s="416"/>
      <c r="QBX692" s="416"/>
      <c r="QBY692" s="416"/>
      <c r="QBZ692" s="416"/>
      <c r="QCA692" s="416"/>
      <c r="QCB692" s="416"/>
      <c r="QCC692" s="416"/>
      <c r="QCD692" s="416"/>
      <c r="QCE692" s="416"/>
      <c r="QCF692" s="416"/>
      <c r="QCG692" s="416"/>
      <c r="QCH692" s="417"/>
      <c r="QCI692" s="417"/>
      <c r="QCJ692" s="417"/>
      <c r="QCK692" s="417"/>
      <c r="QCL692" s="417"/>
      <c r="QCM692" s="417"/>
      <c r="QCN692" s="417"/>
      <c r="QCO692" s="417"/>
      <c r="QCP692" s="417"/>
      <c r="QCQ692" s="417"/>
      <c r="QCR692" s="417"/>
      <c r="QCS692" s="417"/>
      <c r="QCT692" s="417"/>
      <c r="QCU692" s="417"/>
      <c r="QCV692" s="417"/>
      <c r="QCW692" s="417"/>
      <c r="QCX692" s="417"/>
      <c r="QCY692" s="417"/>
      <c r="QCZ692" s="417"/>
      <c r="QDA692" s="417"/>
      <c r="QDB692" s="417"/>
      <c r="QDC692" s="417"/>
      <c r="QDD692" s="417"/>
      <c r="QDE692" s="417"/>
      <c r="QDF692" s="418"/>
      <c r="QDG692" s="418"/>
      <c r="QDH692" s="418"/>
      <c r="QDI692" s="418"/>
      <c r="QDJ692" s="418"/>
      <c r="QDK692" s="417"/>
      <c r="QDL692" s="417"/>
      <c r="QDM692" s="418"/>
      <c r="QDN692" s="418"/>
      <c r="QDO692" s="417"/>
      <c r="QDP692" s="417"/>
      <c r="QDQ692" s="418"/>
      <c r="QDR692" s="418"/>
      <c r="QDS692" s="417"/>
      <c r="QDT692" s="417"/>
      <c r="QDU692" s="417"/>
      <c r="QDV692" s="417"/>
      <c r="QDW692" s="417"/>
      <c r="QDX692" s="417"/>
      <c r="QDY692" s="417"/>
      <c r="QDZ692" s="418"/>
      <c r="QEA692" s="418"/>
      <c r="QEB692" s="417"/>
      <c r="QEC692" s="417"/>
      <c r="QED692" s="418"/>
      <c r="QEE692" s="418"/>
      <c r="QEF692" s="417"/>
      <c r="QEG692" s="417"/>
      <c r="QEH692" s="417"/>
      <c r="QEI692" s="417"/>
      <c r="QEJ692" s="417"/>
      <c r="QEK692" s="411"/>
      <c r="QEL692" s="443"/>
      <c r="QEM692" s="417"/>
      <c r="QEN692" s="417"/>
      <c r="QEO692" s="417"/>
      <c r="QEP692" s="417"/>
      <c r="QEQ692" s="417"/>
      <c r="QER692" s="417"/>
      <c r="QES692" s="417"/>
      <c r="QET692" s="416"/>
      <c r="QEU692" s="416"/>
      <c r="QEV692" s="416"/>
      <c r="QEW692" s="416"/>
      <c r="QEX692" s="416"/>
      <c r="QEY692" s="416"/>
      <c r="QEZ692" s="416"/>
      <c r="QFA692" s="416"/>
      <c r="QFB692" s="416"/>
      <c r="QFC692" s="416"/>
      <c r="QFD692" s="416"/>
      <c r="QFE692" s="416"/>
      <c r="QFF692" s="416"/>
      <c r="QFG692" s="416"/>
      <c r="QFH692" s="416"/>
      <c r="QFI692" s="416"/>
      <c r="QFJ692" s="416"/>
      <c r="QFK692" s="416"/>
      <c r="QFL692" s="416"/>
      <c r="QFM692" s="416"/>
      <c r="QFN692" s="416"/>
      <c r="QFO692" s="416"/>
      <c r="QFP692" s="416"/>
      <c r="QFQ692" s="416"/>
      <c r="QFR692" s="416"/>
      <c r="QFS692" s="416"/>
      <c r="QFT692" s="416"/>
      <c r="QFU692" s="416"/>
      <c r="QFV692" s="416"/>
      <c r="QFW692" s="416"/>
      <c r="QFX692" s="416"/>
      <c r="QFY692" s="416"/>
      <c r="QFZ692" s="416"/>
      <c r="QGA692" s="416"/>
      <c r="QGB692" s="416"/>
      <c r="QGC692" s="416"/>
      <c r="QGD692" s="416"/>
      <c r="QGE692" s="416"/>
      <c r="QGF692" s="416"/>
      <c r="QGG692" s="416"/>
      <c r="QGH692" s="416"/>
      <c r="QGI692" s="416"/>
      <c r="QGJ692" s="416"/>
      <c r="QGK692" s="416"/>
      <c r="QGL692" s="417"/>
      <c r="QGM692" s="417"/>
      <c r="QGN692" s="417"/>
      <c r="QGO692" s="417"/>
      <c r="QGP692" s="417"/>
      <c r="QGQ692" s="417"/>
      <c r="QGR692" s="417"/>
      <c r="QGS692" s="417"/>
      <c r="QGT692" s="417"/>
      <c r="QGU692" s="417"/>
      <c r="QGV692" s="417"/>
      <c r="QGW692" s="417"/>
      <c r="QGX692" s="417"/>
      <c r="QGY692" s="417"/>
      <c r="QGZ692" s="417"/>
      <c r="QHA692" s="417"/>
      <c r="QHB692" s="417"/>
      <c r="QHC692" s="417"/>
      <c r="QHD692" s="417"/>
      <c r="QHE692" s="417"/>
      <c r="QHF692" s="417"/>
      <c r="QHG692" s="417"/>
      <c r="QHH692" s="417"/>
      <c r="QHI692" s="417"/>
      <c r="QHJ692" s="418"/>
      <c r="QHK692" s="418"/>
      <c r="QHL692" s="418"/>
      <c r="QHM692" s="418"/>
      <c r="QHN692" s="418"/>
      <c r="QHO692" s="417"/>
      <c r="QHP692" s="417"/>
      <c r="QHQ692" s="418"/>
      <c r="QHR692" s="418"/>
      <c r="QHS692" s="417"/>
      <c r="QHT692" s="417"/>
      <c r="QHU692" s="418"/>
      <c r="QHV692" s="418"/>
      <c r="QHW692" s="417"/>
      <c r="QHX692" s="417"/>
      <c r="QHY692" s="417"/>
      <c r="QHZ692" s="417"/>
      <c r="QIA692" s="417"/>
      <c r="QIB692" s="417"/>
      <c r="QIC692" s="417"/>
      <c r="QID692" s="418"/>
      <c r="QIE692" s="418"/>
      <c r="QIF692" s="417"/>
      <c r="QIG692" s="417"/>
      <c r="QIH692" s="418"/>
      <c r="QII692" s="418"/>
      <c r="QIJ692" s="417"/>
      <c r="QIK692" s="417"/>
      <c r="QIL692" s="417"/>
      <c r="QIM692" s="417"/>
      <c r="QIN692" s="417"/>
      <c r="QIO692" s="411"/>
      <c r="QIP692" s="443"/>
      <c r="QIQ692" s="417"/>
      <c r="QIR692" s="417"/>
      <c r="QIS692" s="417"/>
      <c r="QIT692" s="417"/>
      <c r="QIU692" s="417"/>
      <c r="QIV692" s="417"/>
      <c r="QIW692" s="417"/>
      <c r="QIX692" s="416"/>
      <c r="QIY692" s="416"/>
      <c r="QIZ692" s="416"/>
      <c r="QJA692" s="416"/>
      <c r="QJB692" s="416"/>
      <c r="QJC692" s="416"/>
      <c r="QJD692" s="416"/>
      <c r="QJE692" s="416"/>
      <c r="QJF692" s="416"/>
      <c r="QJG692" s="416"/>
      <c r="QJH692" s="416"/>
      <c r="QJI692" s="416"/>
      <c r="QJJ692" s="416"/>
      <c r="QJK692" s="416"/>
      <c r="QJL692" s="416"/>
      <c r="QJM692" s="416"/>
      <c r="QJN692" s="416"/>
      <c r="QJO692" s="416"/>
      <c r="QJP692" s="416"/>
      <c r="QJQ692" s="416"/>
      <c r="QJR692" s="416"/>
      <c r="QJS692" s="416"/>
      <c r="QJT692" s="416"/>
      <c r="QJU692" s="416"/>
      <c r="QJV692" s="416"/>
      <c r="QJW692" s="416"/>
      <c r="QJX692" s="416"/>
      <c r="QJY692" s="416"/>
      <c r="QJZ692" s="416"/>
      <c r="QKA692" s="416"/>
      <c r="QKB692" s="416"/>
      <c r="QKC692" s="416"/>
      <c r="QKD692" s="416"/>
      <c r="QKE692" s="416"/>
      <c r="QKF692" s="416"/>
      <c r="QKG692" s="416"/>
      <c r="QKH692" s="416"/>
      <c r="QKI692" s="416"/>
      <c r="QKJ692" s="416"/>
      <c r="QKK692" s="416"/>
      <c r="QKL692" s="416"/>
      <c r="QKM692" s="416"/>
      <c r="QKN692" s="416"/>
      <c r="QKO692" s="416"/>
      <c r="QKP692" s="417"/>
      <c r="QKQ692" s="417"/>
      <c r="QKR692" s="417"/>
      <c r="QKS692" s="417"/>
      <c r="QKT692" s="417"/>
      <c r="QKU692" s="417"/>
      <c r="QKV692" s="417"/>
      <c r="QKW692" s="417"/>
      <c r="QKX692" s="417"/>
      <c r="QKY692" s="417"/>
      <c r="QKZ692" s="417"/>
      <c r="QLA692" s="417"/>
      <c r="QLB692" s="417"/>
      <c r="QLC692" s="417"/>
      <c r="QLD692" s="417"/>
      <c r="QLE692" s="417"/>
      <c r="QLF692" s="417"/>
      <c r="QLG692" s="417"/>
      <c r="QLH692" s="417"/>
      <c r="QLI692" s="417"/>
      <c r="QLJ692" s="417"/>
      <c r="QLK692" s="417"/>
      <c r="QLL692" s="417"/>
      <c r="QLM692" s="417"/>
      <c r="QLN692" s="418"/>
      <c r="QLO692" s="418"/>
      <c r="QLP692" s="418"/>
      <c r="QLQ692" s="418"/>
      <c r="QLR692" s="418"/>
      <c r="QLS692" s="417"/>
      <c r="QLT692" s="417"/>
      <c r="QLU692" s="418"/>
      <c r="QLV692" s="418"/>
      <c r="QLW692" s="417"/>
      <c r="QLX692" s="417"/>
      <c r="QLY692" s="418"/>
      <c r="QLZ692" s="418"/>
      <c r="QMA692" s="417"/>
      <c r="QMB692" s="417"/>
      <c r="QMC692" s="417"/>
      <c r="QMD692" s="417"/>
      <c r="QME692" s="417"/>
      <c r="QMF692" s="417"/>
      <c r="QMG692" s="417"/>
      <c r="QMH692" s="418"/>
      <c r="QMI692" s="418"/>
      <c r="QMJ692" s="417"/>
      <c r="QMK692" s="417"/>
      <c r="QML692" s="418"/>
      <c r="QMM692" s="418"/>
      <c r="QMN692" s="417"/>
      <c r="QMO692" s="417"/>
      <c r="QMP692" s="417"/>
      <c r="QMQ692" s="417"/>
      <c r="QMR692" s="417"/>
      <c r="QMS692" s="411"/>
      <c r="QMT692" s="443"/>
      <c r="QMU692" s="417"/>
      <c r="QMV692" s="417"/>
      <c r="QMW692" s="417"/>
      <c r="QMX692" s="417"/>
      <c r="QMY692" s="417"/>
      <c r="QMZ692" s="417"/>
      <c r="QNA692" s="417"/>
      <c r="QNB692" s="416"/>
      <c r="QNC692" s="416"/>
      <c r="QND692" s="416"/>
      <c r="QNE692" s="416"/>
      <c r="QNF692" s="416"/>
      <c r="QNG692" s="416"/>
      <c r="QNH692" s="416"/>
      <c r="QNI692" s="416"/>
      <c r="QNJ692" s="416"/>
      <c r="QNK692" s="416"/>
      <c r="QNL692" s="416"/>
      <c r="QNM692" s="416"/>
      <c r="QNN692" s="416"/>
      <c r="QNO692" s="416"/>
      <c r="QNP692" s="416"/>
      <c r="QNQ692" s="416"/>
      <c r="QNR692" s="416"/>
      <c r="QNS692" s="416"/>
      <c r="QNT692" s="416"/>
      <c r="QNU692" s="416"/>
      <c r="QNV692" s="416"/>
      <c r="QNW692" s="416"/>
      <c r="QNX692" s="416"/>
      <c r="QNY692" s="416"/>
      <c r="QNZ692" s="416"/>
      <c r="QOA692" s="416"/>
      <c r="QOB692" s="416"/>
      <c r="QOC692" s="416"/>
      <c r="QOD692" s="416"/>
      <c r="QOE692" s="416"/>
      <c r="QOF692" s="416"/>
      <c r="QOG692" s="416"/>
      <c r="QOH692" s="416"/>
      <c r="QOI692" s="416"/>
      <c r="QOJ692" s="416"/>
      <c r="QOK692" s="416"/>
      <c r="QOL692" s="416"/>
      <c r="QOM692" s="416"/>
      <c r="QON692" s="416"/>
      <c r="QOO692" s="416"/>
      <c r="QOP692" s="416"/>
      <c r="QOQ692" s="416"/>
      <c r="QOR692" s="416"/>
      <c r="QOS692" s="416"/>
      <c r="QOT692" s="417"/>
      <c r="QOU692" s="417"/>
      <c r="QOV692" s="417"/>
      <c r="QOW692" s="417"/>
      <c r="QOX692" s="417"/>
      <c r="QOY692" s="417"/>
      <c r="QOZ692" s="417"/>
      <c r="QPA692" s="417"/>
      <c r="QPB692" s="417"/>
      <c r="QPC692" s="417"/>
      <c r="QPD692" s="417"/>
      <c r="QPE692" s="417"/>
      <c r="QPF692" s="417"/>
      <c r="QPG692" s="417"/>
      <c r="QPH692" s="417"/>
      <c r="QPI692" s="417"/>
      <c r="QPJ692" s="417"/>
      <c r="QPK692" s="417"/>
      <c r="QPL692" s="417"/>
      <c r="QPM692" s="417"/>
      <c r="QPN692" s="417"/>
      <c r="QPO692" s="417"/>
      <c r="QPP692" s="417"/>
      <c r="QPQ692" s="417"/>
      <c r="QPR692" s="418"/>
      <c r="QPS692" s="418"/>
      <c r="QPT692" s="418"/>
      <c r="QPU692" s="418"/>
      <c r="QPV692" s="418"/>
      <c r="QPW692" s="417"/>
      <c r="QPX692" s="417"/>
      <c r="QPY692" s="418"/>
      <c r="QPZ692" s="418"/>
      <c r="QQA692" s="417"/>
      <c r="QQB692" s="417"/>
      <c r="QQC692" s="418"/>
      <c r="QQD692" s="418"/>
      <c r="QQE692" s="417"/>
      <c r="QQF692" s="417"/>
      <c r="QQG692" s="417"/>
      <c r="QQH692" s="417"/>
      <c r="QQI692" s="417"/>
      <c r="QQJ692" s="417"/>
      <c r="QQK692" s="417"/>
      <c r="QQL692" s="418"/>
      <c r="QQM692" s="418"/>
      <c r="QQN692" s="417"/>
      <c r="QQO692" s="417"/>
      <c r="QQP692" s="418"/>
      <c r="QQQ692" s="418"/>
      <c r="QQR692" s="417"/>
      <c r="QQS692" s="417"/>
      <c r="QQT692" s="417"/>
      <c r="QQU692" s="417"/>
      <c r="QQV692" s="417"/>
      <c r="QQW692" s="411"/>
      <c r="QQX692" s="443"/>
      <c r="QQY692" s="417"/>
      <c r="QQZ692" s="417"/>
      <c r="QRA692" s="417"/>
      <c r="QRB692" s="417"/>
      <c r="QRC692" s="417"/>
      <c r="QRD692" s="417"/>
      <c r="QRE692" s="417"/>
      <c r="QRF692" s="416"/>
      <c r="QRG692" s="416"/>
      <c r="QRH692" s="416"/>
      <c r="QRI692" s="416"/>
      <c r="QRJ692" s="416"/>
      <c r="QRK692" s="416"/>
      <c r="QRL692" s="416"/>
      <c r="QRM692" s="416"/>
      <c r="QRN692" s="416"/>
      <c r="QRO692" s="416"/>
      <c r="QRP692" s="416"/>
      <c r="QRQ692" s="416"/>
      <c r="QRR692" s="416"/>
      <c r="QRS692" s="416"/>
      <c r="QRT692" s="416"/>
      <c r="QRU692" s="416"/>
      <c r="QRV692" s="416"/>
      <c r="QRW692" s="416"/>
      <c r="QRX692" s="416"/>
      <c r="QRY692" s="416"/>
      <c r="QRZ692" s="416"/>
      <c r="QSA692" s="416"/>
      <c r="QSB692" s="416"/>
      <c r="QSC692" s="416"/>
      <c r="QSD692" s="416"/>
      <c r="QSE692" s="416"/>
      <c r="QSF692" s="416"/>
      <c r="QSG692" s="416"/>
      <c r="QSH692" s="416"/>
      <c r="QSI692" s="416"/>
      <c r="QSJ692" s="416"/>
      <c r="QSK692" s="416"/>
      <c r="QSL692" s="416"/>
      <c r="QSM692" s="416"/>
      <c r="QSN692" s="416"/>
      <c r="QSO692" s="416"/>
      <c r="QSP692" s="416"/>
      <c r="QSQ692" s="416"/>
      <c r="QSR692" s="416"/>
      <c r="QSS692" s="416"/>
      <c r="QST692" s="416"/>
      <c r="QSU692" s="416"/>
      <c r="QSV692" s="416"/>
      <c r="QSW692" s="416"/>
      <c r="QSX692" s="417"/>
      <c r="QSY692" s="417"/>
      <c r="QSZ692" s="417"/>
      <c r="QTA692" s="417"/>
      <c r="QTB692" s="417"/>
      <c r="QTC692" s="417"/>
      <c r="QTD692" s="417"/>
      <c r="QTE692" s="417"/>
      <c r="QTF692" s="417"/>
      <c r="QTG692" s="417"/>
      <c r="QTH692" s="417"/>
      <c r="QTI692" s="417"/>
      <c r="QTJ692" s="417"/>
      <c r="QTK692" s="417"/>
      <c r="QTL692" s="417"/>
      <c r="QTM692" s="417"/>
      <c r="QTN692" s="417"/>
      <c r="QTO692" s="417"/>
      <c r="QTP692" s="417"/>
      <c r="QTQ692" s="417"/>
      <c r="QTR692" s="417"/>
      <c r="QTS692" s="417"/>
      <c r="QTT692" s="417"/>
      <c r="QTU692" s="417"/>
      <c r="QTV692" s="418"/>
      <c r="QTW692" s="418"/>
      <c r="QTX692" s="418"/>
      <c r="QTY692" s="418"/>
      <c r="QTZ692" s="418"/>
      <c r="QUA692" s="417"/>
      <c r="QUB692" s="417"/>
      <c r="QUC692" s="418"/>
      <c r="QUD692" s="418"/>
      <c r="QUE692" s="417"/>
      <c r="QUF692" s="417"/>
      <c r="QUG692" s="418"/>
      <c r="QUH692" s="418"/>
      <c r="QUI692" s="417"/>
      <c r="QUJ692" s="417"/>
      <c r="QUK692" s="417"/>
      <c r="QUL692" s="417"/>
      <c r="QUM692" s="417"/>
      <c r="QUN692" s="417"/>
      <c r="QUO692" s="417"/>
      <c r="QUP692" s="418"/>
      <c r="QUQ692" s="418"/>
      <c r="QUR692" s="417"/>
      <c r="QUS692" s="417"/>
      <c r="QUT692" s="418"/>
      <c r="QUU692" s="418"/>
      <c r="QUV692" s="417"/>
      <c r="QUW692" s="417"/>
      <c r="QUX692" s="417"/>
      <c r="QUY692" s="417"/>
      <c r="QUZ692" s="417"/>
      <c r="QVA692" s="411"/>
      <c r="QVB692" s="443"/>
      <c r="QVC692" s="417"/>
      <c r="QVD692" s="417"/>
      <c r="QVE692" s="417"/>
      <c r="QVF692" s="417"/>
      <c r="QVG692" s="417"/>
      <c r="QVH692" s="417"/>
      <c r="QVI692" s="417"/>
      <c r="QVJ692" s="416"/>
      <c r="QVK692" s="416"/>
      <c r="QVL692" s="416"/>
      <c r="QVM692" s="416"/>
      <c r="QVN692" s="416"/>
      <c r="QVO692" s="416"/>
      <c r="QVP692" s="416"/>
      <c r="QVQ692" s="416"/>
      <c r="QVR692" s="416"/>
      <c r="QVS692" s="416"/>
      <c r="QVT692" s="416"/>
      <c r="QVU692" s="416"/>
      <c r="QVV692" s="416"/>
      <c r="QVW692" s="416"/>
      <c r="QVX692" s="416"/>
      <c r="QVY692" s="416"/>
      <c r="QVZ692" s="416"/>
      <c r="QWA692" s="416"/>
      <c r="QWB692" s="416"/>
      <c r="QWC692" s="416"/>
      <c r="QWD692" s="416"/>
      <c r="QWE692" s="416"/>
      <c r="QWF692" s="416"/>
      <c r="QWG692" s="416"/>
      <c r="QWH692" s="416"/>
      <c r="QWI692" s="416"/>
      <c r="QWJ692" s="416"/>
      <c r="QWK692" s="416"/>
      <c r="QWL692" s="416"/>
      <c r="QWM692" s="416"/>
      <c r="QWN692" s="416"/>
      <c r="QWO692" s="416"/>
      <c r="QWP692" s="416"/>
      <c r="QWQ692" s="416"/>
      <c r="QWR692" s="416"/>
      <c r="QWS692" s="416"/>
      <c r="QWT692" s="416"/>
      <c r="QWU692" s="416"/>
      <c r="QWV692" s="416"/>
      <c r="QWW692" s="416"/>
      <c r="QWX692" s="416"/>
      <c r="QWY692" s="416"/>
      <c r="QWZ692" s="416"/>
      <c r="QXA692" s="416"/>
      <c r="QXB692" s="417"/>
      <c r="QXC692" s="417"/>
      <c r="QXD692" s="417"/>
      <c r="QXE692" s="417"/>
      <c r="QXF692" s="417"/>
      <c r="QXG692" s="417"/>
      <c r="QXH692" s="417"/>
      <c r="QXI692" s="417"/>
      <c r="QXJ692" s="417"/>
      <c r="QXK692" s="417"/>
      <c r="QXL692" s="417"/>
      <c r="QXM692" s="417"/>
      <c r="QXN692" s="417"/>
      <c r="QXO692" s="417"/>
      <c r="QXP692" s="417"/>
      <c r="QXQ692" s="417"/>
      <c r="QXR692" s="417"/>
      <c r="QXS692" s="417"/>
      <c r="QXT692" s="417"/>
      <c r="QXU692" s="417"/>
      <c r="QXV692" s="417"/>
      <c r="QXW692" s="417"/>
      <c r="QXX692" s="417"/>
      <c r="QXY692" s="417"/>
      <c r="QXZ692" s="418"/>
      <c r="QYA692" s="418"/>
      <c r="QYB692" s="418"/>
      <c r="QYC692" s="418"/>
      <c r="QYD692" s="418"/>
      <c r="QYE692" s="417"/>
      <c r="QYF692" s="417"/>
      <c r="QYG692" s="418"/>
      <c r="QYH692" s="418"/>
      <c r="QYI692" s="417"/>
      <c r="QYJ692" s="417"/>
      <c r="QYK692" s="418"/>
      <c r="QYL692" s="418"/>
      <c r="QYM692" s="417"/>
      <c r="QYN692" s="417"/>
      <c r="QYO692" s="417"/>
      <c r="QYP692" s="417"/>
      <c r="QYQ692" s="417"/>
      <c r="QYR692" s="417"/>
      <c r="QYS692" s="417"/>
      <c r="QYT692" s="418"/>
      <c r="QYU692" s="418"/>
      <c r="QYV692" s="417"/>
      <c r="QYW692" s="417"/>
      <c r="QYX692" s="418"/>
      <c r="QYY692" s="418"/>
      <c r="QYZ692" s="417"/>
      <c r="QZA692" s="417"/>
      <c r="QZB692" s="417"/>
      <c r="QZC692" s="417"/>
      <c r="QZD692" s="417"/>
      <c r="QZE692" s="411"/>
      <c r="QZF692" s="443"/>
      <c r="QZG692" s="417"/>
      <c r="QZH692" s="417"/>
      <c r="QZI692" s="417"/>
      <c r="QZJ692" s="417"/>
      <c r="QZK692" s="417"/>
      <c r="QZL692" s="417"/>
      <c r="QZM692" s="417"/>
      <c r="QZN692" s="416"/>
      <c r="QZO692" s="416"/>
      <c r="QZP692" s="416"/>
      <c r="QZQ692" s="416"/>
      <c r="QZR692" s="416"/>
      <c r="QZS692" s="416"/>
      <c r="QZT692" s="416"/>
      <c r="QZU692" s="416"/>
      <c r="QZV692" s="416"/>
      <c r="QZW692" s="416"/>
      <c r="QZX692" s="416"/>
      <c r="QZY692" s="416"/>
      <c r="QZZ692" s="416"/>
      <c r="RAA692" s="416"/>
      <c r="RAB692" s="416"/>
      <c r="RAC692" s="416"/>
      <c r="RAD692" s="416"/>
      <c r="RAE692" s="416"/>
      <c r="RAF692" s="416"/>
      <c r="RAG692" s="416"/>
      <c r="RAH692" s="416"/>
      <c r="RAI692" s="416"/>
      <c r="RAJ692" s="416"/>
      <c r="RAK692" s="416"/>
      <c r="RAL692" s="416"/>
      <c r="RAM692" s="416"/>
      <c r="RAN692" s="416"/>
      <c r="RAO692" s="416"/>
      <c r="RAP692" s="416"/>
      <c r="RAQ692" s="416"/>
      <c r="RAR692" s="416"/>
      <c r="RAS692" s="416"/>
      <c r="RAT692" s="416"/>
      <c r="RAU692" s="416"/>
      <c r="RAV692" s="416"/>
      <c r="RAW692" s="416"/>
      <c r="RAX692" s="416"/>
      <c r="RAY692" s="416"/>
      <c r="RAZ692" s="416"/>
      <c r="RBA692" s="416"/>
      <c r="RBB692" s="416"/>
      <c r="RBC692" s="416"/>
      <c r="RBD692" s="416"/>
      <c r="RBE692" s="416"/>
      <c r="RBF692" s="417"/>
      <c r="RBG692" s="417"/>
      <c r="RBH692" s="417"/>
      <c r="RBI692" s="417"/>
      <c r="RBJ692" s="417"/>
      <c r="RBK692" s="417"/>
      <c r="RBL692" s="417"/>
      <c r="RBM692" s="417"/>
      <c r="RBN692" s="417"/>
      <c r="RBO692" s="417"/>
      <c r="RBP692" s="417"/>
      <c r="RBQ692" s="417"/>
      <c r="RBR692" s="417"/>
      <c r="RBS692" s="417"/>
      <c r="RBT692" s="417"/>
      <c r="RBU692" s="417"/>
      <c r="RBV692" s="417"/>
      <c r="RBW692" s="417"/>
      <c r="RBX692" s="417"/>
      <c r="RBY692" s="417"/>
      <c r="RBZ692" s="417"/>
      <c r="RCA692" s="417"/>
      <c r="RCB692" s="417"/>
    </row>
    <row r="693" spans="1:12248" s="448" customFormat="1" ht="123.75" customHeight="1" x14ac:dyDescent="0.3">
      <c r="B693" s="503" t="s">
        <v>16</v>
      </c>
      <c r="C693" s="631" t="s">
        <v>120</v>
      </c>
      <c r="D693" s="409">
        <f>E693</f>
        <v>706923.85274</v>
      </c>
      <c r="E693" s="409">
        <f>SUM(E694:E695)</f>
        <v>706923.85274</v>
      </c>
      <c r="F693" s="409"/>
      <c r="G693" s="409">
        <v>0</v>
      </c>
      <c r="H693" s="409">
        <v>0</v>
      </c>
      <c r="I693" s="416">
        <f t="shared" si="1637"/>
        <v>0</v>
      </c>
      <c r="J693" s="575">
        <f t="shared" si="1638"/>
        <v>0</v>
      </c>
      <c r="K693" s="408">
        <f>K694</f>
        <v>0</v>
      </c>
      <c r="L693" s="408"/>
      <c r="M693" s="408"/>
      <c r="N693" s="408"/>
      <c r="O693" s="408"/>
      <c r="P693" s="408"/>
      <c r="Q693" s="408"/>
      <c r="R693" s="408"/>
      <c r="S693" s="416">
        <f t="shared" si="1639"/>
        <v>0</v>
      </c>
      <c r="T693" s="575">
        <f t="shared" si="1579"/>
        <v>0</v>
      </c>
      <c r="U693" s="408">
        <f>SUM(U694:U695)</f>
        <v>0</v>
      </c>
      <c r="V693" s="575">
        <f t="shared" si="1640"/>
        <v>0</v>
      </c>
      <c r="W693" s="408"/>
      <c r="X693" s="408"/>
      <c r="Y693" s="408"/>
      <c r="Z693" s="408"/>
      <c r="AA693" s="408"/>
      <c r="AB693" s="408"/>
      <c r="AC693" s="416">
        <f>AC694+AC695</f>
        <v>208688.66879999998</v>
      </c>
      <c r="AD693" s="575">
        <f t="shared" si="1621"/>
        <v>0.29520671567543461</v>
      </c>
      <c r="AE693" s="416">
        <f>SUM(AE694:AE695)</f>
        <v>208688.66879999998</v>
      </c>
      <c r="AF693" s="575">
        <f t="shared" si="1635"/>
        <v>0.29520671567543461</v>
      </c>
      <c r="AG693" s="408"/>
      <c r="AH693" s="575"/>
      <c r="AI693" s="408"/>
      <c r="AJ693" s="408"/>
      <c r="AK693" s="408"/>
      <c r="AL693" s="408"/>
      <c r="AM693" s="408"/>
      <c r="AN693" s="408"/>
      <c r="AO693" s="408"/>
      <c r="AP693" s="408"/>
      <c r="AQ693" s="408"/>
      <c r="AR693" s="408"/>
      <c r="AS693" s="408"/>
      <c r="AT693" s="408"/>
      <c r="AU693" s="408">
        <f>AV693</f>
        <v>751742.76846000005</v>
      </c>
      <c r="AV693" s="417">
        <f>AW693</f>
        <v>751742.76846000005</v>
      </c>
      <c r="AW693" s="417">
        <f>AW694</f>
        <v>751742.76846000005</v>
      </c>
      <c r="AX693" s="417"/>
      <c r="AY693" s="417">
        <v>0</v>
      </c>
      <c r="AZ693" s="417">
        <v>0</v>
      </c>
      <c r="BA693" s="417">
        <f t="shared" si="1587"/>
        <v>0</v>
      </c>
      <c r="BB693" s="417">
        <f>BB694</f>
        <v>0</v>
      </c>
      <c r="BC693" s="417"/>
      <c r="BD693" s="417"/>
      <c r="BE693" s="417">
        <f t="shared" si="1588"/>
        <v>682675.88609000004</v>
      </c>
      <c r="BF693" s="417">
        <f>BF694</f>
        <v>682675.88609000004</v>
      </c>
      <c r="BG693" s="417"/>
      <c r="BH693" s="417"/>
      <c r="BI693" s="417">
        <f>BJ693+BK693+BL693+BM693</f>
        <v>673973</v>
      </c>
      <c r="BJ693" s="417">
        <v>673973</v>
      </c>
      <c r="BK693" s="417"/>
      <c r="BL693" s="417">
        <v>0</v>
      </c>
      <c r="BM693" s="417">
        <v>0</v>
      </c>
      <c r="BN693" s="417">
        <f t="shared" si="1623"/>
        <v>1347946</v>
      </c>
      <c r="BO693" s="417">
        <f>BP693+BQ693+BR693+BS693</f>
        <v>673973</v>
      </c>
      <c r="BP693" s="417">
        <v>673973</v>
      </c>
      <c r="BQ693" s="417"/>
      <c r="BR693" s="417">
        <v>0</v>
      </c>
      <c r="BS693" s="417">
        <v>0</v>
      </c>
      <c r="BT693" s="417">
        <f t="shared" si="1571"/>
        <v>0</v>
      </c>
      <c r="BU693" s="417">
        <f t="shared" si="1572"/>
        <v>0</v>
      </c>
      <c r="BV693" s="417">
        <f>BW693+BX693+BY693+BZ693</f>
        <v>500000</v>
      </c>
      <c r="BW693" s="417">
        <v>500000</v>
      </c>
      <c r="BX693" s="417"/>
      <c r="BY693" s="417">
        <v>0</v>
      </c>
      <c r="BZ693" s="417">
        <v>0</v>
      </c>
      <c r="CA693" s="417">
        <f t="shared" si="1574"/>
        <v>0</v>
      </c>
      <c r="CB693" s="417">
        <v>0</v>
      </c>
      <c r="CC693" s="417"/>
      <c r="CD693" s="417"/>
      <c r="CE693" s="417">
        <f t="shared" si="1589"/>
        <v>500000</v>
      </c>
      <c r="CF693" s="417">
        <f>BW693</f>
        <v>500000</v>
      </c>
      <c r="CG693" s="417"/>
      <c r="CH693" s="417">
        <f t="shared" si="1575"/>
        <v>0</v>
      </c>
      <c r="CI693" s="417">
        <f t="shared" si="1636"/>
        <v>0</v>
      </c>
      <c r="CJ693" s="417"/>
      <c r="CK693" s="417">
        <f>CL693+CM693+CN693+CO693</f>
        <v>500000</v>
      </c>
      <c r="CL693" s="409">
        <v>500000</v>
      </c>
      <c r="CM693" s="409"/>
      <c r="CN693" s="409">
        <v>0</v>
      </c>
      <c r="CO693" s="409">
        <v>0</v>
      </c>
    </row>
    <row r="694" spans="1:12248" s="76" customFormat="1" ht="38.25" customHeight="1" x14ac:dyDescent="0.3">
      <c r="B694" s="620"/>
      <c r="C694" s="229" t="s">
        <v>108</v>
      </c>
      <c r="D694" s="188">
        <f t="shared" ref="D694:D697" si="1646">E694</f>
        <v>682675.88609000004</v>
      </c>
      <c r="E694" s="188">
        <v>682675.88609000004</v>
      </c>
      <c r="F694" s="188"/>
      <c r="G694" s="189"/>
      <c r="H694" s="189"/>
      <c r="I694" s="123">
        <f t="shared" si="1637"/>
        <v>0</v>
      </c>
      <c r="J694" s="597">
        <f t="shared" si="1638"/>
        <v>0</v>
      </c>
      <c r="K694" s="130">
        <v>0</v>
      </c>
      <c r="L694" s="37"/>
      <c r="M694" s="37"/>
      <c r="N694" s="37"/>
      <c r="O694" s="37"/>
      <c r="P694" s="37"/>
      <c r="Q694" s="37"/>
      <c r="R694" s="37"/>
      <c r="S694" s="123">
        <f t="shared" si="1639"/>
        <v>0</v>
      </c>
      <c r="T694" s="597">
        <f t="shared" si="1579"/>
        <v>0</v>
      </c>
      <c r="U694" s="130"/>
      <c r="V694" s="597">
        <f t="shared" si="1640"/>
        <v>0</v>
      </c>
      <c r="W694" s="37"/>
      <c r="X694" s="37"/>
      <c r="Y694" s="37"/>
      <c r="Z694" s="37"/>
      <c r="AA694" s="37"/>
      <c r="AB694" s="37"/>
      <c r="AC694" s="123">
        <f>AE694</f>
        <v>200801.60879999999</v>
      </c>
      <c r="AD694" s="597">
        <f t="shared" si="1621"/>
        <v>0.29413900928899583</v>
      </c>
      <c r="AE694" s="123">
        <v>200801.60879999999</v>
      </c>
      <c r="AF694" s="597">
        <f t="shared" si="1635"/>
        <v>0.29413900928899583</v>
      </c>
      <c r="AG694" s="37"/>
      <c r="AH694" s="59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130">
        <f>AV694</f>
        <v>751742.76846000005</v>
      </c>
      <c r="AV694" s="120">
        <f t="shared" ref="AV694:AV697" si="1647">AW694</f>
        <v>751742.76846000005</v>
      </c>
      <c r="AW694" s="120">
        <v>751742.76846000005</v>
      </c>
      <c r="AX694" s="120"/>
      <c r="AY694" s="120"/>
      <c r="AZ694" s="120"/>
      <c r="BA694" s="120">
        <f t="shared" si="1587"/>
        <v>0</v>
      </c>
      <c r="BB694" s="120">
        <f>BF694-E694</f>
        <v>0</v>
      </c>
      <c r="BC694" s="120"/>
      <c r="BD694" s="120"/>
      <c r="BE694" s="120">
        <f t="shared" si="1588"/>
        <v>682675.88609000004</v>
      </c>
      <c r="BF694" s="120">
        <f t="shared" ref="BF694:BF699" si="1648">E694</f>
        <v>682675.88609000004</v>
      </c>
      <c r="BG694" s="120"/>
      <c r="BH694" s="120"/>
      <c r="BI694" s="120">
        <f t="shared" si="1626"/>
        <v>399973</v>
      </c>
      <c r="BJ694" s="120">
        <v>399973</v>
      </c>
      <c r="BK694" s="120"/>
      <c r="BL694" s="120"/>
      <c r="BM694" s="120"/>
      <c r="BN694" s="120">
        <f t="shared" si="1623"/>
        <v>799946</v>
      </c>
      <c r="BO694" s="120">
        <f t="shared" ref="BO694" si="1649">BP694</f>
        <v>399973</v>
      </c>
      <c r="BP694" s="120">
        <v>399973</v>
      </c>
      <c r="BQ694" s="120"/>
      <c r="BR694" s="120"/>
      <c r="BS694" s="120"/>
      <c r="BT694" s="120">
        <f t="shared" si="1571"/>
        <v>0</v>
      </c>
      <c r="BU694" s="120">
        <f t="shared" si="1572"/>
        <v>0</v>
      </c>
      <c r="BV694" s="120">
        <f t="shared" si="1628"/>
        <v>399973</v>
      </c>
      <c r="BW694" s="120">
        <v>399973</v>
      </c>
      <c r="BX694" s="120"/>
      <c r="BY694" s="120"/>
      <c r="BZ694" s="120"/>
      <c r="CA694" s="120">
        <f t="shared" si="1574"/>
        <v>274000</v>
      </c>
      <c r="CB694" s="120">
        <f>CF694-BW694</f>
        <v>274000</v>
      </c>
      <c r="CC694" s="120"/>
      <c r="CD694" s="120"/>
      <c r="CE694" s="120">
        <f t="shared" si="1589"/>
        <v>673973</v>
      </c>
      <c r="CF694" s="120">
        <f>BW694+274000</f>
        <v>673973</v>
      </c>
      <c r="CG694" s="120"/>
      <c r="CH694" s="120">
        <f t="shared" si="1575"/>
        <v>0</v>
      </c>
      <c r="CI694" s="120">
        <f t="shared" si="1636"/>
        <v>0</v>
      </c>
      <c r="CJ694" s="120"/>
      <c r="CK694" s="120">
        <f t="shared" si="1629"/>
        <v>399973</v>
      </c>
      <c r="CL694" s="188">
        <v>399973</v>
      </c>
      <c r="CM694" s="188"/>
      <c r="CN694" s="189"/>
      <c r="CO694" s="189"/>
    </row>
    <row r="695" spans="1:12248" s="39" customFormat="1" ht="25.5" customHeight="1" x14ac:dyDescent="0.25">
      <c r="B695" s="620"/>
      <c r="C695" s="229" t="s">
        <v>251</v>
      </c>
      <c r="D695" s="188">
        <f t="shared" si="1646"/>
        <v>24247.966649999998</v>
      </c>
      <c r="E695" s="188">
        <v>24247.966649999998</v>
      </c>
      <c r="F695" s="189"/>
      <c r="G695" s="189"/>
      <c r="H695" s="189"/>
      <c r="I695" s="123">
        <f t="shared" si="1637"/>
        <v>0</v>
      </c>
      <c r="J695" s="597">
        <f t="shared" si="1638"/>
        <v>0</v>
      </c>
      <c r="K695" s="37">
        <v>0</v>
      </c>
      <c r="L695" s="37"/>
      <c r="M695" s="37"/>
      <c r="N695" s="37"/>
      <c r="O695" s="37"/>
      <c r="P695" s="37"/>
      <c r="Q695" s="37"/>
      <c r="R695" s="37"/>
      <c r="S695" s="123">
        <f t="shared" si="1639"/>
        <v>0</v>
      </c>
      <c r="T695" s="597">
        <f t="shared" si="1579"/>
        <v>0</v>
      </c>
      <c r="U695" s="130"/>
      <c r="V695" s="597">
        <f t="shared" si="1640"/>
        <v>0</v>
      </c>
      <c r="W695" s="37"/>
      <c r="X695" s="37"/>
      <c r="Y695" s="37"/>
      <c r="Z695" s="37"/>
      <c r="AA695" s="37"/>
      <c r="AB695" s="37"/>
      <c r="AC695" s="123">
        <f>AE695</f>
        <v>7887.06</v>
      </c>
      <c r="AD695" s="597">
        <f t="shared" si="1621"/>
        <v>0.32526686108750485</v>
      </c>
      <c r="AE695" s="123">
        <v>7887.06</v>
      </c>
      <c r="AF695" s="597">
        <f t="shared" si="1635"/>
        <v>0.32526686108750485</v>
      </c>
      <c r="AG695" s="37"/>
      <c r="AH695" s="59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130"/>
      <c r="AV695" s="120">
        <f t="shared" si="1647"/>
        <v>0</v>
      </c>
      <c r="AW695" s="120"/>
      <c r="AX695" s="120"/>
      <c r="AY695" s="120"/>
      <c r="AZ695" s="120"/>
      <c r="BA695" s="120">
        <f t="shared" si="1587"/>
        <v>0</v>
      </c>
      <c r="BB695" s="120"/>
      <c r="BC695" s="120"/>
      <c r="BD695" s="120"/>
      <c r="BE695" s="120">
        <f t="shared" si="1588"/>
        <v>24247.966649999998</v>
      </c>
      <c r="BF695" s="120">
        <f t="shared" si="1648"/>
        <v>24247.966649999998</v>
      </c>
      <c r="BG695" s="120"/>
      <c r="BH695" s="120"/>
      <c r="BI695" s="120"/>
      <c r="BJ695" s="120"/>
      <c r="BK695" s="120"/>
      <c r="BL695" s="120"/>
      <c r="BM695" s="120"/>
      <c r="BN695" s="120">
        <f t="shared" si="1623"/>
        <v>0</v>
      </c>
      <c r="BO695" s="120"/>
      <c r="BP695" s="120"/>
      <c r="BQ695" s="120"/>
      <c r="BR695" s="120"/>
      <c r="BS695" s="120"/>
      <c r="BT695" s="120">
        <f t="shared" si="1571"/>
        <v>0</v>
      </c>
      <c r="BU695" s="120">
        <f t="shared" si="1572"/>
        <v>0</v>
      </c>
      <c r="BV695" s="120"/>
      <c r="BW695" s="120"/>
      <c r="BX695" s="120"/>
      <c r="BY695" s="120"/>
      <c r="BZ695" s="120"/>
      <c r="CA695" s="120">
        <f t="shared" si="1574"/>
        <v>0</v>
      </c>
      <c r="CB695" s="120"/>
      <c r="CC695" s="120"/>
      <c r="CD695" s="120"/>
      <c r="CE695" s="120">
        <f t="shared" si="1589"/>
        <v>0</v>
      </c>
      <c r="CF695" s="120">
        <f t="shared" ref="CF695:CF699" si="1650">BW695</f>
        <v>0</v>
      </c>
      <c r="CG695" s="120"/>
      <c r="CH695" s="120">
        <f t="shared" si="1575"/>
        <v>0</v>
      </c>
      <c r="CI695" s="120">
        <f t="shared" si="1636"/>
        <v>0</v>
      </c>
      <c r="CJ695" s="120"/>
      <c r="CK695" s="120"/>
      <c r="CL695" s="189"/>
      <c r="CM695" s="189"/>
      <c r="CN695" s="189"/>
      <c r="CO695" s="189"/>
    </row>
    <row r="696" spans="1:12248" s="27" customFormat="1" ht="74.25" hidden="1" customHeight="1" x14ac:dyDescent="0.25">
      <c r="B696" s="503" t="s">
        <v>62</v>
      </c>
      <c r="C696" s="150" t="s">
        <v>118</v>
      </c>
      <c r="D696" s="256">
        <f t="shared" si="1646"/>
        <v>0</v>
      </c>
      <c r="E696" s="279"/>
      <c r="F696" s="279"/>
      <c r="G696" s="279"/>
      <c r="H696" s="261"/>
      <c r="I696" s="416">
        <f t="shared" si="1637"/>
        <v>0</v>
      </c>
      <c r="J696" s="575" t="e">
        <f t="shared" si="1638"/>
        <v>#DIV/0!</v>
      </c>
      <c r="K696" s="43"/>
      <c r="L696" s="319"/>
      <c r="M696" s="319"/>
      <c r="N696" s="319"/>
      <c r="O696" s="319"/>
      <c r="P696" s="319"/>
      <c r="Q696" s="319"/>
      <c r="R696" s="319"/>
      <c r="S696" s="416">
        <f t="shared" si="1639"/>
        <v>0</v>
      </c>
      <c r="T696" s="575" t="e">
        <f t="shared" si="1579"/>
        <v>#DIV/0!</v>
      </c>
      <c r="U696" s="43"/>
      <c r="V696" s="575" t="e">
        <f t="shared" si="1640"/>
        <v>#DIV/0!</v>
      </c>
      <c r="W696" s="319"/>
      <c r="X696" s="319"/>
      <c r="Y696" s="319"/>
      <c r="Z696" s="319"/>
      <c r="AA696" s="319"/>
      <c r="AB696" s="319"/>
      <c r="AC696" s="185">
        <f t="shared" si="1620"/>
        <v>0</v>
      </c>
      <c r="AD696" s="580" t="e">
        <f t="shared" si="1621"/>
        <v>#DIV/0!</v>
      </c>
      <c r="AE696" s="185"/>
      <c r="AF696" s="580" t="e">
        <f t="shared" si="1635"/>
        <v>#DIV/0!</v>
      </c>
      <c r="AG696" s="319"/>
      <c r="AH696" s="580"/>
      <c r="AI696" s="319"/>
      <c r="AJ696" s="319"/>
      <c r="AK696" s="319"/>
      <c r="AL696" s="319"/>
      <c r="AM696" s="319"/>
      <c r="AN696" s="319"/>
      <c r="AO696" s="319"/>
      <c r="AP696" s="319"/>
      <c r="AQ696" s="319"/>
      <c r="AR696" s="319"/>
      <c r="AS696" s="319"/>
      <c r="AT696" s="319"/>
      <c r="AU696" s="128"/>
      <c r="AV696" s="417">
        <f t="shared" si="1647"/>
        <v>0</v>
      </c>
      <c r="AW696" s="417"/>
      <c r="AX696" s="417"/>
      <c r="AY696" s="417"/>
      <c r="AZ696" s="417"/>
      <c r="BA696" s="417">
        <f t="shared" si="1587"/>
        <v>0</v>
      </c>
      <c r="BB696" s="417"/>
      <c r="BC696" s="417"/>
      <c r="BD696" s="417"/>
      <c r="BE696" s="417">
        <f t="shared" si="1588"/>
        <v>0</v>
      </c>
      <c r="BF696" s="417">
        <f t="shared" si="1648"/>
        <v>0</v>
      </c>
      <c r="BG696" s="417"/>
      <c r="BH696" s="417"/>
      <c r="BI696" s="417"/>
      <c r="BJ696" s="417"/>
      <c r="BK696" s="417"/>
      <c r="BL696" s="417"/>
      <c r="BM696" s="417"/>
      <c r="BN696" s="417">
        <f t="shared" si="1623"/>
        <v>0</v>
      </c>
      <c r="BO696" s="417"/>
      <c r="BP696" s="417"/>
      <c r="BQ696" s="417"/>
      <c r="BR696" s="417"/>
      <c r="BS696" s="417"/>
      <c r="BT696" s="417">
        <f t="shared" si="1571"/>
        <v>0</v>
      </c>
      <c r="BU696" s="417">
        <f t="shared" si="1572"/>
        <v>0</v>
      </c>
      <c r="BV696" s="417"/>
      <c r="BW696" s="417"/>
      <c r="BX696" s="417"/>
      <c r="BY696" s="417"/>
      <c r="BZ696" s="417"/>
      <c r="CA696" s="417">
        <f t="shared" si="1574"/>
        <v>0</v>
      </c>
      <c r="CB696" s="417"/>
      <c r="CC696" s="417"/>
      <c r="CD696" s="417"/>
      <c r="CE696" s="417">
        <f t="shared" si="1589"/>
        <v>0</v>
      </c>
      <c r="CF696" s="417">
        <f t="shared" si="1650"/>
        <v>0</v>
      </c>
      <c r="CG696" s="417"/>
      <c r="CH696" s="417">
        <f t="shared" si="1575"/>
        <v>0</v>
      </c>
      <c r="CI696" s="417">
        <f t="shared" si="1636"/>
        <v>0</v>
      </c>
      <c r="CJ696" s="417"/>
      <c r="CK696" s="417"/>
      <c r="CL696" s="189"/>
      <c r="CM696" s="189"/>
      <c r="CN696" s="189"/>
      <c r="CO696" s="189"/>
    </row>
    <row r="697" spans="1:12248" s="27" customFormat="1" ht="103.5" hidden="1" customHeight="1" x14ac:dyDescent="0.25">
      <c r="B697" s="503" t="s">
        <v>7</v>
      </c>
      <c r="C697" s="150" t="s">
        <v>119</v>
      </c>
      <c r="D697" s="256">
        <f t="shared" si="1646"/>
        <v>0</v>
      </c>
      <c r="E697" s="279"/>
      <c r="F697" s="279"/>
      <c r="G697" s="279"/>
      <c r="H697" s="261"/>
      <c r="I697" s="416">
        <f t="shared" si="1637"/>
        <v>0</v>
      </c>
      <c r="J697" s="575" t="e">
        <f t="shared" si="1638"/>
        <v>#DIV/0!</v>
      </c>
      <c r="K697" s="43"/>
      <c r="L697" s="319"/>
      <c r="M697" s="319"/>
      <c r="N697" s="319"/>
      <c r="O697" s="319"/>
      <c r="P697" s="319"/>
      <c r="Q697" s="319"/>
      <c r="R697" s="319"/>
      <c r="S697" s="416">
        <f t="shared" si="1639"/>
        <v>0</v>
      </c>
      <c r="T697" s="575" t="e">
        <f t="shared" si="1579"/>
        <v>#DIV/0!</v>
      </c>
      <c r="U697" s="43"/>
      <c r="V697" s="575" t="e">
        <f t="shared" si="1640"/>
        <v>#DIV/0!</v>
      </c>
      <c r="W697" s="319"/>
      <c r="X697" s="319"/>
      <c r="Y697" s="319"/>
      <c r="Z697" s="319"/>
      <c r="AA697" s="319"/>
      <c r="AB697" s="319"/>
      <c r="AC697" s="185">
        <f t="shared" si="1620"/>
        <v>0</v>
      </c>
      <c r="AD697" s="580" t="e">
        <f t="shared" si="1621"/>
        <v>#DIV/0!</v>
      </c>
      <c r="AE697" s="185"/>
      <c r="AF697" s="580" t="e">
        <f t="shared" si="1635"/>
        <v>#DIV/0!</v>
      </c>
      <c r="AG697" s="319"/>
      <c r="AH697" s="580"/>
      <c r="AI697" s="319"/>
      <c r="AJ697" s="319"/>
      <c r="AK697" s="319"/>
      <c r="AL697" s="319"/>
      <c r="AM697" s="319"/>
      <c r="AN697" s="319"/>
      <c r="AO697" s="319"/>
      <c r="AP697" s="319"/>
      <c r="AQ697" s="319"/>
      <c r="AR697" s="319"/>
      <c r="AS697" s="319"/>
      <c r="AT697" s="319"/>
      <c r="AU697" s="128"/>
      <c r="AV697" s="417">
        <f t="shared" si="1647"/>
        <v>0</v>
      </c>
      <c r="AW697" s="417"/>
      <c r="AX697" s="417"/>
      <c r="AY697" s="417"/>
      <c r="AZ697" s="417"/>
      <c r="BA697" s="417">
        <f t="shared" si="1587"/>
        <v>0</v>
      </c>
      <c r="BB697" s="417"/>
      <c r="BC697" s="417"/>
      <c r="BD697" s="417"/>
      <c r="BE697" s="417">
        <f t="shared" si="1588"/>
        <v>0</v>
      </c>
      <c r="BF697" s="417">
        <f t="shared" si="1648"/>
        <v>0</v>
      </c>
      <c r="BG697" s="417"/>
      <c r="BH697" s="417"/>
      <c r="BI697" s="417"/>
      <c r="BJ697" s="417"/>
      <c r="BK697" s="417"/>
      <c r="BL697" s="417"/>
      <c r="BM697" s="417"/>
      <c r="BN697" s="417">
        <f t="shared" si="1623"/>
        <v>0</v>
      </c>
      <c r="BO697" s="417"/>
      <c r="BP697" s="417"/>
      <c r="BQ697" s="417"/>
      <c r="BR697" s="417"/>
      <c r="BS697" s="417"/>
      <c r="BT697" s="417">
        <f t="shared" si="1571"/>
        <v>0</v>
      </c>
      <c r="BU697" s="417">
        <f t="shared" si="1572"/>
        <v>0</v>
      </c>
      <c r="BV697" s="417"/>
      <c r="BW697" s="417"/>
      <c r="BX697" s="417"/>
      <c r="BY697" s="417"/>
      <c r="BZ697" s="417"/>
      <c r="CA697" s="417">
        <f t="shared" si="1574"/>
        <v>0</v>
      </c>
      <c r="CB697" s="417"/>
      <c r="CC697" s="417"/>
      <c r="CD697" s="417"/>
      <c r="CE697" s="417">
        <f t="shared" si="1589"/>
        <v>0</v>
      </c>
      <c r="CF697" s="417">
        <f t="shared" si="1650"/>
        <v>0</v>
      </c>
      <c r="CG697" s="417"/>
      <c r="CH697" s="417">
        <f t="shared" si="1575"/>
        <v>0</v>
      </c>
      <c r="CI697" s="417">
        <f t="shared" si="1636"/>
        <v>0</v>
      </c>
      <c r="CJ697" s="417"/>
      <c r="CK697" s="417"/>
      <c r="CL697" s="189"/>
      <c r="CM697" s="189"/>
      <c r="CN697" s="189"/>
      <c r="CO697" s="189"/>
    </row>
    <row r="698" spans="1:12248" s="27" customFormat="1" ht="25.5" hidden="1" customHeight="1" x14ac:dyDescent="0.25">
      <c r="B698" s="503"/>
      <c r="C698" s="229"/>
      <c r="D698" s="279"/>
      <c r="E698" s="279"/>
      <c r="F698" s="279"/>
      <c r="G698" s="279"/>
      <c r="H698" s="261"/>
      <c r="I698" s="416">
        <f t="shared" si="1637"/>
        <v>0</v>
      </c>
      <c r="J698" s="575" t="e">
        <f t="shared" si="1638"/>
        <v>#DIV/0!</v>
      </c>
      <c r="K698" s="43"/>
      <c r="L698" s="319"/>
      <c r="M698" s="319"/>
      <c r="N698" s="319"/>
      <c r="O698" s="319"/>
      <c r="P698" s="319"/>
      <c r="Q698" s="319"/>
      <c r="R698" s="319"/>
      <c r="S698" s="416">
        <f t="shared" si="1639"/>
        <v>0</v>
      </c>
      <c r="T698" s="575" t="e">
        <f t="shared" si="1579"/>
        <v>#DIV/0!</v>
      </c>
      <c r="U698" s="43"/>
      <c r="V698" s="575" t="e">
        <f t="shared" si="1640"/>
        <v>#DIV/0!</v>
      </c>
      <c r="W698" s="319"/>
      <c r="X698" s="319"/>
      <c r="Y698" s="319"/>
      <c r="Z698" s="319"/>
      <c r="AA698" s="319"/>
      <c r="AB698" s="319"/>
      <c r="AC698" s="185">
        <f t="shared" si="1620"/>
        <v>0</v>
      </c>
      <c r="AD698" s="580" t="e">
        <f t="shared" si="1621"/>
        <v>#DIV/0!</v>
      </c>
      <c r="AE698" s="185"/>
      <c r="AF698" s="580" t="e">
        <f t="shared" si="1635"/>
        <v>#DIV/0!</v>
      </c>
      <c r="AG698" s="319"/>
      <c r="AH698" s="580"/>
      <c r="AI698" s="319"/>
      <c r="AJ698" s="319"/>
      <c r="AK698" s="319"/>
      <c r="AL698" s="319"/>
      <c r="AM698" s="319"/>
      <c r="AN698" s="319"/>
      <c r="AO698" s="319"/>
      <c r="AP698" s="319"/>
      <c r="AQ698" s="319"/>
      <c r="AR698" s="319"/>
      <c r="AS698" s="319"/>
      <c r="AT698" s="319"/>
      <c r="AU698" s="128"/>
      <c r="AV698" s="417"/>
      <c r="AW698" s="417"/>
      <c r="AX698" s="417"/>
      <c r="AY698" s="417"/>
      <c r="AZ698" s="417"/>
      <c r="BA698" s="417">
        <f t="shared" si="1587"/>
        <v>0</v>
      </c>
      <c r="BB698" s="417"/>
      <c r="BC698" s="417"/>
      <c r="BD698" s="417"/>
      <c r="BE698" s="417">
        <f t="shared" si="1588"/>
        <v>0</v>
      </c>
      <c r="BF698" s="417">
        <f t="shared" si="1648"/>
        <v>0</v>
      </c>
      <c r="BG698" s="417"/>
      <c r="BH698" s="417"/>
      <c r="BI698" s="417"/>
      <c r="BJ698" s="417"/>
      <c r="BK698" s="417"/>
      <c r="BL698" s="417"/>
      <c r="BM698" s="417"/>
      <c r="BN698" s="417">
        <f t="shared" si="1623"/>
        <v>0</v>
      </c>
      <c r="BO698" s="417"/>
      <c r="BP698" s="417"/>
      <c r="BQ698" s="417"/>
      <c r="BR698" s="417"/>
      <c r="BS698" s="417"/>
      <c r="BT698" s="417">
        <f t="shared" si="1571"/>
        <v>0</v>
      </c>
      <c r="BU698" s="417">
        <f t="shared" si="1572"/>
        <v>0</v>
      </c>
      <c r="BV698" s="417"/>
      <c r="BW698" s="417"/>
      <c r="BX698" s="417"/>
      <c r="BY698" s="417"/>
      <c r="BZ698" s="417"/>
      <c r="CA698" s="417">
        <f t="shared" si="1574"/>
        <v>0</v>
      </c>
      <c r="CB698" s="417"/>
      <c r="CC698" s="417"/>
      <c r="CD698" s="417"/>
      <c r="CE698" s="417">
        <f t="shared" si="1589"/>
        <v>0</v>
      </c>
      <c r="CF698" s="417">
        <f t="shared" si="1650"/>
        <v>0</v>
      </c>
      <c r="CG698" s="417"/>
      <c r="CH698" s="417">
        <f t="shared" si="1575"/>
        <v>0</v>
      </c>
      <c r="CI698" s="417">
        <f t="shared" si="1636"/>
        <v>0</v>
      </c>
      <c r="CJ698" s="417"/>
      <c r="CK698" s="417"/>
      <c r="CL698" s="279"/>
      <c r="CM698" s="279"/>
      <c r="CN698" s="279"/>
      <c r="CO698" s="261"/>
    </row>
    <row r="699" spans="1:12248" s="27" customFormat="1" ht="25.5" hidden="1" customHeight="1" x14ac:dyDescent="0.25">
      <c r="B699" s="503"/>
      <c r="C699" s="149"/>
      <c r="D699" s="279"/>
      <c r="E699" s="279"/>
      <c r="F699" s="279"/>
      <c r="G699" s="279"/>
      <c r="H699" s="261"/>
      <c r="I699" s="416">
        <f t="shared" si="1637"/>
        <v>0</v>
      </c>
      <c r="J699" s="575" t="e">
        <f t="shared" si="1638"/>
        <v>#DIV/0!</v>
      </c>
      <c r="K699" s="43"/>
      <c r="L699" s="319"/>
      <c r="M699" s="319"/>
      <c r="N699" s="319"/>
      <c r="O699" s="319"/>
      <c r="P699" s="319"/>
      <c r="Q699" s="319"/>
      <c r="R699" s="319"/>
      <c r="S699" s="416">
        <f t="shared" si="1639"/>
        <v>0</v>
      </c>
      <c r="T699" s="575" t="e">
        <f t="shared" si="1579"/>
        <v>#DIV/0!</v>
      </c>
      <c r="U699" s="43"/>
      <c r="V699" s="575" t="e">
        <f t="shared" si="1640"/>
        <v>#DIV/0!</v>
      </c>
      <c r="W699" s="319"/>
      <c r="X699" s="319"/>
      <c r="Y699" s="319"/>
      <c r="Z699" s="319"/>
      <c r="AA699" s="319"/>
      <c r="AB699" s="319"/>
      <c r="AC699" s="185">
        <f t="shared" si="1620"/>
        <v>0</v>
      </c>
      <c r="AD699" s="580" t="e">
        <f t="shared" si="1621"/>
        <v>#DIV/0!</v>
      </c>
      <c r="AE699" s="185"/>
      <c r="AF699" s="580" t="e">
        <f t="shared" si="1635"/>
        <v>#DIV/0!</v>
      </c>
      <c r="AG699" s="319"/>
      <c r="AH699" s="580"/>
      <c r="AI699" s="319"/>
      <c r="AJ699" s="319"/>
      <c r="AK699" s="319"/>
      <c r="AL699" s="319"/>
      <c r="AM699" s="319"/>
      <c r="AN699" s="319"/>
      <c r="AO699" s="319"/>
      <c r="AP699" s="319"/>
      <c r="AQ699" s="319"/>
      <c r="AR699" s="319"/>
      <c r="AS699" s="319"/>
      <c r="AT699" s="319"/>
      <c r="AU699" s="128"/>
      <c r="AV699" s="417"/>
      <c r="AW699" s="417"/>
      <c r="AX699" s="417"/>
      <c r="AY699" s="417"/>
      <c r="AZ699" s="417"/>
      <c r="BA699" s="417">
        <f t="shared" si="1587"/>
        <v>0</v>
      </c>
      <c r="BB699" s="417"/>
      <c r="BC699" s="417"/>
      <c r="BD699" s="417"/>
      <c r="BE699" s="417">
        <f t="shared" si="1588"/>
        <v>0</v>
      </c>
      <c r="BF699" s="417">
        <f t="shared" si="1648"/>
        <v>0</v>
      </c>
      <c r="BG699" s="417"/>
      <c r="BH699" s="417"/>
      <c r="BI699" s="417"/>
      <c r="BJ699" s="417"/>
      <c r="BK699" s="417"/>
      <c r="BL699" s="417"/>
      <c r="BM699" s="417"/>
      <c r="BN699" s="417">
        <f t="shared" si="1623"/>
        <v>0</v>
      </c>
      <c r="BO699" s="417"/>
      <c r="BP699" s="417"/>
      <c r="BQ699" s="417"/>
      <c r="BR699" s="417"/>
      <c r="BS699" s="417"/>
      <c r="BT699" s="417">
        <f t="shared" si="1571"/>
        <v>0</v>
      </c>
      <c r="BU699" s="417">
        <f t="shared" si="1572"/>
        <v>0</v>
      </c>
      <c r="BV699" s="417"/>
      <c r="BW699" s="417"/>
      <c r="BX699" s="417"/>
      <c r="BY699" s="417"/>
      <c r="BZ699" s="417"/>
      <c r="CA699" s="417">
        <f t="shared" si="1574"/>
        <v>0</v>
      </c>
      <c r="CB699" s="417"/>
      <c r="CC699" s="417"/>
      <c r="CD699" s="417"/>
      <c r="CE699" s="417">
        <f t="shared" si="1589"/>
        <v>0</v>
      </c>
      <c r="CF699" s="417">
        <f t="shared" si="1650"/>
        <v>0</v>
      </c>
      <c r="CG699" s="417"/>
      <c r="CH699" s="417">
        <f t="shared" si="1575"/>
        <v>0</v>
      </c>
      <c r="CI699" s="417">
        <f t="shared" si="1636"/>
        <v>0</v>
      </c>
      <c r="CJ699" s="417"/>
      <c r="CK699" s="417"/>
      <c r="CL699" s="279"/>
      <c r="CM699" s="279"/>
      <c r="CN699" s="279"/>
      <c r="CO699" s="261"/>
    </row>
    <row r="700" spans="1:12248" s="403" customFormat="1" ht="147" hidden="1" customHeight="1" x14ac:dyDescent="0.35">
      <c r="B700" s="503" t="s">
        <v>15</v>
      </c>
      <c r="C700" s="377" t="s">
        <v>363</v>
      </c>
      <c r="D700" s="392">
        <f t="shared" ref="D700:D705" si="1651">E700+F700+G700+H700</f>
        <v>432647</v>
      </c>
      <c r="E700" s="392">
        <f>E701+E702</f>
        <v>432647</v>
      </c>
      <c r="F700" s="392"/>
      <c r="G700" s="392"/>
      <c r="H700" s="392"/>
      <c r="I700" s="416">
        <f t="shared" si="1637"/>
        <v>0</v>
      </c>
      <c r="J700" s="575">
        <f t="shared" si="1638"/>
        <v>0</v>
      </c>
      <c r="K700" s="391">
        <f>K701+K702</f>
        <v>0</v>
      </c>
      <c r="L700" s="391"/>
      <c r="M700" s="391"/>
      <c r="N700" s="391"/>
      <c r="O700" s="391"/>
      <c r="P700" s="391"/>
      <c r="Q700" s="391"/>
      <c r="R700" s="391"/>
      <c r="S700" s="416">
        <f t="shared" si="1639"/>
        <v>0</v>
      </c>
      <c r="T700" s="575">
        <f t="shared" si="1579"/>
        <v>0</v>
      </c>
      <c r="U700" s="391">
        <f>U701+U702</f>
        <v>0</v>
      </c>
      <c r="V700" s="575">
        <f t="shared" si="1640"/>
        <v>0</v>
      </c>
      <c r="W700" s="391"/>
      <c r="X700" s="391"/>
      <c r="Y700" s="391"/>
      <c r="Z700" s="391"/>
      <c r="AA700" s="391"/>
      <c r="AB700" s="391"/>
      <c r="AC700" s="185">
        <f t="shared" si="1620"/>
        <v>0</v>
      </c>
      <c r="AD700" s="580">
        <f t="shared" si="1621"/>
        <v>0</v>
      </c>
      <c r="AE700" s="185">
        <f>AE701+AE702</f>
        <v>117614.3</v>
      </c>
      <c r="AF700" s="580">
        <f t="shared" si="1635"/>
        <v>0.27184818108065006</v>
      </c>
      <c r="AG700" s="202"/>
      <c r="AH700" s="580"/>
      <c r="AI700" s="202"/>
      <c r="AJ700" s="202"/>
      <c r="AK700" s="202"/>
      <c r="AL700" s="202"/>
      <c r="AM700" s="391"/>
      <c r="AN700" s="391"/>
      <c r="AO700" s="391"/>
      <c r="AP700" s="391"/>
      <c r="AQ700" s="391"/>
      <c r="AR700" s="391"/>
      <c r="AS700" s="391"/>
      <c r="AT700" s="391"/>
      <c r="AU700" s="391"/>
      <c r="AV700" s="417">
        <f t="shared" ref="AV700:AV705" si="1652">AW700+AX700+AY700+AZ700</f>
        <v>182264.54525000002</v>
      </c>
      <c r="AW700" s="417">
        <f>AW701+AW702</f>
        <v>182264.54525000002</v>
      </c>
      <c r="AX700" s="417"/>
      <c r="AY700" s="417"/>
      <c r="AZ700" s="417"/>
      <c r="BA700" s="417"/>
      <c r="BB700" s="417"/>
      <c r="BC700" s="417"/>
      <c r="BD700" s="417"/>
      <c r="BE700" s="417"/>
      <c r="BF700" s="417"/>
      <c r="BG700" s="417"/>
      <c r="BH700" s="417"/>
      <c r="BI700" s="417">
        <f t="shared" ref="BI700:BI705" si="1653">BJ700+BK700+BL700+BM700</f>
        <v>375000</v>
      </c>
      <c r="BJ700" s="417">
        <f>BJ701+BJ702</f>
        <v>375000</v>
      </c>
      <c r="BK700" s="417"/>
      <c r="BL700" s="417"/>
      <c r="BM700" s="417"/>
      <c r="BN700" s="417"/>
      <c r="BO700" s="417">
        <f t="shared" ref="BO700:BO705" si="1654">BP700+BQ700+BR700+BS700</f>
        <v>375000</v>
      </c>
      <c r="BP700" s="417">
        <f>BP701+BP702</f>
        <v>375000</v>
      </c>
      <c r="BQ700" s="417"/>
      <c r="BR700" s="417"/>
      <c r="BS700" s="417"/>
      <c r="BT700" s="417"/>
      <c r="BU700" s="417"/>
      <c r="BV700" s="417">
        <f t="shared" ref="BV700:BV705" si="1655">BW700+BX700+BY700+BZ700</f>
        <v>0</v>
      </c>
      <c r="BW700" s="417">
        <f>BW701+BW702</f>
        <v>0</v>
      </c>
      <c r="BX700" s="417"/>
      <c r="BY700" s="417"/>
      <c r="BZ700" s="417"/>
      <c r="CA700" s="417"/>
      <c r="CB700" s="417"/>
      <c r="CC700" s="417"/>
      <c r="CD700" s="417"/>
      <c r="CE700" s="417"/>
      <c r="CF700" s="417"/>
      <c r="CG700" s="417"/>
      <c r="CH700" s="417"/>
      <c r="CI700" s="417"/>
      <c r="CJ700" s="417"/>
      <c r="CK700" s="417">
        <f t="shared" ref="CK700:CK705" si="1656">CL700+CM700+CN700+CO700</f>
        <v>0</v>
      </c>
      <c r="CL700" s="391">
        <f>CL701+CL702</f>
        <v>0</v>
      </c>
      <c r="CM700" s="391"/>
      <c r="CN700" s="392"/>
      <c r="CO700" s="392"/>
    </row>
    <row r="701" spans="1:12248" s="52" customFormat="1" ht="54" hidden="1" customHeight="1" x14ac:dyDescent="0.25">
      <c r="B701" s="503"/>
      <c r="C701" s="111" t="s">
        <v>31</v>
      </c>
      <c r="D701" s="182">
        <f t="shared" si="1651"/>
        <v>86529.4</v>
      </c>
      <c r="E701" s="182">
        <f>E704</f>
        <v>86529.4</v>
      </c>
      <c r="F701" s="182"/>
      <c r="G701" s="182"/>
      <c r="H701" s="182"/>
      <c r="I701" s="416">
        <f t="shared" si="1637"/>
        <v>0</v>
      </c>
      <c r="J701" s="575">
        <f t="shared" si="1638"/>
        <v>0</v>
      </c>
      <c r="K701" s="564">
        <f>K704</f>
        <v>0</v>
      </c>
      <c r="L701" s="564"/>
      <c r="M701" s="564"/>
      <c r="N701" s="564"/>
      <c r="O701" s="564"/>
      <c r="P701" s="564"/>
      <c r="Q701" s="564"/>
      <c r="R701" s="564"/>
      <c r="S701" s="416">
        <f t="shared" si="1639"/>
        <v>0</v>
      </c>
      <c r="T701" s="575">
        <f t="shared" si="1579"/>
        <v>0</v>
      </c>
      <c r="U701" s="586">
        <f>U704</f>
        <v>0</v>
      </c>
      <c r="V701" s="575">
        <f t="shared" si="1640"/>
        <v>0</v>
      </c>
      <c r="W701" s="564"/>
      <c r="X701" s="564"/>
      <c r="Y701" s="564"/>
      <c r="Z701" s="564"/>
      <c r="AA701" s="564"/>
      <c r="AB701" s="564"/>
      <c r="AC701" s="185">
        <f t="shared" si="1620"/>
        <v>0</v>
      </c>
      <c r="AD701" s="580">
        <f t="shared" si="1621"/>
        <v>0</v>
      </c>
      <c r="AE701" s="185">
        <f>AE704</f>
        <v>23522.86</v>
      </c>
      <c r="AF701" s="580">
        <f t="shared" si="1635"/>
        <v>0.27184818108065006</v>
      </c>
      <c r="AG701" s="586"/>
      <c r="AH701" s="580"/>
      <c r="AI701" s="586"/>
      <c r="AJ701" s="586"/>
      <c r="AK701" s="586"/>
      <c r="AL701" s="586"/>
      <c r="AM701" s="564"/>
      <c r="AN701" s="564"/>
      <c r="AO701" s="564"/>
      <c r="AP701" s="564"/>
      <c r="AQ701" s="564"/>
      <c r="AR701" s="564"/>
      <c r="AS701" s="564"/>
      <c r="AT701" s="564"/>
      <c r="AU701" s="564">
        <f>AV701+AW701+AX701</f>
        <v>72905.818100000004</v>
      </c>
      <c r="AV701" s="417">
        <f t="shared" si="1652"/>
        <v>36452.909050000002</v>
      </c>
      <c r="AW701" s="417">
        <f>AW704</f>
        <v>36452.909050000002</v>
      </c>
      <c r="AX701" s="417"/>
      <c r="AY701" s="417"/>
      <c r="AZ701" s="417"/>
      <c r="BA701" s="417" t="e">
        <f t="shared" ref="BA701" si="1657">BB701+BC701+BD701</f>
        <v>#REF!</v>
      </c>
      <c r="BB701" s="417" t="e">
        <f>BB518+#REF!+BB670</f>
        <v>#REF!</v>
      </c>
      <c r="BC701" s="417"/>
      <c r="BD701" s="417"/>
      <c r="BE701" s="417" t="e">
        <f t="shared" ref="BE701" si="1658">BF701+BG701</f>
        <v>#REF!</v>
      </c>
      <c r="BF701" s="417" t="e">
        <f>BF518+#REF!+BF670</f>
        <v>#REF!</v>
      </c>
      <c r="BG701" s="417">
        <f>G701</f>
        <v>0</v>
      </c>
      <c r="BH701" s="417"/>
      <c r="BI701" s="417">
        <f t="shared" si="1653"/>
        <v>75000</v>
      </c>
      <c r="BJ701" s="417">
        <f>BJ704</f>
        <v>75000</v>
      </c>
      <c r="BK701" s="417"/>
      <c r="BL701" s="417"/>
      <c r="BM701" s="417"/>
      <c r="BN701" s="417">
        <f t="shared" ref="BN701" si="1659">BO701+BP701+BQ701</f>
        <v>150000</v>
      </c>
      <c r="BO701" s="417">
        <f t="shared" si="1654"/>
        <v>75000</v>
      </c>
      <c r="BP701" s="417">
        <f>BP704</f>
        <v>75000</v>
      </c>
      <c r="BQ701" s="417"/>
      <c r="BR701" s="417"/>
      <c r="BS701" s="417"/>
      <c r="BT701" s="417"/>
      <c r="BU701" s="417"/>
      <c r="BV701" s="417">
        <f t="shared" si="1655"/>
        <v>0</v>
      </c>
      <c r="BW701" s="417">
        <f>BW704</f>
        <v>0</v>
      </c>
      <c r="BX701" s="417"/>
      <c r="BY701" s="417"/>
      <c r="BZ701" s="417"/>
      <c r="CA701" s="417" t="e">
        <f t="shared" ref="CA701" si="1660">CB701+CC701+CD701</f>
        <v>#REF!</v>
      </c>
      <c r="CB701" s="417" t="e">
        <f>CB518+#REF!+CB670</f>
        <v>#REF!</v>
      </c>
      <c r="CC701" s="417"/>
      <c r="CD701" s="417"/>
      <c r="CE701" s="417" t="e">
        <f t="shared" ref="CE701" si="1661">CF701+CH701+CI701</f>
        <v>#REF!</v>
      </c>
      <c r="CF701" s="417" t="e">
        <f>CF518+#REF!+CF670</f>
        <v>#REF!</v>
      </c>
      <c r="CG701" s="417"/>
      <c r="CH701" s="417"/>
      <c r="CI701" s="417"/>
      <c r="CJ701" s="417"/>
      <c r="CK701" s="417">
        <f t="shared" si="1656"/>
        <v>0</v>
      </c>
      <c r="CL701" s="486">
        <f>CL704</f>
        <v>0</v>
      </c>
      <c r="CM701" s="486"/>
      <c r="CN701" s="486"/>
      <c r="CO701" s="486"/>
    </row>
    <row r="702" spans="1:12248" s="358" customFormat="1" ht="54" hidden="1" customHeight="1" x14ac:dyDescent="0.25">
      <c r="B702" s="503"/>
      <c r="C702" s="538" t="s">
        <v>284</v>
      </c>
      <c r="D702" s="789">
        <f t="shared" si="1651"/>
        <v>346117.6</v>
      </c>
      <c r="E702" s="789">
        <f>E705</f>
        <v>346117.6</v>
      </c>
      <c r="F702" s="789"/>
      <c r="G702" s="789"/>
      <c r="H702" s="789"/>
      <c r="I702" s="416">
        <f t="shared" si="1637"/>
        <v>0</v>
      </c>
      <c r="J702" s="575">
        <f t="shared" si="1638"/>
        <v>0</v>
      </c>
      <c r="K702" s="359">
        <f>K705</f>
        <v>0</v>
      </c>
      <c r="L702" s="359"/>
      <c r="M702" s="359"/>
      <c r="N702" s="359"/>
      <c r="O702" s="359"/>
      <c r="P702" s="359"/>
      <c r="Q702" s="359"/>
      <c r="R702" s="359"/>
      <c r="S702" s="416">
        <f t="shared" si="1639"/>
        <v>0</v>
      </c>
      <c r="T702" s="575">
        <f t="shared" si="1579"/>
        <v>0</v>
      </c>
      <c r="U702" s="359">
        <f>U705</f>
        <v>0</v>
      </c>
      <c r="V702" s="575">
        <f t="shared" si="1640"/>
        <v>0</v>
      </c>
      <c r="W702" s="359"/>
      <c r="X702" s="359"/>
      <c r="Y702" s="359"/>
      <c r="Z702" s="359"/>
      <c r="AA702" s="359"/>
      <c r="AB702" s="359"/>
      <c r="AC702" s="185">
        <f t="shared" si="1620"/>
        <v>0</v>
      </c>
      <c r="AD702" s="580">
        <f t="shared" si="1621"/>
        <v>0</v>
      </c>
      <c r="AE702" s="185">
        <f>AE705</f>
        <v>94091.44</v>
      </c>
      <c r="AF702" s="580">
        <f t="shared" si="1635"/>
        <v>0.27184818108065006</v>
      </c>
      <c r="AG702" s="359"/>
      <c r="AH702" s="580"/>
      <c r="AI702" s="359"/>
      <c r="AJ702" s="359"/>
      <c r="AK702" s="359"/>
      <c r="AL702" s="359"/>
      <c r="AM702" s="359"/>
      <c r="AN702" s="359"/>
      <c r="AO702" s="359"/>
      <c r="AP702" s="359"/>
      <c r="AQ702" s="359"/>
      <c r="AR702" s="359"/>
      <c r="AS702" s="359"/>
      <c r="AT702" s="359"/>
      <c r="AU702" s="359"/>
      <c r="AV702" s="417">
        <f t="shared" si="1652"/>
        <v>145811.63620000001</v>
      </c>
      <c r="AW702" s="417">
        <f>AW705</f>
        <v>145811.63620000001</v>
      </c>
      <c r="AX702" s="417"/>
      <c r="AY702" s="417"/>
      <c r="AZ702" s="417"/>
      <c r="BA702" s="417"/>
      <c r="BB702" s="417"/>
      <c r="BC702" s="417"/>
      <c r="BD702" s="417"/>
      <c r="BE702" s="417"/>
      <c r="BF702" s="417"/>
      <c r="BG702" s="417"/>
      <c r="BH702" s="417"/>
      <c r="BI702" s="417">
        <f t="shared" si="1653"/>
        <v>300000</v>
      </c>
      <c r="BJ702" s="417">
        <f>BJ705</f>
        <v>300000</v>
      </c>
      <c r="BK702" s="417"/>
      <c r="BL702" s="417"/>
      <c r="BM702" s="417"/>
      <c r="BN702" s="417"/>
      <c r="BO702" s="417">
        <f t="shared" si="1654"/>
        <v>300000</v>
      </c>
      <c r="BP702" s="417">
        <f>BP705</f>
        <v>300000</v>
      </c>
      <c r="BQ702" s="417"/>
      <c r="BR702" s="417"/>
      <c r="BS702" s="417"/>
      <c r="BT702" s="417"/>
      <c r="BU702" s="417"/>
      <c r="BV702" s="417">
        <f t="shared" si="1655"/>
        <v>0</v>
      </c>
      <c r="BW702" s="417">
        <f>BW705</f>
        <v>0</v>
      </c>
      <c r="BX702" s="417"/>
      <c r="BY702" s="417"/>
      <c r="BZ702" s="417"/>
      <c r="CA702" s="417"/>
      <c r="CB702" s="417"/>
      <c r="CC702" s="417"/>
      <c r="CD702" s="417"/>
      <c r="CE702" s="417"/>
      <c r="CF702" s="417"/>
      <c r="CG702" s="417"/>
      <c r="CH702" s="417"/>
      <c r="CI702" s="417"/>
      <c r="CJ702" s="417"/>
      <c r="CK702" s="417">
        <f t="shared" si="1656"/>
        <v>0</v>
      </c>
      <c r="CL702" s="359">
        <f>CL705</f>
        <v>0</v>
      </c>
      <c r="CM702" s="359"/>
      <c r="CN702" s="359"/>
      <c r="CO702" s="359"/>
    </row>
    <row r="703" spans="1:12248" s="80" customFormat="1" ht="179.25" customHeight="1" x14ac:dyDescent="0.3">
      <c r="A703" s="411"/>
      <c r="B703" s="503" t="s">
        <v>13</v>
      </c>
      <c r="C703" s="444" t="s">
        <v>342</v>
      </c>
      <c r="D703" s="416">
        <f t="shared" si="1651"/>
        <v>432647</v>
      </c>
      <c r="E703" s="416">
        <f>E704+E705</f>
        <v>432647</v>
      </c>
      <c r="F703" s="416"/>
      <c r="G703" s="416"/>
      <c r="H703" s="416"/>
      <c r="I703" s="416">
        <f t="shared" si="1637"/>
        <v>0</v>
      </c>
      <c r="J703" s="575">
        <f t="shared" si="1638"/>
        <v>0</v>
      </c>
      <c r="K703" s="417">
        <f>K704+K705</f>
        <v>0</v>
      </c>
      <c r="L703" s="575">
        <f>K703/E703</f>
        <v>0</v>
      </c>
      <c r="M703" s="417"/>
      <c r="N703" s="417"/>
      <c r="O703" s="417"/>
      <c r="P703" s="417"/>
      <c r="Q703" s="417"/>
      <c r="R703" s="417"/>
      <c r="S703" s="416">
        <f t="shared" si="1639"/>
        <v>0</v>
      </c>
      <c r="T703" s="575">
        <f t="shared" si="1579"/>
        <v>0</v>
      </c>
      <c r="U703" s="417">
        <f>U704+U705</f>
        <v>0</v>
      </c>
      <c r="V703" s="575">
        <f t="shared" si="1640"/>
        <v>0</v>
      </c>
      <c r="W703" s="417"/>
      <c r="X703" s="417"/>
      <c r="Y703" s="417"/>
      <c r="Z703" s="417"/>
      <c r="AA703" s="417"/>
      <c r="AB703" s="417"/>
      <c r="AC703" s="416">
        <f>AE703</f>
        <v>117614.3</v>
      </c>
      <c r="AD703" s="575">
        <f t="shared" si="1621"/>
        <v>0.27184818108065006</v>
      </c>
      <c r="AE703" s="416">
        <f>AE704+AE705</f>
        <v>117614.3</v>
      </c>
      <c r="AF703" s="575">
        <f t="shared" si="1635"/>
        <v>0.27184818108065006</v>
      </c>
      <c r="AG703" s="408"/>
      <c r="AH703" s="575"/>
      <c r="AI703" s="408"/>
      <c r="AJ703" s="408"/>
      <c r="AK703" s="408"/>
      <c r="AL703" s="408"/>
      <c r="AM703" s="417"/>
      <c r="AN703" s="417"/>
      <c r="AO703" s="417"/>
      <c r="AP703" s="417"/>
      <c r="AQ703" s="417"/>
      <c r="AR703" s="417"/>
      <c r="AS703" s="417"/>
      <c r="AT703" s="417"/>
      <c r="AU703" s="417">
        <f>AU704+AU705</f>
        <v>0</v>
      </c>
      <c r="AV703" s="417">
        <f t="shared" si="1652"/>
        <v>432647</v>
      </c>
      <c r="AW703" s="417">
        <f>AW704+AW705</f>
        <v>182264.54525000002</v>
      </c>
      <c r="AX703" s="417"/>
      <c r="AY703" s="417"/>
      <c r="AZ703" s="417">
        <f>AZ704+AZ705</f>
        <v>250382.45474999998</v>
      </c>
      <c r="BA703" s="417">
        <f>BB703+BC703+BD703</f>
        <v>0</v>
      </c>
      <c r="BB703" s="417">
        <f>BB704+BB705</f>
        <v>0</v>
      </c>
      <c r="BC703" s="417"/>
      <c r="BD703" s="417"/>
      <c r="BE703" s="417">
        <f>BF703+BG703+BH703</f>
        <v>432647</v>
      </c>
      <c r="BF703" s="417">
        <f>BF704+BF705</f>
        <v>432647</v>
      </c>
      <c r="BG703" s="417"/>
      <c r="BH703" s="417"/>
      <c r="BI703" s="417">
        <f t="shared" si="1653"/>
        <v>375000</v>
      </c>
      <c r="BJ703" s="417">
        <f>BJ704+BJ705</f>
        <v>375000</v>
      </c>
      <c r="BK703" s="417"/>
      <c r="BL703" s="417"/>
      <c r="BM703" s="417"/>
      <c r="BN703" s="417"/>
      <c r="BO703" s="417">
        <f t="shared" si="1654"/>
        <v>375000</v>
      </c>
      <c r="BP703" s="417">
        <f>BP704+BP705</f>
        <v>375000</v>
      </c>
      <c r="BQ703" s="417"/>
      <c r="BR703" s="417"/>
      <c r="BS703" s="417"/>
      <c r="BT703" s="417"/>
      <c r="BU703" s="417"/>
      <c r="BV703" s="417">
        <f t="shared" si="1655"/>
        <v>0</v>
      </c>
      <c r="BW703" s="417">
        <f>BW704+BW705</f>
        <v>0</v>
      </c>
      <c r="BX703" s="417"/>
      <c r="BY703" s="417"/>
      <c r="BZ703" s="417"/>
      <c r="CA703" s="417">
        <f>CB703+CC703+CD703</f>
        <v>0</v>
      </c>
      <c r="CB703" s="417">
        <f>CB704+CB705</f>
        <v>0</v>
      </c>
      <c r="CC703" s="417"/>
      <c r="CD703" s="417"/>
      <c r="CE703" s="417">
        <f>CF703+CH703+CI703</f>
        <v>0</v>
      </c>
      <c r="CF703" s="417">
        <f>CF704+CF705</f>
        <v>0</v>
      </c>
      <c r="CG703" s="417"/>
      <c r="CH703" s="417"/>
      <c r="CI703" s="417"/>
      <c r="CJ703" s="417"/>
      <c r="CK703" s="417">
        <f t="shared" si="1656"/>
        <v>0</v>
      </c>
      <c r="CL703" s="417">
        <f>CL704+CL705</f>
        <v>0</v>
      </c>
      <c r="CM703" s="417"/>
      <c r="CN703" s="417"/>
      <c r="CO703" s="411"/>
      <c r="CP703" s="417"/>
      <c r="CQ703" s="417"/>
      <c r="CR703" s="417"/>
      <c r="CS703" s="417"/>
      <c r="CT703" s="417"/>
      <c r="CU703" s="417"/>
      <c r="CV703" s="417"/>
      <c r="CW703" s="417"/>
      <c r="CX703" s="417"/>
      <c r="CY703" s="417"/>
      <c r="CZ703" s="417"/>
      <c r="DA703" s="417"/>
      <c r="DB703" s="417"/>
      <c r="DC703" s="418"/>
      <c r="DD703" s="418"/>
      <c r="DE703" s="418"/>
      <c r="DF703" s="418"/>
      <c r="DG703" s="416"/>
      <c r="DH703" s="416"/>
      <c r="DI703" s="416"/>
      <c r="DJ703" s="416"/>
      <c r="DK703" s="416"/>
      <c r="DL703" s="416"/>
      <c r="DM703" s="416"/>
      <c r="DN703" s="416"/>
      <c r="DO703" s="416"/>
      <c r="DP703" s="416"/>
      <c r="DQ703" s="416"/>
      <c r="DR703" s="416"/>
      <c r="DS703" s="416"/>
      <c r="DT703" s="416"/>
      <c r="DU703" s="416"/>
      <c r="DV703" s="416"/>
      <c r="DW703" s="416"/>
      <c r="DX703" s="416"/>
      <c r="DY703" s="416"/>
      <c r="DZ703" s="417"/>
      <c r="EA703" s="417"/>
      <c r="EB703" s="417"/>
      <c r="EC703" s="417"/>
      <c r="ED703" s="417"/>
      <c r="EE703" s="417"/>
      <c r="EF703" s="417"/>
      <c r="EG703" s="417"/>
      <c r="EH703" s="417"/>
      <c r="EI703" s="417"/>
      <c r="EJ703" s="417"/>
      <c r="EK703" s="417"/>
      <c r="EL703" s="417"/>
      <c r="EM703" s="417"/>
      <c r="EN703" s="417"/>
      <c r="EO703" s="417"/>
      <c r="EP703" s="417"/>
      <c r="EQ703" s="417"/>
      <c r="ER703" s="417"/>
      <c r="ES703" s="417"/>
      <c r="ET703" s="417"/>
      <c r="EU703" s="417"/>
      <c r="EV703" s="417"/>
      <c r="EW703" s="417"/>
      <c r="EX703" s="418"/>
      <c r="EY703" s="418"/>
      <c r="EZ703" s="418"/>
      <c r="FA703" s="418"/>
      <c r="FB703" s="418"/>
      <c r="FC703" s="417"/>
      <c r="FD703" s="417"/>
      <c r="FE703" s="418"/>
      <c r="FF703" s="418"/>
      <c r="FG703" s="417"/>
      <c r="FH703" s="417"/>
      <c r="FI703" s="418"/>
      <c r="FJ703" s="418"/>
      <c r="FK703" s="417"/>
      <c r="FL703" s="417"/>
      <c r="FM703" s="417"/>
      <c r="FN703" s="417"/>
      <c r="FO703" s="417"/>
      <c r="FP703" s="417"/>
      <c r="FQ703" s="417"/>
      <c r="FR703" s="418"/>
      <c r="FS703" s="418"/>
      <c r="FT703" s="417"/>
      <c r="FU703" s="417"/>
      <c r="FV703" s="418"/>
      <c r="FW703" s="418"/>
      <c r="FX703" s="417"/>
      <c r="FY703" s="417"/>
      <c r="FZ703" s="417"/>
      <c r="GA703" s="417"/>
      <c r="GB703" s="417"/>
      <c r="GC703" s="411"/>
      <c r="GD703" s="443"/>
      <c r="GE703" s="417"/>
      <c r="GF703" s="417"/>
      <c r="GG703" s="417"/>
      <c r="GH703" s="417"/>
      <c r="GI703" s="417"/>
      <c r="GJ703" s="417"/>
      <c r="GK703" s="417"/>
      <c r="GL703" s="416"/>
      <c r="GM703" s="416"/>
      <c r="GN703" s="416"/>
      <c r="GO703" s="416"/>
      <c r="GP703" s="416"/>
      <c r="GQ703" s="416"/>
      <c r="GR703" s="416"/>
      <c r="GS703" s="416"/>
      <c r="GT703" s="416"/>
      <c r="GU703" s="416"/>
      <c r="GV703" s="416"/>
      <c r="GW703" s="416"/>
      <c r="GX703" s="416"/>
      <c r="GY703" s="416"/>
      <c r="GZ703" s="416"/>
      <c r="HA703" s="416"/>
      <c r="HB703" s="416"/>
      <c r="HC703" s="416"/>
      <c r="HD703" s="416"/>
      <c r="HE703" s="416"/>
      <c r="HF703" s="416"/>
      <c r="HG703" s="416"/>
      <c r="HH703" s="416"/>
      <c r="HI703" s="416"/>
      <c r="HJ703" s="416"/>
      <c r="HK703" s="416"/>
      <c r="HL703" s="416"/>
      <c r="HM703" s="416"/>
      <c r="HN703" s="416"/>
      <c r="HO703" s="416"/>
      <c r="HP703" s="416"/>
      <c r="HQ703" s="416"/>
      <c r="HR703" s="416"/>
      <c r="HS703" s="416"/>
      <c r="HT703" s="416"/>
      <c r="HU703" s="416"/>
      <c r="HV703" s="416"/>
      <c r="HW703" s="416"/>
      <c r="HX703" s="416"/>
      <c r="HY703" s="416"/>
      <c r="HZ703" s="416"/>
      <c r="IA703" s="416"/>
      <c r="IB703" s="416"/>
      <c r="IC703" s="416"/>
      <c r="ID703" s="417"/>
      <c r="IE703" s="417"/>
      <c r="IF703" s="417"/>
      <c r="IG703" s="417"/>
      <c r="IH703" s="417"/>
      <c r="II703" s="417"/>
      <c r="IJ703" s="417"/>
      <c r="IK703" s="417"/>
      <c r="IL703" s="417"/>
      <c r="IM703" s="417"/>
      <c r="IN703" s="417"/>
      <c r="IO703" s="417"/>
      <c r="IP703" s="417"/>
      <c r="IQ703" s="417"/>
      <c r="IR703" s="417"/>
      <c r="IS703" s="417"/>
      <c r="IT703" s="417"/>
      <c r="IU703" s="417"/>
      <c r="IV703" s="417"/>
      <c r="IW703" s="417"/>
      <c r="IX703" s="417"/>
      <c r="IY703" s="417"/>
      <c r="IZ703" s="417"/>
      <c r="JA703" s="417"/>
      <c r="JB703" s="418"/>
      <c r="JC703" s="418"/>
      <c r="JD703" s="418"/>
      <c r="JE703" s="418"/>
      <c r="JF703" s="418"/>
      <c r="JG703" s="417"/>
      <c r="JH703" s="417"/>
      <c r="JI703" s="418"/>
      <c r="JJ703" s="418"/>
      <c r="JK703" s="417"/>
      <c r="JL703" s="417"/>
      <c r="JM703" s="418"/>
      <c r="JN703" s="418"/>
      <c r="JO703" s="417"/>
      <c r="JP703" s="417"/>
      <c r="JQ703" s="417"/>
      <c r="JR703" s="417"/>
      <c r="JS703" s="417"/>
      <c r="JT703" s="417"/>
      <c r="JU703" s="417"/>
      <c r="JV703" s="418"/>
      <c r="JW703" s="418"/>
      <c r="JX703" s="417"/>
      <c r="JY703" s="417"/>
      <c r="JZ703" s="418"/>
      <c r="KA703" s="418"/>
      <c r="KB703" s="417"/>
      <c r="KC703" s="417"/>
      <c r="KD703" s="417"/>
      <c r="KE703" s="417"/>
      <c r="KF703" s="417"/>
      <c r="KG703" s="411"/>
      <c r="KH703" s="443"/>
      <c r="KI703" s="417"/>
      <c r="KJ703" s="417"/>
      <c r="KK703" s="417"/>
      <c r="KL703" s="417"/>
      <c r="KM703" s="417"/>
      <c r="KN703" s="417"/>
      <c r="KO703" s="417"/>
      <c r="KP703" s="416"/>
      <c r="KQ703" s="416"/>
      <c r="KR703" s="416"/>
      <c r="KS703" s="416"/>
      <c r="KT703" s="416"/>
      <c r="KU703" s="416"/>
      <c r="KV703" s="416"/>
      <c r="KW703" s="416"/>
      <c r="KX703" s="416"/>
      <c r="KY703" s="416"/>
      <c r="KZ703" s="416"/>
      <c r="LA703" s="416"/>
      <c r="LB703" s="416"/>
      <c r="LC703" s="416"/>
      <c r="LD703" s="416"/>
      <c r="LE703" s="416"/>
      <c r="LF703" s="416"/>
      <c r="LG703" s="416"/>
      <c r="LH703" s="416"/>
      <c r="LI703" s="416"/>
      <c r="LJ703" s="416"/>
      <c r="LK703" s="416"/>
      <c r="LL703" s="416"/>
      <c r="LM703" s="416"/>
      <c r="LN703" s="416"/>
      <c r="LO703" s="416"/>
      <c r="LP703" s="416"/>
      <c r="LQ703" s="416"/>
      <c r="LR703" s="416"/>
      <c r="LS703" s="416"/>
      <c r="LT703" s="416"/>
      <c r="LU703" s="416"/>
      <c r="LV703" s="416"/>
      <c r="LW703" s="416"/>
      <c r="LX703" s="416"/>
      <c r="LY703" s="416"/>
      <c r="LZ703" s="416"/>
      <c r="MA703" s="416"/>
      <c r="MB703" s="416"/>
      <c r="MC703" s="416"/>
      <c r="MD703" s="416"/>
      <c r="ME703" s="416"/>
      <c r="MF703" s="416"/>
      <c r="MG703" s="416"/>
      <c r="MH703" s="417"/>
      <c r="MI703" s="417"/>
      <c r="MJ703" s="417"/>
      <c r="MK703" s="417"/>
      <c r="ML703" s="417"/>
      <c r="MM703" s="417"/>
      <c r="MN703" s="417"/>
      <c r="MO703" s="417"/>
      <c r="MP703" s="417"/>
      <c r="MQ703" s="417"/>
      <c r="MR703" s="417"/>
      <c r="MS703" s="417"/>
      <c r="MT703" s="417"/>
      <c r="MU703" s="417"/>
      <c r="MV703" s="417"/>
      <c r="MW703" s="417"/>
      <c r="MX703" s="417"/>
      <c r="MY703" s="417"/>
      <c r="MZ703" s="417"/>
      <c r="NA703" s="417"/>
      <c r="NB703" s="417"/>
      <c r="NC703" s="417"/>
      <c r="ND703" s="417"/>
      <c r="NE703" s="417"/>
      <c r="NF703" s="418"/>
      <c r="NG703" s="418"/>
      <c r="NH703" s="418"/>
      <c r="NI703" s="418"/>
      <c r="NJ703" s="418"/>
      <c r="NK703" s="417"/>
      <c r="NL703" s="417"/>
      <c r="NM703" s="418"/>
      <c r="NN703" s="418"/>
      <c r="NO703" s="417"/>
      <c r="NP703" s="417"/>
      <c r="NQ703" s="418"/>
      <c r="NR703" s="418"/>
      <c r="NS703" s="417"/>
      <c r="NT703" s="417"/>
      <c r="NU703" s="417"/>
      <c r="NV703" s="417"/>
      <c r="NW703" s="417"/>
      <c r="NX703" s="417"/>
      <c r="NY703" s="417"/>
      <c r="NZ703" s="418"/>
      <c r="OA703" s="418"/>
      <c r="OB703" s="417"/>
      <c r="OC703" s="417"/>
      <c r="OD703" s="418"/>
      <c r="OE703" s="418"/>
      <c r="OF703" s="417"/>
      <c r="OG703" s="417"/>
      <c r="OH703" s="417"/>
      <c r="OI703" s="417"/>
      <c r="OJ703" s="417"/>
      <c r="OK703" s="411"/>
      <c r="OL703" s="443"/>
      <c r="OM703" s="417"/>
      <c r="ON703" s="417"/>
      <c r="OO703" s="417"/>
      <c r="OP703" s="417"/>
      <c r="OQ703" s="417"/>
      <c r="OR703" s="417"/>
      <c r="OS703" s="417"/>
      <c r="OT703" s="416"/>
      <c r="OU703" s="416"/>
      <c r="OV703" s="416"/>
      <c r="OW703" s="416"/>
      <c r="OX703" s="416"/>
      <c r="OY703" s="416"/>
      <c r="OZ703" s="416"/>
      <c r="PA703" s="416"/>
      <c r="PB703" s="416"/>
      <c r="PC703" s="416"/>
      <c r="PD703" s="416"/>
      <c r="PE703" s="416"/>
      <c r="PF703" s="416"/>
      <c r="PG703" s="416"/>
      <c r="PH703" s="416"/>
      <c r="PI703" s="416"/>
      <c r="PJ703" s="416"/>
      <c r="PK703" s="416"/>
      <c r="PL703" s="416"/>
      <c r="PM703" s="416"/>
      <c r="PN703" s="416"/>
      <c r="PO703" s="416"/>
      <c r="PP703" s="416"/>
      <c r="PQ703" s="416"/>
      <c r="PR703" s="416"/>
      <c r="PS703" s="416"/>
      <c r="PT703" s="416"/>
      <c r="PU703" s="416"/>
      <c r="PV703" s="416"/>
      <c r="PW703" s="416"/>
      <c r="PX703" s="416"/>
      <c r="PY703" s="416"/>
      <c r="PZ703" s="416"/>
      <c r="QA703" s="416"/>
      <c r="QB703" s="416"/>
      <c r="QC703" s="416"/>
      <c r="QD703" s="416"/>
      <c r="QE703" s="416"/>
      <c r="QF703" s="416"/>
      <c r="QG703" s="416"/>
      <c r="QH703" s="416"/>
      <c r="QI703" s="416"/>
      <c r="QJ703" s="416"/>
      <c r="QK703" s="416"/>
      <c r="QL703" s="417"/>
      <c r="QM703" s="417"/>
      <c r="QN703" s="417"/>
      <c r="QO703" s="417"/>
      <c r="QP703" s="417"/>
      <c r="QQ703" s="417"/>
      <c r="QR703" s="417"/>
      <c r="QS703" s="417"/>
      <c r="QT703" s="417"/>
      <c r="QU703" s="417"/>
      <c r="QV703" s="417"/>
      <c r="QW703" s="417"/>
      <c r="QX703" s="417"/>
      <c r="QY703" s="417"/>
      <c r="QZ703" s="417"/>
      <c r="RA703" s="417"/>
      <c r="RB703" s="417"/>
      <c r="RC703" s="417"/>
      <c r="RD703" s="417"/>
      <c r="RE703" s="417"/>
      <c r="RF703" s="417"/>
      <c r="RG703" s="417"/>
      <c r="RH703" s="417"/>
      <c r="RI703" s="417"/>
      <c r="RJ703" s="418"/>
      <c r="RK703" s="418"/>
      <c r="RL703" s="418"/>
      <c r="RM703" s="418"/>
      <c r="RN703" s="418"/>
      <c r="RO703" s="417"/>
      <c r="RP703" s="417"/>
      <c r="RQ703" s="418"/>
      <c r="RR703" s="418"/>
      <c r="RS703" s="417"/>
      <c r="RT703" s="417"/>
      <c r="RU703" s="418"/>
      <c r="RV703" s="418"/>
      <c r="RW703" s="417"/>
      <c r="RX703" s="417"/>
      <c r="RY703" s="417"/>
      <c r="RZ703" s="417"/>
      <c r="SA703" s="417"/>
      <c r="SB703" s="417"/>
      <c r="SC703" s="417"/>
      <c r="SD703" s="418"/>
      <c r="SE703" s="418"/>
      <c r="SF703" s="417"/>
      <c r="SG703" s="417"/>
      <c r="SH703" s="418"/>
      <c r="SI703" s="418"/>
      <c r="SJ703" s="417"/>
      <c r="SK703" s="417"/>
      <c r="SL703" s="417"/>
      <c r="SM703" s="417"/>
      <c r="SN703" s="417"/>
      <c r="SO703" s="411"/>
      <c r="SP703" s="443"/>
      <c r="SQ703" s="417"/>
      <c r="SR703" s="417"/>
      <c r="SS703" s="417"/>
      <c r="ST703" s="417"/>
      <c r="SU703" s="417"/>
      <c r="SV703" s="417"/>
      <c r="SW703" s="417"/>
      <c r="SX703" s="416"/>
      <c r="SY703" s="416"/>
      <c r="SZ703" s="416"/>
      <c r="TA703" s="416"/>
      <c r="TB703" s="416"/>
      <c r="TC703" s="416"/>
      <c r="TD703" s="416"/>
      <c r="TE703" s="416"/>
      <c r="TF703" s="416"/>
      <c r="TG703" s="416"/>
      <c r="TH703" s="416"/>
      <c r="TI703" s="416"/>
      <c r="TJ703" s="416"/>
      <c r="TK703" s="416"/>
      <c r="TL703" s="416"/>
      <c r="TM703" s="416"/>
      <c r="TN703" s="416"/>
      <c r="TO703" s="416"/>
      <c r="TP703" s="416"/>
      <c r="TQ703" s="416"/>
      <c r="TR703" s="416"/>
      <c r="TS703" s="416"/>
      <c r="TT703" s="416"/>
      <c r="TU703" s="416"/>
      <c r="TV703" s="416"/>
      <c r="TW703" s="416"/>
      <c r="TX703" s="416"/>
      <c r="TY703" s="416"/>
      <c r="TZ703" s="416"/>
      <c r="UA703" s="416"/>
      <c r="UB703" s="416"/>
      <c r="UC703" s="416"/>
      <c r="UD703" s="416"/>
      <c r="UE703" s="416"/>
      <c r="UF703" s="416"/>
      <c r="UG703" s="416"/>
      <c r="UH703" s="416"/>
      <c r="UI703" s="416"/>
      <c r="UJ703" s="416"/>
      <c r="UK703" s="416"/>
      <c r="UL703" s="416"/>
      <c r="UM703" s="416"/>
      <c r="UN703" s="416"/>
      <c r="UO703" s="416"/>
      <c r="UP703" s="417"/>
      <c r="UQ703" s="417"/>
      <c r="UR703" s="417"/>
      <c r="US703" s="417"/>
      <c r="UT703" s="417"/>
      <c r="UU703" s="417"/>
      <c r="UV703" s="417"/>
      <c r="UW703" s="417"/>
      <c r="UX703" s="417"/>
      <c r="UY703" s="417"/>
      <c r="UZ703" s="417"/>
      <c r="VA703" s="417"/>
      <c r="VB703" s="417"/>
      <c r="VC703" s="417"/>
      <c r="VD703" s="417"/>
      <c r="VE703" s="417"/>
      <c r="VF703" s="417"/>
      <c r="VG703" s="417"/>
      <c r="VH703" s="417"/>
      <c r="VI703" s="417"/>
      <c r="VJ703" s="417"/>
      <c r="VK703" s="417"/>
      <c r="VL703" s="417"/>
      <c r="VM703" s="417"/>
      <c r="VN703" s="418"/>
      <c r="VO703" s="418"/>
      <c r="VP703" s="418"/>
      <c r="VQ703" s="418"/>
      <c r="VR703" s="418"/>
      <c r="VS703" s="417"/>
      <c r="VT703" s="417"/>
      <c r="VU703" s="418"/>
      <c r="VV703" s="418"/>
      <c r="VW703" s="417"/>
      <c r="VX703" s="417"/>
      <c r="VY703" s="418"/>
      <c r="VZ703" s="418"/>
      <c r="WA703" s="417"/>
      <c r="WB703" s="417"/>
      <c r="WC703" s="417"/>
      <c r="WD703" s="417"/>
      <c r="WE703" s="417"/>
      <c r="WF703" s="417"/>
      <c r="WG703" s="417"/>
      <c r="WH703" s="418"/>
      <c r="WI703" s="418"/>
      <c r="WJ703" s="417"/>
      <c r="WK703" s="417"/>
      <c r="WL703" s="418"/>
      <c r="WM703" s="418"/>
      <c r="WN703" s="417"/>
      <c r="WO703" s="417"/>
      <c r="WP703" s="417"/>
      <c r="WQ703" s="417"/>
      <c r="WR703" s="417"/>
      <c r="WS703" s="411"/>
      <c r="WT703" s="443"/>
      <c r="WU703" s="417"/>
      <c r="WV703" s="417"/>
      <c r="WW703" s="417"/>
      <c r="WX703" s="417"/>
      <c r="WY703" s="417"/>
      <c r="WZ703" s="417"/>
      <c r="XA703" s="417"/>
      <c r="XB703" s="416"/>
      <c r="XC703" s="416"/>
      <c r="XD703" s="416"/>
      <c r="XE703" s="416"/>
      <c r="XF703" s="416"/>
      <c r="XG703" s="416"/>
      <c r="XH703" s="416"/>
      <c r="XI703" s="416"/>
      <c r="XJ703" s="416"/>
      <c r="XK703" s="416"/>
      <c r="XL703" s="416"/>
      <c r="XM703" s="416"/>
      <c r="XN703" s="416"/>
      <c r="XO703" s="416"/>
      <c r="XP703" s="416"/>
      <c r="XQ703" s="416"/>
      <c r="XR703" s="416"/>
      <c r="XS703" s="416"/>
      <c r="XT703" s="416"/>
      <c r="XU703" s="416"/>
      <c r="XV703" s="416"/>
      <c r="XW703" s="416"/>
      <c r="XX703" s="416"/>
      <c r="XY703" s="416"/>
      <c r="XZ703" s="416"/>
      <c r="YA703" s="416"/>
      <c r="YB703" s="416"/>
      <c r="YC703" s="416"/>
      <c r="YD703" s="416"/>
      <c r="YE703" s="416"/>
      <c r="YF703" s="416"/>
      <c r="YG703" s="416"/>
      <c r="YH703" s="416"/>
      <c r="YI703" s="416"/>
      <c r="YJ703" s="416"/>
      <c r="YK703" s="416"/>
      <c r="YL703" s="416"/>
      <c r="YM703" s="416"/>
      <c r="YN703" s="416"/>
      <c r="YO703" s="416"/>
      <c r="YP703" s="416"/>
      <c r="YQ703" s="416"/>
      <c r="YR703" s="416"/>
      <c r="YS703" s="416"/>
      <c r="YT703" s="417"/>
      <c r="YU703" s="417"/>
      <c r="YV703" s="417"/>
      <c r="YW703" s="417"/>
      <c r="YX703" s="417"/>
      <c r="YY703" s="417"/>
      <c r="YZ703" s="417"/>
      <c r="ZA703" s="417"/>
      <c r="ZB703" s="417"/>
      <c r="ZC703" s="417"/>
      <c r="ZD703" s="417"/>
      <c r="ZE703" s="417"/>
      <c r="ZF703" s="417"/>
      <c r="ZG703" s="417"/>
      <c r="ZH703" s="417"/>
      <c r="ZI703" s="417"/>
      <c r="ZJ703" s="417"/>
      <c r="ZK703" s="417"/>
      <c r="ZL703" s="417"/>
      <c r="ZM703" s="417"/>
      <c r="ZN703" s="417"/>
      <c r="ZO703" s="417"/>
      <c r="ZP703" s="417"/>
      <c r="ZQ703" s="417"/>
      <c r="ZR703" s="418"/>
      <c r="ZS703" s="418"/>
      <c r="ZT703" s="418"/>
      <c r="ZU703" s="418"/>
      <c r="ZV703" s="418"/>
      <c r="ZW703" s="417"/>
      <c r="ZX703" s="417"/>
      <c r="ZY703" s="418"/>
      <c r="ZZ703" s="418"/>
      <c r="AAA703" s="417"/>
      <c r="AAB703" s="417"/>
      <c r="AAC703" s="418"/>
      <c r="AAD703" s="418"/>
      <c r="AAE703" s="417"/>
      <c r="AAF703" s="417"/>
      <c r="AAG703" s="417"/>
      <c r="AAH703" s="417"/>
      <c r="AAI703" s="417"/>
      <c r="AAJ703" s="417"/>
      <c r="AAK703" s="417"/>
      <c r="AAL703" s="418"/>
      <c r="AAM703" s="418"/>
      <c r="AAN703" s="417"/>
      <c r="AAO703" s="417"/>
      <c r="AAP703" s="418"/>
      <c r="AAQ703" s="418"/>
      <c r="AAR703" s="417"/>
      <c r="AAS703" s="417"/>
      <c r="AAT703" s="417"/>
      <c r="AAU703" s="417"/>
      <c r="AAV703" s="417"/>
      <c r="AAW703" s="411"/>
      <c r="AAX703" s="443"/>
      <c r="AAY703" s="417"/>
      <c r="AAZ703" s="417"/>
      <c r="ABA703" s="417"/>
      <c r="ABB703" s="417"/>
      <c r="ABC703" s="417"/>
      <c r="ABD703" s="417"/>
      <c r="ABE703" s="417"/>
      <c r="ABF703" s="416"/>
      <c r="ABG703" s="416"/>
      <c r="ABH703" s="416"/>
      <c r="ABI703" s="416"/>
      <c r="ABJ703" s="416"/>
      <c r="ABK703" s="416"/>
      <c r="ABL703" s="416"/>
      <c r="ABM703" s="416"/>
      <c r="ABN703" s="416"/>
      <c r="ABO703" s="416"/>
      <c r="ABP703" s="416"/>
      <c r="ABQ703" s="416"/>
      <c r="ABR703" s="416"/>
      <c r="ABS703" s="416"/>
      <c r="ABT703" s="416"/>
      <c r="ABU703" s="416"/>
      <c r="ABV703" s="416"/>
      <c r="ABW703" s="416"/>
      <c r="ABX703" s="416"/>
      <c r="ABY703" s="416"/>
      <c r="ABZ703" s="416"/>
      <c r="ACA703" s="416"/>
      <c r="ACB703" s="416"/>
      <c r="ACC703" s="416"/>
      <c r="ACD703" s="416"/>
      <c r="ACE703" s="416"/>
      <c r="ACF703" s="416"/>
      <c r="ACG703" s="416"/>
      <c r="ACH703" s="416"/>
      <c r="ACI703" s="416"/>
      <c r="ACJ703" s="416"/>
      <c r="ACK703" s="416"/>
      <c r="ACL703" s="416"/>
      <c r="ACM703" s="416"/>
      <c r="ACN703" s="416"/>
      <c r="ACO703" s="416"/>
      <c r="ACP703" s="416"/>
      <c r="ACQ703" s="416"/>
      <c r="ACR703" s="416"/>
      <c r="ACS703" s="416"/>
      <c r="ACT703" s="416"/>
      <c r="ACU703" s="416"/>
      <c r="ACV703" s="416"/>
      <c r="ACW703" s="416"/>
      <c r="ACX703" s="417"/>
      <c r="ACY703" s="417"/>
      <c r="ACZ703" s="417"/>
      <c r="ADA703" s="417"/>
      <c r="ADB703" s="417"/>
      <c r="ADC703" s="417"/>
      <c r="ADD703" s="417"/>
      <c r="ADE703" s="417"/>
      <c r="ADF703" s="417"/>
      <c r="ADG703" s="417"/>
      <c r="ADH703" s="417"/>
      <c r="ADI703" s="417"/>
      <c r="ADJ703" s="417"/>
      <c r="ADK703" s="417"/>
      <c r="ADL703" s="417"/>
      <c r="ADM703" s="417"/>
      <c r="ADN703" s="417"/>
      <c r="ADO703" s="417"/>
      <c r="ADP703" s="417"/>
      <c r="ADQ703" s="417"/>
      <c r="ADR703" s="417"/>
      <c r="ADS703" s="417"/>
      <c r="ADT703" s="417"/>
      <c r="ADU703" s="417"/>
      <c r="ADV703" s="418"/>
      <c r="ADW703" s="418"/>
      <c r="ADX703" s="418"/>
      <c r="ADY703" s="418"/>
      <c r="ADZ703" s="418"/>
      <c r="AEA703" s="417"/>
      <c r="AEB703" s="417"/>
      <c r="AEC703" s="418"/>
      <c r="AED703" s="418"/>
      <c r="AEE703" s="417"/>
      <c r="AEF703" s="417"/>
      <c r="AEG703" s="418"/>
      <c r="AEH703" s="418"/>
      <c r="AEI703" s="417"/>
      <c r="AEJ703" s="417"/>
      <c r="AEK703" s="417"/>
      <c r="AEL703" s="417"/>
      <c r="AEM703" s="417"/>
      <c r="AEN703" s="417"/>
      <c r="AEO703" s="417"/>
      <c r="AEP703" s="418"/>
      <c r="AEQ703" s="418"/>
      <c r="AER703" s="417"/>
      <c r="AES703" s="417"/>
      <c r="AET703" s="418"/>
      <c r="AEU703" s="418"/>
      <c r="AEV703" s="417"/>
      <c r="AEW703" s="417"/>
      <c r="AEX703" s="417"/>
      <c r="AEY703" s="417"/>
      <c r="AEZ703" s="417"/>
      <c r="AFA703" s="411"/>
      <c r="AFB703" s="443"/>
      <c r="AFC703" s="417"/>
      <c r="AFD703" s="417"/>
      <c r="AFE703" s="417"/>
      <c r="AFF703" s="417"/>
      <c r="AFG703" s="417"/>
      <c r="AFH703" s="417"/>
      <c r="AFI703" s="417"/>
      <c r="AFJ703" s="416"/>
      <c r="AFK703" s="416"/>
      <c r="AFL703" s="416"/>
      <c r="AFM703" s="416"/>
      <c r="AFN703" s="416"/>
      <c r="AFO703" s="416"/>
      <c r="AFP703" s="416"/>
      <c r="AFQ703" s="416"/>
      <c r="AFR703" s="416"/>
      <c r="AFS703" s="416"/>
      <c r="AFT703" s="416"/>
      <c r="AFU703" s="416"/>
      <c r="AFV703" s="416"/>
      <c r="AFW703" s="416"/>
      <c r="AFX703" s="416"/>
      <c r="AFY703" s="416"/>
      <c r="AFZ703" s="416"/>
      <c r="AGA703" s="416"/>
      <c r="AGB703" s="416"/>
      <c r="AGC703" s="416"/>
      <c r="AGD703" s="416"/>
      <c r="AGE703" s="416"/>
      <c r="AGF703" s="416"/>
      <c r="AGG703" s="416"/>
      <c r="AGH703" s="416"/>
      <c r="AGI703" s="416"/>
      <c r="AGJ703" s="416"/>
      <c r="AGK703" s="416"/>
      <c r="AGL703" s="416"/>
      <c r="AGM703" s="416"/>
      <c r="AGN703" s="416"/>
      <c r="AGO703" s="416"/>
      <c r="AGP703" s="416"/>
      <c r="AGQ703" s="416"/>
      <c r="AGR703" s="416"/>
      <c r="AGS703" s="416"/>
      <c r="AGT703" s="416"/>
      <c r="AGU703" s="416"/>
      <c r="AGV703" s="416"/>
      <c r="AGW703" s="416"/>
      <c r="AGX703" s="416"/>
      <c r="AGY703" s="416"/>
      <c r="AGZ703" s="416"/>
      <c r="AHA703" s="416"/>
      <c r="AHB703" s="417"/>
      <c r="AHC703" s="417"/>
      <c r="AHD703" s="417"/>
      <c r="AHE703" s="417"/>
      <c r="AHF703" s="417"/>
      <c r="AHG703" s="417"/>
      <c r="AHH703" s="417"/>
      <c r="AHI703" s="417"/>
      <c r="AHJ703" s="417"/>
      <c r="AHK703" s="417"/>
      <c r="AHL703" s="417"/>
      <c r="AHM703" s="417"/>
      <c r="AHN703" s="417"/>
      <c r="AHO703" s="417"/>
      <c r="AHP703" s="417"/>
      <c r="AHQ703" s="417"/>
      <c r="AHR703" s="417"/>
      <c r="AHS703" s="417"/>
      <c r="AHT703" s="417"/>
      <c r="AHU703" s="417"/>
      <c r="AHV703" s="417"/>
      <c r="AHW703" s="417"/>
      <c r="AHX703" s="417"/>
      <c r="AHY703" s="417"/>
      <c r="AHZ703" s="418"/>
      <c r="AIA703" s="418"/>
      <c r="AIB703" s="418"/>
      <c r="AIC703" s="418"/>
      <c r="AID703" s="418"/>
      <c r="AIE703" s="417"/>
      <c r="AIF703" s="417"/>
      <c r="AIG703" s="418"/>
      <c r="AIH703" s="418"/>
      <c r="AII703" s="417"/>
      <c r="AIJ703" s="417"/>
      <c r="AIK703" s="418"/>
      <c r="AIL703" s="418"/>
      <c r="AIM703" s="417"/>
      <c r="AIN703" s="417"/>
      <c r="AIO703" s="417"/>
      <c r="AIP703" s="417"/>
      <c r="AIQ703" s="417"/>
      <c r="AIR703" s="417"/>
      <c r="AIS703" s="417"/>
      <c r="AIT703" s="418"/>
      <c r="AIU703" s="418"/>
      <c r="AIV703" s="417"/>
      <c r="AIW703" s="417"/>
      <c r="AIX703" s="418"/>
      <c r="AIY703" s="418"/>
      <c r="AIZ703" s="417"/>
      <c r="AJA703" s="417"/>
      <c r="AJB703" s="417"/>
      <c r="AJC703" s="417"/>
      <c r="AJD703" s="417"/>
      <c r="AJE703" s="411"/>
      <c r="AJF703" s="443"/>
      <c r="AJG703" s="417"/>
      <c r="AJH703" s="417"/>
      <c r="AJI703" s="417"/>
      <c r="AJJ703" s="417"/>
      <c r="AJK703" s="417"/>
      <c r="AJL703" s="417"/>
      <c r="AJM703" s="417"/>
      <c r="AJN703" s="416"/>
      <c r="AJO703" s="416"/>
      <c r="AJP703" s="416"/>
      <c r="AJQ703" s="416"/>
      <c r="AJR703" s="416"/>
      <c r="AJS703" s="416"/>
      <c r="AJT703" s="416"/>
      <c r="AJU703" s="416"/>
      <c r="AJV703" s="416"/>
      <c r="AJW703" s="416"/>
      <c r="AJX703" s="416"/>
      <c r="AJY703" s="416"/>
      <c r="AJZ703" s="416"/>
      <c r="AKA703" s="416"/>
      <c r="AKB703" s="416"/>
      <c r="AKC703" s="416"/>
      <c r="AKD703" s="416"/>
      <c r="AKE703" s="416"/>
      <c r="AKF703" s="416"/>
      <c r="AKG703" s="416"/>
      <c r="AKH703" s="416"/>
      <c r="AKI703" s="416"/>
      <c r="AKJ703" s="416"/>
      <c r="AKK703" s="416"/>
      <c r="AKL703" s="416"/>
      <c r="AKM703" s="416"/>
      <c r="AKN703" s="416"/>
      <c r="AKO703" s="416"/>
      <c r="AKP703" s="416"/>
      <c r="AKQ703" s="416"/>
      <c r="AKR703" s="416"/>
      <c r="AKS703" s="416"/>
      <c r="AKT703" s="416"/>
      <c r="AKU703" s="416"/>
      <c r="AKV703" s="416"/>
      <c r="AKW703" s="416"/>
      <c r="AKX703" s="416"/>
      <c r="AKY703" s="416"/>
      <c r="AKZ703" s="416"/>
      <c r="ALA703" s="416"/>
      <c r="ALB703" s="416"/>
      <c r="ALC703" s="416"/>
      <c r="ALD703" s="416"/>
      <c r="ALE703" s="416"/>
      <c r="ALF703" s="417"/>
      <c r="ALG703" s="417"/>
      <c r="ALH703" s="417"/>
      <c r="ALI703" s="417"/>
      <c r="ALJ703" s="417"/>
      <c r="ALK703" s="417"/>
      <c r="ALL703" s="417"/>
      <c r="ALM703" s="417"/>
      <c r="ALN703" s="417"/>
      <c r="ALO703" s="417"/>
      <c r="ALP703" s="417"/>
      <c r="ALQ703" s="417"/>
      <c r="ALR703" s="417"/>
      <c r="ALS703" s="417"/>
      <c r="ALT703" s="417"/>
      <c r="ALU703" s="417"/>
      <c r="ALV703" s="417"/>
      <c r="ALW703" s="417"/>
      <c r="ALX703" s="417"/>
      <c r="ALY703" s="417"/>
      <c r="ALZ703" s="417"/>
      <c r="AMA703" s="417"/>
      <c r="AMB703" s="417"/>
      <c r="AMC703" s="417"/>
      <c r="AMD703" s="418"/>
      <c r="AME703" s="418"/>
      <c r="AMF703" s="418"/>
      <c r="AMG703" s="418"/>
      <c r="AMH703" s="418"/>
      <c r="AMI703" s="417"/>
      <c r="AMJ703" s="417"/>
      <c r="AMK703" s="418"/>
      <c r="AML703" s="418"/>
      <c r="AMM703" s="417"/>
      <c r="AMN703" s="417"/>
      <c r="AMO703" s="418"/>
      <c r="AMP703" s="418"/>
      <c r="AMQ703" s="417"/>
      <c r="AMR703" s="417"/>
      <c r="AMS703" s="417"/>
      <c r="AMT703" s="417"/>
      <c r="AMU703" s="417"/>
      <c r="AMV703" s="417"/>
      <c r="AMW703" s="417"/>
      <c r="AMX703" s="418"/>
      <c r="AMY703" s="418"/>
      <c r="AMZ703" s="417"/>
      <c r="ANA703" s="417"/>
      <c r="ANB703" s="418"/>
      <c r="ANC703" s="418"/>
      <c r="AND703" s="417"/>
      <c r="ANE703" s="417"/>
      <c r="ANF703" s="417"/>
      <c r="ANG703" s="417"/>
      <c r="ANH703" s="417"/>
      <c r="ANI703" s="411"/>
      <c r="ANJ703" s="443"/>
      <c r="ANK703" s="417"/>
      <c r="ANL703" s="417"/>
      <c r="ANM703" s="417"/>
      <c r="ANN703" s="417"/>
      <c r="ANO703" s="417"/>
      <c r="ANP703" s="417"/>
      <c r="ANQ703" s="417"/>
      <c r="ANR703" s="416"/>
      <c r="ANS703" s="416"/>
      <c r="ANT703" s="416"/>
      <c r="ANU703" s="416"/>
      <c r="ANV703" s="416"/>
      <c r="ANW703" s="416"/>
      <c r="ANX703" s="416"/>
      <c r="ANY703" s="416"/>
      <c r="ANZ703" s="416"/>
      <c r="AOA703" s="416"/>
      <c r="AOB703" s="416"/>
      <c r="AOC703" s="416"/>
      <c r="AOD703" s="416"/>
      <c r="AOE703" s="416"/>
      <c r="AOF703" s="416"/>
      <c r="AOG703" s="416"/>
      <c r="AOH703" s="416"/>
      <c r="AOI703" s="416"/>
      <c r="AOJ703" s="416"/>
      <c r="AOK703" s="416"/>
      <c r="AOL703" s="416"/>
      <c r="AOM703" s="416"/>
      <c r="AON703" s="416"/>
      <c r="AOO703" s="416"/>
      <c r="AOP703" s="416"/>
      <c r="AOQ703" s="416"/>
      <c r="AOR703" s="416"/>
      <c r="AOS703" s="416"/>
      <c r="AOT703" s="416"/>
      <c r="AOU703" s="416"/>
      <c r="AOV703" s="416"/>
      <c r="AOW703" s="416"/>
      <c r="AOX703" s="416"/>
      <c r="AOY703" s="416"/>
      <c r="AOZ703" s="416"/>
      <c r="APA703" s="416"/>
      <c r="APB703" s="416"/>
      <c r="APC703" s="416"/>
      <c r="APD703" s="416"/>
      <c r="APE703" s="416"/>
      <c r="APF703" s="416"/>
      <c r="APG703" s="416"/>
      <c r="APH703" s="416"/>
      <c r="API703" s="416"/>
      <c r="APJ703" s="417"/>
      <c r="APK703" s="417"/>
      <c r="APL703" s="417"/>
      <c r="APM703" s="417"/>
      <c r="APN703" s="417"/>
      <c r="APO703" s="417"/>
      <c r="APP703" s="417"/>
      <c r="APQ703" s="417"/>
      <c r="APR703" s="417"/>
      <c r="APS703" s="417"/>
      <c r="APT703" s="417"/>
      <c r="APU703" s="417"/>
      <c r="APV703" s="417"/>
      <c r="APW703" s="417"/>
      <c r="APX703" s="417"/>
      <c r="APY703" s="417"/>
      <c r="APZ703" s="417"/>
      <c r="AQA703" s="417"/>
      <c r="AQB703" s="417"/>
      <c r="AQC703" s="417"/>
      <c r="AQD703" s="417"/>
      <c r="AQE703" s="417"/>
      <c r="AQF703" s="417"/>
      <c r="AQG703" s="417"/>
      <c r="AQH703" s="418"/>
      <c r="AQI703" s="418"/>
      <c r="AQJ703" s="418"/>
      <c r="AQK703" s="418"/>
      <c r="AQL703" s="418"/>
      <c r="AQM703" s="417"/>
      <c r="AQN703" s="417"/>
      <c r="AQO703" s="418"/>
      <c r="AQP703" s="418"/>
      <c r="AQQ703" s="417"/>
      <c r="AQR703" s="417"/>
      <c r="AQS703" s="418"/>
      <c r="AQT703" s="418"/>
      <c r="AQU703" s="417"/>
      <c r="AQV703" s="417"/>
      <c r="AQW703" s="417"/>
      <c r="AQX703" s="417"/>
      <c r="AQY703" s="417"/>
      <c r="AQZ703" s="417"/>
      <c r="ARA703" s="417"/>
      <c r="ARB703" s="418"/>
      <c r="ARC703" s="418"/>
      <c r="ARD703" s="417"/>
      <c r="ARE703" s="417"/>
      <c r="ARF703" s="418"/>
      <c r="ARG703" s="418"/>
      <c r="ARH703" s="417"/>
      <c r="ARI703" s="417"/>
      <c r="ARJ703" s="417"/>
      <c r="ARK703" s="417"/>
      <c r="ARL703" s="417"/>
      <c r="ARM703" s="411"/>
      <c r="ARN703" s="443"/>
      <c r="ARO703" s="417"/>
      <c r="ARP703" s="417"/>
      <c r="ARQ703" s="417"/>
      <c r="ARR703" s="417"/>
      <c r="ARS703" s="417"/>
      <c r="ART703" s="417"/>
      <c r="ARU703" s="417"/>
      <c r="ARV703" s="416"/>
      <c r="ARW703" s="416"/>
      <c r="ARX703" s="416"/>
      <c r="ARY703" s="416"/>
      <c r="ARZ703" s="416"/>
      <c r="ASA703" s="416"/>
      <c r="ASB703" s="416"/>
      <c r="ASC703" s="416"/>
      <c r="ASD703" s="416"/>
      <c r="ASE703" s="416"/>
      <c r="ASF703" s="416"/>
      <c r="ASG703" s="416"/>
      <c r="ASH703" s="416"/>
      <c r="ASI703" s="416"/>
      <c r="ASJ703" s="416"/>
      <c r="ASK703" s="416"/>
      <c r="ASL703" s="416"/>
      <c r="ASM703" s="416"/>
      <c r="ASN703" s="416"/>
      <c r="ASO703" s="416"/>
      <c r="ASP703" s="416"/>
      <c r="ASQ703" s="416"/>
      <c r="ASR703" s="416"/>
      <c r="ASS703" s="416"/>
      <c r="AST703" s="416"/>
      <c r="ASU703" s="416"/>
      <c r="ASV703" s="416"/>
      <c r="ASW703" s="416"/>
      <c r="ASX703" s="416"/>
      <c r="ASY703" s="416"/>
      <c r="ASZ703" s="416"/>
      <c r="ATA703" s="416"/>
      <c r="ATB703" s="416"/>
      <c r="ATC703" s="416"/>
      <c r="ATD703" s="416"/>
      <c r="ATE703" s="416"/>
      <c r="ATF703" s="416"/>
      <c r="ATG703" s="416"/>
      <c r="ATH703" s="416"/>
      <c r="ATI703" s="416"/>
      <c r="ATJ703" s="416"/>
      <c r="ATK703" s="416"/>
      <c r="ATL703" s="416"/>
      <c r="ATM703" s="416"/>
      <c r="ATN703" s="417"/>
      <c r="ATO703" s="417"/>
      <c r="ATP703" s="417"/>
      <c r="ATQ703" s="417"/>
      <c r="ATR703" s="417"/>
      <c r="ATS703" s="417"/>
      <c r="ATT703" s="417"/>
      <c r="ATU703" s="417"/>
      <c r="ATV703" s="417"/>
      <c r="ATW703" s="417"/>
      <c r="ATX703" s="417"/>
      <c r="ATY703" s="417"/>
      <c r="ATZ703" s="417"/>
      <c r="AUA703" s="417"/>
      <c r="AUB703" s="417"/>
      <c r="AUC703" s="417"/>
      <c r="AUD703" s="417"/>
      <c r="AUE703" s="417"/>
      <c r="AUF703" s="417"/>
      <c r="AUG703" s="417"/>
      <c r="AUH703" s="417"/>
      <c r="AUI703" s="417"/>
      <c r="AUJ703" s="417"/>
      <c r="AUK703" s="417"/>
      <c r="AUL703" s="418"/>
      <c r="AUM703" s="418"/>
      <c r="AUN703" s="418"/>
      <c r="AUO703" s="418"/>
      <c r="AUP703" s="418"/>
      <c r="AUQ703" s="417"/>
      <c r="AUR703" s="417"/>
      <c r="AUS703" s="418"/>
      <c r="AUT703" s="418"/>
      <c r="AUU703" s="417"/>
      <c r="AUV703" s="417"/>
      <c r="AUW703" s="418"/>
      <c r="AUX703" s="418"/>
      <c r="AUY703" s="417"/>
      <c r="AUZ703" s="417"/>
      <c r="AVA703" s="417"/>
      <c r="AVB703" s="417"/>
      <c r="AVC703" s="417"/>
      <c r="AVD703" s="417"/>
      <c r="AVE703" s="417"/>
      <c r="AVF703" s="418"/>
      <c r="AVG703" s="418"/>
      <c r="AVH703" s="417"/>
      <c r="AVI703" s="417"/>
      <c r="AVJ703" s="418"/>
      <c r="AVK703" s="418"/>
      <c r="AVL703" s="417"/>
      <c r="AVM703" s="417"/>
      <c r="AVN703" s="417"/>
      <c r="AVO703" s="417"/>
      <c r="AVP703" s="417"/>
      <c r="AVQ703" s="411"/>
      <c r="AVR703" s="443"/>
      <c r="AVS703" s="417"/>
      <c r="AVT703" s="417"/>
      <c r="AVU703" s="417"/>
      <c r="AVV703" s="417"/>
      <c r="AVW703" s="417"/>
      <c r="AVX703" s="417"/>
      <c r="AVY703" s="417"/>
      <c r="AVZ703" s="416"/>
      <c r="AWA703" s="416"/>
      <c r="AWB703" s="416"/>
      <c r="AWC703" s="416"/>
      <c r="AWD703" s="416"/>
      <c r="AWE703" s="416"/>
      <c r="AWF703" s="416"/>
      <c r="AWG703" s="416"/>
      <c r="AWH703" s="416"/>
      <c r="AWI703" s="416"/>
      <c r="AWJ703" s="416"/>
      <c r="AWK703" s="416"/>
      <c r="AWL703" s="416"/>
      <c r="AWM703" s="416"/>
      <c r="AWN703" s="416"/>
      <c r="AWO703" s="416"/>
      <c r="AWP703" s="416"/>
      <c r="AWQ703" s="416"/>
      <c r="AWR703" s="416"/>
      <c r="AWS703" s="416"/>
      <c r="AWT703" s="416"/>
      <c r="AWU703" s="416"/>
      <c r="AWV703" s="416"/>
      <c r="AWW703" s="416"/>
      <c r="AWX703" s="416"/>
      <c r="AWY703" s="416"/>
      <c r="AWZ703" s="416"/>
      <c r="AXA703" s="416"/>
      <c r="AXB703" s="416"/>
      <c r="AXC703" s="416"/>
      <c r="AXD703" s="416"/>
      <c r="AXE703" s="416"/>
      <c r="AXF703" s="416"/>
      <c r="AXG703" s="416"/>
      <c r="AXH703" s="416"/>
      <c r="AXI703" s="416"/>
      <c r="AXJ703" s="416"/>
      <c r="AXK703" s="416"/>
      <c r="AXL703" s="416"/>
      <c r="AXM703" s="416"/>
      <c r="AXN703" s="416"/>
      <c r="AXO703" s="416"/>
      <c r="AXP703" s="416"/>
      <c r="AXQ703" s="416"/>
      <c r="AXR703" s="417"/>
      <c r="AXS703" s="417"/>
      <c r="AXT703" s="417"/>
      <c r="AXU703" s="417"/>
      <c r="AXV703" s="417"/>
      <c r="AXW703" s="417"/>
      <c r="AXX703" s="417"/>
      <c r="AXY703" s="417"/>
      <c r="AXZ703" s="417"/>
      <c r="AYA703" s="417"/>
      <c r="AYB703" s="417"/>
      <c r="AYC703" s="417"/>
      <c r="AYD703" s="417"/>
      <c r="AYE703" s="417"/>
      <c r="AYF703" s="417"/>
      <c r="AYG703" s="417"/>
      <c r="AYH703" s="417"/>
      <c r="AYI703" s="417"/>
      <c r="AYJ703" s="417"/>
      <c r="AYK703" s="417"/>
      <c r="AYL703" s="417"/>
      <c r="AYM703" s="417"/>
      <c r="AYN703" s="417"/>
      <c r="AYO703" s="417"/>
      <c r="AYP703" s="418"/>
      <c r="AYQ703" s="418"/>
      <c r="AYR703" s="418"/>
      <c r="AYS703" s="418"/>
      <c r="AYT703" s="418"/>
      <c r="AYU703" s="417"/>
      <c r="AYV703" s="417"/>
      <c r="AYW703" s="418"/>
      <c r="AYX703" s="418"/>
      <c r="AYY703" s="417"/>
      <c r="AYZ703" s="417"/>
      <c r="AZA703" s="418"/>
      <c r="AZB703" s="418"/>
      <c r="AZC703" s="417"/>
      <c r="AZD703" s="417"/>
      <c r="AZE703" s="417"/>
      <c r="AZF703" s="417"/>
      <c r="AZG703" s="417"/>
      <c r="AZH703" s="417"/>
      <c r="AZI703" s="417"/>
      <c r="AZJ703" s="418"/>
      <c r="AZK703" s="418"/>
      <c r="AZL703" s="417"/>
      <c r="AZM703" s="417"/>
      <c r="AZN703" s="418"/>
      <c r="AZO703" s="418"/>
      <c r="AZP703" s="417"/>
      <c r="AZQ703" s="417"/>
      <c r="AZR703" s="417"/>
      <c r="AZS703" s="417"/>
      <c r="AZT703" s="417"/>
      <c r="AZU703" s="411"/>
      <c r="AZV703" s="443"/>
      <c r="AZW703" s="417"/>
      <c r="AZX703" s="417"/>
      <c r="AZY703" s="417"/>
      <c r="AZZ703" s="417"/>
      <c r="BAA703" s="417"/>
      <c r="BAB703" s="417"/>
      <c r="BAC703" s="417"/>
      <c r="BAD703" s="416"/>
      <c r="BAE703" s="416"/>
      <c r="BAF703" s="416"/>
      <c r="BAG703" s="416"/>
      <c r="BAH703" s="416"/>
      <c r="BAI703" s="416"/>
      <c r="BAJ703" s="416"/>
      <c r="BAK703" s="416"/>
      <c r="BAL703" s="416"/>
      <c r="BAM703" s="416"/>
      <c r="BAN703" s="416"/>
      <c r="BAO703" s="416"/>
      <c r="BAP703" s="416"/>
      <c r="BAQ703" s="416"/>
      <c r="BAR703" s="416"/>
      <c r="BAS703" s="416"/>
      <c r="BAT703" s="416"/>
      <c r="BAU703" s="416"/>
      <c r="BAV703" s="416"/>
      <c r="BAW703" s="416"/>
      <c r="BAX703" s="416"/>
      <c r="BAY703" s="416"/>
      <c r="BAZ703" s="416"/>
      <c r="BBA703" s="416"/>
      <c r="BBB703" s="416"/>
      <c r="BBC703" s="416"/>
      <c r="BBD703" s="416"/>
      <c r="BBE703" s="416"/>
      <c r="BBF703" s="416"/>
      <c r="BBG703" s="416"/>
      <c r="BBH703" s="416"/>
      <c r="BBI703" s="416"/>
      <c r="BBJ703" s="416"/>
      <c r="BBK703" s="416"/>
      <c r="BBL703" s="416"/>
      <c r="BBM703" s="416"/>
      <c r="BBN703" s="416"/>
      <c r="BBO703" s="416"/>
      <c r="BBP703" s="416"/>
      <c r="BBQ703" s="416"/>
      <c r="BBR703" s="416"/>
      <c r="BBS703" s="416"/>
      <c r="BBT703" s="416"/>
      <c r="BBU703" s="416"/>
      <c r="BBV703" s="417"/>
      <c r="BBW703" s="417"/>
      <c r="BBX703" s="417"/>
      <c r="BBY703" s="417"/>
      <c r="BBZ703" s="417"/>
      <c r="BCA703" s="417"/>
      <c r="BCB703" s="417"/>
      <c r="BCC703" s="417"/>
      <c r="BCD703" s="417"/>
      <c r="BCE703" s="417"/>
      <c r="BCF703" s="417"/>
      <c r="BCG703" s="417"/>
      <c r="BCH703" s="417"/>
      <c r="BCI703" s="417"/>
      <c r="BCJ703" s="417"/>
      <c r="BCK703" s="417"/>
      <c r="BCL703" s="417"/>
      <c r="BCM703" s="417"/>
      <c r="BCN703" s="417"/>
      <c r="BCO703" s="417"/>
      <c r="BCP703" s="417"/>
      <c r="BCQ703" s="417"/>
      <c r="BCR703" s="417"/>
      <c r="BCS703" s="417"/>
      <c r="BCT703" s="418"/>
      <c r="BCU703" s="418"/>
      <c r="BCV703" s="418"/>
      <c r="BCW703" s="418"/>
      <c r="BCX703" s="418"/>
      <c r="BCY703" s="417"/>
      <c r="BCZ703" s="417"/>
      <c r="BDA703" s="418"/>
      <c r="BDB703" s="418"/>
      <c r="BDC703" s="417"/>
      <c r="BDD703" s="417"/>
      <c r="BDE703" s="418"/>
      <c r="BDF703" s="418"/>
      <c r="BDG703" s="417"/>
      <c r="BDH703" s="417"/>
      <c r="BDI703" s="417"/>
      <c r="BDJ703" s="417"/>
      <c r="BDK703" s="417"/>
      <c r="BDL703" s="417"/>
      <c r="BDM703" s="417"/>
      <c r="BDN703" s="418"/>
      <c r="BDO703" s="418"/>
      <c r="BDP703" s="417"/>
      <c r="BDQ703" s="417"/>
      <c r="BDR703" s="418"/>
      <c r="BDS703" s="418"/>
      <c r="BDT703" s="417"/>
      <c r="BDU703" s="417"/>
      <c r="BDV703" s="417"/>
      <c r="BDW703" s="417"/>
      <c r="BDX703" s="417"/>
      <c r="BDY703" s="411"/>
      <c r="BDZ703" s="443"/>
      <c r="BEA703" s="417"/>
      <c r="BEB703" s="417"/>
      <c r="BEC703" s="417"/>
      <c r="BED703" s="417"/>
      <c r="BEE703" s="417"/>
      <c r="BEF703" s="417"/>
      <c r="BEG703" s="417"/>
      <c r="BEH703" s="416"/>
      <c r="BEI703" s="416"/>
      <c r="BEJ703" s="416"/>
      <c r="BEK703" s="416"/>
      <c r="BEL703" s="416"/>
      <c r="BEM703" s="416"/>
      <c r="BEN703" s="416"/>
      <c r="BEO703" s="416"/>
      <c r="BEP703" s="416"/>
      <c r="BEQ703" s="416"/>
      <c r="BER703" s="416"/>
      <c r="BES703" s="416"/>
      <c r="BET703" s="416"/>
      <c r="BEU703" s="416"/>
      <c r="BEV703" s="416"/>
      <c r="BEW703" s="416"/>
      <c r="BEX703" s="416"/>
      <c r="BEY703" s="416"/>
      <c r="BEZ703" s="416"/>
      <c r="BFA703" s="416"/>
      <c r="BFB703" s="416"/>
      <c r="BFC703" s="416"/>
      <c r="BFD703" s="416"/>
      <c r="BFE703" s="416"/>
      <c r="BFF703" s="416"/>
      <c r="BFG703" s="416"/>
      <c r="BFH703" s="416"/>
      <c r="BFI703" s="416"/>
      <c r="BFJ703" s="416"/>
      <c r="BFK703" s="416"/>
      <c r="BFL703" s="416"/>
      <c r="BFM703" s="416"/>
      <c r="BFN703" s="416"/>
      <c r="BFO703" s="416"/>
      <c r="BFP703" s="416"/>
      <c r="BFQ703" s="416"/>
      <c r="BFR703" s="416"/>
      <c r="BFS703" s="416"/>
      <c r="BFT703" s="416"/>
      <c r="BFU703" s="416"/>
      <c r="BFV703" s="416"/>
      <c r="BFW703" s="416"/>
      <c r="BFX703" s="416"/>
      <c r="BFY703" s="416"/>
      <c r="BFZ703" s="417"/>
      <c r="BGA703" s="417"/>
      <c r="BGB703" s="417"/>
      <c r="BGC703" s="417"/>
      <c r="BGD703" s="417"/>
      <c r="BGE703" s="417"/>
      <c r="BGF703" s="417"/>
      <c r="BGG703" s="417"/>
      <c r="BGH703" s="417"/>
      <c r="BGI703" s="417"/>
      <c r="BGJ703" s="417"/>
      <c r="BGK703" s="417"/>
      <c r="BGL703" s="417"/>
      <c r="BGM703" s="417"/>
      <c r="BGN703" s="417"/>
      <c r="BGO703" s="417"/>
      <c r="BGP703" s="417"/>
      <c r="BGQ703" s="417"/>
      <c r="BGR703" s="417"/>
      <c r="BGS703" s="417"/>
      <c r="BGT703" s="417"/>
      <c r="BGU703" s="417"/>
      <c r="BGV703" s="417"/>
      <c r="BGW703" s="417"/>
      <c r="BGX703" s="418"/>
      <c r="BGY703" s="418"/>
      <c r="BGZ703" s="418"/>
      <c r="BHA703" s="418"/>
      <c r="BHB703" s="418"/>
      <c r="BHC703" s="417"/>
      <c r="BHD703" s="417"/>
      <c r="BHE703" s="418"/>
      <c r="BHF703" s="418"/>
      <c r="BHG703" s="417"/>
      <c r="BHH703" s="417"/>
      <c r="BHI703" s="418"/>
      <c r="BHJ703" s="418"/>
      <c r="BHK703" s="417"/>
      <c r="BHL703" s="417"/>
      <c r="BHM703" s="417"/>
      <c r="BHN703" s="417"/>
      <c r="BHO703" s="417"/>
      <c r="BHP703" s="417"/>
      <c r="BHQ703" s="417"/>
      <c r="BHR703" s="418"/>
      <c r="BHS703" s="418"/>
      <c r="BHT703" s="417"/>
      <c r="BHU703" s="417"/>
      <c r="BHV703" s="418"/>
      <c r="BHW703" s="418"/>
      <c r="BHX703" s="417"/>
      <c r="BHY703" s="417"/>
      <c r="BHZ703" s="417"/>
      <c r="BIA703" s="417"/>
      <c r="BIB703" s="417"/>
      <c r="BIC703" s="411"/>
      <c r="BID703" s="443"/>
      <c r="BIE703" s="417"/>
      <c r="BIF703" s="417"/>
      <c r="BIG703" s="417"/>
      <c r="BIH703" s="417"/>
      <c r="BII703" s="417"/>
      <c r="BIJ703" s="417"/>
      <c r="BIK703" s="417"/>
      <c r="BIL703" s="416"/>
      <c r="BIM703" s="416"/>
      <c r="BIN703" s="416"/>
      <c r="BIO703" s="416"/>
      <c r="BIP703" s="416"/>
      <c r="BIQ703" s="416"/>
      <c r="BIR703" s="416"/>
      <c r="BIS703" s="416"/>
      <c r="BIT703" s="416"/>
      <c r="BIU703" s="416"/>
      <c r="BIV703" s="416"/>
      <c r="BIW703" s="416"/>
      <c r="BIX703" s="416"/>
      <c r="BIY703" s="416"/>
      <c r="BIZ703" s="416"/>
      <c r="BJA703" s="416"/>
      <c r="BJB703" s="416"/>
      <c r="BJC703" s="416"/>
      <c r="BJD703" s="416"/>
      <c r="BJE703" s="416"/>
      <c r="BJF703" s="416"/>
      <c r="BJG703" s="416"/>
      <c r="BJH703" s="416"/>
      <c r="BJI703" s="416"/>
      <c r="BJJ703" s="416"/>
      <c r="BJK703" s="416"/>
      <c r="BJL703" s="416"/>
      <c r="BJM703" s="416"/>
      <c r="BJN703" s="416"/>
      <c r="BJO703" s="416"/>
      <c r="BJP703" s="416"/>
      <c r="BJQ703" s="416"/>
      <c r="BJR703" s="416"/>
      <c r="BJS703" s="416"/>
      <c r="BJT703" s="416"/>
      <c r="BJU703" s="416"/>
      <c r="BJV703" s="416"/>
      <c r="BJW703" s="416"/>
      <c r="BJX703" s="416"/>
      <c r="BJY703" s="416"/>
      <c r="BJZ703" s="416"/>
      <c r="BKA703" s="416"/>
      <c r="BKB703" s="416"/>
      <c r="BKC703" s="416"/>
      <c r="BKD703" s="417"/>
      <c r="BKE703" s="417"/>
      <c r="BKF703" s="417"/>
      <c r="BKG703" s="417"/>
      <c r="BKH703" s="417"/>
      <c r="BKI703" s="417"/>
      <c r="BKJ703" s="417"/>
      <c r="BKK703" s="417"/>
      <c r="BKL703" s="417"/>
      <c r="BKM703" s="417"/>
      <c r="BKN703" s="417"/>
      <c r="BKO703" s="417"/>
      <c r="BKP703" s="417"/>
      <c r="BKQ703" s="417"/>
      <c r="BKR703" s="417"/>
      <c r="BKS703" s="417"/>
      <c r="BKT703" s="417"/>
      <c r="BKU703" s="417"/>
      <c r="BKV703" s="417"/>
      <c r="BKW703" s="417"/>
      <c r="BKX703" s="417"/>
      <c r="BKY703" s="417"/>
      <c r="BKZ703" s="417"/>
      <c r="BLA703" s="417"/>
      <c r="BLB703" s="418"/>
      <c r="BLC703" s="418"/>
      <c r="BLD703" s="418"/>
      <c r="BLE703" s="418"/>
      <c r="BLF703" s="418"/>
      <c r="BLG703" s="417"/>
      <c r="BLH703" s="417"/>
      <c r="BLI703" s="418"/>
      <c r="BLJ703" s="418"/>
      <c r="BLK703" s="417"/>
      <c r="BLL703" s="417"/>
      <c r="BLM703" s="418"/>
      <c r="BLN703" s="418"/>
      <c r="BLO703" s="417"/>
      <c r="BLP703" s="417"/>
      <c r="BLQ703" s="417"/>
      <c r="BLR703" s="417"/>
      <c r="BLS703" s="417"/>
      <c r="BLT703" s="417"/>
      <c r="BLU703" s="417"/>
      <c r="BLV703" s="418"/>
      <c r="BLW703" s="418"/>
      <c r="BLX703" s="417"/>
      <c r="BLY703" s="417"/>
      <c r="BLZ703" s="418"/>
      <c r="BMA703" s="418"/>
      <c r="BMB703" s="417"/>
      <c r="BMC703" s="417"/>
      <c r="BMD703" s="417"/>
      <c r="BME703" s="417"/>
      <c r="BMF703" s="417"/>
      <c r="BMG703" s="411"/>
      <c r="BMH703" s="443"/>
      <c r="BMI703" s="417"/>
      <c r="BMJ703" s="417"/>
      <c r="BMK703" s="417"/>
      <c r="BML703" s="417"/>
      <c r="BMM703" s="417"/>
      <c r="BMN703" s="417"/>
      <c r="BMO703" s="417"/>
      <c r="BMP703" s="416"/>
      <c r="BMQ703" s="416"/>
      <c r="BMR703" s="416"/>
      <c r="BMS703" s="416"/>
      <c r="BMT703" s="416"/>
      <c r="BMU703" s="416"/>
      <c r="BMV703" s="416"/>
      <c r="BMW703" s="416"/>
      <c r="BMX703" s="416"/>
      <c r="BMY703" s="416"/>
      <c r="BMZ703" s="416"/>
      <c r="BNA703" s="416"/>
      <c r="BNB703" s="416"/>
      <c r="BNC703" s="416"/>
      <c r="BND703" s="416"/>
      <c r="BNE703" s="416"/>
      <c r="BNF703" s="416"/>
      <c r="BNG703" s="416"/>
      <c r="BNH703" s="416"/>
      <c r="BNI703" s="416"/>
      <c r="BNJ703" s="416"/>
      <c r="BNK703" s="416"/>
      <c r="BNL703" s="416"/>
      <c r="BNM703" s="416"/>
      <c r="BNN703" s="416"/>
      <c r="BNO703" s="416"/>
      <c r="BNP703" s="416"/>
      <c r="BNQ703" s="416"/>
      <c r="BNR703" s="416"/>
      <c r="BNS703" s="416"/>
      <c r="BNT703" s="416"/>
      <c r="BNU703" s="416"/>
      <c r="BNV703" s="416"/>
      <c r="BNW703" s="416"/>
      <c r="BNX703" s="416"/>
      <c r="BNY703" s="416"/>
      <c r="BNZ703" s="416"/>
      <c r="BOA703" s="416"/>
      <c r="BOB703" s="416"/>
      <c r="BOC703" s="416"/>
      <c r="BOD703" s="416"/>
      <c r="BOE703" s="416"/>
      <c r="BOF703" s="416"/>
      <c r="BOG703" s="416"/>
      <c r="BOH703" s="417"/>
      <c r="BOI703" s="417"/>
      <c r="BOJ703" s="417"/>
      <c r="BOK703" s="417"/>
      <c r="BOL703" s="417"/>
      <c r="BOM703" s="417"/>
      <c r="BON703" s="417"/>
      <c r="BOO703" s="417"/>
      <c r="BOP703" s="417"/>
      <c r="BOQ703" s="417"/>
      <c r="BOR703" s="417"/>
      <c r="BOS703" s="417"/>
      <c r="BOT703" s="417"/>
      <c r="BOU703" s="417"/>
      <c r="BOV703" s="417"/>
      <c r="BOW703" s="417"/>
      <c r="BOX703" s="417"/>
      <c r="BOY703" s="417"/>
      <c r="BOZ703" s="417"/>
      <c r="BPA703" s="417"/>
      <c r="BPB703" s="417"/>
      <c r="BPC703" s="417"/>
      <c r="BPD703" s="417"/>
      <c r="BPE703" s="417"/>
      <c r="BPF703" s="418"/>
      <c r="BPG703" s="418"/>
      <c r="BPH703" s="418"/>
      <c r="BPI703" s="418"/>
      <c r="BPJ703" s="418"/>
      <c r="BPK703" s="417"/>
      <c r="BPL703" s="417"/>
      <c r="BPM703" s="418"/>
      <c r="BPN703" s="418"/>
      <c r="BPO703" s="417"/>
      <c r="BPP703" s="417"/>
      <c r="BPQ703" s="418"/>
      <c r="BPR703" s="418"/>
      <c r="BPS703" s="417"/>
      <c r="BPT703" s="417"/>
      <c r="BPU703" s="417"/>
      <c r="BPV703" s="417"/>
      <c r="BPW703" s="417"/>
      <c r="BPX703" s="417"/>
      <c r="BPY703" s="417"/>
      <c r="BPZ703" s="418"/>
      <c r="BQA703" s="418"/>
      <c r="BQB703" s="417"/>
      <c r="BQC703" s="417"/>
      <c r="BQD703" s="418"/>
      <c r="BQE703" s="418"/>
      <c r="BQF703" s="417"/>
      <c r="BQG703" s="417"/>
      <c r="BQH703" s="417"/>
      <c r="BQI703" s="417"/>
      <c r="BQJ703" s="417"/>
      <c r="BQK703" s="411"/>
      <c r="BQL703" s="443"/>
      <c r="BQM703" s="417"/>
      <c r="BQN703" s="417"/>
      <c r="BQO703" s="417"/>
      <c r="BQP703" s="417"/>
      <c r="BQQ703" s="417"/>
      <c r="BQR703" s="417"/>
      <c r="BQS703" s="417"/>
      <c r="BQT703" s="416"/>
      <c r="BQU703" s="416"/>
      <c r="BQV703" s="416"/>
      <c r="BQW703" s="416"/>
      <c r="BQX703" s="416"/>
      <c r="BQY703" s="416"/>
      <c r="BQZ703" s="416"/>
      <c r="BRA703" s="416"/>
      <c r="BRB703" s="416"/>
      <c r="BRC703" s="416"/>
      <c r="BRD703" s="416"/>
      <c r="BRE703" s="416"/>
      <c r="BRF703" s="416"/>
      <c r="BRG703" s="416"/>
      <c r="BRH703" s="416"/>
      <c r="BRI703" s="416"/>
      <c r="BRJ703" s="416"/>
      <c r="BRK703" s="416"/>
      <c r="BRL703" s="416"/>
      <c r="BRM703" s="416"/>
      <c r="BRN703" s="416"/>
      <c r="BRO703" s="416"/>
      <c r="BRP703" s="416"/>
      <c r="BRQ703" s="416"/>
      <c r="BRR703" s="416"/>
      <c r="BRS703" s="416"/>
      <c r="BRT703" s="416"/>
      <c r="BRU703" s="416"/>
      <c r="BRV703" s="416"/>
      <c r="BRW703" s="416"/>
      <c r="BRX703" s="416"/>
      <c r="BRY703" s="416"/>
      <c r="BRZ703" s="416"/>
      <c r="BSA703" s="416"/>
      <c r="BSB703" s="416"/>
      <c r="BSC703" s="416"/>
      <c r="BSD703" s="416"/>
      <c r="BSE703" s="416"/>
      <c r="BSF703" s="416"/>
      <c r="BSG703" s="416"/>
      <c r="BSH703" s="416"/>
      <c r="BSI703" s="416"/>
      <c r="BSJ703" s="416"/>
      <c r="BSK703" s="416"/>
      <c r="BSL703" s="417"/>
      <c r="BSM703" s="417"/>
      <c r="BSN703" s="417"/>
      <c r="BSO703" s="417"/>
      <c r="BSP703" s="417"/>
      <c r="BSQ703" s="417"/>
      <c r="BSR703" s="417"/>
      <c r="BSS703" s="417"/>
      <c r="BST703" s="417"/>
      <c r="BSU703" s="417"/>
      <c r="BSV703" s="417"/>
      <c r="BSW703" s="417"/>
      <c r="BSX703" s="417"/>
      <c r="BSY703" s="417"/>
      <c r="BSZ703" s="417"/>
      <c r="BTA703" s="417"/>
      <c r="BTB703" s="417"/>
      <c r="BTC703" s="417"/>
      <c r="BTD703" s="417"/>
      <c r="BTE703" s="417"/>
      <c r="BTF703" s="417"/>
      <c r="BTG703" s="417"/>
      <c r="BTH703" s="417"/>
      <c r="BTI703" s="417"/>
      <c r="BTJ703" s="418"/>
      <c r="BTK703" s="418"/>
      <c r="BTL703" s="418"/>
      <c r="BTM703" s="418"/>
      <c r="BTN703" s="418"/>
      <c r="BTO703" s="417"/>
      <c r="BTP703" s="417"/>
      <c r="BTQ703" s="418"/>
      <c r="BTR703" s="418"/>
      <c r="BTS703" s="417"/>
      <c r="BTT703" s="417"/>
      <c r="BTU703" s="418"/>
      <c r="BTV703" s="418"/>
      <c r="BTW703" s="417"/>
      <c r="BTX703" s="417"/>
      <c r="BTY703" s="417"/>
      <c r="BTZ703" s="417"/>
      <c r="BUA703" s="417"/>
      <c r="BUB703" s="417"/>
      <c r="BUC703" s="417"/>
      <c r="BUD703" s="418"/>
      <c r="BUE703" s="418"/>
      <c r="BUF703" s="417"/>
      <c r="BUG703" s="417"/>
      <c r="BUH703" s="418"/>
      <c r="BUI703" s="418"/>
      <c r="BUJ703" s="417"/>
      <c r="BUK703" s="417"/>
      <c r="BUL703" s="417"/>
      <c r="BUM703" s="417"/>
      <c r="BUN703" s="417"/>
      <c r="BUO703" s="411"/>
      <c r="BUP703" s="443"/>
      <c r="BUQ703" s="417"/>
      <c r="BUR703" s="417"/>
      <c r="BUS703" s="417"/>
      <c r="BUT703" s="417"/>
      <c r="BUU703" s="417"/>
      <c r="BUV703" s="417"/>
      <c r="BUW703" s="417"/>
      <c r="BUX703" s="416"/>
      <c r="BUY703" s="416"/>
      <c r="BUZ703" s="416"/>
      <c r="BVA703" s="416"/>
      <c r="BVB703" s="416"/>
      <c r="BVC703" s="416"/>
      <c r="BVD703" s="416"/>
      <c r="BVE703" s="416"/>
      <c r="BVF703" s="416"/>
      <c r="BVG703" s="416"/>
      <c r="BVH703" s="416"/>
      <c r="BVI703" s="416"/>
      <c r="BVJ703" s="416"/>
      <c r="BVK703" s="416"/>
      <c r="BVL703" s="416"/>
      <c r="BVM703" s="416"/>
      <c r="BVN703" s="416"/>
      <c r="BVO703" s="416"/>
      <c r="BVP703" s="416"/>
      <c r="BVQ703" s="416"/>
      <c r="BVR703" s="416"/>
      <c r="BVS703" s="416"/>
      <c r="BVT703" s="416"/>
      <c r="BVU703" s="416"/>
      <c r="BVV703" s="416"/>
      <c r="BVW703" s="416"/>
      <c r="BVX703" s="416"/>
      <c r="BVY703" s="416"/>
      <c r="BVZ703" s="416"/>
      <c r="BWA703" s="416"/>
      <c r="BWB703" s="416"/>
      <c r="BWC703" s="416"/>
      <c r="BWD703" s="416"/>
      <c r="BWE703" s="416"/>
      <c r="BWF703" s="416"/>
      <c r="BWG703" s="416"/>
      <c r="BWH703" s="416"/>
      <c r="BWI703" s="416"/>
      <c r="BWJ703" s="416"/>
      <c r="BWK703" s="416"/>
      <c r="BWL703" s="416"/>
      <c r="BWM703" s="416"/>
      <c r="BWN703" s="416"/>
      <c r="BWO703" s="416"/>
      <c r="BWP703" s="417"/>
      <c r="BWQ703" s="417"/>
      <c r="BWR703" s="417"/>
      <c r="BWS703" s="417"/>
      <c r="BWT703" s="417"/>
      <c r="BWU703" s="417"/>
      <c r="BWV703" s="417"/>
      <c r="BWW703" s="417"/>
      <c r="BWX703" s="417"/>
      <c r="BWY703" s="417"/>
      <c r="BWZ703" s="417"/>
      <c r="BXA703" s="417"/>
      <c r="BXB703" s="417"/>
      <c r="BXC703" s="417"/>
      <c r="BXD703" s="417"/>
      <c r="BXE703" s="417"/>
      <c r="BXF703" s="417"/>
      <c r="BXG703" s="417"/>
      <c r="BXH703" s="417"/>
      <c r="BXI703" s="417"/>
      <c r="BXJ703" s="417"/>
      <c r="BXK703" s="417"/>
      <c r="BXL703" s="417"/>
      <c r="BXM703" s="417"/>
      <c r="BXN703" s="418"/>
      <c r="BXO703" s="418"/>
      <c r="BXP703" s="418"/>
      <c r="BXQ703" s="418"/>
      <c r="BXR703" s="418"/>
      <c r="BXS703" s="417"/>
      <c r="BXT703" s="417"/>
      <c r="BXU703" s="418"/>
      <c r="BXV703" s="418"/>
      <c r="BXW703" s="417"/>
      <c r="BXX703" s="417"/>
      <c r="BXY703" s="418"/>
      <c r="BXZ703" s="418"/>
      <c r="BYA703" s="417"/>
      <c r="BYB703" s="417"/>
      <c r="BYC703" s="417"/>
      <c r="BYD703" s="417"/>
      <c r="BYE703" s="417"/>
      <c r="BYF703" s="417"/>
      <c r="BYG703" s="417"/>
      <c r="BYH703" s="418"/>
      <c r="BYI703" s="418"/>
      <c r="BYJ703" s="417"/>
      <c r="BYK703" s="417"/>
      <c r="BYL703" s="418"/>
      <c r="BYM703" s="418"/>
      <c r="BYN703" s="417"/>
      <c r="BYO703" s="417"/>
      <c r="BYP703" s="417"/>
      <c r="BYQ703" s="417"/>
      <c r="BYR703" s="417"/>
      <c r="BYS703" s="411"/>
      <c r="BYT703" s="443"/>
      <c r="BYU703" s="417"/>
      <c r="BYV703" s="417"/>
      <c r="BYW703" s="417"/>
      <c r="BYX703" s="417"/>
      <c r="BYY703" s="417"/>
      <c r="BYZ703" s="417"/>
      <c r="BZA703" s="417"/>
      <c r="BZB703" s="416"/>
      <c r="BZC703" s="416"/>
      <c r="BZD703" s="416"/>
      <c r="BZE703" s="416"/>
      <c r="BZF703" s="416"/>
      <c r="BZG703" s="416"/>
      <c r="BZH703" s="416"/>
      <c r="BZI703" s="416"/>
      <c r="BZJ703" s="416"/>
      <c r="BZK703" s="416"/>
      <c r="BZL703" s="416"/>
      <c r="BZM703" s="416"/>
      <c r="BZN703" s="416"/>
      <c r="BZO703" s="416"/>
      <c r="BZP703" s="416"/>
      <c r="BZQ703" s="416"/>
      <c r="BZR703" s="416"/>
      <c r="BZS703" s="416"/>
      <c r="BZT703" s="416"/>
      <c r="BZU703" s="416"/>
      <c r="BZV703" s="416"/>
      <c r="BZW703" s="416"/>
      <c r="BZX703" s="416"/>
      <c r="BZY703" s="416"/>
      <c r="BZZ703" s="416"/>
      <c r="CAA703" s="416"/>
      <c r="CAB703" s="416"/>
      <c r="CAC703" s="416"/>
      <c r="CAD703" s="416"/>
      <c r="CAE703" s="416"/>
      <c r="CAF703" s="416"/>
      <c r="CAG703" s="416"/>
      <c r="CAH703" s="416"/>
      <c r="CAI703" s="416"/>
      <c r="CAJ703" s="416"/>
      <c r="CAK703" s="416"/>
      <c r="CAL703" s="416"/>
      <c r="CAM703" s="416"/>
      <c r="CAN703" s="416"/>
      <c r="CAO703" s="416"/>
      <c r="CAP703" s="416"/>
      <c r="CAQ703" s="416"/>
      <c r="CAR703" s="416"/>
      <c r="CAS703" s="416"/>
      <c r="CAT703" s="417"/>
      <c r="CAU703" s="417"/>
      <c r="CAV703" s="417"/>
      <c r="CAW703" s="417"/>
      <c r="CAX703" s="417"/>
      <c r="CAY703" s="417"/>
      <c r="CAZ703" s="417"/>
      <c r="CBA703" s="417"/>
      <c r="CBB703" s="417"/>
      <c r="CBC703" s="417"/>
      <c r="CBD703" s="417"/>
      <c r="CBE703" s="417"/>
      <c r="CBF703" s="417"/>
      <c r="CBG703" s="417"/>
      <c r="CBH703" s="417"/>
      <c r="CBI703" s="417"/>
      <c r="CBJ703" s="417"/>
      <c r="CBK703" s="417"/>
      <c r="CBL703" s="417"/>
      <c r="CBM703" s="417"/>
      <c r="CBN703" s="417"/>
      <c r="CBO703" s="417"/>
      <c r="CBP703" s="417"/>
      <c r="CBQ703" s="417"/>
      <c r="CBR703" s="418"/>
      <c r="CBS703" s="418"/>
      <c r="CBT703" s="418"/>
      <c r="CBU703" s="418"/>
      <c r="CBV703" s="418"/>
      <c r="CBW703" s="417"/>
      <c r="CBX703" s="417"/>
      <c r="CBY703" s="418"/>
      <c r="CBZ703" s="418"/>
      <c r="CCA703" s="417"/>
      <c r="CCB703" s="417"/>
      <c r="CCC703" s="418"/>
      <c r="CCD703" s="418"/>
      <c r="CCE703" s="417"/>
      <c r="CCF703" s="417"/>
      <c r="CCG703" s="417"/>
      <c r="CCH703" s="417"/>
      <c r="CCI703" s="417"/>
      <c r="CCJ703" s="417"/>
      <c r="CCK703" s="417"/>
      <c r="CCL703" s="418"/>
      <c r="CCM703" s="418"/>
      <c r="CCN703" s="417"/>
      <c r="CCO703" s="417"/>
      <c r="CCP703" s="418"/>
      <c r="CCQ703" s="418"/>
      <c r="CCR703" s="417"/>
      <c r="CCS703" s="417"/>
      <c r="CCT703" s="417"/>
      <c r="CCU703" s="417"/>
      <c r="CCV703" s="417"/>
      <c r="CCW703" s="411"/>
      <c r="CCX703" s="443"/>
      <c r="CCY703" s="417"/>
      <c r="CCZ703" s="417"/>
      <c r="CDA703" s="417"/>
      <c r="CDB703" s="417"/>
      <c r="CDC703" s="417"/>
      <c r="CDD703" s="417"/>
      <c r="CDE703" s="417"/>
      <c r="CDF703" s="416"/>
      <c r="CDG703" s="416"/>
      <c r="CDH703" s="416"/>
      <c r="CDI703" s="416"/>
      <c r="CDJ703" s="416"/>
      <c r="CDK703" s="416"/>
      <c r="CDL703" s="416"/>
      <c r="CDM703" s="416"/>
      <c r="CDN703" s="416"/>
      <c r="CDO703" s="416"/>
      <c r="CDP703" s="416"/>
      <c r="CDQ703" s="416"/>
      <c r="CDR703" s="416"/>
      <c r="CDS703" s="416"/>
      <c r="CDT703" s="416"/>
      <c r="CDU703" s="416"/>
      <c r="CDV703" s="416"/>
      <c r="CDW703" s="416"/>
      <c r="CDX703" s="416"/>
      <c r="CDY703" s="416"/>
      <c r="CDZ703" s="416"/>
      <c r="CEA703" s="416"/>
      <c r="CEB703" s="416"/>
      <c r="CEC703" s="416"/>
      <c r="CED703" s="416"/>
      <c r="CEE703" s="416"/>
      <c r="CEF703" s="416"/>
      <c r="CEG703" s="416"/>
      <c r="CEH703" s="416"/>
      <c r="CEI703" s="416"/>
      <c r="CEJ703" s="416"/>
      <c r="CEK703" s="416"/>
      <c r="CEL703" s="416"/>
      <c r="CEM703" s="416"/>
      <c r="CEN703" s="416"/>
      <c r="CEO703" s="416"/>
      <c r="CEP703" s="416"/>
      <c r="CEQ703" s="416"/>
      <c r="CER703" s="416"/>
      <c r="CES703" s="416"/>
      <c r="CET703" s="416"/>
      <c r="CEU703" s="416"/>
      <c r="CEV703" s="416"/>
      <c r="CEW703" s="416"/>
      <c r="CEX703" s="417"/>
      <c r="CEY703" s="417"/>
      <c r="CEZ703" s="417"/>
      <c r="CFA703" s="417"/>
      <c r="CFB703" s="417"/>
      <c r="CFC703" s="417"/>
      <c r="CFD703" s="417"/>
      <c r="CFE703" s="417"/>
      <c r="CFF703" s="417"/>
      <c r="CFG703" s="417"/>
      <c r="CFH703" s="417"/>
      <c r="CFI703" s="417"/>
      <c r="CFJ703" s="417"/>
      <c r="CFK703" s="417"/>
      <c r="CFL703" s="417"/>
      <c r="CFM703" s="417"/>
      <c r="CFN703" s="417"/>
      <c r="CFO703" s="417"/>
      <c r="CFP703" s="417"/>
      <c r="CFQ703" s="417"/>
      <c r="CFR703" s="417"/>
      <c r="CFS703" s="417"/>
      <c r="CFT703" s="417"/>
      <c r="CFU703" s="417"/>
      <c r="CFV703" s="418"/>
      <c r="CFW703" s="418"/>
      <c r="CFX703" s="418"/>
      <c r="CFY703" s="418"/>
      <c r="CFZ703" s="418"/>
      <c r="CGA703" s="417"/>
      <c r="CGB703" s="417"/>
      <c r="CGC703" s="418"/>
      <c r="CGD703" s="418"/>
      <c r="CGE703" s="417"/>
      <c r="CGF703" s="417"/>
      <c r="CGG703" s="418"/>
      <c r="CGH703" s="418"/>
      <c r="CGI703" s="417"/>
      <c r="CGJ703" s="417"/>
      <c r="CGK703" s="417"/>
      <c r="CGL703" s="417"/>
      <c r="CGM703" s="417"/>
      <c r="CGN703" s="417"/>
      <c r="CGO703" s="417"/>
      <c r="CGP703" s="418"/>
      <c r="CGQ703" s="418"/>
      <c r="CGR703" s="417"/>
      <c r="CGS703" s="417"/>
      <c r="CGT703" s="418"/>
      <c r="CGU703" s="418"/>
      <c r="CGV703" s="417"/>
      <c r="CGW703" s="417"/>
      <c r="CGX703" s="417"/>
      <c r="CGY703" s="417"/>
      <c r="CGZ703" s="417"/>
      <c r="CHA703" s="411"/>
      <c r="CHB703" s="443"/>
      <c r="CHC703" s="417"/>
      <c r="CHD703" s="417"/>
      <c r="CHE703" s="417"/>
      <c r="CHF703" s="417"/>
      <c r="CHG703" s="417"/>
      <c r="CHH703" s="417"/>
      <c r="CHI703" s="417"/>
      <c r="CHJ703" s="416"/>
      <c r="CHK703" s="416"/>
      <c r="CHL703" s="416"/>
      <c r="CHM703" s="416"/>
      <c r="CHN703" s="416"/>
      <c r="CHO703" s="416"/>
      <c r="CHP703" s="416"/>
      <c r="CHQ703" s="416"/>
      <c r="CHR703" s="416"/>
      <c r="CHS703" s="416"/>
      <c r="CHT703" s="416"/>
      <c r="CHU703" s="416"/>
      <c r="CHV703" s="416"/>
      <c r="CHW703" s="416"/>
      <c r="CHX703" s="416"/>
      <c r="CHY703" s="416"/>
      <c r="CHZ703" s="416"/>
      <c r="CIA703" s="416"/>
      <c r="CIB703" s="416"/>
      <c r="CIC703" s="416"/>
      <c r="CID703" s="416"/>
      <c r="CIE703" s="416"/>
      <c r="CIF703" s="416"/>
      <c r="CIG703" s="416"/>
      <c r="CIH703" s="416"/>
      <c r="CII703" s="416"/>
      <c r="CIJ703" s="416"/>
      <c r="CIK703" s="416"/>
      <c r="CIL703" s="416"/>
      <c r="CIM703" s="416"/>
      <c r="CIN703" s="416"/>
      <c r="CIO703" s="416"/>
      <c r="CIP703" s="416"/>
      <c r="CIQ703" s="416"/>
      <c r="CIR703" s="416"/>
      <c r="CIS703" s="416"/>
      <c r="CIT703" s="416"/>
      <c r="CIU703" s="416"/>
      <c r="CIV703" s="416"/>
      <c r="CIW703" s="416"/>
      <c r="CIX703" s="416"/>
      <c r="CIY703" s="416"/>
      <c r="CIZ703" s="416"/>
      <c r="CJA703" s="416"/>
      <c r="CJB703" s="417"/>
      <c r="CJC703" s="417"/>
      <c r="CJD703" s="417"/>
      <c r="CJE703" s="417"/>
      <c r="CJF703" s="417"/>
      <c r="CJG703" s="417"/>
      <c r="CJH703" s="417"/>
      <c r="CJI703" s="417"/>
      <c r="CJJ703" s="417"/>
      <c r="CJK703" s="417"/>
      <c r="CJL703" s="417"/>
      <c r="CJM703" s="417"/>
      <c r="CJN703" s="417"/>
      <c r="CJO703" s="417"/>
      <c r="CJP703" s="417"/>
      <c r="CJQ703" s="417"/>
      <c r="CJR703" s="417"/>
      <c r="CJS703" s="417"/>
      <c r="CJT703" s="417"/>
      <c r="CJU703" s="417"/>
      <c r="CJV703" s="417"/>
      <c r="CJW703" s="417"/>
      <c r="CJX703" s="417"/>
      <c r="CJY703" s="417"/>
      <c r="CJZ703" s="418"/>
      <c r="CKA703" s="418"/>
      <c r="CKB703" s="418"/>
      <c r="CKC703" s="418"/>
      <c r="CKD703" s="418"/>
      <c r="CKE703" s="417"/>
      <c r="CKF703" s="417"/>
      <c r="CKG703" s="418"/>
      <c r="CKH703" s="418"/>
      <c r="CKI703" s="417"/>
      <c r="CKJ703" s="417"/>
      <c r="CKK703" s="418"/>
      <c r="CKL703" s="418"/>
      <c r="CKM703" s="417"/>
      <c r="CKN703" s="417"/>
      <c r="CKO703" s="417"/>
      <c r="CKP703" s="417"/>
      <c r="CKQ703" s="417"/>
      <c r="CKR703" s="417"/>
      <c r="CKS703" s="417"/>
      <c r="CKT703" s="418"/>
      <c r="CKU703" s="418"/>
      <c r="CKV703" s="417"/>
      <c r="CKW703" s="417"/>
      <c r="CKX703" s="418"/>
      <c r="CKY703" s="418"/>
      <c r="CKZ703" s="417"/>
      <c r="CLA703" s="417"/>
      <c r="CLB703" s="417"/>
      <c r="CLC703" s="417"/>
      <c r="CLD703" s="417"/>
      <c r="CLE703" s="411"/>
      <c r="CLF703" s="443"/>
      <c r="CLG703" s="417"/>
      <c r="CLH703" s="417"/>
      <c r="CLI703" s="417"/>
      <c r="CLJ703" s="417"/>
      <c r="CLK703" s="417"/>
      <c r="CLL703" s="417"/>
      <c r="CLM703" s="417"/>
      <c r="CLN703" s="416"/>
      <c r="CLO703" s="416"/>
      <c r="CLP703" s="416"/>
      <c r="CLQ703" s="416"/>
      <c r="CLR703" s="416"/>
      <c r="CLS703" s="416"/>
      <c r="CLT703" s="416"/>
      <c r="CLU703" s="416"/>
      <c r="CLV703" s="416"/>
      <c r="CLW703" s="416"/>
      <c r="CLX703" s="416"/>
      <c r="CLY703" s="416"/>
      <c r="CLZ703" s="416"/>
      <c r="CMA703" s="416"/>
      <c r="CMB703" s="416"/>
      <c r="CMC703" s="416"/>
      <c r="CMD703" s="416"/>
      <c r="CME703" s="416"/>
      <c r="CMF703" s="416"/>
      <c r="CMG703" s="416"/>
      <c r="CMH703" s="416"/>
      <c r="CMI703" s="416"/>
      <c r="CMJ703" s="416"/>
      <c r="CMK703" s="416"/>
      <c r="CML703" s="416"/>
      <c r="CMM703" s="416"/>
      <c r="CMN703" s="416"/>
      <c r="CMO703" s="416"/>
      <c r="CMP703" s="416"/>
      <c r="CMQ703" s="416"/>
      <c r="CMR703" s="416"/>
      <c r="CMS703" s="416"/>
      <c r="CMT703" s="416"/>
      <c r="CMU703" s="416"/>
      <c r="CMV703" s="416"/>
      <c r="CMW703" s="416"/>
      <c r="CMX703" s="416"/>
      <c r="CMY703" s="416"/>
      <c r="CMZ703" s="416"/>
      <c r="CNA703" s="416"/>
      <c r="CNB703" s="416"/>
      <c r="CNC703" s="416"/>
      <c r="CND703" s="416"/>
      <c r="CNE703" s="416"/>
      <c r="CNF703" s="417"/>
      <c r="CNG703" s="417"/>
      <c r="CNH703" s="417"/>
      <c r="CNI703" s="417"/>
      <c r="CNJ703" s="417"/>
      <c r="CNK703" s="417"/>
      <c r="CNL703" s="417"/>
      <c r="CNM703" s="417"/>
      <c r="CNN703" s="417"/>
      <c r="CNO703" s="417"/>
      <c r="CNP703" s="417"/>
      <c r="CNQ703" s="417"/>
      <c r="CNR703" s="417"/>
      <c r="CNS703" s="417"/>
      <c r="CNT703" s="417"/>
      <c r="CNU703" s="417"/>
      <c r="CNV703" s="417"/>
      <c r="CNW703" s="417"/>
      <c r="CNX703" s="417"/>
      <c r="CNY703" s="417"/>
      <c r="CNZ703" s="417"/>
      <c r="COA703" s="417"/>
      <c r="COB703" s="417"/>
      <c r="COC703" s="417"/>
      <c r="COD703" s="418"/>
      <c r="COE703" s="418"/>
      <c r="COF703" s="418"/>
      <c r="COG703" s="418"/>
      <c r="COH703" s="418"/>
      <c r="COI703" s="417"/>
      <c r="COJ703" s="417"/>
      <c r="COK703" s="418"/>
      <c r="COL703" s="418"/>
      <c r="COM703" s="417"/>
      <c r="CON703" s="417"/>
      <c r="COO703" s="418"/>
      <c r="COP703" s="418"/>
      <c r="COQ703" s="417"/>
      <c r="COR703" s="417"/>
      <c r="COS703" s="417"/>
      <c r="COT703" s="417"/>
      <c r="COU703" s="417"/>
      <c r="COV703" s="417"/>
      <c r="COW703" s="417"/>
      <c r="COX703" s="418"/>
      <c r="COY703" s="418"/>
      <c r="COZ703" s="417"/>
      <c r="CPA703" s="417"/>
      <c r="CPB703" s="418"/>
      <c r="CPC703" s="418"/>
      <c r="CPD703" s="417"/>
      <c r="CPE703" s="417"/>
      <c r="CPF703" s="417"/>
      <c r="CPG703" s="417"/>
      <c r="CPH703" s="417"/>
      <c r="CPI703" s="411"/>
      <c r="CPJ703" s="443"/>
      <c r="CPK703" s="417"/>
      <c r="CPL703" s="417"/>
      <c r="CPM703" s="417"/>
      <c r="CPN703" s="417"/>
      <c r="CPO703" s="417"/>
      <c r="CPP703" s="417"/>
      <c r="CPQ703" s="417"/>
      <c r="CPR703" s="416"/>
      <c r="CPS703" s="416"/>
      <c r="CPT703" s="416"/>
      <c r="CPU703" s="416"/>
      <c r="CPV703" s="416"/>
      <c r="CPW703" s="416"/>
      <c r="CPX703" s="416"/>
      <c r="CPY703" s="416"/>
      <c r="CPZ703" s="416"/>
      <c r="CQA703" s="416"/>
      <c r="CQB703" s="416"/>
      <c r="CQC703" s="416"/>
      <c r="CQD703" s="416"/>
      <c r="CQE703" s="416"/>
      <c r="CQF703" s="416"/>
      <c r="CQG703" s="416"/>
      <c r="CQH703" s="416"/>
      <c r="CQI703" s="416"/>
      <c r="CQJ703" s="416"/>
      <c r="CQK703" s="416"/>
      <c r="CQL703" s="416"/>
      <c r="CQM703" s="416"/>
      <c r="CQN703" s="416"/>
      <c r="CQO703" s="416"/>
      <c r="CQP703" s="416"/>
      <c r="CQQ703" s="416"/>
      <c r="CQR703" s="416"/>
      <c r="CQS703" s="416"/>
      <c r="CQT703" s="416"/>
      <c r="CQU703" s="416"/>
      <c r="CQV703" s="416"/>
      <c r="CQW703" s="416"/>
      <c r="CQX703" s="416"/>
      <c r="CQY703" s="416"/>
      <c r="CQZ703" s="416"/>
      <c r="CRA703" s="416"/>
      <c r="CRB703" s="416"/>
      <c r="CRC703" s="416"/>
      <c r="CRD703" s="416"/>
      <c r="CRE703" s="416"/>
      <c r="CRF703" s="416"/>
      <c r="CRG703" s="416"/>
      <c r="CRH703" s="416"/>
      <c r="CRI703" s="416"/>
      <c r="CRJ703" s="417"/>
      <c r="CRK703" s="417"/>
      <c r="CRL703" s="417"/>
      <c r="CRM703" s="417"/>
      <c r="CRN703" s="417"/>
      <c r="CRO703" s="417"/>
      <c r="CRP703" s="417"/>
      <c r="CRQ703" s="417"/>
      <c r="CRR703" s="417"/>
      <c r="CRS703" s="417"/>
      <c r="CRT703" s="417"/>
      <c r="CRU703" s="417"/>
      <c r="CRV703" s="417"/>
      <c r="CRW703" s="417"/>
      <c r="CRX703" s="417"/>
      <c r="CRY703" s="417"/>
      <c r="CRZ703" s="417"/>
      <c r="CSA703" s="417"/>
      <c r="CSB703" s="417"/>
      <c r="CSC703" s="417"/>
      <c r="CSD703" s="417"/>
      <c r="CSE703" s="417"/>
      <c r="CSF703" s="417"/>
      <c r="CSG703" s="417"/>
      <c r="CSH703" s="418"/>
      <c r="CSI703" s="418"/>
      <c r="CSJ703" s="418"/>
      <c r="CSK703" s="418"/>
      <c r="CSL703" s="418"/>
      <c r="CSM703" s="417"/>
      <c r="CSN703" s="417"/>
      <c r="CSO703" s="418"/>
      <c r="CSP703" s="418"/>
      <c r="CSQ703" s="417"/>
      <c r="CSR703" s="417"/>
      <c r="CSS703" s="418"/>
      <c r="CST703" s="418"/>
      <c r="CSU703" s="417"/>
      <c r="CSV703" s="417"/>
      <c r="CSW703" s="417"/>
      <c r="CSX703" s="417"/>
      <c r="CSY703" s="417"/>
      <c r="CSZ703" s="417"/>
      <c r="CTA703" s="417"/>
      <c r="CTB703" s="418"/>
      <c r="CTC703" s="418"/>
      <c r="CTD703" s="417"/>
      <c r="CTE703" s="417"/>
      <c r="CTF703" s="418"/>
      <c r="CTG703" s="418"/>
      <c r="CTH703" s="417"/>
      <c r="CTI703" s="417"/>
      <c r="CTJ703" s="417"/>
      <c r="CTK703" s="417"/>
      <c r="CTL703" s="417"/>
      <c r="CTM703" s="411"/>
      <c r="CTN703" s="443"/>
      <c r="CTO703" s="417"/>
      <c r="CTP703" s="417"/>
      <c r="CTQ703" s="417"/>
      <c r="CTR703" s="417"/>
      <c r="CTS703" s="417"/>
      <c r="CTT703" s="417"/>
      <c r="CTU703" s="417"/>
      <c r="CTV703" s="416"/>
      <c r="CTW703" s="416"/>
      <c r="CTX703" s="416"/>
      <c r="CTY703" s="416"/>
      <c r="CTZ703" s="416"/>
      <c r="CUA703" s="416"/>
      <c r="CUB703" s="416"/>
      <c r="CUC703" s="416"/>
      <c r="CUD703" s="416"/>
      <c r="CUE703" s="416"/>
      <c r="CUF703" s="416"/>
      <c r="CUG703" s="416"/>
      <c r="CUH703" s="416"/>
      <c r="CUI703" s="416"/>
      <c r="CUJ703" s="416"/>
      <c r="CUK703" s="416"/>
      <c r="CUL703" s="416"/>
      <c r="CUM703" s="416"/>
      <c r="CUN703" s="416"/>
      <c r="CUO703" s="416"/>
      <c r="CUP703" s="416"/>
      <c r="CUQ703" s="416"/>
      <c r="CUR703" s="416"/>
      <c r="CUS703" s="416"/>
      <c r="CUT703" s="416"/>
      <c r="CUU703" s="416"/>
      <c r="CUV703" s="416"/>
      <c r="CUW703" s="416"/>
      <c r="CUX703" s="416"/>
      <c r="CUY703" s="416"/>
      <c r="CUZ703" s="416"/>
      <c r="CVA703" s="416"/>
      <c r="CVB703" s="416"/>
      <c r="CVC703" s="416"/>
      <c r="CVD703" s="416"/>
      <c r="CVE703" s="416"/>
      <c r="CVF703" s="416"/>
      <c r="CVG703" s="416"/>
      <c r="CVH703" s="416"/>
      <c r="CVI703" s="416"/>
      <c r="CVJ703" s="416"/>
      <c r="CVK703" s="416"/>
      <c r="CVL703" s="416"/>
      <c r="CVM703" s="416"/>
      <c r="CVN703" s="417"/>
      <c r="CVO703" s="417"/>
      <c r="CVP703" s="417"/>
      <c r="CVQ703" s="417"/>
      <c r="CVR703" s="417"/>
      <c r="CVS703" s="417"/>
      <c r="CVT703" s="417"/>
      <c r="CVU703" s="417"/>
      <c r="CVV703" s="417"/>
      <c r="CVW703" s="417"/>
      <c r="CVX703" s="417"/>
      <c r="CVY703" s="417"/>
      <c r="CVZ703" s="417"/>
      <c r="CWA703" s="417"/>
      <c r="CWB703" s="417"/>
      <c r="CWC703" s="417"/>
      <c r="CWD703" s="417"/>
      <c r="CWE703" s="417"/>
      <c r="CWF703" s="417"/>
      <c r="CWG703" s="417"/>
      <c r="CWH703" s="417"/>
      <c r="CWI703" s="417"/>
      <c r="CWJ703" s="417"/>
      <c r="CWK703" s="417"/>
      <c r="CWL703" s="418"/>
      <c r="CWM703" s="418"/>
      <c r="CWN703" s="418"/>
      <c r="CWO703" s="418"/>
      <c r="CWP703" s="418"/>
      <c r="CWQ703" s="417"/>
      <c r="CWR703" s="417"/>
      <c r="CWS703" s="418"/>
      <c r="CWT703" s="418"/>
      <c r="CWU703" s="417"/>
      <c r="CWV703" s="417"/>
      <c r="CWW703" s="418"/>
      <c r="CWX703" s="418"/>
      <c r="CWY703" s="417"/>
      <c r="CWZ703" s="417"/>
      <c r="CXA703" s="417"/>
      <c r="CXB703" s="417"/>
      <c r="CXC703" s="417"/>
      <c r="CXD703" s="417"/>
      <c r="CXE703" s="417"/>
      <c r="CXF703" s="418"/>
      <c r="CXG703" s="418"/>
      <c r="CXH703" s="417"/>
      <c r="CXI703" s="417"/>
      <c r="CXJ703" s="418"/>
      <c r="CXK703" s="418"/>
      <c r="CXL703" s="417"/>
      <c r="CXM703" s="417"/>
      <c r="CXN703" s="417"/>
      <c r="CXO703" s="417"/>
      <c r="CXP703" s="417"/>
      <c r="CXQ703" s="411"/>
      <c r="CXR703" s="443"/>
      <c r="CXS703" s="417"/>
      <c r="CXT703" s="417"/>
      <c r="CXU703" s="417"/>
      <c r="CXV703" s="417"/>
      <c r="CXW703" s="417"/>
      <c r="CXX703" s="417"/>
      <c r="CXY703" s="417"/>
      <c r="CXZ703" s="416"/>
      <c r="CYA703" s="416"/>
      <c r="CYB703" s="416"/>
      <c r="CYC703" s="416"/>
      <c r="CYD703" s="416"/>
      <c r="CYE703" s="416"/>
      <c r="CYF703" s="416"/>
      <c r="CYG703" s="416"/>
      <c r="CYH703" s="416"/>
      <c r="CYI703" s="416"/>
      <c r="CYJ703" s="416"/>
      <c r="CYK703" s="416"/>
      <c r="CYL703" s="416"/>
      <c r="CYM703" s="416"/>
      <c r="CYN703" s="416"/>
      <c r="CYO703" s="416"/>
      <c r="CYP703" s="416"/>
      <c r="CYQ703" s="416"/>
      <c r="CYR703" s="416"/>
      <c r="CYS703" s="416"/>
      <c r="CYT703" s="416"/>
      <c r="CYU703" s="416"/>
      <c r="CYV703" s="416"/>
      <c r="CYW703" s="416"/>
      <c r="CYX703" s="416"/>
      <c r="CYY703" s="416"/>
      <c r="CYZ703" s="416"/>
      <c r="CZA703" s="416"/>
      <c r="CZB703" s="416"/>
      <c r="CZC703" s="416"/>
      <c r="CZD703" s="416"/>
      <c r="CZE703" s="416"/>
      <c r="CZF703" s="416"/>
      <c r="CZG703" s="416"/>
      <c r="CZH703" s="416"/>
      <c r="CZI703" s="416"/>
      <c r="CZJ703" s="416"/>
      <c r="CZK703" s="416"/>
      <c r="CZL703" s="416"/>
      <c r="CZM703" s="416"/>
      <c r="CZN703" s="416"/>
      <c r="CZO703" s="416"/>
      <c r="CZP703" s="416"/>
      <c r="CZQ703" s="416"/>
      <c r="CZR703" s="417"/>
      <c r="CZS703" s="417"/>
      <c r="CZT703" s="417"/>
      <c r="CZU703" s="417"/>
      <c r="CZV703" s="417"/>
      <c r="CZW703" s="417"/>
      <c r="CZX703" s="417"/>
      <c r="CZY703" s="417"/>
      <c r="CZZ703" s="417"/>
      <c r="DAA703" s="417"/>
      <c r="DAB703" s="417"/>
      <c r="DAC703" s="417"/>
      <c r="DAD703" s="417"/>
      <c r="DAE703" s="417"/>
      <c r="DAF703" s="417"/>
      <c r="DAG703" s="417"/>
      <c r="DAH703" s="417"/>
      <c r="DAI703" s="417"/>
      <c r="DAJ703" s="417"/>
      <c r="DAK703" s="417"/>
      <c r="DAL703" s="417"/>
      <c r="DAM703" s="417"/>
      <c r="DAN703" s="417"/>
      <c r="DAO703" s="417"/>
      <c r="DAP703" s="418"/>
      <c r="DAQ703" s="418"/>
      <c r="DAR703" s="418"/>
      <c r="DAS703" s="418"/>
      <c r="DAT703" s="418"/>
      <c r="DAU703" s="417"/>
      <c r="DAV703" s="417"/>
      <c r="DAW703" s="418"/>
      <c r="DAX703" s="418"/>
      <c r="DAY703" s="417"/>
      <c r="DAZ703" s="417"/>
      <c r="DBA703" s="418"/>
      <c r="DBB703" s="418"/>
      <c r="DBC703" s="417"/>
      <c r="DBD703" s="417"/>
      <c r="DBE703" s="417"/>
      <c r="DBF703" s="417"/>
      <c r="DBG703" s="417"/>
      <c r="DBH703" s="417"/>
      <c r="DBI703" s="417"/>
      <c r="DBJ703" s="418"/>
      <c r="DBK703" s="418"/>
      <c r="DBL703" s="417"/>
      <c r="DBM703" s="417"/>
      <c r="DBN703" s="418"/>
      <c r="DBO703" s="418"/>
      <c r="DBP703" s="417"/>
      <c r="DBQ703" s="417"/>
      <c r="DBR703" s="417"/>
      <c r="DBS703" s="417"/>
      <c r="DBT703" s="417"/>
      <c r="DBU703" s="411"/>
      <c r="DBV703" s="443"/>
      <c r="DBW703" s="417"/>
      <c r="DBX703" s="417"/>
      <c r="DBY703" s="417"/>
      <c r="DBZ703" s="417"/>
      <c r="DCA703" s="417"/>
      <c r="DCB703" s="417"/>
      <c r="DCC703" s="417"/>
      <c r="DCD703" s="416"/>
      <c r="DCE703" s="416"/>
      <c r="DCF703" s="416"/>
      <c r="DCG703" s="416"/>
      <c r="DCH703" s="416"/>
      <c r="DCI703" s="416"/>
      <c r="DCJ703" s="416"/>
      <c r="DCK703" s="416"/>
      <c r="DCL703" s="416"/>
      <c r="DCM703" s="416"/>
      <c r="DCN703" s="416"/>
      <c r="DCO703" s="416"/>
      <c r="DCP703" s="416"/>
      <c r="DCQ703" s="416"/>
      <c r="DCR703" s="416"/>
      <c r="DCS703" s="416"/>
      <c r="DCT703" s="416"/>
      <c r="DCU703" s="416"/>
      <c r="DCV703" s="416"/>
      <c r="DCW703" s="416"/>
      <c r="DCX703" s="416"/>
      <c r="DCY703" s="416"/>
      <c r="DCZ703" s="416"/>
      <c r="DDA703" s="416"/>
      <c r="DDB703" s="416"/>
      <c r="DDC703" s="416"/>
      <c r="DDD703" s="416"/>
      <c r="DDE703" s="416"/>
      <c r="DDF703" s="416"/>
      <c r="DDG703" s="416"/>
      <c r="DDH703" s="416"/>
      <c r="DDI703" s="416"/>
      <c r="DDJ703" s="416"/>
      <c r="DDK703" s="416"/>
      <c r="DDL703" s="416"/>
      <c r="DDM703" s="416"/>
      <c r="DDN703" s="416"/>
      <c r="DDO703" s="416"/>
      <c r="DDP703" s="416"/>
      <c r="DDQ703" s="416"/>
      <c r="DDR703" s="416"/>
      <c r="DDS703" s="416"/>
      <c r="DDT703" s="416"/>
      <c r="DDU703" s="416"/>
      <c r="DDV703" s="417"/>
      <c r="DDW703" s="417"/>
      <c r="DDX703" s="417"/>
      <c r="DDY703" s="417"/>
      <c r="DDZ703" s="417"/>
      <c r="DEA703" s="417"/>
      <c r="DEB703" s="417"/>
      <c r="DEC703" s="417"/>
      <c r="DED703" s="417"/>
      <c r="DEE703" s="417"/>
      <c r="DEF703" s="417"/>
      <c r="DEG703" s="417"/>
      <c r="DEH703" s="417"/>
      <c r="DEI703" s="417"/>
      <c r="DEJ703" s="417"/>
      <c r="DEK703" s="417"/>
      <c r="DEL703" s="417"/>
      <c r="DEM703" s="417"/>
      <c r="DEN703" s="417"/>
      <c r="DEO703" s="417"/>
      <c r="DEP703" s="417"/>
      <c r="DEQ703" s="417"/>
      <c r="DER703" s="417"/>
      <c r="DES703" s="417"/>
      <c r="DET703" s="418"/>
      <c r="DEU703" s="418"/>
      <c r="DEV703" s="418"/>
      <c r="DEW703" s="418"/>
      <c r="DEX703" s="418"/>
      <c r="DEY703" s="417"/>
      <c r="DEZ703" s="417"/>
      <c r="DFA703" s="418"/>
      <c r="DFB703" s="418"/>
      <c r="DFC703" s="417"/>
      <c r="DFD703" s="417"/>
      <c r="DFE703" s="418"/>
      <c r="DFF703" s="418"/>
      <c r="DFG703" s="417"/>
      <c r="DFH703" s="417"/>
      <c r="DFI703" s="417"/>
      <c r="DFJ703" s="417"/>
      <c r="DFK703" s="417"/>
      <c r="DFL703" s="417"/>
      <c r="DFM703" s="417"/>
      <c r="DFN703" s="418"/>
      <c r="DFO703" s="418"/>
      <c r="DFP703" s="417"/>
      <c r="DFQ703" s="417"/>
      <c r="DFR703" s="418"/>
      <c r="DFS703" s="418"/>
      <c r="DFT703" s="417"/>
      <c r="DFU703" s="417"/>
      <c r="DFV703" s="417"/>
      <c r="DFW703" s="417"/>
      <c r="DFX703" s="417"/>
      <c r="DFY703" s="411"/>
      <c r="DFZ703" s="443"/>
      <c r="DGA703" s="417"/>
      <c r="DGB703" s="417"/>
      <c r="DGC703" s="417"/>
      <c r="DGD703" s="417"/>
      <c r="DGE703" s="417"/>
      <c r="DGF703" s="417"/>
      <c r="DGG703" s="417"/>
      <c r="DGH703" s="416"/>
      <c r="DGI703" s="416"/>
      <c r="DGJ703" s="416"/>
      <c r="DGK703" s="416"/>
      <c r="DGL703" s="416"/>
      <c r="DGM703" s="416"/>
      <c r="DGN703" s="416"/>
      <c r="DGO703" s="416"/>
      <c r="DGP703" s="416"/>
      <c r="DGQ703" s="416"/>
      <c r="DGR703" s="416"/>
      <c r="DGS703" s="416"/>
      <c r="DGT703" s="416"/>
      <c r="DGU703" s="416"/>
      <c r="DGV703" s="416"/>
      <c r="DGW703" s="416"/>
      <c r="DGX703" s="416"/>
      <c r="DGY703" s="416"/>
      <c r="DGZ703" s="416"/>
      <c r="DHA703" s="416"/>
      <c r="DHB703" s="416"/>
      <c r="DHC703" s="416"/>
      <c r="DHD703" s="416"/>
      <c r="DHE703" s="416"/>
      <c r="DHF703" s="416"/>
      <c r="DHG703" s="416"/>
      <c r="DHH703" s="416"/>
      <c r="DHI703" s="416"/>
      <c r="DHJ703" s="416"/>
      <c r="DHK703" s="416"/>
      <c r="DHL703" s="416"/>
      <c r="DHM703" s="416"/>
      <c r="DHN703" s="416"/>
      <c r="DHO703" s="416"/>
      <c r="DHP703" s="416"/>
      <c r="DHQ703" s="416"/>
      <c r="DHR703" s="416"/>
      <c r="DHS703" s="416"/>
      <c r="DHT703" s="416"/>
      <c r="DHU703" s="416"/>
      <c r="DHV703" s="416"/>
      <c r="DHW703" s="416"/>
      <c r="DHX703" s="416"/>
      <c r="DHY703" s="416"/>
      <c r="DHZ703" s="417"/>
      <c r="DIA703" s="417"/>
      <c r="DIB703" s="417"/>
      <c r="DIC703" s="417"/>
      <c r="DID703" s="417"/>
      <c r="DIE703" s="417"/>
      <c r="DIF703" s="417"/>
      <c r="DIG703" s="417"/>
      <c r="DIH703" s="417"/>
      <c r="DII703" s="417"/>
      <c r="DIJ703" s="417"/>
      <c r="DIK703" s="417"/>
      <c r="DIL703" s="417"/>
      <c r="DIM703" s="417"/>
      <c r="DIN703" s="417"/>
      <c r="DIO703" s="417"/>
      <c r="DIP703" s="417"/>
      <c r="DIQ703" s="417"/>
      <c r="DIR703" s="417"/>
      <c r="DIS703" s="417"/>
      <c r="DIT703" s="417"/>
      <c r="DIU703" s="417"/>
      <c r="DIV703" s="417"/>
      <c r="DIW703" s="417"/>
      <c r="DIX703" s="418"/>
      <c r="DIY703" s="418"/>
      <c r="DIZ703" s="418"/>
      <c r="DJA703" s="418"/>
      <c r="DJB703" s="418"/>
      <c r="DJC703" s="417"/>
      <c r="DJD703" s="417"/>
      <c r="DJE703" s="418"/>
      <c r="DJF703" s="418"/>
      <c r="DJG703" s="417"/>
      <c r="DJH703" s="417"/>
      <c r="DJI703" s="418"/>
      <c r="DJJ703" s="418"/>
      <c r="DJK703" s="417"/>
      <c r="DJL703" s="417"/>
      <c r="DJM703" s="417"/>
      <c r="DJN703" s="417"/>
      <c r="DJO703" s="417"/>
      <c r="DJP703" s="417"/>
      <c r="DJQ703" s="417"/>
      <c r="DJR703" s="418"/>
      <c r="DJS703" s="418"/>
      <c r="DJT703" s="417"/>
      <c r="DJU703" s="417"/>
      <c r="DJV703" s="418"/>
      <c r="DJW703" s="418"/>
      <c r="DJX703" s="417"/>
      <c r="DJY703" s="417"/>
      <c r="DJZ703" s="417"/>
      <c r="DKA703" s="417"/>
      <c r="DKB703" s="417"/>
      <c r="DKC703" s="411"/>
      <c r="DKD703" s="443"/>
      <c r="DKE703" s="417"/>
      <c r="DKF703" s="417"/>
      <c r="DKG703" s="417"/>
      <c r="DKH703" s="417"/>
      <c r="DKI703" s="417"/>
      <c r="DKJ703" s="417"/>
      <c r="DKK703" s="417"/>
      <c r="DKL703" s="416"/>
      <c r="DKM703" s="416"/>
      <c r="DKN703" s="416"/>
      <c r="DKO703" s="416"/>
      <c r="DKP703" s="416"/>
      <c r="DKQ703" s="416"/>
      <c r="DKR703" s="416"/>
      <c r="DKS703" s="416"/>
      <c r="DKT703" s="416"/>
      <c r="DKU703" s="416"/>
      <c r="DKV703" s="416"/>
      <c r="DKW703" s="416"/>
      <c r="DKX703" s="416"/>
      <c r="DKY703" s="416"/>
      <c r="DKZ703" s="416"/>
      <c r="DLA703" s="416"/>
      <c r="DLB703" s="416"/>
      <c r="DLC703" s="416"/>
      <c r="DLD703" s="416"/>
      <c r="DLE703" s="416"/>
      <c r="DLF703" s="416"/>
      <c r="DLG703" s="416"/>
      <c r="DLH703" s="416"/>
      <c r="DLI703" s="416"/>
      <c r="DLJ703" s="416"/>
      <c r="DLK703" s="416"/>
      <c r="DLL703" s="416"/>
      <c r="DLM703" s="416"/>
      <c r="DLN703" s="416"/>
      <c r="DLO703" s="416"/>
      <c r="DLP703" s="416"/>
      <c r="DLQ703" s="416"/>
      <c r="DLR703" s="416"/>
      <c r="DLS703" s="416"/>
      <c r="DLT703" s="416"/>
      <c r="DLU703" s="416"/>
      <c r="DLV703" s="416"/>
      <c r="DLW703" s="416"/>
      <c r="DLX703" s="416"/>
      <c r="DLY703" s="416"/>
      <c r="DLZ703" s="416"/>
      <c r="DMA703" s="416"/>
      <c r="DMB703" s="416"/>
      <c r="DMC703" s="416"/>
      <c r="DMD703" s="417"/>
      <c r="DME703" s="417"/>
      <c r="DMF703" s="417"/>
      <c r="DMG703" s="417"/>
      <c r="DMH703" s="417"/>
      <c r="DMI703" s="417"/>
      <c r="DMJ703" s="417"/>
      <c r="DMK703" s="417"/>
      <c r="DML703" s="417"/>
      <c r="DMM703" s="417"/>
      <c r="DMN703" s="417"/>
      <c r="DMO703" s="417"/>
      <c r="DMP703" s="417"/>
      <c r="DMQ703" s="417"/>
      <c r="DMR703" s="417"/>
      <c r="DMS703" s="417"/>
      <c r="DMT703" s="417"/>
      <c r="DMU703" s="417"/>
      <c r="DMV703" s="417"/>
      <c r="DMW703" s="417"/>
      <c r="DMX703" s="417"/>
      <c r="DMY703" s="417"/>
      <c r="DMZ703" s="417"/>
      <c r="DNA703" s="417"/>
      <c r="DNB703" s="418"/>
      <c r="DNC703" s="418"/>
      <c r="DND703" s="418"/>
      <c r="DNE703" s="418"/>
      <c r="DNF703" s="418"/>
      <c r="DNG703" s="417"/>
      <c r="DNH703" s="417"/>
      <c r="DNI703" s="418"/>
      <c r="DNJ703" s="418"/>
      <c r="DNK703" s="417"/>
      <c r="DNL703" s="417"/>
      <c r="DNM703" s="418"/>
      <c r="DNN703" s="418"/>
      <c r="DNO703" s="417"/>
      <c r="DNP703" s="417"/>
      <c r="DNQ703" s="417"/>
      <c r="DNR703" s="417"/>
      <c r="DNS703" s="417"/>
      <c r="DNT703" s="417"/>
      <c r="DNU703" s="417"/>
      <c r="DNV703" s="418"/>
      <c r="DNW703" s="418"/>
      <c r="DNX703" s="417"/>
      <c r="DNY703" s="417"/>
      <c r="DNZ703" s="418"/>
      <c r="DOA703" s="418"/>
      <c r="DOB703" s="417"/>
      <c r="DOC703" s="417"/>
      <c r="DOD703" s="417"/>
      <c r="DOE703" s="417"/>
      <c r="DOF703" s="417"/>
      <c r="DOG703" s="411"/>
      <c r="DOH703" s="443"/>
      <c r="DOI703" s="417"/>
      <c r="DOJ703" s="417"/>
      <c r="DOK703" s="417"/>
      <c r="DOL703" s="417"/>
      <c r="DOM703" s="417"/>
      <c r="DON703" s="417"/>
      <c r="DOO703" s="417"/>
      <c r="DOP703" s="416"/>
      <c r="DOQ703" s="416"/>
      <c r="DOR703" s="416"/>
      <c r="DOS703" s="416"/>
      <c r="DOT703" s="416"/>
      <c r="DOU703" s="416"/>
      <c r="DOV703" s="416"/>
      <c r="DOW703" s="416"/>
      <c r="DOX703" s="416"/>
      <c r="DOY703" s="416"/>
      <c r="DOZ703" s="416"/>
      <c r="DPA703" s="416"/>
      <c r="DPB703" s="416"/>
      <c r="DPC703" s="416"/>
      <c r="DPD703" s="416"/>
      <c r="DPE703" s="416"/>
      <c r="DPF703" s="416"/>
      <c r="DPG703" s="416"/>
      <c r="DPH703" s="416"/>
      <c r="DPI703" s="416"/>
      <c r="DPJ703" s="416"/>
      <c r="DPK703" s="416"/>
      <c r="DPL703" s="416"/>
      <c r="DPM703" s="416"/>
      <c r="DPN703" s="416"/>
      <c r="DPO703" s="416"/>
      <c r="DPP703" s="416"/>
      <c r="DPQ703" s="416"/>
      <c r="DPR703" s="416"/>
      <c r="DPS703" s="416"/>
      <c r="DPT703" s="416"/>
      <c r="DPU703" s="416"/>
      <c r="DPV703" s="416"/>
      <c r="DPW703" s="416"/>
      <c r="DPX703" s="416"/>
      <c r="DPY703" s="416"/>
      <c r="DPZ703" s="416"/>
      <c r="DQA703" s="416"/>
      <c r="DQB703" s="416"/>
      <c r="DQC703" s="416"/>
      <c r="DQD703" s="416"/>
      <c r="DQE703" s="416"/>
      <c r="DQF703" s="416"/>
      <c r="DQG703" s="416"/>
      <c r="DQH703" s="417"/>
      <c r="DQI703" s="417"/>
      <c r="DQJ703" s="417"/>
      <c r="DQK703" s="417"/>
      <c r="DQL703" s="417"/>
      <c r="DQM703" s="417"/>
      <c r="DQN703" s="417"/>
      <c r="DQO703" s="417"/>
      <c r="DQP703" s="417"/>
      <c r="DQQ703" s="417"/>
      <c r="DQR703" s="417"/>
      <c r="DQS703" s="417"/>
      <c r="DQT703" s="417"/>
      <c r="DQU703" s="417"/>
      <c r="DQV703" s="417"/>
      <c r="DQW703" s="417"/>
      <c r="DQX703" s="417"/>
      <c r="DQY703" s="417"/>
      <c r="DQZ703" s="417"/>
      <c r="DRA703" s="417"/>
      <c r="DRB703" s="417"/>
      <c r="DRC703" s="417"/>
      <c r="DRD703" s="417"/>
      <c r="DRE703" s="417"/>
      <c r="DRF703" s="418"/>
      <c r="DRG703" s="418"/>
      <c r="DRH703" s="418"/>
      <c r="DRI703" s="418"/>
      <c r="DRJ703" s="418"/>
      <c r="DRK703" s="417"/>
      <c r="DRL703" s="417"/>
      <c r="DRM703" s="418"/>
      <c r="DRN703" s="418"/>
      <c r="DRO703" s="417"/>
      <c r="DRP703" s="417"/>
      <c r="DRQ703" s="418"/>
      <c r="DRR703" s="418"/>
      <c r="DRS703" s="417"/>
      <c r="DRT703" s="417"/>
      <c r="DRU703" s="417"/>
      <c r="DRV703" s="417"/>
      <c r="DRW703" s="417"/>
      <c r="DRX703" s="417"/>
      <c r="DRY703" s="417"/>
      <c r="DRZ703" s="418"/>
      <c r="DSA703" s="418"/>
      <c r="DSB703" s="417"/>
      <c r="DSC703" s="417"/>
      <c r="DSD703" s="418"/>
      <c r="DSE703" s="418"/>
      <c r="DSF703" s="417"/>
      <c r="DSG703" s="417"/>
      <c r="DSH703" s="417"/>
      <c r="DSI703" s="417"/>
      <c r="DSJ703" s="417"/>
      <c r="DSK703" s="411"/>
      <c r="DSL703" s="443"/>
      <c r="DSM703" s="417"/>
      <c r="DSN703" s="417"/>
      <c r="DSO703" s="417"/>
      <c r="DSP703" s="417"/>
      <c r="DSQ703" s="417"/>
      <c r="DSR703" s="417"/>
      <c r="DSS703" s="417"/>
      <c r="DST703" s="416"/>
      <c r="DSU703" s="416"/>
      <c r="DSV703" s="416"/>
      <c r="DSW703" s="416"/>
      <c r="DSX703" s="416"/>
      <c r="DSY703" s="416"/>
      <c r="DSZ703" s="416"/>
      <c r="DTA703" s="416"/>
      <c r="DTB703" s="416"/>
      <c r="DTC703" s="416"/>
      <c r="DTD703" s="416"/>
      <c r="DTE703" s="416"/>
      <c r="DTF703" s="416"/>
      <c r="DTG703" s="416"/>
      <c r="DTH703" s="416"/>
      <c r="DTI703" s="416"/>
      <c r="DTJ703" s="416"/>
      <c r="DTK703" s="416"/>
      <c r="DTL703" s="416"/>
      <c r="DTM703" s="416"/>
      <c r="DTN703" s="416"/>
      <c r="DTO703" s="416"/>
      <c r="DTP703" s="416"/>
      <c r="DTQ703" s="416"/>
      <c r="DTR703" s="416"/>
      <c r="DTS703" s="416"/>
      <c r="DTT703" s="416"/>
      <c r="DTU703" s="416"/>
      <c r="DTV703" s="416"/>
      <c r="DTW703" s="416"/>
      <c r="DTX703" s="416"/>
      <c r="DTY703" s="416"/>
      <c r="DTZ703" s="416"/>
      <c r="DUA703" s="416"/>
      <c r="DUB703" s="416"/>
      <c r="DUC703" s="416"/>
      <c r="DUD703" s="416"/>
      <c r="DUE703" s="416"/>
      <c r="DUF703" s="416"/>
      <c r="DUG703" s="416"/>
      <c r="DUH703" s="416"/>
      <c r="DUI703" s="416"/>
      <c r="DUJ703" s="416"/>
      <c r="DUK703" s="416"/>
      <c r="DUL703" s="417"/>
      <c r="DUM703" s="417"/>
      <c r="DUN703" s="417"/>
      <c r="DUO703" s="417"/>
      <c r="DUP703" s="417"/>
      <c r="DUQ703" s="417"/>
      <c r="DUR703" s="417"/>
      <c r="DUS703" s="417"/>
      <c r="DUT703" s="417"/>
      <c r="DUU703" s="417"/>
      <c r="DUV703" s="417"/>
      <c r="DUW703" s="417"/>
      <c r="DUX703" s="417"/>
      <c r="DUY703" s="417"/>
      <c r="DUZ703" s="417"/>
      <c r="DVA703" s="417"/>
      <c r="DVB703" s="417"/>
      <c r="DVC703" s="417"/>
      <c r="DVD703" s="417"/>
      <c r="DVE703" s="417"/>
      <c r="DVF703" s="417"/>
      <c r="DVG703" s="417"/>
      <c r="DVH703" s="417"/>
      <c r="DVI703" s="417"/>
      <c r="DVJ703" s="418"/>
      <c r="DVK703" s="418"/>
      <c r="DVL703" s="418"/>
      <c r="DVM703" s="418"/>
      <c r="DVN703" s="418"/>
      <c r="DVO703" s="417"/>
      <c r="DVP703" s="417"/>
      <c r="DVQ703" s="418"/>
      <c r="DVR703" s="418"/>
      <c r="DVS703" s="417"/>
      <c r="DVT703" s="417"/>
      <c r="DVU703" s="418"/>
      <c r="DVV703" s="418"/>
      <c r="DVW703" s="417"/>
      <c r="DVX703" s="417"/>
      <c r="DVY703" s="417"/>
      <c r="DVZ703" s="417"/>
      <c r="DWA703" s="417"/>
      <c r="DWB703" s="417"/>
      <c r="DWC703" s="417"/>
      <c r="DWD703" s="418"/>
      <c r="DWE703" s="418"/>
      <c r="DWF703" s="417"/>
      <c r="DWG703" s="417"/>
      <c r="DWH703" s="418"/>
      <c r="DWI703" s="418"/>
      <c r="DWJ703" s="417"/>
      <c r="DWK703" s="417"/>
      <c r="DWL703" s="417"/>
      <c r="DWM703" s="417"/>
      <c r="DWN703" s="417"/>
      <c r="DWO703" s="411"/>
      <c r="DWP703" s="443"/>
      <c r="DWQ703" s="417"/>
      <c r="DWR703" s="417"/>
      <c r="DWS703" s="417"/>
      <c r="DWT703" s="417"/>
      <c r="DWU703" s="417"/>
      <c r="DWV703" s="417"/>
      <c r="DWW703" s="417"/>
      <c r="DWX703" s="416"/>
      <c r="DWY703" s="416"/>
      <c r="DWZ703" s="416"/>
      <c r="DXA703" s="416"/>
      <c r="DXB703" s="416"/>
      <c r="DXC703" s="416"/>
      <c r="DXD703" s="416"/>
      <c r="DXE703" s="416"/>
      <c r="DXF703" s="416"/>
      <c r="DXG703" s="416"/>
      <c r="DXH703" s="416"/>
      <c r="DXI703" s="416"/>
      <c r="DXJ703" s="416"/>
      <c r="DXK703" s="416"/>
      <c r="DXL703" s="416"/>
      <c r="DXM703" s="416"/>
      <c r="DXN703" s="416"/>
      <c r="DXO703" s="416"/>
      <c r="DXP703" s="416"/>
      <c r="DXQ703" s="416"/>
      <c r="DXR703" s="416"/>
      <c r="DXS703" s="416"/>
      <c r="DXT703" s="416"/>
      <c r="DXU703" s="416"/>
      <c r="DXV703" s="416"/>
      <c r="DXW703" s="416"/>
      <c r="DXX703" s="416"/>
      <c r="DXY703" s="416"/>
      <c r="DXZ703" s="416"/>
      <c r="DYA703" s="416"/>
      <c r="DYB703" s="416"/>
      <c r="DYC703" s="416"/>
      <c r="DYD703" s="416"/>
      <c r="DYE703" s="416"/>
      <c r="DYF703" s="416"/>
      <c r="DYG703" s="416"/>
      <c r="DYH703" s="416"/>
      <c r="DYI703" s="416"/>
      <c r="DYJ703" s="416"/>
      <c r="DYK703" s="416"/>
      <c r="DYL703" s="416"/>
      <c r="DYM703" s="416"/>
      <c r="DYN703" s="416"/>
      <c r="DYO703" s="416"/>
      <c r="DYP703" s="417"/>
      <c r="DYQ703" s="417"/>
      <c r="DYR703" s="417"/>
      <c r="DYS703" s="417"/>
      <c r="DYT703" s="417"/>
      <c r="DYU703" s="417"/>
      <c r="DYV703" s="417"/>
      <c r="DYW703" s="417"/>
      <c r="DYX703" s="417"/>
      <c r="DYY703" s="417"/>
      <c r="DYZ703" s="417"/>
      <c r="DZA703" s="417"/>
      <c r="DZB703" s="417"/>
      <c r="DZC703" s="417"/>
      <c r="DZD703" s="417"/>
      <c r="DZE703" s="417"/>
      <c r="DZF703" s="417"/>
      <c r="DZG703" s="417"/>
      <c r="DZH703" s="417"/>
      <c r="DZI703" s="417"/>
      <c r="DZJ703" s="417"/>
      <c r="DZK703" s="417"/>
      <c r="DZL703" s="417"/>
      <c r="DZM703" s="417"/>
      <c r="DZN703" s="418"/>
      <c r="DZO703" s="418"/>
      <c r="DZP703" s="418"/>
      <c r="DZQ703" s="418"/>
      <c r="DZR703" s="418"/>
      <c r="DZS703" s="417"/>
      <c r="DZT703" s="417"/>
      <c r="DZU703" s="418"/>
      <c r="DZV703" s="418"/>
      <c r="DZW703" s="417"/>
      <c r="DZX703" s="417"/>
      <c r="DZY703" s="418"/>
      <c r="DZZ703" s="418"/>
      <c r="EAA703" s="417"/>
      <c r="EAB703" s="417"/>
      <c r="EAC703" s="417"/>
      <c r="EAD703" s="417"/>
      <c r="EAE703" s="417"/>
      <c r="EAF703" s="417"/>
      <c r="EAG703" s="417"/>
      <c r="EAH703" s="418"/>
      <c r="EAI703" s="418"/>
      <c r="EAJ703" s="417"/>
      <c r="EAK703" s="417"/>
      <c r="EAL703" s="418"/>
      <c r="EAM703" s="418"/>
      <c r="EAN703" s="417"/>
      <c r="EAO703" s="417"/>
      <c r="EAP703" s="417"/>
      <c r="EAQ703" s="417"/>
      <c r="EAR703" s="417"/>
      <c r="EAS703" s="411"/>
      <c r="EAT703" s="443"/>
      <c r="EAU703" s="417"/>
      <c r="EAV703" s="417"/>
      <c r="EAW703" s="417"/>
      <c r="EAX703" s="417"/>
      <c r="EAY703" s="417"/>
      <c r="EAZ703" s="417"/>
      <c r="EBA703" s="417"/>
      <c r="EBB703" s="416"/>
      <c r="EBC703" s="416"/>
      <c r="EBD703" s="416"/>
      <c r="EBE703" s="416"/>
      <c r="EBF703" s="416"/>
      <c r="EBG703" s="416"/>
      <c r="EBH703" s="416"/>
      <c r="EBI703" s="416"/>
      <c r="EBJ703" s="416"/>
      <c r="EBK703" s="416"/>
      <c r="EBL703" s="416"/>
      <c r="EBM703" s="416"/>
      <c r="EBN703" s="416"/>
      <c r="EBO703" s="416"/>
      <c r="EBP703" s="416"/>
      <c r="EBQ703" s="416"/>
      <c r="EBR703" s="416"/>
      <c r="EBS703" s="416"/>
      <c r="EBT703" s="416"/>
      <c r="EBU703" s="416"/>
      <c r="EBV703" s="416"/>
      <c r="EBW703" s="416"/>
      <c r="EBX703" s="416"/>
      <c r="EBY703" s="416"/>
      <c r="EBZ703" s="416"/>
      <c r="ECA703" s="416"/>
      <c r="ECB703" s="416"/>
      <c r="ECC703" s="416"/>
      <c r="ECD703" s="416"/>
      <c r="ECE703" s="416"/>
      <c r="ECF703" s="416"/>
      <c r="ECG703" s="416"/>
      <c r="ECH703" s="416"/>
      <c r="ECI703" s="416"/>
      <c r="ECJ703" s="416"/>
      <c r="ECK703" s="416"/>
      <c r="ECL703" s="416"/>
      <c r="ECM703" s="416"/>
      <c r="ECN703" s="416"/>
      <c r="ECO703" s="416"/>
      <c r="ECP703" s="416"/>
      <c r="ECQ703" s="416"/>
      <c r="ECR703" s="416"/>
      <c r="ECS703" s="416"/>
      <c r="ECT703" s="417"/>
      <c r="ECU703" s="417"/>
      <c r="ECV703" s="417"/>
      <c r="ECW703" s="417"/>
      <c r="ECX703" s="417"/>
      <c r="ECY703" s="417"/>
      <c r="ECZ703" s="417"/>
      <c r="EDA703" s="417"/>
      <c r="EDB703" s="417"/>
      <c r="EDC703" s="417"/>
      <c r="EDD703" s="417"/>
      <c r="EDE703" s="417"/>
      <c r="EDF703" s="417"/>
      <c r="EDG703" s="417"/>
      <c r="EDH703" s="417"/>
      <c r="EDI703" s="417"/>
      <c r="EDJ703" s="417"/>
      <c r="EDK703" s="417"/>
      <c r="EDL703" s="417"/>
      <c r="EDM703" s="417"/>
      <c r="EDN703" s="417"/>
      <c r="EDO703" s="417"/>
      <c r="EDP703" s="417"/>
      <c r="EDQ703" s="417"/>
      <c r="EDR703" s="418"/>
      <c r="EDS703" s="418"/>
      <c r="EDT703" s="418"/>
      <c r="EDU703" s="418"/>
      <c r="EDV703" s="418"/>
      <c r="EDW703" s="417"/>
      <c r="EDX703" s="417"/>
      <c r="EDY703" s="418"/>
      <c r="EDZ703" s="418"/>
      <c r="EEA703" s="417"/>
      <c r="EEB703" s="417"/>
      <c r="EEC703" s="418"/>
      <c r="EED703" s="418"/>
      <c r="EEE703" s="417"/>
      <c r="EEF703" s="417"/>
      <c r="EEG703" s="417"/>
      <c r="EEH703" s="417"/>
      <c r="EEI703" s="417"/>
      <c r="EEJ703" s="417"/>
      <c r="EEK703" s="417"/>
      <c r="EEL703" s="418"/>
      <c r="EEM703" s="418"/>
      <c r="EEN703" s="417"/>
      <c r="EEO703" s="417"/>
      <c r="EEP703" s="418"/>
      <c r="EEQ703" s="418"/>
      <c r="EER703" s="417"/>
      <c r="EES703" s="417"/>
      <c r="EET703" s="417"/>
      <c r="EEU703" s="417"/>
      <c r="EEV703" s="417"/>
      <c r="EEW703" s="411"/>
      <c r="EEX703" s="443"/>
      <c r="EEY703" s="417"/>
      <c r="EEZ703" s="417"/>
      <c r="EFA703" s="417"/>
      <c r="EFB703" s="417"/>
      <c r="EFC703" s="417"/>
      <c r="EFD703" s="417"/>
      <c r="EFE703" s="417"/>
      <c r="EFF703" s="416"/>
      <c r="EFG703" s="416"/>
      <c r="EFH703" s="416"/>
      <c r="EFI703" s="416"/>
      <c r="EFJ703" s="416"/>
      <c r="EFK703" s="416"/>
      <c r="EFL703" s="416"/>
      <c r="EFM703" s="416"/>
      <c r="EFN703" s="416"/>
      <c r="EFO703" s="416"/>
      <c r="EFP703" s="416"/>
      <c r="EFQ703" s="416"/>
      <c r="EFR703" s="416"/>
      <c r="EFS703" s="416"/>
      <c r="EFT703" s="416"/>
      <c r="EFU703" s="416"/>
      <c r="EFV703" s="416"/>
      <c r="EFW703" s="416"/>
      <c r="EFX703" s="416"/>
      <c r="EFY703" s="416"/>
      <c r="EFZ703" s="416"/>
      <c r="EGA703" s="416"/>
      <c r="EGB703" s="416"/>
      <c r="EGC703" s="416"/>
      <c r="EGD703" s="416"/>
      <c r="EGE703" s="416"/>
      <c r="EGF703" s="416"/>
      <c r="EGG703" s="416"/>
      <c r="EGH703" s="416"/>
      <c r="EGI703" s="416"/>
      <c r="EGJ703" s="416"/>
      <c r="EGK703" s="416"/>
      <c r="EGL703" s="416"/>
      <c r="EGM703" s="416"/>
      <c r="EGN703" s="416"/>
      <c r="EGO703" s="416"/>
      <c r="EGP703" s="416"/>
      <c r="EGQ703" s="416"/>
      <c r="EGR703" s="416"/>
      <c r="EGS703" s="416"/>
      <c r="EGT703" s="416"/>
      <c r="EGU703" s="416"/>
      <c r="EGV703" s="416"/>
      <c r="EGW703" s="416"/>
      <c r="EGX703" s="417"/>
      <c r="EGY703" s="417"/>
      <c r="EGZ703" s="417"/>
      <c r="EHA703" s="417"/>
      <c r="EHB703" s="417"/>
      <c r="EHC703" s="417"/>
      <c r="EHD703" s="417"/>
      <c r="EHE703" s="417"/>
      <c r="EHF703" s="417"/>
      <c r="EHG703" s="417"/>
      <c r="EHH703" s="417"/>
      <c r="EHI703" s="417"/>
      <c r="EHJ703" s="417"/>
      <c r="EHK703" s="417"/>
      <c r="EHL703" s="417"/>
      <c r="EHM703" s="417"/>
      <c r="EHN703" s="417"/>
      <c r="EHO703" s="417"/>
      <c r="EHP703" s="417"/>
      <c r="EHQ703" s="417"/>
      <c r="EHR703" s="417"/>
      <c r="EHS703" s="417"/>
      <c r="EHT703" s="417"/>
      <c r="EHU703" s="417"/>
      <c r="EHV703" s="418"/>
      <c r="EHW703" s="418"/>
      <c r="EHX703" s="418"/>
      <c r="EHY703" s="418"/>
      <c r="EHZ703" s="418"/>
      <c r="EIA703" s="417"/>
      <c r="EIB703" s="417"/>
      <c r="EIC703" s="418"/>
      <c r="EID703" s="418"/>
      <c r="EIE703" s="417"/>
      <c r="EIF703" s="417"/>
      <c r="EIG703" s="418"/>
      <c r="EIH703" s="418"/>
      <c r="EII703" s="417"/>
      <c r="EIJ703" s="417"/>
      <c r="EIK703" s="417"/>
      <c r="EIL703" s="417"/>
      <c r="EIM703" s="417"/>
      <c r="EIN703" s="417"/>
      <c r="EIO703" s="417"/>
      <c r="EIP703" s="418"/>
      <c r="EIQ703" s="418"/>
      <c r="EIR703" s="417"/>
      <c r="EIS703" s="417"/>
      <c r="EIT703" s="418"/>
      <c r="EIU703" s="418"/>
      <c r="EIV703" s="417"/>
      <c r="EIW703" s="417"/>
      <c r="EIX703" s="417"/>
      <c r="EIY703" s="417"/>
      <c r="EIZ703" s="417"/>
      <c r="EJA703" s="411"/>
      <c r="EJB703" s="443"/>
      <c r="EJC703" s="417"/>
      <c r="EJD703" s="417"/>
      <c r="EJE703" s="417"/>
      <c r="EJF703" s="417"/>
      <c r="EJG703" s="417"/>
      <c r="EJH703" s="417"/>
      <c r="EJI703" s="417"/>
      <c r="EJJ703" s="416"/>
      <c r="EJK703" s="416"/>
      <c r="EJL703" s="416"/>
      <c r="EJM703" s="416"/>
      <c r="EJN703" s="416"/>
      <c r="EJO703" s="416"/>
      <c r="EJP703" s="416"/>
      <c r="EJQ703" s="416"/>
      <c r="EJR703" s="416"/>
      <c r="EJS703" s="416"/>
      <c r="EJT703" s="416"/>
      <c r="EJU703" s="416"/>
      <c r="EJV703" s="416"/>
      <c r="EJW703" s="416"/>
      <c r="EJX703" s="416"/>
      <c r="EJY703" s="416"/>
      <c r="EJZ703" s="416"/>
      <c r="EKA703" s="416"/>
      <c r="EKB703" s="416"/>
      <c r="EKC703" s="416"/>
      <c r="EKD703" s="416"/>
      <c r="EKE703" s="416"/>
      <c r="EKF703" s="416"/>
      <c r="EKG703" s="416"/>
      <c r="EKH703" s="416"/>
      <c r="EKI703" s="416"/>
      <c r="EKJ703" s="416"/>
      <c r="EKK703" s="416"/>
      <c r="EKL703" s="416"/>
      <c r="EKM703" s="416"/>
      <c r="EKN703" s="416"/>
      <c r="EKO703" s="416"/>
      <c r="EKP703" s="416"/>
      <c r="EKQ703" s="416"/>
      <c r="EKR703" s="416"/>
      <c r="EKS703" s="416"/>
      <c r="EKT703" s="416"/>
      <c r="EKU703" s="416"/>
      <c r="EKV703" s="416"/>
      <c r="EKW703" s="416"/>
      <c r="EKX703" s="416"/>
      <c r="EKY703" s="416"/>
      <c r="EKZ703" s="416"/>
      <c r="ELA703" s="416"/>
      <c r="ELB703" s="417"/>
      <c r="ELC703" s="417"/>
      <c r="ELD703" s="417"/>
      <c r="ELE703" s="417"/>
      <c r="ELF703" s="417"/>
      <c r="ELG703" s="417"/>
      <c r="ELH703" s="417"/>
      <c r="ELI703" s="417"/>
      <c r="ELJ703" s="417"/>
      <c r="ELK703" s="417"/>
      <c r="ELL703" s="417"/>
      <c r="ELM703" s="417"/>
      <c r="ELN703" s="417"/>
      <c r="ELO703" s="417"/>
      <c r="ELP703" s="417"/>
      <c r="ELQ703" s="417"/>
      <c r="ELR703" s="417"/>
      <c r="ELS703" s="417"/>
      <c r="ELT703" s="417"/>
      <c r="ELU703" s="417"/>
      <c r="ELV703" s="417"/>
      <c r="ELW703" s="417"/>
      <c r="ELX703" s="417"/>
      <c r="ELY703" s="417"/>
      <c r="ELZ703" s="418"/>
      <c r="EMA703" s="418"/>
      <c r="EMB703" s="418"/>
      <c r="EMC703" s="418"/>
      <c r="EMD703" s="418"/>
      <c r="EME703" s="417"/>
      <c r="EMF703" s="417"/>
      <c r="EMG703" s="418"/>
      <c r="EMH703" s="418"/>
      <c r="EMI703" s="417"/>
      <c r="EMJ703" s="417"/>
      <c r="EMK703" s="418"/>
      <c r="EML703" s="418"/>
      <c r="EMM703" s="417"/>
      <c r="EMN703" s="417"/>
      <c r="EMO703" s="417"/>
      <c r="EMP703" s="417"/>
      <c r="EMQ703" s="417"/>
      <c r="EMR703" s="417"/>
      <c r="EMS703" s="417"/>
      <c r="EMT703" s="418"/>
      <c r="EMU703" s="418"/>
      <c r="EMV703" s="417"/>
      <c r="EMW703" s="417"/>
      <c r="EMX703" s="418"/>
      <c r="EMY703" s="418"/>
      <c r="EMZ703" s="417"/>
      <c r="ENA703" s="417"/>
      <c r="ENB703" s="417"/>
      <c r="ENC703" s="417"/>
      <c r="END703" s="417"/>
      <c r="ENE703" s="411"/>
      <c r="ENF703" s="443"/>
      <c r="ENG703" s="417"/>
      <c r="ENH703" s="417"/>
      <c r="ENI703" s="417"/>
      <c r="ENJ703" s="417"/>
      <c r="ENK703" s="417"/>
      <c r="ENL703" s="417"/>
      <c r="ENM703" s="417"/>
      <c r="ENN703" s="416"/>
      <c r="ENO703" s="416"/>
      <c r="ENP703" s="416"/>
      <c r="ENQ703" s="416"/>
      <c r="ENR703" s="416"/>
      <c r="ENS703" s="416"/>
      <c r="ENT703" s="416"/>
      <c r="ENU703" s="416"/>
      <c r="ENV703" s="416"/>
      <c r="ENW703" s="416"/>
      <c r="ENX703" s="416"/>
      <c r="ENY703" s="416"/>
      <c r="ENZ703" s="416"/>
      <c r="EOA703" s="416"/>
      <c r="EOB703" s="416"/>
      <c r="EOC703" s="416"/>
      <c r="EOD703" s="416"/>
      <c r="EOE703" s="416"/>
      <c r="EOF703" s="416"/>
      <c r="EOG703" s="416"/>
      <c r="EOH703" s="416"/>
      <c r="EOI703" s="416"/>
      <c r="EOJ703" s="416"/>
      <c r="EOK703" s="416"/>
      <c r="EOL703" s="416"/>
      <c r="EOM703" s="416"/>
      <c r="EON703" s="416"/>
      <c r="EOO703" s="416"/>
      <c r="EOP703" s="416"/>
      <c r="EOQ703" s="416"/>
      <c r="EOR703" s="416"/>
      <c r="EOS703" s="416"/>
      <c r="EOT703" s="416"/>
      <c r="EOU703" s="416"/>
      <c r="EOV703" s="416"/>
      <c r="EOW703" s="416"/>
      <c r="EOX703" s="416"/>
      <c r="EOY703" s="416"/>
      <c r="EOZ703" s="416"/>
      <c r="EPA703" s="416"/>
      <c r="EPB703" s="416"/>
      <c r="EPC703" s="416"/>
      <c r="EPD703" s="416"/>
      <c r="EPE703" s="416"/>
      <c r="EPF703" s="417"/>
      <c r="EPG703" s="417"/>
      <c r="EPH703" s="417"/>
      <c r="EPI703" s="417"/>
      <c r="EPJ703" s="417"/>
      <c r="EPK703" s="417"/>
      <c r="EPL703" s="417"/>
      <c r="EPM703" s="417"/>
      <c r="EPN703" s="417"/>
      <c r="EPO703" s="417"/>
      <c r="EPP703" s="417"/>
      <c r="EPQ703" s="417"/>
      <c r="EPR703" s="417"/>
      <c r="EPS703" s="417"/>
      <c r="EPT703" s="417"/>
      <c r="EPU703" s="417"/>
      <c r="EPV703" s="417"/>
      <c r="EPW703" s="417"/>
      <c r="EPX703" s="417"/>
      <c r="EPY703" s="417"/>
      <c r="EPZ703" s="417"/>
      <c r="EQA703" s="417"/>
      <c r="EQB703" s="417"/>
      <c r="EQC703" s="417"/>
      <c r="EQD703" s="418"/>
      <c r="EQE703" s="418"/>
      <c r="EQF703" s="418"/>
      <c r="EQG703" s="418"/>
      <c r="EQH703" s="418"/>
      <c r="EQI703" s="417"/>
      <c r="EQJ703" s="417"/>
      <c r="EQK703" s="418"/>
      <c r="EQL703" s="418"/>
      <c r="EQM703" s="417"/>
      <c r="EQN703" s="417"/>
      <c r="EQO703" s="418"/>
      <c r="EQP703" s="418"/>
      <c r="EQQ703" s="417"/>
      <c r="EQR703" s="417"/>
      <c r="EQS703" s="417"/>
      <c r="EQT703" s="417"/>
      <c r="EQU703" s="417"/>
      <c r="EQV703" s="417"/>
      <c r="EQW703" s="417"/>
      <c r="EQX703" s="418"/>
      <c r="EQY703" s="418"/>
      <c r="EQZ703" s="417"/>
      <c r="ERA703" s="417"/>
      <c r="ERB703" s="418"/>
      <c r="ERC703" s="418"/>
      <c r="ERD703" s="417"/>
      <c r="ERE703" s="417"/>
      <c r="ERF703" s="417"/>
      <c r="ERG703" s="417"/>
      <c r="ERH703" s="417"/>
      <c r="ERI703" s="411"/>
      <c r="ERJ703" s="443"/>
      <c r="ERK703" s="417"/>
      <c r="ERL703" s="417"/>
      <c r="ERM703" s="417"/>
      <c r="ERN703" s="417"/>
      <c r="ERO703" s="417"/>
      <c r="ERP703" s="417"/>
      <c r="ERQ703" s="417"/>
      <c r="ERR703" s="416"/>
      <c r="ERS703" s="416"/>
      <c r="ERT703" s="416"/>
      <c r="ERU703" s="416"/>
      <c r="ERV703" s="416"/>
      <c r="ERW703" s="416"/>
      <c r="ERX703" s="416"/>
      <c r="ERY703" s="416"/>
      <c r="ERZ703" s="416"/>
      <c r="ESA703" s="416"/>
      <c r="ESB703" s="416"/>
      <c r="ESC703" s="416"/>
      <c r="ESD703" s="416"/>
      <c r="ESE703" s="416"/>
      <c r="ESF703" s="416"/>
      <c r="ESG703" s="416"/>
      <c r="ESH703" s="416"/>
      <c r="ESI703" s="416"/>
      <c r="ESJ703" s="416"/>
      <c r="ESK703" s="416"/>
      <c r="ESL703" s="416"/>
      <c r="ESM703" s="416"/>
      <c r="ESN703" s="416"/>
      <c r="ESO703" s="416"/>
      <c r="ESP703" s="416"/>
      <c r="ESQ703" s="416"/>
      <c r="ESR703" s="416"/>
      <c r="ESS703" s="416"/>
      <c r="EST703" s="416"/>
      <c r="ESU703" s="416"/>
      <c r="ESV703" s="416"/>
      <c r="ESW703" s="416"/>
      <c r="ESX703" s="416"/>
      <c r="ESY703" s="416"/>
      <c r="ESZ703" s="416"/>
      <c r="ETA703" s="416"/>
      <c r="ETB703" s="416"/>
      <c r="ETC703" s="416"/>
      <c r="ETD703" s="416"/>
      <c r="ETE703" s="416"/>
      <c r="ETF703" s="416"/>
      <c r="ETG703" s="416"/>
      <c r="ETH703" s="416"/>
      <c r="ETI703" s="416"/>
      <c r="ETJ703" s="417"/>
      <c r="ETK703" s="417"/>
      <c r="ETL703" s="417"/>
      <c r="ETM703" s="417"/>
      <c r="ETN703" s="417"/>
      <c r="ETO703" s="417"/>
      <c r="ETP703" s="417"/>
      <c r="ETQ703" s="417"/>
      <c r="ETR703" s="417"/>
      <c r="ETS703" s="417"/>
      <c r="ETT703" s="417"/>
      <c r="ETU703" s="417"/>
      <c r="ETV703" s="417"/>
      <c r="ETW703" s="417"/>
      <c r="ETX703" s="417"/>
      <c r="ETY703" s="417"/>
      <c r="ETZ703" s="417"/>
      <c r="EUA703" s="417"/>
      <c r="EUB703" s="417"/>
      <c r="EUC703" s="417"/>
      <c r="EUD703" s="417"/>
      <c r="EUE703" s="417"/>
      <c r="EUF703" s="417"/>
      <c r="EUG703" s="417"/>
      <c r="EUH703" s="418"/>
      <c r="EUI703" s="418"/>
      <c r="EUJ703" s="418"/>
      <c r="EUK703" s="418"/>
      <c r="EUL703" s="418"/>
      <c r="EUM703" s="417"/>
      <c r="EUN703" s="417"/>
      <c r="EUO703" s="418"/>
      <c r="EUP703" s="418"/>
      <c r="EUQ703" s="417"/>
      <c r="EUR703" s="417"/>
      <c r="EUS703" s="418"/>
      <c r="EUT703" s="418"/>
      <c r="EUU703" s="417"/>
      <c r="EUV703" s="417"/>
      <c r="EUW703" s="417"/>
      <c r="EUX703" s="417"/>
      <c r="EUY703" s="417"/>
      <c r="EUZ703" s="417"/>
      <c r="EVA703" s="417"/>
      <c r="EVB703" s="418"/>
      <c r="EVC703" s="418"/>
      <c r="EVD703" s="417"/>
      <c r="EVE703" s="417"/>
      <c r="EVF703" s="418"/>
      <c r="EVG703" s="418"/>
      <c r="EVH703" s="417"/>
      <c r="EVI703" s="417"/>
      <c r="EVJ703" s="417"/>
      <c r="EVK703" s="417"/>
      <c r="EVL703" s="417"/>
      <c r="EVM703" s="411"/>
      <c r="EVN703" s="443"/>
      <c r="EVO703" s="417"/>
      <c r="EVP703" s="417"/>
      <c r="EVQ703" s="417"/>
      <c r="EVR703" s="417"/>
      <c r="EVS703" s="417"/>
      <c r="EVT703" s="417"/>
      <c r="EVU703" s="417"/>
      <c r="EVV703" s="416"/>
      <c r="EVW703" s="416"/>
      <c r="EVX703" s="416"/>
      <c r="EVY703" s="416"/>
      <c r="EVZ703" s="416"/>
      <c r="EWA703" s="416"/>
      <c r="EWB703" s="416"/>
      <c r="EWC703" s="416"/>
      <c r="EWD703" s="416"/>
      <c r="EWE703" s="416"/>
      <c r="EWF703" s="416"/>
      <c r="EWG703" s="416"/>
      <c r="EWH703" s="416"/>
      <c r="EWI703" s="416"/>
      <c r="EWJ703" s="416"/>
      <c r="EWK703" s="416"/>
      <c r="EWL703" s="416"/>
      <c r="EWM703" s="416"/>
      <c r="EWN703" s="416"/>
      <c r="EWO703" s="416"/>
      <c r="EWP703" s="416"/>
      <c r="EWQ703" s="416"/>
      <c r="EWR703" s="416"/>
      <c r="EWS703" s="416"/>
      <c r="EWT703" s="416"/>
      <c r="EWU703" s="416"/>
      <c r="EWV703" s="416"/>
      <c r="EWW703" s="416"/>
      <c r="EWX703" s="416"/>
      <c r="EWY703" s="416"/>
      <c r="EWZ703" s="416"/>
      <c r="EXA703" s="416"/>
      <c r="EXB703" s="416"/>
      <c r="EXC703" s="416"/>
      <c r="EXD703" s="416"/>
      <c r="EXE703" s="416"/>
      <c r="EXF703" s="416"/>
      <c r="EXG703" s="416"/>
      <c r="EXH703" s="416"/>
      <c r="EXI703" s="416"/>
      <c r="EXJ703" s="416"/>
      <c r="EXK703" s="416"/>
      <c r="EXL703" s="416"/>
      <c r="EXM703" s="416"/>
      <c r="EXN703" s="417"/>
      <c r="EXO703" s="417"/>
      <c r="EXP703" s="417"/>
      <c r="EXQ703" s="417"/>
      <c r="EXR703" s="417"/>
      <c r="EXS703" s="417"/>
      <c r="EXT703" s="417"/>
      <c r="EXU703" s="417"/>
      <c r="EXV703" s="417"/>
      <c r="EXW703" s="417"/>
      <c r="EXX703" s="417"/>
      <c r="EXY703" s="417"/>
      <c r="EXZ703" s="417"/>
      <c r="EYA703" s="417"/>
      <c r="EYB703" s="417"/>
      <c r="EYC703" s="417"/>
      <c r="EYD703" s="417"/>
      <c r="EYE703" s="417"/>
      <c r="EYF703" s="417"/>
      <c r="EYG703" s="417"/>
      <c r="EYH703" s="417"/>
      <c r="EYI703" s="417"/>
      <c r="EYJ703" s="417"/>
      <c r="EYK703" s="417"/>
      <c r="EYL703" s="418"/>
      <c r="EYM703" s="418"/>
      <c r="EYN703" s="418"/>
      <c r="EYO703" s="418"/>
      <c r="EYP703" s="418"/>
      <c r="EYQ703" s="417"/>
      <c r="EYR703" s="417"/>
      <c r="EYS703" s="418"/>
      <c r="EYT703" s="418"/>
      <c r="EYU703" s="417"/>
      <c r="EYV703" s="417"/>
      <c r="EYW703" s="418"/>
      <c r="EYX703" s="418"/>
      <c r="EYY703" s="417"/>
      <c r="EYZ703" s="417"/>
      <c r="EZA703" s="417"/>
      <c r="EZB703" s="417"/>
      <c r="EZC703" s="417"/>
      <c r="EZD703" s="417"/>
      <c r="EZE703" s="417"/>
      <c r="EZF703" s="418"/>
      <c r="EZG703" s="418"/>
      <c r="EZH703" s="417"/>
      <c r="EZI703" s="417"/>
      <c r="EZJ703" s="418"/>
      <c r="EZK703" s="418"/>
      <c r="EZL703" s="417"/>
      <c r="EZM703" s="417"/>
      <c r="EZN703" s="417"/>
      <c r="EZO703" s="417"/>
      <c r="EZP703" s="417"/>
      <c r="EZQ703" s="411"/>
      <c r="EZR703" s="443"/>
      <c r="EZS703" s="417"/>
      <c r="EZT703" s="417"/>
      <c r="EZU703" s="417"/>
      <c r="EZV703" s="417"/>
      <c r="EZW703" s="417"/>
      <c r="EZX703" s="417"/>
      <c r="EZY703" s="417"/>
      <c r="EZZ703" s="416"/>
      <c r="FAA703" s="416"/>
      <c r="FAB703" s="416"/>
      <c r="FAC703" s="416"/>
      <c r="FAD703" s="416"/>
      <c r="FAE703" s="416"/>
      <c r="FAF703" s="416"/>
      <c r="FAG703" s="416"/>
      <c r="FAH703" s="416"/>
      <c r="FAI703" s="416"/>
      <c r="FAJ703" s="416"/>
      <c r="FAK703" s="416"/>
      <c r="FAL703" s="416"/>
      <c r="FAM703" s="416"/>
      <c r="FAN703" s="416"/>
      <c r="FAO703" s="416"/>
      <c r="FAP703" s="416"/>
      <c r="FAQ703" s="416"/>
      <c r="FAR703" s="416"/>
      <c r="FAS703" s="416"/>
      <c r="FAT703" s="416"/>
      <c r="FAU703" s="416"/>
      <c r="FAV703" s="416"/>
      <c r="FAW703" s="416"/>
      <c r="FAX703" s="416"/>
      <c r="FAY703" s="416"/>
      <c r="FAZ703" s="416"/>
      <c r="FBA703" s="416"/>
      <c r="FBB703" s="416"/>
      <c r="FBC703" s="416"/>
      <c r="FBD703" s="416"/>
      <c r="FBE703" s="416"/>
      <c r="FBF703" s="416"/>
      <c r="FBG703" s="416"/>
      <c r="FBH703" s="416"/>
      <c r="FBI703" s="416"/>
      <c r="FBJ703" s="416"/>
      <c r="FBK703" s="416"/>
      <c r="FBL703" s="416"/>
      <c r="FBM703" s="416"/>
      <c r="FBN703" s="416"/>
      <c r="FBO703" s="416"/>
      <c r="FBP703" s="416"/>
      <c r="FBQ703" s="416"/>
      <c r="FBR703" s="417"/>
      <c r="FBS703" s="417"/>
      <c r="FBT703" s="417"/>
      <c r="FBU703" s="417"/>
      <c r="FBV703" s="417"/>
      <c r="FBW703" s="417"/>
      <c r="FBX703" s="417"/>
      <c r="FBY703" s="417"/>
      <c r="FBZ703" s="417"/>
      <c r="FCA703" s="417"/>
      <c r="FCB703" s="417"/>
      <c r="FCC703" s="417"/>
      <c r="FCD703" s="417"/>
      <c r="FCE703" s="417"/>
      <c r="FCF703" s="417"/>
      <c r="FCG703" s="417"/>
      <c r="FCH703" s="417"/>
      <c r="FCI703" s="417"/>
      <c r="FCJ703" s="417"/>
      <c r="FCK703" s="417"/>
      <c r="FCL703" s="417"/>
      <c r="FCM703" s="417"/>
      <c r="FCN703" s="417"/>
      <c r="FCO703" s="417"/>
      <c r="FCP703" s="418"/>
      <c r="FCQ703" s="418"/>
      <c r="FCR703" s="418"/>
      <c r="FCS703" s="418"/>
      <c r="FCT703" s="418"/>
      <c r="FCU703" s="417"/>
      <c r="FCV703" s="417"/>
      <c r="FCW703" s="418"/>
      <c r="FCX703" s="418"/>
      <c r="FCY703" s="417"/>
      <c r="FCZ703" s="417"/>
      <c r="FDA703" s="418"/>
      <c r="FDB703" s="418"/>
      <c r="FDC703" s="417"/>
      <c r="FDD703" s="417"/>
      <c r="FDE703" s="417"/>
      <c r="FDF703" s="417"/>
      <c r="FDG703" s="417"/>
      <c r="FDH703" s="417"/>
      <c r="FDI703" s="417"/>
      <c r="FDJ703" s="418"/>
      <c r="FDK703" s="418"/>
      <c r="FDL703" s="417"/>
      <c r="FDM703" s="417"/>
      <c r="FDN703" s="418"/>
      <c r="FDO703" s="418"/>
      <c r="FDP703" s="417"/>
      <c r="FDQ703" s="417"/>
      <c r="FDR703" s="417"/>
      <c r="FDS703" s="417"/>
      <c r="FDT703" s="417"/>
      <c r="FDU703" s="411"/>
      <c r="FDV703" s="443"/>
      <c r="FDW703" s="417"/>
      <c r="FDX703" s="417"/>
      <c r="FDY703" s="417"/>
      <c r="FDZ703" s="417"/>
      <c r="FEA703" s="417"/>
      <c r="FEB703" s="417"/>
      <c r="FEC703" s="417"/>
      <c r="FED703" s="416"/>
      <c r="FEE703" s="416"/>
      <c r="FEF703" s="416"/>
      <c r="FEG703" s="416"/>
      <c r="FEH703" s="416"/>
      <c r="FEI703" s="416"/>
      <c r="FEJ703" s="416"/>
      <c r="FEK703" s="416"/>
      <c r="FEL703" s="416"/>
      <c r="FEM703" s="416"/>
      <c r="FEN703" s="416"/>
      <c r="FEO703" s="416"/>
      <c r="FEP703" s="416"/>
      <c r="FEQ703" s="416"/>
      <c r="FER703" s="416"/>
      <c r="FES703" s="416"/>
      <c r="FET703" s="416"/>
      <c r="FEU703" s="416"/>
      <c r="FEV703" s="416"/>
      <c r="FEW703" s="416"/>
      <c r="FEX703" s="416"/>
      <c r="FEY703" s="416"/>
      <c r="FEZ703" s="416"/>
      <c r="FFA703" s="416"/>
      <c r="FFB703" s="416"/>
      <c r="FFC703" s="416"/>
      <c r="FFD703" s="416"/>
      <c r="FFE703" s="416"/>
      <c r="FFF703" s="416"/>
      <c r="FFG703" s="416"/>
      <c r="FFH703" s="416"/>
      <c r="FFI703" s="416"/>
      <c r="FFJ703" s="416"/>
      <c r="FFK703" s="416"/>
      <c r="FFL703" s="416"/>
      <c r="FFM703" s="416"/>
      <c r="FFN703" s="416"/>
      <c r="FFO703" s="416"/>
      <c r="FFP703" s="416"/>
      <c r="FFQ703" s="416"/>
      <c r="FFR703" s="416"/>
      <c r="FFS703" s="416"/>
      <c r="FFT703" s="416"/>
      <c r="FFU703" s="416"/>
      <c r="FFV703" s="417"/>
      <c r="FFW703" s="417"/>
      <c r="FFX703" s="417"/>
      <c r="FFY703" s="417"/>
      <c r="FFZ703" s="417"/>
      <c r="FGA703" s="417"/>
      <c r="FGB703" s="417"/>
      <c r="FGC703" s="417"/>
      <c r="FGD703" s="417"/>
      <c r="FGE703" s="417"/>
      <c r="FGF703" s="417"/>
      <c r="FGG703" s="417"/>
      <c r="FGH703" s="417"/>
      <c r="FGI703" s="417"/>
      <c r="FGJ703" s="417"/>
      <c r="FGK703" s="417"/>
      <c r="FGL703" s="417"/>
      <c r="FGM703" s="417"/>
      <c r="FGN703" s="417"/>
      <c r="FGO703" s="417"/>
      <c r="FGP703" s="417"/>
      <c r="FGQ703" s="417"/>
      <c r="FGR703" s="417"/>
      <c r="FGS703" s="417"/>
      <c r="FGT703" s="418"/>
      <c r="FGU703" s="418"/>
      <c r="FGV703" s="418"/>
      <c r="FGW703" s="418"/>
      <c r="FGX703" s="418"/>
      <c r="FGY703" s="417"/>
      <c r="FGZ703" s="417"/>
      <c r="FHA703" s="418"/>
      <c r="FHB703" s="418"/>
      <c r="FHC703" s="417"/>
      <c r="FHD703" s="417"/>
      <c r="FHE703" s="418"/>
      <c r="FHF703" s="418"/>
      <c r="FHG703" s="417"/>
      <c r="FHH703" s="417"/>
      <c r="FHI703" s="417"/>
      <c r="FHJ703" s="417"/>
      <c r="FHK703" s="417"/>
      <c r="FHL703" s="417"/>
      <c r="FHM703" s="417"/>
      <c r="FHN703" s="418"/>
      <c r="FHO703" s="418"/>
      <c r="FHP703" s="417"/>
      <c r="FHQ703" s="417"/>
      <c r="FHR703" s="418"/>
      <c r="FHS703" s="418"/>
      <c r="FHT703" s="417"/>
      <c r="FHU703" s="417"/>
      <c r="FHV703" s="417"/>
      <c r="FHW703" s="417"/>
      <c r="FHX703" s="417"/>
      <c r="FHY703" s="411"/>
      <c r="FHZ703" s="443"/>
      <c r="FIA703" s="417"/>
      <c r="FIB703" s="417"/>
      <c r="FIC703" s="417"/>
      <c r="FID703" s="417"/>
      <c r="FIE703" s="417"/>
      <c r="FIF703" s="417"/>
      <c r="FIG703" s="417"/>
      <c r="FIH703" s="416"/>
      <c r="FII703" s="416"/>
      <c r="FIJ703" s="416"/>
      <c r="FIK703" s="416"/>
      <c r="FIL703" s="416"/>
      <c r="FIM703" s="416"/>
      <c r="FIN703" s="416"/>
      <c r="FIO703" s="416"/>
      <c r="FIP703" s="416"/>
      <c r="FIQ703" s="416"/>
      <c r="FIR703" s="416"/>
      <c r="FIS703" s="416"/>
      <c r="FIT703" s="416"/>
      <c r="FIU703" s="416"/>
      <c r="FIV703" s="416"/>
      <c r="FIW703" s="416"/>
      <c r="FIX703" s="416"/>
      <c r="FIY703" s="416"/>
      <c r="FIZ703" s="416"/>
      <c r="FJA703" s="416"/>
      <c r="FJB703" s="416"/>
      <c r="FJC703" s="416"/>
      <c r="FJD703" s="416"/>
      <c r="FJE703" s="416"/>
      <c r="FJF703" s="416"/>
      <c r="FJG703" s="416"/>
      <c r="FJH703" s="416"/>
      <c r="FJI703" s="416"/>
      <c r="FJJ703" s="416"/>
      <c r="FJK703" s="416"/>
      <c r="FJL703" s="416"/>
      <c r="FJM703" s="416"/>
      <c r="FJN703" s="416"/>
      <c r="FJO703" s="416"/>
      <c r="FJP703" s="416"/>
      <c r="FJQ703" s="416"/>
      <c r="FJR703" s="416"/>
      <c r="FJS703" s="416"/>
      <c r="FJT703" s="416"/>
      <c r="FJU703" s="416"/>
      <c r="FJV703" s="416"/>
      <c r="FJW703" s="416"/>
      <c r="FJX703" s="416"/>
      <c r="FJY703" s="416"/>
      <c r="FJZ703" s="417"/>
      <c r="FKA703" s="417"/>
      <c r="FKB703" s="417"/>
      <c r="FKC703" s="417"/>
      <c r="FKD703" s="417"/>
      <c r="FKE703" s="417"/>
      <c r="FKF703" s="417"/>
      <c r="FKG703" s="417"/>
      <c r="FKH703" s="417"/>
      <c r="FKI703" s="417"/>
      <c r="FKJ703" s="417"/>
      <c r="FKK703" s="417"/>
      <c r="FKL703" s="417"/>
      <c r="FKM703" s="417"/>
      <c r="FKN703" s="417"/>
      <c r="FKO703" s="417"/>
      <c r="FKP703" s="417"/>
      <c r="FKQ703" s="417"/>
      <c r="FKR703" s="417"/>
      <c r="FKS703" s="417"/>
      <c r="FKT703" s="417"/>
      <c r="FKU703" s="417"/>
      <c r="FKV703" s="417"/>
      <c r="FKW703" s="417"/>
      <c r="FKX703" s="418"/>
      <c r="FKY703" s="418"/>
      <c r="FKZ703" s="418"/>
      <c r="FLA703" s="418"/>
      <c r="FLB703" s="418"/>
      <c r="FLC703" s="417"/>
      <c r="FLD703" s="417"/>
      <c r="FLE703" s="418"/>
      <c r="FLF703" s="418"/>
      <c r="FLG703" s="417"/>
      <c r="FLH703" s="417"/>
      <c r="FLI703" s="418"/>
      <c r="FLJ703" s="418"/>
      <c r="FLK703" s="417"/>
      <c r="FLL703" s="417"/>
      <c r="FLM703" s="417"/>
      <c r="FLN703" s="417"/>
      <c r="FLO703" s="417"/>
      <c r="FLP703" s="417"/>
      <c r="FLQ703" s="417"/>
      <c r="FLR703" s="418"/>
      <c r="FLS703" s="418"/>
      <c r="FLT703" s="417"/>
      <c r="FLU703" s="417"/>
      <c r="FLV703" s="418"/>
      <c r="FLW703" s="418"/>
      <c r="FLX703" s="417"/>
      <c r="FLY703" s="417"/>
      <c r="FLZ703" s="417"/>
      <c r="FMA703" s="417"/>
      <c r="FMB703" s="417"/>
      <c r="FMC703" s="411"/>
      <c r="FMD703" s="443"/>
      <c r="FME703" s="417"/>
      <c r="FMF703" s="417"/>
      <c r="FMG703" s="417"/>
      <c r="FMH703" s="417"/>
      <c r="FMI703" s="417"/>
      <c r="FMJ703" s="417"/>
      <c r="FMK703" s="417"/>
      <c r="FML703" s="416"/>
      <c r="FMM703" s="416"/>
      <c r="FMN703" s="416"/>
      <c r="FMO703" s="416"/>
      <c r="FMP703" s="416"/>
      <c r="FMQ703" s="416"/>
      <c r="FMR703" s="416"/>
      <c r="FMS703" s="416"/>
      <c r="FMT703" s="416"/>
      <c r="FMU703" s="416"/>
      <c r="FMV703" s="416"/>
      <c r="FMW703" s="416"/>
      <c r="FMX703" s="416"/>
      <c r="FMY703" s="416"/>
      <c r="FMZ703" s="416"/>
      <c r="FNA703" s="416"/>
      <c r="FNB703" s="416"/>
      <c r="FNC703" s="416"/>
      <c r="FND703" s="416"/>
      <c r="FNE703" s="416"/>
      <c r="FNF703" s="416"/>
      <c r="FNG703" s="416"/>
      <c r="FNH703" s="416"/>
      <c r="FNI703" s="416"/>
      <c r="FNJ703" s="416"/>
      <c r="FNK703" s="416"/>
      <c r="FNL703" s="416"/>
      <c r="FNM703" s="416"/>
      <c r="FNN703" s="416"/>
      <c r="FNO703" s="416"/>
      <c r="FNP703" s="416"/>
      <c r="FNQ703" s="416"/>
      <c r="FNR703" s="416"/>
      <c r="FNS703" s="416"/>
      <c r="FNT703" s="416"/>
      <c r="FNU703" s="416"/>
      <c r="FNV703" s="416"/>
      <c r="FNW703" s="416"/>
      <c r="FNX703" s="416"/>
      <c r="FNY703" s="416"/>
      <c r="FNZ703" s="416"/>
      <c r="FOA703" s="416"/>
      <c r="FOB703" s="416"/>
      <c r="FOC703" s="416"/>
      <c r="FOD703" s="417"/>
      <c r="FOE703" s="417"/>
      <c r="FOF703" s="417"/>
      <c r="FOG703" s="417"/>
      <c r="FOH703" s="417"/>
      <c r="FOI703" s="417"/>
      <c r="FOJ703" s="417"/>
      <c r="FOK703" s="417"/>
      <c r="FOL703" s="417"/>
      <c r="FOM703" s="417"/>
      <c r="FON703" s="417"/>
      <c r="FOO703" s="417"/>
      <c r="FOP703" s="417"/>
      <c r="FOQ703" s="417"/>
      <c r="FOR703" s="417"/>
      <c r="FOS703" s="417"/>
      <c r="FOT703" s="417"/>
      <c r="FOU703" s="417"/>
      <c r="FOV703" s="417"/>
      <c r="FOW703" s="417"/>
      <c r="FOX703" s="417"/>
      <c r="FOY703" s="417"/>
      <c r="FOZ703" s="417"/>
      <c r="FPA703" s="417"/>
      <c r="FPB703" s="418"/>
      <c r="FPC703" s="418"/>
      <c r="FPD703" s="418"/>
      <c r="FPE703" s="418"/>
      <c r="FPF703" s="418"/>
      <c r="FPG703" s="417"/>
      <c r="FPH703" s="417"/>
      <c r="FPI703" s="418"/>
      <c r="FPJ703" s="418"/>
      <c r="FPK703" s="417"/>
      <c r="FPL703" s="417"/>
      <c r="FPM703" s="418"/>
      <c r="FPN703" s="418"/>
      <c r="FPO703" s="417"/>
      <c r="FPP703" s="417"/>
      <c r="FPQ703" s="417"/>
      <c r="FPR703" s="417"/>
      <c r="FPS703" s="417"/>
      <c r="FPT703" s="417"/>
      <c r="FPU703" s="417"/>
      <c r="FPV703" s="418"/>
      <c r="FPW703" s="418"/>
      <c r="FPX703" s="417"/>
      <c r="FPY703" s="417"/>
      <c r="FPZ703" s="418"/>
      <c r="FQA703" s="418"/>
      <c r="FQB703" s="417"/>
      <c r="FQC703" s="417"/>
      <c r="FQD703" s="417"/>
      <c r="FQE703" s="417"/>
      <c r="FQF703" s="417"/>
      <c r="FQG703" s="411"/>
      <c r="FQH703" s="443"/>
      <c r="FQI703" s="417"/>
      <c r="FQJ703" s="417"/>
      <c r="FQK703" s="417"/>
      <c r="FQL703" s="417"/>
      <c r="FQM703" s="417"/>
      <c r="FQN703" s="417"/>
      <c r="FQO703" s="417"/>
      <c r="FQP703" s="416"/>
      <c r="FQQ703" s="416"/>
      <c r="FQR703" s="416"/>
      <c r="FQS703" s="416"/>
      <c r="FQT703" s="416"/>
      <c r="FQU703" s="416"/>
      <c r="FQV703" s="416"/>
      <c r="FQW703" s="416"/>
      <c r="FQX703" s="416"/>
      <c r="FQY703" s="416"/>
      <c r="FQZ703" s="416"/>
      <c r="FRA703" s="416"/>
      <c r="FRB703" s="416"/>
      <c r="FRC703" s="416"/>
      <c r="FRD703" s="416"/>
      <c r="FRE703" s="416"/>
      <c r="FRF703" s="416"/>
      <c r="FRG703" s="416"/>
      <c r="FRH703" s="416"/>
      <c r="FRI703" s="416"/>
      <c r="FRJ703" s="416"/>
      <c r="FRK703" s="416"/>
      <c r="FRL703" s="416"/>
      <c r="FRM703" s="416"/>
      <c r="FRN703" s="416"/>
      <c r="FRO703" s="416"/>
      <c r="FRP703" s="416"/>
      <c r="FRQ703" s="416"/>
      <c r="FRR703" s="416"/>
      <c r="FRS703" s="416"/>
      <c r="FRT703" s="416"/>
      <c r="FRU703" s="416"/>
      <c r="FRV703" s="416"/>
      <c r="FRW703" s="416"/>
      <c r="FRX703" s="416"/>
      <c r="FRY703" s="416"/>
      <c r="FRZ703" s="416"/>
      <c r="FSA703" s="416"/>
      <c r="FSB703" s="416"/>
      <c r="FSC703" s="416"/>
      <c r="FSD703" s="416"/>
      <c r="FSE703" s="416"/>
      <c r="FSF703" s="416"/>
      <c r="FSG703" s="416"/>
      <c r="FSH703" s="417"/>
      <c r="FSI703" s="417"/>
      <c r="FSJ703" s="417"/>
      <c r="FSK703" s="417"/>
      <c r="FSL703" s="417"/>
      <c r="FSM703" s="417"/>
      <c r="FSN703" s="417"/>
      <c r="FSO703" s="417"/>
      <c r="FSP703" s="417"/>
      <c r="FSQ703" s="417"/>
      <c r="FSR703" s="417"/>
      <c r="FSS703" s="417"/>
      <c r="FST703" s="417"/>
      <c r="FSU703" s="417"/>
      <c r="FSV703" s="417"/>
      <c r="FSW703" s="417"/>
      <c r="FSX703" s="417"/>
      <c r="FSY703" s="417"/>
      <c r="FSZ703" s="417"/>
      <c r="FTA703" s="417"/>
      <c r="FTB703" s="417"/>
      <c r="FTC703" s="417"/>
      <c r="FTD703" s="417"/>
      <c r="FTE703" s="417"/>
      <c r="FTF703" s="418"/>
      <c r="FTG703" s="418"/>
      <c r="FTH703" s="418"/>
      <c r="FTI703" s="418"/>
      <c r="FTJ703" s="418"/>
      <c r="FTK703" s="417"/>
      <c r="FTL703" s="417"/>
      <c r="FTM703" s="418"/>
      <c r="FTN703" s="418"/>
      <c r="FTO703" s="417"/>
      <c r="FTP703" s="417"/>
      <c r="FTQ703" s="418"/>
      <c r="FTR703" s="418"/>
      <c r="FTS703" s="417"/>
      <c r="FTT703" s="417"/>
      <c r="FTU703" s="417"/>
      <c r="FTV703" s="417"/>
      <c r="FTW703" s="417"/>
      <c r="FTX703" s="417"/>
      <c r="FTY703" s="417"/>
      <c r="FTZ703" s="418"/>
      <c r="FUA703" s="418"/>
      <c r="FUB703" s="417"/>
      <c r="FUC703" s="417"/>
      <c r="FUD703" s="418"/>
      <c r="FUE703" s="418"/>
      <c r="FUF703" s="417"/>
      <c r="FUG703" s="417"/>
      <c r="FUH703" s="417"/>
      <c r="FUI703" s="417"/>
      <c r="FUJ703" s="417"/>
      <c r="FUK703" s="411"/>
      <c r="FUL703" s="443"/>
      <c r="FUM703" s="417"/>
      <c r="FUN703" s="417"/>
      <c r="FUO703" s="417"/>
      <c r="FUP703" s="417"/>
      <c r="FUQ703" s="417"/>
      <c r="FUR703" s="417"/>
      <c r="FUS703" s="417"/>
      <c r="FUT703" s="416"/>
      <c r="FUU703" s="416"/>
      <c r="FUV703" s="416"/>
      <c r="FUW703" s="416"/>
      <c r="FUX703" s="416"/>
      <c r="FUY703" s="416"/>
      <c r="FUZ703" s="416"/>
      <c r="FVA703" s="416"/>
      <c r="FVB703" s="416"/>
      <c r="FVC703" s="416"/>
      <c r="FVD703" s="416"/>
      <c r="FVE703" s="416"/>
      <c r="FVF703" s="416"/>
      <c r="FVG703" s="416"/>
      <c r="FVH703" s="416"/>
      <c r="FVI703" s="416"/>
      <c r="FVJ703" s="416"/>
      <c r="FVK703" s="416"/>
      <c r="FVL703" s="416"/>
      <c r="FVM703" s="416"/>
      <c r="FVN703" s="416"/>
      <c r="FVO703" s="416"/>
      <c r="FVP703" s="416"/>
      <c r="FVQ703" s="416"/>
      <c r="FVR703" s="416"/>
      <c r="FVS703" s="416"/>
      <c r="FVT703" s="416"/>
      <c r="FVU703" s="416"/>
      <c r="FVV703" s="416"/>
      <c r="FVW703" s="416"/>
      <c r="FVX703" s="416"/>
      <c r="FVY703" s="416"/>
      <c r="FVZ703" s="416"/>
      <c r="FWA703" s="416"/>
      <c r="FWB703" s="416"/>
      <c r="FWC703" s="416"/>
      <c r="FWD703" s="416"/>
      <c r="FWE703" s="416"/>
      <c r="FWF703" s="416"/>
      <c r="FWG703" s="416"/>
      <c r="FWH703" s="416"/>
      <c r="FWI703" s="416"/>
      <c r="FWJ703" s="416"/>
      <c r="FWK703" s="416"/>
      <c r="FWL703" s="417"/>
      <c r="FWM703" s="417"/>
      <c r="FWN703" s="417"/>
      <c r="FWO703" s="417"/>
      <c r="FWP703" s="417"/>
      <c r="FWQ703" s="417"/>
      <c r="FWR703" s="417"/>
      <c r="FWS703" s="417"/>
      <c r="FWT703" s="417"/>
      <c r="FWU703" s="417"/>
      <c r="FWV703" s="417"/>
      <c r="FWW703" s="417"/>
      <c r="FWX703" s="417"/>
      <c r="FWY703" s="417"/>
      <c r="FWZ703" s="417"/>
      <c r="FXA703" s="417"/>
      <c r="FXB703" s="417"/>
      <c r="FXC703" s="417"/>
      <c r="FXD703" s="417"/>
      <c r="FXE703" s="417"/>
      <c r="FXF703" s="417"/>
      <c r="FXG703" s="417"/>
      <c r="FXH703" s="417"/>
      <c r="FXI703" s="417"/>
      <c r="FXJ703" s="418"/>
      <c r="FXK703" s="418"/>
      <c r="FXL703" s="418"/>
      <c r="FXM703" s="418"/>
      <c r="FXN703" s="418"/>
      <c r="FXO703" s="417"/>
      <c r="FXP703" s="417"/>
      <c r="FXQ703" s="418"/>
      <c r="FXR703" s="418"/>
      <c r="FXS703" s="417"/>
      <c r="FXT703" s="417"/>
      <c r="FXU703" s="418"/>
      <c r="FXV703" s="418"/>
      <c r="FXW703" s="417"/>
      <c r="FXX703" s="417"/>
      <c r="FXY703" s="417"/>
      <c r="FXZ703" s="417"/>
      <c r="FYA703" s="417"/>
      <c r="FYB703" s="417"/>
      <c r="FYC703" s="417"/>
      <c r="FYD703" s="418"/>
      <c r="FYE703" s="418"/>
      <c r="FYF703" s="417"/>
      <c r="FYG703" s="417"/>
      <c r="FYH703" s="418"/>
      <c r="FYI703" s="418"/>
      <c r="FYJ703" s="417"/>
      <c r="FYK703" s="417"/>
      <c r="FYL703" s="417"/>
      <c r="FYM703" s="417"/>
      <c r="FYN703" s="417"/>
      <c r="FYO703" s="411"/>
      <c r="FYP703" s="443"/>
      <c r="FYQ703" s="417"/>
      <c r="FYR703" s="417"/>
      <c r="FYS703" s="417"/>
      <c r="FYT703" s="417"/>
      <c r="FYU703" s="417"/>
      <c r="FYV703" s="417"/>
      <c r="FYW703" s="417"/>
      <c r="FYX703" s="416"/>
      <c r="FYY703" s="416"/>
      <c r="FYZ703" s="416"/>
      <c r="FZA703" s="416"/>
      <c r="FZB703" s="416"/>
      <c r="FZC703" s="416"/>
      <c r="FZD703" s="416"/>
      <c r="FZE703" s="416"/>
      <c r="FZF703" s="416"/>
      <c r="FZG703" s="416"/>
      <c r="FZH703" s="416"/>
      <c r="FZI703" s="416"/>
      <c r="FZJ703" s="416"/>
      <c r="FZK703" s="416"/>
      <c r="FZL703" s="416"/>
      <c r="FZM703" s="416"/>
      <c r="FZN703" s="416"/>
      <c r="FZO703" s="416"/>
      <c r="FZP703" s="416"/>
      <c r="FZQ703" s="416"/>
      <c r="FZR703" s="416"/>
      <c r="FZS703" s="416"/>
      <c r="FZT703" s="416"/>
      <c r="FZU703" s="416"/>
      <c r="FZV703" s="416"/>
      <c r="FZW703" s="416"/>
      <c r="FZX703" s="416"/>
      <c r="FZY703" s="416"/>
      <c r="FZZ703" s="416"/>
      <c r="GAA703" s="416"/>
      <c r="GAB703" s="416"/>
      <c r="GAC703" s="416"/>
      <c r="GAD703" s="416"/>
      <c r="GAE703" s="416"/>
      <c r="GAF703" s="416"/>
      <c r="GAG703" s="416"/>
      <c r="GAH703" s="416"/>
      <c r="GAI703" s="416"/>
      <c r="GAJ703" s="416"/>
      <c r="GAK703" s="416"/>
      <c r="GAL703" s="416"/>
      <c r="GAM703" s="416"/>
      <c r="GAN703" s="416"/>
      <c r="GAO703" s="416"/>
      <c r="GAP703" s="417"/>
      <c r="GAQ703" s="417"/>
      <c r="GAR703" s="417"/>
      <c r="GAS703" s="417"/>
      <c r="GAT703" s="417"/>
      <c r="GAU703" s="417"/>
      <c r="GAV703" s="417"/>
      <c r="GAW703" s="417"/>
      <c r="GAX703" s="417"/>
      <c r="GAY703" s="417"/>
      <c r="GAZ703" s="417"/>
      <c r="GBA703" s="417"/>
      <c r="GBB703" s="417"/>
      <c r="GBC703" s="417"/>
      <c r="GBD703" s="417"/>
      <c r="GBE703" s="417"/>
      <c r="GBF703" s="417"/>
      <c r="GBG703" s="417"/>
      <c r="GBH703" s="417"/>
      <c r="GBI703" s="417"/>
      <c r="GBJ703" s="417"/>
      <c r="GBK703" s="417"/>
      <c r="GBL703" s="417"/>
      <c r="GBM703" s="417"/>
      <c r="GBN703" s="418"/>
      <c r="GBO703" s="418"/>
      <c r="GBP703" s="418"/>
      <c r="GBQ703" s="418"/>
      <c r="GBR703" s="418"/>
      <c r="GBS703" s="417"/>
      <c r="GBT703" s="417"/>
      <c r="GBU703" s="418"/>
      <c r="GBV703" s="418"/>
      <c r="GBW703" s="417"/>
      <c r="GBX703" s="417"/>
      <c r="GBY703" s="418"/>
      <c r="GBZ703" s="418"/>
      <c r="GCA703" s="417"/>
      <c r="GCB703" s="417"/>
      <c r="GCC703" s="417"/>
      <c r="GCD703" s="417"/>
      <c r="GCE703" s="417"/>
      <c r="GCF703" s="417"/>
      <c r="GCG703" s="417"/>
      <c r="GCH703" s="418"/>
      <c r="GCI703" s="418"/>
      <c r="GCJ703" s="417"/>
      <c r="GCK703" s="417"/>
      <c r="GCL703" s="418"/>
      <c r="GCM703" s="418"/>
      <c r="GCN703" s="417"/>
      <c r="GCO703" s="417"/>
      <c r="GCP703" s="417"/>
      <c r="GCQ703" s="417"/>
      <c r="GCR703" s="417"/>
      <c r="GCS703" s="411"/>
      <c r="GCT703" s="443"/>
      <c r="GCU703" s="417"/>
      <c r="GCV703" s="417"/>
      <c r="GCW703" s="417"/>
      <c r="GCX703" s="417"/>
      <c r="GCY703" s="417"/>
      <c r="GCZ703" s="417"/>
      <c r="GDA703" s="417"/>
      <c r="GDB703" s="416"/>
      <c r="GDC703" s="416"/>
      <c r="GDD703" s="416"/>
      <c r="GDE703" s="416"/>
      <c r="GDF703" s="416"/>
      <c r="GDG703" s="416"/>
      <c r="GDH703" s="416"/>
      <c r="GDI703" s="416"/>
      <c r="GDJ703" s="416"/>
      <c r="GDK703" s="416"/>
      <c r="GDL703" s="416"/>
      <c r="GDM703" s="416"/>
      <c r="GDN703" s="416"/>
      <c r="GDO703" s="416"/>
      <c r="GDP703" s="416"/>
      <c r="GDQ703" s="416"/>
      <c r="GDR703" s="416"/>
      <c r="GDS703" s="416"/>
      <c r="GDT703" s="416"/>
      <c r="GDU703" s="416"/>
      <c r="GDV703" s="416"/>
      <c r="GDW703" s="416"/>
      <c r="GDX703" s="416"/>
      <c r="GDY703" s="416"/>
      <c r="GDZ703" s="416"/>
      <c r="GEA703" s="416"/>
      <c r="GEB703" s="416"/>
      <c r="GEC703" s="416"/>
      <c r="GED703" s="416"/>
      <c r="GEE703" s="416"/>
      <c r="GEF703" s="416"/>
      <c r="GEG703" s="416"/>
      <c r="GEH703" s="416"/>
      <c r="GEI703" s="416"/>
      <c r="GEJ703" s="416"/>
      <c r="GEK703" s="416"/>
      <c r="GEL703" s="416"/>
      <c r="GEM703" s="416"/>
      <c r="GEN703" s="416"/>
      <c r="GEO703" s="416"/>
      <c r="GEP703" s="416"/>
      <c r="GEQ703" s="416"/>
      <c r="GER703" s="416"/>
      <c r="GES703" s="416"/>
      <c r="GET703" s="417"/>
      <c r="GEU703" s="417"/>
      <c r="GEV703" s="417"/>
      <c r="GEW703" s="417"/>
      <c r="GEX703" s="417"/>
      <c r="GEY703" s="417"/>
      <c r="GEZ703" s="417"/>
      <c r="GFA703" s="417"/>
      <c r="GFB703" s="417"/>
      <c r="GFC703" s="417"/>
      <c r="GFD703" s="417"/>
      <c r="GFE703" s="417"/>
      <c r="GFF703" s="417"/>
      <c r="GFG703" s="417"/>
      <c r="GFH703" s="417"/>
      <c r="GFI703" s="417"/>
      <c r="GFJ703" s="417"/>
      <c r="GFK703" s="417"/>
      <c r="GFL703" s="417"/>
      <c r="GFM703" s="417"/>
      <c r="GFN703" s="417"/>
      <c r="GFO703" s="417"/>
      <c r="GFP703" s="417"/>
      <c r="GFQ703" s="417"/>
      <c r="GFR703" s="418"/>
      <c r="GFS703" s="418"/>
      <c r="GFT703" s="418"/>
      <c r="GFU703" s="418"/>
      <c r="GFV703" s="418"/>
      <c r="GFW703" s="417"/>
      <c r="GFX703" s="417"/>
      <c r="GFY703" s="418"/>
      <c r="GFZ703" s="418"/>
      <c r="GGA703" s="417"/>
      <c r="GGB703" s="417"/>
      <c r="GGC703" s="418"/>
      <c r="GGD703" s="418"/>
      <c r="GGE703" s="417"/>
      <c r="GGF703" s="417"/>
      <c r="GGG703" s="417"/>
      <c r="GGH703" s="417"/>
      <c r="GGI703" s="417"/>
      <c r="GGJ703" s="417"/>
      <c r="GGK703" s="417"/>
      <c r="GGL703" s="418"/>
      <c r="GGM703" s="418"/>
      <c r="GGN703" s="417"/>
      <c r="GGO703" s="417"/>
      <c r="GGP703" s="418"/>
      <c r="GGQ703" s="418"/>
      <c r="GGR703" s="417"/>
      <c r="GGS703" s="417"/>
      <c r="GGT703" s="417"/>
      <c r="GGU703" s="417"/>
      <c r="GGV703" s="417"/>
      <c r="GGW703" s="411"/>
      <c r="GGX703" s="443"/>
      <c r="GGY703" s="417"/>
      <c r="GGZ703" s="417"/>
      <c r="GHA703" s="417"/>
      <c r="GHB703" s="417"/>
      <c r="GHC703" s="417"/>
      <c r="GHD703" s="417"/>
      <c r="GHE703" s="417"/>
      <c r="GHF703" s="416"/>
      <c r="GHG703" s="416"/>
      <c r="GHH703" s="416"/>
      <c r="GHI703" s="416"/>
      <c r="GHJ703" s="416"/>
      <c r="GHK703" s="416"/>
      <c r="GHL703" s="416"/>
      <c r="GHM703" s="416"/>
      <c r="GHN703" s="416"/>
      <c r="GHO703" s="416"/>
      <c r="GHP703" s="416"/>
      <c r="GHQ703" s="416"/>
      <c r="GHR703" s="416"/>
      <c r="GHS703" s="416"/>
      <c r="GHT703" s="416"/>
      <c r="GHU703" s="416"/>
      <c r="GHV703" s="416"/>
      <c r="GHW703" s="416"/>
      <c r="GHX703" s="416"/>
      <c r="GHY703" s="416"/>
      <c r="GHZ703" s="416"/>
      <c r="GIA703" s="416"/>
      <c r="GIB703" s="416"/>
      <c r="GIC703" s="416"/>
      <c r="GID703" s="416"/>
      <c r="GIE703" s="416"/>
      <c r="GIF703" s="416"/>
      <c r="GIG703" s="416"/>
      <c r="GIH703" s="416"/>
      <c r="GII703" s="416"/>
      <c r="GIJ703" s="416"/>
      <c r="GIK703" s="416"/>
      <c r="GIL703" s="416"/>
      <c r="GIM703" s="416"/>
      <c r="GIN703" s="416"/>
      <c r="GIO703" s="416"/>
      <c r="GIP703" s="416"/>
      <c r="GIQ703" s="416"/>
      <c r="GIR703" s="416"/>
      <c r="GIS703" s="416"/>
      <c r="GIT703" s="416"/>
      <c r="GIU703" s="416"/>
      <c r="GIV703" s="416"/>
      <c r="GIW703" s="416"/>
      <c r="GIX703" s="417"/>
      <c r="GIY703" s="417"/>
      <c r="GIZ703" s="417"/>
      <c r="GJA703" s="417"/>
      <c r="GJB703" s="417"/>
      <c r="GJC703" s="417"/>
      <c r="GJD703" s="417"/>
      <c r="GJE703" s="417"/>
      <c r="GJF703" s="417"/>
      <c r="GJG703" s="417"/>
      <c r="GJH703" s="417"/>
      <c r="GJI703" s="417"/>
      <c r="GJJ703" s="417"/>
      <c r="GJK703" s="417"/>
      <c r="GJL703" s="417"/>
      <c r="GJM703" s="417"/>
      <c r="GJN703" s="417"/>
      <c r="GJO703" s="417"/>
      <c r="GJP703" s="417"/>
      <c r="GJQ703" s="417"/>
      <c r="GJR703" s="417"/>
      <c r="GJS703" s="417"/>
      <c r="GJT703" s="417"/>
      <c r="GJU703" s="417"/>
      <c r="GJV703" s="418"/>
      <c r="GJW703" s="418"/>
      <c r="GJX703" s="418"/>
      <c r="GJY703" s="418"/>
      <c r="GJZ703" s="418"/>
      <c r="GKA703" s="417"/>
      <c r="GKB703" s="417"/>
      <c r="GKC703" s="418"/>
      <c r="GKD703" s="418"/>
      <c r="GKE703" s="417"/>
      <c r="GKF703" s="417"/>
      <c r="GKG703" s="418"/>
      <c r="GKH703" s="418"/>
      <c r="GKI703" s="417"/>
      <c r="GKJ703" s="417"/>
      <c r="GKK703" s="417"/>
      <c r="GKL703" s="417"/>
      <c r="GKM703" s="417"/>
      <c r="GKN703" s="417"/>
      <c r="GKO703" s="417"/>
      <c r="GKP703" s="418"/>
      <c r="GKQ703" s="418"/>
      <c r="GKR703" s="417"/>
      <c r="GKS703" s="417"/>
      <c r="GKT703" s="418"/>
      <c r="GKU703" s="418"/>
      <c r="GKV703" s="417"/>
      <c r="GKW703" s="417"/>
      <c r="GKX703" s="417"/>
      <c r="GKY703" s="417"/>
      <c r="GKZ703" s="417"/>
      <c r="GLA703" s="411"/>
      <c r="GLB703" s="443"/>
      <c r="GLC703" s="417"/>
      <c r="GLD703" s="417"/>
      <c r="GLE703" s="417"/>
      <c r="GLF703" s="417"/>
      <c r="GLG703" s="417"/>
      <c r="GLH703" s="417"/>
      <c r="GLI703" s="417"/>
      <c r="GLJ703" s="416"/>
      <c r="GLK703" s="416"/>
      <c r="GLL703" s="416"/>
      <c r="GLM703" s="416"/>
      <c r="GLN703" s="416"/>
      <c r="GLO703" s="416"/>
      <c r="GLP703" s="416"/>
      <c r="GLQ703" s="416"/>
      <c r="GLR703" s="416"/>
      <c r="GLS703" s="416"/>
      <c r="GLT703" s="416"/>
      <c r="GLU703" s="416"/>
      <c r="GLV703" s="416"/>
      <c r="GLW703" s="416"/>
      <c r="GLX703" s="416"/>
      <c r="GLY703" s="416"/>
      <c r="GLZ703" s="416"/>
      <c r="GMA703" s="416"/>
      <c r="GMB703" s="416"/>
      <c r="GMC703" s="416"/>
      <c r="GMD703" s="416"/>
      <c r="GME703" s="416"/>
      <c r="GMF703" s="416"/>
      <c r="GMG703" s="416"/>
      <c r="GMH703" s="416"/>
      <c r="GMI703" s="416"/>
      <c r="GMJ703" s="416"/>
      <c r="GMK703" s="416"/>
      <c r="GML703" s="416"/>
      <c r="GMM703" s="416"/>
      <c r="GMN703" s="416"/>
      <c r="GMO703" s="416"/>
      <c r="GMP703" s="416"/>
      <c r="GMQ703" s="416"/>
      <c r="GMR703" s="416"/>
      <c r="GMS703" s="416"/>
      <c r="GMT703" s="416"/>
      <c r="GMU703" s="416"/>
      <c r="GMV703" s="416"/>
      <c r="GMW703" s="416"/>
      <c r="GMX703" s="416"/>
      <c r="GMY703" s="416"/>
      <c r="GMZ703" s="416"/>
      <c r="GNA703" s="416"/>
      <c r="GNB703" s="417"/>
      <c r="GNC703" s="417"/>
      <c r="GND703" s="417"/>
      <c r="GNE703" s="417"/>
      <c r="GNF703" s="417"/>
      <c r="GNG703" s="417"/>
      <c r="GNH703" s="417"/>
      <c r="GNI703" s="417"/>
      <c r="GNJ703" s="417"/>
      <c r="GNK703" s="417"/>
      <c r="GNL703" s="417"/>
      <c r="GNM703" s="417"/>
      <c r="GNN703" s="417"/>
      <c r="GNO703" s="417"/>
      <c r="GNP703" s="417"/>
      <c r="GNQ703" s="417"/>
      <c r="GNR703" s="417"/>
      <c r="GNS703" s="417"/>
      <c r="GNT703" s="417"/>
      <c r="GNU703" s="417"/>
      <c r="GNV703" s="417"/>
      <c r="GNW703" s="417"/>
      <c r="GNX703" s="417"/>
      <c r="GNY703" s="417"/>
      <c r="GNZ703" s="418"/>
      <c r="GOA703" s="418"/>
      <c r="GOB703" s="418"/>
      <c r="GOC703" s="418"/>
      <c r="GOD703" s="418"/>
      <c r="GOE703" s="417"/>
      <c r="GOF703" s="417"/>
      <c r="GOG703" s="418"/>
      <c r="GOH703" s="418"/>
      <c r="GOI703" s="417"/>
      <c r="GOJ703" s="417"/>
      <c r="GOK703" s="418"/>
      <c r="GOL703" s="418"/>
      <c r="GOM703" s="417"/>
      <c r="GON703" s="417"/>
      <c r="GOO703" s="417"/>
      <c r="GOP703" s="417"/>
      <c r="GOQ703" s="417"/>
      <c r="GOR703" s="417"/>
      <c r="GOS703" s="417"/>
      <c r="GOT703" s="418"/>
      <c r="GOU703" s="418"/>
      <c r="GOV703" s="417"/>
      <c r="GOW703" s="417"/>
      <c r="GOX703" s="418"/>
      <c r="GOY703" s="418"/>
      <c r="GOZ703" s="417"/>
      <c r="GPA703" s="417"/>
      <c r="GPB703" s="417"/>
      <c r="GPC703" s="417"/>
      <c r="GPD703" s="417"/>
      <c r="GPE703" s="411"/>
      <c r="GPF703" s="443"/>
      <c r="GPG703" s="417"/>
      <c r="GPH703" s="417"/>
      <c r="GPI703" s="417"/>
      <c r="GPJ703" s="417"/>
      <c r="GPK703" s="417"/>
      <c r="GPL703" s="417"/>
      <c r="GPM703" s="417"/>
      <c r="GPN703" s="416"/>
      <c r="GPO703" s="416"/>
      <c r="GPP703" s="416"/>
      <c r="GPQ703" s="416"/>
      <c r="GPR703" s="416"/>
      <c r="GPS703" s="416"/>
      <c r="GPT703" s="416"/>
      <c r="GPU703" s="416"/>
      <c r="GPV703" s="416"/>
      <c r="GPW703" s="416"/>
      <c r="GPX703" s="416"/>
      <c r="GPY703" s="416"/>
      <c r="GPZ703" s="416"/>
      <c r="GQA703" s="416"/>
      <c r="GQB703" s="416"/>
      <c r="GQC703" s="416"/>
      <c r="GQD703" s="416"/>
      <c r="GQE703" s="416"/>
      <c r="GQF703" s="416"/>
      <c r="GQG703" s="416"/>
      <c r="GQH703" s="416"/>
      <c r="GQI703" s="416"/>
      <c r="GQJ703" s="416"/>
      <c r="GQK703" s="416"/>
      <c r="GQL703" s="416"/>
      <c r="GQM703" s="416"/>
      <c r="GQN703" s="416"/>
      <c r="GQO703" s="416"/>
      <c r="GQP703" s="416"/>
      <c r="GQQ703" s="416"/>
      <c r="GQR703" s="416"/>
      <c r="GQS703" s="416"/>
      <c r="GQT703" s="416"/>
      <c r="GQU703" s="416"/>
      <c r="GQV703" s="416"/>
      <c r="GQW703" s="416"/>
      <c r="GQX703" s="416"/>
      <c r="GQY703" s="416"/>
      <c r="GQZ703" s="416"/>
      <c r="GRA703" s="416"/>
      <c r="GRB703" s="416"/>
      <c r="GRC703" s="416"/>
      <c r="GRD703" s="416"/>
      <c r="GRE703" s="416"/>
      <c r="GRF703" s="417"/>
      <c r="GRG703" s="417"/>
      <c r="GRH703" s="417"/>
      <c r="GRI703" s="417"/>
      <c r="GRJ703" s="417"/>
      <c r="GRK703" s="417"/>
      <c r="GRL703" s="417"/>
      <c r="GRM703" s="417"/>
      <c r="GRN703" s="417"/>
      <c r="GRO703" s="417"/>
      <c r="GRP703" s="417"/>
      <c r="GRQ703" s="417"/>
      <c r="GRR703" s="417"/>
      <c r="GRS703" s="417"/>
      <c r="GRT703" s="417"/>
      <c r="GRU703" s="417"/>
      <c r="GRV703" s="417"/>
      <c r="GRW703" s="417"/>
      <c r="GRX703" s="417"/>
      <c r="GRY703" s="417"/>
      <c r="GRZ703" s="417"/>
      <c r="GSA703" s="417"/>
      <c r="GSB703" s="417"/>
      <c r="GSC703" s="417"/>
      <c r="GSD703" s="418"/>
      <c r="GSE703" s="418"/>
      <c r="GSF703" s="418"/>
      <c r="GSG703" s="418"/>
      <c r="GSH703" s="418"/>
      <c r="GSI703" s="417"/>
      <c r="GSJ703" s="417"/>
      <c r="GSK703" s="418"/>
      <c r="GSL703" s="418"/>
      <c r="GSM703" s="417"/>
      <c r="GSN703" s="417"/>
      <c r="GSO703" s="418"/>
      <c r="GSP703" s="418"/>
      <c r="GSQ703" s="417"/>
      <c r="GSR703" s="417"/>
      <c r="GSS703" s="417"/>
      <c r="GST703" s="417"/>
      <c r="GSU703" s="417"/>
      <c r="GSV703" s="417"/>
      <c r="GSW703" s="417"/>
      <c r="GSX703" s="418"/>
      <c r="GSY703" s="418"/>
      <c r="GSZ703" s="417"/>
      <c r="GTA703" s="417"/>
      <c r="GTB703" s="418"/>
      <c r="GTC703" s="418"/>
      <c r="GTD703" s="417"/>
      <c r="GTE703" s="417"/>
      <c r="GTF703" s="417"/>
      <c r="GTG703" s="417"/>
      <c r="GTH703" s="417"/>
      <c r="GTI703" s="411"/>
      <c r="GTJ703" s="443"/>
      <c r="GTK703" s="417"/>
      <c r="GTL703" s="417"/>
      <c r="GTM703" s="417"/>
      <c r="GTN703" s="417"/>
      <c r="GTO703" s="417"/>
      <c r="GTP703" s="417"/>
      <c r="GTQ703" s="417"/>
      <c r="GTR703" s="416"/>
      <c r="GTS703" s="416"/>
      <c r="GTT703" s="416"/>
      <c r="GTU703" s="416"/>
      <c r="GTV703" s="416"/>
      <c r="GTW703" s="416"/>
      <c r="GTX703" s="416"/>
      <c r="GTY703" s="416"/>
      <c r="GTZ703" s="416"/>
      <c r="GUA703" s="416"/>
      <c r="GUB703" s="416"/>
      <c r="GUC703" s="416"/>
      <c r="GUD703" s="416"/>
      <c r="GUE703" s="416"/>
      <c r="GUF703" s="416"/>
      <c r="GUG703" s="416"/>
      <c r="GUH703" s="416"/>
      <c r="GUI703" s="416"/>
      <c r="GUJ703" s="416"/>
      <c r="GUK703" s="416"/>
      <c r="GUL703" s="416"/>
      <c r="GUM703" s="416"/>
      <c r="GUN703" s="416"/>
      <c r="GUO703" s="416"/>
      <c r="GUP703" s="416"/>
      <c r="GUQ703" s="416"/>
      <c r="GUR703" s="416"/>
      <c r="GUS703" s="416"/>
      <c r="GUT703" s="416"/>
      <c r="GUU703" s="416"/>
      <c r="GUV703" s="416"/>
      <c r="GUW703" s="416"/>
      <c r="GUX703" s="416"/>
      <c r="GUY703" s="416"/>
      <c r="GUZ703" s="416"/>
      <c r="GVA703" s="416"/>
      <c r="GVB703" s="416"/>
      <c r="GVC703" s="416"/>
      <c r="GVD703" s="416"/>
      <c r="GVE703" s="416"/>
      <c r="GVF703" s="416"/>
      <c r="GVG703" s="416"/>
      <c r="GVH703" s="416"/>
      <c r="GVI703" s="416"/>
      <c r="GVJ703" s="417"/>
      <c r="GVK703" s="417"/>
      <c r="GVL703" s="417"/>
      <c r="GVM703" s="417"/>
      <c r="GVN703" s="417"/>
      <c r="GVO703" s="417"/>
      <c r="GVP703" s="417"/>
      <c r="GVQ703" s="417"/>
      <c r="GVR703" s="417"/>
      <c r="GVS703" s="417"/>
      <c r="GVT703" s="417"/>
      <c r="GVU703" s="417"/>
      <c r="GVV703" s="417"/>
      <c r="GVW703" s="417"/>
      <c r="GVX703" s="417"/>
      <c r="GVY703" s="417"/>
      <c r="GVZ703" s="417"/>
      <c r="GWA703" s="417"/>
      <c r="GWB703" s="417"/>
      <c r="GWC703" s="417"/>
      <c r="GWD703" s="417"/>
      <c r="GWE703" s="417"/>
      <c r="GWF703" s="417"/>
      <c r="GWG703" s="417"/>
      <c r="GWH703" s="418"/>
      <c r="GWI703" s="418"/>
      <c r="GWJ703" s="418"/>
      <c r="GWK703" s="418"/>
      <c r="GWL703" s="418"/>
      <c r="GWM703" s="417"/>
      <c r="GWN703" s="417"/>
      <c r="GWO703" s="418"/>
      <c r="GWP703" s="418"/>
      <c r="GWQ703" s="417"/>
      <c r="GWR703" s="417"/>
      <c r="GWS703" s="418"/>
      <c r="GWT703" s="418"/>
      <c r="GWU703" s="417"/>
      <c r="GWV703" s="417"/>
      <c r="GWW703" s="417"/>
      <c r="GWX703" s="417"/>
      <c r="GWY703" s="417"/>
      <c r="GWZ703" s="417"/>
      <c r="GXA703" s="417"/>
      <c r="GXB703" s="418"/>
      <c r="GXC703" s="418"/>
      <c r="GXD703" s="417"/>
      <c r="GXE703" s="417"/>
      <c r="GXF703" s="418"/>
      <c r="GXG703" s="418"/>
      <c r="GXH703" s="417"/>
      <c r="GXI703" s="417"/>
      <c r="GXJ703" s="417"/>
      <c r="GXK703" s="417"/>
      <c r="GXL703" s="417"/>
      <c r="GXM703" s="411"/>
      <c r="GXN703" s="443"/>
      <c r="GXO703" s="417"/>
      <c r="GXP703" s="417"/>
      <c r="GXQ703" s="417"/>
      <c r="GXR703" s="417"/>
      <c r="GXS703" s="417"/>
      <c r="GXT703" s="417"/>
      <c r="GXU703" s="417"/>
      <c r="GXV703" s="416"/>
      <c r="GXW703" s="416"/>
      <c r="GXX703" s="416"/>
      <c r="GXY703" s="416"/>
      <c r="GXZ703" s="416"/>
      <c r="GYA703" s="416"/>
      <c r="GYB703" s="416"/>
      <c r="GYC703" s="416"/>
      <c r="GYD703" s="416"/>
      <c r="GYE703" s="416"/>
      <c r="GYF703" s="416"/>
      <c r="GYG703" s="416"/>
      <c r="GYH703" s="416"/>
      <c r="GYI703" s="416"/>
      <c r="GYJ703" s="416"/>
      <c r="GYK703" s="416"/>
      <c r="GYL703" s="416"/>
      <c r="GYM703" s="416"/>
      <c r="GYN703" s="416"/>
      <c r="GYO703" s="416"/>
      <c r="GYP703" s="416"/>
      <c r="GYQ703" s="416"/>
      <c r="GYR703" s="416"/>
      <c r="GYS703" s="416"/>
      <c r="GYT703" s="416"/>
      <c r="GYU703" s="416"/>
      <c r="GYV703" s="416"/>
      <c r="GYW703" s="416"/>
      <c r="GYX703" s="416"/>
      <c r="GYY703" s="416"/>
      <c r="GYZ703" s="416"/>
      <c r="GZA703" s="416"/>
      <c r="GZB703" s="416"/>
      <c r="GZC703" s="416"/>
      <c r="GZD703" s="416"/>
      <c r="GZE703" s="416"/>
      <c r="GZF703" s="416"/>
      <c r="GZG703" s="416"/>
      <c r="GZH703" s="416"/>
      <c r="GZI703" s="416"/>
      <c r="GZJ703" s="416"/>
      <c r="GZK703" s="416"/>
      <c r="GZL703" s="416"/>
      <c r="GZM703" s="416"/>
      <c r="GZN703" s="417"/>
      <c r="GZO703" s="417"/>
      <c r="GZP703" s="417"/>
      <c r="GZQ703" s="417"/>
      <c r="GZR703" s="417"/>
      <c r="GZS703" s="417"/>
      <c r="GZT703" s="417"/>
      <c r="GZU703" s="417"/>
      <c r="GZV703" s="417"/>
      <c r="GZW703" s="417"/>
      <c r="GZX703" s="417"/>
      <c r="GZY703" s="417"/>
      <c r="GZZ703" s="417"/>
      <c r="HAA703" s="417"/>
      <c r="HAB703" s="417"/>
      <c r="HAC703" s="417"/>
      <c r="HAD703" s="417"/>
      <c r="HAE703" s="417"/>
      <c r="HAF703" s="417"/>
      <c r="HAG703" s="417"/>
      <c r="HAH703" s="417"/>
      <c r="HAI703" s="417"/>
      <c r="HAJ703" s="417"/>
      <c r="HAK703" s="417"/>
      <c r="HAL703" s="418"/>
      <c r="HAM703" s="418"/>
      <c r="HAN703" s="418"/>
      <c r="HAO703" s="418"/>
      <c r="HAP703" s="418"/>
      <c r="HAQ703" s="417"/>
      <c r="HAR703" s="417"/>
      <c r="HAS703" s="418"/>
      <c r="HAT703" s="418"/>
      <c r="HAU703" s="417"/>
      <c r="HAV703" s="417"/>
      <c r="HAW703" s="418"/>
      <c r="HAX703" s="418"/>
      <c r="HAY703" s="417"/>
      <c r="HAZ703" s="417"/>
      <c r="HBA703" s="417"/>
      <c r="HBB703" s="417"/>
      <c r="HBC703" s="417"/>
      <c r="HBD703" s="417"/>
      <c r="HBE703" s="417"/>
      <c r="HBF703" s="418"/>
      <c r="HBG703" s="418"/>
      <c r="HBH703" s="417"/>
      <c r="HBI703" s="417"/>
      <c r="HBJ703" s="418"/>
      <c r="HBK703" s="418"/>
      <c r="HBL703" s="417"/>
      <c r="HBM703" s="417"/>
      <c r="HBN703" s="417"/>
      <c r="HBO703" s="417"/>
      <c r="HBP703" s="417"/>
      <c r="HBQ703" s="411"/>
      <c r="HBR703" s="443"/>
      <c r="HBS703" s="417"/>
      <c r="HBT703" s="417"/>
      <c r="HBU703" s="417"/>
      <c r="HBV703" s="417"/>
      <c r="HBW703" s="417"/>
      <c r="HBX703" s="417"/>
      <c r="HBY703" s="417"/>
      <c r="HBZ703" s="416"/>
      <c r="HCA703" s="416"/>
      <c r="HCB703" s="416"/>
      <c r="HCC703" s="416"/>
      <c r="HCD703" s="416"/>
      <c r="HCE703" s="416"/>
      <c r="HCF703" s="416"/>
      <c r="HCG703" s="416"/>
      <c r="HCH703" s="416"/>
      <c r="HCI703" s="416"/>
      <c r="HCJ703" s="416"/>
      <c r="HCK703" s="416"/>
      <c r="HCL703" s="416"/>
      <c r="HCM703" s="416"/>
      <c r="HCN703" s="416"/>
      <c r="HCO703" s="416"/>
      <c r="HCP703" s="416"/>
      <c r="HCQ703" s="416"/>
      <c r="HCR703" s="416"/>
      <c r="HCS703" s="416"/>
      <c r="HCT703" s="416"/>
      <c r="HCU703" s="416"/>
      <c r="HCV703" s="416"/>
      <c r="HCW703" s="416"/>
      <c r="HCX703" s="416"/>
      <c r="HCY703" s="416"/>
      <c r="HCZ703" s="416"/>
      <c r="HDA703" s="416"/>
      <c r="HDB703" s="416"/>
      <c r="HDC703" s="416"/>
      <c r="HDD703" s="416"/>
      <c r="HDE703" s="416"/>
      <c r="HDF703" s="416"/>
      <c r="HDG703" s="416"/>
      <c r="HDH703" s="416"/>
      <c r="HDI703" s="416"/>
      <c r="HDJ703" s="416"/>
      <c r="HDK703" s="416"/>
      <c r="HDL703" s="416"/>
      <c r="HDM703" s="416"/>
      <c r="HDN703" s="416"/>
      <c r="HDO703" s="416"/>
      <c r="HDP703" s="416"/>
      <c r="HDQ703" s="416"/>
      <c r="HDR703" s="417"/>
      <c r="HDS703" s="417"/>
      <c r="HDT703" s="417"/>
      <c r="HDU703" s="417"/>
      <c r="HDV703" s="417"/>
      <c r="HDW703" s="417"/>
      <c r="HDX703" s="417"/>
      <c r="HDY703" s="417"/>
      <c r="HDZ703" s="417"/>
      <c r="HEA703" s="417"/>
      <c r="HEB703" s="417"/>
      <c r="HEC703" s="417"/>
      <c r="HED703" s="417"/>
      <c r="HEE703" s="417"/>
      <c r="HEF703" s="417"/>
      <c r="HEG703" s="417"/>
      <c r="HEH703" s="417"/>
      <c r="HEI703" s="417"/>
      <c r="HEJ703" s="417"/>
      <c r="HEK703" s="417"/>
      <c r="HEL703" s="417"/>
      <c r="HEM703" s="417"/>
      <c r="HEN703" s="417"/>
      <c r="HEO703" s="417"/>
      <c r="HEP703" s="418"/>
      <c r="HEQ703" s="418"/>
      <c r="HER703" s="418"/>
      <c r="HES703" s="418"/>
      <c r="HET703" s="418"/>
      <c r="HEU703" s="417"/>
      <c r="HEV703" s="417"/>
      <c r="HEW703" s="418"/>
      <c r="HEX703" s="418"/>
      <c r="HEY703" s="417"/>
      <c r="HEZ703" s="417"/>
      <c r="HFA703" s="418"/>
      <c r="HFB703" s="418"/>
      <c r="HFC703" s="417"/>
      <c r="HFD703" s="417"/>
      <c r="HFE703" s="417"/>
      <c r="HFF703" s="417"/>
      <c r="HFG703" s="417"/>
      <c r="HFH703" s="417"/>
      <c r="HFI703" s="417"/>
      <c r="HFJ703" s="418"/>
      <c r="HFK703" s="418"/>
      <c r="HFL703" s="417"/>
      <c r="HFM703" s="417"/>
      <c r="HFN703" s="418"/>
      <c r="HFO703" s="418"/>
      <c r="HFP703" s="417"/>
      <c r="HFQ703" s="417"/>
      <c r="HFR703" s="417"/>
      <c r="HFS703" s="417"/>
      <c r="HFT703" s="417"/>
      <c r="HFU703" s="411"/>
      <c r="HFV703" s="443"/>
      <c r="HFW703" s="417"/>
      <c r="HFX703" s="417"/>
      <c r="HFY703" s="417"/>
      <c r="HFZ703" s="417"/>
      <c r="HGA703" s="417"/>
      <c r="HGB703" s="417"/>
      <c r="HGC703" s="417"/>
      <c r="HGD703" s="416"/>
      <c r="HGE703" s="416"/>
      <c r="HGF703" s="416"/>
      <c r="HGG703" s="416"/>
      <c r="HGH703" s="416"/>
      <c r="HGI703" s="416"/>
      <c r="HGJ703" s="416"/>
      <c r="HGK703" s="416"/>
      <c r="HGL703" s="416"/>
      <c r="HGM703" s="416"/>
      <c r="HGN703" s="416"/>
      <c r="HGO703" s="416"/>
      <c r="HGP703" s="416"/>
      <c r="HGQ703" s="416"/>
      <c r="HGR703" s="416"/>
      <c r="HGS703" s="416"/>
      <c r="HGT703" s="416"/>
      <c r="HGU703" s="416"/>
      <c r="HGV703" s="416"/>
      <c r="HGW703" s="416"/>
      <c r="HGX703" s="416"/>
      <c r="HGY703" s="416"/>
      <c r="HGZ703" s="416"/>
      <c r="HHA703" s="416"/>
      <c r="HHB703" s="416"/>
      <c r="HHC703" s="416"/>
      <c r="HHD703" s="416"/>
      <c r="HHE703" s="416"/>
      <c r="HHF703" s="416"/>
      <c r="HHG703" s="416"/>
      <c r="HHH703" s="416"/>
      <c r="HHI703" s="416"/>
      <c r="HHJ703" s="416"/>
      <c r="HHK703" s="416"/>
      <c r="HHL703" s="416"/>
      <c r="HHM703" s="416"/>
      <c r="HHN703" s="416"/>
      <c r="HHO703" s="416"/>
      <c r="HHP703" s="416"/>
      <c r="HHQ703" s="416"/>
      <c r="HHR703" s="416"/>
      <c r="HHS703" s="416"/>
      <c r="HHT703" s="416"/>
      <c r="HHU703" s="416"/>
      <c r="HHV703" s="417"/>
      <c r="HHW703" s="417"/>
      <c r="HHX703" s="417"/>
      <c r="HHY703" s="417"/>
      <c r="HHZ703" s="417"/>
      <c r="HIA703" s="417"/>
      <c r="HIB703" s="417"/>
      <c r="HIC703" s="417"/>
      <c r="HID703" s="417"/>
      <c r="HIE703" s="417"/>
      <c r="HIF703" s="417"/>
      <c r="HIG703" s="417"/>
      <c r="HIH703" s="417"/>
      <c r="HII703" s="417"/>
      <c r="HIJ703" s="417"/>
      <c r="HIK703" s="417"/>
      <c r="HIL703" s="417"/>
      <c r="HIM703" s="417"/>
      <c r="HIN703" s="417"/>
      <c r="HIO703" s="417"/>
      <c r="HIP703" s="417"/>
      <c r="HIQ703" s="417"/>
      <c r="HIR703" s="417"/>
      <c r="HIS703" s="417"/>
      <c r="HIT703" s="418"/>
      <c r="HIU703" s="418"/>
      <c r="HIV703" s="418"/>
      <c r="HIW703" s="418"/>
      <c r="HIX703" s="418"/>
      <c r="HIY703" s="417"/>
      <c r="HIZ703" s="417"/>
      <c r="HJA703" s="418"/>
      <c r="HJB703" s="418"/>
      <c r="HJC703" s="417"/>
      <c r="HJD703" s="417"/>
      <c r="HJE703" s="418"/>
      <c r="HJF703" s="418"/>
      <c r="HJG703" s="417"/>
      <c r="HJH703" s="417"/>
      <c r="HJI703" s="417"/>
      <c r="HJJ703" s="417"/>
      <c r="HJK703" s="417"/>
      <c r="HJL703" s="417"/>
      <c r="HJM703" s="417"/>
      <c r="HJN703" s="418"/>
      <c r="HJO703" s="418"/>
      <c r="HJP703" s="417"/>
      <c r="HJQ703" s="417"/>
      <c r="HJR703" s="418"/>
      <c r="HJS703" s="418"/>
      <c r="HJT703" s="417"/>
      <c r="HJU703" s="417"/>
      <c r="HJV703" s="417"/>
      <c r="HJW703" s="417"/>
      <c r="HJX703" s="417"/>
      <c r="HJY703" s="411"/>
      <c r="HJZ703" s="443"/>
      <c r="HKA703" s="417"/>
      <c r="HKB703" s="417"/>
      <c r="HKC703" s="417"/>
      <c r="HKD703" s="417"/>
      <c r="HKE703" s="417"/>
      <c r="HKF703" s="417"/>
      <c r="HKG703" s="417"/>
      <c r="HKH703" s="416"/>
      <c r="HKI703" s="416"/>
      <c r="HKJ703" s="416"/>
      <c r="HKK703" s="416"/>
      <c r="HKL703" s="416"/>
      <c r="HKM703" s="416"/>
      <c r="HKN703" s="416"/>
      <c r="HKO703" s="416"/>
      <c r="HKP703" s="416"/>
      <c r="HKQ703" s="416"/>
      <c r="HKR703" s="416"/>
      <c r="HKS703" s="416"/>
      <c r="HKT703" s="416"/>
      <c r="HKU703" s="416"/>
      <c r="HKV703" s="416"/>
      <c r="HKW703" s="416"/>
      <c r="HKX703" s="416"/>
      <c r="HKY703" s="416"/>
      <c r="HKZ703" s="416"/>
      <c r="HLA703" s="416"/>
      <c r="HLB703" s="416"/>
      <c r="HLC703" s="416"/>
      <c r="HLD703" s="416"/>
      <c r="HLE703" s="416"/>
      <c r="HLF703" s="416"/>
      <c r="HLG703" s="416"/>
      <c r="HLH703" s="416"/>
      <c r="HLI703" s="416"/>
      <c r="HLJ703" s="416"/>
      <c r="HLK703" s="416"/>
      <c r="HLL703" s="416"/>
      <c r="HLM703" s="416"/>
      <c r="HLN703" s="416"/>
      <c r="HLO703" s="416"/>
      <c r="HLP703" s="416"/>
      <c r="HLQ703" s="416"/>
      <c r="HLR703" s="416"/>
      <c r="HLS703" s="416"/>
      <c r="HLT703" s="416"/>
      <c r="HLU703" s="416"/>
      <c r="HLV703" s="416"/>
      <c r="HLW703" s="416"/>
      <c r="HLX703" s="416"/>
      <c r="HLY703" s="416"/>
      <c r="HLZ703" s="417"/>
      <c r="HMA703" s="417"/>
      <c r="HMB703" s="417"/>
      <c r="HMC703" s="417"/>
      <c r="HMD703" s="417"/>
      <c r="HME703" s="417"/>
      <c r="HMF703" s="417"/>
      <c r="HMG703" s="417"/>
      <c r="HMH703" s="417"/>
      <c r="HMI703" s="417"/>
      <c r="HMJ703" s="417"/>
      <c r="HMK703" s="417"/>
      <c r="HML703" s="417"/>
      <c r="HMM703" s="417"/>
      <c r="HMN703" s="417"/>
      <c r="HMO703" s="417"/>
      <c r="HMP703" s="417"/>
      <c r="HMQ703" s="417"/>
      <c r="HMR703" s="417"/>
      <c r="HMS703" s="417"/>
      <c r="HMT703" s="417"/>
      <c r="HMU703" s="417"/>
      <c r="HMV703" s="417"/>
      <c r="HMW703" s="417"/>
      <c r="HMX703" s="418"/>
      <c r="HMY703" s="418"/>
      <c r="HMZ703" s="418"/>
      <c r="HNA703" s="418"/>
      <c r="HNB703" s="418"/>
      <c r="HNC703" s="417"/>
      <c r="HND703" s="417"/>
      <c r="HNE703" s="418"/>
      <c r="HNF703" s="418"/>
      <c r="HNG703" s="417"/>
      <c r="HNH703" s="417"/>
      <c r="HNI703" s="418"/>
      <c r="HNJ703" s="418"/>
      <c r="HNK703" s="417"/>
      <c r="HNL703" s="417"/>
      <c r="HNM703" s="417"/>
      <c r="HNN703" s="417"/>
      <c r="HNO703" s="417"/>
      <c r="HNP703" s="417"/>
      <c r="HNQ703" s="417"/>
      <c r="HNR703" s="418"/>
      <c r="HNS703" s="418"/>
      <c r="HNT703" s="417"/>
      <c r="HNU703" s="417"/>
      <c r="HNV703" s="418"/>
      <c r="HNW703" s="418"/>
      <c r="HNX703" s="417"/>
      <c r="HNY703" s="417"/>
      <c r="HNZ703" s="417"/>
      <c r="HOA703" s="417"/>
      <c r="HOB703" s="417"/>
      <c r="HOC703" s="411"/>
      <c r="HOD703" s="443"/>
      <c r="HOE703" s="417"/>
      <c r="HOF703" s="417"/>
      <c r="HOG703" s="417"/>
      <c r="HOH703" s="417"/>
      <c r="HOI703" s="417"/>
      <c r="HOJ703" s="417"/>
      <c r="HOK703" s="417"/>
      <c r="HOL703" s="416"/>
      <c r="HOM703" s="416"/>
      <c r="HON703" s="416"/>
      <c r="HOO703" s="416"/>
      <c r="HOP703" s="416"/>
      <c r="HOQ703" s="416"/>
      <c r="HOR703" s="416"/>
      <c r="HOS703" s="416"/>
      <c r="HOT703" s="416"/>
      <c r="HOU703" s="416"/>
      <c r="HOV703" s="416"/>
      <c r="HOW703" s="416"/>
      <c r="HOX703" s="416"/>
      <c r="HOY703" s="416"/>
      <c r="HOZ703" s="416"/>
      <c r="HPA703" s="416"/>
      <c r="HPB703" s="416"/>
      <c r="HPC703" s="416"/>
      <c r="HPD703" s="416"/>
      <c r="HPE703" s="416"/>
      <c r="HPF703" s="416"/>
      <c r="HPG703" s="416"/>
      <c r="HPH703" s="416"/>
      <c r="HPI703" s="416"/>
      <c r="HPJ703" s="416"/>
      <c r="HPK703" s="416"/>
      <c r="HPL703" s="416"/>
      <c r="HPM703" s="416"/>
      <c r="HPN703" s="416"/>
      <c r="HPO703" s="416"/>
      <c r="HPP703" s="416"/>
      <c r="HPQ703" s="416"/>
      <c r="HPR703" s="416"/>
      <c r="HPS703" s="416"/>
      <c r="HPT703" s="416"/>
      <c r="HPU703" s="416"/>
      <c r="HPV703" s="416"/>
      <c r="HPW703" s="416"/>
      <c r="HPX703" s="416"/>
      <c r="HPY703" s="416"/>
      <c r="HPZ703" s="416"/>
      <c r="HQA703" s="416"/>
      <c r="HQB703" s="416"/>
      <c r="HQC703" s="416"/>
      <c r="HQD703" s="417"/>
      <c r="HQE703" s="417"/>
      <c r="HQF703" s="417"/>
      <c r="HQG703" s="417"/>
      <c r="HQH703" s="417"/>
      <c r="HQI703" s="417"/>
      <c r="HQJ703" s="417"/>
      <c r="HQK703" s="417"/>
      <c r="HQL703" s="417"/>
      <c r="HQM703" s="417"/>
      <c r="HQN703" s="417"/>
      <c r="HQO703" s="417"/>
      <c r="HQP703" s="417"/>
      <c r="HQQ703" s="417"/>
      <c r="HQR703" s="417"/>
      <c r="HQS703" s="417"/>
      <c r="HQT703" s="417"/>
      <c r="HQU703" s="417"/>
      <c r="HQV703" s="417"/>
      <c r="HQW703" s="417"/>
      <c r="HQX703" s="417"/>
      <c r="HQY703" s="417"/>
      <c r="HQZ703" s="417"/>
      <c r="HRA703" s="417"/>
      <c r="HRB703" s="418"/>
      <c r="HRC703" s="418"/>
      <c r="HRD703" s="418"/>
      <c r="HRE703" s="418"/>
      <c r="HRF703" s="418"/>
      <c r="HRG703" s="417"/>
      <c r="HRH703" s="417"/>
      <c r="HRI703" s="418"/>
      <c r="HRJ703" s="418"/>
      <c r="HRK703" s="417"/>
      <c r="HRL703" s="417"/>
      <c r="HRM703" s="418"/>
      <c r="HRN703" s="418"/>
      <c r="HRO703" s="417"/>
      <c r="HRP703" s="417"/>
      <c r="HRQ703" s="417"/>
      <c r="HRR703" s="417"/>
      <c r="HRS703" s="417"/>
      <c r="HRT703" s="417"/>
      <c r="HRU703" s="417"/>
      <c r="HRV703" s="418"/>
      <c r="HRW703" s="418"/>
      <c r="HRX703" s="417"/>
      <c r="HRY703" s="417"/>
      <c r="HRZ703" s="418"/>
      <c r="HSA703" s="418"/>
      <c r="HSB703" s="417"/>
      <c r="HSC703" s="417"/>
      <c r="HSD703" s="417"/>
      <c r="HSE703" s="417"/>
      <c r="HSF703" s="417"/>
      <c r="HSG703" s="411"/>
      <c r="HSH703" s="443"/>
      <c r="HSI703" s="417"/>
      <c r="HSJ703" s="417"/>
      <c r="HSK703" s="417"/>
      <c r="HSL703" s="417"/>
      <c r="HSM703" s="417"/>
      <c r="HSN703" s="417"/>
      <c r="HSO703" s="417"/>
      <c r="HSP703" s="416"/>
      <c r="HSQ703" s="416"/>
      <c r="HSR703" s="416"/>
      <c r="HSS703" s="416"/>
      <c r="HST703" s="416"/>
      <c r="HSU703" s="416"/>
      <c r="HSV703" s="416"/>
      <c r="HSW703" s="416"/>
      <c r="HSX703" s="416"/>
      <c r="HSY703" s="416"/>
      <c r="HSZ703" s="416"/>
      <c r="HTA703" s="416"/>
      <c r="HTB703" s="416"/>
      <c r="HTC703" s="416"/>
      <c r="HTD703" s="416"/>
      <c r="HTE703" s="416"/>
      <c r="HTF703" s="416"/>
      <c r="HTG703" s="416"/>
      <c r="HTH703" s="416"/>
      <c r="HTI703" s="416"/>
      <c r="HTJ703" s="416"/>
      <c r="HTK703" s="416"/>
      <c r="HTL703" s="416"/>
      <c r="HTM703" s="416"/>
      <c r="HTN703" s="416"/>
      <c r="HTO703" s="416"/>
      <c r="HTP703" s="416"/>
      <c r="HTQ703" s="416"/>
      <c r="HTR703" s="416"/>
      <c r="HTS703" s="416"/>
      <c r="HTT703" s="416"/>
      <c r="HTU703" s="416"/>
      <c r="HTV703" s="416"/>
      <c r="HTW703" s="416"/>
      <c r="HTX703" s="416"/>
      <c r="HTY703" s="416"/>
      <c r="HTZ703" s="416"/>
      <c r="HUA703" s="416"/>
      <c r="HUB703" s="416"/>
      <c r="HUC703" s="416"/>
      <c r="HUD703" s="416"/>
      <c r="HUE703" s="416"/>
      <c r="HUF703" s="416"/>
      <c r="HUG703" s="416"/>
      <c r="HUH703" s="417"/>
      <c r="HUI703" s="417"/>
      <c r="HUJ703" s="417"/>
      <c r="HUK703" s="417"/>
      <c r="HUL703" s="417"/>
      <c r="HUM703" s="417"/>
      <c r="HUN703" s="417"/>
      <c r="HUO703" s="417"/>
      <c r="HUP703" s="417"/>
      <c r="HUQ703" s="417"/>
      <c r="HUR703" s="417"/>
      <c r="HUS703" s="417"/>
      <c r="HUT703" s="417"/>
      <c r="HUU703" s="417"/>
      <c r="HUV703" s="417"/>
      <c r="HUW703" s="417"/>
      <c r="HUX703" s="417"/>
      <c r="HUY703" s="417"/>
      <c r="HUZ703" s="417"/>
      <c r="HVA703" s="417"/>
      <c r="HVB703" s="417"/>
      <c r="HVC703" s="417"/>
      <c r="HVD703" s="417"/>
      <c r="HVE703" s="417"/>
      <c r="HVF703" s="418"/>
      <c r="HVG703" s="418"/>
      <c r="HVH703" s="418"/>
      <c r="HVI703" s="418"/>
      <c r="HVJ703" s="418"/>
      <c r="HVK703" s="417"/>
      <c r="HVL703" s="417"/>
      <c r="HVM703" s="418"/>
      <c r="HVN703" s="418"/>
      <c r="HVO703" s="417"/>
      <c r="HVP703" s="417"/>
      <c r="HVQ703" s="418"/>
      <c r="HVR703" s="418"/>
      <c r="HVS703" s="417"/>
      <c r="HVT703" s="417"/>
      <c r="HVU703" s="417"/>
      <c r="HVV703" s="417"/>
      <c r="HVW703" s="417"/>
      <c r="HVX703" s="417"/>
      <c r="HVY703" s="417"/>
      <c r="HVZ703" s="418"/>
      <c r="HWA703" s="418"/>
      <c r="HWB703" s="417"/>
      <c r="HWC703" s="417"/>
      <c r="HWD703" s="418"/>
      <c r="HWE703" s="418"/>
      <c r="HWF703" s="417"/>
      <c r="HWG703" s="417"/>
      <c r="HWH703" s="417"/>
      <c r="HWI703" s="417"/>
      <c r="HWJ703" s="417"/>
      <c r="HWK703" s="411"/>
      <c r="HWL703" s="443"/>
      <c r="HWM703" s="417"/>
      <c r="HWN703" s="417"/>
      <c r="HWO703" s="417"/>
      <c r="HWP703" s="417"/>
      <c r="HWQ703" s="417"/>
      <c r="HWR703" s="417"/>
      <c r="HWS703" s="417"/>
      <c r="HWT703" s="416"/>
      <c r="HWU703" s="416"/>
      <c r="HWV703" s="416"/>
      <c r="HWW703" s="416"/>
      <c r="HWX703" s="416"/>
      <c r="HWY703" s="416"/>
      <c r="HWZ703" s="416"/>
      <c r="HXA703" s="416"/>
      <c r="HXB703" s="416"/>
      <c r="HXC703" s="416"/>
      <c r="HXD703" s="416"/>
      <c r="HXE703" s="416"/>
      <c r="HXF703" s="416"/>
      <c r="HXG703" s="416"/>
      <c r="HXH703" s="416"/>
      <c r="HXI703" s="416"/>
      <c r="HXJ703" s="416"/>
      <c r="HXK703" s="416"/>
      <c r="HXL703" s="416"/>
      <c r="HXM703" s="416"/>
      <c r="HXN703" s="416"/>
      <c r="HXO703" s="416"/>
      <c r="HXP703" s="416"/>
      <c r="HXQ703" s="416"/>
      <c r="HXR703" s="416"/>
      <c r="HXS703" s="416"/>
      <c r="HXT703" s="416"/>
      <c r="HXU703" s="416"/>
      <c r="HXV703" s="416"/>
      <c r="HXW703" s="416"/>
      <c r="HXX703" s="416"/>
      <c r="HXY703" s="416"/>
      <c r="HXZ703" s="416"/>
      <c r="HYA703" s="416"/>
      <c r="HYB703" s="416"/>
      <c r="HYC703" s="416"/>
      <c r="HYD703" s="416"/>
      <c r="HYE703" s="416"/>
      <c r="HYF703" s="416"/>
      <c r="HYG703" s="416"/>
      <c r="HYH703" s="416"/>
      <c r="HYI703" s="416"/>
      <c r="HYJ703" s="416"/>
      <c r="HYK703" s="416"/>
      <c r="HYL703" s="417"/>
      <c r="HYM703" s="417"/>
      <c r="HYN703" s="417"/>
      <c r="HYO703" s="417"/>
      <c r="HYP703" s="417"/>
      <c r="HYQ703" s="417"/>
      <c r="HYR703" s="417"/>
      <c r="HYS703" s="417"/>
      <c r="HYT703" s="417"/>
      <c r="HYU703" s="417"/>
      <c r="HYV703" s="417"/>
      <c r="HYW703" s="417"/>
      <c r="HYX703" s="417"/>
      <c r="HYY703" s="417"/>
      <c r="HYZ703" s="417"/>
      <c r="HZA703" s="417"/>
      <c r="HZB703" s="417"/>
      <c r="HZC703" s="417"/>
      <c r="HZD703" s="417"/>
      <c r="HZE703" s="417"/>
      <c r="HZF703" s="417"/>
      <c r="HZG703" s="417"/>
      <c r="HZH703" s="417"/>
      <c r="HZI703" s="417"/>
      <c r="HZJ703" s="418"/>
      <c r="HZK703" s="418"/>
      <c r="HZL703" s="418"/>
      <c r="HZM703" s="418"/>
      <c r="HZN703" s="418"/>
      <c r="HZO703" s="417"/>
      <c r="HZP703" s="417"/>
      <c r="HZQ703" s="418"/>
      <c r="HZR703" s="418"/>
      <c r="HZS703" s="417"/>
      <c r="HZT703" s="417"/>
      <c r="HZU703" s="418"/>
      <c r="HZV703" s="418"/>
      <c r="HZW703" s="417"/>
      <c r="HZX703" s="417"/>
      <c r="HZY703" s="417"/>
      <c r="HZZ703" s="417"/>
      <c r="IAA703" s="417"/>
      <c r="IAB703" s="417"/>
      <c r="IAC703" s="417"/>
      <c r="IAD703" s="418"/>
      <c r="IAE703" s="418"/>
      <c r="IAF703" s="417"/>
      <c r="IAG703" s="417"/>
      <c r="IAH703" s="418"/>
      <c r="IAI703" s="418"/>
      <c r="IAJ703" s="417"/>
      <c r="IAK703" s="417"/>
      <c r="IAL703" s="417"/>
      <c r="IAM703" s="417"/>
      <c r="IAN703" s="417"/>
      <c r="IAO703" s="411"/>
      <c r="IAP703" s="443"/>
      <c r="IAQ703" s="417"/>
      <c r="IAR703" s="417"/>
      <c r="IAS703" s="417"/>
      <c r="IAT703" s="417"/>
      <c r="IAU703" s="417"/>
      <c r="IAV703" s="417"/>
      <c r="IAW703" s="417"/>
      <c r="IAX703" s="416"/>
      <c r="IAY703" s="416"/>
      <c r="IAZ703" s="416"/>
      <c r="IBA703" s="416"/>
      <c r="IBB703" s="416"/>
      <c r="IBC703" s="416"/>
      <c r="IBD703" s="416"/>
      <c r="IBE703" s="416"/>
      <c r="IBF703" s="416"/>
      <c r="IBG703" s="416"/>
      <c r="IBH703" s="416"/>
      <c r="IBI703" s="416"/>
      <c r="IBJ703" s="416"/>
      <c r="IBK703" s="416"/>
      <c r="IBL703" s="416"/>
      <c r="IBM703" s="416"/>
      <c r="IBN703" s="416"/>
      <c r="IBO703" s="416"/>
      <c r="IBP703" s="416"/>
      <c r="IBQ703" s="416"/>
      <c r="IBR703" s="416"/>
      <c r="IBS703" s="416"/>
      <c r="IBT703" s="416"/>
      <c r="IBU703" s="416"/>
      <c r="IBV703" s="416"/>
      <c r="IBW703" s="416"/>
      <c r="IBX703" s="416"/>
      <c r="IBY703" s="416"/>
      <c r="IBZ703" s="416"/>
      <c r="ICA703" s="416"/>
      <c r="ICB703" s="416"/>
      <c r="ICC703" s="416"/>
      <c r="ICD703" s="416"/>
      <c r="ICE703" s="416"/>
      <c r="ICF703" s="416"/>
      <c r="ICG703" s="416"/>
      <c r="ICH703" s="416"/>
      <c r="ICI703" s="416"/>
      <c r="ICJ703" s="416"/>
      <c r="ICK703" s="416"/>
      <c r="ICL703" s="416"/>
      <c r="ICM703" s="416"/>
      <c r="ICN703" s="416"/>
      <c r="ICO703" s="416"/>
      <c r="ICP703" s="417"/>
      <c r="ICQ703" s="417"/>
      <c r="ICR703" s="417"/>
      <c r="ICS703" s="417"/>
      <c r="ICT703" s="417"/>
      <c r="ICU703" s="417"/>
      <c r="ICV703" s="417"/>
      <c r="ICW703" s="417"/>
      <c r="ICX703" s="417"/>
      <c r="ICY703" s="417"/>
      <c r="ICZ703" s="417"/>
      <c r="IDA703" s="417"/>
      <c r="IDB703" s="417"/>
      <c r="IDC703" s="417"/>
      <c r="IDD703" s="417"/>
      <c r="IDE703" s="417"/>
      <c r="IDF703" s="417"/>
      <c r="IDG703" s="417"/>
      <c r="IDH703" s="417"/>
      <c r="IDI703" s="417"/>
      <c r="IDJ703" s="417"/>
      <c r="IDK703" s="417"/>
      <c r="IDL703" s="417"/>
      <c r="IDM703" s="417"/>
      <c r="IDN703" s="418"/>
      <c r="IDO703" s="418"/>
      <c r="IDP703" s="418"/>
      <c r="IDQ703" s="418"/>
      <c r="IDR703" s="418"/>
      <c r="IDS703" s="417"/>
      <c r="IDT703" s="417"/>
      <c r="IDU703" s="418"/>
      <c r="IDV703" s="418"/>
      <c r="IDW703" s="417"/>
      <c r="IDX703" s="417"/>
      <c r="IDY703" s="418"/>
      <c r="IDZ703" s="418"/>
      <c r="IEA703" s="417"/>
      <c r="IEB703" s="417"/>
      <c r="IEC703" s="417"/>
      <c r="IED703" s="417"/>
      <c r="IEE703" s="417"/>
      <c r="IEF703" s="417"/>
      <c r="IEG703" s="417"/>
      <c r="IEH703" s="418"/>
      <c r="IEI703" s="418"/>
      <c r="IEJ703" s="417"/>
      <c r="IEK703" s="417"/>
      <c r="IEL703" s="418"/>
      <c r="IEM703" s="418"/>
      <c r="IEN703" s="417"/>
      <c r="IEO703" s="417"/>
      <c r="IEP703" s="417"/>
      <c r="IEQ703" s="417"/>
      <c r="IER703" s="417"/>
      <c r="IES703" s="411"/>
      <c r="IET703" s="443"/>
      <c r="IEU703" s="417"/>
      <c r="IEV703" s="417"/>
      <c r="IEW703" s="417"/>
      <c r="IEX703" s="417"/>
      <c r="IEY703" s="417"/>
      <c r="IEZ703" s="417"/>
      <c r="IFA703" s="417"/>
      <c r="IFB703" s="416"/>
      <c r="IFC703" s="416"/>
      <c r="IFD703" s="416"/>
      <c r="IFE703" s="416"/>
      <c r="IFF703" s="416"/>
      <c r="IFG703" s="416"/>
      <c r="IFH703" s="416"/>
      <c r="IFI703" s="416"/>
      <c r="IFJ703" s="416"/>
      <c r="IFK703" s="416"/>
      <c r="IFL703" s="416"/>
      <c r="IFM703" s="416"/>
      <c r="IFN703" s="416"/>
      <c r="IFO703" s="416"/>
      <c r="IFP703" s="416"/>
      <c r="IFQ703" s="416"/>
      <c r="IFR703" s="416"/>
      <c r="IFS703" s="416"/>
      <c r="IFT703" s="416"/>
      <c r="IFU703" s="416"/>
      <c r="IFV703" s="416"/>
      <c r="IFW703" s="416"/>
      <c r="IFX703" s="416"/>
      <c r="IFY703" s="416"/>
      <c r="IFZ703" s="416"/>
      <c r="IGA703" s="416"/>
      <c r="IGB703" s="416"/>
      <c r="IGC703" s="416"/>
      <c r="IGD703" s="416"/>
      <c r="IGE703" s="416"/>
      <c r="IGF703" s="416"/>
      <c r="IGG703" s="416"/>
      <c r="IGH703" s="416"/>
      <c r="IGI703" s="416"/>
      <c r="IGJ703" s="416"/>
      <c r="IGK703" s="416"/>
      <c r="IGL703" s="416"/>
      <c r="IGM703" s="416"/>
      <c r="IGN703" s="416"/>
      <c r="IGO703" s="416"/>
      <c r="IGP703" s="416"/>
      <c r="IGQ703" s="416"/>
      <c r="IGR703" s="416"/>
      <c r="IGS703" s="416"/>
      <c r="IGT703" s="417"/>
      <c r="IGU703" s="417"/>
      <c r="IGV703" s="417"/>
      <c r="IGW703" s="417"/>
      <c r="IGX703" s="417"/>
      <c r="IGY703" s="417"/>
      <c r="IGZ703" s="417"/>
      <c r="IHA703" s="417"/>
      <c r="IHB703" s="417"/>
      <c r="IHC703" s="417"/>
      <c r="IHD703" s="417"/>
      <c r="IHE703" s="417"/>
      <c r="IHF703" s="417"/>
      <c r="IHG703" s="417"/>
      <c r="IHH703" s="417"/>
      <c r="IHI703" s="417"/>
      <c r="IHJ703" s="417"/>
      <c r="IHK703" s="417"/>
      <c r="IHL703" s="417"/>
      <c r="IHM703" s="417"/>
      <c r="IHN703" s="417"/>
      <c r="IHO703" s="417"/>
      <c r="IHP703" s="417"/>
      <c r="IHQ703" s="417"/>
      <c r="IHR703" s="418"/>
      <c r="IHS703" s="418"/>
      <c r="IHT703" s="418"/>
      <c r="IHU703" s="418"/>
      <c r="IHV703" s="418"/>
      <c r="IHW703" s="417"/>
      <c r="IHX703" s="417"/>
      <c r="IHY703" s="418"/>
      <c r="IHZ703" s="418"/>
      <c r="IIA703" s="417"/>
      <c r="IIB703" s="417"/>
      <c r="IIC703" s="418"/>
      <c r="IID703" s="418"/>
      <c r="IIE703" s="417"/>
      <c r="IIF703" s="417"/>
      <c r="IIG703" s="417"/>
      <c r="IIH703" s="417"/>
      <c r="III703" s="417"/>
      <c r="IIJ703" s="417"/>
      <c r="IIK703" s="417"/>
      <c r="IIL703" s="418"/>
      <c r="IIM703" s="418"/>
      <c r="IIN703" s="417"/>
      <c r="IIO703" s="417"/>
      <c r="IIP703" s="418"/>
      <c r="IIQ703" s="418"/>
      <c r="IIR703" s="417"/>
      <c r="IIS703" s="417"/>
      <c r="IIT703" s="417"/>
      <c r="IIU703" s="417"/>
      <c r="IIV703" s="417"/>
      <c r="IIW703" s="411"/>
      <c r="IIX703" s="443"/>
      <c r="IIY703" s="417"/>
      <c r="IIZ703" s="417"/>
      <c r="IJA703" s="417"/>
      <c r="IJB703" s="417"/>
      <c r="IJC703" s="417"/>
      <c r="IJD703" s="417"/>
      <c r="IJE703" s="417"/>
      <c r="IJF703" s="416"/>
      <c r="IJG703" s="416"/>
      <c r="IJH703" s="416"/>
      <c r="IJI703" s="416"/>
      <c r="IJJ703" s="416"/>
      <c r="IJK703" s="416"/>
      <c r="IJL703" s="416"/>
      <c r="IJM703" s="416"/>
      <c r="IJN703" s="416"/>
      <c r="IJO703" s="416"/>
      <c r="IJP703" s="416"/>
      <c r="IJQ703" s="416"/>
      <c r="IJR703" s="416"/>
      <c r="IJS703" s="416"/>
      <c r="IJT703" s="416"/>
      <c r="IJU703" s="416"/>
      <c r="IJV703" s="416"/>
      <c r="IJW703" s="416"/>
      <c r="IJX703" s="416"/>
      <c r="IJY703" s="416"/>
      <c r="IJZ703" s="416"/>
      <c r="IKA703" s="416"/>
      <c r="IKB703" s="416"/>
      <c r="IKC703" s="416"/>
      <c r="IKD703" s="416"/>
      <c r="IKE703" s="416"/>
      <c r="IKF703" s="416"/>
      <c r="IKG703" s="416"/>
      <c r="IKH703" s="416"/>
      <c r="IKI703" s="416"/>
      <c r="IKJ703" s="416"/>
      <c r="IKK703" s="416"/>
      <c r="IKL703" s="416"/>
      <c r="IKM703" s="416"/>
      <c r="IKN703" s="416"/>
      <c r="IKO703" s="416"/>
      <c r="IKP703" s="416"/>
      <c r="IKQ703" s="416"/>
      <c r="IKR703" s="416"/>
      <c r="IKS703" s="416"/>
      <c r="IKT703" s="416"/>
      <c r="IKU703" s="416"/>
      <c r="IKV703" s="416"/>
      <c r="IKW703" s="416"/>
      <c r="IKX703" s="417"/>
      <c r="IKY703" s="417"/>
      <c r="IKZ703" s="417"/>
      <c r="ILA703" s="417"/>
      <c r="ILB703" s="417"/>
      <c r="ILC703" s="417"/>
      <c r="ILD703" s="417"/>
      <c r="ILE703" s="417"/>
      <c r="ILF703" s="417"/>
      <c r="ILG703" s="417"/>
      <c r="ILH703" s="417"/>
      <c r="ILI703" s="417"/>
      <c r="ILJ703" s="417"/>
      <c r="ILK703" s="417"/>
      <c r="ILL703" s="417"/>
      <c r="ILM703" s="417"/>
      <c r="ILN703" s="417"/>
      <c r="ILO703" s="417"/>
      <c r="ILP703" s="417"/>
      <c r="ILQ703" s="417"/>
      <c r="ILR703" s="417"/>
      <c r="ILS703" s="417"/>
      <c r="ILT703" s="417"/>
      <c r="ILU703" s="417"/>
      <c r="ILV703" s="418"/>
      <c r="ILW703" s="418"/>
      <c r="ILX703" s="418"/>
      <c r="ILY703" s="418"/>
      <c r="ILZ703" s="418"/>
      <c r="IMA703" s="417"/>
      <c r="IMB703" s="417"/>
      <c r="IMC703" s="418"/>
      <c r="IMD703" s="418"/>
      <c r="IME703" s="417"/>
      <c r="IMF703" s="417"/>
      <c r="IMG703" s="418"/>
      <c r="IMH703" s="418"/>
      <c r="IMI703" s="417"/>
      <c r="IMJ703" s="417"/>
      <c r="IMK703" s="417"/>
      <c r="IML703" s="417"/>
      <c r="IMM703" s="417"/>
      <c r="IMN703" s="417"/>
      <c r="IMO703" s="417"/>
      <c r="IMP703" s="418"/>
      <c r="IMQ703" s="418"/>
      <c r="IMR703" s="417"/>
      <c r="IMS703" s="417"/>
      <c r="IMT703" s="418"/>
      <c r="IMU703" s="418"/>
      <c r="IMV703" s="417"/>
      <c r="IMW703" s="417"/>
      <c r="IMX703" s="417"/>
      <c r="IMY703" s="417"/>
      <c r="IMZ703" s="417"/>
      <c r="INA703" s="411"/>
      <c r="INB703" s="443"/>
      <c r="INC703" s="417"/>
      <c r="IND703" s="417"/>
      <c r="INE703" s="417"/>
      <c r="INF703" s="417"/>
      <c r="ING703" s="417"/>
      <c r="INH703" s="417"/>
      <c r="INI703" s="417"/>
      <c r="INJ703" s="416"/>
      <c r="INK703" s="416"/>
      <c r="INL703" s="416"/>
      <c r="INM703" s="416"/>
      <c r="INN703" s="416"/>
      <c r="INO703" s="416"/>
      <c r="INP703" s="416"/>
      <c r="INQ703" s="416"/>
      <c r="INR703" s="416"/>
      <c r="INS703" s="416"/>
      <c r="INT703" s="416"/>
      <c r="INU703" s="416"/>
      <c r="INV703" s="416"/>
      <c r="INW703" s="416"/>
      <c r="INX703" s="416"/>
      <c r="INY703" s="416"/>
      <c r="INZ703" s="416"/>
      <c r="IOA703" s="416"/>
      <c r="IOB703" s="416"/>
      <c r="IOC703" s="416"/>
      <c r="IOD703" s="416"/>
      <c r="IOE703" s="416"/>
      <c r="IOF703" s="416"/>
      <c r="IOG703" s="416"/>
      <c r="IOH703" s="416"/>
      <c r="IOI703" s="416"/>
      <c r="IOJ703" s="416"/>
      <c r="IOK703" s="416"/>
      <c r="IOL703" s="416"/>
      <c r="IOM703" s="416"/>
      <c r="ION703" s="416"/>
      <c r="IOO703" s="416"/>
      <c r="IOP703" s="416"/>
      <c r="IOQ703" s="416"/>
      <c r="IOR703" s="416"/>
      <c r="IOS703" s="416"/>
      <c r="IOT703" s="416"/>
      <c r="IOU703" s="416"/>
      <c r="IOV703" s="416"/>
      <c r="IOW703" s="416"/>
      <c r="IOX703" s="416"/>
      <c r="IOY703" s="416"/>
      <c r="IOZ703" s="416"/>
      <c r="IPA703" s="416"/>
      <c r="IPB703" s="417"/>
      <c r="IPC703" s="417"/>
      <c r="IPD703" s="417"/>
      <c r="IPE703" s="417"/>
      <c r="IPF703" s="417"/>
      <c r="IPG703" s="417"/>
      <c r="IPH703" s="417"/>
      <c r="IPI703" s="417"/>
      <c r="IPJ703" s="417"/>
      <c r="IPK703" s="417"/>
      <c r="IPL703" s="417"/>
      <c r="IPM703" s="417"/>
      <c r="IPN703" s="417"/>
      <c r="IPO703" s="417"/>
      <c r="IPP703" s="417"/>
      <c r="IPQ703" s="417"/>
      <c r="IPR703" s="417"/>
      <c r="IPS703" s="417"/>
      <c r="IPT703" s="417"/>
      <c r="IPU703" s="417"/>
      <c r="IPV703" s="417"/>
      <c r="IPW703" s="417"/>
      <c r="IPX703" s="417"/>
      <c r="IPY703" s="417"/>
      <c r="IPZ703" s="418"/>
      <c r="IQA703" s="418"/>
      <c r="IQB703" s="418"/>
      <c r="IQC703" s="418"/>
      <c r="IQD703" s="418"/>
      <c r="IQE703" s="417"/>
      <c r="IQF703" s="417"/>
      <c r="IQG703" s="418"/>
      <c r="IQH703" s="418"/>
      <c r="IQI703" s="417"/>
      <c r="IQJ703" s="417"/>
      <c r="IQK703" s="418"/>
      <c r="IQL703" s="418"/>
      <c r="IQM703" s="417"/>
      <c r="IQN703" s="417"/>
      <c r="IQO703" s="417"/>
      <c r="IQP703" s="417"/>
      <c r="IQQ703" s="417"/>
      <c r="IQR703" s="417"/>
      <c r="IQS703" s="417"/>
      <c r="IQT703" s="418"/>
      <c r="IQU703" s="418"/>
      <c r="IQV703" s="417"/>
      <c r="IQW703" s="417"/>
      <c r="IQX703" s="418"/>
      <c r="IQY703" s="418"/>
      <c r="IQZ703" s="417"/>
      <c r="IRA703" s="417"/>
      <c r="IRB703" s="417"/>
      <c r="IRC703" s="417"/>
      <c r="IRD703" s="417"/>
      <c r="IRE703" s="411"/>
      <c r="IRF703" s="443"/>
      <c r="IRG703" s="417"/>
      <c r="IRH703" s="417"/>
      <c r="IRI703" s="417"/>
      <c r="IRJ703" s="417"/>
      <c r="IRK703" s="417"/>
      <c r="IRL703" s="417"/>
      <c r="IRM703" s="417"/>
      <c r="IRN703" s="416"/>
      <c r="IRO703" s="416"/>
      <c r="IRP703" s="416"/>
      <c r="IRQ703" s="416"/>
      <c r="IRR703" s="416"/>
      <c r="IRS703" s="416"/>
      <c r="IRT703" s="416"/>
      <c r="IRU703" s="416"/>
      <c r="IRV703" s="416"/>
      <c r="IRW703" s="416"/>
      <c r="IRX703" s="416"/>
      <c r="IRY703" s="416"/>
      <c r="IRZ703" s="416"/>
      <c r="ISA703" s="416"/>
      <c r="ISB703" s="416"/>
      <c r="ISC703" s="416"/>
      <c r="ISD703" s="416"/>
      <c r="ISE703" s="416"/>
      <c r="ISF703" s="416"/>
      <c r="ISG703" s="416"/>
      <c r="ISH703" s="416"/>
      <c r="ISI703" s="416"/>
      <c r="ISJ703" s="416"/>
      <c r="ISK703" s="416"/>
      <c r="ISL703" s="416"/>
      <c r="ISM703" s="416"/>
      <c r="ISN703" s="416"/>
      <c r="ISO703" s="416"/>
      <c r="ISP703" s="416"/>
      <c r="ISQ703" s="416"/>
      <c r="ISR703" s="416"/>
      <c r="ISS703" s="416"/>
      <c r="IST703" s="416"/>
      <c r="ISU703" s="416"/>
      <c r="ISV703" s="416"/>
      <c r="ISW703" s="416"/>
      <c r="ISX703" s="416"/>
      <c r="ISY703" s="416"/>
      <c r="ISZ703" s="416"/>
      <c r="ITA703" s="416"/>
      <c r="ITB703" s="416"/>
      <c r="ITC703" s="416"/>
      <c r="ITD703" s="416"/>
      <c r="ITE703" s="416"/>
      <c r="ITF703" s="417"/>
      <c r="ITG703" s="417"/>
      <c r="ITH703" s="417"/>
      <c r="ITI703" s="417"/>
      <c r="ITJ703" s="417"/>
      <c r="ITK703" s="417"/>
      <c r="ITL703" s="417"/>
      <c r="ITM703" s="417"/>
      <c r="ITN703" s="417"/>
      <c r="ITO703" s="417"/>
      <c r="ITP703" s="417"/>
      <c r="ITQ703" s="417"/>
      <c r="ITR703" s="417"/>
      <c r="ITS703" s="417"/>
      <c r="ITT703" s="417"/>
      <c r="ITU703" s="417"/>
      <c r="ITV703" s="417"/>
      <c r="ITW703" s="417"/>
      <c r="ITX703" s="417"/>
      <c r="ITY703" s="417"/>
      <c r="ITZ703" s="417"/>
      <c r="IUA703" s="417"/>
      <c r="IUB703" s="417"/>
      <c r="IUC703" s="417"/>
      <c r="IUD703" s="418"/>
      <c r="IUE703" s="418"/>
      <c r="IUF703" s="418"/>
      <c r="IUG703" s="418"/>
      <c r="IUH703" s="418"/>
      <c r="IUI703" s="417"/>
      <c r="IUJ703" s="417"/>
      <c r="IUK703" s="418"/>
      <c r="IUL703" s="418"/>
      <c r="IUM703" s="417"/>
      <c r="IUN703" s="417"/>
      <c r="IUO703" s="418"/>
      <c r="IUP703" s="418"/>
      <c r="IUQ703" s="417"/>
      <c r="IUR703" s="417"/>
      <c r="IUS703" s="417"/>
      <c r="IUT703" s="417"/>
      <c r="IUU703" s="417"/>
      <c r="IUV703" s="417"/>
      <c r="IUW703" s="417"/>
      <c r="IUX703" s="418"/>
      <c r="IUY703" s="418"/>
      <c r="IUZ703" s="417"/>
      <c r="IVA703" s="417"/>
      <c r="IVB703" s="418"/>
      <c r="IVC703" s="418"/>
      <c r="IVD703" s="417"/>
      <c r="IVE703" s="417"/>
      <c r="IVF703" s="417"/>
      <c r="IVG703" s="417"/>
      <c r="IVH703" s="417"/>
      <c r="IVI703" s="411"/>
      <c r="IVJ703" s="443"/>
      <c r="IVK703" s="417"/>
      <c r="IVL703" s="417"/>
      <c r="IVM703" s="417"/>
      <c r="IVN703" s="417"/>
      <c r="IVO703" s="417"/>
      <c r="IVP703" s="417"/>
      <c r="IVQ703" s="417"/>
      <c r="IVR703" s="416"/>
      <c r="IVS703" s="416"/>
      <c r="IVT703" s="416"/>
      <c r="IVU703" s="416"/>
      <c r="IVV703" s="416"/>
      <c r="IVW703" s="416"/>
      <c r="IVX703" s="416"/>
      <c r="IVY703" s="416"/>
      <c r="IVZ703" s="416"/>
      <c r="IWA703" s="416"/>
      <c r="IWB703" s="416"/>
      <c r="IWC703" s="416"/>
      <c r="IWD703" s="416"/>
      <c r="IWE703" s="416"/>
      <c r="IWF703" s="416"/>
      <c r="IWG703" s="416"/>
      <c r="IWH703" s="416"/>
      <c r="IWI703" s="416"/>
      <c r="IWJ703" s="416"/>
      <c r="IWK703" s="416"/>
      <c r="IWL703" s="416"/>
      <c r="IWM703" s="416"/>
      <c r="IWN703" s="416"/>
      <c r="IWO703" s="416"/>
      <c r="IWP703" s="416"/>
      <c r="IWQ703" s="416"/>
      <c r="IWR703" s="416"/>
      <c r="IWS703" s="416"/>
      <c r="IWT703" s="416"/>
      <c r="IWU703" s="416"/>
      <c r="IWV703" s="416"/>
      <c r="IWW703" s="416"/>
      <c r="IWX703" s="416"/>
      <c r="IWY703" s="416"/>
      <c r="IWZ703" s="416"/>
      <c r="IXA703" s="416"/>
      <c r="IXB703" s="416"/>
      <c r="IXC703" s="416"/>
      <c r="IXD703" s="416"/>
      <c r="IXE703" s="416"/>
      <c r="IXF703" s="416"/>
      <c r="IXG703" s="416"/>
      <c r="IXH703" s="416"/>
      <c r="IXI703" s="416"/>
      <c r="IXJ703" s="417"/>
      <c r="IXK703" s="417"/>
      <c r="IXL703" s="417"/>
      <c r="IXM703" s="417"/>
      <c r="IXN703" s="417"/>
      <c r="IXO703" s="417"/>
      <c r="IXP703" s="417"/>
      <c r="IXQ703" s="417"/>
      <c r="IXR703" s="417"/>
      <c r="IXS703" s="417"/>
      <c r="IXT703" s="417"/>
      <c r="IXU703" s="417"/>
      <c r="IXV703" s="417"/>
      <c r="IXW703" s="417"/>
      <c r="IXX703" s="417"/>
      <c r="IXY703" s="417"/>
      <c r="IXZ703" s="417"/>
      <c r="IYA703" s="417"/>
      <c r="IYB703" s="417"/>
      <c r="IYC703" s="417"/>
      <c r="IYD703" s="417"/>
      <c r="IYE703" s="417"/>
      <c r="IYF703" s="417"/>
      <c r="IYG703" s="417"/>
      <c r="IYH703" s="418"/>
      <c r="IYI703" s="418"/>
      <c r="IYJ703" s="418"/>
      <c r="IYK703" s="418"/>
      <c r="IYL703" s="418"/>
      <c r="IYM703" s="417"/>
      <c r="IYN703" s="417"/>
      <c r="IYO703" s="418"/>
      <c r="IYP703" s="418"/>
      <c r="IYQ703" s="417"/>
      <c r="IYR703" s="417"/>
      <c r="IYS703" s="418"/>
      <c r="IYT703" s="418"/>
      <c r="IYU703" s="417"/>
      <c r="IYV703" s="417"/>
      <c r="IYW703" s="417"/>
      <c r="IYX703" s="417"/>
      <c r="IYY703" s="417"/>
      <c r="IYZ703" s="417"/>
      <c r="IZA703" s="417"/>
      <c r="IZB703" s="418"/>
      <c r="IZC703" s="418"/>
      <c r="IZD703" s="417"/>
      <c r="IZE703" s="417"/>
      <c r="IZF703" s="418"/>
      <c r="IZG703" s="418"/>
      <c r="IZH703" s="417"/>
      <c r="IZI703" s="417"/>
      <c r="IZJ703" s="417"/>
      <c r="IZK703" s="417"/>
      <c r="IZL703" s="417"/>
      <c r="IZM703" s="411"/>
      <c r="IZN703" s="443"/>
      <c r="IZO703" s="417"/>
      <c r="IZP703" s="417"/>
      <c r="IZQ703" s="417"/>
      <c r="IZR703" s="417"/>
      <c r="IZS703" s="417"/>
      <c r="IZT703" s="417"/>
      <c r="IZU703" s="417"/>
      <c r="IZV703" s="416"/>
      <c r="IZW703" s="416"/>
      <c r="IZX703" s="416"/>
      <c r="IZY703" s="416"/>
      <c r="IZZ703" s="416"/>
      <c r="JAA703" s="416"/>
      <c r="JAB703" s="416"/>
      <c r="JAC703" s="416"/>
      <c r="JAD703" s="416"/>
      <c r="JAE703" s="416"/>
      <c r="JAF703" s="416"/>
      <c r="JAG703" s="416"/>
      <c r="JAH703" s="416"/>
      <c r="JAI703" s="416"/>
      <c r="JAJ703" s="416"/>
      <c r="JAK703" s="416"/>
      <c r="JAL703" s="416"/>
      <c r="JAM703" s="416"/>
      <c r="JAN703" s="416"/>
      <c r="JAO703" s="416"/>
      <c r="JAP703" s="416"/>
      <c r="JAQ703" s="416"/>
      <c r="JAR703" s="416"/>
      <c r="JAS703" s="416"/>
      <c r="JAT703" s="416"/>
      <c r="JAU703" s="416"/>
      <c r="JAV703" s="416"/>
      <c r="JAW703" s="416"/>
      <c r="JAX703" s="416"/>
      <c r="JAY703" s="416"/>
      <c r="JAZ703" s="416"/>
      <c r="JBA703" s="416"/>
      <c r="JBB703" s="416"/>
      <c r="JBC703" s="416"/>
      <c r="JBD703" s="416"/>
      <c r="JBE703" s="416"/>
      <c r="JBF703" s="416"/>
      <c r="JBG703" s="416"/>
      <c r="JBH703" s="416"/>
      <c r="JBI703" s="416"/>
      <c r="JBJ703" s="416"/>
      <c r="JBK703" s="416"/>
      <c r="JBL703" s="416"/>
      <c r="JBM703" s="416"/>
      <c r="JBN703" s="417"/>
      <c r="JBO703" s="417"/>
      <c r="JBP703" s="417"/>
      <c r="JBQ703" s="417"/>
      <c r="JBR703" s="417"/>
      <c r="JBS703" s="417"/>
      <c r="JBT703" s="417"/>
      <c r="JBU703" s="417"/>
      <c r="JBV703" s="417"/>
      <c r="JBW703" s="417"/>
      <c r="JBX703" s="417"/>
      <c r="JBY703" s="417"/>
      <c r="JBZ703" s="417"/>
      <c r="JCA703" s="417"/>
      <c r="JCB703" s="417"/>
      <c r="JCC703" s="417"/>
      <c r="JCD703" s="417"/>
      <c r="JCE703" s="417"/>
      <c r="JCF703" s="417"/>
      <c r="JCG703" s="417"/>
      <c r="JCH703" s="417"/>
      <c r="JCI703" s="417"/>
      <c r="JCJ703" s="417"/>
      <c r="JCK703" s="417"/>
      <c r="JCL703" s="418"/>
      <c r="JCM703" s="418"/>
      <c r="JCN703" s="418"/>
      <c r="JCO703" s="418"/>
      <c r="JCP703" s="418"/>
      <c r="JCQ703" s="417"/>
      <c r="JCR703" s="417"/>
      <c r="JCS703" s="418"/>
      <c r="JCT703" s="418"/>
      <c r="JCU703" s="417"/>
      <c r="JCV703" s="417"/>
      <c r="JCW703" s="418"/>
      <c r="JCX703" s="418"/>
      <c r="JCY703" s="417"/>
      <c r="JCZ703" s="417"/>
      <c r="JDA703" s="417"/>
      <c r="JDB703" s="417"/>
      <c r="JDC703" s="417"/>
      <c r="JDD703" s="417"/>
      <c r="JDE703" s="417"/>
      <c r="JDF703" s="418"/>
      <c r="JDG703" s="418"/>
      <c r="JDH703" s="417"/>
      <c r="JDI703" s="417"/>
      <c r="JDJ703" s="418"/>
      <c r="JDK703" s="418"/>
      <c r="JDL703" s="417"/>
      <c r="JDM703" s="417"/>
      <c r="JDN703" s="417"/>
      <c r="JDO703" s="417"/>
      <c r="JDP703" s="417"/>
      <c r="JDQ703" s="411"/>
      <c r="JDR703" s="443"/>
      <c r="JDS703" s="417"/>
      <c r="JDT703" s="417"/>
      <c r="JDU703" s="417"/>
      <c r="JDV703" s="417"/>
      <c r="JDW703" s="417"/>
      <c r="JDX703" s="417"/>
      <c r="JDY703" s="417"/>
      <c r="JDZ703" s="416"/>
      <c r="JEA703" s="416"/>
      <c r="JEB703" s="416"/>
      <c r="JEC703" s="416"/>
      <c r="JED703" s="416"/>
      <c r="JEE703" s="416"/>
      <c r="JEF703" s="416"/>
      <c r="JEG703" s="416"/>
      <c r="JEH703" s="416"/>
      <c r="JEI703" s="416"/>
      <c r="JEJ703" s="416"/>
      <c r="JEK703" s="416"/>
      <c r="JEL703" s="416"/>
      <c r="JEM703" s="416"/>
      <c r="JEN703" s="416"/>
      <c r="JEO703" s="416"/>
      <c r="JEP703" s="416"/>
      <c r="JEQ703" s="416"/>
      <c r="JER703" s="416"/>
      <c r="JES703" s="416"/>
      <c r="JET703" s="416"/>
      <c r="JEU703" s="416"/>
      <c r="JEV703" s="416"/>
      <c r="JEW703" s="416"/>
      <c r="JEX703" s="416"/>
      <c r="JEY703" s="416"/>
      <c r="JEZ703" s="416"/>
      <c r="JFA703" s="416"/>
      <c r="JFB703" s="416"/>
      <c r="JFC703" s="416"/>
      <c r="JFD703" s="416"/>
      <c r="JFE703" s="416"/>
      <c r="JFF703" s="416"/>
      <c r="JFG703" s="416"/>
      <c r="JFH703" s="416"/>
      <c r="JFI703" s="416"/>
      <c r="JFJ703" s="416"/>
      <c r="JFK703" s="416"/>
      <c r="JFL703" s="416"/>
      <c r="JFM703" s="416"/>
      <c r="JFN703" s="416"/>
      <c r="JFO703" s="416"/>
      <c r="JFP703" s="416"/>
      <c r="JFQ703" s="416"/>
      <c r="JFR703" s="417"/>
      <c r="JFS703" s="417"/>
      <c r="JFT703" s="417"/>
      <c r="JFU703" s="417"/>
      <c r="JFV703" s="417"/>
      <c r="JFW703" s="417"/>
      <c r="JFX703" s="417"/>
      <c r="JFY703" s="417"/>
      <c r="JFZ703" s="417"/>
      <c r="JGA703" s="417"/>
      <c r="JGB703" s="417"/>
      <c r="JGC703" s="417"/>
      <c r="JGD703" s="417"/>
      <c r="JGE703" s="417"/>
      <c r="JGF703" s="417"/>
      <c r="JGG703" s="417"/>
      <c r="JGH703" s="417"/>
      <c r="JGI703" s="417"/>
      <c r="JGJ703" s="417"/>
      <c r="JGK703" s="417"/>
      <c r="JGL703" s="417"/>
      <c r="JGM703" s="417"/>
      <c r="JGN703" s="417"/>
      <c r="JGO703" s="417"/>
      <c r="JGP703" s="418"/>
      <c r="JGQ703" s="418"/>
      <c r="JGR703" s="418"/>
      <c r="JGS703" s="418"/>
      <c r="JGT703" s="418"/>
      <c r="JGU703" s="417"/>
      <c r="JGV703" s="417"/>
      <c r="JGW703" s="418"/>
      <c r="JGX703" s="418"/>
      <c r="JGY703" s="417"/>
      <c r="JGZ703" s="417"/>
      <c r="JHA703" s="418"/>
      <c r="JHB703" s="418"/>
      <c r="JHC703" s="417"/>
      <c r="JHD703" s="417"/>
      <c r="JHE703" s="417"/>
      <c r="JHF703" s="417"/>
      <c r="JHG703" s="417"/>
      <c r="JHH703" s="417"/>
      <c r="JHI703" s="417"/>
      <c r="JHJ703" s="418"/>
      <c r="JHK703" s="418"/>
      <c r="JHL703" s="417"/>
      <c r="JHM703" s="417"/>
      <c r="JHN703" s="418"/>
      <c r="JHO703" s="418"/>
      <c r="JHP703" s="417"/>
      <c r="JHQ703" s="417"/>
      <c r="JHR703" s="417"/>
      <c r="JHS703" s="417"/>
      <c r="JHT703" s="417"/>
      <c r="JHU703" s="411"/>
      <c r="JHV703" s="443"/>
      <c r="JHW703" s="417"/>
      <c r="JHX703" s="417"/>
      <c r="JHY703" s="417"/>
      <c r="JHZ703" s="417"/>
      <c r="JIA703" s="417"/>
      <c r="JIB703" s="417"/>
      <c r="JIC703" s="417"/>
      <c r="JID703" s="416"/>
      <c r="JIE703" s="416"/>
      <c r="JIF703" s="416"/>
      <c r="JIG703" s="416"/>
      <c r="JIH703" s="416"/>
      <c r="JII703" s="416"/>
      <c r="JIJ703" s="416"/>
      <c r="JIK703" s="416"/>
      <c r="JIL703" s="416"/>
      <c r="JIM703" s="416"/>
      <c r="JIN703" s="416"/>
      <c r="JIO703" s="416"/>
      <c r="JIP703" s="416"/>
      <c r="JIQ703" s="416"/>
      <c r="JIR703" s="416"/>
      <c r="JIS703" s="416"/>
      <c r="JIT703" s="416"/>
      <c r="JIU703" s="416"/>
      <c r="JIV703" s="416"/>
      <c r="JIW703" s="416"/>
      <c r="JIX703" s="416"/>
      <c r="JIY703" s="416"/>
      <c r="JIZ703" s="416"/>
      <c r="JJA703" s="416"/>
      <c r="JJB703" s="416"/>
      <c r="JJC703" s="416"/>
      <c r="JJD703" s="416"/>
      <c r="JJE703" s="416"/>
      <c r="JJF703" s="416"/>
      <c r="JJG703" s="416"/>
      <c r="JJH703" s="416"/>
      <c r="JJI703" s="416"/>
      <c r="JJJ703" s="416"/>
      <c r="JJK703" s="416"/>
      <c r="JJL703" s="416"/>
      <c r="JJM703" s="416"/>
      <c r="JJN703" s="416"/>
      <c r="JJO703" s="416"/>
      <c r="JJP703" s="416"/>
      <c r="JJQ703" s="416"/>
      <c r="JJR703" s="416"/>
      <c r="JJS703" s="416"/>
      <c r="JJT703" s="416"/>
      <c r="JJU703" s="416"/>
      <c r="JJV703" s="417"/>
      <c r="JJW703" s="417"/>
      <c r="JJX703" s="417"/>
      <c r="JJY703" s="417"/>
      <c r="JJZ703" s="417"/>
      <c r="JKA703" s="417"/>
      <c r="JKB703" s="417"/>
      <c r="JKC703" s="417"/>
      <c r="JKD703" s="417"/>
      <c r="JKE703" s="417"/>
      <c r="JKF703" s="417"/>
      <c r="JKG703" s="417"/>
      <c r="JKH703" s="417"/>
      <c r="JKI703" s="417"/>
      <c r="JKJ703" s="417"/>
      <c r="JKK703" s="417"/>
      <c r="JKL703" s="417"/>
      <c r="JKM703" s="417"/>
      <c r="JKN703" s="417"/>
      <c r="JKO703" s="417"/>
      <c r="JKP703" s="417"/>
      <c r="JKQ703" s="417"/>
      <c r="JKR703" s="417"/>
      <c r="JKS703" s="417"/>
      <c r="JKT703" s="418"/>
      <c r="JKU703" s="418"/>
      <c r="JKV703" s="418"/>
      <c r="JKW703" s="418"/>
      <c r="JKX703" s="418"/>
      <c r="JKY703" s="417"/>
      <c r="JKZ703" s="417"/>
      <c r="JLA703" s="418"/>
      <c r="JLB703" s="418"/>
      <c r="JLC703" s="417"/>
      <c r="JLD703" s="417"/>
      <c r="JLE703" s="418"/>
      <c r="JLF703" s="418"/>
      <c r="JLG703" s="417"/>
      <c r="JLH703" s="417"/>
      <c r="JLI703" s="417"/>
      <c r="JLJ703" s="417"/>
      <c r="JLK703" s="417"/>
      <c r="JLL703" s="417"/>
      <c r="JLM703" s="417"/>
      <c r="JLN703" s="418"/>
      <c r="JLO703" s="418"/>
      <c r="JLP703" s="417"/>
      <c r="JLQ703" s="417"/>
      <c r="JLR703" s="418"/>
      <c r="JLS703" s="418"/>
      <c r="JLT703" s="417"/>
      <c r="JLU703" s="417"/>
      <c r="JLV703" s="417"/>
      <c r="JLW703" s="417"/>
      <c r="JLX703" s="417"/>
      <c r="JLY703" s="411"/>
      <c r="JLZ703" s="443"/>
      <c r="JMA703" s="417"/>
      <c r="JMB703" s="417"/>
      <c r="JMC703" s="417"/>
      <c r="JMD703" s="417"/>
      <c r="JME703" s="417"/>
      <c r="JMF703" s="417"/>
      <c r="JMG703" s="417"/>
      <c r="JMH703" s="416"/>
      <c r="JMI703" s="416"/>
      <c r="JMJ703" s="416"/>
      <c r="JMK703" s="416"/>
      <c r="JML703" s="416"/>
      <c r="JMM703" s="416"/>
      <c r="JMN703" s="416"/>
      <c r="JMO703" s="416"/>
      <c r="JMP703" s="416"/>
      <c r="JMQ703" s="416"/>
      <c r="JMR703" s="416"/>
      <c r="JMS703" s="416"/>
      <c r="JMT703" s="416"/>
      <c r="JMU703" s="416"/>
      <c r="JMV703" s="416"/>
      <c r="JMW703" s="416"/>
      <c r="JMX703" s="416"/>
      <c r="JMY703" s="416"/>
      <c r="JMZ703" s="416"/>
      <c r="JNA703" s="416"/>
      <c r="JNB703" s="416"/>
      <c r="JNC703" s="416"/>
      <c r="JND703" s="416"/>
      <c r="JNE703" s="416"/>
      <c r="JNF703" s="416"/>
      <c r="JNG703" s="416"/>
      <c r="JNH703" s="416"/>
      <c r="JNI703" s="416"/>
      <c r="JNJ703" s="416"/>
      <c r="JNK703" s="416"/>
      <c r="JNL703" s="416"/>
      <c r="JNM703" s="416"/>
      <c r="JNN703" s="416"/>
      <c r="JNO703" s="416"/>
      <c r="JNP703" s="416"/>
      <c r="JNQ703" s="416"/>
      <c r="JNR703" s="416"/>
      <c r="JNS703" s="416"/>
      <c r="JNT703" s="416"/>
      <c r="JNU703" s="416"/>
      <c r="JNV703" s="416"/>
      <c r="JNW703" s="416"/>
      <c r="JNX703" s="416"/>
      <c r="JNY703" s="416"/>
      <c r="JNZ703" s="417"/>
      <c r="JOA703" s="417"/>
      <c r="JOB703" s="417"/>
      <c r="JOC703" s="417"/>
      <c r="JOD703" s="417"/>
      <c r="JOE703" s="417"/>
      <c r="JOF703" s="417"/>
      <c r="JOG703" s="417"/>
      <c r="JOH703" s="417"/>
      <c r="JOI703" s="417"/>
      <c r="JOJ703" s="417"/>
      <c r="JOK703" s="417"/>
      <c r="JOL703" s="417"/>
      <c r="JOM703" s="417"/>
      <c r="JON703" s="417"/>
      <c r="JOO703" s="417"/>
      <c r="JOP703" s="417"/>
      <c r="JOQ703" s="417"/>
      <c r="JOR703" s="417"/>
      <c r="JOS703" s="417"/>
      <c r="JOT703" s="417"/>
      <c r="JOU703" s="417"/>
      <c r="JOV703" s="417"/>
      <c r="JOW703" s="417"/>
      <c r="JOX703" s="418"/>
      <c r="JOY703" s="418"/>
      <c r="JOZ703" s="418"/>
      <c r="JPA703" s="418"/>
      <c r="JPB703" s="418"/>
      <c r="JPC703" s="417"/>
      <c r="JPD703" s="417"/>
      <c r="JPE703" s="418"/>
      <c r="JPF703" s="418"/>
      <c r="JPG703" s="417"/>
      <c r="JPH703" s="417"/>
      <c r="JPI703" s="418"/>
      <c r="JPJ703" s="418"/>
      <c r="JPK703" s="417"/>
      <c r="JPL703" s="417"/>
      <c r="JPM703" s="417"/>
      <c r="JPN703" s="417"/>
      <c r="JPO703" s="417"/>
      <c r="JPP703" s="417"/>
      <c r="JPQ703" s="417"/>
      <c r="JPR703" s="418"/>
      <c r="JPS703" s="418"/>
      <c r="JPT703" s="417"/>
      <c r="JPU703" s="417"/>
      <c r="JPV703" s="418"/>
      <c r="JPW703" s="418"/>
      <c r="JPX703" s="417"/>
      <c r="JPY703" s="417"/>
      <c r="JPZ703" s="417"/>
      <c r="JQA703" s="417"/>
      <c r="JQB703" s="417"/>
      <c r="JQC703" s="411"/>
      <c r="JQD703" s="443"/>
      <c r="JQE703" s="417"/>
      <c r="JQF703" s="417"/>
      <c r="JQG703" s="417"/>
      <c r="JQH703" s="417"/>
      <c r="JQI703" s="417"/>
      <c r="JQJ703" s="417"/>
      <c r="JQK703" s="417"/>
      <c r="JQL703" s="416"/>
      <c r="JQM703" s="416"/>
      <c r="JQN703" s="416"/>
      <c r="JQO703" s="416"/>
      <c r="JQP703" s="416"/>
      <c r="JQQ703" s="416"/>
      <c r="JQR703" s="416"/>
      <c r="JQS703" s="416"/>
      <c r="JQT703" s="416"/>
      <c r="JQU703" s="416"/>
      <c r="JQV703" s="416"/>
      <c r="JQW703" s="416"/>
      <c r="JQX703" s="416"/>
      <c r="JQY703" s="416"/>
      <c r="JQZ703" s="416"/>
      <c r="JRA703" s="416"/>
      <c r="JRB703" s="416"/>
      <c r="JRC703" s="416"/>
      <c r="JRD703" s="416"/>
      <c r="JRE703" s="416"/>
      <c r="JRF703" s="416"/>
      <c r="JRG703" s="416"/>
      <c r="JRH703" s="416"/>
      <c r="JRI703" s="416"/>
      <c r="JRJ703" s="416"/>
      <c r="JRK703" s="416"/>
      <c r="JRL703" s="416"/>
      <c r="JRM703" s="416"/>
      <c r="JRN703" s="416"/>
      <c r="JRO703" s="416"/>
      <c r="JRP703" s="416"/>
      <c r="JRQ703" s="416"/>
      <c r="JRR703" s="416"/>
      <c r="JRS703" s="416"/>
      <c r="JRT703" s="416"/>
      <c r="JRU703" s="416"/>
      <c r="JRV703" s="416"/>
      <c r="JRW703" s="416"/>
      <c r="JRX703" s="416"/>
      <c r="JRY703" s="416"/>
      <c r="JRZ703" s="416"/>
      <c r="JSA703" s="416"/>
      <c r="JSB703" s="416"/>
      <c r="JSC703" s="416"/>
      <c r="JSD703" s="417"/>
      <c r="JSE703" s="417"/>
      <c r="JSF703" s="417"/>
      <c r="JSG703" s="417"/>
      <c r="JSH703" s="417"/>
      <c r="JSI703" s="417"/>
      <c r="JSJ703" s="417"/>
      <c r="JSK703" s="417"/>
      <c r="JSL703" s="417"/>
      <c r="JSM703" s="417"/>
      <c r="JSN703" s="417"/>
      <c r="JSO703" s="417"/>
      <c r="JSP703" s="417"/>
      <c r="JSQ703" s="417"/>
      <c r="JSR703" s="417"/>
      <c r="JSS703" s="417"/>
      <c r="JST703" s="417"/>
      <c r="JSU703" s="417"/>
      <c r="JSV703" s="417"/>
      <c r="JSW703" s="417"/>
      <c r="JSX703" s="417"/>
      <c r="JSY703" s="417"/>
      <c r="JSZ703" s="417"/>
      <c r="JTA703" s="417"/>
      <c r="JTB703" s="418"/>
      <c r="JTC703" s="418"/>
      <c r="JTD703" s="418"/>
      <c r="JTE703" s="418"/>
      <c r="JTF703" s="418"/>
      <c r="JTG703" s="417"/>
      <c r="JTH703" s="417"/>
      <c r="JTI703" s="418"/>
      <c r="JTJ703" s="418"/>
      <c r="JTK703" s="417"/>
      <c r="JTL703" s="417"/>
      <c r="JTM703" s="418"/>
      <c r="JTN703" s="418"/>
      <c r="JTO703" s="417"/>
      <c r="JTP703" s="417"/>
      <c r="JTQ703" s="417"/>
      <c r="JTR703" s="417"/>
      <c r="JTS703" s="417"/>
      <c r="JTT703" s="417"/>
      <c r="JTU703" s="417"/>
      <c r="JTV703" s="418"/>
      <c r="JTW703" s="418"/>
      <c r="JTX703" s="417"/>
      <c r="JTY703" s="417"/>
      <c r="JTZ703" s="418"/>
      <c r="JUA703" s="418"/>
      <c r="JUB703" s="417"/>
      <c r="JUC703" s="417"/>
      <c r="JUD703" s="417"/>
      <c r="JUE703" s="417"/>
      <c r="JUF703" s="417"/>
      <c r="JUG703" s="411"/>
      <c r="JUH703" s="443"/>
      <c r="JUI703" s="417"/>
      <c r="JUJ703" s="417"/>
      <c r="JUK703" s="417"/>
      <c r="JUL703" s="417"/>
      <c r="JUM703" s="417"/>
      <c r="JUN703" s="417"/>
      <c r="JUO703" s="417"/>
      <c r="JUP703" s="416"/>
      <c r="JUQ703" s="416"/>
      <c r="JUR703" s="416"/>
      <c r="JUS703" s="416"/>
      <c r="JUT703" s="416"/>
      <c r="JUU703" s="416"/>
      <c r="JUV703" s="416"/>
      <c r="JUW703" s="416"/>
      <c r="JUX703" s="416"/>
      <c r="JUY703" s="416"/>
      <c r="JUZ703" s="416"/>
      <c r="JVA703" s="416"/>
      <c r="JVB703" s="416"/>
      <c r="JVC703" s="416"/>
      <c r="JVD703" s="416"/>
      <c r="JVE703" s="416"/>
      <c r="JVF703" s="416"/>
      <c r="JVG703" s="416"/>
      <c r="JVH703" s="416"/>
      <c r="JVI703" s="416"/>
      <c r="JVJ703" s="416"/>
      <c r="JVK703" s="416"/>
      <c r="JVL703" s="416"/>
      <c r="JVM703" s="416"/>
      <c r="JVN703" s="416"/>
      <c r="JVO703" s="416"/>
      <c r="JVP703" s="416"/>
      <c r="JVQ703" s="416"/>
      <c r="JVR703" s="416"/>
      <c r="JVS703" s="416"/>
      <c r="JVT703" s="416"/>
      <c r="JVU703" s="416"/>
      <c r="JVV703" s="416"/>
      <c r="JVW703" s="416"/>
      <c r="JVX703" s="416"/>
      <c r="JVY703" s="416"/>
      <c r="JVZ703" s="416"/>
      <c r="JWA703" s="416"/>
      <c r="JWB703" s="416"/>
      <c r="JWC703" s="416"/>
      <c r="JWD703" s="416"/>
      <c r="JWE703" s="416"/>
      <c r="JWF703" s="416"/>
      <c r="JWG703" s="416"/>
      <c r="JWH703" s="417"/>
      <c r="JWI703" s="417"/>
      <c r="JWJ703" s="417"/>
      <c r="JWK703" s="417"/>
      <c r="JWL703" s="417"/>
      <c r="JWM703" s="417"/>
      <c r="JWN703" s="417"/>
      <c r="JWO703" s="417"/>
      <c r="JWP703" s="417"/>
      <c r="JWQ703" s="417"/>
      <c r="JWR703" s="417"/>
      <c r="JWS703" s="417"/>
      <c r="JWT703" s="417"/>
      <c r="JWU703" s="417"/>
      <c r="JWV703" s="417"/>
      <c r="JWW703" s="417"/>
      <c r="JWX703" s="417"/>
      <c r="JWY703" s="417"/>
      <c r="JWZ703" s="417"/>
      <c r="JXA703" s="417"/>
      <c r="JXB703" s="417"/>
      <c r="JXC703" s="417"/>
      <c r="JXD703" s="417"/>
      <c r="JXE703" s="417"/>
      <c r="JXF703" s="418"/>
      <c r="JXG703" s="418"/>
      <c r="JXH703" s="418"/>
      <c r="JXI703" s="418"/>
      <c r="JXJ703" s="418"/>
      <c r="JXK703" s="417"/>
      <c r="JXL703" s="417"/>
      <c r="JXM703" s="418"/>
      <c r="JXN703" s="418"/>
      <c r="JXO703" s="417"/>
      <c r="JXP703" s="417"/>
      <c r="JXQ703" s="418"/>
      <c r="JXR703" s="418"/>
      <c r="JXS703" s="417"/>
      <c r="JXT703" s="417"/>
      <c r="JXU703" s="417"/>
      <c r="JXV703" s="417"/>
      <c r="JXW703" s="417"/>
      <c r="JXX703" s="417"/>
      <c r="JXY703" s="417"/>
      <c r="JXZ703" s="418"/>
      <c r="JYA703" s="418"/>
      <c r="JYB703" s="417"/>
      <c r="JYC703" s="417"/>
      <c r="JYD703" s="418"/>
      <c r="JYE703" s="418"/>
      <c r="JYF703" s="417"/>
      <c r="JYG703" s="417"/>
      <c r="JYH703" s="417"/>
      <c r="JYI703" s="417"/>
      <c r="JYJ703" s="417"/>
      <c r="JYK703" s="411"/>
      <c r="JYL703" s="443"/>
      <c r="JYM703" s="417"/>
      <c r="JYN703" s="417"/>
      <c r="JYO703" s="417"/>
      <c r="JYP703" s="417"/>
      <c r="JYQ703" s="417"/>
      <c r="JYR703" s="417"/>
      <c r="JYS703" s="417"/>
      <c r="JYT703" s="416"/>
      <c r="JYU703" s="416"/>
      <c r="JYV703" s="416"/>
      <c r="JYW703" s="416"/>
      <c r="JYX703" s="416"/>
      <c r="JYY703" s="416"/>
      <c r="JYZ703" s="416"/>
      <c r="JZA703" s="416"/>
      <c r="JZB703" s="416"/>
      <c r="JZC703" s="416"/>
      <c r="JZD703" s="416"/>
      <c r="JZE703" s="416"/>
      <c r="JZF703" s="416"/>
      <c r="JZG703" s="416"/>
      <c r="JZH703" s="416"/>
      <c r="JZI703" s="416"/>
      <c r="JZJ703" s="416"/>
      <c r="JZK703" s="416"/>
      <c r="JZL703" s="416"/>
      <c r="JZM703" s="416"/>
      <c r="JZN703" s="416"/>
      <c r="JZO703" s="416"/>
      <c r="JZP703" s="416"/>
      <c r="JZQ703" s="416"/>
      <c r="JZR703" s="416"/>
      <c r="JZS703" s="416"/>
      <c r="JZT703" s="416"/>
      <c r="JZU703" s="416"/>
      <c r="JZV703" s="416"/>
      <c r="JZW703" s="416"/>
      <c r="JZX703" s="416"/>
      <c r="JZY703" s="416"/>
      <c r="JZZ703" s="416"/>
      <c r="KAA703" s="416"/>
      <c r="KAB703" s="416"/>
      <c r="KAC703" s="416"/>
      <c r="KAD703" s="416"/>
      <c r="KAE703" s="416"/>
      <c r="KAF703" s="416"/>
      <c r="KAG703" s="416"/>
      <c r="KAH703" s="416"/>
      <c r="KAI703" s="416"/>
      <c r="KAJ703" s="416"/>
      <c r="KAK703" s="416"/>
      <c r="KAL703" s="417"/>
      <c r="KAM703" s="417"/>
      <c r="KAN703" s="417"/>
      <c r="KAO703" s="417"/>
      <c r="KAP703" s="417"/>
      <c r="KAQ703" s="417"/>
      <c r="KAR703" s="417"/>
      <c r="KAS703" s="417"/>
      <c r="KAT703" s="417"/>
      <c r="KAU703" s="417"/>
      <c r="KAV703" s="417"/>
      <c r="KAW703" s="417"/>
      <c r="KAX703" s="417"/>
      <c r="KAY703" s="417"/>
      <c r="KAZ703" s="417"/>
      <c r="KBA703" s="417"/>
      <c r="KBB703" s="417"/>
      <c r="KBC703" s="417"/>
      <c r="KBD703" s="417"/>
      <c r="KBE703" s="417"/>
      <c r="KBF703" s="417"/>
      <c r="KBG703" s="417"/>
      <c r="KBH703" s="417"/>
      <c r="KBI703" s="417"/>
      <c r="KBJ703" s="418"/>
      <c r="KBK703" s="418"/>
      <c r="KBL703" s="418"/>
      <c r="KBM703" s="418"/>
      <c r="KBN703" s="418"/>
      <c r="KBO703" s="417"/>
      <c r="KBP703" s="417"/>
      <c r="KBQ703" s="418"/>
      <c r="KBR703" s="418"/>
      <c r="KBS703" s="417"/>
      <c r="KBT703" s="417"/>
      <c r="KBU703" s="418"/>
      <c r="KBV703" s="418"/>
      <c r="KBW703" s="417"/>
      <c r="KBX703" s="417"/>
      <c r="KBY703" s="417"/>
      <c r="KBZ703" s="417"/>
      <c r="KCA703" s="417"/>
      <c r="KCB703" s="417"/>
      <c r="KCC703" s="417"/>
      <c r="KCD703" s="418"/>
      <c r="KCE703" s="418"/>
      <c r="KCF703" s="417"/>
      <c r="KCG703" s="417"/>
      <c r="KCH703" s="418"/>
      <c r="KCI703" s="418"/>
      <c r="KCJ703" s="417"/>
      <c r="KCK703" s="417"/>
      <c r="KCL703" s="417"/>
      <c r="KCM703" s="417"/>
      <c r="KCN703" s="417"/>
      <c r="KCO703" s="411"/>
      <c r="KCP703" s="443"/>
      <c r="KCQ703" s="417"/>
      <c r="KCR703" s="417"/>
      <c r="KCS703" s="417"/>
      <c r="KCT703" s="417"/>
      <c r="KCU703" s="417"/>
      <c r="KCV703" s="417"/>
      <c r="KCW703" s="417"/>
      <c r="KCX703" s="416"/>
      <c r="KCY703" s="416"/>
      <c r="KCZ703" s="416"/>
      <c r="KDA703" s="416"/>
      <c r="KDB703" s="416"/>
      <c r="KDC703" s="416"/>
      <c r="KDD703" s="416"/>
      <c r="KDE703" s="416"/>
      <c r="KDF703" s="416"/>
      <c r="KDG703" s="416"/>
      <c r="KDH703" s="416"/>
      <c r="KDI703" s="416"/>
      <c r="KDJ703" s="416"/>
      <c r="KDK703" s="416"/>
      <c r="KDL703" s="416"/>
      <c r="KDM703" s="416"/>
      <c r="KDN703" s="416"/>
      <c r="KDO703" s="416"/>
      <c r="KDP703" s="416"/>
      <c r="KDQ703" s="416"/>
      <c r="KDR703" s="416"/>
      <c r="KDS703" s="416"/>
      <c r="KDT703" s="416"/>
      <c r="KDU703" s="416"/>
      <c r="KDV703" s="416"/>
      <c r="KDW703" s="416"/>
      <c r="KDX703" s="416"/>
      <c r="KDY703" s="416"/>
      <c r="KDZ703" s="416"/>
      <c r="KEA703" s="416"/>
      <c r="KEB703" s="416"/>
      <c r="KEC703" s="416"/>
      <c r="KED703" s="416"/>
      <c r="KEE703" s="416"/>
      <c r="KEF703" s="416"/>
      <c r="KEG703" s="416"/>
      <c r="KEH703" s="416"/>
      <c r="KEI703" s="416"/>
      <c r="KEJ703" s="416"/>
      <c r="KEK703" s="416"/>
      <c r="KEL703" s="416"/>
      <c r="KEM703" s="416"/>
      <c r="KEN703" s="416"/>
      <c r="KEO703" s="416"/>
      <c r="KEP703" s="417"/>
      <c r="KEQ703" s="417"/>
      <c r="KER703" s="417"/>
      <c r="KES703" s="417"/>
      <c r="KET703" s="417"/>
      <c r="KEU703" s="417"/>
      <c r="KEV703" s="417"/>
      <c r="KEW703" s="417"/>
      <c r="KEX703" s="417"/>
      <c r="KEY703" s="417"/>
      <c r="KEZ703" s="417"/>
      <c r="KFA703" s="417"/>
      <c r="KFB703" s="417"/>
      <c r="KFC703" s="417"/>
      <c r="KFD703" s="417"/>
      <c r="KFE703" s="417"/>
      <c r="KFF703" s="417"/>
      <c r="KFG703" s="417"/>
      <c r="KFH703" s="417"/>
      <c r="KFI703" s="417"/>
      <c r="KFJ703" s="417"/>
      <c r="KFK703" s="417"/>
      <c r="KFL703" s="417"/>
      <c r="KFM703" s="417"/>
      <c r="KFN703" s="418"/>
      <c r="KFO703" s="418"/>
      <c r="KFP703" s="418"/>
      <c r="KFQ703" s="418"/>
      <c r="KFR703" s="418"/>
      <c r="KFS703" s="417"/>
      <c r="KFT703" s="417"/>
      <c r="KFU703" s="418"/>
      <c r="KFV703" s="418"/>
      <c r="KFW703" s="417"/>
      <c r="KFX703" s="417"/>
      <c r="KFY703" s="418"/>
      <c r="KFZ703" s="418"/>
      <c r="KGA703" s="417"/>
      <c r="KGB703" s="417"/>
      <c r="KGC703" s="417"/>
      <c r="KGD703" s="417"/>
      <c r="KGE703" s="417"/>
      <c r="KGF703" s="417"/>
      <c r="KGG703" s="417"/>
      <c r="KGH703" s="418"/>
      <c r="KGI703" s="418"/>
      <c r="KGJ703" s="417"/>
      <c r="KGK703" s="417"/>
      <c r="KGL703" s="418"/>
      <c r="KGM703" s="418"/>
      <c r="KGN703" s="417"/>
      <c r="KGO703" s="417"/>
      <c r="KGP703" s="417"/>
      <c r="KGQ703" s="417"/>
      <c r="KGR703" s="417"/>
      <c r="KGS703" s="411"/>
      <c r="KGT703" s="443"/>
      <c r="KGU703" s="417"/>
      <c r="KGV703" s="417"/>
      <c r="KGW703" s="417"/>
      <c r="KGX703" s="417"/>
      <c r="KGY703" s="417"/>
      <c r="KGZ703" s="417"/>
      <c r="KHA703" s="417"/>
      <c r="KHB703" s="416"/>
      <c r="KHC703" s="416"/>
      <c r="KHD703" s="416"/>
      <c r="KHE703" s="416"/>
      <c r="KHF703" s="416"/>
      <c r="KHG703" s="416"/>
      <c r="KHH703" s="416"/>
      <c r="KHI703" s="416"/>
      <c r="KHJ703" s="416"/>
      <c r="KHK703" s="416"/>
      <c r="KHL703" s="416"/>
      <c r="KHM703" s="416"/>
      <c r="KHN703" s="416"/>
      <c r="KHO703" s="416"/>
      <c r="KHP703" s="416"/>
      <c r="KHQ703" s="416"/>
      <c r="KHR703" s="416"/>
      <c r="KHS703" s="416"/>
      <c r="KHT703" s="416"/>
      <c r="KHU703" s="416"/>
      <c r="KHV703" s="416"/>
      <c r="KHW703" s="416"/>
      <c r="KHX703" s="416"/>
      <c r="KHY703" s="416"/>
      <c r="KHZ703" s="416"/>
      <c r="KIA703" s="416"/>
      <c r="KIB703" s="416"/>
      <c r="KIC703" s="416"/>
      <c r="KID703" s="416"/>
      <c r="KIE703" s="416"/>
      <c r="KIF703" s="416"/>
      <c r="KIG703" s="416"/>
      <c r="KIH703" s="416"/>
      <c r="KII703" s="416"/>
      <c r="KIJ703" s="416"/>
      <c r="KIK703" s="416"/>
      <c r="KIL703" s="416"/>
      <c r="KIM703" s="416"/>
      <c r="KIN703" s="416"/>
      <c r="KIO703" s="416"/>
      <c r="KIP703" s="416"/>
      <c r="KIQ703" s="416"/>
      <c r="KIR703" s="416"/>
      <c r="KIS703" s="416"/>
      <c r="KIT703" s="417"/>
      <c r="KIU703" s="417"/>
      <c r="KIV703" s="417"/>
      <c r="KIW703" s="417"/>
      <c r="KIX703" s="417"/>
      <c r="KIY703" s="417"/>
      <c r="KIZ703" s="417"/>
      <c r="KJA703" s="417"/>
      <c r="KJB703" s="417"/>
      <c r="KJC703" s="417"/>
      <c r="KJD703" s="417"/>
      <c r="KJE703" s="417"/>
      <c r="KJF703" s="417"/>
      <c r="KJG703" s="417"/>
      <c r="KJH703" s="417"/>
      <c r="KJI703" s="417"/>
      <c r="KJJ703" s="417"/>
      <c r="KJK703" s="417"/>
      <c r="KJL703" s="417"/>
      <c r="KJM703" s="417"/>
      <c r="KJN703" s="417"/>
      <c r="KJO703" s="417"/>
      <c r="KJP703" s="417"/>
      <c r="KJQ703" s="417"/>
      <c r="KJR703" s="418"/>
      <c r="KJS703" s="418"/>
      <c r="KJT703" s="418"/>
      <c r="KJU703" s="418"/>
      <c r="KJV703" s="418"/>
      <c r="KJW703" s="417"/>
      <c r="KJX703" s="417"/>
      <c r="KJY703" s="418"/>
      <c r="KJZ703" s="418"/>
      <c r="KKA703" s="417"/>
      <c r="KKB703" s="417"/>
      <c r="KKC703" s="418"/>
      <c r="KKD703" s="418"/>
      <c r="KKE703" s="417"/>
      <c r="KKF703" s="417"/>
      <c r="KKG703" s="417"/>
      <c r="KKH703" s="417"/>
      <c r="KKI703" s="417"/>
      <c r="KKJ703" s="417"/>
      <c r="KKK703" s="417"/>
      <c r="KKL703" s="418"/>
      <c r="KKM703" s="418"/>
      <c r="KKN703" s="417"/>
      <c r="KKO703" s="417"/>
      <c r="KKP703" s="418"/>
      <c r="KKQ703" s="418"/>
      <c r="KKR703" s="417"/>
      <c r="KKS703" s="417"/>
      <c r="KKT703" s="417"/>
      <c r="KKU703" s="417"/>
      <c r="KKV703" s="417"/>
      <c r="KKW703" s="411"/>
      <c r="KKX703" s="443"/>
      <c r="KKY703" s="417"/>
      <c r="KKZ703" s="417"/>
      <c r="KLA703" s="417"/>
      <c r="KLB703" s="417"/>
      <c r="KLC703" s="417"/>
      <c r="KLD703" s="417"/>
      <c r="KLE703" s="417"/>
      <c r="KLF703" s="416"/>
      <c r="KLG703" s="416"/>
      <c r="KLH703" s="416"/>
      <c r="KLI703" s="416"/>
      <c r="KLJ703" s="416"/>
      <c r="KLK703" s="416"/>
      <c r="KLL703" s="416"/>
      <c r="KLM703" s="416"/>
      <c r="KLN703" s="416"/>
      <c r="KLO703" s="416"/>
      <c r="KLP703" s="416"/>
      <c r="KLQ703" s="416"/>
      <c r="KLR703" s="416"/>
      <c r="KLS703" s="416"/>
      <c r="KLT703" s="416"/>
      <c r="KLU703" s="416"/>
      <c r="KLV703" s="416"/>
      <c r="KLW703" s="416"/>
      <c r="KLX703" s="416"/>
      <c r="KLY703" s="416"/>
      <c r="KLZ703" s="416"/>
      <c r="KMA703" s="416"/>
      <c r="KMB703" s="416"/>
      <c r="KMC703" s="416"/>
      <c r="KMD703" s="416"/>
      <c r="KME703" s="416"/>
      <c r="KMF703" s="416"/>
      <c r="KMG703" s="416"/>
      <c r="KMH703" s="416"/>
      <c r="KMI703" s="416"/>
      <c r="KMJ703" s="416"/>
      <c r="KMK703" s="416"/>
      <c r="KML703" s="416"/>
      <c r="KMM703" s="416"/>
      <c r="KMN703" s="416"/>
      <c r="KMO703" s="416"/>
      <c r="KMP703" s="416"/>
      <c r="KMQ703" s="416"/>
      <c r="KMR703" s="416"/>
      <c r="KMS703" s="416"/>
      <c r="KMT703" s="416"/>
      <c r="KMU703" s="416"/>
      <c r="KMV703" s="416"/>
      <c r="KMW703" s="416"/>
      <c r="KMX703" s="417"/>
      <c r="KMY703" s="417"/>
      <c r="KMZ703" s="417"/>
      <c r="KNA703" s="417"/>
      <c r="KNB703" s="417"/>
      <c r="KNC703" s="417"/>
      <c r="KND703" s="417"/>
      <c r="KNE703" s="417"/>
      <c r="KNF703" s="417"/>
      <c r="KNG703" s="417"/>
      <c r="KNH703" s="417"/>
      <c r="KNI703" s="417"/>
      <c r="KNJ703" s="417"/>
      <c r="KNK703" s="417"/>
      <c r="KNL703" s="417"/>
      <c r="KNM703" s="417"/>
      <c r="KNN703" s="417"/>
      <c r="KNO703" s="417"/>
      <c r="KNP703" s="417"/>
      <c r="KNQ703" s="417"/>
      <c r="KNR703" s="417"/>
      <c r="KNS703" s="417"/>
      <c r="KNT703" s="417"/>
      <c r="KNU703" s="417"/>
      <c r="KNV703" s="418"/>
      <c r="KNW703" s="418"/>
      <c r="KNX703" s="418"/>
      <c r="KNY703" s="418"/>
      <c r="KNZ703" s="418"/>
      <c r="KOA703" s="417"/>
      <c r="KOB703" s="417"/>
      <c r="KOC703" s="418"/>
      <c r="KOD703" s="418"/>
      <c r="KOE703" s="417"/>
      <c r="KOF703" s="417"/>
      <c r="KOG703" s="418"/>
      <c r="KOH703" s="418"/>
      <c r="KOI703" s="417"/>
      <c r="KOJ703" s="417"/>
      <c r="KOK703" s="417"/>
      <c r="KOL703" s="417"/>
      <c r="KOM703" s="417"/>
      <c r="KON703" s="417"/>
      <c r="KOO703" s="417"/>
      <c r="KOP703" s="418"/>
      <c r="KOQ703" s="418"/>
      <c r="KOR703" s="417"/>
      <c r="KOS703" s="417"/>
      <c r="KOT703" s="418"/>
      <c r="KOU703" s="418"/>
      <c r="KOV703" s="417"/>
      <c r="KOW703" s="417"/>
      <c r="KOX703" s="417"/>
      <c r="KOY703" s="417"/>
      <c r="KOZ703" s="417"/>
      <c r="KPA703" s="411"/>
      <c r="KPB703" s="443"/>
      <c r="KPC703" s="417"/>
      <c r="KPD703" s="417"/>
      <c r="KPE703" s="417"/>
      <c r="KPF703" s="417"/>
      <c r="KPG703" s="417"/>
      <c r="KPH703" s="417"/>
      <c r="KPI703" s="417"/>
      <c r="KPJ703" s="416"/>
      <c r="KPK703" s="416"/>
      <c r="KPL703" s="416"/>
      <c r="KPM703" s="416"/>
      <c r="KPN703" s="416"/>
      <c r="KPO703" s="416"/>
      <c r="KPP703" s="416"/>
      <c r="KPQ703" s="416"/>
      <c r="KPR703" s="416"/>
      <c r="KPS703" s="416"/>
      <c r="KPT703" s="416"/>
      <c r="KPU703" s="416"/>
      <c r="KPV703" s="416"/>
      <c r="KPW703" s="416"/>
      <c r="KPX703" s="416"/>
      <c r="KPY703" s="416"/>
      <c r="KPZ703" s="416"/>
      <c r="KQA703" s="416"/>
      <c r="KQB703" s="416"/>
      <c r="KQC703" s="416"/>
      <c r="KQD703" s="416"/>
      <c r="KQE703" s="416"/>
      <c r="KQF703" s="416"/>
      <c r="KQG703" s="416"/>
      <c r="KQH703" s="416"/>
      <c r="KQI703" s="416"/>
      <c r="KQJ703" s="416"/>
      <c r="KQK703" s="416"/>
      <c r="KQL703" s="416"/>
      <c r="KQM703" s="416"/>
      <c r="KQN703" s="416"/>
      <c r="KQO703" s="416"/>
      <c r="KQP703" s="416"/>
      <c r="KQQ703" s="416"/>
      <c r="KQR703" s="416"/>
      <c r="KQS703" s="416"/>
      <c r="KQT703" s="416"/>
      <c r="KQU703" s="416"/>
      <c r="KQV703" s="416"/>
      <c r="KQW703" s="416"/>
      <c r="KQX703" s="416"/>
      <c r="KQY703" s="416"/>
      <c r="KQZ703" s="416"/>
      <c r="KRA703" s="416"/>
      <c r="KRB703" s="417"/>
      <c r="KRC703" s="417"/>
      <c r="KRD703" s="417"/>
      <c r="KRE703" s="417"/>
      <c r="KRF703" s="417"/>
      <c r="KRG703" s="417"/>
      <c r="KRH703" s="417"/>
      <c r="KRI703" s="417"/>
      <c r="KRJ703" s="417"/>
      <c r="KRK703" s="417"/>
      <c r="KRL703" s="417"/>
      <c r="KRM703" s="417"/>
      <c r="KRN703" s="417"/>
      <c r="KRO703" s="417"/>
      <c r="KRP703" s="417"/>
      <c r="KRQ703" s="417"/>
      <c r="KRR703" s="417"/>
      <c r="KRS703" s="417"/>
      <c r="KRT703" s="417"/>
      <c r="KRU703" s="417"/>
      <c r="KRV703" s="417"/>
      <c r="KRW703" s="417"/>
      <c r="KRX703" s="417"/>
      <c r="KRY703" s="417"/>
      <c r="KRZ703" s="418"/>
      <c r="KSA703" s="418"/>
      <c r="KSB703" s="418"/>
      <c r="KSC703" s="418"/>
      <c r="KSD703" s="418"/>
      <c r="KSE703" s="417"/>
      <c r="KSF703" s="417"/>
      <c r="KSG703" s="418"/>
      <c r="KSH703" s="418"/>
      <c r="KSI703" s="417"/>
      <c r="KSJ703" s="417"/>
      <c r="KSK703" s="418"/>
      <c r="KSL703" s="418"/>
      <c r="KSM703" s="417"/>
      <c r="KSN703" s="417"/>
      <c r="KSO703" s="417"/>
      <c r="KSP703" s="417"/>
      <c r="KSQ703" s="417"/>
      <c r="KSR703" s="417"/>
      <c r="KSS703" s="417"/>
      <c r="KST703" s="418"/>
      <c r="KSU703" s="418"/>
      <c r="KSV703" s="417"/>
      <c r="KSW703" s="417"/>
      <c r="KSX703" s="418"/>
      <c r="KSY703" s="418"/>
      <c r="KSZ703" s="417"/>
      <c r="KTA703" s="417"/>
      <c r="KTB703" s="417"/>
      <c r="KTC703" s="417"/>
      <c r="KTD703" s="417"/>
      <c r="KTE703" s="411"/>
      <c r="KTF703" s="443"/>
      <c r="KTG703" s="417"/>
      <c r="KTH703" s="417"/>
      <c r="KTI703" s="417"/>
      <c r="KTJ703" s="417"/>
      <c r="KTK703" s="417"/>
      <c r="KTL703" s="417"/>
      <c r="KTM703" s="417"/>
      <c r="KTN703" s="416"/>
      <c r="KTO703" s="416"/>
      <c r="KTP703" s="416"/>
      <c r="KTQ703" s="416"/>
      <c r="KTR703" s="416"/>
      <c r="KTS703" s="416"/>
      <c r="KTT703" s="416"/>
      <c r="KTU703" s="416"/>
      <c r="KTV703" s="416"/>
      <c r="KTW703" s="416"/>
      <c r="KTX703" s="416"/>
      <c r="KTY703" s="416"/>
      <c r="KTZ703" s="416"/>
      <c r="KUA703" s="416"/>
      <c r="KUB703" s="416"/>
      <c r="KUC703" s="416"/>
      <c r="KUD703" s="416"/>
      <c r="KUE703" s="416"/>
      <c r="KUF703" s="416"/>
      <c r="KUG703" s="416"/>
      <c r="KUH703" s="416"/>
      <c r="KUI703" s="416"/>
      <c r="KUJ703" s="416"/>
      <c r="KUK703" s="416"/>
      <c r="KUL703" s="416"/>
      <c r="KUM703" s="416"/>
      <c r="KUN703" s="416"/>
      <c r="KUO703" s="416"/>
      <c r="KUP703" s="416"/>
      <c r="KUQ703" s="416"/>
      <c r="KUR703" s="416"/>
      <c r="KUS703" s="416"/>
      <c r="KUT703" s="416"/>
      <c r="KUU703" s="416"/>
      <c r="KUV703" s="416"/>
      <c r="KUW703" s="416"/>
      <c r="KUX703" s="416"/>
      <c r="KUY703" s="416"/>
      <c r="KUZ703" s="416"/>
      <c r="KVA703" s="416"/>
      <c r="KVB703" s="416"/>
      <c r="KVC703" s="416"/>
      <c r="KVD703" s="416"/>
      <c r="KVE703" s="416"/>
      <c r="KVF703" s="417"/>
      <c r="KVG703" s="417"/>
      <c r="KVH703" s="417"/>
      <c r="KVI703" s="417"/>
      <c r="KVJ703" s="417"/>
      <c r="KVK703" s="417"/>
      <c r="KVL703" s="417"/>
      <c r="KVM703" s="417"/>
      <c r="KVN703" s="417"/>
      <c r="KVO703" s="417"/>
      <c r="KVP703" s="417"/>
      <c r="KVQ703" s="417"/>
      <c r="KVR703" s="417"/>
      <c r="KVS703" s="417"/>
      <c r="KVT703" s="417"/>
      <c r="KVU703" s="417"/>
      <c r="KVV703" s="417"/>
      <c r="KVW703" s="417"/>
      <c r="KVX703" s="417"/>
      <c r="KVY703" s="417"/>
      <c r="KVZ703" s="417"/>
      <c r="KWA703" s="417"/>
      <c r="KWB703" s="417"/>
      <c r="KWC703" s="417"/>
      <c r="KWD703" s="418"/>
      <c r="KWE703" s="418"/>
      <c r="KWF703" s="418"/>
      <c r="KWG703" s="418"/>
      <c r="KWH703" s="418"/>
      <c r="KWI703" s="417"/>
      <c r="KWJ703" s="417"/>
      <c r="KWK703" s="418"/>
      <c r="KWL703" s="418"/>
      <c r="KWM703" s="417"/>
      <c r="KWN703" s="417"/>
      <c r="KWO703" s="418"/>
      <c r="KWP703" s="418"/>
      <c r="KWQ703" s="417"/>
      <c r="KWR703" s="417"/>
      <c r="KWS703" s="417"/>
      <c r="KWT703" s="417"/>
      <c r="KWU703" s="417"/>
      <c r="KWV703" s="417"/>
      <c r="KWW703" s="417"/>
      <c r="KWX703" s="418"/>
      <c r="KWY703" s="418"/>
      <c r="KWZ703" s="417"/>
      <c r="KXA703" s="417"/>
      <c r="KXB703" s="418"/>
      <c r="KXC703" s="418"/>
      <c r="KXD703" s="417"/>
      <c r="KXE703" s="417"/>
      <c r="KXF703" s="417"/>
      <c r="KXG703" s="417"/>
      <c r="KXH703" s="417"/>
      <c r="KXI703" s="411"/>
      <c r="KXJ703" s="443"/>
      <c r="KXK703" s="417"/>
      <c r="KXL703" s="417"/>
      <c r="KXM703" s="417"/>
      <c r="KXN703" s="417"/>
      <c r="KXO703" s="417"/>
      <c r="KXP703" s="417"/>
      <c r="KXQ703" s="417"/>
      <c r="KXR703" s="416"/>
      <c r="KXS703" s="416"/>
      <c r="KXT703" s="416"/>
      <c r="KXU703" s="416"/>
      <c r="KXV703" s="416"/>
      <c r="KXW703" s="416"/>
      <c r="KXX703" s="416"/>
      <c r="KXY703" s="416"/>
      <c r="KXZ703" s="416"/>
      <c r="KYA703" s="416"/>
      <c r="KYB703" s="416"/>
      <c r="KYC703" s="416"/>
      <c r="KYD703" s="416"/>
      <c r="KYE703" s="416"/>
      <c r="KYF703" s="416"/>
      <c r="KYG703" s="416"/>
      <c r="KYH703" s="416"/>
      <c r="KYI703" s="416"/>
      <c r="KYJ703" s="416"/>
      <c r="KYK703" s="416"/>
      <c r="KYL703" s="416"/>
      <c r="KYM703" s="416"/>
      <c r="KYN703" s="416"/>
      <c r="KYO703" s="416"/>
      <c r="KYP703" s="416"/>
      <c r="KYQ703" s="416"/>
      <c r="KYR703" s="416"/>
      <c r="KYS703" s="416"/>
      <c r="KYT703" s="416"/>
      <c r="KYU703" s="416"/>
      <c r="KYV703" s="416"/>
      <c r="KYW703" s="416"/>
      <c r="KYX703" s="416"/>
      <c r="KYY703" s="416"/>
      <c r="KYZ703" s="416"/>
      <c r="KZA703" s="416"/>
      <c r="KZB703" s="416"/>
      <c r="KZC703" s="416"/>
      <c r="KZD703" s="416"/>
      <c r="KZE703" s="416"/>
      <c r="KZF703" s="416"/>
      <c r="KZG703" s="416"/>
      <c r="KZH703" s="416"/>
      <c r="KZI703" s="416"/>
      <c r="KZJ703" s="417"/>
      <c r="KZK703" s="417"/>
      <c r="KZL703" s="417"/>
      <c r="KZM703" s="417"/>
      <c r="KZN703" s="417"/>
      <c r="KZO703" s="417"/>
      <c r="KZP703" s="417"/>
      <c r="KZQ703" s="417"/>
      <c r="KZR703" s="417"/>
      <c r="KZS703" s="417"/>
      <c r="KZT703" s="417"/>
      <c r="KZU703" s="417"/>
      <c r="KZV703" s="417"/>
      <c r="KZW703" s="417"/>
      <c r="KZX703" s="417"/>
      <c r="KZY703" s="417"/>
      <c r="KZZ703" s="417"/>
      <c r="LAA703" s="417"/>
      <c r="LAB703" s="417"/>
      <c r="LAC703" s="417"/>
      <c r="LAD703" s="417"/>
      <c r="LAE703" s="417"/>
      <c r="LAF703" s="417"/>
      <c r="LAG703" s="417"/>
      <c r="LAH703" s="418"/>
      <c r="LAI703" s="418"/>
      <c r="LAJ703" s="418"/>
      <c r="LAK703" s="418"/>
      <c r="LAL703" s="418"/>
      <c r="LAM703" s="417"/>
      <c r="LAN703" s="417"/>
      <c r="LAO703" s="418"/>
      <c r="LAP703" s="418"/>
      <c r="LAQ703" s="417"/>
      <c r="LAR703" s="417"/>
      <c r="LAS703" s="418"/>
      <c r="LAT703" s="418"/>
      <c r="LAU703" s="417"/>
      <c r="LAV703" s="417"/>
      <c r="LAW703" s="417"/>
      <c r="LAX703" s="417"/>
      <c r="LAY703" s="417"/>
      <c r="LAZ703" s="417"/>
      <c r="LBA703" s="417"/>
      <c r="LBB703" s="418"/>
      <c r="LBC703" s="418"/>
      <c r="LBD703" s="417"/>
      <c r="LBE703" s="417"/>
      <c r="LBF703" s="418"/>
      <c r="LBG703" s="418"/>
      <c r="LBH703" s="417"/>
      <c r="LBI703" s="417"/>
      <c r="LBJ703" s="417"/>
      <c r="LBK703" s="417"/>
      <c r="LBL703" s="417"/>
      <c r="LBM703" s="411"/>
      <c r="LBN703" s="443"/>
      <c r="LBO703" s="417"/>
      <c r="LBP703" s="417"/>
      <c r="LBQ703" s="417"/>
      <c r="LBR703" s="417"/>
      <c r="LBS703" s="417"/>
      <c r="LBT703" s="417"/>
      <c r="LBU703" s="417"/>
      <c r="LBV703" s="416"/>
      <c r="LBW703" s="416"/>
      <c r="LBX703" s="416"/>
      <c r="LBY703" s="416"/>
      <c r="LBZ703" s="416"/>
      <c r="LCA703" s="416"/>
      <c r="LCB703" s="416"/>
      <c r="LCC703" s="416"/>
      <c r="LCD703" s="416"/>
      <c r="LCE703" s="416"/>
      <c r="LCF703" s="416"/>
      <c r="LCG703" s="416"/>
      <c r="LCH703" s="416"/>
      <c r="LCI703" s="416"/>
      <c r="LCJ703" s="416"/>
      <c r="LCK703" s="416"/>
      <c r="LCL703" s="416"/>
      <c r="LCM703" s="416"/>
      <c r="LCN703" s="416"/>
      <c r="LCO703" s="416"/>
      <c r="LCP703" s="416"/>
      <c r="LCQ703" s="416"/>
      <c r="LCR703" s="416"/>
      <c r="LCS703" s="416"/>
      <c r="LCT703" s="416"/>
      <c r="LCU703" s="416"/>
      <c r="LCV703" s="416"/>
      <c r="LCW703" s="416"/>
      <c r="LCX703" s="416"/>
      <c r="LCY703" s="416"/>
      <c r="LCZ703" s="416"/>
      <c r="LDA703" s="416"/>
      <c r="LDB703" s="416"/>
      <c r="LDC703" s="416"/>
      <c r="LDD703" s="416"/>
      <c r="LDE703" s="416"/>
      <c r="LDF703" s="416"/>
      <c r="LDG703" s="416"/>
      <c r="LDH703" s="416"/>
      <c r="LDI703" s="416"/>
      <c r="LDJ703" s="416"/>
      <c r="LDK703" s="416"/>
      <c r="LDL703" s="416"/>
      <c r="LDM703" s="416"/>
      <c r="LDN703" s="417"/>
      <c r="LDO703" s="417"/>
      <c r="LDP703" s="417"/>
      <c r="LDQ703" s="417"/>
      <c r="LDR703" s="417"/>
      <c r="LDS703" s="417"/>
      <c r="LDT703" s="417"/>
      <c r="LDU703" s="417"/>
      <c r="LDV703" s="417"/>
      <c r="LDW703" s="417"/>
      <c r="LDX703" s="417"/>
      <c r="LDY703" s="417"/>
      <c r="LDZ703" s="417"/>
      <c r="LEA703" s="417"/>
      <c r="LEB703" s="417"/>
      <c r="LEC703" s="417"/>
      <c r="LED703" s="417"/>
      <c r="LEE703" s="417"/>
      <c r="LEF703" s="417"/>
      <c r="LEG703" s="417"/>
      <c r="LEH703" s="417"/>
      <c r="LEI703" s="417"/>
      <c r="LEJ703" s="417"/>
      <c r="LEK703" s="417"/>
      <c r="LEL703" s="418"/>
      <c r="LEM703" s="418"/>
      <c r="LEN703" s="418"/>
      <c r="LEO703" s="418"/>
      <c r="LEP703" s="418"/>
      <c r="LEQ703" s="417"/>
      <c r="LER703" s="417"/>
      <c r="LES703" s="418"/>
      <c r="LET703" s="418"/>
      <c r="LEU703" s="417"/>
      <c r="LEV703" s="417"/>
      <c r="LEW703" s="418"/>
      <c r="LEX703" s="418"/>
      <c r="LEY703" s="417"/>
      <c r="LEZ703" s="417"/>
      <c r="LFA703" s="417"/>
      <c r="LFB703" s="417"/>
      <c r="LFC703" s="417"/>
      <c r="LFD703" s="417"/>
      <c r="LFE703" s="417"/>
      <c r="LFF703" s="418"/>
      <c r="LFG703" s="418"/>
      <c r="LFH703" s="417"/>
      <c r="LFI703" s="417"/>
      <c r="LFJ703" s="418"/>
      <c r="LFK703" s="418"/>
      <c r="LFL703" s="417"/>
      <c r="LFM703" s="417"/>
      <c r="LFN703" s="417"/>
      <c r="LFO703" s="417"/>
      <c r="LFP703" s="417"/>
      <c r="LFQ703" s="411"/>
      <c r="LFR703" s="443"/>
      <c r="LFS703" s="417"/>
      <c r="LFT703" s="417"/>
      <c r="LFU703" s="417"/>
      <c r="LFV703" s="417"/>
      <c r="LFW703" s="417"/>
      <c r="LFX703" s="417"/>
      <c r="LFY703" s="417"/>
      <c r="LFZ703" s="416"/>
      <c r="LGA703" s="416"/>
      <c r="LGB703" s="416"/>
      <c r="LGC703" s="416"/>
      <c r="LGD703" s="416"/>
      <c r="LGE703" s="416"/>
      <c r="LGF703" s="416"/>
      <c r="LGG703" s="416"/>
      <c r="LGH703" s="416"/>
      <c r="LGI703" s="416"/>
      <c r="LGJ703" s="416"/>
      <c r="LGK703" s="416"/>
      <c r="LGL703" s="416"/>
      <c r="LGM703" s="416"/>
      <c r="LGN703" s="416"/>
      <c r="LGO703" s="416"/>
      <c r="LGP703" s="416"/>
      <c r="LGQ703" s="416"/>
      <c r="LGR703" s="416"/>
      <c r="LGS703" s="416"/>
      <c r="LGT703" s="416"/>
      <c r="LGU703" s="416"/>
      <c r="LGV703" s="416"/>
      <c r="LGW703" s="416"/>
      <c r="LGX703" s="416"/>
      <c r="LGY703" s="416"/>
      <c r="LGZ703" s="416"/>
      <c r="LHA703" s="416"/>
      <c r="LHB703" s="416"/>
      <c r="LHC703" s="416"/>
      <c r="LHD703" s="416"/>
      <c r="LHE703" s="416"/>
      <c r="LHF703" s="416"/>
      <c r="LHG703" s="416"/>
      <c r="LHH703" s="416"/>
      <c r="LHI703" s="416"/>
      <c r="LHJ703" s="416"/>
      <c r="LHK703" s="416"/>
      <c r="LHL703" s="416"/>
      <c r="LHM703" s="416"/>
      <c r="LHN703" s="416"/>
      <c r="LHO703" s="416"/>
      <c r="LHP703" s="416"/>
      <c r="LHQ703" s="416"/>
      <c r="LHR703" s="417"/>
      <c r="LHS703" s="417"/>
      <c r="LHT703" s="417"/>
      <c r="LHU703" s="417"/>
      <c r="LHV703" s="417"/>
      <c r="LHW703" s="417"/>
      <c r="LHX703" s="417"/>
      <c r="LHY703" s="417"/>
      <c r="LHZ703" s="417"/>
      <c r="LIA703" s="417"/>
      <c r="LIB703" s="417"/>
      <c r="LIC703" s="417"/>
      <c r="LID703" s="417"/>
      <c r="LIE703" s="417"/>
      <c r="LIF703" s="417"/>
      <c r="LIG703" s="417"/>
      <c r="LIH703" s="417"/>
      <c r="LII703" s="417"/>
      <c r="LIJ703" s="417"/>
      <c r="LIK703" s="417"/>
      <c r="LIL703" s="417"/>
      <c r="LIM703" s="417"/>
      <c r="LIN703" s="417"/>
      <c r="LIO703" s="417"/>
      <c r="LIP703" s="418"/>
      <c r="LIQ703" s="418"/>
      <c r="LIR703" s="418"/>
      <c r="LIS703" s="418"/>
      <c r="LIT703" s="418"/>
      <c r="LIU703" s="417"/>
      <c r="LIV703" s="417"/>
      <c r="LIW703" s="418"/>
      <c r="LIX703" s="418"/>
      <c r="LIY703" s="417"/>
      <c r="LIZ703" s="417"/>
      <c r="LJA703" s="418"/>
      <c r="LJB703" s="418"/>
      <c r="LJC703" s="417"/>
      <c r="LJD703" s="417"/>
      <c r="LJE703" s="417"/>
      <c r="LJF703" s="417"/>
      <c r="LJG703" s="417"/>
      <c r="LJH703" s="417"/>
      <c r="LJI703" s="417"/>
      <c r="LJJ703" s="418"/>
      <c r="LJK703" s="418"/>
      <c r="LJL703" s="417"/>
      <c r="LJM703" s="417"/>
      <c r="LJN703" s="418"/>
      <c r="LJO703" s="418"/>
      <c r="LJP703" s="417"/>
      <c r="LJQ703" s="417"/>
      <c r="LJR703" s="417"/>
      <c r="LJS703" s="417"/>
      <c r="LJT703" s="417"/>
      <c r="LJU703" s="411"/>
      <c r="LJV703" s="443"/>
      <c r="LJW703" s="417"/>
      <c r="LJX703" s="417"/>
      <c r="LJY703" s="417"/>
      <c r="LJZ703" s="417"/>
      <c r="LKA703" s="417"/>
      <c r="LKB703" s="417"/>
      <c r="LKC703" s="417"/>
      <c r="LKD703" s="416"/>
      <c r="LKE703" s="416"/>
      <c r="LKF703" s="416"/>
      <c r="LKG703" s="416"/>
      <c r="LKH703" s="416"/>
      <c r="LKI703" s="416"/>
      <c r="LKJ703" s="416"/>
      <c r="LKK703" s="416"/>
      <c r="LKL703" s="416"/>
      <c r="LKM703" s="416"/>
      <c r="LKN703" s="416"/>
      <c r="LKO703" s="416"/>
      <c r="LKP703" s="416"/>
      <c r="LKQ703" s="416"/>
      <c r="LKR703" s="416"/>
      <c r="LKS703" s="416"/>
      <c r="LKT703" s="416"/>
      <c r="LKU703" s="416"/>
      <c r="LKV703" s="416"/>
      <c r="LKW703" s="416"/>
      <c r="LKX703" s="416"/>
      <c r="LKY703" s="416"/>
      <c r="LKZ703" s="416"/>
      <c r="LLA703" s="416"/>
      <c r="LLB703" s="416"/>
      <c r="LLC703" s="416"/>
      <c r="LLD703" s="416"/>
      <c r="LLE703" s="416"/>
      <c r="LLF703" s="416"/>
      <c r="LLG703" s="416"/>
      <c r="LLH703" s="416"/>
      <c r="LLI703" s="416"/>
      <c r="LLJ703" s="416"/>
      <c r="LLK703" s="416"/>
      <c r="LLL703" s="416"/>
      <c r="LLM703" s="416"/>
      <c r="LLN703" s="416"/>
      <c r="LLO703" s="416"/>
      <c r="LLP703" s="416"/>
      <c r="LLQ703" s="416"/>
      <c r="LLR703" s="416"/>
      <c r="LLS703" s="416"/>
      <c r="LLT703" s="416"/>
      <c r="LLU703" s="416"/>
      <c r="LLV703" s="417"/>
      <c r="LLW703" s="417"/>
      <c r="LLX703" s="417"/>
      <c r="LLY703" s="417"/>
      <c r="LLZ703" s="417"/>
      <c r="LMA703" s="417"/>
      <c r="LMB703" s="417"/>
      <c r="LMC703" s="417"/>
      <c r="LMD703" s="417"/>
      <c r="LME703" s="417"/>
      <c r="LMF703" s="417"/>
      <c r="LMG703" s="417"/>
      <c r="LMH703" s="417"/>
      <c r="LMI703" s="417"/>
      <c r="LMJ703" s="417"/>
      <c r="LMK703" s="417"/>
      <c r="LML703" s="417"/>
      <c r="LMM703" s="417"/>
      <c r="LMN703" s="417"/>
      <c r="LMO703" s="417"/>
      <c r="LMP703" s="417"/>
      <c r="LMQ703" s="417"/>
      <c r="LMR703" s="417"/>
      <c r="LMS703" s="417"/>
      <c r="LMT703" s="418"/>
      <c r="LMU703" s="418"/>
      <c r="LMV703" s="418"/>
      <c r="LMW703" s="418"/>
      <c r="LMX703" s="418"/>
      <c r="LMY703" s="417"/>
      <c r="LMZ703" s="417"/>
      <c r="LNA703" s="418"/>
      <c r="LNB703" s="418"/>
      <c r="LNC703" s="417"/>
      <c r="LND703" s="417"/>
      <c r="LNE703" s="418"/>
      <c r="LNF703" s="418"/>
      <c r="LNG703" s="417"/>
      <c r="LNH703" s="417"/>
      <c r="LNI703" s="417"/>
      <c r="LNJ703" s="417"/>
      <c r="LNK703" s="417"/>
      <c r="LNL703" s="417"/>
      <c r="LNM703" s="417"/>
      <c r="LNN703" s="418"/>
      <c r="LNO703" s="418"/>
      <c r="LNP703" s="417"/>
      <c r="LNQ703" s="417"/>
      <c r="LNR703" s="418"/>
      <c r="LNS703" s="418"/>
      <c r="LNT703" s="417"/>
      <c r="LNU703" s="417"/>
      <c r="LNV703" s="417"/>
      <c r="LNW703" s="417"/>
      <c r="LNX703" s="417"/>
      <c r="LNY703" s="411"/>
      <c r="LNZ703" s="443"/>
      <c r="LOA703" s="417"/>
      <c r="LOB703" s="417"/>
      <c r="LOC703" s="417"/>
      <c r="LOD703" s="417"/>
      <c r="LOE703" s="417"/>
      <c r="LOF703" s="417"/>
      <c r="LOG703" s="417"/>
      <c r="LOH703" s="416"/>
      <c r="LOI703" s="416"/>
      <c r="LOJ703" s="416"/>
      <c r="LOK703" s="416"/>
      <c r="LOL703" s="416"/>
      <c r="LOM703" s="416"/>
      <c r="LON703" s="416"/>
      <c r="LOO703" s="416"/>
      <c r="LOP703" s="416"/>
      <c r="LOQ703" s="416"/>
      <c r="LOR703" s="416"/>
      <c r="LOS703" s="416"/>
      <c r="LOT703" s="416"/>
      <c r="LOU703" s="416"/>
      <c r="LOV703" s="416"/>
      <c r="LOW703" s="416"/>
      <c r="LOX703" s="416"/>
      <c r="LOY703" s="416"/>
      <c r="LOZ703" s="416"/>
      <c r="LPA703" s="416"/>
      <c r="LPB703" s="416"/>
      <c r="LPC703" s="416"/>
      <c r="LPD703" s="416"/>
      <c r="LPE703" s="416"/>
      <c r="LPF703" s="416"/>
      <c r="LPG703" s="416"/>
      <c r="LPH703" s="416"/>
      <c r="LPI703" s="416"/>
      <c r="LPJ703" s="416"/>
      <c r="LPK703" s="416"/>
      <c r="LPL703" s="416"/>
      <c r="LPM703" s="416"/>
      <c r="LPN703" s="416"/>
      <c r="LPO703" s="416"/>
      <c r="LPP703" s="416"/>
      <c r="LPQ703" s="416"/>
      <c r="LPR703" s="416"/>
      <c r="LPS703" s="416"/>
      <c r="LPT703" s="416"/>
      <c r="LPU703" s="416"/>
      <c r="LPV703" s="416"/>
      <c r="LPW703" s="416"/>
      <c r="LPX703" s="416"/>
      <c r="LPY703" s="416"/>
      <c r="LPZ703" s="417"/>
      <c r="LQA703" s="417"/>
      <c r="LQB703" s="417"/>
      <c r="LQC703" s="417"/>
      <c r="LQD703" s="417"/>
      <c r="LQE703" s="417"/>
      <c r="LQF703" s="417"/>
      <c r="LQG703" s="417"/>
      <c r="LQH703" s="417"/>
      <c r="LQI703" s="417"/>
      <c r="LQJ703" s="417"/>
      <c r="LQK703" s="417"/>
      <c r="LQL703" s="417"/>
      <c r="LQM703" s="417"/>
      <c r="LQN703" s="417"/>
      <c r="LQO703" s="417"/>
      <c r="LQP703" s="417"/>
      <c r="LQQ703" s="417"/>
      <c r="LQR703" s="417"/>
      <c r="LQS703" s="417"/>
      <c r="LQT703" s="417"/>
      <c r="LQU703" s="417"/>
      <c r="LQV703" s="417"/>
      <c r="LQW703" s="417"/>
      <c r="LQX703" s="418"/>
      <c r="LQY703" s="418"/>
      <c r="LQZ703" s="418"/>
      <c r="LRA703" s="418"/>
      <c r="LRB703" s="418"/>
      <c r="LRC703" s="417"/>
      <c r="LRD703" s="417"/>
      <c r="LRE703" s="418"/>
      <c r="LRF703" s="418"/>
      <c r="LRG703" s="417"/>
      <c r="LRH703" s="417"/>
      <c r="LRI703" s="418"/>
      <c r="LRJ703" s="418"/>
      <c r="LRK703" s="417"/>
      <c r="LRL703" s="417"/>
      <c r="LRM703" s="417"/>
      <c r="LRN703" s="417"/>
      <c r="LRO703" s="417"/>
      <c r="LRP703" s="417"/>
      <c r="LRQ703" s="417"/>
      <c r="LRR703" s="418"/>
      <c r="LRS703" s="418"/>
      <c r="LRT703" s="417"/>
      <c r="LRU703" s="417"/>
      <c r="LRV703" s="418"/>
      <c r="LRW703" s="418"/>
      <c r="LRX703" s="417"/>
      <c r="LRY703" s="417"/>
      <c r="LRZ703" s="417"/>
      <c r="LSA703" s="417"/>
      <c r="LSB703" s="417"/>
      <c r="LSC703" s="411"/>
      <c r="LSD703" s="443"/>
      <c r="LSE703" s="417"/>
      <c r="LSF703" s="417"/>
      <c r="LSG703" s="417"/>
      <c r="LSH703" s="417"/>
      <c r="LSI703" s="417"/>
      <c r="LSJ703" s="417"/>
      <c r="LSK703" s="417"/>
      <c r="LSL703" s="416"/>
      <c r="LSM703" s="416"/>
      <c r="LSN703" s="416"/>
      <c r="LSO703" s="416"/>
      <c r="LSP703" s="416"/>
      <c r="LSQ703" s="416"/>
      <c r="LSR703" s="416"/>
      <c r="LSS703" s="416"/>
      <c r="LST703" s="416"/>
      <c r="LSU703" s="416"/>
      <c r="LSV703" s="416"/>
      <c r="LSW703" s="416"/>
      <c r="LSX703" s="416"/>
      <c r="LSY703" s="416"/>
      <c r="LSZ703" s="416"/>
      <c r="LTA703" s="416"/>
      <c r="LTB703" s="416"/>
      <c r="LTC703" s="416"/>
      <c r="LTD703" s="416"/>
      <c r="LTE703" s="416"/>
      <c r="LTF703" s="416"/>
      <c r="LTG703" s="416"/>
      <c r="LTH703" s="416"/>
      <c r="LTI703" s="416"/>
      <c r="LTJ703" s="416"/>
      <c r="LTK703" s="416"/>
      <c r="LTL703" s="416"/>
      <c r="LTM703" s="416"/>
      <c r="LTN703" s="416"/>
      <c r="LTO703" s="416"/>
      <c r="LTP703" s="416"/>
      <c r="LTQ703" s="416"/>
      <c r="LTR703" s="416"/>
      <c r="LTS703" s="416"/>
      <c r="LTT703" s="416"/>
      <c r="LTU703" s="416"/>
      <c r="LTV703" s="416"/>
      <c r="LTW703" s="416"/>
      <c r="LTX703" s="416"/>
      <c r="LTY703" s="416"/>
      <c r="LTZ703" s="416"/>
      <c r="LUA703" s="416"/>
      <c r="LUB703" s="416"/>
      <c r="LUC703" s="416"/>
      <c r="LUD703" s="417"/>
      <c r="LUE703" s="417"/>
      <c r="LUF703" s="417"/>
      <c r="LUG703" s="417"/>
      <c r="LUH703" s="417"/>
      <c r="LUI703" s="417"/>
      <c r="LUJ703" s="417"/>
      <c r="LUK703" s="417"/>
      <c r="LUL703" s="417"/>
      <c r="LUM703" s="417"/>
      <c r="LUN703" s="417"/>
      <c r="LUO703" s="417"/>
      <c r="LUP703" s="417"/>
      <c r="LUQ703" s="417"/>
      <c r="LUR703" s="417"/>
      <c r="LUS703" s="417"/>
      <c r="LUT703" s="417"/>
      <c r="LUU703" s="417"/>
      <c r="LUV703" s="417"/>
      <c r="LUW703" s="417"/>
      <c r="LUX703" s="417"/>
      <c r="LUY703" s="417"/>
      <c r="LUZ703" s="417"/>
      <c r="LVA703" s="417"/>
      <c r="LVB703" s="418"/>
      <c r="LVC703" s="418"/>
      <c r="LVD703" s="418"/>
      <c r="LVE703" s="418"/>
      <c r="LVF703" s="418"/>
      <c r="LVG703" s="417"/>
      <c r="LVH703" s="417"/>
      <c r="LVI703" s="418"/>
      <c r="LVJ703" s="418"/>
      <c r="LVK703" s="417"/>
      <c r="LVL703" s="417"/>
      <c r="LVM703" s="418"/>
      <c r="LVN703" s="418"/>
      <c r="LVO703" s="417"/>
      <c r="LVP703" s="417"/>
      <c r="LVQ703" s="417"/>
      <c r="LVR703" s="417"/>
      <c r="LVS703" s="417"/>
      <c r="LVT703" s="417"/>
      <c r="LVU703" s="417"/>
      <c r="LVV703" s="418"/>
      <c r="LVW703" s="418"/>
      <c r="LVX703" s="417"/>
      <c r="LVY703" s="417"/>
      <c r="LVZ703" s="418"/>
      <c r="LWA703" s="418"/>
      <c r="LWB703" s="417"/>
      <c r="LWC703" s="417"/>
      <c r="LWD703" s="417"/>
      <c r="LWE703" s="417"/>
      <c r="LWF703" s="417"/>
      <c r="LWG703" s="411"/>
      <c r="LWH703" s="443"/>
      <c r="LWI703" s="417"/>
      <c r="LWJ703" s="417"/>
      <c r="LWK703" s="417"/>
      <c r="LWL703" s="417"/>
      <c r="LWM703" s="417"/>
      <c r="LWN703" s="417"/>
      <c r="LWO703" s="417"/>
      <c r="LWP703" s="416"/>
      <c r="LWQ703" s="416"/>
      <c r="LWR703" s="416"/>
      <c r="LWS703" s="416"/>
      <c r="LWT703" s="416"/>
      <c r="LWU703" s="416"/>
      <c r="LWV703" s="416"/>
      <c r="LWW703" s="416"/>
      <c r="LWX703" s="416"/>
      <c r="LWY703" s="416"/>
      <c r="LWZ703" s="416"/>
      <c r="LXA703" s="416"/>
      <c r="LXB703" s="416"/>
      <c r="LXC703" s="416"/>
      <c r="LXD703" s="416"/>
      <c r="LXE703" s="416"/>
      <c r="LXF703" s="416"/>
      <c r="LXG703" s="416"/>
      <c r="LXH703" s="416"/>
      <c r="LXI703" s="416"/>
      <c r="LXJ703" s="416"/>
      <c r="LXK703" s="416"/>
      <c r="LXL703" s="416"/>
      <c r="LXM703" s="416"/>
      <c r="LXN703" s="416"/>
      <c r="LXO703" s="416"/>
      <c r="LXP703" s="416"/>
      <c r="LXQ703" s="416"/>
      <c r="LXR703" s="416"/>
      <c r="LXS703" s="416"/>
      <c r="LXT703" s="416"/>
      <c r="LXU703" s="416"/>
      <c r="LXV703" s="416"/>
      <c r="LXW703" s="416"/>
      <c r="LXX703" s="416"/>
      <c r="LXY703" s="416"/>
      <c r="LXZ703" s="416"/>
      <c r="LYA703" s="416"/>
      <c r="LYB703" s="416"/>
      <c r="LYC703" s="416"/>
      <c r="LYD703" s="416"/>
      <c r="LYE703" s="416"/>
      <c r="LYF703" s="416"/>
      <c r="LYG703" s="416"/>
      <c r="LYH703" s="417"/>
      <c r="LYI703" s="417"/>
      <c r="LYJ703" s="417"/>
      <c r="LYK703" s="417"/>
      <c r="LYL703" s="417"/>
      <c r="LYM703" s="417"/>
      <c r="LYN703" s="417"/>
      <c r="LYO703" s="417"/>
      <c r="LYP703" s="417"/>
      <c r="LYQ703" s="417"/>
      <c r="LYR703" s="417"/>
      <c r="LYS703" s="417"/>
      <c r="LYT703" s="417"/>
      <c r="LYU703" s="417"/>
      <c r="LYV703" s="417"/>
      <c r="LYW703" s="417"/>
      <c r="LYX703" s="417"/>
      <c r="LYY703" s="417"/>
      <c r="LYZ703" s="417"/>
      <c r="LZA703" s="417"/>
      <c r="LZB703" s="417"/>
      <c r="LZC703" s="417"/>
      <c r="LZD703" s="417"/>
      <c r="LZE703" s="417"/>
      <c r="LZF703" s="418"/>
      <c r="LZG703" s="418"/>
      <c r="LZH703" s="418"/>
      <c r="LZI703" s="418"/>
      <c r="LZJ703" s="418"/>
      <c r="LZK703" s="417"/>
      <c r="LZL703" s="417"/>
      <c r="LZM703" s="418"/>
      <c r="LZN703" s="418"/>
      <c r="LZO703" s="417"/>
      <c r="LZP703" s="417"/>
      <c r="LZQ703" s="418"/>
      <c r="LZR703" s="418"/>
      <c r="LZS703" s="417"/>
      <c r="LZT703" s="417"/>
      <c r="LZU703" s="417"/>
      <c r="LZV703" s="417"/>
      <c r="LZW703" s="417"/>
      <c r="LZX703" s="417"/>
      <c r="LZY703" s="417"/>
      <c r="LZZ703" s="418"/>
      <c r="MAA703" s="418"/>
      <c r="MAB703" s="417"/>
      <c r="MAC703" s="417"/>
      <c r="MAD703" s="418"/>
      <c r="MAE703" s="418"/>
      <c r="MAF703" s="417"/>
      <c r="MAG703" s="417"/>
      <c r="MAH703" s="417"/>
      <c r="MAI703" s="417"/>
      <c r="MAJ703" s="417"/>
      <c r="MAK703" s="411"/>
      <c r="MAL703" s="443"/>
      <c r="MAM703" s="417"/>
      <c r="MAN703" s="417"/>
      <c r="MAO703" s="417"/>
      <c r="MAP703" s="417"/>
      <c r="MAQ703" s="417"/>
      <c r="MAR703" s="417"/>
      <c r="MAS703" s="417"/>
      <c r="MAT703" s="416"/>
      <c r="MAU703" s="416"/>
      <c r="MAV703" s="416"/>
      <c r="MAW703" s="416"/>
      <c r="MAX703" s="416"/>
      <c r="MAY703" s="416"/>
      <c r="MAZ703" s="416"/>
      <c r="MBA703" s="416"/>
      <c r="MBB703" s="416"/>
      <c r="MBC703" s="416"/>
      <c r="MBD703" s="416"/>
      <c r="MBE703" s="416"/>
      <c r="MBF703" s="416"/>
      <c r="MBG703" s="416"/>
      <c r="MBH703" s="416"/>
      <c r="MBI703" s="416"/>
      <c r="MBJ703" s="416"/>
      <c r="MBK703" s="416"/>
      <c r="MBL703" s="416"/>
      <c r="MBM703" s="416"/>
      <c r="MBN703" s="416"/>
      <c r="MBO703" s="416"/>
      <c r="MBP703" s="416"/>
      <c r="MBQ703" s="416"/>
      <c r="MBR703" s="416"/>
      <c r="MBS703" s="416"/>
      <c r="MBT703" s="416"/>
      <c r="MBU703" s="416"/>
      <c r="MBV703" s="416"/>
      <c r="MBW703" s="416"/>
      <c r="MBX703" s="416"/>
      <c r="MBY703" s="416"/>
      <c r="MBZ703" s="416"/>
      <c r="MCA703" s="416"/>
      <c r="MCB703" s="416"/>
      <c r="MCC703" s="416"/>
      <c r="MCD703" s="416"/>
      <c r="MCE703" s="416"/>
      <c r="MCF703" s="416"/>
      <c r="MCG703" s="416"/>
      <c r="MCH703" s="416"/>
      <c r="MCI703" s="416"/>
      <c r="MCJ703" s="416"/>
      <c r="MCK703" s="416"/>
      <c r="MCL703" s="417"/>
      <c r="MCM703" s="417"/>
      <c r="MCN703" s="417"/>
      <c r="MCO703" s="417"/>
      <c r="MCP703" s="417"/>
      <c r="MCQ703" s="417"/>
      <c r="MCR703" s="417"/>
      <c r="MCS703" s="417"/>
      <c r="MCT703" s="417"/>
      <c r="MCU703" s="417"/>
      <c r="MCV703" s="417"/>
      <c r="MCW703" s="417"/>
      <c r="MCX703" s="417"/>
      <c r="MCY703" s="417"/>
      <c r="MCZ703" s="417"/>
      <c r="MDA703" s="417"/>
      <c r="MDB703" s="417"/>
      <c r="MDC703" s="417"/>
      <c r="MDD703" s="417"/>
      <c r="MDE703" s="417"/>
      <c r="MDF703" s="417"/>
      <c r="MDG703" s="417"/>
      <c r="MDH703" s="417"/>
      <c r="MDI703" s="417"/>
      <c r="MDJ703" s="418"/>
      <c r="MDK703" s="418"/>
      <c r="MDL703" s="418"/>
      <c r="MDM703" s="418"/>
      <c r="MDN703" s="418"/>
      <c r="MDO703" s="417"/>
      <c r="MDP703" s="417"/>
      <c r="MDQ703" s="418"/>
      <c r="MDR703" s="418"/>
      <c r="MDS703" s="417"/>
      <c r="MDT703" s="417"/>
      <c r="MDU703" s="418"/>
      <c r="MDV703" s="418"/>
      <c r="MDW703" s="417"/>
      <c r="MDX703" s="417"/>
      <c r="MDY703" s="417"/>
      <c r="MDZ703" s="417"/>
      <c r="MEA703" s="417"/>
      <c r="MEB703" s="417"/>
      <c r="MEC703" s="417"/>
      <c r="MED703" s="418"/>
      <c r="MEE703" s="418"/>
      <c r="MEF703" s="417"/>
      <c r="MEG703" s="417"/>
      <c r="MEH703" s="418"/>
      <c r="MEI703" s="418"/>
      <c r="MEJ703" s="417"/>
      <c r="MEK703" s="417"/>
      <c r="MEL703" s="417"/>
      <c r="MEM703" s="417"/>
      <c r="MEN703" s="417"/>
      <c r="MEO703" s="411"/>
      <c r="MEP703" s="443"/>
      <c r="MEQ703" s="417"/>
      <c r="MER703" s="417"/>
      <c r="MES703" s="417"/>
      <c r="MET703" s="417"/>
      <c r="MEU703" s="417"/>
      <c r="MEV703" s="417"/>
      <c r="MEW703" s="417"/>
      <c r="MEX703" s="416"/>
      <c r="MEY703" s="416"/>
      <c r="MEZ703" s="416"/>
      <c r="MFA703" s="416"/>
      <c r="MFB703" s="416"/>
      <c r="MFC703" s="416"/>
      <c r="MFD703" s="416"/>
      <c r="MFE703" s="416"/>
      <c r="MFF703" s="416"/>
      <c r="MFG703" s="416"/>
      <c r="MFH703" s="416"/>
      <c r="MFI703" s="416"/>
      <c r="MFJ703" s="416"/>
      <c r="MFK703" s="416"/>
      <c r="MFL703" s="416"/>
      <c r="MFM703" s="416"/>
      <c r="MFN703" s="416"/>
      <c r="MFO703" s="416"/>
      <c r="MFP703" s="416"/>
      <c r="MFQ703" s="416"/>
      <c r="MFR703" s="416"/>
      <c r="MFS703" s="416"/>
      <c r="MFT703" s="416"/>
      <c r="MFU703" s="416"/>
      <c r="MFV703" s="416"/>
      <c r="MFW703" s="416"/>
      <c r="MFX703" s="416"/>
      <c r="MFY703" s="416"/>
      <c r="MFZ703" s="416"/>
      <c r="MGA703" s="416"/>
      <c r="MGB703" s="416"/>
      <c r="MGC703" s="416"/>
      <c r="MGD703" s="416"/>
      <c r="MGE703" s="416"/>
      <c r="MGF703" s="416"/>
      <c r="MGG703" s="416"/>
      <c r="MGH703" s="416"/>
      <c r="MGI703" s="416"/>
      <c r="MGJ703" s="416"/>
      <c r="MGK703" s="416"/>
      <c r="MGL703" s="416"/>
      <c r="MGM703" s="416"/>
      <c r="MGN703" s="416"/>
      <c r="MGO703" s="416"/>
      <c r="MGP703" s="417"/>
      <c r="MGQ703" s="417"/>
      <c r="MGR703" s="417"/>
      <c r="MGS703" s="417"/>
      <c r="MGT703" s="417"/>
      <c r="MGU703" s="417"/>
      <c r="MGV703" s="417"/>
      <c r="MGW703" s="417"/>
      <c r="MGX703" s="417"/>
      <c r="MGY703" s="417"/>
      <c r="MGZ703" s="417"/>
      <c r="MHA703" s="417"/>
      <c r="MHB703" s="417"/>
      <c r="MHC703" s="417"/>
      <c r="MHD703" s="417"/>
      <c r="MHE703" s="417"/>
      <c r="MHF703" s="417"/>
      <c r="MHG703" s="417"/>
      <c r="MHH703" s="417"/>
      <c r="MHI703" s="417"/>
      <c r="MHJ703" s="417"/>
      <c r="MHK703" s="417"/>
      <c r="MHL703" s="417"/>
      <c r="MHM703" s="417"/>
      <c r="MHN703" s="418"/>
      <c r="MHO703" s="418"/>
      <c r="MHP703" s="418"/>
      <c r="MHQ703" s="418"/>
      <c r="MHR703" s="418"/>
      <c r="MHS703" s="417"/>
      <c r="MHT703" s="417"/>
      <c r="MHU703" s="418"/>
      <c r="MHV703" s="418"/>
      <c r="MHW703" s="417"/>
      <c r="MHX703" s="417"/>
      <c r="MHY703" s="418"/>
      <c r="MHZ703" s="418"/>
      <c r="MIA703" s="417"/>
      <c r="MIB703" s="417"/>
      <c r="MIC703" s="417"/>
      <c r="MID703" s="417"/>
      <c r="MIE703" s="417"/>
      <c r="MIF703" s="417"/>
      <c r="MIG703" s="417"/>
      <c r="MIH703" s="418"/>
      <c r="MII703" s="418"/>
      <c r="MIJ703" s="417"/>
      <c r="MIK703" s="417"/>
      <c r="MIL703" s="418"/>
      <c r="MIM703" s="418"/>
      <c r="MIN703" s="417"/>
      <c r="MIO703" s="417"/>
      <c r="MIP703" s="417"/>
      <c r="MIQ703" s="417"/>
      <c r="MIR703" s="417"/>
      <c r="MIS703" s="411"/>
      <c r="MIT703" s="443"/>
      <c r="MIU703" s="417"/>
      <c r="MIV703" s="417"/>
      <c r="MIW703" s="417"/>
      <c r="MIX703" s="417"/>
      <c r="MIY703" s="417"/>
      <c r="MIZ703" s="417"/>
      <c r="MJA703" s="417"/>
      <c r="MJB703" s="416"/>
      <c r="MJC703" s="416"/>
      <c r="MJD703" s="416"/>
      <c r="MJE703" s="416"/>
      <c r="MJF703" s="416"/>
      <c r="MJG703" s="416"/>
      <c r="MJH703" s="416"/>
      <c r="MJI703" s="416"/>
      <c r="MJJ703" s="416"/>
      <c r="MJK703" s="416"/>
      <c r="MJL703" s="416"/>
      <c r="MJM703" s="416"/>
      <c r="MJN703" s="416"/>
      <c r="MJO703" s="416"/>
      <c r="MJP703" s="416"/>
      <c r="MJQ703" s="416"/>
      <c r="MJR703" s="416"/>
      <c r="MJS703" s="416"/>
      <c r="MJT703" s="416"/>
      <c r="MJU703" s="416"/>
      <c r="MJV703" s="416"/>
      <c r="MJW703" s="416"/>
      <c r="MJX703" s="416"/>
      <c r="MJY703" s="416"/>
      <c r="MJZ703" s="416"/>
      <c r="MKA703" s="416"/>
      <c r="MKB703" s="416"/>
      <c r="MKC703" s="416"/>
      <c r="MKD703" s="416"/>
      <c r="MKE703" s="416"/>
      <c r="MKF703" s="416"/>
      <c r="MKG703" s="416"/>
      <c r="MKH703" s="416"/>
      <c r="MKI703" s="416"/>
      <c r="MKJ703" s="416"/>
      <c r="MKK703" s="416"/>
      <c r="MKL703" s="416"/>
      <c r="MKM703" s="416"/>
      <c r="MKN703" s="416"/>
      <c r="MKO703" s="416"/>
      <c r="MKP703" s="416"/>
      <c r="MKQ703" s="416"/>
      <c r="MKR703" s="416"/>
      <c r="MKS703" s="416"/>
      <c r="MKT703" s="417"/>
      <c r="MKU703" s="417"/>
      <c r="MKV703" s="417"/>
      <c r="MKW703" s="417"/>
      <c r="MKX703" s="417"/>
      <c r="MKY703" s="417"/>
      <c r="MKZ703" s="417"/>
      <c r="MLA703" s="417"/>
      <c r="MLB703" s="417"/>
      <c r="MLC703" s="417"/>
      <c r="MLD703" s="417"/>
      <c r="MLE703" s="417"/>
      <c r="MLF703" s="417"/>
      <c r="MLG703" s="417"/>
      <c r="MLH703" s="417"/>
      <c r="MLI703" s="417"/>
      <c r="MLJ703" s="417"/>
      <c r="MLK703" s="417"/>
      <c r="MLL703" s="417"/>
      <c r="MLM703" s="417"/>
      <c r="MLN703" s="417"/>
      <c r="MLO703" s="417"/>
      <c r="MLP703" s="417"/>
      <c r="MLQ703" s="417"/>
      <c r="MLR703" s="418"/>
      <c r="MLS703" s="418"/>
      <c r="MLT703" s="418"/>
      <c r="MLU703" s="418"/>
      <c r="MLV703" s="418"/>
      <c r="MLW703" s="417"/>
      <c r="MLX703" s="417"/>
      <c r="MLY703" s="418"/>
      <c r="MLZ703" s="418"/>
      <c r="MMA703" s="417"/>
      <c r="MMB703" s="417"/>
      <c r="MMC703" s="418"/>
      <c r="MMD703" s="418"/>
      <c r="MME703" s="417"/>
      <c r="MMF703" s="417"/>
      <c r="MMG703" s="417"/>
      <c r="MMH703" s="417"/>
      <c r="MMI703" s="417"/>
      <c r="MMJ703" s="417"/>
      <c r="MMK703" s="417"/>
      <c r="MML703" s="418"/>
      <c r="MMM703" s="418"/>
      <c r="MMN703" s="417"/>
      <c r="MMO703" s="417"/>
      <c r="MMP703" s="418"/>
      <c r="MMQ703" s="418"/>
      <c r="MMR703" s="417"/>
      <c r="MMS703" s="417"/>
      <c r="MMT703" s="417"/>
      <c r="MMU703" s="417"/>
      <c r="MMV703" s="417"/>
      <c r="MMW703" s="411"/>
      <c r="MMX703" s="443"/>
      <c r="MMY703" s="417"/>
      <c r="MMZ703" s="417"/>
      <c r="MNA703" s="417"/>
      <c r="MNB703" s="417"/>
      <c r="MNC703" s="417"/>
      <c r="MND703" s="417"/>
      <c r="MNE703" s="417"/>
      <c r="MNF703" s="416"/>
      <c r="MNG703" s="416"/>
      <c r="MNH703" s="416"/>
      <c r="MNI703" s="416"/>
      <c r="MNJ703" s="416"/>
      <c r="MNK703" s="416"/>
      <c r="MNL703" s="416"/>
      <c r="MNM703" s="416"/>
      <c r="MNN703" s="416"/>
      <c r="MNO703" s="416"/>
      <c r="MNP703" s="416"/>
      <c r="MNQ703" s="416"/>
      <c r="MNR703" s="416"/>
      <c r="MNS703" s="416"/>
      <c r="MNT703" s="416"/>
      <c r="MNU703" s="416"/>
      <c r="MNV703" s="416"/>
      <c r="MNW703" s="416"/>
      <c r="MNX703" s="416"/>
      <c r="MNY703" s="416"/>
      <c r="MNZ703" s="416"/>
      <c r="MOA703" s="416"/>
      <c r="MOB703" s="416"/>
      <c r="MOC703" s="416"/>
      <c r="MOD703" s="416"/>
      <c r="MOE703" s="416"/>
      <c r="MOF703" s="416"/>
      <c r="MOG703" s="416"/>
      <c r="MOH703" s="416"/>
      <c r="MOI703" s="416"/>
      <c r="MOJ703" s="416"/>
      <c r="MOK703" s="416"/>
      <c r="MOL703" s="416"/>
      <c r="MOM703" s="416"/>
      <c r="MON703" s="416"/>
      <c r="MOO703" s="416"/>
      <c r="MOP703" s="416"/>
      <c r="MOQ703" s="416"/>
      <c r="MOR703" s="416"/>
      <c r="MOS703" s="416"/>
      <c r="MOT703" s="416"/>
      <c r="MOU703" s="416"/>
      <c r="MOV703" s="416"/>
      <c r="MOW703" s="416"/>
      <c r="MOX703" s="417"/>
      <c r="MOY703" s="417"/>
      <c r="MOZ703" s="417"/>
      <c r="MPA703" s="417"/>
      <c r="MPB703" s="417"/>
      <c r="MPC703" s="417"/>
      <c r="MPD703" s="417"/>
      <c r="MPE703" s="417"/>
      <c r="MPF703" s="417"/>
      <c r="MPG703" s="417"/>
      <c r="MPH703" s="417"/>
      <c r="MPI703" s="417"/>
      <c r="MPJ703" s="417"/>
      <c r="MPK703" s="417"/>
      <c r="MPL703" s="417"/>
      <c r="MPM703" s="417"/>
      <c r="MPN703" s="417"/>
      <c r="MPO703" s="417"/>
      <c r="MPP703" s="417"/>
      <c r="MPQ703" s="417"/>
      <c r="MPR703" s="417"/>
      <c r="MPS703" s="417"/>
      <c r="MPT703" s="417"/>
      <c r="MPU703" s="417"/>
      <c r="MPV703" s="418"/>
      <c r="MPW703" s="418"/>
      <c r="MPX703" s="418"/>
      <c r="MPY703" s="418"/>
      <c r="MPZ703" s="418"/>
      <c r="MQA703" s="417"/>
      <c r="MQB703" s="417"/>
      <c r="MQC703" s="418"/>
      <c r="MQD703" s="418"/>
      <c r="MQE703" s="417"/>
      <c r="MQF703" s="417"/>
      <c r="MQG703" s="418"/>
      <c r="MQH703" s="418"/>
      <c r="MQI703" s="417"/>
      <c r="MQJ703" s="417"/>
      <c r="MQK703" s="417"/>
      <c r="MQL703" s="417"/>
      <c r="MQM703" s="417"/>
      <c r="MQN703" s="417"/>
      <c r="MQO703" s="417"/>
      <c r="MQP703" s="418"/>
      <c r="MQQ703" s="418"/>
      <c r="MQR703" s="417"/>
      <c r="MQS703" s="417"/>
      <c r="MQT703" s="418"/>
      <c r="MQU703" s="418"/>
      <c r="MQV703" s="417"/>
      <c r="MQW703" s="417"/>
      <c r="MQX703" s="417"/>
      <c r="MQY703" s="417"/>
      <c r="MQZ703" s="417"/>
      <c r="MRA703" s="411"/>
      <c r="MRB703" s="443"/>
      <c r="MRC703" s="417"/>
      <c r="MRD703" s="417"/>
      <c r="MRE703" s="417"/>
      <c r="MRF703" s="417"/>
      <c r="MRG703" s="417"/>
      <c r="MRH703" s="417"/>
      <c r="MRI703" s="417"/>
      <c r="MRJ703" s="416"/>
      <c r="MRK703" s="416"/>
      <c r="MRL703" s="416"/>
      <c r="MRM703" s="416"/>
      <c r="MRN703" s="416"/>
      <c r="MRO703" s="416"/>
      <c r="MRP703" s="416"/>
      <c r="MRQ703" s="416"/>
      <c r="MRR703" s="416"/>
      <c r="MRS703" s="416"/>
      <c r="MRT703" s="416"/>
      <c r="MRU703" s="416"/>
      <c r="MRV703" s="416"/>
      <c r="MRW703" s="416"/>
      <c r="MRX703" s="416"/>
      <c r="MRY703" s="416"/>
      <c r="MRZ703" s="416"/>
      <c r="MSA703" s="416"/>
      <c r="MSB703" s="416"/>
      <c r="MSC703" s="416"/>
      <c r="MSD703" s="416"/>
      <c r="MSE703" s="416"/>
      <c r="MSF703" s="416"/>
      <c r="MSG703" s="416"/>
      <c r="MSH703" s="416"/>
      <c r="MSI703" s="416"/>
      <c r="MSJ703" s="416"/>
      <c r="MSK703" s="416"/>
      <c r="MSL703" s="416"/>
      <c r="MSM703" s="416"/>
      <c r="MSN703" s="416"/>
      <c r="MSO703" s="416"/>
      <c r="MSP703" s="416"/>
      <c r="MSQ703" s="416"/>
      <c r="MSR703" s="416"/>
      <c r="MSS703" s="416"/>
      <c r="MST703" s="416"/>
      <c r="MSU703" s="416"/>
      <c r="MSV703" s="416"/>
      <c r="MSW703" s="416"/>
      <c r="MSX703" s="416"/>
      <c r="MSY703" s="416"/>
      <c r="MSZ703" s="416"/>
      <c r="MTA703" s="416"/>
      <c r="MTB703" s="417"/>
      <c r="MTC703" s="417"/>
      <c r="MTD703" s="417"/>
      <c r="MTE703" s="417"/>
      <c r="MTF703" s="417"/>
      <c r="MTG703" s="417"/>
      <c r="MTH703" s="417"/>
      <c r="MTI703" s="417"/>
      <c r="MTJ703" s="417"/>
      <c r="MTK703" s="417"/>
      <c r="MTL703" s="417"/>
      <c r="MTM703" s="417"/>
      <c r="MTN703" s="417"/>
      <c r="MTO703" s="417"/>
      <c r="MTP703" s="417"/>
      <c r="MTQ703" s="417"/>
      <c r="MTR703" s="417"/>
      <c r="MTS703" s="417"/>
      <c r="MTT703" s="417"/>
      <c r="MTU703" s="417"/>
      <c r="MTV703" s="417"/>
      <c r="MTW703" s="417"/>
      <c r="MTX703" s="417"/>
      <c r="MTY703" s="417"/>
      <c r="MTZ703" s="418"/>
      <c r="MUA703" s="418"/>
      <c r="MUB703" s="418"/>
      <c r="MUC703" s="418"/>
      <c r="MUD703" s="418"/>
      <c r="MUE703" s="417"/>
      <c r="MUF703" s="417"/>
      <c r="MUG703" s="418"/>
      <c r="MUH703" s="418"/>
      <c r="MUI703" s="417"/>
      <c r="MUJ703" s="417"/>
      <c r="MUK703" s="418"/>
      <c r="MUL703" s="418"/>
      <c r="MUM703" s="417"/>
      <c r="MUN703" s="417"/>
      <c r="MUO703" s="417"/>
      <c r="MUP703" s="417"/>
      <c r="MUQ703" s="417"/>
      <c r="MUR703" s="417"/>
      <c r="MUS703" s="417"/>
      <c r="MUT703" s="418"/>
      <c r="MUU703" s="418"/>
      <c r="MUV703" s="417"/>
      <c r="MUW703" s="417"/>
      <c r="MUX703" s="418"/>
      <c r="MUY703" s="418"/>
      <c r="MUZ703" s="417"/>
      <c r="MVA703" s="417"/>
      <c r="MVB703" s="417"/>
      <c r="MVC703" s="417"/>
      <c r="MVD703" s="417"/>
      <c r="MVE703" s="411"/>
      <c r="MVF703" s="443"/>
      <c r="MVG703" s="417"/>
      <c r="MVH703" s="417"/>
      <c r="MVI703" s="417"/>
      <c r="MVJ703" s="417"/>
      <c r="MVK703" s="417"/>
      <c r="MVL703" s="417"/>
      <c r="MVM703" s="417"/>
      <c r="MVN703" s="416"/>
      <c r="MVO703" s="416"/>
      <c r="MVP703" s="416"/>
      <c r="MVQ703" s="416"/>
      <c r="MVR703" s="416"/>
      <c r="MVS703" s="416"/>
      <c r="MVT703" s="416"/>
      <c r="MVU703" s="416"/>
      <c r="MVV703" s="416"/>
      <c r="MVW703" s="416"/>
      <c r="MVX703" s="416"/>
      <c r="MVY703" s="416"/>
      <c r="MVZ703" s="416"/>
      <c r="MWA703" s="416"/>
      <c r="MWB703" s="416"/>
      <c r="MWC703" s="416"/>
      <c r="MWD703" s="416"/>
      <c r="MWE703" s="416"/>
      <c r="MWF703" s="416"/>
      <c r="MWG703" s="416"/>
      <c r="MWH703" s="416"/>
      <c r="MWI703" s="416"/>
      <c r="MWJ703" s="416"/>
      <c r="MWK703" s="416"/>
      <c r="MWL703" s="416"/>
      <c r="MWM703" s="416"/>
      <c r="MWN703" s="416"/>
      <c r="MWO703" s="416"/>
      <c r="MWP703" s="416"/>
      <c r="MWQ703" s="416"/>
      <c r="MWR703" s="416"/>
      <c r="MWS703" s="416"/>
      <c r="MWT703" s="416"/>
      <c r="MWU703" s="416"/>
      <c r="MWV703" s="416"/>
      <c r="MWW703" s="416"/>
      <c r="MWX703" s="416"/>
      <c r="MWY703" s="416"/>
      <c r="MWZ703" s="416"/>
      <c r="MXA703" s="416"/>
      <c r="MXB703" s="416"/>
      <c r="MXC703" s="416"/>
      <c r="MXD703" s="416"/>
      <c r="MXE703" s="416"/>
      <c r="MXF703" s="417"/>
      <c r="MXG703" s="417"/>
      <c r="MXH703" s="417"/>
      <c r="MXI703" s="417"/>
      <c r="MXJ703" s="417"/>
      <c r="MXK703" s="417"/>
      <c r="MXL703" s="417"/>
      <c r="MXM703" s="417"/>
      <c r="MXN703" s="417"/>
      <c r="MXO703" s="417"/>
      <c r="MXP703" s="417"/>
      <c r="MXQ703" s="417"/>
      <c r="MXR703" s="417"/>
      <c r="MXS703" s="417"/>
      <c r="MXT703" s="417"/>
      <c r="MXU703" s="417"/>
      <c r="MXV703" s="417"/>
      <c r="MXW703" s="417"/>
      <c r="MXX703" s="417"/>
      <c r="MXY703" s="417"/>
      <c r="MXZ703" s="417"/>
      <c r="MYA703" s="417"/>
      <c r="MYB703" s="417"/>
      <c r="MYC703" s="417"/>
      <c r="MYD703" s="418"/>
      <c r="MYE703" s="418"/>
      <c r="MYF703" s="418"/>
      <c r="MYG703" s="418"/>
      <c r="MYH703" s="418"/>
      <c r="MYI703" s="417"/>
      <c r="MYJ703" s="417"/>
      <c r="MYK703" s="418"/>
      <c r="MYL703" s="418"/>
      <c r="MYM703" s="417"/>
      <c r="MYN703" s="417"/>
      <c r="MYO703" s="418"/>
      <c r="MYP703" s="418"/>
      <c r="MYQ703" s="417"/>
      <c r="MYR703" s="417"/>
      <c r="MYS703" s="417"/>
      <c r="MYT703" s="417"/>
      <c r="MYU703" s="417"/>
      <c r="MYV703" s="417"/>
      <c r="MYW703" s="417"/>
      <c r="MYX703" s="418"/>
      <c r="MYY703" s="418"/>
      <c r="MYZ703" s="417"/>
      <c r="MZA703" s="417"/>
      <c r="MZB703" s="418"/>
      <c r="MZC703" s="418"/>
      <c r="MZD703" s="417"/>
      <c r="MZE703" s="417"/>
      <c r="MZF703" s="417"/>
      <c r="MZG703" s="417"/>
      <c r="MZH703" s="417"/>
      <c r="MZI703" s="411"/>
      <c r="MZJ703" s="443"/>
      <c r="MZK703" s="417"/>
      <c r="MZL703" s="417"/>
      <c r="MZM703" s="417"/>
      <c r="MZN703" s="417"/>
      <c r="MZO703" s="417"/>
      <c r="MZP703" s="417"/>
      <c r="MZQ703" s="417"/>
      <c r="MZR703" s="416"/>
      <c r="MZS703" s="416"/>
      <c r="MZT703" s="416"/>
      <c r="MZU703" s="416"/>
      <c r="MZV703" s="416"/>
      <c r="MZW703" s="416"/>
      <c r="MZX703" s="416"/>
      <c r="MZY703" s="416"/>
      <c r="MZZ703" s="416"/>
      <c r="NAA703" s="416"/>
      <c r="NAB703" s="416"/>
      <c r="NAC703" s="416"/>
      <c r="NAD703" s="416"/>
      <c r="NAE703" s="416"/>
      <c r="NAF703" s="416"/>
      <c r="NAG703" s="416"/>
      <c r="NAH703" s="416"/>
      <c r="NAI703" s="416"/>
      <c r="NAJ703" s="416"/>
      <c r="NAK703" s="416"/>
      <c r="NAL703" s="416"/>
      <c r="NAM703" s="416"/>
      <c r="NAN703" s="416"/>
      <c r="NAO703" s="416"/>
      <c r="NAP703" s="416"/>
      <c r="NAQ703" s="416"/>
      <c r="NAR703" s="416"/>
      <c r="NAS703" s="416"/>
      <c r="NAT703" s="416"/>
      <c r="NAU703" s="416"/>
      <c r="NAV703" s="416"/>
      <c r="NAW703" s="416"/>
      <c r="NAX703" s="416"/>
      <c r="NAY703" s="416"/>
      <c r="NAZ703" s="416"/>
      <c r="NBA703" s="416"/>
      <c r="NBB703" s="416"/>
      <c r="NBC703" s="416"/>
      <c r="NBD703" s="416"/>
      <c r="NBE703" s="416"/>
      <c r="NBF703" s="416"/>
      <c r="NBG703" s="416"/>
      <c r="NBH703" s="416"/>
      <c r="NBI703" s="416"/>
      <c r="NBJ703" s="417"/>
      <c r="NBK703" s="417"/>
      <c r="NBL703" s="417"/>
      <c r="NBM703" s="417"/>
      <c r="NBN703" s="417"/>
      <c r="NBO703" s="417"/>
      <c r="NBP703" s="417"/>
      <c r="NBQ703" s="417"/>
      <c r="NBR703" s="417"/>
      <c r="NBS703" s="417"/>
      <c r="NBT703" s="417"/>
      <c r="NBU703" s="417"/>
      <c r="NBV703" s="417"/>
      <c r="NBW703" s="417"/>
      <c r="NBX703" s="417"/>
      <c r="NBY703" s="417"/>
      <c r="NBZ703" s="417"/>
      <c r="NCA703" s="417"/>
      <c r="NCB703" s="417"/>
      <c r="NCC703" s="417"/>
      <c r="NCD703" s="417"/>
      <c r="NCE703" s="417"/>
      <c r="NCF703" s="417"/>
      <c r="NCG703" s="417"/>
      <c r="NCH703" s="418"/>
      <c r="NCI703" s="418"/>
      <c r="NCJ703" s="418"/>
      <c r="NCK703" s="418"/>
      <c r="NCL703" s="418"/>
      <c r="NCM703" s="417"/>
      <c r="NCN703" s="417"/>
      <c r="NCO703" s="418"/>
      <c r="NCP703" s="418"/>
      <c r="NCQ703" s="417"/>
      <c r="NCR703" s="417"/>
      <c r="NCS703" s="418"/>
      <c r="NCT703" s="418"/>
      <c r="NCU703" s="417"/>
      <c r="NCV703" s="417"/>
      <c r="NCW703" s="417"/>
      <c r="NCX703" s="417"/>
      <c r="NCY703" s="417"/>
      <c r="NCZ703" s="417"/>
      <c r="NDA703" s="417"/>
      <c r="NDB703" s="418"/>
      <c r="NDC703" s="418"/>
      <c r="NDD703" s="417"/>
      <c r="NDE703" s="417"/>
      <c r="NDF703" s="418"/>
      <c r="NDG703" s="418"/>
      <c r="NDH703" s="417"/>
      <c r="NDI703" s="417"/>
      <c r="NDJ703" s="417"/>
      <c r="NDK703" s="417"/>
      <c r="NDL703" s="417"/>
      <c r="NDM703" s="411"/>
      <c r="NDN703" s="443"/>
      <c r="NDO703" s="417"/>
      <c r="NDP703" s="417"/>
      <c r="NDQ703" s="417"/>
      <c r="NDR703" s="417"/>
      <c r="NDS703" s="417"/>
      <c r="NDT703" s="417"/>
      <c r="NDU703" s="417"/>
      <c r="NDV703" s="416"/>
      <c r="NDW703" s="416"/>
      <c r="NDX703" s="416"/>
      <c r="NDY703" s="416"/>
      <c r="NDZ703" s="416"/>
      <c r="NEA703" s="416"/>
      <c r="NEB703" s="416"/>
      <c r="NEC703" s="416"/>
      <c r="NED703" s="416"/>
      <c r="NEE703" s="416"/>
      <c r="NEF703" s="416"/>
      <c r="NEG703" s="416"/>
      <c r="NEH703" s="416"/>
      <c r="NEI703" s="416"/>
      <c r="NEJ703" s="416"/>
      <c r="NEK703" s="416"/>
      <c r="NEL703" s="416"/>
      <c r="NEM703" s="416"/>
      <c r="NEN703" s="416"/>
      <c r="NEO703" s="416"/>
      <c r="NEP703" s="416"/>
      <c r="NEQ703" s="416"/>
      <c r="NER703" s="416"/>
      <c r="NES703" s="416"/>
      <c r="NET703" s="416"/>
      <c r="NEU703" s="416"/>
      <c r="NEV703" s="416"/>
      <c r="NEW703" s="416"/>
      <c r="NEX703" s="416"/>
      <c r="NEY703" s="416"/>
      <c r="NEZ703" s="416"/>
      <c r="NFA703" s="416"/>
      <c r="NFB703" s="416"/>
      <c r="NFC703" s="416"/>
      <c r="NFD703" s="416"/>
      <c r="NFE703" s="416"/>
      <c r="NFF703" s="416"/>
      <c r="NFG703" s="416"/>
      <c r="NFH703" s="416"/>
      <c r="NFI703" s="416"/>
      <c r="NFJ703" s="416"/>
      <c r="NFK703" s="416"/>
      <c r="NFL703" s="416"/>
      <c r="NFM703" s="416"/>
      <c r="NFN703" s="417"/>
      <c r="NFO703" s="417"/>
      <c r="NFP703" s="417"/>
      <c r="NFQ703" s="417"/>
      <c r="NFR703" s="417"/>
      <c r="NFS703" s="417"/>
      <c r="NFT703" s="417"/>
      <c r="NFU703" s="417"/>
      <c r="NFV703" s="417"/>
      <c r="NFW703" s="417"/>
      <c r="NFX703" s="417"/>
      <c r="NFY703" s="417"/>
      <c r="NFZ703" s="417"/>
      <c r="NGA703" s="417"/>
      <c r="NGB703" s="417"/>
      <c r="NGC703" s="417"/>
      <c r="NGD703" s="417"/>
      <c r="NGE703" s="417"/>
      <c r="NGF703" s="417"/>
      <c r="NGG703" s="417"/>
      <c r="NGH703" s="417"/>
      <c r="NGI703" s="417"/>
      <c r="NGJ703" s="417"/>
      <c r="NGK703" s="417"/>
      <c r="NGL703" s="418"/>
      <c r="NGM703" s="418"/>
      <c r="NGN703" s="418"/>
      <c r="NGO703" s="418"/>
      <c r="NGP703" s="418"/>
      <c r="NGQ703" s="417"/>
      <c r="NGR703" s="417"/>
      <c r="NGS703" s="418"/>
      <c r="NGT703" s="418"/>
      <c r="NGU703" s="417"/>
      <c r="NGV703" s="417"/>
      <c r="NGW703" s="418"/>
      <c r="NGX703" s="418"/>
      <c r="NGY703" s="417"/>
      <c r="NGZ703" s="417"/>
      <c r="NHA703" s="417"/>
      <c r="NHB703" s="417"/>
      <c r="NHC703" s="417"/>
      <c r="NHD703" s="417"/>
      <c r="NHE703" s="417"/>
      <c r="NHF703" s="418"/>
      <c r="NHG703" s="418"/>
      <c r="NHH703" s="417"/>
      <c r="NHI703" s="417"/>
      <c r="NHJ703" s="418"/>
      <c r="NHK703" s="418"/>
      <c r="NHL703" s="417"/>
      <c r="NHM703" s="417"/>
      <c r="NHN703" s="417"/>
      <c r="NHO703" s="417"/>
      <c r="NHP703" s="417"/>
      <c r="NHQ703" s="411"/>
      <c r="NHR703" s="443"/>
      <c r="NHS703" s="417"/>
      <c r="NHT703" s="417"/>
      <c r="NHU703" s="417"/>
      <c r="NHV703" s="417"/>
      <c r="NHW703" s="417"/>
      <c r="NHX703" s="417"/>
      <c r="NHY703" s="417"/>
      <c r="NHZ703" s="416"/>
      <c r="NIA703" s="416"/>
      <c r="NIB703" s="416"/>
      <c r="NIC703" s="416"/>
      <c r="NID703" s="416"/>
      <c r="NIE703" s="416"/>
      <c r="NIF703" s="416"/>
      <c r="NIG703" s="416"/>
      <c r="NIH703" s="416"/>
      <c r="NII703" s="416"/>
      <c r="NIJ703" s="416"/>
      <c r="NIK703" s="416"/>
      <c r="NIL703" s="416"/>
      <c r="NIM703" s="416"/>
      <c r="NIN703" s="416"/>
      <c r="NIO703" s="416"/>
      <c r="NIP703" s="416"/>
      <c r="NIQ703" s="416"/>
      <c r="NIR703" s="416"/>
      <c r="NIS703" s="416"/>
      <c r="NIT703" s="416"/>
      <c r="NIU703" s="416"/>
      <c r="NIV703" s="416"/>
      <c r="NIW703" s="416"/>
      <c r="NIX703" s="416"/>
      <c r="NIY703" s="416"/>
      <c r="NIZ703" s="416"/>
      <c r="NJA703" s="416"/>
      <c r="NJB703" s="416"/>
      <c r="NJC703" s="416"/>
      <c r="NJD703" s="416"/>
      <c r="NJE703" s="416"/>
      <c r="NJF703" s="416"/>
      <c r="NJG703" s="416"/>
      <c r="NJH703" s="416"/>
      <c r="NJI703" s="416"/>
      <c r="NJJ703" s="416"/>
      <c r="NJK703" s="416"/>
      <c r="NJL703" s="416"/>
      <c r="NJM703" s="416"/>
      <c r="NJN703" s="416"/>
      <c r="NJO703" s="416"/>
      <c r="NJP703" s="416"/>
      <c r="NJQ703" s="416"/>
      <c r="NJR703" s="417"/>
      <c r="NJS703" s="417"/>
      <c r="NJT703" s="417"/>
      <c r="NJU703" s="417"/>
      <c r="NJV703" s="417"/>
      <c r="NJW703" s="417"/>
      <c r="NJX703" s="417"/>
      <c r="NJY703" s="417"/>
      <c r="NJZ703" s="417"/>
      <c r="NKA703" s="417"/>
      <c r="NKB703" s="417"/>
      <c r="NKC703" s="417"/>
      <c r="NKD703" s="417"/>
      <c r="NKE703" s="417"/>
      <c r="NKF703" s="417"/>
      <c r="NKG703" s="417"/>
      <c r="NKH703" s="417"/>
      <c r="NKI703" s="417"/>
      <c r="NKJ703" s="417"/>
      <c r="NKK703" s="417"/>
      <c r="NKL703" s="417"/>
      <c r="NKM703" s="417"/>
      <c r="NKN703" s="417"/>
      <c r="NKO703" s="417"/>
      <c r="NKP703" s="418"/>
      <c r="NKQ703" s="418"/>
      <c r="NKR703" s="418"/>
      <c r="NKS703" s="418"/>
      <c r="NKT703" s="418"/>
      <c r="NKU703" s="417"/>
      <c r="NKV703" s="417"/>
      <c r="NKW703" s="418"/>
      <c r="NKX703" s="418"/>
      <c r="NKY703" s="417"/>
      <c r="NKZ703" s="417"/>
      <c r="NLA703" s="418"/>
      <c r="NLB703" s="418"/>
      <c r="NLC703" s="417"/>
      <c r="NLD703" s="417"/>
      <c r="NLE703" s="417"/>
      <c r="NLF703" s="417"/>
      <c r="NLG703" s="417"/>
      <c r="NLH703" s="417"/>
      <c r="NLI703" s="417"/>
      <c r="NLJ703" s="418"/>
      <c r="NLK703" s="418"/>
      <c r="NLL703" s="417"/>
      <c r="NLM703" s="417"/>
      <c r="NLN703" s="418"/>
      <c r="NLO703" s="418"/>
      <c r="NLP703" s="417"/>
      <c r="NLQ703" s="417"/>
      <c r="NLR703" s="417"/>
      <c r="NLS703" s="417"/>
      <c r="NLT703" s="417"/>
      <c r="NLU703" s="411"/>
      <c r="NLV703" s="443"/>
      <c r="NLW703" s="417"/>
      <c r="NLX703" s="417"/>
      <c r="NLY703" s="417"/>
      <c r="NLZ703" s="417"/>
      <c r="NMA703" s="417"/>
      <c r="NMB703" s="417"/>
      <c r="NMC703" s="417"/>
      <c r="NMD703" s="416"/>
      <c r="NME703" s="416"/>
      <c r="NMF703" s="416"/>
      <c r="NMG703" s="416"/>
      <c r="NMH703" s="416"/>
      <c r="NMI703" s="416"/>
      <c r="NMJ703" s="416"/>
      <c r="NMK703" s="416"/>
      <c r="NML703" s="416"/>
      <c r="NMM703" s="416"/>
      <c r="NMN703" s="416"/>
      <c r="NMO703" s="416"/>
      <c r="NMP703" s="416"/>
      <c r="NMQ703" s="416"/>
      <c r="NMR703" s="416"/>
      <c r="NMS703" s="416"/>
      <c r="NMT703" s="416"/>
      <c r="NMU703" s="416"/>
      <c r="NMV703" s="416"/>
      <c r="NMW703" s="416"/>
      <c r="NMX703" s="416"/>
      <c r="NMY703" s="416"/>
      <c r="NMZ703" s="416"/>
      <c r="NNA703" s="416"/>
      <c r="NNB703" s="416"/>
      <c r="NNC703" s="416"/>
      <c r="NND703" s="416"/>
      <c r="NNE703" s="416"/>
      <c r="NNF703" s="416"/>
      <c r="NNG703" s="416"/>
      <c r="NNH703" s="416"/>
      <c r="NNI703" s="416"/>
      <c r="NNJ703" s="416"/>
      <c r="NNK703" s="416"/>
      <c r="NNL703" s="416"/>
      <c r="NNM703" s="416"/>
      <c r="NNN703" s="416"/>
      <c r="NNO703" s="416"/>
      <c r="NNP703" s="416"/>
      <c r="NNQ703" s="416"/>
      <c r="NNR703" s="416"/>
      <c r="NNS703" s="416"/>
      <c r="NNT703" s="416"/>
      <c r="NNU703" s="416"/>
      <c r="NNV703" s="417"/>
      <c r="NNW703" s="417"/>
      <c r="NNX703" s="417"/>
      <c r="NNY703" s="417"/>
      <c r="NNZ703" s="417"/>
      <c r="NOA703" s="417"/>
      <c r="NOB703" s="417"/>
      <c r="NOC703" s="417"/>
      <c r="NOD703" s="417"/>
      <c r="NOE703" s="417"/>
      <c r="NOF703" s="417"/>
      <c r="NOG703" s="417"/>
      <c r="NOH703" s="417"/>
      <c r="NOI703" s="417"/>
      <c r="NOJ703" s="417"/>
      <c r="NOK703" s="417"/>
      <c r="NOL703" s="417"/>
      <c r="NOM703" s="417"/>
      <c r="NON703" s="417"/>
      <c r="NOO703" s="417"/>
      <c r="NOP703" s="417"/>
      <c r="NOQ703" s="417"/>
      <c r="NOR703" s="417"/>
      <c r="NOS703" s="417"/>
      <c r="NOT703" s="418"/>
      <c r="NOU703" s="418"/>
      <c r="NOV703" s="418"/>
      <c r="NOW703" s="418"/>
      <c r="NOX703" s="418"/>
      <c r="NOY703" s="417"/>
      <c r="NOZ703" s="417"/>
      <c r="NPA703" s="418"/>
      <c r="NPB703" s="418"/>
      <c r="NPC703" s="417"/>
      <c r="NPD703" s="417"/>
      <c r="NPE703" s="418"/>
      <c r="NPF703" s="418"/>
      <c r="NPG703" s="417"/>
      <c r="NPH703" s="417"/>
      <c r="NPI703" s="417"/>
      <c r="NPJ703" s="417"/>
      <c r="NPK703" s="417"/>
      <c r="NPL703" s="417"/>
      <c r="NPM703" s="417"/>
      <c r="NPN703" s="418"/>
      <c r="NPO703" s="418"/>
      <c r="NPP703" s="417"/>
      <c r="NPQ703" s="417"/>
      <c r="NPR703" s="418"/>
      <c r="NPS703" s="418"/>
      <c r="NPT703" s="417"/>
      <c r="NPU703" s="417"/>
      <c r="NPV703" s="417"/>
      <c r="NPW703" s="417"/>
      <c r="NPX703" s="417"/>
      <c r="NPY703" s="411"/>
      <c r="NPZ703" s="443"/>
      <c r="NQA703" s="417"/>
      <c r="NQB703" s="417"/>
      <c r="NQC703" s="417"/>
      <c r="NQD703" s="417"/>
      <c r="NQE703" s="417"/>
      <c r="NQF703" s="417"/>
      <c r="NQG703" s="417"/>
      <c r="NQH703" s="416"/>
      <c r="NQI703" s="416"/>
      <c r="NQJ703" s="416"/>
      <c r="NQK703" s="416"/>
      <c r="NQL703" s="416"/>
      <c r="NQM703" s="416"/>
      <c r="NQN703" s="416"/>
      <c r="NQO703" s="416"/>
      <c r="NQP703" s="416"/>
      <c r="NQQ703" s="416"/>
      <c r="NQR703" s="416"/>
      <c r="NQS703" s="416"/>
      <c r="NQT703" s="416"/>
      <c r="NQU703" s="416"/>
      <c r="NQV703" s="416"/>
      <c r="NQW703" s="416"/>
      <c r="NQX703" s="416"/>
      <c r="NQY703" s="416"/>
      <c r="NQZ703" s="416"/>
      <c r="NRA703" s="416"/>
      <c r="NRB703" s="416"/>
      <c r="NRC703" s="416"/>
      <c r="NRD703" s="416"/>
      <c r="NRE703" s="416"/>
      <c r="NRF703" s="416"/>
      <c r="NRG703" s="416"/>
      <c r="NRH703" s="416"/>
      <c r="NRI703" s="416"/>
      <c r="NRJ703" s="416"/>
      <c r="NRK703" s="416"/>
      <c r="NRL703" s="416"/>
      <c r="NRM703" s="416"/>
      <c r="NRN703" s="416"/>
      <c r="NRO703" s="416"/>
      <c r="NRP703" s="416"/>
      <c r="NRQ703" s="416"/>
      <c r="NRR703" s="416"/>
      <c r="NRS703" s="416"/>
      <c r="NRT703" s="416"/>
      <c r="NRU703" s="416"/>
      <c r="NRV703" s="416"/>
      <c r="NRW703" s="416"/>
      <c r="NRX703" s="416"/>
      <c r="NRY703" s="416"/>
      <c r="NRZ703" s="417"/>
      <c r="NSA703" s="417"/>
      <c r="NSB703" s="417"/>
      <c r="NSC703" s="417"/>
      <c r="NSD703" s="417"/>
      <c r="NSE703" s="417"/>
      <c r="NSF703" s="417"/>
      <c r="NSG703" s="417"/>
      <c r="NSH703" s="417"/>
      <c r="NSI703" s="417"/>
      <c r="NSJ703" s="417"/>
      <c r="NSK703" s="417"/>
      <c r="NSL703" s="417"/>
      <c r="NSM703" s="417"/>
      <c r="NSN703" s="417"/>
      <c r="NSO703" s="417"/>
      <c r="NSP703" s="417"/>
      <c r="NSQ703" s="417"/>
      <c r="NSR703" s="417"/>
      <c r="NSS703" s="417"/>
      <c r="NST703" s="417"/>
      <c r="NSU703" s="417"/>
      <c r="NSV703" s="417"/>
      <c r="NSW703" s="417"/>
      <c r="NSX703" s="418"/>
      <c r="NSY703" s="418"/>
      <c r="NSZ703" s="418"/>
      <c r="NTA703" s="418"/>
      <c r="NTB703" s="418"/>
      <c r="NTC703" s="417"/>
      <c r="NTD703" s="417"/>
      <c r="NTE703" s="418"/>
      <c r="NTF703" s="418"/>
      <c r="NTG703" s="417"/>
      <c r="NTH703" s="417"/>
      <c r="NTI703" s="418"/>
      <c r="NTJ703" s="418"/>
      <c r="NTK703" s="417"/>
      <c r="NTL703" s="417"/>
      <c r="NTM703" s="417"/>
      <c r="NTN703" s="417"/>
      <c r="NTO703" s="417"/>
      <c r="NTP703" s="417"/>
      <c r="NTQ703" s="417"/>
      <c r="NTR703" s="418"/>
      <c r="NTS703" s="418"/>
      <c r="NTT703" s="417"/>
      <c r="NTU703" s="417"/>
      <c r="NTV703" s="418"/>
      <c r="NTW703" s="418"/>
      <c r="NTX703" s="417"/>
      <c r="NTY703" s="417"/>
      <c r="NTZ703" s="417"/>
      <c r="NUA703" s="417"/>
      <c r="NUB703" s="417"/>
      <c r="NUC703" s="411"/>
      <c r="NUD703" s="443"/>
      <c r="NUE703" s="417"/>
      <c r="NUF703" s="417"/>
      <c r="NUG703" s="417"/>
      <c r="NUH703" s="417"/>
      <c r="NUI703" s="417"/>
      <c r="NUJ703" s="417"/>
      <c r="NUK703" s="417"/>
      <c r="NUL703" s="416"/>
      <c r="NUM703" s="416"/>
      <c r="NUN703" s="416"/>
      <c r="NUO703" s="416"/>
      <c r="NUP703" s="416"/>
      <c r="NUQ703" s="416"/>
      <c r="NUR703" s="416"/>
      <c r="NUS703" s="416"/>
      <c r="NUT703" s="416"/>
      <c r="NUU703" s="416"/>
      <c r="NUV703" s="416"/>
      <c r="NUW703" s="416"/>
      <c r="NUX703" s="416"/>
      <c r="NUY703" s="416"/>
      <c r="NUZ703" s="416"/>
      <c r="NVA703" s="416"/>
      <c r="NVB703" s="416"/>
      <c r="NVC703" s="416"/>
      <c r="NVD703" s="416"/>
      <c r="NVE703" s="416"/>
      <c r="NVF703" s="416"/>
      <c r="NVG703" s="416"/>
      <c r="NVH703" s="416"/>
      <c r="NVI703" s="416"/>
      <c r="NVJ703" s="416"/>
      <c r="NVK703" s="416"/>
      <c r="NVL703" s="416"/>
      <c r="NVM703" s="416"/>
      <c r="NVN703" s="416"/>
      <c r="NVO703" s="416"/>
      <c r="NVP703" s="416"/>
      <c r="NVQ703" s="416"/>
      <c r="NVR703" s="416"/>
      <c r="NVS703" s="416"/>
      <c r="NVT703" s="416"/>
      <c r="NVU703" s="416"/>
      <c r="NVV703" s="416"/>
      <c r="NVW703" s="416"/>
      <c r="NVX703" s="416"/>
      <c r="NVY703" s="416"/>
      <c r="NVZ703" s="416"/>
      <c r="NWA703" s="416"/>
      <c r="NWB703" s="416"/>
      <c r="NWC703" s="416"/>
      <c r="NWD703" s="417"/>
      <c r="NWE703" s="417"/>
      <c r="NWF703" s="417"/>
      <c r="NWG703" s="417"/>
      <c r="NWH703" s="417"/>
      <c r="NWI703" s="417"/>
      <c r="NWJ703" s="417"/>
      <c r="NWK703" s="417"/>
      <c r="NWL703" s="417"/>
      <c r="NWM703" s="417"/>
      <c r="NWN703" s="417"/>
      <c r="NWO703" s="417"/>
      <c r="NWP703" s="417"/>
      <c r="NWQ703" s="417"/>
      <c r="NWR703" s="417"/>
      <c r="NWS703" s="417"/>
      <c r="NWT703" s="417"/>
      <c r="NWU703" s="417"/>
      <c r="NWV703" s="417"/>
      <c r="NWW703" s="417"/>
      <c r="NWX703" s="417"/>
      <c r="NWY703" s="417"/>
      <c r="NWZ703" s="417"/>
      <c r="NXA703" s="417"/>
      <c r="NXB703" s="418"/>
      <c r="NXC703" s="418"/>
      <c r="NXD703" s="418"/>
      <c r="NXE703" s="418"/>
      <c r="NXF703" s="418"/>
      <c r="NXG703" s="417"/>
      <c r="NXH703" s="417"/>
      <c r="NXI703" s="418"/>
      <c r="NXJ703" s="418"/>
      <c r="NXK703" s="417"/>
      <c r="NXL703" s="417"/>
      <c r="NXM703" s="418"/>
      <c r="NXN703" s="418"/>
      <c r="NXO703" s="417"/>
      <c r="NXP703" s="417"/>
      <c r="NXQ703" s="417"/>
      <c r="NXR703" s="417"/>
      <c r="NXS703" s="417"/>
      <c r="NXT703" s="417"/>
      <c r="NXU703" s="417"/>
      <c r="NXV703" s="418"/>
      <c r="NXW703" s="418"/>
      <c r="NXX703" s="417"/>
      <c r="NXY703" s="417"/>
      <c r="NXZ703" s="418"/>
      <c r="NYA703" s="418"/>
      <c r="NYB703" s="417"/>
      <c r="NYC703" s="417"/>
      <c r="NYD703" s="417"/>
      <c r="NYE703" s="417"/>
      <c r="NYF703" s="417"/>
      <c r="NYG703" s="411"/>
      <c r="NYH703" s="443"/>
      <c r="NYI703" s="417"/>
      <c r="NYJ703" s="417"/>
      <c r="NYK703" s="417"/>
      <c r="NYL703" s="417"/>
      <c r="NYM703" s="417"/>
      <c r="NYN703" s="417"/>
      <c r="NYO703" s="417"/>
      <c r="NYP703" s="416"/>
      <c r="NYQ703" s="416"/>
      <c r="NYR703" s="416"/>
      <c r="NYS703" s="416"/>
      <c r="NYT703" s="416"/>
      <c r="NYU703" s="416"/>
      <c r="NYV703" s="416"/>
      <c r="NYW703" s="416"/>
      <c r="NYX703" s="416"/>
      <c r="NYY703" s="416"/>
      <c r="NYZ703" s="416"/>
      <c r="NZA703" s="416"/>
      <c r="NZB703" s="416"/>
      <c r="NZC703" s="416"/>
      <c r="NZD703" s="416"/>
      <c r="NZE703" s="416"/>
      <c r="NZF703" s="416"/>
      <c r="NZG703" s="416"/>
      <c r="NZH703" s="416"/>
      <c r="NZI703" s="416"/>
      <c r="NZJ703" s="416"/>
      <c r="NZK703" s="416"/>
      <c r="NZL703" s="416"/>
      <c r="NZM703" s="416"/>
      <c r="NZN703" s="416"/>
      <c r="NZO703" s="416"/>
      <c r="NZP703" s="416"/>
      <c r="NZQ703" s="416"/>
      <c r="NZR703" s="416"/>
      <c r="NZS703" s="416"/>
      <c r="NZT703" s="416"/>
      <c r="NZU703" s="416"/>
      <c r="NZV703" s="416"/>
      <c r="NZW703" s="416"/>
      <c r="NZX703" s="416"/>
      <c r="NZY703" s="416"/>
      <c r="NZZ703" s="416"/>
      <c r="OAA703" s="416"/>
      <c r="OAB703" s="416"/>
      <c r="OAC703" s="416"/>
      <c r="OAD703" s="416"/>
      <c r="OAE703" s="416"/>
      <c r="OAF703" s="416"/>
      <c r="OAG703" s="416"/>
      <c r="OAH703" s="417"/>
      <c r="OAI703" s="417"/>
      <c r="OAJ703" s="417"/>
      <c r="OAK703" s="417"/>
      <c r="OAL703" s="417"/>
      <c r="OAM703" s="417"/>
      <c r="OAN703" s="417"/>
      <c r="OAO703" s="417"/>
      <c r="OAP703" s="417"/>
      <c r="OAQ703" s="417"/>
      <c r="OAR703" s="417"/>
      <c r="OAS703" s="417"/>
      <c r="OAT703" s="417"/>
      <c r="OAU703" s="417"/>
      <c r="OAV703" s="417"/>
      <c r="OAW703" s="417"/>
      <c r="OAX703" s="417"/>
      <c r="OAY703" s="417"/>
      <c r="OAZ703" s="417"/>
      <c r="OBA703" s="417"/>
      <c r="OBB703" s="417"/>
      <c r="OBC703" s="417"/>
      <c r="OBD703" s="417"/>
      <c r="OBE703" s="417"/>
      <c r="OBF703" s="418"/>
      <c r="OBG703" s="418"/>
      <c r="OBH703" s="418"/>
      <c r="OBI703" s="418"/>
      <c r="OBJ703" s="418"/>
      <c r="OBK703" s="417"/>
      <c r="OBL703" s="417"/>
      <c r="OBM703" s="418"/>
      <c r="OBN703" s="418"/>
      <c r="OBO703" s="417"/>
      <c r="OBP703" s="417"/>
      <c r="OBQ703" s="418"/>
      <c r="OBR703" s="418"/>
      <c r="OBS703" s="417"/>
      <c r="OBT703" s="417"/>
      <c r="OBU703" s="417"/>
      <c r="OBV703" s="417"/>
      <c r="OBW703" s="417"/>
      <c r="OBX703" s="417"/>
      <c r="OBY703" s="417"/>
      <c r="OBZ703" s="418"/>
      <c r="OCA703" s="418"/>
      <c r="OCB703" s="417"/>
      <c r="OCC703" s="417"/>
      <c r="OCD703" s="418"/>
      <c r="OCE703" s="418"/>
      <c r="OCF703" s="417"/>
      <c r="OCG703" s="417"/>
      <c r="OCH703" s="417"/>
      <c r="OCI703" s="417"/>
      <c r="OCJ703" s="417"/>
      <c r="OCK703" s="411"/>
      <c r="OCL703" s="443"/>
      <c r="OCM703" s="417"/>
      <c r="OCN703" s="417"/>
      <c r="OCO703" s="417"/>
      <c r="OCP703" s="417"/>
      <c r="OCQ703" s="417"/>
      <c r="OCR703" s="417"/>
      <c r="OCS703" s="417"/>
      <c r="OCT703" s="416"/>
      <c r="OCU703" s="416"/>
      <c r="OCV703" s="416"/>
      <c r="OCW703" s="416"/>
      <c r="OCX703" s="416"/>
      <c r="OCY703" s="416"/>
      <c r="OCZ703" s="416"/>
      <c r="ODA703" s="416"/>
      <c r="ODB703" s="416"/>
      <c r="ODC703" s="416"/>
      <c r="ODD703" s="416"/>
      <c r="ODE703" s="416"/>
      <c r="ODF703" s="416"/>
      <c r="ODG703" s="416"/>
      <c r="ODH703" s="416"/>
      <c r="ODI703" s="416"/>
      <c r="ODJ703" s="416"/>
      <c r="ODK703" s="416"/>
      <c r="ODL703" s="416"/>
      <c r="ODM703" s="416"/>
      <c r="ODN703" s="416"/>
      <c r="ODO703" s="416"/>
      <c r="ODP703" s="416"/>
      <c r="ODQ703" s="416"/>
      <c r="ODR703" s="416"/>
      <c r="ODS703" s="416"/>
      <c r="ODT703" s="416"/>
      <c r="ODU703" s="416"/>
      <c r="ODV703" s="416"/>
      <c r="ODW703" s="416"/>
      <c r="ODX703" s="416"/>
      <c r="ODY703" s="416"/>
      <c r="ODZ703" s="416"/>
      <c r="OEA703" s="416"/>
      <c r="OEB703" s="416"/>
      <c r="OEC703" s="416"/>
      <c r="OED703" s="416"/>
      <c r="OEE703" s="416"/>
      <c r="OEF703" s="416"/>
      <c r="OEG703" s="416"/>
      <c r="OEH703" s="416"/>
      <c r="OEI703" s="416"/>
      <c r="OEJ703" s="416"/>
      <c r="OEK703" s="416"/>
      <c r="OEL703" s="417"/>
      <c r="OEM703" s="417"/>
      <c r="OEN703" s="417"/>
      <c r="OEO703" s="417"/>
      <c r="OEP703" s="417"/>
      <c r="OEQ703" s="417"/>
      <c r="OER703" s="417"/>
      <c r="OES703" s="417"/>
      <c r="OET703" s="417"/>
      <c r="OEU703" s="417"/>
      <c r="OEV703" s="417"/>
      <c r="OEW703" s="417"/>
      <c r="OEX703" s="417"/>
      <c r="OEY703" s="417"/>
      <c r="OEZ703" s="417"/>
      <c r="OFA703" s="417"/>
      <c r="OFB703" s="417"/>
      <c r="OFC703" s="417"/>
      <c r="OFD703" s="417"/>
      <c r="OFE703" s="417"/>
      <c r="OFF703" s="417"/>
      <c r="OFG703" s="417"/>
      <c r="OFH703" s="417"/>
      <c r="OFI703" s="417"/>
      <c r="OFJ703" s="418"/>
      <c r="OFK703" s="418"/>
      <c r="OFL703" s="418"/>
      <c r="OFM703" s="418"/>
      <c r="OFN703" s="418"/>
      <c r="OFO703" s="417"/>
      <c r="OFP703" s="417"/>
      <c r="OFQ703" s="418"/>
      <c r="OFR703" s="418"/>
      <c r="OFS703" s="417"/>
      <c r="OFT703" s="417"/>
      <c r="OFU703" s="418"/>
      <c r="OFV703" s="418"/>
      <c r="OFW703" s="417"/>
      <c r="OFX703" s="417"/>
      <c r="OFY703" s="417"/>
      <c r="OFZ703" s="417"/>
      <c r="OGA703" s="417"/>
      <c r="OGB703" s="417"/>
      <c r="OGC703" s="417"/>
      <c r="OGD703" s="418"/>
      <c r="OGE703" s="418"/>
      <c r="OGF703" s="417"/>
      <c r="OGG703" s="417"/>
      <c r="OGH703" s="418"/>
      <c r="OGI703" s="418"/>
      <c r="OGJ703" s="417"/>
      <c r="OGK703" s="417"/>
      <c r="OGL703" s="417"/>
      <c r="OGM703" s="417"/>
      <c r="OGN703" s="417"/>
      <c r="OGO703" s="411"/>
      <c r="OGP703" s="443"/>
      <c r="OGQ703" s="417"/>
      <c r="OGR703" s="417"/>
      <c r="OGS703" s="417"/>
      <c r="OGT703" s="417"/>
      <c r="OGU703" s="417"/>
      <c r="OGV703" s="417"/>
      <c r="OGW703" s="417"/>
      <c r="OGX703" s="416"/>
      <c r="OGY703" s="416"/>
      <c r="OGZ703" s="416"/>
      <c r="OHA703" s="416"/>
      <c r="OHB703" s="416"/>
      <c r="OHC703" s="416"/>
      <c r="OHD703" s="416"/>
      <c r="OHE703" s="416"/>
      <c r="OHF703" s="416"/>
      <c r="OHG703" s="416"/>
      <c r="OHH703" s="416"/>
      <c r="OHI703" s="416"/>
      <c r="OHJ703" s="416"/>
      <c r="OHK703" s="416"/>
      <c r="OHL703" s="416"/>
      <c r="OHM703" s="416"/>
      <c r="OHN703" s="416"/>
      <c r="OHO703" s="416"/>
      <c r="OHP703" s="416"/>
      <c r="OHQ703" s="416"/>
      <c r="OHR703" s="416"/>
      <c r="OHS703" s="416"/>
      <c r="OHT703" s="416"/>
      <c r="OHU703" s="416"/>
      <c r="OHV703" s="416"/>
      <c r="OHW703" s="416"/>
      <c r="OHX703" s="416"/>
      <c r="OHY703" s="416"/>
      <c r="OHZ703" s="416"/>
      <c r="OIA703" s="416"/>
      <c r="OIB703" s="416"/>
      <c r="OIC703" s="416"/>
      <c r="OID703" s="416"/>
      <c r="OIE703" s="416"/>
      <c r="OIF703" s="416"/>
      <c r="OIG703" s="416"/>
      <c r="OIH703" s="416"/>
      <c r="OII703" s="416"/>
      <c r="OIJ703" s="416"/>
      <c r="OIK703" s="416"/>
      <c r="OIL703" s="416"/>
      <c r="OIM703" s="416"/>
      <c r="OIN703" s="416"/>
      <c r="OIO703" s="416"/>
      <c r="OIP703" s="417"/>
      <c r="OIQ703" s="417"/>
      <c r="OIR703" s="417"/>
      <c r="OIS703" s="417"/>
      <c r="OIT703" s="417"/>
      <c r="OIU703" s="417"/>
      <c r="OIV703" s="417"/>
      <c r="OIW703" s="417"/>
      <c r="OIX703" s="417"/>
      <c r="OIY703" s="417"/>
      <c r="OIZ703" s="417"/>
      <c r="OJA703" s="417"/>
      <c r="OJB703" s="417"/>
      <c r="OJC703" s="417"/>
      <c r="OJD703" s="417"/>
      <c r="OJE703" s="417"/>
      <c r="OJF703" s="417"/>
      <c r="OJG703" s="417"/>
      <c r="OJH703" s="417"/>
      <c r="OJI703" s="417"/>
      <c r="OJJ703" s="417"/>
      <c r="OJK703" s="417"/>
      <c r="OJL703" s="417"/>
      <c r="OJM703" s="417"/>
      <c r="OJN703" s="418"/>
      <c r="OJO703" s="418"/>
      <c r="OJP703" s="418"/>
      <c r="OJQ703" s="418"/>
      <c r="OJR703" s="418"/>
      <c r="OJS703" s="417"/>
      <c r="OJT703" s="417"/>
      <c r="OJU703" s="418"/>
      <c r="OJV703" s="418"/>
      <c r="OJW703" s="417"/>
      <c r="OJX703" s="417"/>
      <c r="OJY703" s="418"/>
      <c r="OJZ703" s="418"/>
      <c r="OKA703" s="417"/>
      <c r="OKB703" s="417"/>
      <c r="OKC703" s="417"/>
      <c r="OKD703" s="417"/>
      <c r="OKE703" s="417"/>
      <c r="OKF703" s="417"/>
      <c r="OKG703" s="417"/>
      <c r="OKH703" s="418"/>
      <c r="OKI703" s="418"/>
      <c r="OKJ703" s="417"/>
      <c r="OKK703" s="417"/>
      <c r="OKL703" s="418"/>
      <c r="OKM703" s="418"/>
      <c r="OKN703" s="417"/>
      <c r="OKO703" s="417"/>
      <c r="OKP703" s="417"/>
      <c r="OKQ703" s="417"/>
      <c r="OKR703" s="417"/>
      <c r="OKS703" s="411"/>
      <c r="OKT703" s="443"/>
      <c r="OKU703" s="417"/>
      <c r="OKV703" s="417"/>
      <c r="OKW703" s="417"/>
      <c r="OKX703" s="417"/>
      <c r="OKY703" s="417"/>
      <c r="OKZ703" s="417"/>
      <c r="OLA703" s="417"/>
      <c r="OLB703" s="416"/>
      <c r="OLC703" s="416"/>
      <c r="OLD703" s="416"/>
      <c r="OLE703" s="416"/>
      <c r="OLF703" s="416"/>
      <c r="OLG703" s="416"/>
      <c r="OLH703" s="416"/>
      <c r="OLI703" s="416"/>
      <c r="OLJ703" s="416"/>
      <c r="OLK703" s="416"/>
      <c r="OLL703" s="416"/>
      <c r="OLM703" s="416"/>
      <c r="OLN703" s="416"/>
      <c r="OLO703" s="416"/>
      <c r="OLP703" s="416"/>
      <c r="OLQ703" s="416"/>
      <c r="OLR703" s="416"/>
      <c r="OLS703" s="416"/>
      <c r="OLT703" s="416"/>
      <c r="OLU703" s="416"/>
      <c r="OLV703" s="416"/>
      <c r="OLW703" s="416"/>
      <c r="OLX703" s="416"/>
      <c r="OLY703" s="416"/>
      <c r="OLZ703" s="416"/>
      <c r="OMA703" s="416"/>
      <c r="OMB703" s="416"/>
      <c r="OMC703" s="416"/>
      <c r="OMD703" s="416"/>
      <c r="OME703" s="416"/>
      <c r="OMF703" s="416"/>
      <c r="OMG703" s="416"/>
      <c r="OMH703" s="416"/>
      <c r="OMI703" s="416"/>
      <c r="OMJ703" s="416"/>
      <c r="OMK703" s="416"/>
      <c r="OML703" s="416"/>
      <c r="OMM703" s="416"/>
      <c r="OMN703" s="416"/>
      <c r="OMO703" s="416"/>
      <c r="OMP703" s="416"/>
      <c r="OMQ703" s="416"/>
      <c r="OMR703" s="416"/>
      <c r="OMS703" s="416"/>
      <c r="OMT703" s="417"/>
      <c r="OMU703" s="417"/>
      <c r="OMV703" s="417"/>
      <c r="OMW703" s="417"/>
      <c r="OMX703" s="417"/>
      <c r="OMY703" s="417"/>
      <c r="OMZ703" s="417"/>
      <c r="ONA703" s="417"/>
      <c r="ONB703" s="417"/>
      <c r="ONC703" s="417"/>
      <c r="OND703" s="417"/>
      <c r="ONE703" s="417"/>
      <c r="ONF703" s="417"/>
      <c r="ONG703" s="417"/>
      <c r="ONH703" s="417"/>
      <c r="ONI703" s="417"/>
      <c r="ONJ703" s="417"/>
      <c r="ONK703" s="417"/>
      <c r="ONL703" s="417"/>
      <c r="ONM703" s="417"/>
      <c r="ONN703" s="417"/>
      <c r="ONO703" s="417"/>
      <c r="ONP703" s="417"/>
      <c r="ONQ703" s="417"/>
      <c r="ONR703" s="418"/>
      <c r="ONS703" s="418"/>
      <c r="ONT703" s="418"/>
      <c r="ONU703" s="418"/>
      <c r="ONV703" s="418"/>
      <c r="ONW703" s="417"/>
      <c r="ONX703" s="417"/>
      <c r="ONY703" s="418"/>
      <c r="ONZ703" s="418"/>
      <c r="OOA703" s="417"/>
      <c r="OOB703" s="417"/>
      <c r="OOC703" s="418"/>
      <c r="OOD703" s="418"/>
      <c r="OOE703" s="417"/>
      <c r="OOF703" s="417"/>
      <c r="OOG703" s="417"/>
      <c r="OOH703" s="417"/>
      <c r="OOI703" s="417"/>
      <c r="OOJ703" s="417"/>
      <c r="OOK703" s="417"/>
      <c r="OOL703" s="418"/>
      <c r="OOM703" s="418"/>
      <c r="OON703" s="417"/>
      <c r="OOO703" s="417"/>
      <c r="OOP703" s="418"/>
      <c r="OOQ703" s="418"/>
      <c r="OOR703" s="417"/>
      <c r="OOS703" s="417"/>
      <c r="OOT703" s="417"/>
      <c r="OOU703" s="417"/>
      <c r="OOV703" s="417"/>
      <c r="OOW703" s="411"/>
      <c r="OOX703" s="443"/>
      <c r="OOY703" s="417"/>
      <c r="OOZ703" s="417"/>
      <c r="OPA703" s="417"/>
      <c r="OPB703" s="417"/>
      <c r="OPC703" s="417"/>
      <c r="OPD703" s="417"/>
      <c r="OPE703" s="417"/>
      <c r="OPF703" s="416"/>
      <c r="OPG703" s="416"/>
      <c r="OPH703" s="416"/>
      <c r="OPI703" s="416"/>
      <c r="OPJ703" s="416"/>
      <c r="OPK703" s="416"/>
      <c r="OPL703" s="416"/>
      <c r="OPM703" s="416"/>
      <c r="OPN703" s="416"/>
      <c r="OPO703" s="416"/>
      <c r="OPP703" s="416"/>
      <c r="OPQ703" s="416"/>
      <c r="OPR703" s="416"/>
      <c r="OPS703" s="416"/>
      <c r="OPT703" s="416"/>
      <c r="OPU703" s="416"/>
      <c r="OPV703" s="416"/>
      <c r="OPW703" s="416"/>
      <c r="OPX703" s="416"/>
      <c r="OPY703" s="416"/>
      <c r="OPZ703" s="416"/>
      <c r="OQA703" s="416"/>
      <c r="OQB703" s="416"/>
      <c r="OQC703" s="416"/>
      <c r="OQD703" s="416"/>
      <c r="OQE703" s="416"/>
      <c r="OQF703" s="416"/>
      <c r="OQG703" s="416"/>
      <c r="OQH703" s="416"/>
      <c r="OQI703" s="416"/>
      <c r="OQJ703" s="416"/>
      <c r="OQK703" s="416"/>
      <c r="OQL703" s="416"/>
      <c r="OQM703" s="416"/>
      <c r="OQN703" s="416"/>
      <c r="OQO703" s="416"/>
      <c r="OQP703" s="416"/>
      <c r="OQQ703" s="416"/>
      <c r="OQR703" s="416"/>
      <c r="OQS703" s="416"/>
      <c r="OQT703" s="416"/>
      <c r="OQU703" s="416"/>
      <c r="OQV703" s="416"/>
      <c r="OQW703" s="416"/>
      <c r="OQX703" s="417"/>
      <c r="OQY703" s="417"/>
      <c r="OQZ703" s="417"/>
      <c r="ORA703" s="417"/>
      <c r="ORB703" s="417"/>
      <c r="ORC703" s="417"/>
      <c r="ORD703" s="417"/>
      <c r="ORE703" s="417"/>
      <c r="ORF703" s="417"/>
      <c r="ORG703" s="417"/>
      <c r="ORH703" s="417"/>
      <c r="ORI703" s="417"/>
      <c r="ORJ703" s="417"/>
      <c r="ORK703" s="417"/>
      <c r="ORL703" s="417"/>
      <c r="ORM703" s="417"/>
      <c r="ORN703" s="417"/>
      <c r="ORO703" s="417"/>
      <c r="ORP703" s="417"/>
      <c r="ORQ703" s="417"/>
      <c r="ORR703" s="417"/>
      <c r="ORS703" s="417"/>
      <c r="ORT703" s="417"/>
      <c r="ORU703" s="417"/>
      <c r="ORV703" s="418"/>
      <c r="ORW703" s="418"/>
      <c r="ORX703" s="418"/>
      <c r="ORY703" s="418"/>
      <c r="ORZ703" s="418"/>
      <c r="OSA703" s="417"/>
      <c r="OSB703" s="417"/>
      <c r="OSC703" s="418"/>
      <c r="OSD703" s="418"/>
      <c r="OSE703" s="417"/>
      <c r="OSF703" s="417"/>
      <c r="OSG703" s="418"/>
      <c r="OSH703" s="418"/>
      <c r="OSI703" s="417"/>
      <c r="OSJ703" s="417"/>
      <c r="OSK703" s="417"/>
      <c r="OSL703" s="417"/>
      <c r="OSM703" s="417"/>
      <c r="OSN703" s="417"/>
      <c r="OSO703" s="417"/>
      <c r="OSP703" s="418"/>
      <c r="OSQ703" s="418"/>
      <c r="OSR703" s="417"/>
      <c r="OSS703" s="417"/>
      <c r="OST703" s="418"/>
      <c r="OSU703" s="418"/>
      <c r="OSV703" s="417"/>
      <c r="OSW703" s="417"/>
      <c r="OSX703" s="417"/>
      <c r="OSY703" s="417"/>
      <c r="OSZ703" s="417"/>
      <c r="OTA703" s="411"/>
      <c r="OTB703" s="443"/>
      <c r="OTC703" s="417"/>
      <c r="OTD703" s="417"/>
      <c r="OTE703" s="417"/>
      <c r="OTF703" s="417"/>
      <c r="OTG703" s="417"/>
      <c r="OTH703" s="417"/>
      <c r="OTI703" s="417"/>
      <c r="OTJ703" s="416"/>
      <c r="OTK703" s="416"/>
      <c r="OTL703" s="416"/>
      <c r="OTM703" s="416"/>
      <c r="OTN703" s="416"/>
      <c r="OTO703" s="416"/>
      <c r="OTP703" s="416"/>
      <c r="OTQ703" s="416"/>
      <c r="OTR703" s="416"/>
      <c r="OTS703" s="416"/>
      <c r="OTT703" s="416"/>
      <c r="OTU703" s="416"/>
      <c r="OTV703" s="416"/>
      <c r="OTW703" s="416"/>
      <c r="OTX703" s="416"/>
      <c r="OTY703" s="416"/>
      <c r="OTZ703" s="416"/>
      <c r="OUA703" s="416"/>
      <c r="OUB703" s="416"/>
      <c r="OUC703" s="416"/>
      <c r="OUD703" s="416"/>
      <c r="OUE703" s="416"/>
      <c r="OUF703" s="416"/>
      <c r="OUG703" s="416"/>
      <c r="OUH703" s="416"/>
      <c r="OUI703" s="416"/>
      <c r="OUJ703" s="416"/>
      <c r="OUK703" s="416"/>
      <c r="OUL703" s="416"/>
      <c r="OUM703" s="416"/>
      <c r="OUN703" s="416"/>
      <c r="OUO703" s="416"/>
      <c r="OUP703" s="416"/>
      <c r="OUQ703" s="416"/>
      <c r="OUR703" s="416"/>
      <c r="OUS703" s="416"/>
      <c r="OUT703" s="416"/>
      <c r="OUU703" s="416"/>
      <c r="OUV703" s="416"/>
      <c r="OUW703" s="416"/>
      <c r="OUX703" s="416"/>
      <c r="OUY703" s="416"/>
      <c r="OUZ703" s="416"/>
      <c r="OVA703" s="416"/>
      <c r="OVB703" s="417"/>
      <c r="OVC703" s="417"/>
      <c r="OVD703" s="417"/>
      <c r="OVE703" s="417"/>
      <c r="OVF703" s="417"/>
      <c r="OVG703" s="417"/>
      <c r="OVH703" s="417"/>
      <c r="OVI703" s="417"/>
      <c r="OVJ703" s="417"/>
      <c r="OVK703" s="417"/>
      <c r="OVL703" s="417"/>
      <c r="OVM703" s="417"/>
      <c r="OVN703" s="417"/>
      <c r="OVO703" s="417"/>
      <c r="OVP703" s="417"/>
      <c r="OVQ703" s="417"/>
      <c r="OVR703" s="417"/>
      <c r="OVS703" s="417"/>
      <c r="OVT703" s="417"/>
      <c r="OVU703" s="417"/>
      <c r="OVV703" s="417"/>
      <c r="OVW703" s="417"/>
      <c r="OVX703" s="417"/>
      <c r="OVY703" s="417"/>
      <c r="OVZ703" s="418"/>
      <c r="OWA703" s="418"/>
      <c r="OWB703" s="418"/>
      <c r="OWC703" s="418"/>
      <c r="OWD703" s="418"/>
      <c r="OWE703" s="417"/>
      <c r="OWF703" s="417"/>
      <c r="OWG703" s="418"/>
      <c r="OWH703" s="418"/>
      <c r="OWI703" s="417"/>
      <c r="OWJ703" s="417"/>
      <c r="OWK703" s="418"/>
      <c r="OWL703" s="418"/>
      <c r="OWM703" s="417"/>
      <c r="OWN703" s="417"/>
      <c r="OWO703" s="417"/>
      <c r="OWP703" s="417"/>
      <c r="OWQ703" s="417"/>
      <c r="OWR703" s="417"/>
      <c r="OWS703" s="417"/>
      <c r="OWT703" s="418"/>
      <c r="OWU703" s="418"/>
      <c r="OWV703" s="417"/>
      <c r="OWW703" s="417"/>
      <c r="OWX703" s="418"/>
      <c r="OWY703" s="418"/>
      <c r="OWZ703" s="417"/>
      <c r="OXA703" s="417"/>
      <c r="OXB703" s="417"/>
      <c r="OXC703" s="417"/>
      <c r="OXD703" s="417"/>
      <c r="OXE703" s="411"/>
      <c r="OXF703" s="443"/>
      <c r="OXG703" s="417"/>
      <c r="OXH703" s="417"/>
      <c r="OXI703" s="417"/>
      <c r="OXJ703" s="417"/>
      <c r="OXK703" s="417"/>
      <c r="OXL703" s="417"/>
      <c r="OXM703" s="417"/>
      <c r="OXN703" s="416"/>
      <c r="OXO703" s="416"/>
      <c r="OXP703" s="416"/>
      <c r="OXQ703" s="416"/>
      <c r="OXR703" s="416"/>
      <c r="OXS703" s="416"/>
      <c r="OXT703" s="416"/>
      <c r="OXU703" s="416"/>
      <c r="OXV703" s="416"/>
      <c r="OXW703" s="416"/>
      <c r="OXX703" s="416"/>
      <c r="OXY703" s="416"/>
      <c r="OXZ703" s="416"/>
      <c r="OYA703" s="416"/>
      <c r="OYB703" s="416"/>
      <c r="OYC703" s="416"/>
      <c r="OYD703" s="416"/>
      <c r="OYE703" s="416"/>
      <c r="OYF703" s="416"/>
      <c r="OYG703" s="416"/>
      <c r="OYH703" s="416"/>
      <c r="OYI703" s="416"/>
      <c r="OYJ703" s="416"/>
      <c r="OYK703" s="416"/>
      <c r="OYL703" s="416"/>
      <c r="OYM703" s="416"/>
      <c r="OYN703" s="416"/>
      <c r="OYO703" s="416"/>
      <c r="OYP703" s="416"/>
      <c r="OYQ703" s="416"/>
      <c r="OYR703" s="416"/>
      <c r="OYS703" s="416"/>
      <c r="OYT703" s="416"/>
      <c r="OYU703" s="416"/>
      <c r="OYV703" s="416"/>
      <c r="OYW703" s="416"/>
      <c r="OYX703" s="416"/>
      <c r="OYY703" s="416"/>
      <c r="OYZ703" s="416"/>
      <c r="OZA703" s="416"/>
      <c r="OZB703" s="416"/>
      <c r="OZC703" s="416"/>
      <c r="OZD703" s="416"/>
      <c r="OZE703" s="416"/>
      <c r="OZF703" s="417"/>
      <c r="OZG703" s="417"/>
      <c r="OZH703" s="417"/>
      <c r="OZI703" s="417"/>
      <c r="OZJ703" s="417"/>
      <c r="OZK703" s="417"/>
      <c r="OZL703" s="417"/>
      <c r="OZM703" s="417"/>
      <c r="OZN703" s="417"/>
      <c r="OZO703" s="417"/>
      <c r="OZP703" s="417"/>
      <c r="OZQ703" s="417"/>
      <c r="OZR703" s="417"/>
      <c r="OZS703" s="417"/>
      <c r="OZT703" s="417"/>
      <c r="OZU703" s="417"/>
      <c r="OZV703" s="417"/>
      <c r="OZW703" s="417"/>
      <c r="OZX703" s="417"/>
      <c r="OZY703" s="417"/>
      <c r="OZZ703" s="417"/>
      <c r="PAA703" s="417"/>
      <c r="PAB703" s="417"/>
      <c r="PAC703" s="417"/>
      <c r="PAD703" s="418"/>
      <c r="PAE703" s="418"/>
      <c r="PAF703" s="418"/>
      <c r="PAG703" s="418"/>
      <c r="PAH703" s="418"/>
      <c r="PAI703" s="417"/>
      <c r="PAJ703" s="417"/>
      <c r="PAK703" s="418"/>
      <c r="PAL703" s="418"/>
      <c r="PAM703" s="417"/>
      <c r="PAN703" s="417"/>
      <c r="PAO703" s="418"/>
      <c r="PAP703" s="418"/>
      <c r="PAQ703" s="417"/>
      <c r="PAR703" s="417"/>
      <c r="PAS703" s="417"/>
      <c r="PAT703" s="417"/>
      <c r="PAU703" s="417"/>
      <c r="PAV703" s="417"/>
      <c r="PAW703" s="417"/>
      <c r="PAX703" s="418"/>
      <c r="PAY703" s="418"/>
      <c r="PAZ703" s="417"/>
      <c r="PBA703" s="417"/>
      <c r="PBB703" s="418"/>
      <c r="PBC703" s="418"/>
      <c r="PBD703" s="417"/>
      <c r="PBE703" s="417"/>
      <c r="PBF703" s="417"/>
      <c r="PBG703" s="417"/>
      <c r="PBH703" s="417"/>
      <c r="PBI703" s="411"/>
      <c r="PBJ703" s="443"/>
      <c r="PBK703" s="417"/>
      <c r="PBL703" s="417"/>
      <c r="PBM703" s="417"/>
      <c r="PBN703" s="417"/>
      <c r="PBO703" s="417"/>
      <c r="PBP703" s="417"/>
      <c r="PBQ703" s="417"/>
      <c r="PBR703" s="416"/>
      <c r="PBS703" s="416"/>
      <c r="PBT703" s="416"/>
      <c r="PBU703" s="416"/>
      <c r="PBV703" s="416"/>
      <c r="PBW703" s="416"/>
      <c r="PBX703" s="416"/>
      <c r="PBY703" s="416"/>
      <c r="PBZ703" s="416"/>
      <c r="PCA703" s="416"/>
      <c r="PCB703" s="416"/>
      <c r="PCC703" s="416"/>
      <c r="PCD703" s="416"/>
      <c r="PCE703" s="416"/>
      <c r="PCF703" s="416"/>
      <c r="PCG703" s="416"/>
      <c r="PCH703" s="416"/>
      <c r="PCI703" s="416"/>
      <c r="PCJ703" s="416"/>
      <c r="PCK703" s="416"/>
      <c r="PCL703" s="416"/>
      <c r="PCM703" s="416"/>
      <c r="PCN703" s="416"/>
      <c r="PCO703" s="416"/>
      <c r="PCP703" s="416"/>
      <c r="PCQ703" s="416"/>
      <c r="PCR703" s="416"/>
      <c r="PCS703" s="416"/>
      <c r="PCT703" s="416"/>
      <c r="PCU703" s="416"/>
      <c r="PCV703" s="416"/>
      <c r="PCW703" s="416"/>
      <c r="PCX703" s="416"/>
      <c r="PCY703" s="416"/>
      <c r="PCZ703" s="416"/>
      <c r="PDA703" s="416"/>
      <c r="PDB703" s="416"/>
      <c r="PDC703" s="416"/>
      <c r="PDD703" s="416"/>
      <c r="PDE703" s="416"/>
      <c r="PDF703" s="416"/>
      <c r="PDG703" s="416"/>
      <c r="PDH703" s="416"/>
      <c r="PDI703" s="416"/>
      <c r="PDJ703" s="417"/>
      <c r="PDK703" s="417"/>
      <c r="PDL703" s="417"/>
      <c r="PDM703" s="417"/>
      <c r="PDN703" s="417"/>
      <c r="PDO703" s="417"/>
      <c r="PDP703" s="417"/>
      <c r="PDQ703" s="417"/>
      <c r="PDR703" s="417"/>
      <c r="PDS703" s="417"/>
      <c r="PDT703" s="417"/>
      <c r="PDU703" s="417"/>
      <c r="PDV703" s="417"/>
      <c r="PDW703" s="417"/>
      <c r="PDX703" s="417"/>
      <c r="PDY703" s="417"/>
      <c r="PDZ703" s="417"/>
      <c r="PEA703" s="417"/>
      <c r="PEB703" s="417"/>
      <c r="PEC703" s="417"/>
      <c r="PED703" s="417"/>
      <c r="PEE703" s="417"/>
      <c r="PEF703" s="417"/>
      <c r="PEG703" s="417"/>
      <c r="PEH703" s="418"/>
      <c r="PEI703" s="418"/>
      <c r="PEJ703" s="418"/>
      <c r="PEK703" s="418"/>
      <c r="PEL703" s="418"/>
      <c r="PEM703" s="417"/>
      <c r="PEN703" s="417"/>
      <c r="PEO703" s="418"/>
      <c r="PEP703" s="418"/>
      <c r="PEQ703" s="417"/>
      <c r="PER703" s="417"/>
      <c r="PES703" s="418"/>
      <c r="PET703" s="418"/>
      <c r="PEU703" s="417"/>
      <c r="PEV703" s="417"/>
      <c r="PEW703" s="417"/>
      <c r="PEX703" s="417"/>
      <c r="PEY703" s="417"/>
      <c r="PEZ703" s="417"/>
      <c r="PFA703" s="417"/>
      <c r="PFB703" s="418"/>
      <c r="PFC703" s="418"/>
      <c r="PFD703" s="417"/>
      <c r="PFE703" s="417"/>
      <c r="PFF703" s="418"/>
      <c r="PFG703" s="418"/>
      <c r="PFH703" s="417"/>
      <c r="PFI703" s="417"/>
      <c r="PFJ703" s="417"/>
      <c r="PFK703" s="417"/>
      <c r="PFL703" s="417"/>
      <c r="PFM703" s="411"/>
      <c r="PFN703" s="443"/>
      <c r="PFO703" s="417"/>
      <c r="PFP703" s="417"/>
      <c r="PFQ703" s="417"/>
      <c r="PFR703" s="417"/>
      <c r="PFS703" s="417"/>
      <c r="PFT703" s="417"/>
      <c r="PFU703" s="417"/>
      <c r="PFV703" s="416"/>
      <c r="PFW703" s="416"/>
      <c r="PFX703" s="416"/>
      <c r="PFY703" s="416"/>
      <c r="PFZ703" s="416"/>
      <c r="PGA703" s="416"/>
      <c r="PGB703" s="416"/>
      <c r="PGC703" s="416"/>
      <c r="PGD703" s="416"/>
      <c r="PGE703" s="416"/>
      <c r="PGF703" s="416"/>
      <c r="PGG703" s="416"/>
      <c r="PGH703" s="416"/>
      <c r="PGI703" s="416"/>
      <c r="PGJ703" s="416"/>
      <c r="PGK703" s="416"/>
      <c r="PGL703" s="416"/>
      <c r="PGM703" s="416"/>
      <c r="PGN703" s="416"/>
      <c r="PGO703" s="416"/>
      <c r="PGP703" s="416"/>
      <c r="PGQ703" s="416"/>
      <c r="PGR703" s="416"/>
      <c r="PGS703" s="416"/>
      <c r="PGT703" s="416"/>
      <c r="PGU703" s="416"/>
      <c r="PGV703" s="416"/>
      <c r="PGW703" s="416"/>
      <c r="PGX703" s="416"/>
      <c r="PGY703" s="416"/>
      <c r="PGZ703" s="416"/>
      <c r="PHA703" s="416"/>
      <c r="PHB703" s="416"/>
      <c r="PHC703" s="416"/>
      <c r="PHD703" s="416"/>
      <c r="PHE703" s="416"/>
      <c r="PHF703" s="416"/>
      <c r="PHG703" s="416"/>
      <c r="PHH703" s="416"/>
      <c r="PHI703" s="416"/>
      <c r="PHJ703" s="416"/>
      <c r="PHK703" s="416"/>
      <c r="PHL703" s="416"/>
      <c r="PHM703" s="416"/>
      <c r="PHN703" s="417"/>
      <c r="PHO703" s="417"/>
      <c r="PHP703" s="417"/>
      <c r="PHQ703" s="417"/>
      <c r="PHR703" s="417"/>
      <c r="PHS703" s="417"/>
      <c r="PHT703" s="417"/>
      <c r="PHU703" s="417"/>
      <c r="PHV703" s="417"/>
      <c r="PHW703" s="417"/>
      <c r="PHX703" s="417"/>
      <c r="PHY703" s="417"/>
      <c r="PHZ703" s="417"/>
      <c r="PIA703" s="417"/>
      <c r="PIB703" s="417"/>
      <c r="PIC703" s="417"/>
      <c r="PID703" s="417"/>
      <c r="PIE703" s="417"/>
      <c r="PIF703" s="417"/>
      <c r="PIG703" s="417"/>
      <c r="PIH703" s="417"/>
      <c r="PII703" s="417"/>
      <c r="PIJ703" s="417"/>
      <c r="PIK703" s="417"/>
      <c r="PIL703" s="418"/>
      <c r="PIM703" s="418"/>
      <c r="PIN703" s="418"/>
      <c r="PIO703" s="418"/>
      <c r="PIP703" s="418"/>
      <c r="PIQ703" s="417"/>
      <c r="PIR703" s="417"/>
      <c r="PIS703" s="418"/>
      <c r="PIT703" s="418"/>
      <c r="PIU703" s="417"/>
      <c r="PIV703" s="417"/>
      <c r="PIW703" s="418"/>
      <c r="PIX703" s="418"/>
      <c r="PIY703" s="417"/>
      <c r="PIZ703" s="417"/>
      <c r="PJA703" s="417"/>
      <c r="PJB703" s="417"/>
      <c r="PJC703" s="417"/>
      <c r="PJD703" s="417"/>
      <c r="PJE703" s="417"/>
      <c r="PJF703" s="418"/>
      <c r="PJG703" s="418"/>
      <c r="PJH703" s="417"/>
      <c r="PJI703" s="417"/>
      <c r="PJJ703" s="418"/>
      <c r="PJK703" s="418"/>
      <c r="PJL703" s="417"/>
      <c r="PJM703" s="417"/>
      <c r="PJN703" s="417"/>
      <c r="PJO703" s="417"/>
      <c r="PJP703" s="417"/>
      <c r="PJQ703" s="411"/>
      <c r="PJR703" s="443"/>
      <c r="PJS703" s="417"/>
      <c r="PJT703" s="417"/>
      <c r="PJU703" s="417"/>
      <c r="PJV703" s="417"/>
      <c r="PJW703" s="417"/>
      <c r="PJX703" s="417"/>
      <c r="PJY703" s="417"/>
      <c r="PJZ703" s="416"/>
      <c r="PKA703" s="416"/>
      <c r="PKB703" s="416"/>
      <c r="PKC703" s="416"/>
      <c r="PKD703" s="416"/>
      <c r="PKE703" s="416"/>
      <c r="PKF703" s="416"/>
      <c r="PKG703" s="416"/>
      <c r="PKH703" s="416"/>
      <c r="PKI703" s="416"/>
      <c r="PKJ703" s="416"/>
      <c r="PKK703" s="416"/>
      <c r="PKL703" s="416"/>
      <c r="PKM703" s="416"/>
      <c r="PKN703" s="416"/>
      <c r="PKO703" s="416"/>
      <c r="PKP703" s="416"/>
      <c r="PKQ703" s="416"/>
      <c r="PKR703" s="416"/>
      <c r="PKS703" s="416"/>
      <c r="PKT703" s="416"/>
      <c r="PKU703" s="416"/>
      <c r="PKV703" s="416"/>
      <c r="PKW703" s="416"/>
      <c r="PKX703" s="416"/>
      <c r="PKY703" s="416"/>
      <c r="PKZ703" s="416"/>
      <c r="PLA703" s="416"/>
      <c r="PLB703" s="416"/>
      <c r="PLC703" s="416"/>
      <c r="PLD703" s="416"/>
      <c r="PLE703" s="416"/>
      <c r="PLF703" s="416"/>
      <c r="PLG703" s="416"/>
      <c r="PLH703" s="416"/>
      <c r="PLI703" s="416"/>
      <c r="PLJ703" s="416"/>
      <c r="PLK703" s="416"/>
      <c r="PLL703" s="416"/>
      <c r="PLM703" s="416"/>
      <c r="PLN703" s="416"/>
      <c r="PLO703" s="416"/>
      <c r="PLP703" s="416"/>
      <c r="PLQ703" s="416"/>
      <c r="PLR703" s="417"/>
      <c r="PLS703" s="417"/>
      <c r="PLT703" s="417"/>
      <c r="PLU703" s="417"/>
      <c r="PLV703" s="417"/>
      <c r="PLW703" s="417"/>
      <c r="PLX703" s="417"/>
      <c r="PLY703" s="417"/>
      <c r="PLZ703" s="417"/>
      <c r="PMA703" s="417"/>
      <c r="PMB703" s="417"/>
      <c r="PMC703" s="417"/>
      <c r="PMD703" s="417"/>
      <c r="PME703" s="417"/>
      <c r="PMF703" s="417"/>
      <c r="PMG703" s="417"/>
      <c r="PMH703" s="417"/>
      <c r="PMI703" s="417"/>
      <c r="PMJ703" s="417"/>
      <c r="PMK703" s="417"/>
      <c r="PML703" s="417"/>
      <c r="PMM703" s="417"/>
      <c r="PMN703" s="417"/>
      <c r="PMO703" s="417"/>
      <c r="PMP703" s="418"/>
      <c r="PMQ703" s="418"/>
      <c r="PMR703" s="418"/>
      <c r="PMS703" s="418"/>
      <c r="PMT703" s="418"/>
      <c r="PMU703" s="417"/>
      <c r="PMV703" s="417"/>
      <c r="PMW703" s="418"/>
      <c r="PMX703" s="418"/>
      <c r="PMY703" s="417"/>
      <c r="PMZ703" s="417"/>
      <c r="PNA703" s="418"/>
      <c r="PNB703" s="418"/>
      <c r="PNC703" s="417"/>
      <c r="PND703" s="417"/>
      <c r="PNE703" s="417"/>
      <c r="PNF703" s="417"/>
      <c r="PNG703" s="417"/>
      <c r="PNH703" s="417"/>
      <c r="PNI703" s="417"/>
      <c r="PNJ703" s="418"/>
      <c r="PNK703" s="418"/>
      <c r="PNL703" s="417"/>
      <c r="PNM703" s="417"/>
      <c r="PNN703" s="418"/>
      <c r="PNO703" s="418"/>
      <c r="PNP703" s="417"/>
      <c r="PNQ703" s="417"/>
      <c r="PNR703" s="417"/>
      <c r="PNS703" s="417"/>
      <c r="PNT703" s="417"/>
      <c r="PNU703" s="411"/>
      <c r="PNV703" s="443"/>
      <c r="PNW703" s="417"/>
      <c r="PNX703" s="417"/>
      <c r="PNY703" s="417"/>
      <c r="PNZ703" s="417"/>
      <c r="POA703" s="417"/>
      <c r="POB703" s="417"/>
      <c r="POC703" s="417"/>
      <c r="POD703" s="416"/>
      <c r="POE703" s="416"/>
      <c r="POF703" s="416"/>
      <c r="POG703" s="416"/>
      <c r="POH703" s="416"/>
      <c r="POI703" s="416"/>
      <c r="POJ703" s="416"/>
      <c r="POK703" s="416"/>
      <c r="POL703" s="416"/>
      <c r="POM703" s="416"/>
      <c r="PON703" s="416"/>
      <c r="POO703" s="416"/>
      <c r="POP703" s="416"/>
      <c r="POQ703" s="416"/>
      <c r="POR703" s="416"/>
      <c r="POS703" s="416"/>
      <c r="POT703" s="416"/>
      <c r="POU703" s="416"/>
      <c r="POV703" s="416"/>
      <c r="POW703" s="416"/>
      <c r="POX703" s="416"/>
      <c r="POY703" s="416"/>
      <c r="POZ703" s="416"/>
      <c r="PPA703" s="416"/>
      <c r="PPB703" s="416"/>
      <c r="PPC703" s="416"/>
      <c r="PPD703" s="416"/>
      <c r="PPE703" s="416"/>
      <c r="PPF703" s="416"/>
      <c r="PPG703" s="416"/>
      <c r="PPH703" s="416"/>
      <c r="PPI703" s="416"/>
      <c r="PPJ703" s="416"/>
      <c r="PPK703" s="416"/>
      <c r="PPL703" s="416"/>
      <c r="PPM703" s="416"/>
      <c r="PPN703" s="416"/>
      <c r="PPO703" s="416"/>
      <c r="PPP703" s="416"/>
      <c r="PPQ703" s="416"/>
      <c r="PPR703" s="416"/>
      <c r="PPS703" s="416"/>
      <c r="PPT703" s="416"/>
      <c r="PPU703" s="416"/>
      <c r="PPV703" s="417"/>
      <c r="PPW703" s="417"/>
      <c r="PPX703" s="417"/>
      <c r="PPY703" s="417"/>
      <c r="PPZ703" s="417"/>
      <c r="PQA703" s="417"/>
      <c r="PQB703" s="417"/>
      <c r="PQC703" s="417"/>
      <c r="PQD703" s="417"/>
      <c r="PQE703" s="417"/>
      <c r="PQF703" s="417"/>
      <c r="PQG703" s="417"/>
      <c r="PQH703" s="417"/>
      <c r="PQI703" s="417"/>
      <c r="PQJ703" s="417"/>
      <c r="PQK703" s="417"/>
      <c r="PQL703" s="417"/>
      <c r="PQM703" s="417"/>
      <c r="PQN703" s="417"/>
      <c r="PQO703" s="417"/>
      <c r="PQP703" s="417"/>
      <c r="PQQ703" s="417"/>
      <c r="PQR703" s="417"/>
      <c r="PQS703" s="417"/>
      <c r="PQT703" s="418"/>
      <c r="PQU703" s="418"/>
      <c r="PQV703" s="418"/>
      <c r="PQW703" s="418"/>
      <c r="PQX703" s="418"/>
      <c r="PQY703" s="417"/>
      <c r="PQZ703" s="417"/>
      <c r="PRA703" s="418"/>
      <c r="PRB703" s="418"/>
      <c r="PRC703" s="417"/>
      <c r="PRD703" s="417"/>
      <c r="PRE703" s="418"/>
      <c r="PRF703" s="418"/>
      <c r="PRG703" s="417"/>
      <c r="PRH703" s="417"/>
      <c r="PRI703" s="417"/>
      <c r="PRJ703" s="417"/>
      <c r="PRK703" s="417"/>
      <c r="PRL703" s="417"/>
      <c r="PRM703" s="417"/>
      <c r="PRN703" s="418"/>
      <c r="PRO703" s="418"/>
      <c r="PRP703" s="417"/>
      <c r="PRQ703" s="417"/>
      <c r="PRR703" s="418"/>
      <c r="PRS703" s="418"/>
      <c r="PRT703" s="417"/>
      <c r="PRU703" s="417"/>
      <c r="PRV703" s="417"/>
      <c r="PRW703" s="417"/>
      <c r="PRX703" s="417"/>
      <c r="PRY703" s="411"/>
      <c r="PRZ703" s="443"/>
      <c r="PSA703" s="417"/>
      <c r="PSB703" s="417"/>
      <c r="PSC703" s="417"/>
      <c r="PSD703" s="417"/>
      <c r="PSE703" s="417"/>
      <c r="PSF703" s="417"/>
      <c r="PSG703" s="417"/>
      <c r="PSH703" s="416"/>
      <c r="PSI703" s="416"/>
      <c r="PSJ703" s="416"/>
      <c r="PSK703" s="416"/>
      <c r="PSL703" s="416"/>
      <c r="PSM703" s="416"/>
      <c r="PSN703" s="416"/>
      <c r="PSO703" s="416"/>
      <c r="PSP703" s="416"/>
      <c r="PSQ703" s="416"/>
      <c r="PSR703" s="416"/>
      <c r="PSS703" s="416"/>
      <c r="PST703" s="416"/>
      <c r="PSU703" s="416"/>
      <c r="PSV703" s="416"/>
      <c r="PSW703" s="416"/>
      <c r="PSX703" s="416"/>
      <c r="PSY703" s="416"/>
      <c r="PSZ703" s="416"/>
      <c r="PTA703" s="416"/>
      <c r="PTB703" s="416"/>
      <c r="PTC703" s="416"/>
      <c r="PTD703" s="416"/>
      <c r="PTE703" s="416"/>
      <c r="PTF703" s="416"/>
      <c r="PTG703" s="416"/>
      <c r="PTH703" s="416"/>
      <c r="PTI703" s="416"/>
      <c r="PTJ703" s="416"/>
      <c r="PTK703" s="416"/>
      <c r="PTL703" s="416"/>
      <c r="PTM703" s="416"/>
      <c r="PTN703" s="416"/>
      <c r="PTO703" s="416"/>
      <c r="PTP703" s="416"/>
      <c r="PTQ703" s="416"/>
      <c r="PTR703" s="416"/>
      <c r="PTS703" s="416"/>
      <c r="PTT703" s="416"/>
      <c r="PTU703" s="416"/>
      <c r="PTV703" s="416"/>
      <c r="PTW703" s="416"/>
      <c r="PTX703" s="416"/>
      <c r="PTY703" s="416"/>
      <c r="PTZ703" s="417"/>
      <c r="PUA703" s="417"/>
      <c r="PUB703" s="417"/>
      <c r="PUC703" s="417"/>
      <c r="PUD703" s="417"/>
      <c r="PUE703" s="417"/>
      <c r="PUF703" s="417"/>
      <c r="PUG703" s="417"/>
      <c r="PUH703" s="417"/>
      <c r="PUI703" s="417"/>
      <c r="PUJ703" s="417"/>
      <c r="PUK703" s="417"/>
      <c r="PUL703" s="417"/>
      <c r="PUM703" s="417"/>
      <c r="PUN703" s="417"/>
      <c r="PUO703" s="417"/>
      <c r="PUP703" s="417"/>
      <c r="PUQ703" s="417"/>
      <c r="PUR703" s="417"/>
      <c r="PUS703" s="417"/>
      <c r="PUT703" s="417"/>
      <c r="PUU703" s="417"/>
      <c r="PUV703" s="417"/>
      <c r="PUW703" s="417"/>
      <c r="PUX703" s="418"/>
      <c r="PUY703" s="418"/>
      <c r="PUZ703" s="418"/>
      <c r="PVA703" s="418"/>
      <c r="PVB703" s="418"/>
      <c r="PVC703" s="417"/>
      <c r="PVD703" s="417"/>
      <c r="PVE703" s="418"/>
      <c r="PVF703" s="418"/>
      <c r="PVG703" s="417"/>
      <c r="PVH703" s="417"/>
      <c r="PVI703" s="418"/>
      <c r="PVJ703" s="418"/>
      <c r="PVK703" s="417"/>
      <c r="PVL703" s="417"/>
      <c r="PVM703" s="417"/>
      <c r="PVN703" s="417"/>
      <c r="PVO703" s="417"/>
      <c r="PVP703" s="417"/>
      <c r="PVQ703" s="417"/>
      <c r="PVR703" s="418"/>
      <c r="PVS703" s="418"/>
      <c r="PVT703" s="417"/>
      <c r="PVU703" s="417"/>
      <c r="PVV703" s="418"/>
      <c r="PVW703" s="418"/>
      <c r="PVX703" s="417"/>
      <c r="PVY703" s="417"/>
      <c r="PVZ703" s="417"/>
      <c r="PWA703" s="417"/>
      <c r="PWB703" s="417"/>
      <c r="PWC703" s="411"/>
      <c r="PWD703" s="443"/>
      <c r="PWE703" s="417"/>
      <c r="PWF703" s="417"/>
      <c r="PWG703" s="417"/>
      <c r="PWH703" s="417"/>
      <c r="PWI703" s="417"/>
      <c r="PWJ703" s="417"/>
      <c r="PWK703" s="417"/>
      <c r="PWL703" s="416"/>
      <c r="PWM703" s="416"/>
      <c r="PWN703" s="416"/>
      <c r="PWO703" s="416"/>
      <c r="PWP703" s="416"/>
      <c r="PWQ703" s="416"/>
      <c r="PWR703" s="416"/>
      <c r="PWS703" s="416"/>
      <c r="PWT703" s="416"/>
      <c r="PWU703" s="416"/>
      <c r="PWV703" s="416"/>
      <c r="PWW703" s="416"/>
      <c r="PWX703" s="416"/>
      <c r="PWY703" s="416"/>
      <c r="PWZ703" s="416"/>
      <c r="PXA703" s="416"/>
      <c r="PXB703" s="416"/>
      <c r="PXC703" s="416"/>
      <c r="PXD703" s="416"/>
      <c r="PXE703" s="416"/>
      <c r="PXF703" s="416"/>
      <c r="PXG703" s="416"/>
      <c r="PXH703" s="416"/>
      <c r="PXI703" s="416"/>
      <c r="PXJ703" s="416"/>
      <c r="PXK703" s="416"/>
      <c r="PXL703" s="416"/>
      <c r="PXM703" s="416"/>
      <c r="PXN703" s="416"/>
      <c r="PXO703" s="416"/>
      <c r="PXP703" s="416"/>
      <c r="PXQ703" s="416"/>
      <c r="PXR703" s="416"/>
      <c r="PXS703" s="416"/>
      <c r="PXT703" s="416"/>
      <c r="PXU703" s="416"/>
      <c r="PXV703" s="416"/>
      <c r="PXW703" s="416"/>
      <c r="PXX703" s="416"/>
      <c r="PXY703" s="416"/>
      <c r="PXZ703" s="416"/>
      <c r="PYA703" s="416"/>
      <c r="PYB703" s="416"/>
      <c r="PYC703" s="416"/>
      <c r="PYD703" s="417"/>
      <c r="PYE703" s="417"/>
      <c r="PYF703" s="417"/>
      <c r="PYG703" s="417"/>
      <c r="PYH703" s="417"/>
      <c r="PYI703" s="417"/>
      <c r="PYJ703" s="417"/>
      <c r="PYK703" s="417"/>
      <c r="PYL703" s="417"/>
      <c r="PYM703" s="417"/>
      <c r="PYN703" s="417"/>
      <c r="PYO703" s="417"/>
      <c r="PYP703" s="417"/>
      <c r="PYQ703" s="417"/>
      <c r="PYR703" s="417"/>
      <c r="PYS703" s="417"/>
      <c r="PYT703" s="417"/>
      <c r="PYU703" s="417"/>
      <c r="PYV703" s="417"/>
      <c r="PYW703" s="417"/>
      <c r="PYX703" s="417"/>
      <c r="PYY703" s="417"/>
      <c r="PYZ703" s="417"/>
      <c r="PZA703" s="417"/>
      <c r="PZB703" s="418"/>
      <c r="PZC703" s="418"/>
      <c r="PZD703" s="418"/>
      <c r="PZE703" s="418"/>
      <c r="PZF703" s="418"/>
      <c r="PZG703" s="417"/>
      <c r="PZH703" s="417"/>
      <c r="PZI703" s="418"/>
      <c r="PZJ703" s="418"/>
      <c r="PZK703" s="417"/>
      <c r="PZL703" s="417"/>
      <c r="PZM703" s="418"/>
      <c r="PZN703" s="418"/>
      <c r="PZO703" s="417"/>
      <c r="PZP703" s="417"/>
      <c r="PZQ703" s="417"/>
      <c r="PZR703" s="417"/>
      <c r="PZS703" s="417"/>
      <c r="PZT703" s="417"/>
      <c r="PZU703" s="417"/>
      <c r="PZV703" s="418"/>
      <c r="PZW703" s="418"/>
      <c r="PZX703" s="417"/>
      <c r="PZY703" s="417"/>
      <c r="PZZ703" s="418"/>
      <c r="QAA703" s="418"/>
      <c r="QAB703" s="417"/>
      <c r="QAC703" s="417"/>
      <c r="QAD703" s="417"/>
      <c r="QAE703" s="417"/>
      <c r="QAF703" s="417"/>
      <c r="QAG703" s="411"/>
      <c r="QAH703" s="443"/>
      <c r="QAI703" s="417"/>
      <c r="QAJ703" s="417"/>
      <c r="QAK703" s="417"/>
      <c r="QAL703" s="417"/>
      <c r="QAM703" s="417"/>
      <c r="QAN703" s="417"/>
      <c r="QAO703" s="417"/>
      <c r="QAP703" s="416"/>
      <c r="QAQ703" s="416"/>
      <c r="QAR703" s="416"/>
      <c r="QAS703" s="416"/>
      <c r="QAT703" s="416"/>
      <c r="QAU703" s="416"/>
      <c r="QAV703" s="416"/>
      <c r="QAW703" s="416"/>
      <c r="QAX703" s="416"/>
      <c r="QAY703" s="416"/>
      <c r="QAZ703" s="416"/>
      <c r="QBA703" s="416"/>
      <c r="QBB703" s="416"/>
      <c r="QBC703" s="416"/>
      <c r="QBD703" s="416"/>
      <c r="QBE703" s="416"/>
      <c r="QBF703" s="416"/>
      <c r="QBG703" s="416"/>
      <c r="QBH703" s="416"/>
      <c r="QBI703" s="416"/>
      <c r="QBJ703" s="416"/>
      <c r="QBK703" s="416"/>
      <c r="QBL703" s="416"/>
      <c r="QBM703" s="416"/>
      <c r="QBN703" s="416"/>
      <c r="QBO703" s="416"/>
      <c r="QBP703" s="416"/>
      <c r="QBQ703" s="416"/>
      <c r="QBR703" s="416"/>
      <c r="QBS703" s="416"/>
      <c r="QBT703" s="416"/>
      <c r="QBU703" s="416"/>
      <c r="QBV703" s="416"/>
      <c r="QBW703" s="416"/>
      <c r="QBX703" s="416"/>
      <c r="QBY703" s="416"/>
      <c r="QBZ703" s="416"/>
      <c r="QCA703" s="416"/>
      <c r="QCB703" s="416"/>
      <c r="QCC703" s="416"/>
      <c r="QCD703" s="416"/>
      <c r="QCE703" s="416"/>
      <c r="QCF703" s="416"/>
      <c r="QCG703" s="416"/>
      <c r="QCH703" s="417"/>
      <c r="QCI703" s="417"/>
      <c r="QCJ703" s="417"/>
      <c r="QCK703" s="417"/>
      <c r="QCL703" s="417"/>
      <c r="QCM703" s="417"/>
      <c r="QCN703" s="417"/>
      <c r="QCO703" s="417"/>
      <c r="QCP703" s="417"/>
      <c r="QCQ703" s="417"/>
      <c r="QCR703" s="417"/>
      <c r="QCS703" s="417"/>
      <c r="QCT703" s="417"/>
      <c r="QCU703" s="417"/>
      <c r="QCV703" s="417"/>
      <c r="QCW703" s="417"/>
      <c r="QCX703" s="417"/>
      <c r="QCY703" s="417"/>
      <c r="QCZ703" s="417"/>
      <c r="QDA703" s="417"/>
      <c r="QDB703" s="417"/>
      <c r="QDC703" s="417"/>
      <c r="QDD703" s="417"/>
      <c r="QDE703" s="417"/>
      <c r="QDF703" s="418"/>
      <c r="QDG703" s="418"/>
      <c r="QDH703" s="418"/>
      <c r="QDI703" s="418"/>
      <c r="QDJ703" s="418"/>
      <c r="QDK703" s="417"/>
      <c r="QDL703" s="417"/>
      <c r="QDM703" s="418"/>
      <c r="QDN703" s="418"/>
      <c r="QDO703" s="417"/>
      <c r="QDP703" s="417"/>
      <c r="QDQ703" s="418"/>
      <c r="QDR703" s="418"/>
      <c r="QDS703" s="417"/>
      <c r="QDT703" s="417"/>
      <c r="QDU703" s="417"/>
      <c r="QDV703" s="417"/>
      <c r="QDW703" s="417"/>
      <c r="QDX703" s="417"/>
      <c r="QDY703" s="417"/>
      <c r="QDZ703" s="418"/>
      <c r="QEA703" s="418"/>
      <c r="QEB703" s="417"/>
      <c r="QEC703" s="417"/>
      <c r="QED703" s="418"/>
      <c r="QEE703" s="418"/>
      <c r="QEF703" s="417"/>
      <c r="QEG703" s="417"/>
      <c r="QEH703" s="417"/>
      <c r="QEI703" s="417"/>
      <c r="QEJ703" s="417"/>
      <c r="QEK703" s="411"/>
      <c r="QEL703" s="443"/>
      <c r="QEM703" s="417"/>
      <c r="QEN703" s="417"/>
      <c r="QEO703" s="417"/>
      <c r="QEP703" s="417"/>
      <c r="QEQ703" s="417"/>
      <c r="QER703" s="417"/>
      <c r="QES703" s="417"/>
      <c r="QET703" s="416"/>
      <c r="QEU703" s="416"/>
      <c r="QEV703" s="416"/>
      <c r="QEW703" s="416"/>
      <c r="QEX703" s="416"/>
      <c r="QEY703" s="416"/>
      <c r="QEZ703" s="416"/>
      <c r="QFA703" s="416"/>
      <c r="QFB703" s="416"/>
      <c r="QFC703" s="416"/>
      <c r="QFD703" s="416"/>
      <c r="QFE703" s="416"/>
      <c r="QFF703" s="416"/>
      <c r="QFG703" s="416"/>
      <c r="QFH703" s="416"/>
      <c r="QFI703" s="416"/>
      <c r="QFJ703" s="416"/>
      <c r="QFK703" s="416"/>
      <c r="QFL703" s="416"/>
      <c r="QFM703" s="416"/>
      <c r="QFN703" s="416"/>
      <c r="QFO703" s="416"/>
      <c r="QFP703" s="416"/>
      <c r="QFQ703" s="416"/>
      <c r="QFR703" s="416"/>
      <c r="QFS703" s="416"/>
      <c r="QFT703" s="416"/>
      <c r="QFU703" s="416"/>
      <c r="QFV703" s="416"/>
      <c r="QFW703" s="416"/>
      <c r="QFX703" s="416"/>
      <c r="QFY703" s="416"/>
      <c r="QFZ703" s="416"/>
      <c r="QGA703" s="416"/>
      <c r="QGB703" s="416"/>
      <c r="QGC703" s="416"/>
      <c r="QGD703" s="416"/>
      <c r="QGE703" s="416"/>
      <c r="QGF703" s="416"/>
      <c r="QGG703" s="416"/>
      <c r="QGH703" s="416"/>
      <c r="QGI703" s="416"/>
      <c r="QGJ703" s="416"/>
      <c r="QGK703" s="416"/>
      <c r="QGL703" s="417"/>
      <c r="QGM703" s="417"/>
      <c r="QGN703" s="417"/>
      <c r="QGO703" s="417"/>
      <c r="QGP703" s="417"/>
      <c r="QGQ703" s="417"/>
      <c r="QGR703" s="417"/>
      <c r="QGS703" s="417"/>
      <c r="QGT703" s="417"/>
      <c r="QGU703" s="417"/>
      <c r="QGV703" s="417"/>
      <c r="QGW703" s="417"/>
      <c r="QGX703" s="417"/>
      <c r="QGY703" s="417"/>
      <c r="QGZ703" s="417"/>
      <c r="QHA703" s="417"/>
      <c r="QHB703" s="417"/>
      <c r="QHC703" s="417"/>
      <c r="QHD703" s="417"/>
      <c r="QHE703" s="417"/>
      <c r="QHF703" s="417"/>
      <c r="QHG703" s="417"/>
      <c r="QHH703" s="417"/>
      <c r="QHI703" s="417"/>
      <c r="QHJ703" s="418"/>
      <c r="QHK703" s="418"/>
      <c r="QHL703" s="418"/>
      <c r="QHM703" s="418"/>
      <c r="QHN703" s="418"/>
      <c r="QHO703" s="417"/>
      <c r="QHP703" s="417"/>
      <c r="QHQ703" s="418"/>
      <c r="QHR703" s="418"/>
      <c r="QHS703" s="417"/>
      <c r="QHT703" s="417"/>
      <c r="QHU703" s="418"/>
      <c r="QHV703" s="418"/>
      <c r="QHW703" s="417"/>
      <c r="QHX703" s="417"/>
      <c r="QHY703" s="417"/>
      <c r="QHZ703" s="417"/>
      <c r="QIA703" s="417"/>
      <c r="QIB703" s="417"/>
      <c r="QIC703" s="417"/>
      <c r="QID703" s="418"/>
      <c r="QIE703" s="418"/>
      <c r="QIF703" s="417"/>
      <c r="QIG703" s="417"/>
      <c r="QIH703" s="418"/>
      <c r="QII703" s="418"/>
      <c r="QIJ703" s="417"/>
      <c r="QIK703" s="417"/>
      <c r="QIL703" s="417"/>
      <c r="QIM703" s="417"/>
      <c r="QIN703" s="417"/>
      <c r="QIO703" s="411"/>
      <c r="QIP703" s="443"/>
      <c r="QIQ703" s="417"/>
      <c r="QIR703" s="417"/>
      <c r="QIS703" s="417"/>
      <c r="QIT703" s="417"/>
      <c r="QIU703" s="417"/>
      <c r="QIV703" s="417"/>
      <c r="QIW703" s="417"/>
      <c r="QIX703" s="416"/>
      <c r="QIY703" s="416"/>
      <c r="QIZ703" s="416"/>
      <c r="QJA703" s="416"/>
      <c r="QJB703" s="416"/>
      <c r="QJC703" s="416"/>
      <c r="QJD703" s="416"/>
      <c r="QJE703" s="416"/>
      <c r="QJF703" s="416"/>
      <c r="QJG703" s="416"/>
      <c r="QJH703" s="416"/>
      <c r="QJI703" s="416"/>
      <c r="QJJ703" s="416"/>
      <c r="QJK703" s="416"/>
      <c r="QJL703" s="416"/>
      <c r="QJM703" s="416"/>
      <c r="QJN703" s="416"/>
      <c r="QJO703" s="416"/>
      <c r="QJP703" s="416"/>
      <c r="QJQ703" s="416"/>
      <c r="QJR703" s="416"/>
      <c r="QJS703" s="416"/>
      <c r="QJT703" s="416"/>
      <c r="QJU703" s="416"/>
      <c r="QJV703" s="416"/>
      <c r="QJW703" s="416"/>
      <c r="QJX703" s="416"/>
      <c r="QJY703" s="416"/>
      <c r="QJZ703" s="416"/>
      <c r="QKA703" s="416"/>
      <c r="QKB703" s="416"/>
      <c r="QKC703" s="416"/>
      <c r="QKD703" s="416"/>
      <c r="QKE703" s="416"/>
      <c r="QKF703" s="416"/>
      <c r="QKG703" s="416"/>
      <c r="QKH703" s="416"/>
      <c r="QKI703" s="416"/>
      <c r="QKJ703" s="416"/>
      <c r="QKK703" s="416"/>
      <c r="QKL703" s="416"/>
      <c r="QKM703" s="416"/>
      <c r="QKN703" s="416"/>
      <c r="QKO703" s="416"/>
      <c r="QKP703" s="417"/>
      <c r="QKQ703" s="417"/>
      <c r="QKR703" s="417"/>
      <c r="QKS703" s="417"/>
      <c r="QKT703" s="417"/>
      <c r="QKU703" s="417"/>
      <c r="QKV703" s="417"/>
      <c r="QKW703" s="417"/>
      <c r="QKX703" s="417"/>
      <c r="QKY703" s="417"/>
      <c r="QKZ703" s="417"/>
      <c r="QLA703" s="417"/>
      <c r="QLB703" s="417"/>
      <c r="QLC703" s="417"/>
      <c r="QLD703" s="417"/>
      <c r="QLE703" s="417"/>
      <c r="QLF703" s="417"/>
      <c r="QLG703" s="417"/>
      <c r="QLH703" s="417"/>
      <c r="QLI703" s="417"/>
      <c r="QLJ703" s="417"/>
      <c r="QLK703" s="417"/>
      <c r="QLL703" s="417"/>
      <c r="QLM703" s="417"/>
      <c r="QLN703" s="418"/>
      <c r="QLO703" s="418"/>
      <c r="QLP703" s="418"/>
      <c r="QLQ703" s="418"/>
      <c r="QLR703" s="418"/>
      <c r="QLS703" s="417"/>
      <c r="QLT703" s="417"/>
      <c r="QLU703" s="418"/>
      <c r="QLV703" s="418"/>
      <c r="QLW703" s="417"/>
      <c r="QLX703" s="417"/>
      <c r="QLY703" s="418"/>
      <c r="QLZ703" s="418"/>
      <c r="QMA703" s="417"/>
      <c r="QMB703" s="417"/>
      <c r="QMC703" s="417"/>
      <c r="QMD703" s="417"/>
      <c r="QME703" s="417"/>
      <c r="QMF703" s="417"/>
      <c r="QMG703" s="417"/>
      <c r="QMH703" s="418"/>
      <c r="QMI703" s="418"/>
      <c r="QMJ703" s="417"/>
      <c r="QMK703" s="417"/>
      <c r="QML703" s="418"/>
      <c r="QMM703" s="418"/>
      <c r="QMN703" s="417"/>
      <c r="QMO703" s="417"/>
      <c r="QMP703" s="417"/>
      <c r="QMQ703" s="417"/>
      <c r="QMR703" s="417"/>
      <c r="QMS703" s="411"/>
      <c r="QMT703" s="443"/>
      <c r="QMU703" s="417"/>
      <c r="QMV703" s="417"/>
      <c r="QMW703" s="417"/>
      <c r="QMX703" s="417"/>
      <c r="QMY703" s="417"/>
      <c r="QMZ703" s="417"/>
      <c r="QNA703" s="417"/>
      <c r="QNB703" s="416"/>
      <c r="QNC703" s="416"/>
      <c r="QND703" s="416"/>
      <c r="QNE703" s="416"/>
      <c r="QNF703" s="416"/>
      <c r="QNG703" s="416"/>
      <c r="QNH703" s="416"/>
      <c r="QNI703" s="416"/>
      <c r="QNJ703" s="416"/>
      <c r="QNK703" s="416"/>
      <c r="QNL703" s="416"/>
      <c r="QNM703" s="416"/>
      <c r="QNN703" s="416"/>
      <c r="QNO703" s="416"/>
      <c r="QNP703" s="416"/>
      <c r="QNQ703" s="416"/>
      <c r="QNR703" s="416"/>
      <c r="QNS703" s="416"/>
      <c r="QNT703" s="416"/>
      <c r="QNU703" s="416"/>
      <c r="QNV703" s="416"/>
      <c r="QNW703" s="416"/>
      <c r="QNX703" s="416"/>
      <c r="QNY703" s="416"/>
      <c r="QNZ703" s="416"/>
      <c r="QOA703" s="416"/>
      <c r="QOB703" s="416"/>
      <c r="QOC703" s="416"/>
      <c r="QOD703" s="416"/>
      <c r="QOE703" s="416"/>
      <c r="QOF703" s="416"/>
      <c r="QOG703" s="416"/>
      <c r="QOH703" s="416"/>
      <c r="QOI703" s="416"/>
      <c r="QOJ703" s="416"/>
      <c r="QOK703" s="416"/>
      <c r="QOL703" s="416"/>
      <c r="QOM703" s="416"/>
      <c r="QON703" s="416"/>
      <c r="QOO703" s="416"/>
      <c r="QOP703" s="416"/>
      <c r="QOQ703" s="416"/>
      <c r="QOR703" s="416"/>
      <c r="QOS703" s="416"/>
      <c r="QOT703" s="417"/>
      <c r="QOU703" s="417"/>
      <c r="QOV703" s="417"/>
      <c r="QOW703" s="417"/>
      <c r="QOX703" s="417"/>
      <c r="QOY703" s="417"/>
      <c r="QOZ703" s="417"/>
      <c r="QPA703" s="417"/>
      <c r="QPB703" s="417"/>
      <c r="QPC703" s="417"/>
      <c r="QPD703" s="417"/>
      <c r="QPE703" s="417"/>
      <c r="QPF703" s="417"/>
      <c r="QPG703" s="417"/>
      <c r="QPH703" s="417"/>
      <c r="QPI703" s="417"/>
      <c r="QPJ703" s="417"/>
      <c r="QPK703" s="417"/>
      <c r="QPL703" s="417"/>
      <c r="QPM703" s="417"/>
      <c r="QPN703" s="417"/>
      <c r="QPO703" s="417"/>
      <c r="QPP703" s="417"/>
      <c r="QPQ703" s="417"/>
      <c r="QPR703" s="418"/>
      <c r="QPS703" s="418"/>
      <c r="QPT703" s="418"/>
      <c r="QPU703" s="418"/>
      <c r="QPV703" s="418"/>
      <c r="QPW703" s="417"/>
      <c r="QPX703" s="417"/>
      <c r="QPY703" s="418"/>
      <c r="QPZ703" s="418"/>
      <c r="QQA703" s="417"/>
      <c r="QQB703" s="417"/>
      <c r="QQC703" s="418"/>
      <c r="QQD703" s="418"/>
      <c r="QQE703" s="417"/>
      <c r="QQF703" s="417"/>
      <c r="QQG703" s="417"/>
      <c r="QQH703" s="417"/>
      <c r="QQI703" s="417"/>
      <c r="QQJ703" s="417"/>
      <c r="QQK703" s="417"/>
      <c r="QQL703" s="418"/>
      <c r="QQM703" s="418"/>
      <c r="QQN703" s="417"/>
      <c r="QQO703" s="417"/>
      <c r="QQP703" s="418"/>
      <c r="QQQ703" s="418"/>
      <c r="QQR703" s="417"/>
      <c r="QQS703" s="417"/>
      <c r="QQT703" s="417"/>
      <c r="QQU703" s="417"/>
      <c r="QQV703" s="417"/>
      <c r="QQW703" s="411"/>
      <c r="QQX703" s="443"/>
      <c r="QQY703" s="417"/>
      <c r="QQZ703" s="417"/>
      <c r="QRA703" s="417"/>
      <c r="QRB703" s="417"/>
      <c r="QRC703" s="417"/>
      <c r="QRD703" s="417"/>
      <c r="QRE703" s="417"/>
      <c r="QRF703" s="416"/>
      <c r="QRG703" s="416"/>
      <c r="QRH703" s="416"/>
      <c r="QRI703" s="416"/>
      <c r="QRJ703" s="416"/>
      <c r="QRK703" s="416"/>
      <c r="QRL703" s="416"/>
      <c r="QRM703" s="416"/>
      <c r="QRN703" s="416"/>
      <c r="QRO703" s="416"/>
      <c r="QRP703" s="416"/>
      <c r="QRQ703" s="416"/>
      <c r="QRR703" s="416"/>
      <c r="QRS703" s="416"/>
      <c r="QRT703" s="416"/>
      <c r="QRU703" s="416"/>
      <c r="QRV703" s="416"/>
      <c r="QRW703" s="416"/>
      <c r="QRX703" s="416"/>
      <c r="QRY703" s="416"/>
      <c r="QRZ703" s="416"/>
      <c r="QSA703" s="416"/>
      <c r="QSB703" s="416"/>
      <c r="QSC703" s="416"/>
      <c r="QSD703" s="416"/>
      <c r="QSE703" s="416"/>
      <c r="QSF703" s="416"/>
      <c r="QSG703" s="416"/>
      <c r="QSH703" s="416"/>
      <c r="QSI703" s="416"/>
      <c r="QSJ703" s="416"/>
      <c r="QSK703" s="416"/>
      <c r="QSL703" s="416"/>
      <c r="QSM703" s="416"/>
      <c r="QSN703" s="416"/>
      <c r="QSO703" s="416"/>
      <c r="QSP703" s="416"/>
      <c r="QSQ703" s="416"/>
      <c r="QSR703" s="416"/>
      <c r="QSS703" s="416"/>
      <c r="QST703" s="416"/>
      <c r="QSU703" s="416"/>
      <c r="QSV703" s="416"/>
      <c r="QSW703" s="416"/>
      <c r="QSX703" s="417"/>
      <c r="QSY703" s="417"/>
      <c r="QSZ703" s="417"/>
      <c r="QTA703" s="417"/>
      <c r="QTB703" s="417"/>
      <c r="QTC703" s="417"/>
      <c r="QTD703" s="417"/>
      <c r="QTE703" s="417"/>
      <c r="QTF703" s="417"/>
      <c r="QTG703" s="417"/>
      <c r="QTH703" s="417"/>
      <c r="QTI703" s="417"/>
      <c r="QTJ703" s="417"/>
      <c r="QTK703" s="417"/>
      <c r="QTL703" s="417"/>
      <c r="QTM703" s="417"/>
      <c r="QTN703" s="417"/>
      <c r="QTO703" s="417"/>
      <c r="QTP703" s="417"/>
      <c r="QTQ703" s="417"/>
      <c r="QTR703" s="417"/>
      <c r="QTS703" s="417"/>
      <c r="QTT703" s="417"/>
      <c r="QTU703" s="417"/>
      <c r="QTV703" s="418"/>
      <c r="QTW703" s="418"/>
      <c r="QTX703" s="418"/>
      <c r="QTY703" s="418"/>
      <c r="QTZ703" s="418"/>
      <c r="QUA703" s="417"/>
      <c r="QUB703" s="417"/>
      <c r="QUC703" s="418"/>
      <c r="QUD703" s="418"/>
      <c r="QUE703" s="417"/>
      <c r="QUF703" s="417"/>
      <c r="QUG703" s="418"/>
      <c r="QUH703" s="418"/>
      <c r="QUI703" s="417"/>
      <c r="QUJ703" s="417"/>
      <c r="QUK703" s="417"/>
      <c r="QUL703" s="417"/>
      <c r="QUM703" s="417"/>
      <c r="QUN703" s="417"/>
      <c r="QUO703" s="417"/>
      <c r="QUP703" s="418"/>
      <c r="QUQ703" s="418"/>
      <c r="QUR703" s="417"/>
      <c r="QUS703" s="417"/>
      <c r="QUT703" s="418"/>
      <c r="QUU703" s="418"/>
      <c r="QUV703" s="417"/>
      <c r="QUW703" s="417"/>
      <c r="QUX703" s="417"/>
      <c r="QUY703" s="417"/>
      <c r="QUZ703" s="417"/>
      <c r="QVA703" s="411"/>
      <c r="QVB703" s="443"/>
      <c r="QVC703" s="417"/>
      <c r="QVD703" s="417"/>
      <c r="QVE703" s="417"/>
      <c r="QVF703" s="417"/>
      <c r="QVG703" s="417"/>
      <c r="QVH703" s="417"/>
      <c r="QVI703" s="417"/>
      <c r="QVJ703" s="416"/>
      <c r="QVK703" s="416"/>
      <c r="QVL703" s="416"/>
      <c r="QVM703" s="416"/>
      <c r="QVN703" s="416"/>
      <c r="QVO703" s="416"/>
      <c r="QVP703" s="416"/>
      <c r="QVQ703" s="416"/>
      <c r="QVR703" s="416"/>
      <c r="QVS703" s="416"/>
      <c r="QVT703" s="416"/>
      <c r="QVU703" s="416"/>
      <c r="QVV703" s="416"/>
      <c r="QVW703" s="416"/>
      <c r="QVX703" s="416"/>
      <c r="QVY703" s="416"/>
      <c r="QVZ703" s="416"/>
      <c r="QWA703" s="416"/>
      <c r="QWB703" s="416"/>
      <c r="QWC703" s="416"/>
      <c r="QWD703" s="416"/>
      <c r="QWE703" s="416"/>
      <c r="QWF703" s="416"/>
      <c r="QWG703" s="416"/>
      <c r="QWH703" s="416"/>
      <c r="QWI703" s="416"/>
      <c r="QWJ703" s="416"/>
      <c r="QWK703" s="416"/>
      <c r="QWL703" s="416"/>
      <c r="QWM703" s="416"/>
      <c r="QWN703" s="416"/>
      <c r="QWO703" s="416"/>
      <c r="QWP703" s="416"/>
      <c r="QWQ703" s="416"/>
      <c r="QWR703" s="416"/>
      <c r="QWS703" s="416"/>
      <c r="QWT703" s="416"/>
      <c r="QWU703" s="416"/>
      <c r="QWV703" s="416"/>
      <c r="QWW703" s="416"/>
      <c r="QWX703" s="416"/>
      <c r="QWY703" s="416"/>
      <c r="QWZ703" s="416"/>
      <c r="QXA703" s="416"/>
      <c r="QXB703" s="417"/>
      <c r="QXC703" s="417"/>
      <c r="QXD703" s="417"/>
      <c r="QXE703" s="417"/>
      <c r="QXF703" s="417"/>
      <c r="QXG703" s="417"/>
      <c r="QXH703" s="417"/>
      <c r="QXI703" s="417"/>
      <c r="QXJ703" s="417"/>
      <c r="QXK703" s="417"/>
      <c r="QXL703" s="417"/>
      <c r="QXM703" s="417"/>
      <c r="QXN703" s="417"/>
      <c r="QXO703" s="417"/>
      <c r="QXP703" s="417"/>
      <c r="QXQ703" s="417"/>
      <c r="QXR703" s="417"/>
      <c r="QXS703" s="417"/>
      <c r="QXT703" s="417"/>
      <c r="QXU703" s="417"/>
      <c r="QXV703" s="417"/>
      <c r="QXW703" s="417"/>
      <c r="QXX703" s="417"/>
      <c r="QXY703" s="417"/>
      <c r="QXZ703" s="418"/>
      <c r="QYA703" s="418"/>
      <c r="QYB703" s="418"/>
      <c r="QYC703" s="418"/>
      <c r="QYD703" s="418"/>
      <c r="QYE703" s="417"/>
      <c r="QYF703" s="417"/>
      <c r="QYG703" s="418"/>
      <c r="QYH703" s="418"/>
      <c r="QYI703" s="417"/>
      <c r="QYJ703" s="417"/>
      <c r="QYK703" s="418"/>
      <c r="QYL703" s="418"/>
      <c r="QYM703" s="417"/>
      <c r="QYN703" s="417"/>
      <c r="QYO703" s="417"/>
      <c r="QYP703" s="417"/>
      <c r="QYQ703" s="417"/>
      <c r="QYR703" s="417"/>
      <c r="QYS703" s="417"/>
      <c r="QYT703" s="418"/>
      <c r="QYU703" s="418"/>
      <c r="QYV703" s="417"/>
      <c r="QYW703" s="417"/>
      <c r="QYX703" s="418"/>
      <c r="QYY703" s="418"/>
      <c r="QYZ703" s="417"/>
      <c r="QZA703" s="417"/>
      <c r="QZB703" s="417"/>
      <c r="QZC703" s="417"/>
      <c r="QZD703" s="417"/>
      <c r="QZE703" s="411"/>
      <c r="QZF703" s="443"/>
      <c r="QZG703" s="417"/>
      <c r="QZH703" s="417"/>
      <c r="QZI703" s="417"/>
      <c r="QZJ703" s="417"/>
      <c r="QZK703" s="417"/>
      <c r="QZL703" s="417"/>
      <c r="QZM703" s="417"/>
      <c r="QZN703" s="416"/>
      <c r="QZO703" s="416"/>
      <c r="QZP703" s="416"/>
      <c r="QZQ703" s="416"/>
      <c r="QZR703" s="416"/>
      <c r="QZS703" s="416"/>
      <c r="QZT703" s="416"/>
      <c r="QZU703" s="416"/>
      <c r="QZV703" s="416"/>
      <c r="QZW703" s="416"/>
      <c r="QZX703" s="416"/>
      <c r="QZY703" s="416"/>
      <c r="QZZ703" s="416"/>
      <c r="RAA703" s="416"/>
      <c r="RAB703" s="416"/>
      <c r="RAC703" s="416"/>
      <c r="RAD703" s="416"/>
      <c r="RAE703" s="416"/>
      <c r="RAF703" s="416"/>
      <c r="RAG703" s="416"/>
      <c r="RAH703" s="416"/>
      <c r="RAI703" s="416"/>
      <c r="RAJ703" s="416"/>
      <c r="RAK703" s="416"/>
      <c r="RAL703" s="416"/>
      <c r="RAM703" s="416"/>
      <c r="RAN703" s="416"/>
      <c r="RAO703" s="416"/>
      <c r="RAP703" s="416"/>
      <c r="RAQ703" s="416"/>
      <c r="RAR703" s="416"/>
      <c r="RAS703" s="416"/>
      <c r="RAT703" s="416"/>
      <c r="RAU703" s="416"/>
      <c r="RAV703" s="416"/>
      <c r="RAW703" s="416"/>
      <c r="RAX703" s="416"/>
      <c r="RAY703" s="416"/>
      <c r="RAZ703" s="416"/>
      <c r="RBA703" s="416"/>
      <c r="RBB703" s="416"/>
      <c r="RBC703" s="416"/>
      <c r="RBD703" s="416"/>
      <c r="RBE703" s="416"/>
      <c r="RBF703" s="417"/>
      <c r="RBG703" s="417"/>
      <c r="RBH703" s="417"/>
      <c r="RBI703" s="417"/>
      <c r="RBJ703" s="417"/>
      <c r="RBK703" s="417"/>
      <c r="RBL703" s="417"/>
      <c r="RBM703" s="417"/>
      <c r="RBN703" s="417"/>
      <c r="RBO703" s="417"/>
      <c r="RBP703" s="417"/>
      <c r="RBQ703" s="417"/>
      <c r="RBR703" s="417"/>
      <c r="RBS703" s="417"/>
      <c r="RBT703" s="417"/>
      <c r="RBU703" s="417"/>
      <c r="RBV703" s="417"/>
      <c r="RBW703" s="417"/>
      <c r="RBX703" s="417"/>
      <c r="RBY703" s="417"/>
      <c r="RBZ703" s="417"/>
      <c r="RCA703" s="417"/>
      <c r="RCB703" s="417"/>
    </row>
    <row r="704" spans="1:12248" s="39" customFormat="1" ht="50.25" customHeight="1" x14ac:dyDescent="0.25">
      <c r="B704" s="668"/>
      <c r="C704" s="111" t="s">
        <v>31</v>
      </c>
      <c r="D704" s="182">
        <f t="shared" si="1651"/>
        <v>86529.4</v>
      </c>
      <c r="E704" s="666">
        <v>86529.4</v>
      </c>
      <c r="F704" s="666"/>
      <c r="G704" s="666"/>
      <c r="H704" s="666"/>
      <c r="I704" s="182">
        <f t="shared" si="1637"/>
        <v>0</v>
      </c>
      <c r="J704" s="574">
        <f t="shared" si="1638"/>
        <v>0</v>
      </c>
      <c r="K704" s="128">
        <v>0</v>
      </c>
      <c r="L704" s="574">
        <f>K704/E704</f>
        <v>0</v>
      </c>
      <c r="M704" s="128"/>
      <c r="N704" s="128"/>
      <c r="O704" s="128"/>
      <c r="P704" s="128"/>
      <c r="Q704" s="128"/>
      <c r="R704" s="128"/>
      <c r="S704" s="182">
        <f t="shared" si="1639"/>
        <v>0</v>
      </c>
      <c r="T704" s="574">
        <f t="shared" si="1579"/>
        <v>0</v>
      </c>
      <c r="U704" s="128"/>
      <c r="V704" s="574">
        <f t="shared" si="1640"/>
        <v>0</v>
      </c>
      <c r="W704" s="128"/>
      <c r="X704" s="128"/>
      <c r="Y704" s="128"/>
      <c r="Z704" s="128"/>
      <c r="AA704" s="128"/>
      <c r="AB704" s="128"/>
      <c r="AC704" s="182">
        <f>AE704</f>
        <v>23522.86</v>
      </c>
      <c r="AD704" s="574">
        <f t="shared" si="1621"/>
        <v>0.27184818108065006</v>
      </c>
      <c r="AE704" s="182">
        <v>23522.86</v>
      </c>
      <c r="AF704" s="574">
        <f t="shared" si="1635"/>
        <v>0.27184818108065006</v>
      </c>
      <c r="AG704" s="128"/>
      <c r="AH704" s="574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>
        <f>AV704-D704</f>
        <v>0</v>
      </c>
      <c r="AV704" s="669">
        <f t="shared" si="1652"/>
        <v>86529.4</v>
      </c>
      <c r="AW704" s="128">
        <v>36452.909050000002</v>
      </c>
      <c r="AX704" s="128"/>
      <c r="AY704" s="128"/>
      <c r="AZ704" s="128">
        <f>E704-AW704</f>
        <v>50076.490949999992</v>
      </c>
      <c r="BA704" s="128">
        <f>BB704+BC704+BD704</f>
        <v>0</v>
      </c>
      <c r="BB704" s="128"/>
      <c r="BC704" s="128"/>
      <c r="BD704" s="128"/>
      <c r="BE704" s="128">
        <f>BF704+BG704+BH704</f>
        <v>86529.4</v>
      </c>
      <c r="BF704" s="128">
        <v>86529.4</v>
      </c>
      <c r="BG704" s="128"/>
      <c r="BH704" s="128"/>
      <c r="BI704" s="669">
        <f t="shared" si="1653"/>
        <v>75000</v>
      </c>
      <c r="BJ704" s="128">
        <v>75000</v>
      </c>
      <c r="BK704" s="128"/>
      <c r="BL704" s="128"/>
      <c r="BM704" s="128"/>
      <c r="BN704" s="128"/>
      <c r="BO704" s="669">
        <f t="shared" si="1654"/>
        <v>75000</v>
      </c>
      <c r="BP704" s="128">
        <v>75000</v>
      </c>
      <c r="BQ704" s="128"/>
      <c r="BR704" s="128"/>
      <c r="BS704" s="128"/>
      <c r="BT704" s="128"/>
      <c r="BU704" s="128"/>
      <c r="BV704" s="669">
        <f t="shared" si="1655"/>
        <v>0</v>
      </c>
      <c r="BW704" s="128">
        <v>0</v>
      </c>
      <c r="BX704" s="128"/>
      <c r="BY704" s="128"/>
      <c r="BZ704" s="128"/>
      <c r="CA704" s="128">
        <f>CB704+CC704+CD704</f>
        <v>0</v>
      </c>
      <c r="CB704" s="128"/>
      <c r="CC704" s="128"/>
      <c r="CD704" s="128"/>
      <c r="CE704" s="128">
        <f>CF704+CH704+CI704</f>
        <v>0</v>
      </c>
      <c r="CF704" s="128">
        <v>0</v>
      </c>
      <c r="CG704" s="128"/>
      <c r="CH704" s="128"/>
      <c r="CI704" s="128"/>
      <c r="CJ704" s="128"/>
      <c r="CK704" s="669">
        <f t="shared" si="1656"/>
        <v>0</v>
      </c>
      <c r="CL704" s="128">
        <v>0</v>
      </c>
      <c r="CM704" s="128"/>
      <c r="CN704" s="128"/>
      <c r="CO704" s="128"/>
    </row>
    <row r="705" spans="2:93" s="696" customFormat="1" ht="50.25" customHeight="1" x14ac:dyDescent="0.25">
      <c r="B705" s="691"/>
      <c r="C705" s="692" t="s">
        <v>410</v>
      </c>
      <c r="D705" s="695">
        <f t="shared" si="1651"/>
        <v>346117.6</v>
      </c>
      <c r="E705" s="695">
        <v>346117.6</v>
      </c>
      <c r="F705" s="695"/>
      <c r="G705" s="695"/>
      <c r="H705" s="695"/>
      <c r="I705" s="693">
        <f t="shared" si="1637"/>
        <v>0</v>
      </c>
      <c r="J705" s="694">
        <f t="shared" si="1638"/>
        <v>0</v>
      </c>
      <c r="K705" s="611">
        <v>0</v>
      </c>
      <c r="L705" s="694">
        <f>K705/E705</f>
        <v>0</v>
      </c>
      <c r="M705" s="611"/>
      <c r="N705" s="611"/>
      <c r="O705" s="611"/>
      <c r="P705" s="611"/>
      <c r="Q705" s="611"/>
      <c r="R705" s="611"/>
      <c r="S705" s="693">
        <f t="shared" si="1639"/>
        <v>0</v>
      </c>
      <c r="T705" s="694">
        <f t="shared" si="1579"/>
        <v>0</v>
      </c>
      <c r="U705" s="611"/>
      <c r="V705" s="694">
        <f t="shared" si="1640"/>
        <v>0</v>
      </c>
      <c r="W705" s="611"/>
      <c r="X705" s="611"/>
      <c r="Y705" s="611"/>
      <c r="Z705" s="611"/>
      <c r="AA705" s="611"/>
      <c r="AB705" s="611"/>
      <c r="AC705" s="693">
        <f>AE705</f>
        <v>94091.44</v>
      </c>
      <c r="AD705" s="694">
        <f t="shared" si="1621"/>
        <v>0.27184818108065006</v>
      </c>
      <c r="AE705" s="693">
        <v>94091.44</v>
      </c>
      <c r="AF705" s="694">
        <f t="shared" si="1635"/>
        <v>0.27184818108065006</v>
      </c>
      <c r="AG705" s="611"/>
      <c r="AH705" s="694"/>
      <c r="AI705" s="611"/>
      <c r="AJ705" s="611"/>
      <c r="AK705" s="611"/>
      <c r="AL705" s="611"/>
      <c r="AM705" s="611"/>
      <c r="AN705" s="611"/>
      <c r="AO705" s="611"/>
      <c r="AP705" s="611"/>
      <c r="AQ705" s="611"/>
      <c r="AR705" s="611"/>
      <c r="AS705" s="611"/>
      <c r="AT705" s="611"/>
      <c r="AU705" s="611">
        <f>AV705-D705</f>
        <v>0</v>
      </c>
      <c r="AV705" s="611">
        <f t="shared" si="1652"/>
        <v>346117.6</v>
      </c>
      <c r="AW705" s="611">
        <v>145811.63620000001</v>
      </c>
      <c r="AX705" s="611"/>
      <c r="AY705" s="611"/>
      <c r="AZ705" s="611">
        <f>E705-AW705</f>
        <v>200305.96379999997</v>
      </c>
      <c r="BA705" s="611">
        <f>BB705+BC705+BD705</f>
        <v>0</v>
      </c>
      <c r="BB705" s="611"/>
      <c r="BC705" s="611"/>
      <c r="BD705" s="611"/>
      <c r="BE705" s="611">
        <f>BF705+BG705+BH705</f>
        <v>346117.6</v>
      </c>
      <c r="BF705" s="611">
        <v>346117.6</v>
      </c>
      <c r="BG705" s="611"/>
      <c r="BH705" s="611"/>
      <c r="BI705" s="611">
        <f t="shared" si="1653"/>
        <v>300000</v>
      </c>
      <c r="BJ705" s="611">
        <v>300000</v>
      </c>
      <c r="BK705" s="611"/>
      <c r="BL705" s="611"/>
      <c r="BM705" s="611"/>
      <c r="BN705" s="695"/>
      <c r="BO705" s="611">
        <f t="shared" si="1654"/>
        <v>300000</v>
      </c>
      <c r="BP705" s="611">
        <v>300000</v>
      </c>
      <c r="BQ705" s="611"/>
      <c r="BR705" s="611"/>
      <c r="BS705" s="611"/>
      <c r="BT705" s="695"/>
      <c r="BU705" s="695"/>
      <c r="BV705" s="611">
        <f t="shared" si="1655"/>
        <v>0</v>
      </c>
      <c r="BW705" s="611">
        <v>0</v>
      </c>
      <c r="BX705" s="611"/>
      <c r="BY705" s="611"/>
      <c r="BZ705" s="611"/>
      <c r="CA705" s="695">
        <f>CB705+CC705+CD705</f>
        <v>0</v>
      </c>
      <c r="CB705" s="695"/>
      <c r="CC705" s="695"/>
      <c r="CD705" s="695"/>
      <c r="CE705" s="611">
        <f>CF705+CH705+CI705</f>
        <v>0</v>
      </c>
      <c r="CF705" s="611">
        <v>0</v>
      </c>
      <c r="CG705" s="695"/>
      <c r="CH705" s="695"/>
      <c r="CI705" s="695"/>
      <c r="CJ705" s="695"/>
      <c r="CK705" s="611">
        <f t="shared" si="1656"/>
        <v>0</v>
      </c>
      <c r="CL705" s="611">
        <v>0</v>
      </c>
      <c r="CM705" s="611"/>
      <c r="CN705" s="611"/>
      <c r="CO705" s="611"/>
    </row>
    <row r="706" spans="2:93" s="330" customFormat="1" ht="45.75" hidden="1" customHeight="1" x14ac:dyDescent="0.25">
      <c r="B706" s="331"/>
      <c r="C706" s="111" t="s">
        <v>309</v>
      </c>
      <c r="D706" s="329"/>
      <c r="E706" s="329"/>
      <c r="F706" s="329"/>
      <c r="G706" s="329"/>
      <c r="H706" s="329"/>
      <c r="I706" s="329"/>
      <c r="J706" s="333"/>
      <c r="K706" s="333"/>
      <c r="L706" s="333"/>
      <c r="M706" s="333"/>
      <c r="N706" s="333"/>
      <c r="O706" s="333"/>
      <c r="P706" s="333"/>
      <c r="Q706" s="333"/>
      <c r="R706" s="333"/>
      <c r="S706" s="333"/>
      <c r="T706" s="635"/>
      <c r="U706" s="333"/>
      <c r="V706" s="333"/>
      <c r="W706" s="333"/>
      <c r="X706" s="333"/>
      <c r="Y706" s="333"/>
      <c r="Z706" s="333"/>
      <c r="AA706" s="333"/>
      <c r="AB706" s="333"/>
      <c r="AC706" s="333"/>
      <c r="AD706" s="333"/>
      <c r="AE706" s="333"/>
      <c r="AF706" s="580" t="e">
        <f t="shared" si="1635"/>
        <v>#DIV/0!</v>
      </c>
      <c r="AG706" s="333"/>
      <c r="AH706" s="333"/>
      <c r="AI706" s="333"/>
      <c r="AJ706" s="333"/>
      <c r="AK706" s="333"/>
      <c r="AL706" s="333"/>
      <c r="AM706" s="333"/>
      <c r="AN706" s="333"/>
      <c r="AO706" s="333"/>
      <c r="AP706" s="333"/>
      <c r="AQ706" s="333"/>
      <c r="AR706" s="333"/>
      <c r="AS706" s="333"/>
      <c r="AT706" s="333"/>
      <c r="AU706" s="333"/>
      <c r="AV706" s="128"/>
      <c r="AW706" s="333"/>
      <c r="AX706" s="333"/>
      <c r="AY706" s="333"/>
      <c r="AZ706" s="333"/>
      <c r="BA706" s="333"/>
      <c r="BB706" s="333"/>
      <c r="BC706" s="333"/>
      <c r="BD706" s="333"/>
      <c r="BE706" s="333"/>
      <c r="BF706" s="333"/>
      <c r="BG706" s="333"/>
      <c r="BH706" s="333"/>
      <c r="BI706" s="333"/>
      <c r="BJ706" s="333"/>
      <c r="BK706" s="333"/>
      <c r="BL706" s="333"/>
      <c r="BM706" s="333"/>
      <c r="BN706" s="333"/>
      <c r="BO706" s="333"/>
      <c r="BP706" s="333"/>
      <c r="BQ706" s="333"/>
      <c r="BR706" s="333"/>
      <c r="BS706" s="333"/>
      <c r="BT706" s="333"/>
      <c r="BU706" s="333"/>
      <c r="BV706" s="333"/>
      <c r="BW706" s="333"/>
      <c r="BX706" s="333"/>
      <c r="BY706" s="333"/>
      <c r="BZ706" s="333"/>
      <c r="CA706" s="333"/>
      <c r="CB706" s="333"/>
      <c r="CC706" s="333"/>
      <c r="CD706" s="333"/>
      <c r="CE706" s="333"/>
      <c r="CF706" s="333"/>
      <c r="CG706" s="333"/>
      <c r="CH706" s="333"/>
      <c r="CI706" s="333"/>
      <c r="CJ706" s="333"/>
      <c r="CK706" s="333"/>
      <c r="CL706" s="333"/>
      <c r="CM706" s="333"/>
      <c r="CN706" s="333"/>
      <c r="CO706" s="333"/>
    </row>
    <row r="707" spans="2:93" s="330" customFormat="1" ht="45.75" hidden="1" customHeight="1" x14ac:dyDescent="0.25">
      <c r="B707" s="331"/>
      <c r="C707" s="111" t="s">
        <v>31</v>
      </c>
      <c r="D707" s="329"/>
      <c r="E707" s="329"/>
      <c r="F707" s="329"/>
      <c r="G707" s="329"/>
      <c r="H707" s="329"/>
      <c r="I707" s="329"/>
      <c r="J707" s="333"/>
      <c r="K707" s="333"/>
      <c r="L707" s="333"/>
      <c r="M707" s="333"/>
      <c r="N707" s="333"/>
      <c r="O707" s="333"/>
      <c r="P707" s="333"/>
      <c r="Q707" s="333"/>
      <c r="R707" s="333"/>
      <c r="S707" s="333"/>
      <c r="T707" s="635"/>
      <c r="U707" s="333"/>
      <c r="V707" s="333"/>
      <c r="W707" s="333"/>
      <c r="X707" s="333"/>
      <c r="Y707" s="333"/>
      <c r="Z707" s="333"/>
      <c r="AA707" s="333"/>
      <c r="AB707" s="333"/>
      <c r="AC707" s="333"/>
      <c r="AD707" s="333"/>
      <c r="AE707" s="333"/>
      <c r="AF707" s="580" t="e">
        <f t="shared" si="1635"/>
        <v>#DIV/0!</v>
      </c>
      <c r="AG707" s="333"/>
      <c r="AH707" s="333"/>
      <c r="AI707" s="333"/>
      <c r="AJ707" s="333"/>
      <c r="AK707" s="333"/>
      <c r="AL707" s="333"/>
      <c r="AM707" s="333"/>
      <c r="AN707" s="333"/>
      <c r="AO707" s="333"/>
      <c r="AP707" s="333"/>
      <c r="AQ707" s="333"/>
      <c r="AR707" s="333"/>
      <c r="AS707" s="333"/>
      <c r="AT707" s="333"/>
      <c r="AU707" s="333"/>
      <c r="AV707" s="128"/>
      <c r="AW707" s="333"/>
      <c r="AX707" s="333"/>
      <c r="AY707" s="333"/>
      <c r="AZ707" s="333"/>
      <c r="BA707" s="333"/>
      <c r="BB707" s="333"/>
      <c r="BC707" s="333"/>
      <c r="BD707" s="333"/>
      <c r="BE707" s="333"/>
      <c r="BF707" s="333"/>
      <c r="BG707" s="333"/>
      <c r="BH707" s="333"/>
      <c r="BI707" s="333"/>
      <c r="BJ707" s="333"/>
      <c r="BK707" s="333"/>
      <c r="BL707" s="333"/>
      <c r="BM707" s="333"/>
      <c r="BN707" s="333"/>
      <c r="BO707" s="333"/>
      <c r="BP707" s="333"/>
      <c r="BQ707" s="333"/>
      <c r="BR707" s="333"/>
      <c r="BS707" s="333"/>
      <c r="BT707" s="333"/>
      <c r="BU707" s="333"/>
      <c r="BV707" s="333"/>
      <c r="BW707" s="333"/>
      <c r="BX707" s="333"/>
      <c r="BY707" s="333"/>
      <c r="BZ707" s="333"/>
      <c r="CA707" s="333"/>
      <c r="CB707" s="333"/>
      <c r="CC707" s="333"/>
      <c r="CD707" s="333"/>
      <c r="CE707" s="333"/>
      <c r="CF707" s="333"/>
      <c r="CG707" s="333"/>
      <c r="CH707" s="333"/>
      <c r="CI707" s="333"/>
      <c r="CJ707" s="333"/>
      <c r="CK707" s="333"/>
      <c r="CL707" s="333"/>
      <c r="CM707" s="333"/>
      <c r="CN707" s="333"/>
      <c r="CO707" s="333"/>
    </row>
    <row r="708" spans="2:93" s="330" customFormat="1" ht="45.75" hidden="1" customHeight="1" x14ac:dyDescent="0.25">
      <c r="B708" s="331"/>
      <c r="C708" s="332" t="s">
        <v>284</v>
      </c>
      <c r="D708" s="329"/>
      <c r="E708" s="329"/>
      <c r="F708" s="329"/>
      <c r="G708" s="329"/>
      <c r="H708" s="329"/>
      <c r="I708" s="329"/>
      <c r="J708" s="333"/>
      <c r="K708" s="333"/>
      <c r="L708" s="333"/>
      <c r="M708" s="333"/>
      <c r="N708" s="333"/>
      <c r="O708" s="333"/>
      <c r="P708" s="333"/>
      <c r="Q708" s="333"/>
      <c r="R708" s="333"/>
      <c r="S708" s="333"/>
      <c r="T708" s="635"/>
      <c r="U708" s="333"/>
      <c r="V708" s="333"/>
      <c r="W708" s="333"/>
      <c r="X708" s="333"/>
      <c r="Y708" s="333"/>
      <c r="Z708" s="333"/>
      <c r="AA708" s="333"/>
      <c r="AB708" s="333"/>
      <c r="AC708" s="333"/>
      <c r="AD708" s="333"/>
      <c r="AE708" s="333"/>
      <c r="AF708" s="580" t="e">
        <f t="shared" si="1635"/>
        <v>#DIV/0!</v>
      </c>
      <c r="AG708" s="333"/>
      <c r="AH708" s="333"/>
      <c r="AI708" s="333"/>
      <c r="AJ708" s="333"/>
      <c r="AK708" s="333"/>
      <c r="AL708" s="333"/>
      <c r="AM708" s="333"/>
      <c r="AN708" s="333"/>
      <c r="AO708" s="333"/>
      <c r="AP708" s="333"/>
      <c r="AQ708" s="333"/>
      <c r="AR708" s="333"/>
      <c r="AS708" s="333"/>
      <c r="AT708" s="333"/>
      <c r="AU708" s="333"/>
      <c r="AV708" s="128"/>
      <c r="AW708" s="333"/>
      <c r="AX708" s="333"/>
      <c r="AY708" s="333"/>
      <c r="AZ708" s="333"/>
      <c r="BA708" s="333"/>
      <c r="BB708" s="333"/>
      <c r="BC708" s="333"/>
      <c r="BD708" s="333"/>
      <c r="BE708" s="333"/>
      <c r="BF708" s="333"/>
      <c r="BG708" s="333"/>
      <c r="BH708" s="333"/>
      <c r="BI708" s="333"/>
      <c r="BJ708" s="333"/>
      <c r="BK708" s="333"/>
      <c r="BL708" s="333"/>
      <c r="BM708" s="333"/>
      <c r="BN708" s="333"/>
      <c r="BO708" s="333"/>
      <c r="BP708" s="333"/>
      <c r="BQ708" s="333"/>
      <c r="BR708" s="333"/>
      <c r="BS708" s="333"/>
      <c r="BT708" s="333"/>
      <c r="BU708" s="333"/>
      <c r="BV708" s="333"/>
      <c r="BW708" s="333"/>
      <c r="BX708" s="333"/>
      <c r="BY708" s="333"/>
      <c r="BZ708" s="333"/>
      <c r="CA708" s="333"/>
      <c r="CB708" s="333"/>
      <c r="CC708" s="333"/>
      <c r="CD708" s="333"/>
      <c r="CE708" s="333"/>
      <c r="CF708" s="333"/>
      <c r="CG708" s="333"/>
      <c r="CH708" s="333"/>
      <c r="CI708" s="333"/>
      <c r="CJ708" s="333"/>
      <c r="CK708" s="333"/>
      <c r="CL708" s="333"/>
      <c r="CM708" s="333"/>
      <c r="CN708" s="333"/>
      <c r="CO708" s="333"/>
    </row>
    <row r="709" spans="2:93" s="44" customFormat="1" ht="45.75" hidden="1" customHeight="1" x14ac:dyDescent="0.25">
      <c r="B709" s="336"/>
      <c r="C709" s="111" t="s">
        <v>310</v>
      </c>
      <c r="D709" s="666"/>
      <c r="E709" s="666"/>
      <c r="F709" s="666"/>
      <c r="G709" s="666"/>
      <c r="H709" s="666"/>
      <c r="I709" s="666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626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580" t="e">
        <f t="shared" si="1635"/>
        <v>#DIV/0!</v>
      </c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28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</row>
    <row r="710" spans="2:93" s="39" customFormat="1" ht="45.75" hidden="1" customHeight="1" x14ac:dyDescent="0.25">
      <c r="B710" s="336"/>
      <c r="C710" s="111" t="s">
        <v>31</v>
      </c>
      <c r="D710" s="666"/>
      <c r="E710" s="666"/>
      <c r="F710" s="666"/>
      <c r="G710" s="666"/>
      <c r="H710" s="666"/>
      <c r="I710" s="666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626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580" t="e">
        <f t="shared" si="1635"/>
        <v>#DIV/0!</v>
      </c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28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</row>
    <row r="711" spans="2:93" s="330" customFormat="1" ht="45.75" hidden="1" customHeight="1" x14ac:dyDescent="0.25">
      <c r="B711" s="331"/>
      <c r="C711" s="332" t="s">
        <v>284</v>
      </c>
      <c r="D711" s="329"/>
      <c r="E711" s="329"/>
      <c r="F711" s="329"/>
      <c r="G711" s="329"/>
      <c r="H711" s="329"/>
      <c r="I711" s="329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635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580" t="e">
        <f t="shared" si="1635"/>
        <v>#DIV/0!</v>
      </c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3"/>
      <c r="AV711" s="128"/>
      <c r="AW711" s="333"/>
      <c r="AX711" s="333"/>
      <c r="AY711" s="333"/>
      <c r="AZ711" s="333"/>
      <c r="BA711" s="333"/>
      <c r="BB711" s="333"/>
      <c r="BC711" s="333"/>
      <c r="BD711" s="333"/>
      <c r="BE711" s="333"/>
      <c r="BF711" s="333"/>
      <c r="BG711" s="333"/>
      <c r="BH711" s="333"/>
      <c r="BI711" s="333"/>
      <c r="BJ711" s="333"/>
      <c r="BK711" s="333"/>
      <c r="BL711" s="333"/>
      <c r="BM711" s="333"/>
      <c r="BN711" s="333"/>
      <c r="BO711" s="333"/>
      <c r="BP711" s="333"/>
      <c r="BQ711" s="333"/>
      <c r="BR711" s="333"/>
      <c r="BS711" s="333"/>
      <c r="BT711" s="333"/>
      <c r="BU711" s="333"/>
      <c r="BV711" s="333"/>
      <c r="BW711" s="333"/>
      <c r="BX711" s="333"/>
      <c r="BY711" s="333"/>
      <c r="BZ711" s="333"/>
      <c r="CA711" s="333"/>
      <c r="CB711" s="333"/>
      <c r="CC711" s="333"/>
      <c r="CD711" s="333"/>
      <c r="CE711" s="333"/>
      <c r="CF711" s="333"/>
      <c r="CG711" s="333"/>
      <c r="CH711" s="333"/>
      <c r="CI711" s="333"/>
      <c r="CJ711" s="333"/>
      <c r="CK711" s="333"/>
      <c r="CL711" s="333"/>
      <c r="CM711" s="333"/>
      <c r="CN711" s="333"/>
      <c r="CO711" s="333"/>
    </row>
    <row r="712" spans="2:93" s="375" customFormat="1" ht="117.75" customHeight="1" x14ac:dyDescent="0.3">
      <c r="B712" s="874" t="s">
        <v>377</v>
      </c>
      <c r="C712" s="874"/>
      <c r="D712" s="701">
        <f>E712+G712+H712+F712</f>
        <v>10680395.064919999</v>
      </c>
      <c r="E712" s="701">
        <f>E713+E715+E716</f>
        <v>2137250.8819399998</v>
      </c>
      <c r="F712" s="701">
        <f t="shared" ref="F712:BH712" si="1662">F713+F715+F716</f>
        <v>7309245.6170499995</v>
      </c>
      <c r="G712" s="701">
        <f t="shared" si="1662"/>
        <v>0</v>
      </c>
      <c r="H712" s="701">
        <f t="shared" si="1662"/>
        <v>1233898.5659299998</v>
      </c>
      <c r="I712" s="701">
        <f>K712+M712+O712+Q712</f>
        <v>64996.84298999999</v>
      </c>
      <c r="J712" s="577">
        <f>I712/D712</f>
        <v>6.0856216080885997E-3</v>
      </c>
      <c r="K712" s="701">
        <f>K713+K715+K716</f>
        <v>18151.728419999999</v>
      </c>
      <c r="L712" s="577">
        <f>K712/E712</f>
        <v>8.4930265199018324E-3</v>
      </c>
      <c r="M712" s="701">
        <f t="shared" ref="M712" si="1663">M713+M715+M716</f>
        <v>29837.302579999996</v>
      </c>
      <c r="N712" s="577">
        <f>M712/F712</f>
        <v>4.082131610189655E-3</v>
      </c>
      <c r="O712" s="561">
        <f t="shared" ref="O712" si="1664">O713+O715+O716</f>
        <v>0</v>
      </c>
      <c r="P712" s="561"/>
      <c r="Q712" s="701">
        <f t="shared" ref="Q712" si="1665">Q713+Q715+Q716</f>
        <v>17007.811989999998</v>
      </c>
      <c r="R712" s="577">
        <f>Q712/H712</f>
        <v>1.3783800759328273E-2</v>
      </c>
      <c r="S712" s="701">
        <f>U712+W712+Y712+AA712</f>
        <v>870136.78700999997</v>
      </c>
      <c r="T712" s="577">
        <f>S712/D712</f>
        <v>8.147046824775088E-2</v>
      </c>
      <c r="U712" s="701">
        <f>U713+U715+U716</f>
        <v>26943.921060000001</v>
      </c>
      <c r="V712" s="577">
        <f>U712/E712</f>
        <v>1.2606812465339954E-2</v>
      </c>
      <c r="W712" s="701">
        <f t="shared" ref="W712" si="1666">W713+W715+W716</f>
        <v>826185.05396000005</v>
      </c>
      <c r="X712" s="561"/>
      <c r="Y712" s="561"/>
      <c r="Z712" s="561"/>
      <c r="AA712" s="701">
        <f t="shared" ref="AA712" si="1667">AA713+AA715+AA716</f>
        <v>17007.811989999998</v>
      </c>
      <c r="AB712" s="577">
        <f>AA712/H712</f>
        <v>1.3783800759328273E-2</v>
      </c>
      <c r="AC712" s="701">
        <f>AE712+AG712+AI712+AK712</f>
        <v>5014164.7108899998</v>
      </c>
      <c r="AD712" s="577">
        <f>AC712/D712</f>
        <v>0.46947371145091232</v>
      </c>
      <c r="AE712" s="701">
        <f>AE713+AE715+AE716</f>
        <v>1233923.6125699999</v>
      </c>
      <c r="AF712" s="577">
        <f t="shared" si="1635"/>
        <v>0.57734149181866634</v>
      </c>
      <c r="AG712" s="701">
        <f t="shared" ref="AG712" si="1668">AG713+AG715+AG716</f>
        <v>2558824.04715</v>
      </c>
      <c r="AH712" s="577">
        <f t="shared" ref="AH712:AH715" si="1669">AG712/F712</f>
        <v>0.35008045716525499</v>
      </c>
      <c r="AI712" s="561"/>
      <c r="AJ712" s="561"/>
      <c r="AK712" s="701">
        <f t="shared" ref="AK712" si="1670">AK713+AK715+AK716</f>
        <v>1221417.0511699996</v>
      </c>
      <c r="AL712" s="577">
        <f>AK712/H712</f>
        <v>0.98988448880269775</v>
      </c>
      <c r="AM712" s="561"/>
      <c r="AN712" s="561"/>
      <c r="AO712" s="561"/>
      <c r="AP712" s="561"/>
      <c r="AQ712" s="561"/>
      <c r="AR712" s="561"/>
      <c r="AS712" s="561"/>
      <c r="AT712" s="561"/>
      <c r="AU712" s="561">
        <f>AV712-D712</f>
        <v>701154.38823000155</v>
      </c>
      <c r="AV712" s="561">
        <f>AW712+AY712+AZ712+AX712</f>
        <v>11381549.45315</v>
      </c>
      <c r="AW712" s="498">
        <f>AW713+AW715+AW716</f>
        <v>2682595.0364099997</v>
      </c>
      <c r="AX712" s="498">
        <f t="shared" ref="AX712:AZ712" si="1671">AX713+AX715+AX716</f>
        <v>7082060.4857400004</v>
      </c>
      <c r="AY712" s="498">
        <f t="shared" si="1671"/>
        <v>0</v>
      </c>
      <c r="AZ712" s="498">
        <f t="shared" si="1671"/>
        <v>1616893.9309999999</v>
      </c>
      <c r="BA712" s="498" t="e">
        <f t="shared" si="1662"/>
        <v>#REF!</v>
      </c>
      <c r="BB712" s="535" t="e">
        <f t="shared" si="1662"/>
        <v>#REF!</v>
      </c>
      <c r="BC712" s="535" t="e">
        <f t="shared" si="1662"/>
        <v>#REF!</v>
      </c>
      <c r="BD712" s="535" t="e">
        <f t="shared" si="1662"/>
        <v>#REF!</v>
      </c>
      <c r="BE712" s="535" t="e">
        <f t="shared" si="1662"/>
        <v>#REF!</v>
      </c>
      <c r="BF712" s="498" t="e">
        <f t="shared" si="1662"/>
        <v>#REF!</v>
      </c>
      <c r="BG712" s="498" t="e">
        <f t="shared" si="1662"/>
        <v>#REF!</v>
      </c>
      <c r="BH712" s="498" t="e">
        <f t="shared" si="1662"/>
        <v>#REF!</v>
      </c>
      <c r="BI712" s="498">
        <f>BJ712+BL712+BM712+BK712</f>
        <v>6404467.21435</v>
      </c>
      <c r="BJ712" s="498">
        <f>BJ713+BJ715+BJ716</f>
        <v>1573807.2326</v>
      </c>
      <c r="BK712" s="498">
        <f t="shared" ref="BK712" si="1672">BK713+BK715+BK716</f>
        <v>3777548.2691199998</v>
      </c>
      <c r="BL712" s="498">
        <f t="shared" ref="BL712:BM712" si="1673">BL713+BL715+BL716</f>
        <v>0</v>
      </c>
      <c r="BM712" s="498">
        <f t="shared" si="1673"/>
        <v>1053111.71263</v>
      </c>
      <c r="BN712" s="484">
        <f>BN713+BN715+BN716</f>
        <v>59318.450709999539</v>
      </c>
      <c r="BO712" s="498">
        <f>BP712+BR712+BS712+BQ712</f>
        <v>6463785.6650599996</v>
      </c>
      <c r="BP712" s="498">
        <f>BP713+BP715+BP716</f>
        <v>1573807.2326</v>
      </c>
      <c r="BQ712" s="498">
        <f t="shared" ref="BQ712:BS712" si="1674">BQ713+BQ715+BQ716</f>
        <v>3836866.7198299998</v>
      </c>
      <c r="BR712" s="498">
        <f t="shared" si="1674"/>
        <v>0</v>
      </c>
      <c r="BS712" s="498">
        <f t="shared" si="1674"/>
        <v>1053111.71263</v>
      </c>
      <c r="BT712" s="498" t="e">
        <f>BT330+#REF!+BT549+#REF!+BT665+BT673+BT680+BT687+BT693</f>
        <v>#REF!</v>
      </c>
      <c r="BU712" s="498" t="e">
        <f>BU330+#REF!+BU549+#REF!+BU665+BU673+BU680+BU687+BU693</f>
        <v>#REF!</v>
      </c>
      <c r="BV712" s="498" t="e">
        <f>BW712+BY712+BZ712+BX712</f>
        <v>#REF!</v>
      </c>
      <c r="BW712" s="498">
        <f>BW713+BW715+BW716</f>
        <v>1634943.4886</v>
      </c>
      <c r="BX712" s="498">
        <f t="shared" ref="BX712" si="1675">BX713+BX715+BX716</f>
        <v>6109365.2821499994</v>
      </c>
      <c r="BY712" s="498">
        <f t="shared" ref="BY712:BZ712" si="1676">BY713+BY715+BY716</f>
        <v>0</v>
      </c>
      <c r="BZ712" s="498" t="e">
        <f t="shared" si="1676"/>
        <v>#REF!</v>
      </c>
      <c r="CA712" s="498" t="e">
        <f t="shared" ref="CA712:CA715" si="1677">CB712+CC712+CD712</f>
        <v>#REF!</v>
      </c>
      <c r="CB712" s="498" t="e">
        <f>CB330+#REF!+CB549+#REF!+CB665+CB673+CB680+CB687+CB693+CB515+CB703</f>
        <v>#REF!</v>
      </c>
      <c r="CC712" s="498" t="e">
        <f>CC330+#REF!+CC549+#REF!+CC665+CC673+CC680+CC687+CC693</f>
        <v>#REF!</v>
      </c>
      <c r="CD712" s="498" t="e">
        <f>CD330+#REF!+CD549+#REF!+CD665+CD673+CD680+CD687+CD693</f>
        <v>#REF!</v>
      </c>
      <c r="CE712" s="540">
        <f>CF712+CH712+CI712+CG712</f>
        <v>3647551.9060199996</v>
      </c>
      <c r="CF712" s="540">
        <f>CF713+CF715+CF716</f>
        <v>534943.48860000004</v>
      </c>
      <c r="CG712" s="540">
        <f t="shared" ref="CG712:CI712" si="1678">CG713+CG715+CG716</f>
        <v>2022608.4174199998</v>
      </c>
      <c r="CH712" s="540">
        <f t="shared" si="1678"/>
        <v>0</v>
      </c>
      <c r="CI712" s="540">
        <f t="shared" si="1678"/>
        <v>1090000</v>
      </c>
      <c r="CJ712" s="498">
        <f>CJ713</f>
        <v>0</v>
      </c>
      <c r="CK712" s="498">
        <f>CL712+CN712+CO712+CM712</f>
        <v>3647551.9060199996</v>
      </c>
      <c r="CL712" s="484">
        <f>CL713+CL715+CL716</f>
        <v>534943.48860000004</v>
      </c>
      <c r="CM712" s="484">
        <f t="shared" ref="CM712:CO712" si="1679">CM713+CM715+CM716</f>
        <v>2022608.4174199998</v>
      </c>
      <c r="CN712" s="484">
        <f t="shared" si="1679"/>
        <v>0</v>
      </c>
      <c r="CO712" s="484">
        <f t="shared" si="1679"/>
        <v>1090000</v>
      </c>
    </row>
    <row r="713" spans="2:93" s="52" customFormat="1" ht="72.75" customHeight="1" x14ac:dyDescent="0.25">
      <c r="B713" s="868" t="s">
        <v>264</v>
      </c>
      <c r="C713" s="868"/>
      <c r="D713" s="182">
        <f>E713+G713+H713+F713</f>
        <v>5482301.0796099994</v>
      </c>
      <c r="E713" s="182">
        <f>E323</f>
        <v>1791133.2819399999</v>
      </c>
      <c r="F713" s="182">
        <f>F323</f>
        <v>2457269.2317400002</v>
      </c>
      <c r="G713" s="182">
        <f>G323</f>
        <v>0</v>
      </c>
      <c r="H713" s="182">
        <f>H330+H516+H563+H655+H665+H680+H686+H687+H692+H704</f>
        <v>1233898.5659299998</v>
      </c>
      <c r="I713" s="182">
        <f>K713+M713+O713+Q713</f>
        <v>64996.84298999999</v>
      </c>
      <c r="J713" s="574">
        <f>I713/D713</f>
        <v>1.1855759478759555E-2</v>
      </c>
      <c r="K713" s="182">
        <f>K323</f>
        <v>18151.728419999999</v>
      </c>
      <c r="L713" s="574">
        <f>K713/E713</f>
        <v>1.0134214244704126E-2</v>
      </c>
      <c r="M713" s="182">
        <f>M323</f>
        <v>29837.302579999996</v>
      </c>
      <c r="N713" s="574">
        <f>M713/F713</f>
        <v>1.21424637539095E-2</v>
      </c>
      <c r="O713" s="669">
        <f>O323</f>
        <v>0</v>
      </c>
      <c r="P713" s="669"/>
      <c r="Q713" s="182">
        <f>Q330+Q516+Q563+Q655+Q665+Q680+Q686+Q687+Q692+Q704</f>
        <v>17007.811989999998</v>
      </c>
      <c r="R713" s="574">
        <f>Q713/H713</f>
        <v>1.3783800759328273E-2</v>
      </c>
      <c r="S713" s="182">
        <f t="shared" ref="S713:S776" si="1680">U713+W713+Y713+AA713</f>
        <v>57075.420870000002</v>
      </c>
      <c r="T713" s="574">
        <f t="shared" ref="T713:T776" si="1681">S713/D713</f>
        <v>1.0410851217616863E-2</v>
      </c>
      <c r="U713" s="182">
        <f>U323</f>
        <v>26943.921060000001</v>
      </c>
      <c r="V713" s="574">
        <f t="shared" ref="V713:V716" si="1682">U713/E713</f>
        <v>1.5042945900048649E-2</v>
      </c>
      <c r="W713" s="182">
        <f>W323</f>
        <v>13123.687819999999</v>
      </c>
      <c r="X713" s="669"/>
      <c r="Y713" s="669"/>
      <c r="Z713" s="669"/>
      <c r="AA713" s="182">
        <f>AA330+AA516+AA563+AA655+AA665+AA680+AA686+AA687+AA692+AA704</f>
        <v>17007.811989999998</v>
      </c>
      <c r="AB713" s="574">
        <f t="shared" ref="AB713:AB717" si="1683">AA713/H713</f>
        <v>1.3783800759328273E-2</v>
      </c>
      <c r="AC713" s="182">
        <f>AE713+AG713+AI713+AK713</f>
        <v>3392843.2138899993</v>
      </c>
      <c r="AD713" s="574">
        <f t="shared" ref="AD713:AD717" si="1684">AC713/D713</f>
        <v>0.61887210582228003</v>
      </c>
      <c r="AE713" s="182">
        <f>AE323</f>
        <v>1139832.1725699999</v>
      </c>
      <c r="AF713" s="574">
        <f t="shared" si="1635"/>
        <v>0.63637484941122457</v>
      </c>
      <c r="AG713" s="182">
        <f>AG323</f>
        <v>1031593.99015</v>
      </c>
      <c r="AH713" s="574">
        <f t="shared" si="1669"/>
        <v>0.41981317180271899</v>
      </c>
      <c r="AI713" s="669"/>
      <c r="AJ713" s="669"/>
      <c r="AK713" s="182">
        <f>AK330+AK516+AK563+AK655+AK665+AK680+AK686+AK687+AK692+AK704</f>
        <v>1221417.0511699996</v>
      </c>
      <c r="AL713" s="574">
        <f t="shared" ref="AL713:AL717" si="1685">AK713/H713</f>
        <v>0.98988448880269775</v>
      </c>
      <c r="AM713" s="669"/>
      <c r="AN713" s="669"/>
      <c r="AO713" s="669"/>
      <c r="AP713" s="669"/>
      <c r="AQ713" s="669"/>
      <c r="AR713" s="669"/>
      <c r="AS713" s="669"/>
      <c r="AT713" s="669"/>
      <c r="AU713" s="669">
        <f>AU323</f>
        <v>701154.37353999913</v>
      </c>
      <c r="AV713" s="669">
        <f>AW713+AY713+AZ713+AX713</f>
        <v>6183455.4531499986</v>
      </c>
      <c r="AW713" s="669">
        <f>AW323</f>
        <v>2536783.4002099996</v>
      </c>
      <c r="AX713" s="669">
        <f>AX323</f>
        <v>2230084.0857399995</v>
      </c>
      <c r="AY713" s="669">
        <f>AY323</f>
        <v>0</v>
      </c>
      <c r="AZ713" s="669">
        <f>AZ330+AZ516+AZ563+AZ655+AZ665+AZ680+AZ686+AZ687+AZ692+AZ704</f>
        <v>1416587.9671999998</v>
      </c>
      <c r="BA713" s="669" t="e">
        <f t="shared" si="1587"/>
        <v>#REF!</v>
      </c>
      <c r="BB713" s="669" t="e">
        <f>BB331+#REF!+BB549+#REF!+BB665+BB673+BB680+BB687+BB693+BB516+BB704</f>
        <v>#REF!</v>
      </c>
      <c r="BC713" s="669" t="e">
        <f>BC331+#REF!+BC549+#REF!+BC665+BC673+BC680+BC687+BC693</f>
        <v>#REF!</v>
      </c>
      <c r="BD713" s="669" t="e">
        <f>BD331+#REF!+BD549+#REF!+BD665+BD673+BD680+BD687+BD693</f>
        <v>#REF!</v>
      </c>
      <c r="BE713" s="669" t="e">
        <f t="shared" si="1588"/>
        <v>#REF!</v>
      </c>
      <c r="BF713" s="669" t="e">
        <f>BF331+#REF!+BF549+#REF!+BF665+BF673+BF680+BF687+BF693+BF516+BF704</f>
        <v>#REF!</v>
      </c>
      <c r="BG713" s="669" t="e">
        <f>BG331+#REF!+BG549+#REF!+BG665+BG673+BG680+BG687+BG693</f>
        <v>#REF!</v>
      </c>
      <c r="BH713" s="669" t="e">
        <f>BH331+#REF!+BH549+#REF!+BH665+BH673+BH680+BH687+BH693</f>
        <v>#REF!</v>
      </c>
      <c r="BI713" s="669">
        <f>SUM(BJ713:BM713)</f>
        <v>4887861.21435</v>
      </c>
      <c r="BJ713" s="669">
        <f>BJ323</f>
        <v>1273807.2326</v>
      </c>
      <c r="BK713" s="669">
        <f>BK323</f>
        <v>2560942.2691199998</v>
      </c>
      <c r="BL713" s="669">
        <f>BL323</f>
        <v>0</v>
      </c>
      <c r="BM713" s="669">
        <f>BM563+BM680+BM686</f>
        <v>1053111.71263</v>
      </c>
      <c r="BN713" s="669">
        <f>BO713-BI713</f>
        <v>59318.450709999539</v>
      </c>
      <c r="BO713" s="669">
        <f>BP713+BR713+BS713+BQ713</f>
        <v>4947179.6650599996</v>
      </c>
      <c r="BP713" s="669">
        <f>BP323</f>
        <v>1273807.2326</v>
      </c>
      <c r="BQ713" s="669">
        <f>BQ323</f>
        <v>2620260.7198299998</v>
      </c>
      <c r="BR713" s="669">
        <f>BR323</f>
        <v>0</v>
      </c>
      <c r="BS713" s="669">
        <f>BS563+BS680+BS686</f>
        <v>1053111.71263</v>
      </c>
      <c r="BT713" s="182" t="e">
        <f>BT331+#REF!+BT549+#REF!+BT665+BT673+BT680+BT687+BT693</f>
        <v>#REF!</v>
      </c>
      <c r="BU713" s="182" t="e">
        <f>BU331+#REF!+BU549+#REF!+BU665+BU673+BU680+BU687+BU693</f>
        <v>#REF!</v>
      </c>
      <c r="BV713" s="669" t="e">
        <f>BW713+BY713+BZ713+BX713</f>
        <v>#REF!</v>
      </c>
      <c r="BW713" s="669">
        <f>BW323</f>
        <v>1634943.4886</v>
      </c>
      <c r="BX713" s="669">
        <f>BX323</f>
        <v>6109365.2821499994</v>
      </c>
      <c r="BY713" s="669">
        <f>BY323</f>
        <v>0</v>
      </c>
      <c r="BZ713" s="669" t="e">
        <f>BZ549+BZ678</f>
        <v>#REF!</v>
      </c>
      <c r="CA713" s="669" t="e">
        <f t="shared" si="1677"/>
        <v>#REF!</v>
      </c>
      <c r="CB713" s="669" t="e">
        <f>CB331+#REF!+CB549+#REF!+CB665+CB673+CB680+CB687+CB693+CB516+CB704</f>
        <v>#REF!</v>
      </c>
      <c r="CC713" s="182" t="e">
        <f>CC331+#REF!+CC549+#REF!+CC665+CC673+CC680+CC687+CC693</f>
        <v>#REF!</v>
      </c>
      <c r="CD713" s="182" t="e">
        <f>CD331+#REF!+CD549+#REF!+CD665+CD673+CD680+CD687+CD693</f>
        <v>#REF!</v>
      </c>
      <c r="CE713" s="669">
        <f>CF713+CH713+CI713+CG713</f>
        <v>3647551.9060199996</v>
      </c>
      <c r="CF713" s="669">
        <f>CF323</f>
        <v>534943.48860000004</v>
      </c>
      <c r="CG713" s="669">
        <f>CG323</f>
        <v>2022608.4174199998</v>
      </c>
      <c r="CH713" s="669">
        <f>CH323</f>
        <v>0</v>
      </c>
      <c r="CI713" s="669">
        <f>CI563+CI680+CI686</f>
        <v>1090000</v>
      </c>
      <c r="CJ713" s="669">
        <f>CJ323</f>
        <v>0</v>
      </c>
      <c r="CK713" s="669">
        <f>CL713+CN713+CO713+CM713</f>
        <v>3647551.9060199996</v>
      </c>
      <c r="CL713" s="669">
        <f>CL323</f>
        <v>534943.48860000004</v>
      </c>
      <c r="CM713" s="669">
        <f>CM323</f>
        <v>2022608.4174199998</v>
      </c>
      <c r="CN713" s="669">
        <f>CN323</f>
        <v>0</v>
      </c>
      <c r="CO713" s="669">
        <f>CO563+CO680+CO686</f>
        <v>1090000</v>
      </c>
    </row>
    <row r="714" spans="2:93" s="25" customFormat="1" ht="77.25" hidden="1" customHeight="1" x14ac:dyDescent="0.25">
      <c r="B714" s="869" t="s">
        <v>265</v>
      </c>
      <c r="C714" s="869"/>
      <c r="D714" s="183" t="e">
        <f>#REF!+D332</f>
        <v>#REF!</v>
      </c>
      <c r="E714" s="183" t="e">
        <f>#REF!+E332</f>
        <v>#REF!</v>
      </c>
      <c r="F714" s="183"/>
      <c r="G714" s="183" t="e">
        <f>#REF!+G332</f>
        <v>#REF!</v>
      </c>
      <c r="H714" s="183" t="e">
        <f>#REF!+H332</f>
        <v>#REF!</v>
      </c>
      <c r="I714" s="182" t="e">
        <f t="shared" ref="I714:I717" si="1686">K714+M714+O714+Q714</f>
        <v>#REF!</v>
      </c>
      <c r="J714" s="574" t="e">
        <f t="shared" ref="J714:J717" si="1687">I714/D714</f>
        <v>#REF!</v>
      </c>
      <c r="K714" s="182" t="e">
        <f>#REF!+K332</f>
        <v>#REF!</v>
      </c>
      <c r="L714" s="574" t="e">
        <f t="shared" ref="L714:L716" si="1688">K714/E714</f>
        <v>#REF!</v>
      </c>
      <c r="M714" s="182"/>
      <c r="N714" s="116"/>
      <c r="O714" s="116" t="e">
        <f>#REF!+O332</f>
        <v>#REF!</v>
      </c>
      <c r="P714" s="116"/>
      <c r="Q714" s="182" t="e">
        <f>#REF!+Q332</f>
        <v>#REF!</v>
      </c>
      <c r="R714" s="574" t="e">
        <f t="shared" ref="R714:R717" si="1689">Q714/H714</f>
        <v>#REF!</v>
      </c>
      <c r="S714" s="182" t="e">
        <f t="shared" si="1680"/>
        <v>#REF!</v>
      </c>
      <c r="T714" s="574" t="e">
        <f t="shared" si="1681"/>
        <v>#REF!</v>
      </c>
      <c r="U714" s="182" t="e">
        <f>#REF!+U332</f>
        <v>#REF!</v>
      </c>
      <c r="V714" s="574" t="e">
        <f t="shared" si="1682"/>
        <v>#REF!</v>
      </c>
      <c r="W714" s="182"/>
      <c r="X714" s="116"/>
      <c r="Y714" s="116"/>
      <c r="Z714" s="116"/>
      <c r="AA714" s="182" t="e">
        <f>#REF!+AA332</f>
        <v>#REF!</v>
      </c>
      <c r="AB714" s="574" t="e">
        <f t="shared" si="1683"/>
        <v>#REF!</v>
      </c>
      <c r="AC714" s="182" t="e">
        <f t="shared" ref="AC714:AC717" si="1690">AE714+AG714+AI714+AK714</f>
        <v>#REF!</v>
      </c>
      <c r="AD714" s="577" t="e">
        <f t="shared" si="1684"/>
        <v>#REF!</v>
      </c>
      <c r="AE714" s="182" t="e">
        <f>#REF!+AE332</f>
        <v>#REF!</v>
      </c>
      <c r="AF714" s="580" t="e">
        <f t="shared" si="1635"/>
        <v>#REF!</v>
      </c>
      <c r="AG714" s="182"/>
      <c r="AH714" s="580" t="e">
        <f t="shared" si="1669"/>
        <v>#DIV/0!</v>
      </c>
      <c r="AI714" s="116"/>
      <c r="AJ714" s="116"/>
      <c r="AK714" s="182" t="e">
        <f>#REF!+AK332</f>
        <v>#REF!</v>
      </c>
      <c r="AL714" s="580" t="e">
        <f t="shared" si="1685"/>
        <v>#REF!</v>
      </c>
      <c r="AM714" s="116"/>
      <c r="AN714" s="116"/>
      <c r="AO714" s="116"/>
      <c r="AP714" s="116"/>
      <c r="AQ714" s="116"/>
      <c r="AR714" s="116"/>
      <c r="AS714" s="116"/>
      <c r="AT714" s="116"/>
      <c r="AU714" s="116"/>
      <c r="AV714" s="128" t="e">
        <f>#REF!+AV332</f>
        <v>#REF!</v>
      </c>
      <c r="AW714" s="116" t="e">
        <f>#REF!+AW332</f>
        <v>#REF!</v>
      </c>
      <c r="AX714" s="116"/>
      <c r="AY714" s="116" t="e">
        <f>#REF!+AY332</f>
        <v>#REF!</v>
      </c>
      <c r="AZ714" s="116" t="e">
        <f>#REF!+AZ332</f>
        <v>#REF!</v>
      </c>
      <c r="BA714" s="45" t="e">
        <f t="shared" si="1587"/>
        <v>#REF!</v>
      </c>
      <c r="BB714" s="116" t="e">
        <f>#REF!+BB332</f>
        <v>#REF!</v>
      </c>
      <c r="BC714" s="116" t="e">
        <f>#REF!+BC332</f>
        <v>#REF!</v>
      </c>
      <c r="BD714" s="116" t="e">
        <f>#REF!+BD332</f>
        <v>#REF!</v>
      </c>
      <c r="BE714" s="116" t="e">
        <f t="shared" si="1588"/>
        <v>#REF!</v>
      </c>
      <c r="BF714" s="116" t="e">
        <f>#REF!+BF332</f>
        <v>#REF!</v>
      </c>
      <c r="BG714" s="116" t="e">
        <f>#REF!+BG332</f>
        <v>#REF!</v>
      </c>
      <c r="BH714" s="116" t="e">
        <f>#REF!+BH332</f>
        <v>#REF!</v>
      </c>
      <c r="BI714" s="116" t="e">
        <f>#REF!+BI332</f>
        <v>#REF!</v>
      </c>
      <c r="BJ714" s="116" t="e">
        <f>#REF!+BJ332</f>
        <v>#REF!</v>
      </c>
      <c r="BK714" s="116"/>
      <c r="BL714" s="116" t="e">
        <f>#REF!+BL332</f>
        <v>#REF!</v>
      </c>
      <c r="BM714" s="116" t="e">
        <f>#REF!+BM332</f>
        <v>#REF!</v>
      </c>
      <c r="BN714" s="116"/>
      <c r="BO714" s="116" t="e">
        <f>#REF!+BO332</f>
        <v>#REF!</v>
      </c>
      <c r="BP714" s="116" t="e">
        <f>#REF!+BP332</f>
        <v>#REF!</v>
      </c>
      <c r="BQ714" s="116"/>
      <c r="BR714" s="116" t="e">
        <f>#REF!+BR332</f>
        <v>#REF!</v>
      </c>
      <c r="BS714" s="116" t="e">
        <f>#REF!+BS332</f>
        <v>#REF!</v>
      </c>
      <c r="BT714" s="183" t="e">
        <f>#REF!+BT332</f>
        <v>#REF!</v>
      </c>
      <c r="BU714" s="183" t="e">
        <f>#REF!+BU332</f>
        <v>#REF!</v>
      </c>
      <c r="BV714" s="116" t="e">
        <f>#REF!+BV332</f>
        <v>#REF!</v>
      </c>
      <c r="BW714" s="116" t="e">
        <f>#REF!+BW332</f>
        <v>#REF!</v>
      </c>
      <c r="BX714" s="116"/>
      <c r="BY714" s="116" t="e">
        <f>#REF!+BY332</f>
        <v>#REF!</v>
      </c>
      <c r="BZ714" s="116" t="e">
        <f>#REF!+BZ332</f>
        <v>#REF!</v>
      </c>
      <c r="CA714" s="183" t="e">
        <f t="shared" si="1677"/>
        <v>#REF!</v>
      </c>
      <c r="CB714" s="183" t="e">
        <f>#REF!+CB332</f>
        <v>#REF!</v>
      </c>
      <c r="CC714" s="183" t="e">
        <f>#REF!+CC332</f>
        <v>#REF!</v>
      </c>
      <c r="CD714" s="183" t="e">
        <f>#REF!+CD332</f>
        <v>#REF!</v>
      </c>
      <c r="CE714" s="116" t="e">
        <f>#REF!+CE332</f>
        <v>#REF!</v>
      </c>
      <c r="CF714" s="116" t="e">
        <f>#REF!+CF332</f>
        <v>#REF!</v>
      </c>
      <c r="CG714" s="116"/>
      <c r="CH714" s="116" t="e">
        <f>#REF!+CH332</f>
        <v>#REF!</v>
      </c>
      <c r="CI714" s="116" t="e">
        <f>#REF!+CI332</f>
        <v>#REF!</v>
      </c>
      <c r="CJ714" s="116"/>
      <c r="CK714" s="116" t="e">
        <f>#REF!+CK332</f>
        <v>#REF!</v>
      </c>
      <c r="CL714" s="116" t="e">
        <f>#REF!+CL332</f>
        <v>#REF!</v>
      </c>
      <c r="CM714" s="116"/>
      <c r="CN714" s="116" t="e">
        <f>#REF!+CN332</f>
        <v>#REF!</v>
      </c>
      <c r="CO714" s="116" t="e">
        <f>#REF!+CO332</f>
        <v>#REF!</v>
      </c>
    </row>
    <row r="715" spans="2:93" s="201" customFormat="1" ht="59.25" customHeight="1" x14ac:dyDescent="0.25">
      <c r="B715" s="866" t="s">
        <v>267</v>
      </c>
      <c r="C715" s="866"/>
      <c r="D715" s="248">
        <f>E715+G715+H715+F715</f>
        <v>4851976.3853099998</v>
      </c>
      <c r="E715" s="248">
        <f>E329</f>
        <v>0</v>
      </c>
      <c r="F715" s="248">
        <f>F329</f>
        <v>4851976.3853099998</v>
      </c>
      <c r="G715" s="248">
        <f>G329</f>
        <v>0</v>
      </c>
      <c r="H715" s="248">
        <f>H329</f>
        <v>0</v>
      </c>
      <c r="I715" s="182">
        <f t="shared" si="1686"/>
        <v>0</v>
      </c>
      <c r="J715" s="574">
        <f t="shared" si="1687"/>
        <v>0</v>
      </c>
      <c r="K715" s="182">
        <f>K329</f>
        <v>0</v>
      </c>
      <c r="L715" s="574">
        <v>0</v>
      </c>
      <c r="M715" s="182">
        <f>M329</f>
        <v>0</v>
      </c>
      <c r="N715" s="202"/>
      <c r="O715" s="202">
        <f>O329</f>
        <v>0</v>
      </c>
      <c r="P715" s="202"/>
      <c r="Q715" s="182">
        <f>Q329</f>
        <v>0</v>
      </c>
      <c r="R715" s="574"/>
      <c r="S715" s="182">
        <f t="shared" si="1680"/>
        <v>813061.36614000006</v>
      </c>
      <c r="T715" s="574">
        <f t="shared" si="1681"/>
        <v>0.16757323234335</v>
      </c>
      <c r="U715" s="182">
        <f>U329</f>
        <v>0</v>
      </c>
      <c r="V715" s="574">
        <v>0</v>
      </c>
      <c r="W715" s="182">
        <f>W329</f>
        <v>813061.36614000006</v>
      </c>
      <c r="X715" s="202"/>
      <c r="Y715" s="202"/>
      <c r="Z715" s="202"/>
      <c r="AA715" s="182">
        <f>AA329</f>
        <v>0</v>
      </c>
      <c r="AB715" s="574">
        <v>0</v>
      </c>
      <c r="AC715" s="182">
        <f t="shared" si="1690"/>
        <v>1527230.0569999998</v>
      </c>
      <c r="AD715" s="574">
        <f t="shared" si="1684"/>
        <v>0.31476452804343624</v>
      </c>
      <c r="AE715" s="182">
        <f>AE329</f>
        <v>0</v>
      </c>
      <c r="AF715" s="574">
        <v>0</v>
      </c>
      <c r="AG715" s="182">
        <f>AG329</f>
        <v>1527230.0569999998</v>
      </c>
      <c r="AH715" s="574">
        <f t="shared" si="1669"/>
        <v>0.31476452804343624</v>
      </c>
      <c r="AI715" s="202"/>
      <c r="AJ715" s="202"/>
      <c r="AK715" s="182">
        <f>AK329</f>
        <v>0</v>
      </c>
      <c r="AL715" s="574">
        <v>0</v>
      </c>
      <c r="AM715" s="202"/>
      <c r="AN715" s="202"/>
      <c r="AO715" s="202"/>
      <c r="AP715" s="202"/>
      <c r="AQ715" s="202"/>
      <c r="AR715" s="202"/>
      <c r="AS715" s="202"/>
      <c r="AT715" s="202"/>
      <c r="AU715" s="202">
        <f>AU324</f>
        <v>1.469000056385994E-2</v>
      </c>
      <c r="AV715" s="202">
        <f>AW715+AY715+AZ715+AX715</f>
        <v>4851976.4000000004</v>
      </c>
      <c r="AW715" s="202">
        <f>AW329</f>
        <v>0</v>
      </c>
      <c r="AX715" s="202">
        <f>AX329</f>
        <v>4851976.4000000004</v>
      </c>
      <c r="AY715" s="202">
        <f>AY329</f>
        <v>0</v>
      </c>
      <c r="AZ715" s="202">
        <f>AZ329</f>
        <v>0</v>
      </c>
      <c r="BA715" s="45">
        <f t="shared" si="1587"/>
        <v>0</v>
      </c>
      <c r="BB715" s="202">
        <f>BB517</f>
        <v>0</v>
      </c>
      <c r="BC715" s="202">
        <f>BC517</f>
        <v>0</v>
      </c>
      <c r="BD715" s="202">
        <f>BD517</f>
        <v>0</v>
      </c>
      <c r="BE715" s="202">
        <f t="shared" si="1588"/>
        <v>0</v>
      </c>
      <c r="BF715" s="202">
        <f>BF517</f>
        <v>0</v>
      </c>
      <c r="BG715" s="202">
        <f>BG517</f>
        <v>0</v>
      </c>
      <c r="BH715" s="202">
        <f>BH517</f>
        <v>0</v>
      </c>
      <c r="BI715" s="202">
        <f>BI329</f>
        <v>1216606</v>
      </c>
      <c r="BJ715" s="202">
        <f>BJ329</f>
        <v>0</v>
      </c>
      <c r="BK715" s="202">
        <f>BK329</f>
        <v>1216606</v>
      </c>
      <c r="BL715" s="202">
        <f>BL329</f>
        <v>0</v>
      </c>
      <c r="BM715" s="202">
        <f>BM329</f>
        <v>0</v>
      </c>
      <c r="BN715" s="202">
        <f>BO715-BI715</f>
        <v>0</v>
      </c>
      <c r="BO715" s="202">
        <f>BP715+BR715+BS715+BQ715</f>
        <v>1216605.9999999998</v>
      </c>
      <c r="BP715" s="202">
        <f>BP329</f>
        <v>0</v>
      </c>
      <c r="BQ715" s="202">
        <f>BQ329</f>
        <v>1216605.9999999998</v>
      </c>
      <c r="BR715" s="202">
        <f>BR329</f>
        <v>0</v>
      </c>
      <c r="BS715" s="202">
        <f>BS329</f>
        <v>0</v>
      </c>
      <c r="BT715" s="248">
        <f>BT517</f>
        <v>0</v>
      </c>
      <c r="BU715" s="248">
        <f>BU517</f>
        <v>0</v>
      </c>
      <c r="BV715" s="202">
        <f>BW715+BY715+BZ715+BX715</f>
        <v>0</v>
      </c>
      <c r="BW715" s="202">
        <f>BW329</f>
        <v>0</v>
      </c>
      <c r="BX715" s="202">
        <f>BX329</f>
        <v>0</v>
      </c>
      <c r="BY715" s="202">
        <f>BY329</f>
        <v>0</v>
      </c>
      <c r="BZ715" s="202">
        <f>BZ329</f>
        <v>0</v>
      </c>
      <c r="CA715" s="248">
        <f t="shared" si="1677"/>
        <v>0</v>
      </c>
      <c r="CB715" s="248">
        <f>CB517</f>
        <v>0</v>
      </c>
      <c r="CC715" s="248">
        <f>CC517</f>
        <v>0</v>
      </c>
      <c r="CD715" s="248">
        <f>CD517</f>
        <v>0</v>
      </c>
      <c r="CE715" s="202">
        <f>CF715+CH715+CI715+CG715</f>
        <v>0</v>
      </c>
      <c r="CF715" s="202">
        <f>CF329</f>
        <v>0</v>
      </c>
      <c r="CG715" s="202">
        <f>CG329</f>
        <v>0</v>
      </c>
      <c r="CH715" s="202">
        <f>CH329</f>
        <v>0</v>
      </c>
      <c r="CI715" s="202">
        <f>CI329</f>
        <v>0</v>
      </c>
      <c r="CJ715" s="202">
        <f>CJ324</f>
        <v>0</v>
      </c>
      <c r="CK715" s="202">
        <f>CL715+CN715+CO715+CM715</f>
        <v>0</v>
      </c>
      <c r="CL715" s="202">
        <f>CL329</f>
        <v>0</v>
      </c>
      <c r="CM715" s="202">
        <f>CM329</f>
        <v>0</v>
      </c>
      <c r="CN715" s="202">
        <f>CN329</f>
        <v>0</v>
      </c>
      <c r="CO715" s="202">
        <f>CO329</f>
        <v>0</v>
      </c>
    </row>
    <row r="716" spans="2:93" s="696" customFormat="1" ht="47.25" customHeight="1" x14ac:dyDescent="0.25">
      <c r="B716" s="834" t="s">
        <v>410</v>
      </c>
      <c r="C716" s="835"/>
      <c r="D716" s="695">
        <f>E716+G716+H716+F716</f>
        <v>346117.6</v>
      </c>
      <c r="E716" s="695">
        <f>E705</f>
        <v>346117.6</v>
      </c>
      <c r="F716" s="695">
        <f t="shared" ref="F716:H716" si="1691">F705</f>
        <v>0</v>
      </c>
      <c r="G716" s="695">
        <f t="shared" si="1691"/>
        <v>0</v>
      </c>
      <c r="H716" s="695">
        <f t="shared" si="1691"/>
        <v>0</v>
      </c>
      <c r="I716" s="693">
        <f t="shared" si="1686"/>
        <v>0</v>
      </c>
      <c r="J716" s="694">
        <f t="shared" si="1687"/>
        <v>0</v>
      </c>
      <c r="K716" s="693">
        <f>K705</f>
        <v>0</v>
      </c>
      <c r="L716" s="694">
        <f t="shared" si="1688"/>
        <v>0</v>
      </c>
      <c r="M716" s="693">
        <f t="shared" ref="M716" si="1692">M705</f>
        <v>0</v>
      </c>
      <c r="N716" s="611"/>
      <c r="O716" s="611">
        <f t="shared" ref="O716" si="1693">O705</f>
        <v>0</v>
      </c>
      <c r="P716" s="611"/>
      <c r="Q716" s="693">
        <f t="shared" ref="Q716" si="1694">Q705</f>
        <v>0</v>
      </c>
      <c r="R716" s="694"/>
      <c r="S716" s="693">
        <f t="shared" si="1680"/>
        <v>0</v>
      </c>
      <c r="T716" s="694">
        <f t="shared" si="1681"/>
        <v>0</v>
      </c>
      <c r="U716" s="693">
        <f>U705</f>
        <v>0</v>
      </c>
      <c r="V716" s="694">
        <f t="shared" si="1682"/>
        <v>0</v>
      </c>
      <c r="W716" s="693">
        <f t="shared" ref="W716" si="1695">W705</f>
        <v>0</v>
      </c>
      <c r="X716" s="611"/>
      <c r="Y716" s="611"/>
      <c r="Z716" s="611"/>
      <c r="AA716" s="693">
        <f t="shared" ref="AA716" si="1696">AA705</f>
        <v>0</v>
      </c>
      <c r="AB716" s="694">
        <v>0</v>
      </c>
      <c r="AC716" s="693">
        <f t="shared" si="1690"/>
        <v>94091.44</v>
      </c>
      <c r="AD716" s="694">
        <f t="shared" si="1684"/>
        <v>0.27184818108065006</v>
      </c>
      <c r="AE716" s="693">
        <f>AE705</f>
        <v>94091.44</v>
      </c>
      <c r="AF716" s="694">
        <f t="shared" si="1635"/>
        <v>0.27184818108065006</v>
      </c>
      <c r="AG716" s="693">
        <f t="shared" ref="AG716" si="1697">AG705</f>
        <v>0</v>
      </c>
      <c r="AH716" s="694">
        <v>0</v>
      </c>
      <c r="AI716" s="611"/>
      <c r="AJ716" s="611"/>
      <c r="AK716" s="693">
        <f t="shared" ref="AK716" si="1698">AK705</f>
        <v>0</v>
      </c>
      <c r="AL716" s="694">
        <v>0</v>
      </c>
      <c r="AM716" s="611"/>
      <c r="AN716" s="611"/>
      <c r="AO716" s="611"/>
      <c r="AP716" s="611"/>
      <c r="AQ716" s="611"/>
      <c r="AR716" s="611"/>
      <c r="AS716" s="611"/>
      <c r="AT716" s="611"/>
      <c r="AU716" s="611">
        <f>AV716-D716</f>
        <v>0</v>
      </c>
      <c r="AV716" s="611">
        <f>AW716+AX716+AY716+AZ716</f>
        <v>346117.6</v>
      </c>
      <c r="AW716" s="611">
        <f>AW705</f>
        <v>145811.63620000001</v>
      </c>
      <c r="AX716" s="611">
        <f t="shared" ref="AX716:AZ716" si="1699">AX705</f>
        <v>0</v>
      </c>
      <c r="AY716" s="611">
        <f t="shared" si="1699"/>
        <v>0</v>
      </c>
      <c r="AZ716" s="611">
        <f t="shared" si="1699"/>
        <v>200305.96379999997</v>
      </c>
      <c r="BA716" s="611">
        <f>BB716</f>
        <v>0</v>
      </c>
      <c r="BB716" s="611">
        <f>BB705</f>
        <v>0</v>
      </c>
      <c r="BC716" s="611">
        <f t="shared" ref="BC716:BD716" si="1700">BC705</f>
        <v>0</v>
      </c>
      <c r="BD716" s="611">
        <f t="shared" si="1700"/>
        <v>0</v>
      </c>
      <c r="BE716" s="611">
        <f>BF716</f>
        <v>346117.6</v>
      </c>
      <c r="BF716" s="611">
        <f>BF705</f>
        <v>346117.6</v>
      </c>
      <c r="BG716" s="611">
        <f t="shared" ref="BG716:BH716" si="1701">BG705</f>
        <v>0</v>
      </c>
      <c r="BH716" s="611">
        <f t="shared" si="1701"/>
        <v>0</v>
      </c>
      <c r="BI716" s="611">
        <f>BI705</f>
        <v>300000</v>
      </c>
      <c r="BJ716" s="611">
        <f>BJ705</f>
        <v>300000</v>
      </c>
      <c r="BK716" s="611">
        <f t="shared" ref="BK716:BM716" si="1702">BK705</f>
        <v>0</v>
      </c>
      <c r="BL716" s="611">
        <f t="shared" si="1702"/>
        <v>0</v>
      </c>
      <c r="BM716" s="611">
        <f t="shared" si="1702"/>
        <v>0</v>
      </c>
      <c r="BN716" s="611">
        <v>0</v>
      </c>
      <c r="BO716" s="611">
        <f>BP716+BR716+BS716+BQ716</f>
        <v>300000</v>
      </c>
      <c r="BP716" s="611">
        <f>BP705</f>
        <v>300000</v>
      </c>
      <c r="BQ716" s="611">
        <f t="shared" ref="BQ716:BS716" si="1703">BQ705</f>
        <v>0</v>
      </c>
      <c r="BR716" s="611">
        <f t="shared" si="1703"/>
        <v>0</v>
      </c>
      <c r="BS716" s="611">
        <f t="shared" si="1703"/>
        <v>0</v>
      </c>
      <c r="BT716" s="695">
        <v>0</v>
      </c>
      <c r="BU716" s="695">
        <v>0</v>
      </c>
      <c r="BV716" s="611">
        <f>BW716+BY716+BZ716+BX716</f>
        <v>0</v>
      </c>
      <c r="BW716" s="611">
        <f>BW705</f>
        <v>0</v>
      </c>
      <c r="BX716" s="611">
        <f t="shared" ref="BX716:BZ716" si="1704">BX705</f>
        <v>0</v>
      </c>
      <c r="BY716" s="611">
        <f t="shared" si="1704"/>
        <v>0</v>
      </c>
      <c r="BZ716" s="611">
        <f t="shared" si="1704"/>
        <v>0</v>
      </c>
      <c r="CA716" s="695">
        <f>CB716</f>
        <v>0</v>
      </c>
      <c r="CB716" s="695">
        <f>CB705</f>
        <v>0</v>
      </c>
      <c r="CC716" s="695">
        <v>0</v>
      </c>
      <c r="CD716" s="695">
        <v>0</v>
      </c>
      <c r="CE716" s="611">
        <f>CF716+CH716+CI716+CG716</f>
        <v>0</v>
      </c>
      <c r="CF716" s="611">
        <f>CF705</f>
        <v>0</v>
      </c>
      <c r="CG716" s="611">
        <f t="shared" ref="CG716:CI716" si="1705">CG705</f>
        <v>0</v>
      </c>
      <c r="CH716" s="611">
        <f t="shared" si="1705"/>
        <v>0</v>
      </c>
      <c r="CI716" s="611">
        <f t="shared" si="1705"/>
        <v>0</v>
      </c>
      <c r="CJ716" s="611">
        <v>0</v>
      </c>
      <c r="CK716" s="611">
        <f>CL716+CN716+CO716+CM716</f>
        <v>0</v>
      </c>
      <c r="CL716" s="611">
        <f>CL705</f>
        <v>0</v>
      </c>
      <c r="CM716" s="611">
        <f t="shared" ref="CM716:CO716" si="1706">CM705</f>
        <v>0</v>
      </c>
      <c r="CN716" s="611">
        <f t="shared" si="1706"/>
        <v>0</v>
      </c>
      <c r="CO716" s="611">
        <f t="shared" si="1706"/>
        <v>0</v>
      </c>
    </row>
    <row r="717" spans="2:93" s="62" customFormat="1" ht="63" customHeight="1" x14ac:dyDescent="0.25">
      <c r="B717" s="856" t="s">
        <v>188</v>
      </c>
      <c r="C717" s="856"/>
      <c r="D717" s="269">
        <f>H717</f>
        <v>1233898.5659299998</v>
      </c>
      <c r="E717" s="269">
        <f>E680+E549</f>
        <v>0</v>
      </c>
      <c r="F717" s="269">
        <f>F680+F549</f>
        <v>0</v>
      </c>
      <c r="G717" s="269">
        <f>G680+G549</f>
        <v>0</v>
      </c>
      <c r="H717" s="269">
        <f>H713</f>
        <v>1233898.5659299998</v>
      </c>
      <c r="I717" s="269">
        <f t="shared" si="1686"/>
        <v>17007.811989999998</v>
      </c>
      <c r="J717" s="605">
        <f t="shared" si="1687"/>
        <v>1.3783800759328273E-2</v>
      </c>
      <c r="K717" s="269">
        <f>K680+K549</f>
        <v>0</v>
      </c>
      <c r="L717" s="605">
        <v>0</v>
      </c>
      <c r="M717" s="269">
        <f>M680+M549</f>
        <v>0</v>
      </c>
      <c r="N717" s="144"/>
      <c r="O717" s="144">
        <f>O680+O549</f>
        <v>0</v>
      </c>
      <c r="P717" s="144"/>
      <c r="Q717" s="269">
        <f>Q713</f>
        <v>17007.811989999998</v>
      </c>
      <c r="R717" s="605">
        <f t="shared" si="1689"/>
        <v>1.3783800759328273E-2</v>
      </c>
      <c r="S717" s="269">
        <f t="shared" si="1680"/>
        <v>17007.811989999998</v>
      </c>
      <c r="T717" s="605">
        <f t="shared" si="1681"/>
        <v>1.3783800759328273E-2</v>
      </c>
      <c r="U717" s="269">
        <f>U680+U549</f>
        <v>0</v>
      </c>
      <c r="V717" s="605">
        <v>0</v>
      </c>
      <c r="W717" s="269">
        <f>W680+W549</f>
        <v>0</v>
      </c>
      <c r="X717" s="144"/>
      <c r="Y717" s="144"/>
      <c r="Z717" s="144"/>
      <c r="AA717" s="269">
        <f>AA713</f>
        <v>17007.811989999998</v>
      </c>
      <c r="AB717" s="605">
        <f t="shared" si="1683"/>
        <v>1.3783800759328273E-2</v>
      </c>
      <c r="AC717" s="269">
        <f t="shared" si="1690"/>
        <v>1221417.0511699996</v>
      </c>
      <c r="AD717" s="605">
        <f t="shared" si="1684"/>
        <v>0.98988448880269775</v>
      </c>
      <c r="AE717" s="269">
        <f>AE680+AE549</f>
        <v>0</v>
      </c>
      <c r="AF717" s="605">
        <v>0</v>
      </c>
      <c r="AG717" s="269">
        <f>AG680+AG549</f>
        <v>0</v>
      </c>
      <c r="AH717" s="605">
        <v>0</v>
      </c>
      <c r="AI717" s="144"/>
      <c r="AJ717" s="144"/>
      <c r="AK717" s="269">
        <f>AK713</f>
        <v>1221417.0511699996</v>
      </c>
      <c r="AL717" s="605">
        <f t="shared" si="1685"/>
        <v>0.98988448880269775</v>
      </c>
      <c r="AM717" s="144"/>
      <c r="AN717" s="144"/>
      <c r="AO717" s="144"/>
      <c r="AP717" s="144"/>
      <c r="AQ717" s="144"/>
      <c r="AR717" s="144"/>
      <c r="AS717" s="144"/>
      <c r="AT717" s="144"/>
      <c r="AU717" s="144">
        <f>AZ717-H717</f>
        <v>382995.36507000006</v>
      </c>
      <c r="AV717" s="144">
        <f>AZ717</f>
        <v>1616893.9309999999</v>
      </c>
      <c r="AW717" s="144">
        <f>AW680+AW549</f>
        <v>0</v>
      </c>
      <c r="AX717" s="144">
        <f>AX680+AX549</f>
        <v>0</v>
      </c>
      <c r="AY717" s="144">
        <f>AY680+AY549</f>
        <v>0</v>
      </c>
      <c r="AZ717" s="144">
        <f>AZ713+AZ716</f>
        <v>1616893.9309999999</v>
      </c>
      <c r="BA717" s="144">
        <f t="shared" si="1587"/>
        <v>-349333.69045999995</v>
      </c>
      <c r="BB717" s="144"/>
      <c r="BC717" s="144"/>
      <c r="BD717" s="144">
        <f>BD680+BD549+BD709</f>
        <v>-349333.69045999995</v>
      </c>
      <c r="BE717" s="144" t="e">
        <f>BE680+BE549</f>
        <v>#REF!</v>
      </c>
      <c r="BF717" s="144"/>
      <c r="BG717" s="144"/>
      <c r="BH717" s="144" t="e">
        <f>BH680+BH549+BH709</f>
        <v>#REF!</v>
      </c>
      <c r="BI717" s="144">
        <f>BI680+BI549</f>
        <v>946111.71262999997</v>
      </c>
      <c r="BJ717" s="144">
        <f>BJ680+BJ549</f>
        <v>0</v>
      </c>
      <c r="BK717" s="144">
        <f>BK680+BK549</f>
        <v>0</v>
      </c>
      <c r="BL717" s="144">
        <f>BL680+BL549</f>
        <v>0</v>
      </c>
      <c r="BM717" s="144">
        <f>BM713</f>
        <v>1053111.71263</v>
      </c>
      <c r="BN717" s="144">
        <f>BS717-BM717</f>
        <v>0</v>
      </c>
      <c r="BO717" s="144">
        <f>BS717</f>
        <v>1053111.71263</v>
      </c>
      <c r="BP717" s="144">
        <f>BP680+BP549</f>
        <v>0</v>
      </c>
      <c r="BQ717" s="144">
        <f>BQ680+BQ549</f>
        <v>0</v>
      </c>
      <c r="BR717" s="144">
        <f>BR680+BR549</f>
        <v>0</v>
      </c>
      <c r="BS717" s="144">
        <f>BS713</f>
        <v>1053111.71263</v>
      </c>
      <c r="BT717" s="269">
        <f>BT680+BT549</f>
        <v>0</v>
      </c>
      <c r="BU717" s="269">
        <f>BU680+BU549</f>
        <v>788248.13207000005</v>
      </c>
      <c r="BV717" s="144" t="e">
        <f>BV680+BV549+BV709+BX717</f>
        <v>#REF!</v>
      </c>
      <c r="BW717" s="144">
        <f>BW680+BW549</f>
        <v>0</v>
      </c>
      <c r="BX717" s="144">
        <f>BX680+BX549</f>
        <v>0</v>
      </c>
      <c r="BY717" s="144">
        <f>BY680+BY549</f>
        <v>0</v>
      </c>
      <c r="BZ717" s="144" t="e">
        <f>BZ680+BZ549</f>
        <v>#REF!</v>
      </c>
      <c r="CA717" s="144">
        <f t="shared" ref="CA717" si="1707">CB717+CC717+CD717</f>
        <v>-109000</v>
      </c>
      <c r="CB717" s="269">
        <f>CB680+CB549</f>
        <v>0</v>
      </c>
      <c r="CC717" s="269">
        <f>CC680+CC549</f>
        <v>0</v>
      </c>
      <c r="CD717" s="144">
        <f>CD680+CD549+CD709</f>
        <v>-109000</v>
      </c>
      <c r="CE717" s="144">
        <f>CI717</f>
        <v>1090000</v>
      </c>
      <c r="CF717" s="144">
        <f>CF680+CF549</f>
        <v>0</v>
      </c>
      <c r="CG717" s="144">
        <f>CG680+CG549</f>
        <v>0</v>
      </c>
      <c r="CH717" s="144">
        <f>CH680+CH549</f>
        <v>0</v>
      </c>
      <c r="CI717" s="144">
        <f>CI713</f>
        <v>1090000</v>
      </c>
      <c r="CJ717" s="144">
        <v>0</v>
      </c>
      <c r="CK717" s="144">
        <f>CO717</f>
        <v>1090000</v>
      </c>
      <c r="CL717" s="144">
        <f>CL680+CL549</f>
        <v>0</v>
      </c>
      <c r="CM717" s="144">
        <f>CM680+CM549</f>
        <v>0</v>
      </c>
      <c r="CN717" s="144">
        <f>CN680+CN549</f>
        <v>0</v>
      </c>
      <c r="CO717" s="144">
        <f>CO713</f>
        <v>1090000</v>
      </c>
    </row>
    <row r="718" spans="2:93" s="28" customFormat="1" ht="57.75" hidden="1" customHeight="1" x14ac:dyDescent="0.25">
      <c r="B718" s="863" t="s">
        <v>182</v>
      </c>
      <c r="C718" s="863"/>
      <c r="D718" s="863"/>
      <c r="E718" s="863"/>
      <c r="F718" s="863"/>
      <c r="G718" s="863"/>
      <c r="H718" s="863"/>
      <c r="I718" s="863"/>
      <c r="J718" s="863"/>
      <c r="K718" s="863"/>
      <c r="L718" s="863"/>
      <c r="M718" s="863"/>
      <c r="N718" s="863"/>
      <c r="O718" s="863"/>
      <c r="P718" s="863"/>
      <c r="Q718" s="863"/>
      <c r="R718" s="863"/>
      <c r="S718" s="863"/>
      <c r="T718" s="863"/>
      <c r="U718" s="863"/>
      <c r="V718" s="863"/>
      <c r="W718" s="863"/>
      <c r="X718" s="863"/>
      <c r="Y718" s="863"/>
      <c r="Z718" s="863"/>
      <c r="AA718" s="863"/>
      <c r="AB718" s="863"/>
      <c r="AC718" s="863"/>
      <c r="AD718" s="863"/>
      <c r="AE718" s="863"/>
      <c r="AF718" s="863"/>
      <c r="AG718" s="863"/>
      <c r="AH718" s="863"/>
      <c r="AI718" s="863"/>
      <c r="AJ718" s="863"/>
      <c r="AK718" s="863"/>
      <c r="AL718" s="863"/>
      <c r="AM718" s="863"/>
      <c r="AN718" s="863"/>
      <c r="AO718" s="863"/>
      <c r="AP718" s="863"/>
      <c r="AQ718" s="863"/>
      <c r="AR718" s="863"/>
      <c r="AS718" s="863"/>
      <c r="AT718" s="863"/>
      <c r="AU718" s="863"/>
      <c r="AV718" s="863"/>
      <c r="AW718" s="863"/>
      <c r="AX718" s="863"/>
      <c r="AY718" s="863"/>
      <c r="AZ718" s="863"/>
      <c r="BA718" s="863"/>
      <c r="BB718" s="863"/>
      <c r="BC718" s="863"/>
      <c r="BD718" s="863"/>
      <c r="BE718" s="863"/>
      <c r="BF718" s="863"/>
      <c r="BG718" s="863"/>
      <c r="BH718" s="863"/>
      <c r="BI718" s="863"/>
      <c r="BJ718" s="863"/>
      <c r="BK718" s="863"/>
      <c r="BL718" s="863"/>
      <c r="BM718" s="863"/>
      <c r="BN718" s="863"/>
      <c r="BO718" s="863"/>
      <c r="BP718" s="863"/>
      <c r="BQ718" s="863"/>
      <c r="BR718" s="863"/>
      <c r="BS718" s="863"/>
      <c r="BT718" s="863"/>
      <c r="BU718" s="863"/>
      <c r="BV718" s="863"/>
      <c r="BW718" s="863"/>
      <c r="BX718" s="863"/>
      <c r="BY718" s="863"/>
      <c r="BZ718" s="863"/>
      <c r="CA718" s="863"/>
      <c r="CB718" s="863"/>
      <c r="CC718" s="863"/>
      <c r="CD718" s="863"/>
      <c r="CE718" s="863"/>
      <c r="CF718" s="863"/>
      <c r="CG718" s="863"/>
      <c r="CH718" s="863"/>
      <c r="CI718" s="863"/>
      <c r="CJ718" s="78"/>
      <c r="CK718" s="180"/>
      <c r="CL718" s="27"/>
      <c r="CM718" s="27"/>
      <c r="CN718" s="27"/>
      <c r="CO718" s="27"/>
    </row>
    <row r="719" spans="2:93" s="406" customFormat="1" ht="71.25" customHeight="1" x14ac:dyDescent="0.25">
      <c r="B719" s="404" t="s">
        <v>340</v>
      </c>
      <c r="C719" s="535" t="s">
        <v>484</v>
      </c>
      <c r="D719" s="790">
        <f>E719+F719+G719+H719+0.1</f>
        <v>2618045.03523</v>
      </c>
      <c r="E719" s="790">
        <f>E720</f>
        <v>619303.37997999997</v>
      </c>
      <c r="F719" s="790">
        <f t="shared" ref="F719:H719" si="1708">F720</f>
        <v>630109.28177999984</v>
      </c>
      <c r="G719" s="790">
        <f t="shared" si="1708"/>
        <v>1368632.2734699999</v>
      </c>
      <c r="H719" s="790">
        <f t="shared" si="1708"/>
        <v>0</v>
      </c>
      <c r="I719" s="790">
        <f>K719+M719+O719+Q719</f>
        <v>262821.23221999995</v>
      </c>
      <c r="J719" s="578">
        <f>I719/D719</f>
        <v>0.1003883541663028</v>
      </c>
      <c r="K719" s="790">
        <f>K720</f>
        <v>2378.4679900000001</v>
      </c>
      <c r="L719" s="577">
        <f>K719/E719</f>
        <v>3.8405538656624341E-3</v>
      </c>
      <c r="M719" s="790">
        <f t="shared" ref="M719" si="1709">M720</f>
        <v>32028.09994</v>
      </c>
      <c r="N719" s="577">
        <f>M719/F719</f>
        <v>5.0829436839152108E-2</v>
      </c>
      <c r="O719" s="790">
        <f t="shared" ref="O719" si="1710">O720</f>
        <v>228414.66428999996</v>
      </c>
      <c r="P719" s="405"/>
      <c r="Q719" s="405"/>
      <c r="R719" s="405"/>
      <c r="S719" s="790">
        <f>U719+W719+Y719+AA719</f>
        <v>133421.02498999998</v>
      </c>
      <c r="T719" s="577">
        <f t="shared" si="1681"/>
        <v>5.0962081703945436E-2</v>
      </c>
      <c r="U719" s="405">
        <f>U721</f>
        <v>2378.4679900000001</v>
      </c>
      <c r="V719" s="405"/>
      <c r="W719" s="790">
        <f>W721</f>
        <v>32239.146059999999</v>
      </c>
      <c r="X719" s="578">
        <f>W719/F719</f>
        <v>5.1164372581415436E-2</v>
      </c>
      <c r="Y719" s="790">
        <f>Y720</f>
        <v>98803.410939999972</v>
      </c>
      <c r="Z719" s="578">
        <f>Y719/G719</f>
        <v>7.2191349608829544E-2</v>
      </c>
      <c r="AA719" s="405"/>
      <c r="AB719" s="405"/>
      <c r="AC719" s="790">
        <f>AE719+AG719+AI719+AK719</f>
        <v>1876624.99389</v>
      </c>
      <c r="AD719" s="578">
        <f t="shared" ref="AD719:AD725" si="1711">AC719/D719</f>
        <v>0.71680393906025197</v>
      </c>
      <c r="AE719" s="790">
        <f>AE720</f>
        <v>498737.94585000002</v>
      </c>
      <c r="AF719" s="578">
        <f t="shared" si="1635"/>
        <v>0.80532088467869567</v>
      </c>
      <c r="AG719" s="790">
        <f>AG721</f>
        <v>311497.21039999998</v>
      </c>
      <c r="AH719" s="578">
        <f t="shared" ref="AH719:AH780" si="1712">AG719/F719</f>
        <v>0.4943542642635726</v>
      </c>
      <c r="AI719" s="790">
        <f t="shared" ref="AI719" si="1713">AI720</f>
        <v>1066389.83764</v>
      </c>
      <c r="AJ719" s="578">
        <f>AI719/G719</f>
        <v>0.77916461441925444</v>
      </c>
      <c r="AK719" s="405"/>
      <c r="AL719" s="578"/>
      <c r="AM719" s="405"/>
      <c r="AN719" s="405"/>
      <c r="AO719" s="405"/>
      <c r="AP719" s="405"/>
      <c r="AQ719" s="405"/>
      <c r="AR719" s="405"/>
      <c r="AS719" s="405"/>
      <c r="AT719" s="405"/>
      <c r="AU719" s="405">
        <f>AV719-D719</f>
        <v>317603.50253999978</v>
      </c>
      <c r="AV719" s="405">
        <f>AW719+AX719+AY719+AZ719+0.1</f>
        <v>2935648.5377699998</v>
      </c>
      <c r="AW719" s="405">
        <f>AW720</f>
        <v>499303.37998000003</v>
      </c>
      <c r="AX719" s="405">
        <f t="shared" ref="AX719:AZ719" si="1714">AX720</f>
        <v>1070112.7843200001</v>
      </c>
      <c r="AY719" s="405">
        <f t="shared" si="1714"/>
        <v>1366232.2734699999</v>
      </c>
      <c r="AZ719" s="405">
        <f t="shared" si="1714"/>
        <v>0</v>
      </c>
      <c r="BA719" s="405">
        <f t="shared" ref="BA719:BH719" si="1715">BA721+BA758+BA763</f>
        <v>0</v>
      </c>
      <c r="BB719" s="405">
        <f t="shared" si="1715"/>
        <v>0</v>
      </c>
      <c r="BC719" s="405">
        <f t="shared" si="1715"/>
        <v>0</v>
      </c>
      <c r="BD719" s="405">
        <f t="shared" si="1715"/>
        <v>0</v>
      </c>
      <c r="BE719" s="405">
        <f t="shared" si="1715"/>
        <v>1987935.6534499999</v>
      </c>
      <c r="BF719" s="405">
        <f t="shared" si="1715"/>
        <v>619303.37997999997</v>
      </c>
      <c r="BG719" s="405">
        <f t="shared" si="1715"/>
        <v>1368632.2734699999</v>
      </c>
      <c r="BH719" s="405">
        <f t="shared" si="1715"/>
        <v>0</v>
      </c>
      <c r="BI719" s="405">
        <f>BJ719+BK719+BL719+BM719</f>
        <v>3417311.4618699998</v>
      </c>
      <c r="BJ719" s="405">
        <f>BJ720</f>
        <v>999943.5</v>
      </c>
      <c r="BK719" s="405">
        <f t="shared" ref="BK719" si="1716">BK720</f>
        <v>1073576.14142</v>
      </c>
      <c r="BL719" s="405">
        <f t="shared" ref="BL719" si="1717">BL720</f>
        <v>1343791.8204499998</v>
      </c>
      <c r="BM719" s="405">
        <f t="shared" ref="BM719" si="1718">BM720</f>
        <v>0</v>
      </c>
      <c r="BN719" s="405">
        <f>BO719-BI719</f>
        <v>-73328.384709999897</v>
      </c>
      <c r="BO719" s="405">
        <f>BP719+BQ719+BR719+BS719</f>
        <v>3343983.0771599999</v>
      </c>
      <c r="BP719" s="405">
        <f>BP720</f>
        <v>999943.5</v>
      </c>
      <c r="BQ719" s="405">
        <f t="shared" ref="BQ719:BS719" si="1719">BQ720</f>
        <v>1014257.69071</v>
      </c>
      <c r="BR719" s="405">
        <f t="shared" si="1719"/>
        <v>1329781.8864499999</v>
      </c>
      <c r="BS719" s="405">
        <f t="shared" si="1719"/>
        <v>0</v>
      </c>
      <c r="BT719" s="405">
        <f>BL719</f>
        <v>1343791.8204499998</v>
      </c>
      <c r="BU719" s="405">
        <f>BM719</f>
        <v>0</v>
      </c>
      <c r="BV719" s="405">
        <f>BW719+BX719+BY719+BZ719</f>
        <v>2331746.9246499999</v>
      </c>
      <c r="BW719" s="405">
        <f>BW720</f>
        <v>670000</v>
      </c>
      <c r="BX719" s="405">
        <f t="shared" ref="BX719" si="1720">BX720</f>
        <v>355000</v>
      </c>
      <c r="BY719" s="405">
        <f t="shared" ref="BY719" si="1721">BY720</f>
        <v>1306746.9246499999</v>
      </c>
      <c r="BZ719" s="405">
        <f t="shared" ref="BZ719" si="1722">BZ720</f>
        <v>0</v>
      </c>
      <c r="CA719" s="405">
        <f>CB719+CC719+CD719</f>
        <v>0</v>
      </c>
      <c r="CB719" s="405">
        <f>CB721</f>
        <v>0</v>
      </c>
      <c r="CC719" s="405"/>
      <c r="CD719" s="405"/>
      <c r="CE719" s="405">
        <f>CF719+CH719+CI719</f>
        <v>1976746.9246499999</v>
      </c>
      <c r="CF719" s="405">
        <f>CF721</f>
        <v>670000</v>
      </c>
      <c r="CG719" s="405"/>
      <c r="CH719" s="405">
        <f>BY719</f>
        <v>1306746.9246499999</v>
      </c>
      <c r="CI719" s="405">
        <f>BZ719</f>
        <v>0</v>
      </c>
      <c r="CJ719" s="405"/>
      <c r="CK719" s="405">
        <f>CL719+CM719+CN719+CO719</f>
        <v>2331746.9246499999</v>
      </c>
      <c r="CL719" s="405">
        <f>CL720</f>
        <v>670000</v>
      </c>
      <c r="CM719" s="405">
        <f t="shared" ref="CM719:CO719" si="1723">CM720</f>
        <v>355000</v>
      </c>
      <c r="CN719" s="405">
        <f t="shared" si="1723"/>
        <v>1306746.9246499999</v>
      </c>
      <c r="CO719" s="405">
        <f t="shared" si="1723"/>
        <v>0</v>
      </c>
    </row>
    <row r="720" spans="2:93" s="388" customFormat="1" ht="409.5" hidden="1" customHeight="1" x14ac:dyDescent="0.25">
      <c r="B720" s="376" t="s">
        <v>34</v>
      </c>
      <c r="C720" s="407" t="s">
        <v>378</v>
      </c>
      <c r="D720" s="379">
        <f>E720+F720+G720+H720</f>
        <v>2618044.9352299999</v>
      </c>
      <c r="E720" s="379">
        <f t="shared" ref="E720:BH720" si="1724">E721+E758+E763</f>
        <v>619303.37997999997</v>
      </c>
      <c r="F720" s="379">
        <f t="shared" si="1724"/>
        <v>630109.28177999984</v>
      </c>
      <c r="G720" s="379">
        <f t="shared" si="1724"/>
        <v>1368632.2734699999</v>
      </c>
      <c r="H720" s="379">
        <f t="shared" si="1724"/>
        <v>0</v>
      </c>
      <c r="I720" s="379"/>
      <c r="J720" s="378"/>
      <c r="K720" s="378">
        <f t="shared" ref="K720" si="1725">K721+K758+K763</f>
        <v>2378.4679900000001</v>
      </c>
      <c r="L720" s="378"/>
      <c r="M720" s="378">
        <f t="shared" ref="M720" si="1726">M721+M758+M763</f>
        <v>32028.09994</v>
      </c>
      <c r="N720" s="378"/>
      <c r="O720" s="378">
        <f t="shared" ref="O720" si="1727">O721+O758+O763</f>
        <v>228414.66428999996</v>
      </c>
      <c r="P720" s="378"/>
      <c r="Q720" s="378"/>
      <c r="R720" s="378"/>
      <c r="S720" s="584">
        <f t="shared" si="1680"/>
        <v>133421.02498999998</v>
      </c>
      <c r="T720" s="577">
        <f t="shared" si="1681"/>
        <v>5.0962083650515612E-2</v>
      </c>
      <c r="U720" s="378">
        <f>U721</f>
        <v>2378.4679900000001</v>
      </c>
      <c r="V720" s="378"/>
      <c r="W720" s="378">
        <f>W721</f>
        <v>32239.146059999999</v>
      </c>
      <c r="X720" s="688">
        <f>W720/F720</f>
        <v>5.1164372581415436E-2</v>
      </c>
      <c r="Y720" s="378">
        <f>Y763</f>
        <v>98803.410939999972</v>
      </c>
      <c r="Z720" s="688">
        <f>Y720/G720</f>
        <v>7.2191349608829544E-2</v>
      </c>
      <c r="AA720" s="378"/>
      <c r="AB720" s="378"/>
      <c r="AC720" s="583">
        <f>AE720+AG720+AI720</f>
        <v>1876624.99389</v>
      </c>
      <c r="AD720" s="378">
        <f t="shared" si="1711"/>
        <v>0.71680396643961164</v>
      </c>
      <c r="AE720" s="378">
        <f t="shared" ref="AE720" si="1728">AE721+AE758+AE763</f>
        <v>498737.94585000002</v>
      </c>
      <c r="AF720" s="580">
        <f t="shared" si="1635"/>
        <v>0.80532088467869567</v>
      </c>
      <c r="AG720" s="378">
        <f>AG721</f>
        <v>311497.21039999998</v>
      </c>
      <c r="AH720" s="580">
        <f t="shared" si="1712"/>
        <v>0.4943542642635726</v>
      </c>
      <c r="AI720" s="378">
        <f t="shared" ref="AI720" si="1729">AI721+AI758+AI763</f>
        <v>1066389.83764</v>
      </c>
      <c r="AJ720" s="580">
        <f>AI720/G720</f>
        <v>0.77916461441925444</v>
      </c>
      <c r="AK720" s="378"/>
      <c r="AL720" s="583"/>
      <c r="AM720" s="378"/>
      <c r="AN720" s="378"/>
      <c r="AO720" s="378"/>
      <c r="AP720" s="378"/>
      <c r="AQ720" s="378"/>
      <c r="AR720" s="378"/>
      <c r="AS720" s="378"/>
      <c r="AT720" s="378"/>
      <c r="AU720" s="378">
        <f t="shared" si="1724"/>
        <v>320003.50254000025</v>
      </c>
      <c r="AV720" s="564">
        <f>AW720+AX720+AY720+AZ720</f>
        <v>2935648.4377699997</v>
      </c>
      <c r="AW720" s="378">
        <f t="shared" ref="AW720:AZ720" si="1730">AW721+AW758+AW763</f>
        <v>499303.37998000003</v>
      </c>
      <c r="AX720" s="378">
        <f t="shared" si="1730"/>
        <v>1070112.7843200001</v>
      </c>
      <c r="AY720" s="378">
        <f t="shared" si="1730"/>
        <v>1366232.2734699999</v>
      </c>
      <c r="AZ720" s="378">
        <f t="shared" si="1730"/>
        <v>0</v>
      </c>
      <c r="BA720" s="378">
        <f t="shared" si="1724"/>
        <v>0</v>
      </c>
      <c r="BB720" s="378">
        <f t="shared" si="1724"/>
        <v>0</v>
      </c>
      <c r="BC720" s="378">
        <f t="shared" si="1724"/>
        <v>0</v>
      </c>
      <c r="BD720" s="378">
        <f t="shared" si="1724"/>
        <v>0</v>
      </c>
      <c r="BE720" s="378">
        <f t="shared" si="1724"/>
        <v>1987935.6534499999</v>
      </c>
      <c r="BF720" s="378">
        <f t="shared" si="1724"/>
        <v>619303.37997999997</v>
      </c>
      <c r="BG720" s="378">
        <f t="shared" si="1724"/>
        <v>1368632.2734699999</v>
      </c>
      <c r="BH720" s="378">
        <f t="shared" si="1724"/>
        <v>0</v>
      </c>
      <c r="BI720" s="497">
        <f>BJ720+BK720+BL720+BM720</f>
        <v>3417311.4618699998</v>
      </c>
      <c r="BJ720" s="378">
        <f>BJ721+BJ758+BJ763</f>
        <v>999943.5</v>
      </c>
      <c r="BK720" s="378">
        <f>BK721+BK758+BK763</f>
        <v>1073576.14142</v>
      </c>
      <c r="BL720" s="378">
        <f>BL721+BL758+BL763</f>
        <v>1343791.8204499998</v>
      </c>
      <c r="BM720" s="378">
        <f>BM721+BM758+BM763</f>
        <v>0</v>
      </c>
      <c r="BN720" s="378"/>
      <c r="BO720" s="497">
        <f>BP720+BQ720+BR720+BS720</f>
        <v>3343983.0771599999</v>
      </c>
      <c r="BP720" s="488">
        <f>BP721+BP758+BP763</f>
        <v>999943.5</v>
      </c>
      <c r="BQ720" s="378">
        <f>BQ721+BQ758+BQ763</f>
        <v>1014257.69071</v>
      </c>
      <c r="BR720" s="378">
        <f>BR721+BR758+BR763</f>
        <v>1329781.8864499999</v>
      </c>
      <c r="BS720" s="378">
        <f>BS721+BS758+BS763</f>
        <v>0</v>
      </c>
      <c r="BT720" s="378"/>
      <c r="BU720" s="378"/>
      <c r="BV720" s="497">
        <f>BW720+BX720+BY720+BZ720</f>
        <v>2331746.9246499999</v>
      </c>
      <c r="BW720" s="378">
        <f>BW721+BW758+BW763</f>
        <v>670000</v>
      </c>
      <c r="BX720" s="378">
        <f>BX721+BX758+BX763</f>
        <v>355000</v>
      </c>
      <c r="BY720" s="378">
        <f>BY721+BY758+BY763</f>
        <v>1306746.9246499999</v>
      </c>
      <c r="BZ720" s="378">
        <f>BZ721+BZ758+BZ763</f>
        <v>0</v>
      </c>
      <c r="CA720" s="378"/>
      <c r="CB720" s="379"/>
      <c r="CC720" s="379"/>
      <c r="CD720" s="387"/>
      <c r="CE720" s="378"/>
      <c r="CF720" s="379"/>
      <c r="CG720" s="379"/>
      <c r="CH720" s="379"/>
      <c r="CI720" s="387"/>
      <c r="CJ720" s="378"/>
      <c r="CK720" s="497">
        <f>CL720+CM720+CN720+CO720</f>
        <v>2331746.9246499999</v>
      </c>
      <c r="CL720" s="378">
        <f>CL721+CL758+CL763</f>
        <v>670000</v>
      </c>
      <c r="CM720" s="378">
        <f>CM721+CM758+CM763</f>
        <v>355000</v>
      </c>
      <c r="CN720" s="378">
        <f>CN721+CN758+CN763</f>
        <v>1306746.9246499999</v>
      </c>
      <c r="CO720" s="378">
        <f>CO721+CO758+CO763</f>
        <v>0</v>
      </c>
    </row>
    <row r="721" spans="1:12248" s="80" customFormat="1" ht="366" customHeight="1" x14ac:dyDescent="0.3">
      <c r="A721" s="411"/>
      <c r="B721" s="445" t="s">
        <v>34</v>
      </c>
      <c r="C721" s="444" t="s">
        <v>482</v>
      </c>
      <c r="D721" s="416">
        <f>E721+F721+G721+H721</f>
        <v>1249412.6617599998</v>
      </c>
      <c r="E721" s="416">
        <f>E722+E742</f>
        <v>619303.37997999997</v>
      </c>
      <c r="F721" s="416">
        <f>F722+F742</f>
        <v>630109.28177999984</v>
      </c>
      <c r="G721" s="416">
        <f>G722+G742</f>
        <v>0</v>
      </c>
      <c r="H721" s="416">
        <f>H722+H742</f>
        <v>0</v>
      </c>
      <c r="I721" s="416">
        <f>K721+M721+O721</f>
        <v>34406.567929999997</v>
      </c>
      <c r="J721" s="575">
        <f>I721/D721</f>
        <v>2.7538193731391183E-2</v>
      </c>
      <c r="K721" s="416">
        <f>K722+K742</f>
        <v>2378.4679900000001</v>
      </c>
      <c r="L721" s="575">
        <f>K721/E721</f>
        <v>3.8405538656624341E-3</v>
      </c>
      <c r="M721" s="416">
        <f>M722+M742</f>
        <v>32028.09994</v>
      </c>
      <c r="N721" s="575">
        <f>M721/F721</f>
        <v>5.0829436839152108E-2</v>
      </c>
      <c r="O721" s="417">
        <f>O722+O742</f>
        <v>0</v>
      </c>
      <c r="P721" s="417"/>
      <c r="Q721" s="417"/>
      <c r="R721" s="417"/>
      <c r="S721" s="416">
        <f>U721+W721+Y721+AA721</f>
        <v>34617.614049999996</v>
      </c>
      <c r="T721" s="575">
        <f t="shared" si="1681"/>
        <v>2.7707109996176513E-2</v>
      </c>
      <c r="U721" s="417">
        <f>U722+U742</f>
        <v>2378.4679900000001</v>
      </c>
      <c r="V721" s="417"/>
      <c r="W721" s="416">
        <f>W722</f>
        <v>32239.146059999999</v>
      </c>
      <c r="X721" s="575">
        <f>W721/F721</f>
        <v>5.1164372581415436E-2</v>
      </c>
      <c r="Y721" s="417">
        <f>Y722</f>
        <v>0</v>
      </c>
      <c r="Z721" s="417"/>
      <c r="AA721" s="417"/>
      <c r="AB721" s="417"/>
      <c r="AC721" s="416">
        <f>AE721+AG721+AI721+AK721</f>
        <v>810235.15625</v>
      </c>
      <c r="AD721" s="575">
        <f t="shared" si="1711"/>
        <v>0.64849283271121383</v>
      </c>
      <c r="AE721" s="417">
        <f>AE722+AE742</f>
        <v>498737.94585000002</v>
      </c>
      <c r="AF721" s="575">
        <f t="shared" si="1635"/>
        <v>0.80532088467869567</v>
      </c>
      <c r="AG721" s="417">
        <f>AG722</f>
        <v>311497.21039999998</v>
      </c>
      <c r="AH721" s="575">
        <f t="shared" si="1712"/>
        <v>0.4943542642635726</v>
      </c>
      <c r="AI721" s="417"/>
      <c r="AJ721" s="417"/>
      <c r="AK721" s="417"/>
      <c r="AL721" s="575"/>
      <c r="AM721" s="417"/>
      <c r="AN721" s="417"/>
      <c r="AO721" s="417"/>
      <c r="AP721" s="417"/>
      <c r="AQ721" s="417"/>
      <c r="AR721" s="417"/>
      <c r="AS721" s="417"/>
      <c r="AT721" s="417"/>
      <c r="AU721" s="417">
        <f>AV721-D721</f>
        <v>320003.50254000025</v>
      </c>
      <c r="AV721" s="417">
        <f>AW721+AX721+AY721+AZ721</f>
        <v>1569416.1643000001</v>
      </c>
      <c r="AW721" s="417">
        <v>499303.37998000003</v>
      </c>
      <c r="AX721" s="417">
        <f t="shared" ref="AX721:AZ721" si="1731">AX722+AX742</f>
        <v>1070112.7843200001</v>
      </c>
      <c r="AY721" s="417">
        <f t="shared" si="1731"/>
        <v>0</v>
      </c>
      <c r="AZ721" s="417">
        <f t="shared" si="1731"/>
        <v>0</v>
      </c>
      <c r="BA721" s="417">
        <f t="shared" ref="BA721:BA775" si="1732">BB721+BC721+BD721</f>
        <v>0</v>
      </c>
      <c r="BB721" s="417"/>
      <c r="BC721" s="417"/>
      <c r="BD721" s="417"/>
      <c r="BE721" s="417">
        <f t="shared" ref="BE721:BE778" si="1733">BF721+BG721+BH721</f>
        <v>619303.37997999997</v>
      </c>
      <c r="BF721" s="417">
        <f t="shared" ref="BF721:BF739" si="1734">E721</f>
        <v>619303.37997999997</v>
      </c>
      <c r="BG721" s="417">
        <f t="shared" ref="BG721:BG739" si="1735">G721</f>
        <v>0</v>
      </c>
      <c r="BH721" s="417">
        <f t="shared" ref="BH721:BH739" si="1736">H721</f>
        <v>0</v>
      </c>
      <c r="BI721" s="417">
        <f>BJ721+BK721+BL721+BM721</f>
        <v>2073519.64142</v>
      </c>
      <c r="BJ721" s="417">
        <f>BJ722+BJ742</f>
        <v>999943.5</v>
      </c>
      <c r="BK721" s="417">
        <f>BK722+BK742</f>
        <v>1073576.14142</v>
      </c>
      <c r="BL721" s="417">
        <f>BL722+BL742</f>
        <v>0</v>
      </c>
      <c r="BM721" s="417">
        <f>BM722+BM742</f>
        <v>0</v>
      </c>
      <c r="BN721" s="417">
        <f>BO721-BI721</f>
        <v>-59318.450710000005</v>
      </c>
      <c r="BO721" s="417">
        <f>BP721+BQ721+BR721+BS721</f>
        <v>2014201.19071</v>
      </c>
      <c r="BP721" s="417">
        <f>BP722+BP742</f>
        <v>999943.5</v>
      </c>
      <c r="BQ721" s="417">
        <f>BQ722+BQ742</f>
        <v>1014257.69071</v>
      </c>
      <c r="BR721" s="417">
        <f>BR722+BR742</f>
        <v>0</v>
      </c>
      <c r="BS721" s="417">
        <f>BS722+BS742</f>
        <v>0</v>
      </c>
      <c r="BT721" s="417">
        <f t="shared" ref="BT721:BT780" si="1737">BL721</f>
        <v>0</v>
      </c>
      <c r="BU721" s="417">
        <f t="shared" ref="BU721:BU780" si="1738">BM721</f>
        <v>0</v>
      </c>
      <c r="BV721" s="417">
        <f>BW721+BX721+BY721+BZ721</f>
        <v>1025000</v>
      </c>
      <c r="BW721" s="417">
        <f>BW722+BW742</f>
        <v>670000</v>
      </c>
      <c r="BX721" s="417">
        <f>BX722+BX742</f>
        <v>355000</v>
      </c>
      <c r="BY721" s="417">
        <f>BY722+BY742</f>
        <v>0</v>
      </c>
      <c r="BZ721" s="417">
        <f>BZ722+BZ742</f>
        <v>0</v>
      </c>
      <c r="CA721" s="417">
        <f t="shared" ref="CA721:CA769" si="1739">CB721+CC721+CD721</f>
        <v>0</v>
      </c>
      <c r="CB721" s="417">
        <v>0</v>
      </c>
      <c r="CC721" s="417"/>
      <c r="CD721" s="417"/>
      <c r="CE721" s="417">
        <f>CF721+CG721+CH721+CI721</f>
        <v>1025000</v>
      </c>
      <c r="CF721" s="417">
        <f>BW721</f>
        <v>670000</v>
      </c>
      <c r="CG721" s="417">
        <f>BX721</f>
        <v>355000</v>
      </c>
      <c r="CH721" s="417">
        <f t="shared" ref="CH721:CH769" si="1740">BY721</f>
        <v>0</v>
      </c>
      <c r="CI721" s="417">
        <f t="shared" ref="CI721:CI769" si="1741">BZ721</f>
        <v>0</v>
      </c>
      <c r="CJ721" s="417"/>
      <c r="CK721" s="417">
        <f>CL721+CM721+CN721+CO721</f>
        <v>1025000</v>
      </c>
      <c r="CL721" s="417">
        <f>CL722+CL742</f>
        <v>670000</v>
      </c>
      <c r="CM721" s="417">
        <f>CM722+CM742</f>
        <v>355000</v>
      </c>
      <c r="CN721" s="417">
        <f>CN722+CN742</f>
        <v>0</v>
      </c>
      <c r="CO721" s="411">
        <f>CO722+CO742</f>
        <v>0</v>
      </c>
      <c r="CP721" s="417"/>
      <c r="CQ721" s="417"/>
      <c r="CR721" s="417"/>
      <c r="CS721" s="417"/>
      <c r="CT721" s="417"/>
      <c r="CU721" s="417"/>
      <c r="CV721" s="417"/>
      <c r="CW721" s="417"/>
      <c r="CX721" s="417"/>
      <c r="CY721" s="417"/>
      <c r="CZ721" s="417"/>
      <c r="DA721" s="417"/>
      <c r="DB721" s="417"/>
      <c r="DC721" s="418"/>
      <c r="DD721" s="418"/>
      <c r="DE721" s="418"/>
      <c r="DF721" s="418"/>
      <c r="DG721" s="416"/>
      <c r="DH721" s="416"/>
      <c r="DI721" s="416"/>
      <c r="DJ721" s="416"/>
      <c r="DK721" s="416"/>
      <c r="DL721" s="416"/>
      <c r="DM721" s="416"/>
      <c r="DN721" s="416"/>
      <c r="DO721" s="416"/>
      <c r="DP721" s="416"/>
      <c r="DQ721" s="416"/>
      <c r="DR721" s="416"/>
      <c r="DS721" s="416"/>
      <c r="DT721" s="416"/>
      <c r="DU721" s="416"/>
      <c r="DV721" s="416"/>
      <c r="DW721" s="416"/>
      <c r="DX721" s="416"/>
      <c r="DY721" s="416"/>
      <c r="DZ721" s="417"/>
      <c r="EA721" s="417"/>
      <c r="EB721" s="417"/>
      <c r="EC721" s="417"/>
      <c r="ED721" s="417"/>
      <c r="EE721" s="417"/>
      <c r="EF721" s="417"/>
      <c r="EG721" s="417"/>
      <c r="EH721" s="417"/>
      <c r="EI721" s="417"/>
      <c r="EJ721" s="417"/>
      <c r="EK721" s="417"/>
      <c r="EL721" s="417"/>
      <c r="EM721" s="417"/>
      <c r="EN721" s="417"/>
      <c r="EO721" s="417"/>
      <c r="EP721" s="417"/>
      <c r="EQ721" s="417"/>
      <c r="ER721" s="417"/>
      <c r="ES721" s="417"/>
      <c r="ET721" s="417"/>
      <c r="EU721" s="417"/>
      <c r="EV721" s="417"/>
      <c r="EW721" s="417"/>
      <c r="EX721" s="418"/>
      <c r="EY721" s="418"/>
      <c r="EZ721" s="418"/>
      <c r="FA721" s="418"/>
      <c r="FB721" s="418"/>
      <c r="FC721" s="417"/>
      <c r="FD721" s="417"/>
      <c r="FE721" s="418"/>
      <c r="FF721" s="418"/>
      <c r="FG721" s="417"/>
      <c r="FH721" s="417"/>
      <c r="FI721" s="418"/>
      <c r="FJ721" s="418"/>
      <c r="FK721" s="417"/>
      <c r="FL721" s="417"/>
      <c r="FM721" s="417"/>
      <c r="FN721" s="417"/>
      <c r="FO721" s="417"/>
      <c r="FP721" s="417"/>
      <c r="FQ721" s="417"/>
      <c r="FR721" s="418"/>
      <c r="FS721" s="418"/>
      <c r="FT721" s="417"/>
      <c r="FU721" s="417"/>
      <c r="FV721" s="418"/>
      <c r="FW721" s="418"/>
      <c r="FX721" s="417"/>
      <c r="FY721" s="417"/>
      <c r="FZ721" s="417"/>
      <c r="GA721" s="417"/>
      <c r="GB721" s="417"/>
      <c r="GC721" s="411"/>
      <c r="GD721" s="443"/>
      <c r="GE721" s="417"/>
      <c r="GF721" s="417"/>
      <c r="GG721" s="417"/>
      <c r="GH721" s="417"/>
      <c r="GI721" s="417"/>
      <c r="GJ721" s="417"/>
      <c r="GK721" s="417"/>
      <c r="GL721" s="416"/>
      <c r="GM721" s="416"/>
      <c r="GN721" s="416"/>
      <c r="GO721" s="416"/>
      <c r="GP721" s="416"/>
      <c r="GQ721" s="416"/>
      <c r="GR721" s="416"/>
      <c r="GS721" s="416"/>
      <c r="GT721" s="416"/>
      <c r="GU721" s="416"/>
      <c r="GV721" s="416"/>
      <c r="GW721" s="416"/>
      <c r="GX721" s="416"/>
      <c r="GY721" s="416"/>
      <c r="GZ721" s="416"/>
      <c r="HA721" s="416"/>
      <c r="HB721" s="416"/>
      <c r="HC721" s="416"/>
      <c r="HD721" s="416"/>
      <c r="HE721" s="416"/>
      <c r="HF721" s="416"/>
      <c r="HG721" s="416"/>
      <c r="HH721" s="416"/>
      <c r="HI721" s="416"/>
      <c r="HJ721" s="416"/>
      <c r="HK721" s="416"/>
      <c r="HL721" s="416"/>
      <c r="HM721" s="416"/>
      <c r="HN721" s="416"/>
      <c r="HO721" s="416"/>
      <c r="HP721" s="416"/>
      <c r="HQ721" s="416"/>
      <c r="HR721" s="416"/>
      <c r="HS721" s="416"/>
      <c r="HT721" s="416"/>
      <c r="HU721" s="416"/>
      <c r="HV721" s="416"/>
      <c r="HW721" s="416"/>
      <c r="HX721" s="416"/>
      <c r="HY721" s="416"/>
      <c r="HZ721" s="416"/>
      <c r="IA721" s="416"/>
      <c r="IB721" s="416"/>
      <c r="IC721" s="416"/>
      <c r="ID721" s="417"/>
      <c r="IE721" s="417"/>
      <c r="IF721" s="417"/>
      <c r="IG721" s="417"/>
      <c r="IH721" s="417"/>
      <c r="II721" s="417"/>
      <c r="IJ721" s="417"/>
      <c r="IK721" s="417"/>
      <c r="IL721" s="417"/>
      <c r="IM721" s="417"/>
      <c r="IN721" s="417"/>
      <c r="IO721" s="417"/>
      <c r="IP721" s="417"/>
      <c r="IQ721" s="417"/>
      <c r="IR721" s="417"/>
      <c r="IS721" s="417"/>
      <c r="IT721" s="417"/>
      <c r="IU721" s="417"/>
      <c r="IV721" s="417"/>
      <c r="IW721" s="417"/>
      <c r="IX721" s="417"/>
      <c r="IY721" s="417"/>
      <c r="IZ721" s="417"/>
      <c r="JA721" s="417"/>
      <c r="JB721" s="418"/>
      <c r="JC721" s="418"/>
      <c r="JD721" s="418"/>
      <c r="JE721" s="418"/>
      <c r="JF721" s="418"/>
      <c r="JG721" s="417"/>
      <c r="JH721" s="417"/>
      <c r="JI721" s="418"/>
      <c r="JJ721" s="418"/>
      <c r="JK721" s="417"/>
      <c r="JL721" s="417"/>
      <c r="JM721" s="418"/>
      <c r="JN721" s="418"/>
      <c r="JO721" s="417"/>
      <c r="JP721" s="417"/>
      <c r="JQ721" s="417"/>
      <c r="JR721" s="417"/>
      <c r="JS721" s="417"/>
      <c r="JT721" s="417"/>
      <c r="JU721" s="417"/>
      <c r="JV721" s="418"/>
      <c r="JW721" s="418"/>
      <c r="JX721" s="417"/>
      <c r="JY721" s="417"/>
      <c r="JZ721" s="418"/>
      <c r="KA721" s="418"/>
      <c r="KB721" s="417"/>
      <c r="KC721" s="417"/>
      <c r="KD721" s="417"/>
      <c r="KE721" s="417"/>
      <c r="KF721" s="417"/>
      <c r="KG721" s="411"/>
      <c r="KH721" s="443"/>
      <c r="KI721" s="417"/>
      <c r="KJ721" s="417"/>
      <c r="KK721" s="417"/>
      <c r="KL721" s="417"/>
      <c r="KM721" s="417"/>
      <c r="KN721" s="417"/>
      <c r="KO721" s="417"/>
      <c r="KP721" s="416"/>
      <c r="KQ721" s="416"/>
      <c r="KR721" s="416"/>
      <c r="KS721" s="416"/>
      <c r="KT721" s="416"/>
      <c r="KU721" s="416"/>
      <c r="KV721" s="416"/>
      <c r="KW721" s="416"/>
      <c r="KX721" s="416"/>
      <c r="KY721" s="416"/>
      <c r="KZ721" s="416"/>
      <c r="LA721" s="416"/>
      <c r="LB721" s="416"/>
      <c r="LC721" s="416"/>
      <c r="LD721" s="416"/>
      <c r="LE721" s="416"/>
      <c r="LF721" s="416"/>
      <c r="LG721" s="416"/>
      <c r="LH721" s="416"/>
      <c r="LI721" s="416"/>
      <c r="LJ721" s="416"/>
      <c r="LK721" s="416"/>
      <c r="LL721" s="416"/>
      <c r="LM721" s="416"/>
      <c r="LN721" s="416"/>
      <c r="LO721" s="416"/>
      <c r="LP721" s="416"/>
      <c r="LQ721" s="416"/>
      <c r="LR721" s="416"/>
      <c r="LS721" s="416"/>
      <c r="LT721" s="416"/>
      <c r="LU721" s="416"/>
      <c r="LV721" s="416"/>
      <c r="LW721" s="416"/>
      <c r="LX721" s="416"/>
      <c r="LY721" s="416"/>
      <c r="LZ721" s="416"/>
      <c r="MA721" s="416"/>
      <c r="MB721" s="416"/>
      <c r="MC721" s="416"/>
      <c r="MD721" s="416"/>
      <c r="ME721" s="416"/>
      <c r="MF721" s="416"/>
      <c r="MG721" s="416"/>
      <c r="MH721" s="417"/>
      <c r="MI721" s="417"/>
      <c r="MJ721" s="417"/>
      <c r="MK721" s="417"/>
      <c r="ML721" s="417"/>
      <c r="MM721" s="417"/>
      <c r="MN721" s="417"/>
      <c r="MO721" s="417"/>
      <c r="MP721" s="417"/>
      <c r="MQ721" s="417"/>
      <c r="MR721" s="417"/>
      <c r="MS721" s="417"/>
      <c r="MT721" s="417"/>
      <c r="MU721" s="417"/>
      <c r="MV721" s="417"/>
      <c r="MW721" s="417"/>
      <c r="MX721" s="417"/>
      <c r="MY721" s="417"/>
      <c r="MZ721" s="417"/>
      <c r="NA721" s="417"/>
      <c r="NB721" s="417"/>
      <c r="NC721" s="417"/>
      <c r="ND721" s="417"/>
      <c r="NE721" s="417"/>
      <c r="NF721" s="418"/>
      <c r="NG721" s="418"/>
      <c r="NH721" s="418"/>
      <c r="NI721" s="418"/>
      <c r="NJ721" s="418"/>
      <c r="NK721" s="417"/>
      <c r="NL721" s="417"/>
      <c r="NM721" s="418"/>
      <c r="NN721" s="418"/>
      <c r="NO721" s="417"/>
      <c r="NP721" s="417"/>
      <c r="NQ721" s="418"/>
      <c r="NR721" s="418"/>
      <c r="NS721" s="417"/>
      <c r="NT721" s="417"/>
      <c r="NU721" s="417"/>
      <c r="NV721" s="417"/>
      <c r="NW721" s="417"/>
      <c r="NX721" s="417"/>
      <c r="NY721" s="417"/>
      <c r="NZ721" s="418"/>
      <c r="OA721" s="418"/>
      <c r="OB721" s="417"/>
      <c r="OC721" s="417"/>
      <c r="OD721" s="418"/>
      <c r="OE721" s="418"/>
      <c r="OF721" s="417"/>
      <c r="OG721" s="417"/>
      <c r="OH721" s="417"/>
      <c r="OI721" s="417"/>
      <c r="OJ721" s="417"/>
      <c r="OK721" s="411"/>
      <c r="OL721" s="443"/>
      <c r="OM721" s="417"/>
      <c r="ON721" s="417"/>
      <c r="OO721" s="417"/>
      <c r="OP721" s="417"/>
      <c r="OQ721" s="417"/>
      <c r="OR721" s="417"/>
      <c r="OS721" s="417"/>
      <c r="OT721" s="416"/>
      <c r="OU721" s="416"/>
      <c r="OV721" s="416"/>
      <c r="OW721" s="416"/>
      <c r="OX721" s="416"/>
      <c r="OY721" s="416"/>
      <c r="OZ721" s="416"/>
      <c r="PA721" s="416"/>
      <c r="PB721" s="416"/>
      <c r="PC721" s="416"/>
      <c r="PD721" s="416"/>
      <c r="PE721" s="416"/>
      <c r="PF721" s="416"/>
      <c r="PG721" s="416"/>
      <c r="PH721" s="416"/>
      <c r="PI721" s="416"/>
      <c r="PJ721" s="416"/>
      <c r="PK721" s="416"/>
      <c r="PL721" s="416"/>
      <c r="PM721" s="416"/>
      <c r="PN721" s="416"/>
      <c r="PO721" s="416"/>
      <c r="PP721" s="416"/>
      <c r="PQ721" s="416"/>
      <c r="PR721" s="416"/>
      <c r="PS721" s="416"/>
      <c r="PT721" s="416"/>
      <c r="PU721" s="416"/>
      <c r="PV721" s="416"/>
      <c r="PW721" s="416"/>
      <c r="PX721" s="416"/>
      <c r="PY721" s="416"/>
      <c r="PZ721" s="416"/>
      <c r="QA721" s="416"/>
      <c r="QB721" s="416"/>
      <c r="QC721" s="416"/>
      <c r="QD721" s="416"/>
      <c r="QE721" s="416"/>
      <c r="QF721" s="416"/>
      <c r="QG721" s="416"/>
      <c r="QH721" s="416"/>
      <c r="QI721" s="416"/>
      <c r="QJ721" s="416"/>
      <c r="QK721" s="416"/>
      <c r="QL721" s="417"/>
      <c r="QM721" s="417"/>
      <c r="QN721" s="417"/>
      <c r="QO721" s="417"/>
      <c r="QP721" s="417"/>
      <c r="QQ721" s="417"/>
      <c r="QR721" s="417"/>
      <c r="QS721" s="417"/>
      <c r="QT721" s="417"/>
      <c r="QU721" s="417"/>
      <c r="QV721" s="417"/>
      <c r="QW721" s="417"/>
      <c r="QX721" s="417"/>
      <c r="QY721" s="417"/>
      <c r="QZ721" s="417"/>
      <c r="RA721" s="417"/>
      <c r="RB721" s="417"/>
      <c r="RC721" s="417"/>
      <c r="RD721" s="417"/>
      <c r="RE721" s="417"/>
      <c r="RF721" s="417"/>
      <c r="RG721" s="417"/>
      <c r="RH721" s="417"/>
      <c r="RI721" s="417"/>
      <c r="RJ721" s="418"/>
      <c r="RK721" s="418"/>
      <c r="RL721" s="418"/>
      <c r="RM721" s="418"/>
      <c r="RN721" s="418"/>
      <c r="RO721" s="417"/>
      <c r="RP721" s="417"/>
      <c r="RQ721" s="418"/>
      <c r="RR721" s="418"/>
      <c r="RS721" s="417"/>
      <c r="RT721" s="417"/>
      <c r="RU721" s="418"/>
      <c r="RV721" s="418"/>
      <c r="RW721" s="417"/>
      <c r="RX721" s="417"/>
      <c r="RY721" s="417"/>
      <c r="RZ721" s="417"/>
      <c r="SA721" s="417"/>
      <c r="SB721" s="417"/>
      <c r="SC721" s="417"/>
      <c r="SD721" s="418"/>
      <c r="SE721" s="418"/>
      <c r="SF721" s="417"/>
      <c r="SG721" s="417"/>
      <c r="SH721" s="418"/>
      <c r="SI721" s="418"/>
      <c r="SJ721" s="417"/>
      <c r="SK721" s="417"/>
      <c r="SL721" s="417"/>
      <c r="SM721" s="417"/>
      <c r="SN721" s="417"/>
      <c r="SO721" s="411"/>
      <c r="SP721" s="443"/>
      <c r="SQ721" s="417"/>
      <c r="SR721" s="417"/>
      <c r="SS721" s="417"/>
      <c r="ST721" s="417"/>
      <c r="SU721" s="417"/>
      <c r="SV721" s="417"/>
      <c r="SW721" s="417"/>
      <c r="SX721" s="416"/>
      <c r="SY721" s="416"/>
      <c r="SZ721" s="416"/>
      <c r="TA721" s="416"/>
      <c r="TB721" s="416"/>
      <c r="TC721" s="416"/>
      <c r="TD721" s="416"/>
      <c r="TE721" s="416"/>
      <c r="TF721" s="416"/>
      <c r="TG721" s="416"/>
      <c r="TH721" s="416"/>
      <c r="TI721" s="416"/>
      <c r="TJ721" s="416"/>
      <c r="TK721" s="416"/>
      <c r="TL721" s="416"/>
      <c r="TM721" s="416"/>
      <c r="TN721" s="416"/>
      <c r="TO721" s="416"/>
      <c r="TP721" s="416"/>
      <c r="TQ721" s="416"/>
      <c r="TR721" s="416"/>
      <c r="TS721" s="416"/>
      <c r="TT721" s="416"/>
      <c r="TU721" s="416"/>
      <c r="TV721" s="416"/>
      <c r="TW721" s="416"/>
      <c r="TX721" s="416"/>
      <c r="TY721" s="416"/>
      <c r="TZ721" s="416"/>
      <c r="UA721" s="416"/>
      <c r="UB721" s="416"/>
      <c r="UC721" s="416"/>
      <c r="UD721" s="416"/>
      <c r="UE721" s="416"/>
      <c r="UF721" s="416"/>
      <c r="UG721" s="416"/>
      <c r="UH721" s="416"/>
      <c r="UI721" s="416"/>
      <c r="UJ721" s="416"/>
      <c r="UK721" s="416"/>
      <c r="UL721" s="416"/>
      <c r="UM721" s="416"/>
      <c r="UN721" s="416"/>
      <c r="UO721" s="416"/>
      <c r="UP721" s="417"/>
      <c r="UQ721" s="417"/>
      <c r="UR721" s="417"/>
      <c r="US721" s="417"/>
      <c r="UT721" s="417"/>
      <c r="UU721" s="417"/>
      <c r="UV721" s="417"/>
      <c r="UW721" s="417"/>
      <c r="UX721" s="417"/>
      <c r="UY721" s="417"/>
      <c r="UZ721" s="417"/>
      <c r="VA721" s="417"/>
      <c r="VB721" s="417"/>
      <c r="VC721" s="417"/>
      <c r="VD721" s="417"/>
      <c r="VE721" s="417"/>
      <c r="VF721" s="417"/>
      <c r="VG721" s="417"/>
      <c r="VH721" s="417"/>
      <c r="VI721" s="417"/>
      <c r="VJ721" s="417"/>
      <c r="VK721" s="417"/>
      <c r="VL721" s="417"/>
      <c r="VM721" s="417"/>
      <c r="VN721" s="418"/>
      <c r="VO721" s="418"/>
      <c r="VP721" s="418"/>
      <c r="VQ721" s="418"/>
      <c r="VR721" s="418"/>
      <c r="VS721" s="417"/>
      <c r="VT721" s="417"/>
      <c r="VU721" s="418"/>
      <c r="VV721" s="418"/>
      <c r="VW721" s="417"/>
      <c r="VX721" s="417"/>
      <c r="VY721" s="418"/>
      <c r="VZ721" s="418"/>
      <c r="WA721" s="417"/>
      <c r="WB721" s="417"/>
      <c r="WC721" s="417"/>
      <c r="WD721" s="417"/>
      <c r="WE721" s="417"/>
      <c r="WF721" s="417"/>
      <c r="WG721" s="417"/>
      <c r="WH721" s="418"/>
      <c r="WI721" s="418"/>
      <c r="WJ721" s="417"/>
      <c r="WK721" s="417"/>
      <c r="WL721" s="418"/>
      <c r="WM721" s="418"/>
      <c r="WN721" s="417"/>
      <c r="WO721" s="417"/>
      <c r="WP721" s="417"/>
      <c r="WQ721" s="417"/>
      <c r="WR721" s="417"/>
      <c r="WS721" s="411"/>
      <c r="WT721" s="443"/>
      <c r="WU721" s="417"/>
      <c r="WV721" s="417"/>
      <c r="WW721" s="417"/>
      <c r="WX721" s="417"/>
      <c r="WY721" s="417"/>
      <c r="WZ721" s="417"/>
      <c r="XA721" s="417"/>
      <c r="XB721" s="416"/>
      <c r="XC721" s="416"/>
      <c r="XD721" s="416"/>
      <c r="XE721" s="416"/>
      <c r="XF721" s="416"/>
      <c r="XG721" s="416"/>
      <c r="XH721" s="416"/>
      <c r="XI721" s="416"/>
      <c r="XJ721" s="416"/>
      <c r="XK721" s="416"/>
      <c r="XL721" s="416"/>
      <c r="XM721" s="416"/>
      <c r="XN721" s="416"/>
      <c r="XO721" s="416"/>
      <c r="XP721" s="416"/>
      <c r="XQ721" s="416"/>
      <c r="XR721" s="416"/>
      <c r="XS721" s="416"/>
      <c r="XT721" s="416"/>
      <c r="XU721" s="416"/>
      <c r="XV721" s="416"/>
      <c r="XW721" s="416"/>
      <c r="XX721" s="416"/>
      <c r="XY721" s="416"/>
      <c r="XZ721" s="416"/>
      <c r="YA721" s="416"/>
      <c r="YB721" s="416"/>
      <c r="YC721" s="416"/>
      <c r="YD721" s="416"/>
      <c r="YE721" s="416"/>
      <c r="YF721" s="416"/>
      <c r="YG721" s="416"/>
      <c r="YH721" s="416"/>
      <c r="YI721" s="416"/>
      <c r="YJ721" s="416"/>
      <c r="YK721" s="416"/>
      <c r="YL721" s="416"/>
      <c r="YM721" s="416"/>
      <c r="YN721" s="416"/>
      <c r="YO721" s="416"/>
      <c r="YP721" s="416"/>
      <c r="YQ721" s="416"/>
      <c r="YR721" s="416"/>
      <c r="YS721" s="416"/>
      <c r="YT721" s="417"/>
      <c r="YU721" s="417"/>
      <c r="YV721" s="417"/>
      <c r="YW721" s="417"/>
      <c r="YX721" s="417"/>
      <c r="YY721" s="417"/>
      <c r="YZ721" s="417"/>
      <c r="ZA721" s="417"/>
      <c r="ZB721" s="417"/>
      <c r="ZC721" s="417"/>
      <c r="ZD721" s="417"/>
      <c r="ZE721" s="417"/>
      <c r="ZF721" s="417"/>
      <c r="ZG721" s="417"/>
      <c r="ZH721" s="417"/>
      <c r="ZI721" s="417"/>
      <c r="ZJ721" s="417"/>
      <c r="ZK721" s="417"/>
      <c r="ZL721" s="417"/>
      <c r="ZM721" s="417"/>
      <c r="ZN721" s="417"/>
      <c r="ZO721" s="417"/>
      <c r="ZP721" s="417"/>
      <c r="ZQ721" s="417"/>
      <c r="ZR721" s="418"/>
      <c r="ZS721" s="418"/>
      <c r="ZT721" s="418"/>
      <c r="ZU721" s="418"/>
      <c r="ZV721" s="418"/>
      <c r="ZW721" s="417"/>
      <c r="ZX721" s="417"/>
      <c r="ZY721" s="418"/>
      <c r="ZZ721" s="418"/>
      <c r="AAA721" s="417"/>
      <c r="AAB721" s="417"/>
      <c r="AAC721" s="418"/>
      <c r="AAD721" s="418"/>
      <c r="AAE721" s="417"/>
      <c r="AAF721" s="417"/>
      <c r="AAG721" s="417"/>
      <c r="AAH721" s="417"/>
      <c r="AAI721" s="417"/>
      <c r="AAJ721" s="417"/>
      <c r="AAK721" s="417"/>
      <c r="AAL721" s="418"/>
      <c r="AAM721" s="418"/>
      <c r="AAN721" s="417"/>
      <c r="AAO721" s="417"/>
      <c r="AAP721" s="418"/>
      <c r="AAQ721" s="418"/>
      <c r="AAR721" s="417"/>
      <c r="AAS721" s="417"/>
      <c r="AAT721" s="417"/>
      <c r="AAU721" s="417"/>
      <c r="AAV721" s="417"/>
      <c r="AAW721" s="411"/>
      <c r="AAX721" s="443"/>
      <c r="AAY721" s="417"/>
      <c r="AAZ721" s="417"/>
      <c r="ABA721" s="417"/>
      <c r="ABB721" s="417"/>
      <c r="ABC721" s="417"/>
      <c r="ABD721" s="417"/>
      <c r="ABE721" s="417"/>
      <c r="ABF721" s="416"/>
      <c r="ABG721" s="416"/>
      <c r="ABH721" s="416"/>
      <c r="ABI721" s="416"/>
      <c r="ABJ721" s="416"/>
      <c r="ABK721" s="416"/>
      <c r="ABL721" s="416"/>
      <c r="ABM721" s="416"/>
      <c r="ABN721" s="416"/>
      <c r="ABO721" s="416"/>
      <c r="ABP721" s="416"/>
      <c r="ABQ721" s="416"/>
      <c r="ABR721" s="416"/>
      <c r="ABS721" s="416"/>
      <c r="ABT721" s="416"/>
      <c r="ABU721" s="416"/>
      <c r="ABV721" s="416"/>
      <c r="ABW721" s="416"/>
      <c r="ABX721" s="416"/>
      <c r="ABY721" s="416"/>
      <c r="ABZ721" s="416"/>
      <c r="ACA721" s="416"/>
      <c r="ACB721" s="416"/>
      <c r="ACC721" s="416"/>
      <c r="ACD721" s="416"/>
      <c r="ACE721" s="416"/>
      <c r="ACF721" s="416"/>
      <c r="ACG721" s="416"/>
      <c r="ACH721" s="416"/>
      <c r="ACI721" s="416"/>
      <c r="ACJ721" s="416"/>
      <c r="ACK721" s="416"/>
      <c r="ACL721" s="416"/>
      <c r="ACM721" s="416"/>
      <c r="ACN721" s="416"/>
      <c r="ACO721" s="416"/>
      <c r="ACP721" s="416"/>
      <c r="ACQ721" s="416"/>
      <c r="ACR721" s="416"/>
      <c r="ACS721" s="416"/>
      <c r="ACT721" s="416"/>
      <c r="ACU721" s="416"/>
      <c r="ACV721" s="416"/>
      <c r="ACW721" s="416"/>
      <c r="ACX721" s="417"/>
      <c r="ACY721" s="417"/>
      <c r="ACZ721" s="417"/>
      <c r="ADA721" s="417"/>
      <c r="ADB721" s="417"/>
      <c r="ADC721" s="417"/>
      <c r="ADD721" s="417"/>
      <c r="ADE721" s="417"/>
      <c r="ADF721" s="417"/>
      <c r="ADG721" s="417"/>
      <c r="ADH721" s="417"/>
      <c r="ADI721" s="417"/>
      <c r="ADJ721" s="417"/>
      <c r="ADK721" s="417"/>
      <c r="ADL721" s="417"/>
      <c r="ADM721" s="417"/>
      <c r="ADN721" s="417"/>
      <c r="ADO721" s="417"/>
      <c r="ADP721" s="417"/>
      <c r="ADQ721" s="417"/>
      <c r="ADR721" s="417"/>
      <c r="ADS721" s="417"/>
      <c r="ADT721" s="417"/>
      <c r="ADU721" s="417"/>
      <c r="ADV721" s="418"/>
      <c r="ADW721" s="418"/>
      <c r="ADX721" s="418"/>
      <c r="ADY721" s="418"/>
      <c r="ADZ721" s="418"/>
      <c r="AEA721" s="417"/>
      <c r="AEB721" s="417"/>
      <c r="AEC721" s="418"/>
      <c r="AED721" s="418"/>
      <c r="AEE721" s="417"/>
      <c r="AEF721" s="417"/>
      <c r="AEG721" s="418"/>
      <c r="AEH721" s="418"/>
      <c r="AEI721" s="417"/>
      <c r="AEJ721" s="417"/>
      <c r="AEK721" s="417"/>
      <c r="AEL721" s="417"/>
      <c r="AEM721" s="417"/>
      <c r="AEN721" s="417"/>
      <c r="AEO721" s="417"/>
      <c r="AEP721" s="418"/>
      <c r="AEQ721" s="418"/>
      <c r="AER721" s="417"/>
      <c r="AES721" s="417"/>
      <c r="AET721" s="418"/>
      <c r="AEU721" s="418"/>
      <c r="AEV721" s="417"/>
      <c r="AEW721" s="417"/>
      <c r="AEX721" s="417"/>
      <c r="AEY721" s="417"/>
      <c r="AEZ721" s="417"/>
      <c r="AFA721" s="411"/>
      <c r="AFB721" s="443"/>
      <c r="AFC721" s="417"/>
      <c r="AFD721" s="417"/>
      <c r="AFE721" s="417"/>
      <c r="AFF721" s="417"/>
      <c r="AFG721" s="417"/>
      <c r="AFH721" s="417"/>
      <c r="AFI721" s="417"/>
      <c r="AFJ721" s="416"/>
      <c r="AFK721" s="416"/>
      <c r="AFL721" s="416"/>
      <c r="AFM721" s="416"/>
      <c r="AFN721" s="416"/>
      <c r="AFO721" s="416"/>
      <c r="AFP721" s="416"/>
      <c r="AFQ721" s="416"/>
      <c r="AFR721" s="416"/>
      <c r="AFS721" s="416"/>
      <c r="AFT721" s="416"/>
      <c r="AFU721" s="416"/>
      <c r="AFV721" s="416"/>
      <c r="AFW721" s="416"/>
      <c r="AFX721" s="416"/>
      <c r="AFY721" s="416"/>
      <c r="AFZ721" s="416"/>
      <c r="AGA721" s="416"/>
      <c r="AGB721" s="416"/>
      <c r="AGC721" s="416"/>
      <c r="AGD721" s="416"/>
      <c r="AGE721" s="416"/>
      <c r="AGF721" s="416"/>
      <c r="AGG721" s="416"/>
      <c r="AGH721" s="416"/>
      <c r="AGI721" s="416"/>
      <c r="AGJ721" s="416"/>
      <c r="AGK721" s="416"/>
      <c r="AGL721" s="416"/>
      <c r="AGM721" s="416"/>
      <c r="AGN721" s="416"/>
      <c r="AGO721" s="416"/>
      <c r="AGP721" s="416"/>
      <c r="AGQ721" s="416"/>
      <c r="AGR721" s="416"/>
      <c r="AGS721" s="416"/>
      <c r="AGT721" s="416"/>
      <c r="AGU721" s="416"/>
      <c r="AGV721" s="416"/>
      <c r="AGW721" s="416"/>
      <c r="AGX721" s="416"/>
      <c r="AGY721" s="416"/>
      <c r="AGZ721" s="416"/>
      <c r="AHA721" s="416"/>
      <c r="AHB721" s="417"/>
      <c r="AHC721" s="417"/>
      <c r="AHD721" s="417"/>
      <c r="AHE721" s="417"/>
      <c r="AHF721" s="417"/>
      <c r="AHG721" s="417"/>
      <c r="AHH721" s="417"/>
      <c r="AHI721" s="417"/>
      <c r="AHJ721" s="417"/>
      <c r="AHK721" s="417"/>
      <c r="AHL721" s="417"/>
      <c r="AHM721" s="417"/>
      <c r="AHN721" s="417"/>
      <c r="AHO721" s="417"/>
      <c r="AHP721" s="417"/>
      <c r="AHQ721" s="417"/>
      <c r="AHR721" s="417"/>
      <c r="AHS721" s="417"/>
      <c r="AHT721" s="417"/>
      <c r="AHU721" s="417"/>
      <c r="AHV721" s="417"/>
      <c r="AHW721" s="417"/>
      <c r="AHX721" s="417"/>
      <c r="AHY721" s="417"/>
      <c r="AHZ721" s="418"/>
      <c r="AIA721" s="418"/>
      <c r="AIB721" s="418"/>
      <c r="AIC721" s="418"/>
      <c r="AID721" s="418"/>
      <c r="AIE721" s="417"/>
      <c r="AIF721" s="417"/>
      <c r="AIG721" s="418"/>
      <c r="AIH721" s="418"/>
      <c r="AII721" s="417"/>
      <c r="AIJ721" s="417"/>
      <c r="AIK721" s="418"/>
      <c r="AIL721" s="418"/>
      <c r="AIM721" s="417"/>
      <c r="AIN721" s="417"/>
      <c r="AIO721" s="417"/>
      <c r="AIP721" s="417"/>
      <c r="AIQ721" s="417"/>
      <c r="AIR721" s="417"/>
      <c r="AIS721" s="417"/>
      <c r="AIT721" s="418"/>
      <c r="AIU721" s="418"/>
      <c r="AIV721" s="417"/>
      <c r="AIW721" s="417"/>
      <c r="AIX721" s="418"/>
      <c r="AIY721" s="418"/>
      <c r="AIZ721" s="417"/>
      <c r="AJA721" s="417"/>
      <c r="AJB721" s="417"/>
      <c r="AJC721" s="417"/>
      <c r="AJD721" s="417"/>
      <c r="AJE721" s="411"/>
      <c r="AJF721" s="443"/>
      <c r="AJG721" s="417"/>
      <c r="AJH721" s="417"/>
      <c r="AJI721" s="417"/>
      <c r="AJJ721" s="417"/>
      <c r="AJK721" s="417"/>
      <c r="AJL721" s="417"/>
      <c r="AJM721" s="417"/>
      <c r="AJN721" s="416"/>
      <c r="AJO721" s="416"/>
      <c r="AJP721" s="416"/>
      <c r="AJQ721" s="416"/>
      <c r="AJR721" s="416"/>
      <c r="AJS721" s="416"/>
      <c r="AJT721" s="416"/>
      <c r="AJU721" s="416"/>
      <c r="AJV721" s="416"/>
      <c r="AJW721" s="416"/>
      <c r="AJX721" s="416"/>
      <c r="AJY721" s="416"/>
      <c r="AJZ721" s="416"/>
      <c r="AKA721" s="416"/>
      <c r="AKB721" s="416"/>
      <c r="AKC721" s="416"/>
      <c r="AKD721" s="416"/>
      <c r="AKE721" s="416"/>
      <c r="AKF721" s="416"/>
      <c r="AKG721" s="416"/>
      <c r="AKH721" s="416"/>
      <c r="AKI721" s="416"/>
      <c r="AKJ721" s="416"/>
      <c r="AKK721" s="416"/>
      <c r="AKL721" s="416"/>
      <c r="AKM721" s="416"/>
      <c r="AKN721" s="416"/>
      <c r="AKO721" s="416"/>
      <c r="AKP721" s="416"/>
      <c r="AKQ721" s="416"/>
      <c r="AKR721" s="416"/>
      <c r="AKS721" s="416"/>
      <c r="AKT721" s="416"/>
      <c r="AKU721" s="416"/>
      <c r="AKV721" s="416"/>
      <c r="AKW721" s="416"/>
      <c r="AKX721" s="416"/>
      <c r="AKY721" s="416"/>
      <c r="AKZ721" s="416"/>
      <c r="ALA721" s="416"/>
      <c r="ALB721" s="416"/>
      <c r="ALC721" s="416"/>
      <c r="ALD721" s="416"/>
      <c r="ALE721" s="416"/>
      <c r="ALF721" s="417"/>
      <c r="ALG721" s="417"/>
      <c r="ALH721" s="417"/>
      <c r="ALI721" s="417"/>
      <c r="ALJ721" s="417"/>
      <c r="ALK721" s="417"/>
      <c r="ALL721" s="417"/>
      <c r="ALM721" s="417"/>
      <c r="ALN721" s="417"/>
      <c r="ALO721" s="417"/>
      <c r="ALP721" s="417"/>
      <c r="ALQ721" s="417"/>
      <c r="ALR721" s="417"/>
      <c r="ALS721" s="417"/>
      <c r="ALT721" s="417"/>
      <c r="ALU721" s="417"/>
      <c r="ALV721" s="417"/>
      <c r="ALW721" s="417"/>
      <c r="ALX721" s="417"/>
      <c r="ALY721" s="417"/>
      <c r="ALZ721" s="417"/>
      <c r="AMA721" s="417"/>
      <c r="AMB721" s="417"/>
      <c r="AMC721" s="417"/>
      <c r="AMD721" s="418"/>
      <c r="AME721" s="418"/>
      <c r="AMF721" s="418"/>
      <c r="AMG721" s="418"/>
      <c r="AMH721" s="418"/>
      <c r="AMI721" s="417"/>
      <c r="AMJ721" s="417"/>
      <c r="AMK721" s="418"/>
      <c r="AML721" s="418"/>
      <c r="AMM721" s="417"/>
      <c r="AMN721" s="417"/>
      <c r="AMO721" s="418"/>
      <c r="AMP721" s="418"/>
      <c r="AMQ721" s="417"/>
      <c r="AMR721" s="417"/>
      <c r="AMS721" s="417"/>
      <c r="AMT721" s="417"/>
      <c r="AMU721" s="417"/>
      <c r="AMV721" s="417"/>
      <c r="AMW721" s="417"/>
      <c r="AMX721" s="418"/>
      <c r="AMY721" s="418"/>
      <c r="AMZ721" s="417"/>
      <c r="ANA721" s="417"/>
      <c r="ANB721" s="418"/>
      <c r="ANC721" s="418"/>
      <c r="AND721" s="417"/>
      <c r="ANE721" s="417"/>
      <c r="ANF721" s="417"/>
      <c r="ANG721" s="417"/>
      <c r="ANH721" s="417"/>
      <c r="ANI721" s="411"/>
      <c r="ANJ721" s="443"/>
      <c r="ANK721" s="417"/>
      <c r="ANL721" s="417"/>
      <c r="ANM721" s="417"/>
      <c r="ANN721" s="417"/>
      <c r="ANO721" s="417"/>
      <c r="ANP721" s="417"/>
      <c r="ANQ721" s="417"/>
      <c r="ANR721" s="416"/>
      <c r="ANS721" s="416"/>
      <c r="ANT721" s="416"/>
      <c r="ANU721" s="416"/>
      <c r="ANV721" s="416"/>
      <c r="ANW721" s="416"/>
      <c r="ANX721" s="416"/>
      <c r="ANY721" s="416"/>
      <c r="ANZ721" s="416"/>
      <c r="AOA721" s="416"/>
      <c r="AOB721" s="416"/>
      <c r="AOC721" s="416"/>
      <c r="AOD721" s="416"/>
      <c r="AOE721" s="416"/>
      <c r="AOF721" s="416"/>
      <c r="AOG721" s="416"/>
      <c r="AOH721" s="416"/>
      <c r="AOI721" s="416"/>
      <c r="AOJ721" s="416"/>
      <c r="AOK721" s="416"/>
      <c r="AOL721" s="416"/>
      <c r="AOM721" s="416"/>
      <c r="AON721" s="416"/>
      <c r="AOO721" s="416"/>
      <c r="AOP721" s="416"/>
      <c r="AOQ721" s="416"/>
      <c r="AOR721" s="416"/>
      <c r="AOS721" s="416"/>
      <c r="AOT721" s="416"/>
      <c r="AOU721" s="416"/>
      <c r="AOV721" s="416"/>
      <c r="AOW721" s="416"/>
      <c r="AOX721" s="416"/>
      <c r="AOY721" s="416"/>
      <c r="AOZ721" s="416"/>
      <c r="APA721" s="416"/>
      <c r="APB721" s="416"/>
      <c r="APC721" s="416"/>
      <c r="APD721" s="416"/>
      <c r="APE721" s="416"/>
      <c r="APF721" s="416"/>
      <c r="APG721" s="416"/>
      <c r="APH721" s="416"/>
      <c r="API721" s="416"/>
      <c r="APJ721" s="417"/>
      <c r="APK721" s="417"/>
      <c r="APL721" s="417"/>
      <c r="APM721" s="417"/>
      <c r="APN721" s="417"/>
      <c r="APO721" s="417"/>
      <c r="APP721" s="417"/>
      <c r="APQ721" s="417"/>
      <c r="APR721" s="417"/>
      <c r="APS721" s="417"/>
      <c r="APT721" s="417"/>
      <c r="APU721" s="417"/>
      <c r="APV721" s="417"/>
      <c r="APW721" s="417"/>
      <c r="APX721" s="417"/>
      <c r="APY721" s="417"/>
      <c r="APZ721" s="417"/>
      <c r="AQA721" s="417"/>
      <c r="AQB721" s="417"/>
      <c r="AQC721" s="417"/>
      <c r="AQD721" s="417"/>
      <c r="AQE721" s="417"/>
      <c r="AQF721" s="417"/>
      <c r="AQG721" s="417"/>
      <c r="AQH721" s="418"/>
      <c r="AQI721" s="418"/>
      <c r="AQJ721" s="418"/>
      <c r="AQK721" s="418"/>
      <c r="AQL721" s="418"/>
      <c r="AQM721" s="417"/>
      <c r="AQN721" s="417"/>
      <c r="AQO721" s="418"/>
      <c r="AQP721" s="418"/>
      <c r="AQQ721" s="417"/>
      <c r="AQR721" s="417"/>
      <c r="AQS721" s="418"/>
      <c r="AQT721" s="418"/>
      <c r="AQU721" s="417"/>
      <c r="AQV721" s="417"/>
      <c r="AQW721" s="417"/>
      <c r="AQX721" s="417"/>
      <c r="AQY721" s="417"/>
      <c r="AQZ721" s="417"/>
      <c r="ARA721" s="417"/>
      <c r="ARB721" s="418"/>
      <c r="ARC721" s="418"/>
      <c r="ARD721" s="417"/>
      <c r="ARE721" s="417"/>
      <c r="ARF721" s="418"/>
      <c r="ARG721" s="418"/>
      <c r="ARH721" s="417"/>
      <c r="ARI721" s="417"/>
      <c r="ARJ721" s="417"/>
      <c r="ARK721" s="417"/>
      <c r="ARL721" s="417"/>
      <c r="ARM721" s="411"/>
      <c r="ARN721" s="443"/>
      <c r="ARO721" s="417"/>
      <c r="ARP721" s="417"/>
      <c r="ARQ721" s="417"/>
      <c r="ARR721" s="417"/>
      <c r="ARS721" s="417"/>
      <c r="ART721" s="417"/>
      <c r="ARU721" s="417"/>
      <c r="ARV721" s="416"/>
      <c r="ARW721" s="416"/>
      <c r="ARX721" s="416"/>
      <c r="ARY721" s="416"/>
      <c r="ARZ721" s="416"/>
      <c r="ASA721" s="416"/>
      <c r="ASB721" s="416"/>
      <c r="ASC721" s="416"/>
      <c r="ASD721" s="416"/>
      <c r="ASE721" s="416"/>
      <c r="ASF721" s="416"/>
      <c r="ASG721" s="416"/>
      <c r="ASH721" s="416"/>
      <c r="ASI721" s="416"/>
      <c r="ASJ721" s="416"/>
      <c r="ASK721" s="416"/>
      <c r="ASL721" s="416"/>
      <c r="ASM721" s="416"/>
      <c r="ASN721" s="416"/>
      <c r="ASO721" s="416"/>
      <c r="ASP721" s="416"/>
      <c r="ASQ721" s="416"/>
      <c r="ASR721" s="416"/>
      <c r="ASS721" s="416"/>
      <c r="AST721" s="416"/>
      <c r="ASU721" s="416"/>
      <c r="ASV721" s="416"/>
      <c r="ASW721" s="416"/>
      <c r="ASX721" s="416"/>
      <c r="ASY721" s="416"/>
      <c r="ASZ721" s="416"/>
      <c r="ATA721" s="416"/>
      <c r="ATB721" s="416"/>
      <c r="ATC721" s="416"/>
      <c r="ATD721" s="416"/>
      <c r="ATE721" s="416"/>
      <c r="ATF721" s="416"/>
      <c r="ATG721" s="416"/>
      <c r="ATH721" s="416"/>
      <c r="ATI721" s="416"/>
      <c r="ATJ721" s="416"/>
      <c r="ATK721" s="416"/>
      <c r="ATL721" s="416"/>
      <c r="ATM721" s="416"/>
      <c r="ATN721" s="417"/>
      <c r="ATO721" s="417"/>
      <c r="ATP721" s="417"/>
      <c r="ATQ721" s="417"/>
      <c r="ATR721" s="417"/>
      <c r="ATS721" s="417"/>
      <c r="ATT721" s="417"/>
      <c r="ATU721" s="417"/>
      <c r="ATV721" s="417"/>
      <c r="ATW721" s="417"/>
      <c r="ATX721" s="417"/>
      <c r="ATY721" s="417"/>
      <c r="ATZ721" s="417"/>
      <c r="AUA721" s="417"/>
      <c r="AUB721" s="417"/>
      <c r="AUC721" s="417"/>
      <c r="AUD721" s="417"/>
      <c r="AUE721" s="417"/>
      <c r="AUF721" s="417"/>
      <c r="AUG721" s="417"/>
      <c r="AUH721" s="417"/>
      <c r="AUI721" s="417"/>
      <c r="AUJ721" s="417"/>
      <c r="AUK721" s="417"/>
      <c r="AUL721" s="418"/>
      <c r="AUM721" s="418"/>
      <c r="AUN721" s="418"/>
      <c r="AUO721" s="418"/>
      <c r="AUP721" s="418"/>
      <c r="AUQ721" s="417"/>
      <c r="AUR721" s="417"/>
      <c r="AUS721" s="418"/>
      <c r="AUT721" s="418"/>
      <c r="AUU721" s="417"/>
      <c r="AUV721" s="417"/>
      <c r="AUW721" s="418"/>
      <c r="AUX721" s="418"/>
      <c r="AUY721" s="417"/>
      <c r="AUZ721" s="417"/>
      <c r="AVA721" s="417"/>
      <c r="AVB721" s="417"/>
      <c r="AVC721" s="417"/>
      <c r="AVD721" s="417"/>
      <c r="AVE721" s="417"/>
      <c r="AVF721" s="418"/>
      <c r="AVG721" s="418"/>
      <c r="AVH721" s="417"/>
      <c r="AVI721" s="417"/>
      <c r="AVJ721" s="418"/>
      <c r="AVK721" s="418"/>
      <c r="AVL721" s="417"/>
      <c r="AVM721" s="417"/>
      <c r="AVN721" s="417"/>
      <c r="AVO721" s="417"/>
      <c r="AVP721" s="417"/>
      <c r="AVQ721" s="411"/>
      <c r="AVR721" s="443"/>
      <c r="AVS721" s="417"/>
      <c r="AVT721" s="417"/>
      <c r="AVU721" s="417"/>
      <c r="AVV721" s="417"/>
      <c r="AVW721" s="417"/>
      <c r="AVX721" s="417"/>
      <c r="AVY721" s="417"/>
      <c r="AVZ721" s="416"/>
      <c r="AWA721" s="416"/>
      <c r="AWB721" s="416"/>
      <c r="AWC721" s="416"/>
      <c r="AWD721" s="416"/>
      <c r="AWE721" s="416"/>
      <c r="AWF721" s="416"/>
      <c r="AWG721" s="416"/>
      <c r="AWH721" s="416"/>
      <c r="AWI721" s="416"/>
      <c r="AWJ721" s="416"/>
      <c r="AWK721" s="416"/>
      <c r="AWL721" s="416"/>
      <c r="AWM721" s="416"/>
      <c r="AWN721" s="416"/>
      <c r="AWO721" s="416"/>
      <c r="AWP721" s="416"/>
      <c r="AWQ721" s="416"/>
      <c r="AWR721" s="416"/>
      <c r="AWS721" s="416"/>
      <c r="AWT721" s="416"/>
      <c r="AWU721" s="416"/>
      <c r="AWV721" s="416"/>
      <c r="AWW721" s="416"/>
      <c r="AWX721" s="416"/>
      <c r="AWY721" s="416"/>
      <c r="AWZ721" s="416"/>
      <c r="AXA721" s="416"/>
      <c r="AXB721" s="416"/>
      <c r="AXC721" s="416"/>
      <c r="AXD721" s="416"/>
      <c r="AXE721" s="416"/>
      <c r="AXF721" s="416"/>
      <c r="AXG721" s="416"/>
      <c r="AXH721" s="416"/>
      <c r="AXI721" s="416"/>
      <c r="AXJ721" s="416"/>
      <c r="AXK721" s="416"/>
      <c r="AXL721" s="416"/>
      <c r="AXM721" s="416"/>
      <c r="AXN721" s="416"/>
      <c r="AXO721" s="416"/>
      <c r="AXP721" s="416"/>
      <c r="AXQ721" s="416"/>
      <c r="AXR721" s="417"/>
      <c r="AXS721" s="417"/>
      <c r="AXT721" s="417"/>
      <c r="AXU721" s="417"/>
      <c r="AXV721" s="417"/>
      <c r="AXW721" s="417"/>
      <c r="AXX721" s="417"/>
      <c r="AXY721" s="417"/>
      <c r="AXZ721" s="417"/>
      <c r="AYA721" s="417"/>
      <c r="AYB721" s="417"/>
      <c r="AYC721" s="417"/>
      <c r="AYD721" s="417"/>
      <c r="AYE721" s="417"/>
      <c r="AYF721" s="417"/>
      <c r="AYG721" s="417"/>
      <c r="AYH721" s="417"/>
      <c r="AYI721" s="417"/>
      <c r="AYJ721" s="417"/>
      <c r="AYK721" s="417"/>
      <c r="AYL721" s="417"/>
      <c r="AYM721" s="417"/>
      <c r="AYN721" s="417"/>
      <c r="AYO721" s="417"/>
      <c r="AYP721" s="418"/>
      <c r="AYQ721" s="418"/>
      <c r="AYR721" s="418"/>
      <c r="AYS721" s="418"/>
      <c r="AYT721" s="418"/>
      <c r="AYU721" s="417"/>
      <c r="AYV721" s="417"/>
      <c r="AYW721" s="418"/>
      <c r="AYX721" s="418"/>
      <c r="AYY721" s="417"/>
      <c r="AYZ721" s="417"/>
      <c r="AZA721" s="418"/>
      <c r="AZB721" s="418"/>
      <c r="AZC721" s="417"/>
      <c r="AZD721" s="417"/>
      <c r="AZE721" s="417"/>
      <c r="AZF721" s="417"/>
      <c r="AZG721" s="417"/>
      <c r="AZH721" s="417"/>
      <c r="AZI721" s="417"/>
      <c r="AZJ721" s="418"/>
      <c r="AZK721" s="418"/>
      <c r="AZL721" s="417"/>
      <c r="AZM721" s="417"/>
      <c r="AZN721" s="418"/>
      <c r="AZO721" s="418"/>
      <c r="AZP721" s="417"/>
      <c r="AZQ721" s="417"/>
      <c r="AZR721" s="417"/>
      <c r="AZS721" s="417"/>
      <c r="AZT721" s="417"/>
      <c r="AZU721" s="411"/>
      <c r="AZV721" s="443"/>
      <c r="AZW721" s="417"/>
      <c r="AZX721" s="417"/>
      <c r="AZY721" s="417"/>
      <c r="AZZ721" s="417"/>
      <c r="BAA721" s="417"/>
      <c r="BAB721" s="417"/>
      <c r="BAC721" s="417"/>
      <c r="BAD721" s="416"/>
      <c r="BAE721" s="416"/>
      <c r="BAF721" s="416"/>
      <c r="BAG721" s="416"/>
      <c r="BAH721" s="416"/>
      <c r="BAI721" s="416"/>
      <c r="BAJ721" s="416"/>
      <c r="BAK721" s="416"/>
      <c r="BAL721" s="416"/>
      <c r="BAM721" s="416"/>
      <c r="BAN721" s="416"/>
      <c r="BAO721" s="416"/>
      <c r="BAP721" s="416"/>
      <c r="BAQ721" s="416"/>
      <c r="BAR721" s="416"/>
      <c r="BAS721" s="416"/>
      <c r="BAT721" s="416"/>
      <c r="BAU721" s="416"/>
      <c r="BAV721" s="416"/>
      <c r="BAW721" s="416"/>
      <c r="BAX721" s="416"/>
      <c r="BAY721" s="416"/>
      <c r="BAZ721" s="416"/>
      <c r="BBA721" s="416"/>
      <c r="BBB721" s="416"/>
      <c r="BBC721" s="416"/>
      <c r="BBD721" s="416"/>
      <c r="BBE721" s="416"/>
      <c r="BBF721" s="416"/>
      <c r="BBG721" s="416"/>
      <c r="BBH721" s="416"/>
      <c r="BBI721" s="416"/>
      <c r="BBJ721" s="416"/>
      <c r="BBK721" s="416"/>
      <c r="BBL721" s="416"/>
      <c r="BBM721" s="416"/>
      <c r="BBN721" s="416"/>
      <c r="BBO721" s="416"/>
      <c r="BBP721" s="416"/>
      <c r="BBQ721" s="416"/>
      <c r="BBR721" s="416"/>
      <c r="BBS721" s="416"/>
      <c r="BBT721" s="416"/>
      <c r="BBU721" s="416"/>
      <c r="BBV721" s="417"/>
      <c r="BBW721" s="417"/>
      <c r="BBX721" s="417"/>
      <c r="BBY721" s="417"/>
      <c r="BBZ721" s="417"/>
      <c r="BCA721" s="417"/>
      <c r="BCB721" s="417"/>
      <c r="BCC721" s="417"/>
      <c r="BCD721" s="417"/>
      <c r="BCE721" s="417"/>
      <c r="BCF721" s="417"/>
      <c r="BCG721" s="417"/>
      <c r="BCH721" s="417"/>
      <c r="BCI721" s="417"/>
      <c r="BCJ721" s="417"/>
      <c r="BCK721" s="417"/>
      <c r="BCL721" s="417"/>
      <c r="BCM721" s="417"/>
      <c r="BCN721" s="417"/>
      <c r="BCO721" s="417"/>
      <c r="BCP721" s="417"/>
      <c r="BCQ721" s="417"/>
      <c r="BCR721" s="417"/>
      <c r="BCS721" s="417"/>
      <c r="BCT721" s="418"/>
      <c r="BCU721" s="418"/>
      <c r="BCV721" s="418"/>
      <c r="BCW721" s="418"/>
      <c r="BCX721" s="418"/>
      <c r="BCY721" s="417"/>
      <c r="BCZ721" s="417"/>
      <c r="BDA721" s="418"/>
      <c r="BDB721" s="418"/>
      <c r="BDC721" s="417"/>
      <c r="BDD721" s="417"/>
      <c r="BDE721" s="418"/>
      <c r="BDF721" s="418"/>
      <c r="BDG721" s="417"/>
      <c r="BDH721" s="417"/>
      <c r="BDI721" s="417"/>
      <c r="BDJ721" s="417"/>
      <c r="BDK721" s="417"/>
      <c r="BDL721" s="417"/>
      <c r="BDM721" s="417"/>
      <c r="BDN721" s="418"/>
      <c r="BDO721" s="418"/>
      <c r="BDP721" s="417"/>
      <c r="BDQ721" s="417"/>
      <c r="BDR721" s="418"/>
      <c r="BDS721" s="418"/>
      <c r="BDT721" s="417"/>
      <c r="BDU721" s="417"/>
      <c r="BDV721" s="417"/>
      <c r="BDW721" s="417"/>
      <c r="BDX721" s="417"/>
      <c r="BDY721" s="411"/>
      <c r="BDZ721" s="443"/>
      <c r="BEA721" s="417"/>
      <c r="BEB721" s="417"/>
      <c r="BEC721" s="417"/>
      <c r="BED721" s="417"/>
      <c r="BEE721" s="417"/>
      <c r="BEF721" s="417"/>
      <c r="BEG721" s="417"/>
      <c r="BEH721" s="416"/>
      <c r="BEI721" s="416"/>
      <c r="BEJ721" s="416"/>
      <c r="BEK721" s="416"/>
      <c r="BEL721" s="416"/>
      <c r="BEM721" s="416"/>
      <c r="BEN721" s="416"/>
      <c r="BEO721" s="416"/>
      <c r="BEP721" s="416"/>
      <c r="BEQ721" s="416"/>
      <c r="BER721" s="416"/>
      <c r="BES721" s="416"/>
      <c r="BET721" s="416"/>
      <c r="BEU721" s="416"/>
      <c r="BEV721" s="416"/>
      <c r="BEW721" s="416"/>
      <c r="BEX721" s="416"/>
      <c r="BEY721" s="416"/>
      <c r="BEZ721" s="416"/>
      <c r="BFA721" s="416"/>
      <c r="BFB721" s="416"/>
      <c r="BFC721" s="416"/>
      <c r="BFD721" s="416"/>
      <c r="BFE721" s="416"/>
      <c r="BFF721" s="416"/>
      <c r="BFG721" s="416"/>
      <c r="BFH721" s="416"/>
      <c r="BFI721" s="416"/>
      <c r="BFJ721" s="416"/>
      <c r="BFK721" s="416"/>
      <c r="BFL721" s="416"/>
      <c r="BFM721" s="416"/>
      <c r="BFN721" s="416"/>
      <c r="BFO721" s="416"/>
      <c r="BFP721" s="416"/>
      <c r="BFQ721" s="416"/>
      <c r="BFR721" s="416"/>
      <c r="BFS721" s="416"/>
      <c r="BFT721" s="416"/>
      <c r="BFU721" s="416"/>
      <c r="BFV721" s="416"/>
      <c r="BFW721" s="416"/>
      <c r="BFX721" s="416"/>
      <c r="BFY721" s="416"/>
      <c r="BFZ721" s="417"/>
      <c r="BGA721" s="417"/>
      <c r="BGB721" s="417"/>
      <c r="BGC721" s="417"/>
      <c r="BGD721" s="417"/>
      <c r="BGE721" s="417"/>
      <c r="BGF721" s="417"/>
      <c r="BGG721" s="417"/>
      <c r="BGH721" s="417"/>
      <c r="BGI721" s="417"/>
      <c r="BGJ721" s="417"/>
      <c r="BGK721" s="417"/>
      <c r="BGL721" s="417"/>
      <c r="BGM721" s="417"/>
      <c r="BGN721" s="417"/>
      <c r="BGO721" s="417"/>
      <c r="BGP721" s="417"/>
      <c r="BGQ721" s="417"/>
      <c r="BGR721" s="417"/>
      <c r="BGS721" s="417"/>
      <c r="BGT721" s="417"/>
      <c r="BGU721" s="417"/>
      <c r="BGV721" s="417"/>
      <c r="BGW721" s="417"/>
      <c r="BGX721" s="418"/>
      <c r="BGY721" s="418"/>
      <c r="BGZ721" s="418"/>
      <c r="BHA721" s="418"/>
      <c r="BHB721" s="418"/>
      <c r="BHC721" s="417"/>
      <c r="BHD721" s="417"/>
      <c r="BHE721" s="418"/>
      <c r="BHF721" s="418"/>
      <c r="BHG721" s="417"/>
      <c r="BHH721" s="417"/>
      <c r="BHI721" s="418"/>
      <c r="BHJ721" s="418"/>
      <c r="BHK721" s="417"/>
      <c r="BHL721" s="417"/>
      <c r="BHM721" s="417"/>
      <c r="BHN721" s="417"/>
      <c r="BHO721" s="417"/>
      <c r="BHP721" s="417"/>
      <c r="BHQ721" s="417"/>
      <c r="BHR721" s="418"/>
      <c r="BHS721" s="418"/>
      <c r="BHT721" s="417"/>
      <c r="BHU721" s="417"/>
      <c r="BHV721" s="418"/>
      <c r="BHW721" s="418"/>
      <c r="BHX721" s="417"/>
      <c r="BHY721" s="417"/>
      <c r="BHZ721" s="417"/>
      <c r="BIA721" s="417"/>
      <c r="BIB721" s="417"/>
      <c r="BIC721" s="411"/>
      <c r="BID721" s="443"/>
      <c r="BIE721" s="417"/>
      <c r="BIF721" s="417"/>
      <c r="BIG721" s="417"/>
      <c r="BIH721" s="417"/>
      <c r="BII721" s="417"/>
      <c r="BIJ721" s="417"/>
      <c r="BIK721" s="417"/>
      <c r="BIL721" s="416"/>
      <c r="BIM721" s="416"/>
      <c r="BIN721" s="416"/>
      <c r="BIO721" s="416"/>
      <c r="BIP721" s="416"/>
      <c r="BIQ721" s="416"/>
      <c r="BIR721" s="416"/>
      <c r="BIS721" s="416"/>
      <c r="BIT721" s="416"/>
      <c r="BIU721" s="416"/>
      <c r="BIV721" s="416"/>
      <c r="BIW721" s="416"/>
      <c r="BIX721" s="416"/>
      <c r="BIY721" s="416"/>
      <c r="BIZ721" s="416"/>
      <c r="BJA721" s="416"/>
      <c r="BJB721" s="416"/>
      <c r="BJC721" s="416"/>
      <c r="BJD721" s="416"/>
      <c r="BJE721" s="416"/>
      <c r="BJF721" s="416"/>
      <c r="BJG721" s="416"/>
      <c r="BJH721" s="416"/>
      <c r="BJI721" s="416"/>
      <c r="BJJ721" s="416"/>
      <c r="BJK721" s="416"/>
      <c r="BJL721" s="416"/>
      <c r="BJM721" s="416"/>
      <c r="BJN721" s="416"/>
      <c r="BJO721" s="416"/>
      <c r="BJP721" s="416"/>
      <c r="BJQ721" s="416"/>
      <c r="BJR721" s="416"/>
      <c r="BJS721" s="416"/>
      <c r="BJT721" s="416"/>
      <c r="BJU721" s="416"/>
      <c r="BJV721" s="416"/>
      <c r="BJW721" s="416"/>
      <c r="BJX721" s="416"/>
      <c r="BJY721" s="416"/>
      <c r="BJZ721" s="416"/>
      <c r="BKA721" s="416"/>
      <c r="BKB721" s="416"/>
      <c r="BKC721" s="416"/>
      <c r="BKD721" s="417"/>
      <c r="BKE721" s="417"/>
      <c r="BKF721" s="417"/>
      <c r="BKG721" s="417"/>
      <c r="BKH721" s="417"/>
      <c r="BKI721" s="417"/>
      <c r="BKJ721" s="417"/>
      <c r="BKK721" s="417"/>
      <c r="BKL721" s="417"/>
      <c r="BKM721" s="417"/>
      <c r="BKN721" s="417"/>
      <c r="BKO721" s="417"/>
      <c r="BKP721" s="417"/>
      <c r="BKQ721" s="417"/>
      <c r="BKR721" s="417"/>
      <c r="BKS721" s="417"/>
      <c r="BKT721" s="417"/>
      <c r="BKU721" s="417"/>
      <c r="BKV721" s="417"/>
      <c r="BKW721" s="417"/>
      <c r="BKX721" s="417"/>
      <c r="BKY721" s="417"/>
      <c r="BKZ721" s="417"/>
      <c r="BLA721" s="417"/>
      <c r="BLB721" s="418"/>
      <c r="BLC721" s="418"/>
      <c r="BLD721" s="418"/>
      <c r="BLE721" s="418"/>
      <c r="BLF721" s="418"/>
      <c r="BLG721" s="417"/>
      <c r="BLH721" s="417"/>
      <c r="BLI721" s="418"/>
      <c r="BLJ721" s="418"/>
      <c r="BLK721" s="417"/>
      <c r="BLL721" s="417"/>
      <c r="BLM721" s="418"/>
      <c r="BLN721" s="418"/>
      <c r="BLO721" s="417"/>
      <c r="BLP721" s="417"/>
      <c r="BLQ721" s="417"/>
      <c r="BLR721" s="417"/>
      <c r="BLS721" s="417"/>
      <c r="BLT721" s="417"/>
      <c r="BLU721" s="417"/>
      <c r="BLV721" s="418"/>
      <c r="BLW721" s="418"/>
      <c r="BLX721" s="417"/>
      <c r="BLY721" s="417"/>
      <c r="BLZ721" s="418"/>
      <c r="BMA721" s="418"/>
      <c r="BMB721" s="417"/>
      <c r="BMC721" s="417"/>
      <c r="BMD721" s="417"/>
      <c r="BME721" s="417"/>
      <c r="BMF721" s="417"/>
      <c r="BMG721" s="411"/>
      <c r="BMH721" s="443"/>
      <c r="BMI721" s="417"/>
      <c r="BMJ721" s="417"/>
      <c r="BMK721" s="417"/>
      <c r="BML721" s="417"/>
      <c r="BMM721" s="417"/>
      <c r="BMN721" s="417"/>
      <c r="BMO721" s="417"/>
      <c r="BMP721" s="416"/>
      <c r="BMQ721" s="416"/>
      <c r="BMR721" s="416"/>
      <c r="BMS721" s="416"/>
      <c r="BMT721" s="416"/>
      <c r="BMU721" s="416"/>
      <c r="BMV721" s="416"/>
      <c r="BMW721" s="416"/>
      <c r="BMX721" s="416"/>
      <c r="BMY721" s="416"/>
      <c r="BMZ721" s="416"/>
      <c r="BNA721" s="416"/>
      <c r="BNB721" s="416"/>
      <c r="BNC721" s="416"/>
      <c r="BND721" s="416"/>
      <c r="BNE721" s="416"/>
      <c r="BNF721" s="416"/>
      <c r="BNG721" s="416"/>
      <c r="BNH721" s="416"/>
      <c r="BNI721" s="416"/>
      <c r="BNJ721" s="416"/>
      <c r="BNK721" s="416"/>
      <c r="BNL721" s="416"/>
      <c r="BNM721" s="416"/>
      <c r="BNN721" s="416"/>
      <c r="BNO721" s="416"/>
      <c r="BNP721" s="416"/>
      <c r="BNQ721" s="416"/>
      <c r="BNR721" s="416"/>
      <c r="BNS721" s="416"/>
      <c r="BNT721" s="416"/>
      <c r="BNU721" s="416"/>
      <c r="BNV721" s="416"/>
      <c r="BNW721" s="416"/>
      <c r="BNX721" s="416"/>
      <c r="BNY721" s="416"/>
      <c r="BNZ721" s="416"/>
      <c r="BOA721" s="416"/>
      <c r="BOB721" s="416"/>
      <c r="BOC721" s="416"/>
      <c r="BOD721" s="416"/>
      <c r="BOE721" s="416"/>
      <c r="BOF721" s="416"/>
      <c r="BOG721" s="416"/>
      <c r="BOH721" s="417"/>
      <c r="BOI721" s="417"/>
      <c r="BOJ721" s="417"/>
      <c r="BOK721" s="417"/>
      <c r="BOL721" s="417"/>
      <c r="BOM721" s="417"/>
      <c r="BON721" s="417"/>
      <c r="BOO721" s="417"/>
      <c r="BOP721" s="417"/>
      <c r="BOQ721" s="417"/>
      <c r="BOR721" s="417"/>
      <c r="BOS721" s="417"/>
      <c r="BOT721" s="417"/>
      <c r="BOU721" s="417"/>
      <c r="BOV721" s="417"/>
      <c r="BOW721" s="417"/>
      <c r="BOX721" s="417"/>
      <c r="BOY721" s="417"/>
      <c r="BOZ721" s="417"/>
      <c r="BPA721" s="417"/>
      <c r="BPB721" s="417"/>
      <c r="BPC721" s="417"/>
      <c r="BPD721" s="417"/>
      <c r="BPE721" s="417"/>
      <c r="BPF721" s="418"/>
      <c r="BPG721" s="418"/>
      <c r="BPH721" s="418"/>
      <c r="BPI721" s="418"/>
      <c r="BPJ721" s="418"/>
      <c r="BPK721" s="417"/>
      <c r="BPL721" s="417"/>
      <c r="BPM721" s="418"/>
      <c r="BPN721" s="418"/>
      <c r="BPO721" s="417"/>
      <c r="BPP721" s="417"/>
      <c r="BPQ721" s="418"/>
      <c r="BPR721" s="418"/>
      <c r="BPS721" s="417"/>
      <c r="BPT721" s="417"/>
      <c r="BPU721" s="417"/>
      <c r="BPV721" s="417"/>
      <c r="BPW721" s="417"/>
      <c r="BPX721" s="417"/>
      <c r="BPY721" s="417"/>
      <c r="BPZ721" s="418"/>
      <c r="BQA721" s="418"/>
      <c r="BQB721" s="417"/>
      <c r="BQC721" s="417"/>
      <c r="BQD721" s="418"/>
      <c r="BQE721" s="418"/>
      <c r="BQF721" s="417"/>
      <c r="BQG721" s="417"/>
      <c r="BQH721" s="417"/>
      <c r="BQI721" s="417"/>
      <c r="BQJ721" s="417"/>
      <c r="BQK721" s="411"/>
      <c r="BQL721" s="443"/>
      <c r="BQM721" s="417"/>
      <c r="BQN721" s="417"/>
      <c r="BQO721" s="417"/>
      <c r="BQP721" s="417"/>
      <c r="BQQ721" s="417"/>
      <c r="BQR721" s="417"/>
      <c r="BQS721" s="417"/>
      <c r="BQT721" s="416"/>
      <c r="BQU721" s="416"/>
      <c r="BQV721" s="416"/>
      <c r="BQW721" s="416"/>
      <c r="BQX721" s="416"/>
      <c r="BQY721" s="416"/>
      <c r="BQZ721" s="416"/>
      <c r="BRA721" s="416"/>
      <c r="BRB721" s="416"/>
      <c r="BRC721" s="416"/>
      <c r="BRD721" s="416"/>
      <c r="BRE721" s="416"/>
      <c r="BRF721" s="416"/>
      <c r="BRG721" s="416"/>
      <c r="BRH721" s="416"/>
      <c r="BRI721" s="416"/>
      <c r="BRJ721" s="416"/>
      <c r="BRK721" s="416"/>
      <c r="BRL721" s="416"/>
      <c r="BRM721" s="416"/>
      <c r="BRN721" s="416"/>
      <c r="BRO721" s="416"/>
      <c r="BRP721" s="416"/>
      <c r="BRQ721" s="416"/>
      <c r="BRR721" s="416"/>
      <c r="BRS721" s="416"/>
      <c r="BRT721" s="416"/>
      <c r="BRU721" s="416"/>
      <c r="BRV721" s="416"/>
      <c r="BRW721" s="416"/>
      <c r="BRX721" s="416"/>
      <c r="BRY721" s="416"/>
      <c r="BRZ721" s="416"/>
      <c r="BSA721" s="416"/>
      <c r="BSB721" s="416"/>
      <c r="BSC721" s="416"/>
      <c r="BSD721" s="416"/>
      <c r="BSE721" s="416"/>
      <c r="BSF721" s="416"/>
      <c r="BSG721" s="416"/>
      <c r="BSH721" s="416"/>
      <c r="BSI721" s="416"/>
      <c r="BSJ721" s="416"/>
      <c r="BSK721" s="416"/>
      <c r="BSL721" s="417"/>
      <c r="BSM721" s="417"/>
      <c r="BSN721" s="417"/>
      <c r="BSO721" s="417"/>
      <c r="BSP721" s="417"/>
      <c r="BSQ721" s="417"/>
      <c r="BSR721" s="417"/>
      <c r="BSS721" s="417"/>
      <c r="BST721" s="417"/>
      <c r="BSU721" s="417"/>
      <c r="BSV721" s="417"/>
      <c r="BSW721" s="417"/>
      <c r="BSX721" s="417"/>
      <c r="BSY721" s="417"/>
      <c r="BSZ721" s="417"/>
      <c r="BTA721" s="417"/>
      <c r="BTB721" s="417"/>
      <c r="BTC721" s="417"/>
      <c r="BTD721" s="417"/>
      <c r="BTE721" s="417"/>
      <c r="BTF721" s="417"/>
      <c r="BTG721" s="417"/>
      <c r="BTH721" s="417"/>
      <c r="BTI721" s="417"/>
      <c r="BTJ721" s="418"/>
      <c r="BTK721" s="418"/>
      <c r="BTL721" s="418"/>
      <c r="BTM721" s="418"/>
      <c r="BTN721" s="418"/>
      <c r="BTO721" s="417"/>
      <c r="BTP721" s="417"/>
      <c r="BTQ721" s="418"/>
      <c r="BTR721" s="418"/>
      <c r="BTS721" s="417"/>
      <c r="BTT721" s="417"/>
      <c r="BTU721" s="418"/>
      <c r="BTV721" s="418"/>
      <c r="BTW721" s="417"/>
      <c r="BTX721" s="417"/>
      <c r="BTY721" s="417"/>
      <c r="BTZ721" s="417"/>
      <c r="BUA721" s="417"/>
      <c r="BUB721" s="417"/>
      <c r="BUC721" s="417"/>
      <c r="BUD721" s="418"/>
      <c r="BUE721" s="418"/>
      <c r="BUF721" s="417"/>
      <c r="BUG721" s="417"/>
      <c r="BUH721" s="418"/>
      <c r="BUI721" s="418"/>
      <c r="BUJ721" s="417"/>
      <c r="BUK721" s="417"/>
      <c r="BUL721" s="417"/>
      <c r="BUM721" s="417"/>
      <c r="BUN721" s="417"/>
      <c r="BUO721" s="411"/>
      <c r="BUP721" s="443"/>
      <c r="BUQ721" s="417"/>
      <c r="BUR721" s="417"/>
      <c r="BUS721" s="417"/>
      <c r="BUT721" s="417"/>
      <c r="BUU721" s="417"/>
      <c r="BUV721" s="417"/>
      <c r="BUW721" s="417"/>
      <c r="BUX721" s="416"/>
      <c r="BUY721" s="416"/>
      <c r="BUZ721" s="416"/>
      <c r="BVA721" s="416"/>
      <c r="BVB721" s="416"/>
      <c r="BVC721" s="416"/>
      <c r="BVD721" s="416"/>
      <c r="BVE721" s="416"/>
      <c r="BVF721" s="416"/>
      <c r="BVG721" s="416"/>
      <c r="BVH721" s="416"/>
      <c r="BVI721" s="416"/>
      <c r="BVJ721" s="416"/>
      <c r="BVK721" s="416"/>
      <c r="BVL721" s="416"/>
      <c r="BVM721" s="416"/>
      <c r="BVN721" s="416"/>
      <c r="BVO721" s="416"/>
      <c r="BVP721" s="416"/>
      <c r="BVQ721" s="416"/>
      <c r="BVR721" s="416"/>
      <c r="BVS721" s="416"/>
      <c r="BVT721" s="416"/>
      <c r="BVU721" s="416"/>
      <c r="BVV721" s="416"/>
      <c r="BVW721" s="416"/>
      <c r="BVX721" s="416"/>
      <c r="BVY721" s="416"/>
      <c r="BVZ721" s="416"/>
      <c r="BWA721" s="416"/>
      <c r="BWB721" s="416"/>
      <c r="BWC721" s="416"/>
      <c r="BWD721" s="416"/>
      <c r="BWE721" s="416"/>
      <c r="BWF721" s="416"/>
      <c r="BWG721" s="416"/>
      <c r="BWH721" s="416"/>
      <c r="BWI721" s="416"/>
      <c r="BWJ721" s="416"/>
      <c r="BWK721" s="416"/>
      <c r="BWL721" s="416"/>
      <c r="BWM721" s="416"/>
      <c r="BWN721" s="416"/>
      <c r="BWO721" s="416"/>
      <c r="BWP721" s="417"/>
      <c r="BWQ721" s="417"/>
      <c r="BWR721" s="417"/>
      <c r="BWS721" s="417"/>
      <c r="BWT721" s="417"/>
      <c r="BWU721" s="417"/>
      <c r="BWV721" s="417"/>
      <c r="BWW721" s="417"/>
      <c r="BWX721" s="417"/>
      <c r="BWY721" s="417"/>
      <c r="BWZ721" s="417"/>
      <c r="BXA721" s="417"/>
      <c r="BXB721" s="417"/>
      <c r="BXC721" s="417"/>
      <c r="BXD721" s="417"/>
      <c r="BXE721" s="417"/>
      <c r="BXF721" s="417"/>
      <c r="BXG721" s="417"/>
      <c r="BXH721" s="417"/>
      <c r="BXI721" s="417"/>
      <c r="BXJ721" s="417"/>
      <c r="BXK721" s="417"/>
      <c r="BXL721" s="417"/>
      <c r="BXM721" s="417"/>
      <c r="BXN721" s="418"/>
      <c r="BXO721" s="418"/>
      <c r="BXP721" s="418"/>
      <c r="BXQ721" s="418"/>
      <c r="BXR721" s="418"/>
      <c r="BXS721" s="417"/>
      <c r="BXT721" s="417"/>
      <c r="BXU721" s="418"/>
      <c r="BXV721" s="418"/>
      <c r="BXW721" s="417"/>
      <c r="BXX721" s="417"/>
      <c r="BXY721" s="418"/>
      <c r="BXZ721" s="418"/>
      <c r="BYA721" s="417"/>
      <c r="BYB721" s="417"/>
      <c r="BYC721" s="417"/>
      <c r="BYD721" s="417"/>
      <c r="BYE721" s="417"/>
      <c r="BYF721" s="417"/>
      <c r="BYG721" s="417"/>
      <c r="BYH721" s="418"/>
      <c r="BYI721" s="418"/>
      <c r="BYJ721" s="417"/>
      <c r="BYK721" s="417"/>
      <c r="BYL721" s="418"/>
      <c r="BYM721" s="418"/>
      <c r="BYN721" s="417"/>
      <c r="BYO721" s="417"/>
      <c r="BYP721" s="417"/>
      <c r="BYQ721" s="417"/>
      <c r="BYR721" s="417"/>
      <c r="BYS721" s="411"/>
      <c r="BYT721" s="443"/>
      <c r="BYU721" s="417"/>
      <c r="BYV721" s="417"/>
      <c r="BYW721" s="417"/>
      <c r="BYX721" s="417"/>
      <c r="BYY721" s="417"/>
      <c r="BYZ721" s="417"/>
      <c r="BZA721" s="417"/>
      <c r="BZB721" s="416"/>
      <c r="BZC721" s="416"/>
      <c r="BZD721" s="416"/>
      <c r="BZE721" s="416"/>
      <c r="BZF721" s="416"/>
      <c r="BZG721" s="416"/>
      <c r="BZH721" s="416"/>
      <c r="BZI721" s="416"/>
      <c r="BZJ721" s="416"/>
      <c r="BZK721" s="416"/>
      <c r="BZL721" s="416"/>
      <c r="BZM721" s="416"/>
      <c r="BZN721" s="416"/>
      <c r="BZO721" s="416"/>
      <c r="BZP721" s="416"/>
      <c r="BZQ721" s="416"/>
      <c r="BZR721" s="416"/>
      <c r="BZS721" s="416"/>
      <c r="BZT721" s="416"/>
      <c r="BZU721" s="416"/>
      <c r="BZV721" s="416"/>
      <c r="BZW721" s="416"/>
      <c r="BZX721" s="416"/>
      <c r="BZY721" s="416"/>
      <c r="BZZ721" s="416"/>
      <c r="CAA721" s="416"/>
      <c r="CAB721" s="416"/>
      <c r="CAC721" s="416"/>
      <c r="CAD721" s="416"/>
      <c r="CAE721" s="416"/>
      <c r="CAF721" s="416"/>
      <c r="CAG721" s="416"/>
      <c r="CAH721" s="416"/>
      <c r="CAI721" s="416"/>
      <c r="CAJ721" s="416"/>
      <c r="CAK721" s="416"/>
      <c r="CAL721" s="416"/>
      <c r="CAM721" s="416"/>
      <c r="CAN721" s="416"/>
      <c r="CAO721" s="416"/>
      <c r="CAP721" s="416"/>
      <c r="CAQ721" s="416"/>
      <c r="CAR721" s="416"/>
      <c r="CAS721" s="416"/>
      <c r="CAT721" s="417"/>
      <c r="CAU721" s="417"/>
      <c r="CAV721" s="417"/>
      <c r="CAW721" s="417"/>
      <c r="CAX721" s="417"/>
      <c r="CAY721" s="417"/>
      <c r="CAZ721" s="417"/>
      <c r="CBA721" s="417"/>
      <c r="CBB721" s="417"/>
      <c r="CBC721" s="417"/>
      <c r="CBD721" s="417"/>
      <c r="CBE721" s="417"/>
      <c r="CBF721" s="417"/>
      <c r="CBG721" s="417"/>
      <c r="CBH721" s="417"/>
      <c r="CBI721" s="417"/>
      <c r="CBJ721" s="417"/>
      <c r="CBK721" s="417"/>
      <c r="CBL721" s="417"/>
      <c r="CBM721" s="417"/>
      <c r="CBN721" s="417"/>
      <c r="CBO721" s="417"/>
      <c r="CBP721" s="417"/>
      <c r="CBQ721" s="417"/>
      <c r="CBR721" s="418"/>
      <c r="CBS721" s="418"/>
      <c r="CBT721" s="418"/>
      <c r="CBU721" s="418"/>
      <c r="CBV721" s="418"/>
      <c r="CBW721" s="417"/>
      <c r="CBX721" s="417"/>
      <c r="CBY721" s="418"/>
      <c r="CBZ721" s="418"/>
      <c r="CCA721" s="417"/>
      <c r="CCB721" s="417"/>
      <c r="CCC721" s="418"/>
      <c r="CCD721" s="418"/>
      <c r="CCE721" s="417"/>
      <c r="CCF721" s="417"/>
      <c r="CCG721" s="417"/>
      <c r="CCH721" s="417"/>
      <c r="CCI721" s="417"/>
      <c r="CCJ721" s="417"/>
      <c r="CCK721" s="417"/>
      <c r="CCL721" s="418"/>
      <c r="CCM721" s="418"/>
      <c r="CCN721" s="417"/>
      <c r="CCO721" s="417"/>
      <c r="CCP721" s="418"/>
      <c r="CCQ721" s="418"/>
      <c r="CCR721" s="417"/>
      <c r="CCS721" s="417"/>
      <c r="CCT721" s="417"/>
      <c r="CCU721" s="417"/>
      <c r="CCV721" s="417"/>
      <c r="CCW721" s="411"/>
      <c r="CCX721" s="443"/>
      <c r="CCY721" s="417"/>
      <c r="CCZ721" s="417"/>
      <c r="CDA721" s="417"/>
      <c r="CDB721" s="417"/>
      <c r="CDC721" s="417"/>
      <c r="CDD721" s="417"/>
      <c r="CDE721" s="417"/>
      <c r="CDF721" s="416"/>
      <c r="CDG721" s="416"/>
      <c r="CDH721" s="416"/>
      <c r="CDI721" s="416"/>
      <c r="CDJ721" s="416"/>
      <c r="CDK721" s="416"/>
      <c r="CDL721" s="416"/>
      <c r="CDM721" s="416"/>
      <c r="CDN721" s="416"/>
      <c r="CDO721" s="416"/>
      <c r="CDP721" s="416"/>
      <c r="CDQ721" s="416"/>
      <c r="CDR721" s="416"/>
      <c r="CDS721" s="416"/>
      <c r="CDT721" s="416"/>
      <c r="CDU721" s="416"/>
      <c r="CDV721" s="416"/>
      <c r="CDW721" s="416"/>
      <c r="CDX721" s="416"/>
      <c r="CDY721" s="416"/>
      <c r="CDZ721" s="416"/>
      <c r="CEA721" s="416"/>
      <c r="CEB721" s="416"/>
      <c r="CEC721" s="416"/>
      <c r="CED721" s="416"/>
      <c r="CEE721" s="416"/>
      <c r="CEF721" s="416"/>
      <c r="CEG721" s="416"/>
      <c r="CEH721" s="416"/>
      <c r="CEI721" s="416"/>
      <c r="CEJ721" s="416"/>
      <c r="CEK721" s="416"/>
      <c r="CEL721" s="416"/>
      <c r="CEM721" s="416"/>
      <c r="CEN721" s="416"/>
      <c r="CEO721" s="416"/>
      <c r="CEP721" s="416"/>
      <c r="CEQ721" s="416"/>
      <c r="CER721" s="416"/>
      <c r="CES721" s="416"/>
      <c r="CET721" s="416"/>
      <c r="CEU721" s="416"/>
      <c r="CEV721" s="416"/>
      <c r="CEW721" s="416"/>
      <c r="CEX721" s="417"/>
      <c r="CEY721" s="417"/>
      <c r="CEZ721" s="417"/>
      <c r="CFA721" s="417"/>
      <c r="CFB721" s="417"/>
      <c r="CFC721" s="417"/>
      <c r="CFD721" s="417"/>
      <c r="CFE721" s="417"/>
      <c r="CFF721" s="417"/>
      <c r="CFG721" s="417"/>
      <c r="CFH721" s="417"/>
      <c r="CFI721" s="417"/>
      <c r="CFJ721" s="417"/>
      <c r="CFK721" s="417"/>
      <c r="CFL721" s="417"/>
      <c r="CFM721" s="417"/>
      <c r="CFN721" s="417"/>
      <c r="CFO721" s="417"/>
      <c r="CFP721" s="417"/>
      <c r="CFQ721" s="417"/>
      <c r="CFR721" s="417"/>
      <c r="CFS721" s="417"/>
      <c r="CFT721" s="417"/>
      <c r="CFU721" s="417"/>
      <c r="CFV721" s="418"/>
      <c r="CFW721" s="418"/>
      <c r="CFX721" s="418"/>
      <c r="CFY721" s="418"/>
      <c r="CFZ721" s="418"/>
      <c r="CGA721" s="417"/>
      <c r="CGB721" s="417"/>
      <c r="CGC721" s="418"/>
      <c r="CGD721" s="418"/>
      <c r="CGE721" s="417"/>
      <c r="CGF721" s="417"/>
      <c r="CGG721" s="418"/>
      <c r="CGH721" s="418"/>
      <c r="CGI721" s="417"/>
      <c r="CGJ721" s="417"/>
      <c r="CGK721" s="417"/>
      <c r="CGL721" s="417"/>
      <c r="CGM721" s="417"/>
      <c r="CGN721" s="417"/>
      <c r="CGO721" s="417"/>
      <c r="CGP721" s="418"/>
      <c r="CGQ721" s="418"/>
      <c r="CGR721" s="417"/>
      <c r="CGS721" s="417"/>
      <c r="CGT721" s="418"/>
      <c r="CGU721" s="418"/>
      <c r="CGV721" s="417"/>
      <c r="CGW721" s="417"/>
      <c r="CGX721" s="417"/>
      <c r="CGY721" s="417"/>
      <c r="CGZ721" s="417"/>
      <c r="CHA721" s="411"/>
      <c r="CHB721" s="443"/>
      <c r="CHC721" s="417"/>
      <c r="CHD721" s="417"/>
      <c r="CHE721" s="417"/>
      <c r="CHF721" s="417"/>
      <c r="CHG721" s="417"/>
      <c r="CHH721" s="417"/>
      <c r="CHI721" s="417"/>
      <c r="CHJ721" s="416"/>
      <c r="CHK721" s="416"/>
      <c r="CHL721" s="416"/>
      <c r="CHM721" s="416"/>
      <c r="CHN721" s="416"/>
      <c r="CHO721" s="416"/>
      <c r="CHP721" s="416"/>
      <c r="CHQ721" s="416"/>
      <c r="CHR721" s="416"/>
      <c r="CHS721" s="416"/>
      <c r="CHT721" s="416"/>
      <c r="CHU721" s="416"/>
      <c r="CHV721" s="416"/>
      <c r="CHW721" s="416"/>
      <c r="CHX721" s="416"/>
      <c r="CHY721" s="416"/>
      <c r="CHZ721" s="416"/>
      <c r="CIA721" s="416"/>
      <c r="CIB721" s="416"/>
      <c r="CIC721" s="416"/>
      <c r="CID721" s="416"/>
      <c r="CIE721" s="416"/>
      <c r="CIF721" s="416"/>
      <c r="CIG721" s="416"/>
      <c r="CIH721" s="416"/>
      <c r="CII721" s="416"/>
      <c r="CIJ721" s="416"/>
      <c r="CIK721" s="416"/>
      <c r="CIL721" s="416"/>
      <c r="CIM721" s="416"/>
      <c r="CIN721" s="416"/>
      <c r="CIO721" s="416"/>
      <c r="CIP721" s="416"/>
      <c r="CIQ721" s="416"/>
      <c r="CIR721" s="416"/>
      <c r="CIS721" s="416"/>
      <c r="CIT721" s="416"/>
      <c r="CIU721" s="416"/>
      <c r="CIV721" s="416"/>
      <c r="CIW721" s="416"/>
      <c r="CIX721" s="416"/>
      <c r="CIY721" s="416"/>
      <c r="CIZ721" s="416"/>
      <c r="CJA721" s="416"/>
      <c r="CJB721" s="417"/>
      <c r="CJC721" s="417"/>
      <c r="CJD721" s="417"/>
      <c r="CJE721" s="417"/>
      <c r="CJF721" s="417"/>
      <c r="CJG721" s="417"/>
      <c r="CJH721" s="417"/>
      <c r="CJI721" s="417"/>
      <c r="CJJ721" s="417"/>
      <c r="CJK721" s="417"/>
      <c r="CJL721" s="417"/>
      <c r="CJM721" s="417"/>
      <c r="CJN721" s="417"/>
      <c r="CJO721" s="417"/>
      <c r="CJP721" s="417"/>
      <c r="CJQ721" s="417"/>
      <c r="CJR721" s="417"/>
      <c r="CJS721" s="417"/>
      <c r="CJT721" s="417"/>
      <c r="CJU721" s="417"/>
      <c r="CJV721" s="417"/>
      <c r="CJW721" s="417"/>
      <c r="CJX721" s="417"/>
      <c r="CJY721" s="417"/>
      <c r="CJZ721" s="418"/>
      <c r="CKA721" s="418"/>
      <c r="CKB721" s="418"/>
      <c r="CKC721" s="418"/>
      <c r="CKD721" s="418"/>
      <c r="CKE721" s="417"/>
      <c r="CKF721" s="417"/>
      <c r="CKG721" s="418"/>
      <c r="CKH721" s="418"/>
      <c r="CKI721" s="417"/>
      <c r="CKJ721" s="417"/>
      <c r="CKK721" s="418"/>
      <c r="CKL721" s="418"/>
      <c r="CKM721" s="417"/>
      <c r="CKN721" s="417"/>
      <c r="CKO721" s="417"/>
      <c r="CKP721" s="417"/>
      <c r="CKQ721" s="417"/>
      <c r="CKR721" s="417"/>
      <c r="CKS721" s="417"/>
      <c r="CKT721" s="418"/>
      <c r="CKU721" s="418"/>
      <c r="CKV721" s="417"/>
      <c r="CKW721" s="417"/>
      <c r="CKX721" s="418"/>
      <c r="CKY721" s="418"/>
      <c r="CKZ721" s="417"/>
      <c r="CLA721" s="417"/>
      <c r="CLB721" s="417"/>
      <c r="CLC721" s="417"/>
      <c r="CLD721" s="417"/>
      <c r="CLE721" s="411"/>
      <c r="CLF721" s="443"/>
      <c r="CLG721" s="417"/>
      <c r="CLH721" s="417"/>
      <c r="CLI721" s="417"/>
      <c r="CLJ721" s="417"/>
      <c r="CLK721" s="417"/>
      <c r="CLL721" s="417"/>
      <c r="CLM721" s="417"/>
      <c r="CLN721" s="416"/>
      <c r="CLO721" s="416"/>
      <c r="CLP721" s="416"/>
      <c r="CLQ721" s="416"/>
      <c r="CLR721" s="416"/>
      <c r="CLS721" s="416"/>
      <c r="CLT721" s="416"/>
      <c r="CLU721" s="416"/>
      <c r="CLV721" s="416"/>
      <c r="CLW721" s="416"/>
      <c r="CLX721" s="416"/>
      <c r="CLY721" s="416"/>
      <c r="CLZ721" s="416"/>
      <c r="CMA721" s="416"/>
      <c r="CMB721" s="416"/>
      <c r="CMC721" s="416"/>
      <c r="CMD721" s="416"/>
      <c r="CME721" s="416"/>
      <c r="CMF721" s="416"/>
      <c r="CMG721" s="416"/>
      <c r="CMH721" s="416"/>
      <c r="CMI721" s="416"/>
      <c r="CMJ721" s="416"/>
      <c r="CMK721" s="416"/>
      <c r="CML721" s="416"/>
      <c r="CMM721" s="416"/>
      <c r="CMN721" s="416"/>
      <c r="CMO721" s="416"/>
      <c r="CMP721" s="416"/>
      <c r="CMQ721" s="416"/>
      <c r="CMR721" s="416"/>
      <c r="CMS721" s="416"/>
      <c r="CMT721" s="416"/>
      <c r="CMU721" s="416"/>
      <c r="CMV721" s="416"/>
      <c r="CMW721" s="416"/>
      <c r="CMX721" s="416"/>
      <c r="CMY721" s="416"/>
      <c r="CMZ721" s="416"/>
      <c r="CNA721" s="416"/>
      <c r="CNB721" s="416"/>
      <c r="CNC721" s="416"/>
      <c r="CND721" s="416"/>
      <c r="CNE721" s="416"/>
      <c r="CNF721" s="417"/>
      <c r="CNG721" s="417"/>
      <c r="CNH721" s="417"/>
      <c r="CNI721" s="417"/>
      <c r="CNJ721" s="417"/>
      <c r="CNK721" s="417"/>
      <c r="CNL721" s="417"/>
      <c r="CNM721" s="417"/>
      <c r="CNN721" s="417"/>
      <c r="CNO721" s="417"/>
      <c r="CNP721" s="417"/>
      <c r="CNQ721" s="417"/>
      <c r="CNR721" s="417"/>
      <c r="CNS721" s="417"/>
      <c r="CNT721" s="417"/>
      <c r="CNU721" s="417"/>
      <c r="CNV721" s="417"/>
      <c r="CNW721" s="417"/>
      <c r="CNX721" s="417"/>
      <c r="CNY721" s="417"/>
      <c r="CNZ721" s="417"/>
      <c r="COA721" s="417"/>
      <c r="COB721" s="417"/>
      <c r="COC721" s="417"/>
      <c r="COD721" s="418"/>
      <c r="COE721" s="418"/>
      <c r="COF721" s="418"/>
      <c r="COG721" s="418"/>
      <c r="COH721" s="418"/>
      <c r="COI721" s="417"/>
      <c r="COJ721" s="417"/>
      <c r="COK721" s="418"/>
      <c r="COL721" s="418"/>
      <c r="COM721" s="417"/>
      <c r="CON721" s="417"/>
      <c r="COO721" s="418"/>
      <c r="COP721" s="418"/>
      <c r="COQ721" s="417"/>
      <c r="COR721" s="417"/>
      <c r="COS721" s="417"/>
      <c r="COT721" s="417"/>
      <c r="COU721" s="417"/>
      <c r="COV721" s="417"/>
      <c r="COW721" s="417"/>
      <c r="COX721" s="418"/>
      <c r="COY721" s="418"/>
      <c r="COZ721" s="417"/>
      <c r="CPA721" s="417"/>
      <c r="CPB721" s="418"/>
      <c r="CPC721" s="418"/>
      <c r="CPD721" s="417"/>
      <c r="CPE721" s="417"/>
      <c r="CPF721" s="417"/>
      <c r="CPG721" s="417"/>
      <c r="CPH721" s="417"/>
      <c r="CPI721" s="411"/>
      <c r="CPJ721" s="443"/>
      <c r="CPK721" s="417"/>
      <c r="CPL721" s="417"/>
      <c r="CPM721" s="417"/>
      <c r="CPN721" s="417"/>
      <c r="CPO721" s="417"/>
      <c r="CPP721" s="417"/>
      <c r="CPQ721" s="417"/>
      <c r="CPR721" s="416"/>
      <c r="CPS721" s="416"/>
      <c r="CPT721" s="416"/>
      <c r="CPU721" s="416"/>
      <c r="CPV721" s="416"/>
      <c r="CPW721" s="416"/>
      <c r="CPX721" s="416"/>
      <c r="CPY721" s="416"/>
      <c r="CPZ721" s="416"/>
      <c r="CQA721" s="416"/>
      <c r="CQB721" s="416"/>
      <c r="CQC721" s="416"/>
      <c r="CQD721" s="416"/>
      <c r="CQE721" s="416"/>
      <c r="CQF721" s="416"/>
      <c r="CQG721" s="416"/>
      <c r="CQH721" s="416"/>
      <c r="CQI721" s="416"/>
      <c r="CQJ721" s="416"/>
      <c r="CQK721" s="416"/>
      <c r="CQL721" s="416"/>
      <c r="CQM721" s="416"/>
      <c r="CQN721" s="416"/>
      <c r="CQO721" s="416"/>
      <c r="CQP721" s="416"/>
      <c r="CQQ721" s="416"/>
      <c r="CQR721" s="416"/>
      <c r="CQS721" s="416"/>
      <c r="CQT721" s="416"/>
      <c r="CQU721" s="416"/>
      <c r="CQV721" s="416"/>
      <c r="CQW721" s="416"/>
      <c r="CQX721" s="416"/>
      <c r="CQY721" s="416"/>
      <c r="CQZ721" s="416"/>
      <c r="CRA721" s="416"/>
      <c r="CRB721" s="416"/>
      <c r="CRC721" s="416"/>
      <c r="CRD721" s="416"/>
      <c r="CRE721" s="416"/>
      <c r="CRF721" s="416"/>
      <c r="CRG721" s="416"/>
      <c r="CRH721" s="416"/>
      <c r="CRI721" s="416"/>
      <c r="CRJ721" s="417"/>
      <c r="CRK721" s="417"/>
      <c r="CRL721" s="417"/>
      <c r="CRM721" s="417"/>
      <c r="CRN721" s="417"/>
      <c r="CRO721" s="417"/>
      <c r="CRP721" s="417"/>
      <c r="CRQ721" s="417"/>
      <c r="CRR721" s="417"/>
      <c r="CRS721" s="417"/>
      <c r="CRT721" s="417"/>
      <c r="CRU721" s="417"/>
      <c r="CRV721" s="417"/>
      <c r="CRW721" s="417"/>
      <c r="CRX721" s="417"/>
      <c r="CRY721" s="417"/>
      <c r="CRZ721" s="417"/>
      <c r="CSA721" s="417"/>
      <c r="CSB721" s="417"/>
      <c r="CSC721" s="417"/>
      <c r="CSD721" s="417"/>
      <c r="CSE721" s="417"/>
      <c r="CSF721" s="417"/>
      <c r="CSG721" s="417"/>
      <c r="CSH721" s="418"/>
      <c r="CSI721" s="418"/>
      <c r="CSJ721" s="418"/>
      <c r="CSK721" s="418"/>
      <c r="CSL721" s="418"/>
      <c r="CSM721" s="417"/>
      <c r="CSN721" s="417"/>
      <c r="CSO721" s="418"/>
      <c r="CSP721" s="418"/>
      <c r="CSQ721" s="417"/>
      <c r="CSR721" s="417"/>
      <c r="CSS721" s="418"/>
      <c r="CST721" s="418"/>
      <c r="CSU721" s="417"/>
      <c r="CSV721" s="417"/>
      <c r="CSW721" s="417"/>
      <c r="CSX721" s="417"/>
      <c r="CSY721" s="417"/>
      <c r="CSZ721" s="417"/>
      <c r="CTA721" s="417"/>
      <c r="CTB721" s="418"/>
      <c r="CTC721" s="418"/>
      <c r="CTD721" s="417"/>
      <c r="CTE721" s="417"/>
      <c r="CTF721" s="418"/>
      <c r="CTG721" s="418"/>
      <c r="CTH721" s="417"/>
      <c r="CTI721" s="417"/>
      <c r="CTJ721" s="417"/>
      <c r="CTK721" s="417"/>
      <c r="CTL721" s="417"/>
      <c r="CTM721" s="411"/>
      <c r="CTN721" s="443"/>
      <c r="CTO721" s="417"/>
      <c r="CTP721" s="417"/>
      <c r="CTQ721" s="417"/>
      <c r="CTR721" s="417"/>
      <c r="CTS721" s="417"/>
      <c r="CTT721" s="417"/>
      <c r="CTU721" s="417"/>
      <c r="CTV721" s="416"/>
      <c r="CTW721" s="416"/>
      <c r="CTX721" s="416"/>
      <c r="CTY721" s="416"/>
      <c r="CTZ721" s="416"/>
      <c r="CUA721" s="416"/>
      <c r="CUB721" s="416"/>
      <c r="CUC721" s="416"/>
      <c r="CUD721" s="416"/>
      <c r="CUE721" s="416"/>
      <c r="CUF721" s="416"/>
      <c r="CUG721" s="416"/>
      <c r="CUH721" s="416"/>
      <c r="CUI721" s="416"/>
      <c r="CUJ721" s="416"/>
      <c r="CUK721" s="416"/>
      <c r="CUL721" s="416"/>
      <c r="CUM721" s="416"/>
      <c r="CUN721" s="416"/>
      <c r="CUO721" s="416"/>
      <c r="CUP721" s="416"/>
      <c r="CUQ721" s="416"/>
      <c r="CUR721" s="416"/>
      <c r="CUS721" s="416"/>
      <c r="CUT721" s="416"/>
      <c r="CUU721" s="416"/>
      <c r="CUV721" s="416"/>
      <c r="CUW721" s="416"/>
      <c r="CUX721" s="416"/>
      <c r="CUY721" s="416"/>
      <c r="CUZ721" s="416"/>
      <c r="CVA721" s="416"/>
      <c r="CVB721" s="416"/>
      <c r="CVC721" s="416"/>
      <c r="CVD721" s="416"/>
      <c r="CVE721" s="416"/>
      <c r="CVF721" s="416"/>
      <c r="CVG721" s="416"/>
      <c r="CVH721" s="416"/>
      <c r="CVI721" s="416"/>
      <c r="CVJ721" s="416"/>
      <c r="CVK721" s="416"/>
      <c r="CVL721" s="416"/>
      <c r="CVM721" s="416"/>
      <c r="CVN721" s="417"/>
      <c r="CVO721" s="417"/>
      <c r="CVP721" s="417"/>
      <c r="CVQ721" s="417"/>
      <c r="CVR721" s="417"/>
      <c r="CVS721" s="417"/>
      <c r="CVT721" s="417"/>
      <c r="CVU721" s="417"/>
      <c r="CVV721" s="417"/>
      <c r="CVW721" s="417"/>
      <c r="CVX721" s="417"/>
      <c r="CVY721" s="417"/>
      <c r="CVZ721" s="417"/>
      <c r="CWA721" s="417"/>
      <c r="CWB721" s="417"/>
      <c r="CWC721" s="417"/>
      <c r="CWD721" s="417"/>
      <c r="CWE721" s="417"/>
      <c r="CWF721" s="417"/>
      <c r="CWG721" s="417"/>
      <c r="CWH721" s="417"/>
      <c r="CWI721" s="417"/>
      <c r="CWJ721" s="417"/>
      <c r="CWK721" s="417"/>
      <c r="CWL721" s="418"/>
      <c r="CWM721" s="418"/>
      <c r="CWN721" s="418"/>
      <c r="CWO721" s="418"/>
      <c r="CWP721" s="418"/>
      <c r="CWQ721" s="417"/>
      <c r="CWR721" s="417"/>
      <c r="CWS721" s="418"/>
      <c r="CWT721" s="418"/>
      <c r="CWU721" s="417"/>
      <c r="CWV721" s="417"/>
      <c r="CWW721" s="418"/>
      <c r="CWX721" s="418"/>
      <c r="CWY721" s="417"/>
      <c r="CWZ721" s="417"/>
      <c r="CXA721" s="417"/>
      <c r="CXB721" s="417"/>
      <c r="CXC721" s="417"/>
      <c r="CXD721" s="417"/>
      <c r="CXE721" s="417"/>
      <c r="CXF721" s="418"/>
      <c r="CXG721" s="418"/>
      <c r="CXH721" s="417"/>
      <c r="CXI721" s="417"/>
      <c r="CXJ721" s="418"/>
      <c r="CXK721" s="418"/>
      <c r="CXL721" s="417"/>
      <c r="CXM721" s="417"/>
      <c r="CXN721" s="417"/>
      <c r="CXO721" s="417"/>
      <c r="CXP721" s="417"/>
      <c r="CXQ721" s="411"/>
      <c r="CXR721" s="443"/>
      <c r="CXS721" s="417"/>
      <c r="CXT721" s="417"/>
      <c r="CXU721" s="417"/>
      <c r="CXV721" s="417"/>
      <c r="CXW721" s="417"/>
      <c r="CXX721" s="417"/>
      <c r="CXY721" s="417"/>
      <c r="CXZ721" s="416"/>
      <c r="CYA721" s="416"/>
      <c r="CYB721" s="416"/>
      <c r="CYC721" s="416"/>
      <c r="CYD721" s="416"/>
      <c r="CYE721" s="416"/>
      <c r="CYF721" s="416"/>
      <c r="CYG721" s="416"/>
      <c r="CYH721" s="416"/>
      <c r="CYI721" s="416"/>
      <c r="CYJ721" s="416"/>
      <c r="CYK721" s="416"/>
      <c r="CYL721" s="416"/>
      <c r="CYM721" s="416"/>
      <c r="CYN721" s="416"/>
      <c r="CYO721" s="416"/>
      <c r="CYP721" s="416"/>
      <c r="CYQ721" s="416"/>
      <c r="CYR721" s="416"/>
      <c r="CYS721" s="416"/>
      <c r="CYT721" s="416"/>
      <c r="CYU721" s="416"/>
      <c r="CYV721" s="416"/>
      <c r="CYW721" s="416"/>
      <c r="CYX721" s="416"/>
      <c r="CYY721" s="416"/>
      <c r="CYZ721" s="416"/>
      <c r="CZA721" s="416"/>
      <c r="CZB721" s="416"/>
      <c r="CZC721" s="416"/>
      <c r="CZD721" s="416"/>
      <c r="CZE721" s="416"/>
      <c r="CZF721" s="416"/>
      <c r="CZG721" s="416"/>
      <c r="CZH721" s="416"/>
      <c r="CZI721" s="416"/>
      <c r="CZJ721" s="416"/>
      <c r="CZK721" s="416"/>
      <c r="CZL721" s="416"/>
      <c r="CZM721" s="416"/>
      <c r="CZN721" s="416"/>
      <c r="CZO721" s="416"/>
      <c r="CZP721" s="416"/>
      <c r="CZQ721" s="416"/>
      <c r="CZR721" s="417"/>
      <c r="CZS721" s="417"/>
      <c r="CZT721" s="417"/>
      <c r="CZU721" s="417"/>
      <c r="CZV721" s="417"/>
      <c r="CZW721" s="417"/>
      <c r="CZX721" s="417"/>
      <c r="CZY721" s="417"/>
      <c r="CZZ721" s="417"/>
      <c r="DAA721" s="417"/>
      <c r="DAB721" s="417"/>
      <c r="DAC721" s="417"/>
      <c r="DAD721" s="417"/>
      <c r="DAE721" s="417"/>
      <c r="DAF721" s="417"/>
      <c r="DAG721" s="417"/>
      <c r="DAH721" s="417"/>
      <c r="DAI721" s="417"/>
      <c r="DAJ721" s="417"/>
      <c r="DAK721" s="417"/>
      <c r="DAL721" s="417"/>
      <c r="DAM721" s="417"/>
      <c r="DAN721" s="417"/>
      <c r="DAO721" s="417"/>
      <c r="DAP721" s="418"/>
      <c r="DAQ721" s="418"/>
      <c r="DAR721" s="418"/>
      <c r="DAS721" s="418"/>
      <c r="DAT721" s="418"/>
      <c r="DAU721" s="417"/>
      <c r="DAV721" s="417"/>
      <c r="DAW721" s="418"/>
      <c r="DAX721" s="418"/>
      <c r="DAY721" s="417"/>
      <c r="DAZ721" s="417"/>
      <c r="DBA721" s="418"/>
      <c r="DBB721" s="418"/>
      <c r="DBC721" s="417"/>
      <c r="DBD721" s="417"/>
      <c r="DBE721" s="417"/>
      <c r="DBF721" s="417"/>
      <c r="DBG721" s="417"/>
      <c r="DBH721" s="417"/>
      <c r="DBI721" s="417"/>
      <c r="DBJ721" s="418"/>
      <c r="DBK721" s="418"/>
      <c r="DBL721" s="417"/>
      <c r="DBM721" s="417"/>
      <c r="DBN721" s="418"/>
      <c r="DBO721" s="418"/>
      <c r="DBP721" s="417"/>
      <c r="DBQ721" s="417"/>
      <c r="DBR721" s="417"/>
      <c r="DBS721" s="417"/>
      <c r="DBT721" s="417"/>
      <c r="DBU721" s="411"/>
      <c r="DBV721" s="443"/>
      <c r="DBW721" s="417"/>
      <c r="DBX721" s="417"/>
      <c r="DBY721" s="417"/>
      <c r="DBZ721" s="417"/>
      <c r="DCA721" s="417"/>
      <c r="DCB721" s="417"/>
      <c r="DCC721" s="417"/>
      <c r="DCD721" s="416"/>
      <c r="DCE721" s="416"/>
      <c r="DCF721" s="416"/>
      <c r="DCG721" s="416"/>
      <c r="DCH721" s="416"/>
      <c r="DCI721" s="416"/>
      <c r="DCJ721" s="416"/>
      <c r="DCK721" s="416"/>
      <c r="DCL721" s="416"/>
      <c r="DCM721" s="416"/>
      <c r="DCN721" s="416"/>
      <c r="DCO721" s="416"/>
      <c r="DCP721" s="416"/>
      <c r="DCQ721" s="416"/>
      <c r="DCR721" s="416"/>
      <c r="DCS721" s="416"/>
      <c r="DCT721" s="416"/>
      <c r="DCU721" s="416"/>
      <c r="DCV721" s="416"/>
      <c r="DCW721" s="416"/>
      <c r="DCX721" s="416"/>
      <c r="DCY721" s="416"/>
      <c r="DCZ721" s="416"/>
      <c r="DDA721" s="416"/>
      <c r="DDB721" s="416"/>
      <c r="DDC721" s="416"/>
      <c r="DDD721" s="416"/>
      <c r="DDE721" s="416"/>
      <c r="DDF721" s="416"/>
      <c r="DDG721" s="416"/>
      <c r="DDH721" s="416"/>
      <c r="DDI721" s="416"/>
      <c r="DDJ721" s="416"/>
      <c r="DDK721" s="416"/>
      <c r="DDL721" s="416"/>
      <c r="DDM721" s="416"/>
      <c r="DDN721" s="416"/>
      <c r="DDO721" s="416"/>
      <c r="DDP721" s="416"/>
      <c r="DDQ721" s="416"/>
      <c r="DDR721" s="416"/>
      <c r="DDS721" s="416"/>
      <c r="DDT721" s="416"/>
      <c r="DDU721" s="416"/>
      <c r="DDV721" s="417"/>
      <c r="DDW721" s="417"/>
      <c r="DDX721" s="417"/>
      <c r="DDY721" s="417"/>
      <c r="DDZ721" s="417"/>
      <c r="DEA721" s="417"/>
      <c r="DEB721" s="417"/>
      <c r="DEC721" s="417"/>
      <c r="DED721" s="417"/>
      <c r="DEE721" s="417"/>
      <c r="DEF721" s="417"/>
      <c r="DEG721" s="417"/>
      <c r="DEH721" s="417"/>
      <c r="DEI721" s="417"/>
      <c r="DEJ721" s="417"/>
      <c r="DEK721" s="417"/>
      <c r="DEL721" s="417"/>
      <c r="DEM721" s="417"/>
      <c r="DEN721" s="417"/>
      <c r="DEO721" s="417"/>
      <c r="DEP721" s="417"/>
      <c r="DEQ721" s="417"/>
      <c r="DER721" s="417"/>
      <c r="DES721" s="417"/>
      <c r="DET721" s="418"/>
      <c r="DEU721" s="418"/>
      <c r="DEV721" s="418"/>
      <c r="DEW721" s="418"/>
      <c r="DEX721" s="418"/>
      <c r="DEY721" s="417"/>
      <c r="DEZ721" s="417"/>
      <c r="DFA721" s="418"/>
      <c r="DFB721" s="418"/>
      <c r="DFC721" s="417"/>
      <c r="DFD721" s="417"/>
      <c r="DFE721" s="418"/>
      <c r="DFF721" s="418"/>
      <c r="DFG721" s="417"/>
      <c r="DFH721" s="417"/>
      <c r="DFI721" s="417"/>
      <c r="DFJ721" s="417"/>
      <c r="DFK721" s="417"/>
      <c r="DFL721" s="417"/>
      <c r="DFM721" s="417"/>
      <c r="DFN721" s="418"/>
      <c r="DFO721" s="418"/>
      <c r="DFP721" s="417"/>
      <c r="DFQ721" s="417"/>
      <c r="DFR721" s="418"/>
      <c r="DFS721" s="418"/>
      <c r="DFT721" s="417"/>
      <c r="DFU721" s="417"/>
      <c r="DFV721" s="417"/>
      <c r="DFW721" s="417"/>
      <c r="DFX721" s="417"/>
      <c r="DFY721" s="411"/>
      <c r="DFZ721" s="443"/>
      <c r="DGA721" s="417"/>
      <c r="DGB721" s="417"/>
      <c r="DGC721" s="417"/>
      <c r="DGD721" s="417"/>
      <c r="DGE721" s="417"/>
      <c r="DGF721" s="417"/>
      <c r="DGG721" s="417"/>
      <c r="DGH721" s="416"/>
      <c r="DGI721" s="416"/>
      <c r="DGJ721" s="416"/>
      <c r="DGK721" s="416"/>
      <c r="DGL721" s="416"/>
      <c r="DGM721" s="416"/>
      <c r="DGN721" s="416"/>
      <c r="DGO721" s="416"/>
      <c r="DGP721" s="416"/>
      <c r="DGQ721" s="416"/>
      <c r="DGR721" s="416"/>
      <c r="DGS721" s="416"/>
      <c r="DGT721" s="416"/>
      <c r="DGU721" s="416"/>
      <c r="DGV721" s="416"/>
      <c r="DGW721" s="416"/>
      <c r="DGX721" s="416"/>
      <c r="DGY721" s="416"/>
      <c r="DGZ721" s="416"/>
      <c r="DHA721" s="416"/>
      <c r="DHB721" s="416"/>
      <c r="DHC721" s="416"/>
      <c r="DHD721" s="416"/>
      <c r="DHE721" s="416"/>
      <c r="DHF721" s="416"/>
      <c r="DHG721" s="416"/>
      <c r="DHH721" s="416"/>
      <c r="DHI721" s="416"/>
      <c r="DHJ721" s="416"/>
      <c r="DHK721" s="416"/>
      <c r="DHL721" s="416"/>
      <c r="DHM721" s="416"/>
      <c r="DHN721" s="416"/>
      <c r="DHO721" s="416"/>
      <c r="DHP721" s="416"/>
      <c r="DHQ721" s="416"/>
      <c r="DHR721" s="416"/>
      <c r="DHS721" s="416"/>
      <c r="DHT721" s="416"/>
      <c r="DHU721" s="416"/>
      <c r="DHV721" s="416"/>
      <c r="DHW721" s="416"/>
      <c r="DHX721" s="416"/>
      <c r="DHY721" s="416"/>
      <c r="DHZ721" s="417"/>
      <c r="DIA721" s="417"/>
      <c r="DIB721" s="417"/>
      <c r="DIC721" s="417"/>
      <c r="DID721" s="417"/>
      <c r="DIE721" s="417"/>
      <c r="DIF721" s="417"/>
      <c r="DIG721" s="417"/>
      <c r="DIH721" s="417"/>
      <c r="DII721" s="417"/>
      <c r="DIJ721" s="417"/>
      <c r="DIK721" s="417"/>
      <c r="DIL721" s="417"/>
      <c r="DIM721" s="417"/>
      <c r="DIN721" s="417"/>
      <c r="DIO721" s="417"/>
      <c r="DIP721" s="417"/>
      <c r="DIQ721" s="417"/>
      <c r="DIR721" s="417"/>
      <c r="DIS721" s="417"/>
      <c r="DIT721" s="417"/>
      <c r="DIU721" s="417"/>
      <c r="DIV721" s="417"/>
      <c r="DIW721" s="417"/>
      <c r="DIX721" s="418"/>
      <c r="DIY721" s="418"/>
      <c r="DIZ721" s="418"/>
      <c r="DJA721" s="418"/>
      <c r="DJB721" s="418"/>
      <c r="DJC721" s="417"/>
      <c r="DJD721" s="417"/>
      <c r="DJE721" s="418"/>
      <c r="DJF721" s="418"/>
      <c r="DJG721" s="417"/>
      <c r="DJH721" s="417"/>
      <c r="DJI721" s="418"/>
      <c r="DJJ721" s="418"/>
      <c r="DJK721" s="417"/>
      <c r="DJL721" s="417"/>
      <c r="DJM721" s="417"/>
      <c r="DJN721" s="417"/>
      <c r="DJO721" s="417"/>
      <c r="DJP721" s="417"/>
      <c r="DJQ721" s="417"/>
      <c r="DJR721" s="418"/>
      <c r="DJS721" s="418"/>
      <c r="DJT721" s="417"/>
      <c r="DJU721" s="417"/>
      <c r="DJV721" s="418"/>
      <c r="DJW721" s="418"/>
      <c r="DJX721" s="417"/>
      <c r="DJY721" s="417"/>
      <c r="DJZ721" s="417"/>
      <c r="DKA721" s="417"/>
      <c r="DKB721" s="417"/>
      <c r="DKC721" s="411"/>
      <c r="DKD721" s="443"/>
      <c r="DKE721" s="417"/>
      <c r="DKF721" s="417"/>
      <c r="DKG721" s="417"/>
      <c r="DKH721" s="417"/>
      <c r="DKI721" s="417"/>
      <c r="DKJ721" s="417"/>
      <c r="DKK721" s="417"/>
      <c r="DKL721" s="416"/>
      <c r="DKM721" s="416"/>
      <c r="DKN721" s="416"/>
      <c r="DKO721" s="416"/>
      <c r="DKP721" s="416"/>
      <c r="DKQ721" s="416"/>
      <c r="DKR721" s="416"/>
      <c r="DKS721" s="416"/>
      <c r="DKT721" s="416"/>
      <c r="DKU721" s="416"/>
      <c r="DKV721" s="416"/>
      <c r="DKW721" s="416"/>
      <c r="DKX721" s="416"/>
      <c r="DKY721" s="416"/>
      <c r="DKZ721" s="416"/>
      <c r="DLA721" s="416"/>
      <c r="DLB721" s="416"/>
      <c r="DLC721" s="416"/>
      <c r="DLD721" s="416"/>
      <c r="DLE721" s="416"/>
      <c r="DLF721" s="416"/>
      <c r="DLG721" s="416"/>
      <c r="DLH721" s="416"/>
      <c r="DLI721" s="416"/>
      <c r="DLJ721" s="416"/>
      <c r="DLK721" s="416"/>
      <c r="DLL721" s="416"/>
      <c r="DLM721" s="416"/>
      <c r="DLN721" s="416"/>
      <c r="DLO721" s="416"/>
      <c r="DLP721" s="416"/>
      <c r="DLQ721" s="416"/>
      <c r="DLR721" s="416"/>
      <c r="DLS721" s="416"/>
      <c r="DLT721" s="416"/>
      <c r="DLU721" s="416"/>
      <c r="DLV721" s="416"/>
      <c r="DLW721" s="416"/>
      <c r="DLX721" s="416"/>
      <c r="DLY721" s="416"/>
      <c r="DLZ721" s="416"/>
      <c r="DMA721" s="416"/>
      <c r="DMB721" s="416"/>
      <c r="DMC721" s="416"/>
      <c r="DMD721" s="417"/>
      <c r="DME721" s="417"/>
      <c r="DMF721" s="417"/>
      <c r="DMG721" s="417"/>
      <c r="DMH721" s="417"/>
      <c r="DMI721" s="417"/>
      <c r="DMJ721" s="417"/>
      <c r="DMK721" s="417"/>
      <c r="DML721" s="417"/>
      <c r="DMM721" s="417"/>
      <c r="DMN721" s="417"/>
      <c r="DMO721" s="417"/>
      <c r="DMP721" s="417"/>
      <c r="DMQ721" s="417"/>
      <c r="DMR721" s="417"/>
      <c r="DMS721" s="417"/>
      <c r="DMT721" s="417"/>
      <c r="DMU721" s="417"/>
      <c r="DMV721" s="417"/>
      <c r="DMW721" s="417"/>
      <c r="DMX721" s="417"/>
      <c r="DMY721" s="417"/>
      <c r="DMZ721" s="417"/>
      <c r="DNA721" s="417"/>
      <c r="DNB721" s="418"/>
      <c r="DNC721" s="418"/>
      <c r="DND721" s="418"/>
      <c r="DNE721" s="418"/>
      <c r="DNF721" s="418"/>
      <c r="DNG721" s="417"/>
      <c r="DNH721" s="417"/>
      <c r="DNI721" s="418"/>
      <c r="DNJ721" s="418"/>
      <c r="DNK721" s="417"/>
      <c r="DNL721" s="417"/>
      <c r="DNM721" s="418"/>
      <c r="DNN721" s="418"/>
      <c r="DNO721" s="417"/>
      <c r="DNP721" s="417"/>
      <c r="DNQ721" s="417"/>
      <c r="DNR721" s="417"/>
      <c r="DNS721" s="417"/>
      <c r="DNT721" s="417"/>
      <c r="DNU721" s="417"/>
      <c r="DNV721" s="418"/>
      <c r="DNW721" s="418"/>
      <c r="DNX721" s="417"/>
      <c r="DNY721" s="417"/>
      <c r="DNZ721" s="418"/>
      <c r="DOA721" s="418"/>
      <c r="DOB721" s="417"/>
      <c r="DOC721" s="417"/>
      <c r="DOD721" s="417"/>
      <c r="DOE721" s="417"/>
      <c r="DOF721" s="417"/>
      <c r="DOG721" s="411"/>
      <c r="DOH721" s="443"/>
      <c r="DOI721" s="417"/>
      <c r="DOJ721" s="417"/>
      <c r="DOK721" s="417"/>
      <c r="DOL721" s="417"/>
      <c r="DOM721" s="417"/>
      <c r="DON721" s="417"/>
      <c r="DOO721" s="417"/>
      <c r="DOP721" s="416"/>
      <c r="DOQ721" s="416"/>
      <c r="DOR721" s="416"/>
      <c r="DOS721" s="416"/>
      <c r="DOT721" s="416"/>
      <c r="DOU721" s="416"/>
      <c r="DOV721" s="416"/>
      <c r="DOW721" s="416"/>
      <c r="DOX721" s="416"/>
      <c r="DOY721" s="416"/>
      <c r="DOZ721" s="416"/>
      <c r="DPA721" s="416"/>
      <c r="DPB721" s="416"/>
      <c r="DPC721" s="416"/>
      <c r="DPD721" s="416"/>
      <c r="DPE721" s="416"/>
      <c r="DPF721" s="416"/>
      <c r="DPG721" s="416"/>
      <c r="DPH721" s="416"/>
      <c r="DPI721" s="416"/>
      <c r="DPJ721" s="416"/>
      <c r="DPK721" s="416"/>
      <c r="DPL721" s="416"/>
      <c r="DPM721" s="416"/>
      <c r="DPN721" s="416"/>
      <c r="DPO721" s="416"/>
      <c r="DPP721" s="416"/>
      <c r="DPQ721" s="416"/>
      <c r="DPR721" s="416"/>
      <c r="DPS721" s="416"/>
      <c r="DPT721" s="416"/>
      <c r="DPU721" s="416"/>
      <c r="DPV721" s="416"/>
      <c r="DPW721" s="416"/>
      <c r="DPX721" s="416"/>
      <c r="DPY721" s="416"/>
      <c r="DPZ721" s="416"/>
      <c r="DQA721" s="416"/>
      <c r="DQB721" s="416"/>
      <c r="DQC721" s="416"/>
      <c r="DQD721" s="416"/>
      <c r="DQE721" s="416"/>
      <c r="DQF721" s="416"/>
      <c r="DQG721" s="416"/>
      <c r="DQH721" s="417"/>
      <c r="DQI721" s="417"/>
      <c r="DQJ721" s="417"/>
      <c r="DQK721" s="417"/>
      <c r="DQL721" s="417"/>
      <c r="DQM721" s="417"/>
      <c r="DQN721" s="417"/>
      <c r="DQO721" s="417"/>
      <c r="DQP721" s="417"/>
      <c r="DQQ721" s="417"/>
      <c r="DQR721" s="417"/>
      <c r="DQS721" s="417"/>
      <c r="DQT721" s="417"/>
      <c r="DQU721" s="417"/>
      <c r="DQV721" s="417"/>
      <c r="DQW721" s="417"/>
      <c r="DQX721" s="417"/>
      <c r="DQY721" s="417"/>
      <c r="DQZ721" s="417"/>
      <c r="DRA721" s="417"/>
      <c r="DRB721" s="417"/>
      <c r="DRC721" s="417"/>
      <c r="DRD721" s="417"/>
      <c r="DRE721" s="417"/>
      <c r="DRF721" s="418"/>
      <c r="DRG721" s="418"/>
      <c r="DRH721" s="418"/>
      <c r="DRI721" s="418"/>
      <c r="DRJ721" s="418"/>
      <c r="DRK721" s="417"/>
      <c r="DRL721" s="417"/>
      <c r="DRM721" s="418"/>
      <c r="DRN721" s="418"/>
      <c r="DRO721" s="417"/>
      <c r="DRP721" s="417"/>
      <c r="DRQ721" s="418"/>
      <c r="DRR721" s="418"/>
      <c r="DRS721" s="417"/>
      <c r="DRT721" s="417"/>
      <c r="DRU721" s="417"/>
      <c r="DRV721" s="417"/>
      <c r="DRW721" s="417"/>
      <c r="DRX721" s="417"/>
      <c r="DRY721" s="417"/>
      <c r="DRZ721" s="418"/>
      <c r="DSA721" s="418"/>
      <c r="DSB721" s="417"/>
      <c r="DSC721" s="417"/>
      <c r="DSD721" s="418"/>
      <c r="DSE721" s="418"/>
      <c r="DSF721" s="417"/>
      <c r="DSG721" s="417"/>
      <c r="DSH721" s="417"/>
      <c r="DSI721" s="417"/>
      <c r="DSJ721" s="417"/>
      <c r="DSK721" s="411"/>
      <c r="DSL721" s="443"/>
      <c r="DSM721" s="417"/>
      <c r="DSN721" s="417"/>
      <c r="DSO721" s="417"/>
      <c r="DSP721" s="417"/>
      <c r="DSQ721" s="417"/>
      <c r="DSR721" s="417"/>
      <c r="DSS721" s="417"/>
      <c r="DST721" s="416"/>
      <c r="DSU721" s="416"/>
      <c r="DSV721" s="416"/>
      <c r="DSW721" s="416"/>
      <c r="DSX721" s="416"/>
      <c r="DSY721" s="416"/>
      <c r="DSZ721" s="416"/>
      <c r="DTA721" s="416"/>
      <c r="DTB721" s="416"/>
      <c r="DTC721" s="416"/>
      <c r="DTD721" s="416"/>
      <c r="DTE721" s="416"/>
      <c r="DTF721" s="416"/>
      <c r="DTG721" s="416"/>
      <c r="DTH721" s="416"/>
      <c r="DTI721" s="416"/>
      <c r="DTJ721" s="416"/>
      <c r="DTK721" s="416"/>
      <c r="DTL721" s="416"/>
      <c r="DTM721" s="416"/>
      <c r="DTN721" s="416"/>
      <c r="DTO721" s="416"/>
      <c r="DTP721" s="416"/>
      <c r="DTQ721" s="416"/>
      <c r="DTR721" s="416"/>
      <c r="DTS721" s="416"/>
      <c r="DTT721" s="416"/>
      <c r="DTU721" s="416"/>
      <c r="DTV721" s="416"/>
      <c r="DTW721" s="416"/>
      <c r="DTX721" s="416"/>
      <c r="DTY721" s="416"/>
      <c r="DTZ721" s="416"/>
      <c r="DUA721" s="416"/>
      <c r="DUB721" s="416"/>
      <c r="DUC721" s="416"/>
      <c r="DUD721" s="416"/>
      <c r="DUE721" s="416"/>
      <c r="DUF721" s="416"/>
      <c r="DUG721" s="416"/>
      <c r="DUH721" s="416"/>
      <c r="DUI721" s="416"/>
      <c r="DUJ721" s="416"/>
      <c r="DUK721" s="416"/>
      <c r="DUL721" s="417"/>
      <c r="DUM721" s="417"/>
      <c r="DUN721" s="417"/>
      <c r="DUO721" s="417"/>
      <c r="DUP721" s="417"/>
      <c r="DUQ721" s="417"/>
      <c r="DUR721" s="417"/>
      <c r="DUS721" s="417"/>
      <c r="DUT721" s="417"/>
      <c r="DUU721" s="417"/>
      <c r="DUV721" s="417"/>
      <c r="DUW721" s="417"/>
      <c r="DUX721" s="417"/>
      <c r="DUY721" s="417"/>
      <c r="DUZ721" s="417"/>
      <c r="DVA721" s="417"/>
      <c r="DVB721" s="417"/>
      <c r="DVC721" s="417"/>
      <c r="DVD721" s="417"/>
      <c r="DVE721" s="417"/>
      <c r="DVF721" s="417"/>
      <c r="DVG721" s="417"/>
      <c r="DVH721" s="417"/>
      <c r="DVI721" s="417"/>
      <c r="DVJ721" s="418"/>
      <c r="DVK721" s="418"/>
      <c r="DVL721" s="418"/>
      <c r="DVM721" s="418"/>
      <c r="DVN721" s="418"/>
      <c r="DVO721" s="417"/>
      <c r="DVP721" s="417"/>
      <c r="DVQ721" s="418"/>
      <c r="DVR721" s="418"/>
      <c r="DVS721" s="417"/>
      <c r="DVT721" s="417"/>
      <c r="DVU721" s="418"/>
      <c r="DVV721" s="418"/>
      <c r="DVW721" s="417"/>
      <c r="DVX721" s="417"/>
      <c r="DVY721" s="417"/>
      <c r="DVZ721" s="417"/>
      <c r="DWA721" s="417"/>
      <c r="DWB721" s="417"/>
      <c r="DWC721" s="417"/>
      <c r="DWD721" s="418"/>
      <c r="DWE721" s="418"/>
      <c r="DWF721" s="417"/>
      <c r="DWG721" s="417"/>
      <c r="DWH721" s="418"/>
      <c r="DWI721" s="418"/>
      <c r="DWJ721" s="417"/>
      <c r="DWK721" s="417"/>
      <c r="DWL721" s="417"/>
      <c r="DWM721" s="417"/>
      <c r="DWN721" s="417"/>
      <c r="DWO721" s="411"/>
      <c r="DWP721" s="443"/>
      <c r="DWQ721" s="417"/>
      <c r="DWR721" s="417"/>
      <c r="DWS721" s="417"/>
      <c r="DWT721" s="417"/>
      <c r="DWU721" s="417"/>
      <c r="DWV721" s="417"/>
      <c r="DWW721" s="417"/>
      <c r="DWX721" s="416"/>
      <c r="DWY721" s="416"/>
      <c r="DWZ721" s="416"/>
      <c r="DXA721" s="416"/>
      <c r="DXB721" s="416"/>
      <c r="DXC721" s="416"/>
      <c r="DXD721" s="416"/>
      <c r="DXE721" s="416"/>
      <c r="DXF721" s="416"/>
      <c r="DXG721" s="416"/>
      <c r="DXH721" s="416"/>
      <c r="DXI721" s="416"/>
      <c r="DXJ721" s="416"/>
      <c r="DXK721" s="416"/>
      <c r="DXL721" s="416"/>
      <c r="DXM721" s="416"/>
      <c r="DXN721" s="416"/>
      <c r="DXO721" s="416"/>
      <c r="DXP721" s="416"/>
      <c r="DXQ721" s="416"/>
      <c r="DXR721" s="416"/>
      <c r="DXS721" s="416"/>
      <c r="DXT721" s="416"/>
      <c r="DXU721" s="416"/>
      <c r="DXV721" s="416"/>
      <c r="DXW721" s="416"/>
      <c r="DXX721" s="416"/>
      <c r="DXY721" s="416"/>
      <c r="DXZ721" s="416"/>
      <c r="DYA721" s="416"/>
      <c r="DYB721" s="416"/>
      <c r="DYC721" s="416"/>
      <c r="DYD721" s="416"/>
      <c r="DYE721" s="416"/>
      <c r="DYF721" s="416"/>
      <c r="DYG721" s="416"/>
      <c r="DYH721" s="416"/>
      <c r="DYI721" s="416"/>
      <c r="DYJ721" s="416"/>
      <c r="DYK721" s="416"/>
      <c r="DYL721" s="416"/>
      <c r="DYM721" s="416"/>
      <c r="DYN721" s="416"/>
      <c r="DYO721" s="416"/>
      <c r="DYP721" s="417"/>
      <c r="DYQ721" s="417"/>
      <c r="DYR721" s="417"/>
      <c r="DYS721" s="417"/>
      <c r="DYT721" s="417"/>
      <c r="DYU721" s="417"/>
      <c r="DYV721" s="417"/>
      <c r="DYW721" s="417"/>
      <c r="DYX721" s="417"/>
      <c r="DYY721" s="417"/>
      <c r="DYZ721" s="417"/>
      <c r="DZA721" s="417"/>
      <c r="DZB721" s="417"/>
      <c r="DZC721" s="417"/>
      <c r="DZD721" s="417"/>
      <c r="DZE721" s="417"/>
      <c r="DZF721" s="417"/>
      <c r="DZG721" s="417"/>
      <c r="DZH721" s="417"/>
      <c r="DZI721" s="417"/>
      <c r="DZJ721" s="417"/>
      <c r="DZK721" s="417"/>
      <c r="DZL721" s="417"/>
      <c r="DZM721" s="417"/>
      <c r="DZN721" s="418"/>
      <c r="DZO721" s="418"/>
      <c r="DZP721" s="418"/>
      <c r="DZQ721" s="418"/>
      <c r="DZR721" s="418"/>
      <c r="DZS721" s="417"/>
      <c r="DZT721" s="417"/>
      <c r="DZU721" s="418"/>
      <c r="DZV721" s="418"/>
      <c r="DZW721" s="417"/>
      <c r="DZX721" s="417"/>
      <c r="DZY721" s="418"/>
      <c r="DZZ721" s="418"/>
      <c r="EAA721" s="417"/>
      <c r="EAB721" s="417"/>
      <c r="EAC721" s="417"/>
      <c r="EAD721" s="417"/>
      <c r="EAE721" s="417"/>
      <c r="EAF721" s="417"/>
      <c r="EAG721" s="417"/>
      <c r="EAH721" s="418"/>
      <c r="EAI721" s="418"/>
      <c r="EAJ721" s="417"/>
      <c r="EAK721" s="417"/>
      <c r="EAL721" s="418"/>
      <c r="EAM721" s="418"/>
      <c r="EAN721" s="417"/>
      <c r="EAO721" s="417"/>
      <c r="EAP721" s="417"/>
      <c r="EAQ721" s="417"/>
      <c r="EAR721" s="417"/>
      <c r="EAS721" s="411"/>
      <c r="EAT721" s="443"/>
      <c r="EAU721" s="417"/>
      <c r="EAV721" s="417"/>
      <c r="EAW721" s="417"/>
      <c r="EAX721" s="417"/>
      <c r="EAY721" s="417"/>
      <c r="EAZ721" s="417"/>
      <c r="EBA721" s="417"/>
      <c r="EBB721" s="416"/>
      <c r="EBC721" s="416"/>
      <c r="EBD721" s="416"/>
      <c r="EBE721" s="416"/>
      <c r="EBF721" s="416"/>
      <c r="EBG721" s="416"/>
      <c r="EBH721" s="416"/>
      <c r="EBI721" s="416"/>
      <c r="EBJ721" s="416"/>
      <c r="EBK721" s="416"/>
      <c r="EBL721" s="416"/>
      <c r="EBM721" s="416"/>
      <c r="EBN721" s="416"/>
      <c r="EBO721" s="416"/>
      <c r="EBP721" s="416"/>
      <c r="EBQ721" s="416"/>
      <c r="EBR721" s="416"/>
      <c r="EBS721" s="416"/>
      <c r="EBT721" s="416"/>
      <c r="EBU721" s="416"/>
      <c r="EBV721" s="416"/>
      <c r="EBW721" s="416"/>
      <c r="EBX721" s="416"/>
      <c r="EBY721" s="416"/>
      <c r="EBZ721" s="416"/>
      <c r="ECA721" s="416"/>
      <c r="ECB721" s="416"/>
      <c r="ECC721" s="416"/>
      <c r="ECD721" s="416"/>
      <c r="ECE721" s="416"/>
      <c r="ECF721" s="416"/>
      <c r="ECG721" s="416"/>
      <c r="ECH721" s="416"/>
      <c r="ECI721" s="416"/>
      <c r="ECJ721" s="416"/>
      <c r="ECK721" s="416"/>
      <c r="ECL721" s="416"/>
      <c r="ECM721" s="416"/>
      <c r="ECN721" s="416"/>
      <c r="ECO721" s="416"/>
      <c r="ECP721" s="416"/>
      <c r="ECQ721" s="416"/>
      <c r="ECR721" s="416"/>
      <c r="ECS721" s="416"/>
      <c r="ECT721" s="417"/>
      <c r="ECU721" s="417"/>
      <c r="ECV721" s="417"/>
      <c r="ECW721" s="417"/>
      <c r="ECX721" s="417"/>
      <c r="ECY721" s="417"/>
      <c r="ECZ721" s="417"/>
      <c r="EDA721" s="417"/>
      <c r="EDB721" s="417"/>
      <c r="EDC721" s="417"/>
      <c r="EDD721" s="417"/>
      <c r="EDE721" s="417"/>
      <c r="EDF721" s="417"/>
      <c r="EDG721" s="417"/>
      <c r="EDH721" s="417"/>
      <c r="EDI721" s="417"/>
      <c r="EDJ721" s="417"/>
      <c r="EDK721" s="417"/>
      <c r="EDL721" s="417"/>
      <c r="EDM721" s="417"/>
      <c r="EDN721" s="417"/>
      <c r="EDO721" s="417"/>
      <c r="EDP721" s="417"/>
      <c r="EDQ721" s="417"/>
      <c r="EDR721" s="418"/>
      <c r="EDS721" s="418"/>
      <c r="EDT721" s="418"/>
      <c r="EDU721" s="418"/>
      <c r="EDV721" s="418"/>
      <c r="EDW721" s="417"/>
      <c r="EDX721" s="417"/>
      <c r="EDY721" s="418"/>
      <c r="EDZ721" s="418"/>
      <c r="EEA721" s="417"/>
      <c r="EEB721" s="417"/>
      <c r="EEC721" s="418"/>
      <c r="EED721" s="418"/>
      <c r="EEE721" s="417"/>
      <c r="EEF721" s="417"/>
      <c r="EEG721" s="417"/>
      <c r="EEH721" s="417"/>
      <c r="EEI721" s="417"/>
      <c r="EEJ721" s="417"/>
      <c r="EEK721" s="417"/>
      <c r="EEL721" s="418"/>
      <c r="EEM721" s="418"/>
      <c r="EEN721" s="417"/>
      <c r="EEO721" s="417"/>
      <c r="EEP721" s="418"/>
      <c r="EEQ721" s="418"/>
      <c r="EER721" s="417"/>
      <c r="EES721" s="417"/>
      <c r="EET721" s="417"/>
      <c r="EEU721" s="417"/>
      <c r="EEV721" s="417"/>
      <c r="EEW721" s="411"/>
      <c r="EEX721" s="443"/>
      <c r="EEY721" s="417"/>
      <c r="EEZ721" s="417"/>
      <c r="EFA721" s="417"/>
      <c r="EFB721" s="417"/>
      <c r="EFC721" s="417"/>
      <c r="EFD721" s="417"/>
      <c r="EFE721" s="417"/>
      <c r="EFF721" s="416"/>
      <c r="EFG721" s="416"/>
      <c r="EFH721" s="416"/>
      <c r="EFI721" s="416"/>
      <c r="EFJ721" s="416"/>
      <c r="EFK721" s="416"/>
      <c r="EFL721" s="416"/>
      <c r="EFM721" s="416"/>
      <c r="EFN721" s="416"/>
      <c r="EFO721" s="416"/>
      <c r="EFP721" s="416"/>
      <c r="EFQ721" s="416"/>
      <c r="EFR721" s="416"/>
      <c r="EFS721" s="416"/>
      <c r="EFT721" s="416"/>
      <c r="EFU721" s="416"/>
      <c r="EFV721" s="416"/>
      <c r="EFW721" s="416"/>
      <c r="EFX721" s="416"/>
      <c r="EFY721" s="416"/>
      <c r="EFZ721" s="416"/>
      <c r="EGA721" s="416"/>
      <c r="EGB721" s="416"/>
      <c r="EGC721" s="416"/>
      <c r="EGD721" s="416"/>
      <c r="EGE721" s="416"/>
      <c r="EGF721" s="416"/>
      <c r="EGG721" s="416"/>
      <c r="EGH721" s="416"/>
      <c r="EGI721" s="416"/>
      <c r="EGJ721" s="416"/>
      <c r="EGK721" s="416"/>
      <c r="EGL721" s="416"/>
      <c r="EGM721" s="416"/>
      <c r="EGN721" s="416"/>
      <c r="EGO721" s="416"/>
      <c r="EGP721" s="416"/>
      <c r="EGQ721" s="416"/>
      <c r="EGR721" s="416"/>
      <c r="EGS721" s="416"/>
      <c r="EGT721" s="416"/>
      <c r="EGU721" s="416"/>
      <c r="EGV721" s="416"/>
      <c r="EGW721" s="416"/>
      <c r="EGX721" s="417"/>
      <c r="EGY721" s="417"/>
      <c r="EGZ721" s="417"/>
      <c r="EHA721" s="417"/>
      <c r="EHB721" s="417"/>
      <c r="EHC721" s="417"/>
      <c r="EHD721" s="417"/>
      <c r="EHE721" s="417"/>
      <c r="EHF721" s="417"/>
      <c r="EHG721" s="417"/>
      <c r="EHH721" s="417"/>
      <c r="EHI721" s="417"/>
      <c r="EHJ721" s="417"/>
      <c r="EHK721" s="417"/>
      <c r="EHL721" s="417"/>
      <c r="EHM721" s="417"/>
      <c r="EHN721" s="417"/>
      <c r="EHO721" s="417"/>
      <c r="EHP721" s="417"/>
      <c r="EHQ721" s="417"/>
      <c r="EHR721" s="417"/>
      <c r="EHS721" s="417"/>
      <c r="EHT721" s="417"/>
      <c r="EHU721" s="417"/>
      <c r="EHV721" s="418"/>
      <c r="EHW721" s="418"/>
      <c r="EHX721" s="418"/>
      <c r="EHY721" s="418"/>
      <c r="EHZ721" s="418"/>
      <c r="EIA721" s="417"/>
      <c r="EIB721" s="417"/>
      <c r="EIC721" s="418"/>
      <c r="EID721" s="418"/>
      <c r="EIE721" s="417"/>
      <c r="EIF721" s="417"/>
      <c r="EIG721" s="418"/>
      <c r="EIH721" s="418"/>
      <c r="EII721" s="417"/>
      <c r="EIJ721" s="417"/>
      <c r="EIK721" s="417"/>
      <c r="EIL721" s="417"/>
      <c r="EIM721" s="417"/>
      <c r="EIN721" s="417"/>
      <c r="EIO721" s="417"/>
      <c r="EIP721" s="418"/>
      <c r="EIQ721" s="418"/>
      <c r="EIR721" s="417"/>
      <c r="EIS721" s="417"/>
      <c r="EIT721" s="418"/>
      <c r="EIU721" s="418"/>
      <c r="EIV721" s="417"/>
      <c r="EIW721" s="417"/>
      <c r="EIX721" s="417"/>
      <c r="EIY721" s="417"/>
      <c r="EIZ721" s="417"/>
      <c r="EJA721" s="411"/>
      <c r="EJB721" s="443"/>
      <c r="EJC721" s="417"/>
      <c r="EJD721" s="417"/>
      <c r="EJE721" s="417"/>
      <c r="EJF721" s="417"/>
      <c r="EJG721" s="417"/>
      <c r="EJH721" s="417"/>
      <c r="EJI721" s="417"/>
      <c r="EJJ721" s="416"/>
      <c r="EJK721" s="416"/>
      <c r="EJL721" s="416"/>
      <c r="EJM721" s="416"/>
      <c r="EJN721" s="416"/>
      <c r="EJO721" s="416"/>
      <c r="EJP721" s="416"/>
      <c r="EJQ721" s="416"/>
      <c r="EJR721" s="416"/>
      <c r="EJS721" s="416"/>
      <c r="EJT721" s="416"/>
      <c r="EJU721" s="416"/>
      <c r="EJV721" s="416"/>
      <c r="EJW721" s="416"/>
      <c r="EJX721" s="416"/>
      <c r="EJY721" s="416"/>
      <c r="EJZ721" s="416"/>
      <c r="EKA721" s="416"/>
      <c r="EKB721" s="416"/>
      <c r="EKC721" s="416"/>
      <c r="EKD721" s="416"/>
      <c r="EKE721" s="416"/>
      <c r="EKF721" s="416"/>
      <c r="EKG721" s="416"/>
      <c r="EKH721" s="416"/>
      <c r="EKI721" s="416"/>
      <c r="EKJ721" s="416"/>
      <c r="EKK721" s="416"/>
      <c r="EKL721" s="416"/>
      <c r="EKM721" s="416"/>
      <c r="EKN721" s="416"/>
      <c r="EKO721" s="416"/>
      <c r="EKP721" s="416"/>
      <c r="EKQ721" s="416"/>
      <c r="EKR721" s="416"/>
      <c r="EKS721" s="416"/>
      <c r="EKT721" s="416"/>
      <c r="EKU721" s="416"/>
      <c r="EKV721" s="416"/>
      <c r="EKW721" s="416"/>
      <c r="EKX721" s="416"/>
      <c r="EKY721" s="416"/>
      <c r="EKZ721" s="416"/>
      <c r="ELA721" s="416"/>
      <c r="ELB721" s="417"/>
      <c r="ELC721" s="417"/>
      <c r="ELD721" s="417"/>
      <c r="ELE721" s="417"/>
      <c r="ELF721" s="417"/>
      <c r="ELG721" s="417"/>
      <c r="ELH721" s="417"/>
      <c r="ELI721" s="417"/>
      <c r="ELJ721" s="417"/>
      <c r="ELK721" s="417"/>
      <c r="ELL721" s="417"/>
      <c r="ELM721" s="417"/>
      <c r="ELN721" s="417"/>
      <c r="ELO721" s="417"/>
      <c r="ELP721" s="417"/>
      <c r="ELQ721" s="417"/>
      <c r="ELR721" s="417"/>
      <c r="ELS721" s="417"/>
      <c r="ELT721" s="417"/>
      <c r="ELU721" s="417"/>
      <c r="ELV721" s="417"/>
      <c r="ELW721" s="417"/>
      <c r="ELX721" s="417"/>
      <c r="ELY721" s="417"/>
      <c r="ELZ721" s="418"/>
      <c r="EMA721" s="418"/>
      <c r="EMB721" s="418"/>
      <c r="EMC721" s="418"/>
      <c r="EMD721" s="418"/>
      <c r="EME721" s="417"/>
      <c r="EMF721" s="417"/>
      <c r="EMG721" s="418"/>
      <c r="EMH721" s="418"/>
      <c r="EMI721" s="417"/>
      <c r="EMJ721" s="417"/>
      <c r="EMK721" s="418"/>
      <c r="EML721" s="418"/>
      <c r="EMM721" s="417"/>
      <c r="EMN721" s="417"/>
      <c r="EMO721" s="417"/>
      <c r="EMP721" s="417"/>
      <c r="EMQ721" s="417"/>
      <c r="EMR721" s="417"/>
      <c r="EMS721" s="417"/>
      <c r="EMT721" s="418"/>
      <c r="EMU721" s="418"/>
      <c r="EMV721" s="417"/>
      <c r="EMW721" s="417"/>
      <c r="EMX721" s="418"/>
      <c r="EMY721" s="418"/>
      <c r="EMZ721" s="417"/>
      <c r="ENA721" s="417"/>
      <c r="ENB721" s="417"/>
      <c r="ENC721" s="417"/>
      <c r="END721" s="417"/>
      <c r="ENE721" s="411"/>
      <c r="ENF721" s="443"/>
      <c r="ENG721" s="417"/>
      <c r="ENH721" s="417"/>
      <c r="ENI721" s="417"/>
      <c r="ENJ721" s="417"/>
      <c r="ENK721" s="417"/>
      <c r="ENL721" s="417"/>
      <c r="ENM721" s="417"/>
      <c r="ENN721" s="416"/>
      <c r="ENO721" s="416"/>
      <c r="ENP721" s="416"/>
      <c r="ENQ721" s="416"/>
      <c r="ENR721" s="416"/>
      <c r="ENS721" s="416"/>
      <c r="ENT721" s="416"/>
      <c r="ENU721" s="416"/>
      <c r="ENV721" s="416"/>
      <c r="ENW721" s="416"/>
      <c r="ENX721" s="416"/>
      <c r="ENY721" s="416"/>
      <c r="ENZ721" s="416"/>
      <c r="EOA721" s="416"/>
      <c r="EOB721" s="416"/>
      <c r="EOC721" s="416"/>
      <c r="EOD721" s="416"/>
      <c r="EOE721" s="416"/>
      <c r="EOF721" s="416"/>
      <c r="EOG721" s="416"/>
      <c r="EOH721" s="416"/>
      <c r="EOI721" s="416"/>
      <c r="EOJ721" s="416"/>
      <c r="EOK721" s="416"/>
      <c r="EOL721" s="416"/>
      <c r="EOM721" s="416"/>
      <c r="EON721" s="416"/>
      <c r="EOO721" s="416"/>
      <c r="EOP721" s="416"/>
      <c r="EOQ721" s="416"/>
      <c r="EOR721" s="416"/>
      <c r="EOS721" s="416"/>
      <c r="EOT721" s="416"/>
      <c r="EOU721" s="416"/>
      <c r="EOV721" s="416"/>
      <c r="EOW721" s="416"/>
      <c r="EOX721" s="416"/>
      <c r="EOY721" s="416"/>
      <c r="EOZ721" s="416"/>
      <c r="EPA721" s="416"/>
      <c r="EPB721" s="416"/>
      <c r="EPC721" s="416"/>
      <c r="EPD721" s="416"/>
      <c r="EPE721" s="416"/>
      <c r="EPF721" s="417"/>
      <c r="EPG721" s="417"/>
      <c r="EPH721" s="417"/>
      <c r="EPI721" s="417"/>
      <c r="EPJ721" s="417"/>
      <c r="EPK721" s="417"/>
      <c r="EPL721" s="417"/>
      <c r="EPM721" s="417"/>
      <c r="EPN721" s="417"/>
      <c r="EPO721" s="417"/>
      <c r="EPP721" s="417"/>
      <c r="EPQ721" s="417"/>
      <c r="EPR721" s="417"/>
      <c r="EPS721" s="417"/>
      <c r="EPT721" s="417"/>
      <c r="EPU721" s="417"/>
      <c r="EPV721" s="417"/>
      <c r="EPW721" s="417"/>
      <c r="EPX721" s="417"/>
      <c r="EPY721" s="417"/>
      <c r="EPZ721" s="417"/>
      <c r="EQA721" s="417"/>
      <c r="EQB721" s="417"/>
      <c r="EQC721" s="417"/>
      <c r="EQD721" s="418"/>
      <c r="EQE721" s="418"/>
      <c r="EQF721" s="418"/>
      <c r="EQG721" s="418"/>
      <c r="EQH721" s="418"/>
      <c r="EQI721" s="417"/>
      <c r="EQJ721" s="417"/>
      <c r="EQK721" s="418"/>
      <c r="EQL721" s="418"/>
      <c r="EQM721" s="417"/>
      <c r="EQN721" s="417"/>
      <c r="EQO721" s="418"/>
      <c r="EQP721" s="418"/>
      <c r="EQQ721" s="417"/>
      <c r="EQR721" s="417"/>
      <c r="EQS721" s="417"/>
      <c r="EQT721" s="417"/>
      <c r="EQU721" s="417"/>
      <c r="EQV721" s="417"/>
      <c r="EQW721" s="417"/>
      <c r="EQX721" s="418"/>
      <c r="EQY721" s="418"/>
      <c r="EQZ721" s="417"/>
      <c r="ERA721" s="417"/>
      <c r="ERB721" s="418"/>
      <c r="ERC721" s="418"/>
      <c r="ERD721" s="417"/>
      <c r="ERE721" s="417"/>
      <c r="ERF721" s="417"/>
      <c r="ERG721" s="417"/>
      <c r="ERH721" s="417"/>
      <c r="ERI721" s="411"/>
      <c r="ERJ721" s="443"/>
      <c r="ERK721" s="417"/>
      <c r="ERL721" s="417"/>
      <c r="ERM721" s="417"/>
      <c r="ERN721" s="417"/>
      <c r="ERO721" s="417"/>
      <c r="ERP721" s="417"/>
      <c r="ERQ721" s="417"/>
      <c r="ERR721" s="416"/>
      <c r="ERS721" s="416"/>
      <c r="ERT721" s="416"/>
      <c r="ERU721" s="416"/>
      <c r="ERV721" s="416"/>
      <c r="ERW721" s="416"/>
      <c r="ERX721" s="416"/>
      <c r="ERY721" s="416"/>
      <c r="ERZ721" s="416"/>
      <c r="ESA721" s="416"/>
      <c r="ESB721" s="416"/>
      <c r="ESC721" s="416"/>
      <c r="ESD721" s="416"/>
      <c r="ESE721" s="416"/>
      <c r="ESF721" s="416"/>
      <c r="ESG721" s="416"/>
      <c r="ESH721" s="416"/>
      <c r="ESI721" s="416"/>
      <c r="ESJ721" s="416"/>
      <c r="ESK721" s="416"/>
      <c r="ESL721" s="416"/>
      <c r="ESM721" s="416"/>
      <c r="ESN721" s="416"/>
      <c r="ESO721" s="416"/>
      <c r="ESP721" s="416"/>
      <c r="ESQ721" s="416"/>
      <c r="ESR721" s="416"/>
      <c r="ESS721" s="416"/>
      <c r="EST721" s="416"/>
      <c r="ESU721" s="416"/>
      <c r="ESV721" s="416"/>
      <c r="ESW721" s="416"/>
      <c r="ESX721" s="416"/>
      <c r="ESY721" s="416"/>
      <c r="ESZ721" s="416"/>
      <c r="ETA721" s="416"/>
      <c r="ETB721" s="416"/>
      <c r="ETC721" s="416"/>
      <c r="ETD721" s="416"/>
      <c r="ETE721" s="416"/>
      <c r="ETF721" s="416"/>
      <c r="ETG721" s="416"/>
      <c r="ETH721" s="416"/>
      <c r="ETI721" s="416"/>
      <c r="ETJ721" s="417"/>
      <c r="ETK721" s="417"/>
      <c r="ETL721" s="417"/>
      <c r="ETM721" s="417"/>
      <c r="ETN721" s="417"/>
      <c r="ETO721" s="417"/>
      <c r="ETP721" s="417"/>
      <c r="ETQ721" s="417"/>
      <c r="ETR721" s="417"/>
      <c r="ETS721" s="417"/>
      <c r="ETT721" s="417"/>
      <c r="ETU721" s="417"/>
      <c r="ETV721" s="417"/>
      <c r="ETW721" s="417"/>
      <c r="ETX721" s="417"/>
      <c r="ETY721" s="417"/>
      <c r="ETZ721" s="417"/>
      <c r="EUA721" s="417"/>
      <c r="EUB721" s="417"/>
      <c r="EUC721" s="417"/>
      <c r="EUD721" s="417"/>
      <c r="EUE721" s="417"/>
      <c r="EUF721" s="417"/>
      <c r="EUG721" s="417"/>
      <c r="EUH721" s="418"/>
      <c r="EUI721" s="418"/>
      <c r="EUJ721" s="418"/>
      <c r="EUK721" s="418"/>
      <c r="EUL721" s="418"/>
      <c r="EUM721" s="417"/>
      <c r="EUN721" s="417"/>
      <c r="EUO721" s="418"/>
      <c r="EUP721" s="418"/>
      <c r="EUQ721" s="417"/>
      <c r="EUR721" s="417"/>
      <c r="EUS721" s="418"/>
      <c r="EUT721" s="418"/>
      <c r="EUU721" s="417"/>
      <c r="EUV721" s="417"/>
      <c r="EUW721" s="417"/>
      <c r="EUX721" s="417"/>
      <c r="EUY721" s="417"/>
      <c r="EUZ721" s="417"/>
      <c r="EVA721" s="417"/>
      <c r="EVB721" s="418"/>
      <c r="EVC721" s="418"/>
      <c r="EVD721" s="417"/>
      <c r="EVE721" s="417"/>
      <c r="EVF721" s="418"/>
      <c r="EVG721" s="418"/>
      <c r="EVH721" s="417"/>
      <c r="EVI721" s="417"/>
      <c r="EVJ721" s="417"/>
      <c r="EVK721" s="417"/>
      <c r="EVL721" s="417"/>
      <c r="EVM721" s="411"/>
      <c r="EVN721" s="443"/>
      <c r="EVO721" s="417"/>
      <c r="EVP721" s="417"/>
      <c r="EVQ721" s="417"/>
      <c r="EVR721" s="417"/>
      <c r="EVS721" s="417"/>
      <c r="EVT721" s="417"/>
      <c r="EVU721" s="417"/>
      <c r="EVV721" s="416"/>
      <c r="EVW721" s="416"/>
      <c r="EVX721" s="416"/>
      <c r="EVY721" s="416"/>
      <c r="EVZ721" s="416"/>
      <c r="EWA721" s="416"/>
      <c r="EWB721" s="416"/>
      <c r="EWC721" s="416"/>
      <c r="EWD721" s="416"/>
      <c r="EWE721" s="416"/>
      <c r="EWF721" s="416"/>
      <c r="EWG721" s="416"/>
      <c r="EWH721" s="416"/>
      <c r="EWI721" s="416"/>
      <c r="EWJ721" s="416"/>
      <c r="EWK721" s="416"/>
      <c r="EWL721" s="416"/>
      <c r="EWM721" s="416"/>
      <c r="EWN721" s="416"/>
      <c r="EWO721" s="416"/>
      <c r="EWP721" s="416"/>
      <c r="EWQ721" s="416"/>
      <c r="EWR721" s="416"/>
      <c r="EWS721" s="416"/>
      <c r="EWT721" s="416"/>
      <c r="EWU721" s="416"/>
      <c r="EWV721" s="416"/>
      <c r="EWW721" s="416"/>
      <c r="EWX721" s="416"/>
      <c r="EWY721" s="416"/>
      <c r="EWZ721" s="416"/>
      <c r="EXA721" s="416"/>
      <c r="EXB721" s="416"/>
      <c r="EXC721" s="416"/>
      <c r="EXD721" s="416"/>
      <c r="EXE721" s="416"/>
      <c r="EXF721" s="416"/>
      <c r="EXG721" s="416"/>
      <c r="EXH721" s="416"/>
      <c r="EXI721" s="416"/>
      <c r="EXJ721" s="416"/>
      <c r="EXK721" s="416"/>
      <c r="EXL721" s="416"/>
      <c r="EXM721" s="416"/>
      <c r="EXN721" s="417"/>
      <c r="EXO721" s="417"/>
      <c r="EXP721" s="417"/>
      <c r="EXQ721" s="417"/>
      <c r="EXR721" s="417"/>
      <c r="EXS721" s="417"/>
      <c r="EXT721" s="417"/>
      <c r="EXU721" s="417"/>
      <c r="EXV721" s="417"/>
      <c r="EXW721" s="417"/>
      <c r="EXX721" s="417"/>
      <c r="EXY721" s="417"/>
      <c r="EXZ721" s="417"/>
      <c r="EYA721" s="417"/>
      <c r="EYB721" s="417"/>
      <c r="EYC721" s="417"/>
      <c r="EYD721" s="417"/>
      <c r="EYE721" s="417"/>
      <c r="EYF721" s="417"/>
      <c r="EYG721" s="417"/>
      <c r="EYH721" s="417"/>
      <c r="EYI721" s="417"/>
      <c r="EYJ721" s="417"/>
      <c r="EYK721" s="417"/>
      <c r="EYL721" s="418"/>
      <c r="EYM721" s="418"/>
      <c r="EYN721" s="418"/>
      <c r="EYO721" s="418"/>
      <c r="EYP721" s="418"/>
      <c r="EYQ721" s="417"/>
      <c r="EYR721" s="417"/>
      <c r="EYS721" s="418"/>
      <c r="EYT721" s="418"/>
      <c r="EYU721" s="417"/>
      <c r="EYV721" s="417"/>
      <c r="EYW721" s="418"/>
      <c r="EYX721" s="418"/>
      <c r="EYY721" s="417"/>
      <c r="EYZ721" s="417"/>
      <c r="EZA721" s="417"/>
      <c r="EZB721" s="417"/>
      <c r="EZC721" s="417"/>
      <c r="EZD721" s="417"/>
      <c r="EZE721" s="417"/>
      <c r="EZF721" s="418"/>
      <c r="EZG721" s="418"/>
      <c r="EZH721" s="417"/>
      <c r="EZI721" s="417"/>
      <c r="EZJ721" s="418"/>
      <c r="EZK721" s="418"/>
      <c r="EZL721" s="417"/>
      <c r="EZM721" s="417"/>
      <c r="EZN721" s="417"/>
      <c r="EZO721" s="417"/>
      <c r="EZP721" s="417"/>
      <c r="EZQ721" s="411"/>
      <c r="EZR721" s="443"/>
      <c r="EZS721" s="417"/>
      <c r="EZT721" s="417"/>
      <c r="EZU721" s="417"/>
      <c r="EZV721" s="417"/>
      <c r="EZW721" s="417"/>
      <c r="EZX721" s="417"/>
      <c r="EZY721" s="417"/>
      <c r="EZZ721" s="416"/>
      <c r="FAA721" s="416"/>
      <c r="FAB721" s="416"/>
      <c r="FAC721" s="416"/>
      <c r="FAD721" s="416"/>
      <c r="FAE721" s="416"/>
      <c r="FAF721" s="416"/>
      <c r="FAG721" s="416"/>
      <c r="FAH721" s="416"/>
      <c r="FAI721" s="416"/>
      <c r="FAJ721" s="416"/>
      <c r="FAK721" s="416"/>
      <c r="FAL721" s="416"/>
      <c r="FAM721" s="416"/>
      <c r="FAN721" s="416"/>
      <c r="FAO721" s="416"/>
      <c r="FAP721" s="416"/>
      <c r="FAQ721" s="416"/>
      <c r="FAR721" s="416"/>
      <c r="FAS721" s="416"/>
      <c r="FAT721" s="416"/>
      <c r="FAU721" s="416"/>
      <c r="FAV721" s="416"/>
      <c r="FAW721" s="416"/>
      <c r="FAX721" s="416"/>
      <c r="FAY721" s="416"/>
      <c r="FAZ721" s="416"/>
      <c r="FBA721" s="416"/>
      <c r="FBB721" s="416"/>
      <c r="FBC721" s="416"/>
      <c r="FBD721" s="416"/>
      <c r="FBE721" s="416"/>
      <c r="FBF721" s="416"/>
      <c r="FBG721" s="416"/>
      <c r="FBH721" s="416"/>
      <c r="FBI721" s="416"/>
      <c r="FBJ721" s="416"/>
      <c r="FBK721" s="416"/>
      <c r="FBL721" s="416"/>
      <c r="FBM721" s="416"/>
      <c r="FBN721" s="416"/>
      <c r="FBO721" s="416"/>
      <c r="FBP721" s="416"/>
      <c r="FBQ721" s="416"/>
      <c r="FBR721" s="417"/>
      <c r="FBS721" s="417"/>
      <c r="FBT721" s="417"/>
      <c r="FBU721" s="417"/>
      <c r="FBV721" s="417"/>
      <c r="FBW721" s="417"/>
      <c r="FBX721" s="417"/>
      <c r="FBY721" s="417"/>
      <c r="FBZ721" s="417"/>
      <c r="FCA721" s="417"/>
      <c r="FCB721" s="417"/>
      <c r="FCC721" s="417"/>
      <c r="FCD721" s="417"/>
      <c r="FCE721" s="417"/>
      <c r="FCF721" s="417"/>
      <c r="FCG721" s="417"/>
      <c r="FCH721" s="417"/>
      <c r="FCI721" s="417"/>
      <c r="FCJ721" s="417"/>
      <c r="FCK721" s="417"/>
      <c r="FCL721" s="417"/>
      <c r="FCM721" s="417"/>
      <c r="FCN721" s="417"/>
      <c r="FCO721" s="417"/>
      <c r="FCP721" s="418"/>
      <c r="FCQ721" s="418"/>
      <c r="FCR721" s="418"/>
      <c r="FCS721" s="418"/>
      <c r="FCT721" s="418"/>
      <c r="FCU721" s="417"/>
      <c r="FCV721" s="417"/>
      <c r="FCW721" s="418"/>
      <c r="FCX721" s="418"/>
      <c r="FCY721" s="417"/>
      <c r="FCZ721" s="417"/>
      <c r="FDA721" s="418"/>
      <c r="FDB721" s="418"/>
      <c r="FDC721" s="417"/>
      <c r="FDD721" s="417"/>
      <c r="FDE721" s="417"/>
      <c r="FDF721" s="417"/>
      <c r="FDG721" s="417"/>
      <c r="FDH721" s="417"/>
      <c r="FDI721" s="417"/>
      <c r="FDJ721" s="418"/>
      <c r="FDK721" s="418"/>
      <c r="FDL721" s="417"/>
      <c r="FDM721" s="417"/>
      <c r="FDN721" s="418"/>
      <c r="FDO721" s="418"/>
      <c r="FDP721" s="417"/>
      <c r="FDQ721" s="417"/>
      <c r="FDR721" s="417"/>
      <c r="FDS721" s="417"/>
      <c r="FDT721" s="417"/>
      <c r="FDU721" s="411"/>
      <c r="FDV721" s="443"/>
      <c r="FDW721" s="417"/>
      <c r="FDX721" s="417"/>
      <c r="FDY721" s="417"/>
      <c r="FDZ721" s="417"/>
      <c r="FEA721" s="417"/>
      <c r="FEB721" s="417"/>
      <c r="FEC721" s="417"/>
      <c r="FED721" s="416"/>
      <c r="FEE721" s="416"/>
      <c r="FEF721" s="416"/>
      <c r="FEG721" s="416"/>
      <c r="FEH721" s="416"/>
      <c r="FEI721" s="416"/>
      <c r="FEJ721" s="416"/>
      <c r="FEK721" s="416"/>
      <c r="FEL721" s="416"/>
      <c r="FEM721" s="416"/>
      <c r="FEN721" s="416"/>
      <c r="FEO721" s="416"/>
      <c r="FEP721" s="416"/>
      <c r="FEQ721" s="416"/>
      <c r="FER721" s="416"/>
      <c r="FES721" s="416"/>
      <c r="FET721" s="416"/>
      <c r="FEU721" s="416"/>
      <c r="FEV721" s="416"/>
      <c r="FEW721" s="416"/>
      <c r="FEX721" s="416"/>
      <c r="FEY721" s="416"/>
      <c r="FEZ721" s="416"/>
      <c r="FFA721" s="416"/>
      <c r="FFB721" s="416"/>
      <c r="FFC721" s="416"/>
      <c r="FFD721" s="416"/>
      <c r="FFE721" s="416"/>
      <c r="FFF721" s="416"/>
      <c r="FFG721" s="416"/>
      <c r="FFH721" s="416"/>
      <c r="FFI721" s="416"/>
      <c r="FFJ721" s="416"/>
      <c r="FFK721" s="416"/>
      <c r="FFL721" s="416"/>
      <c r="FFM721" s="416"/>
      <c r="FFN721" s="416"/>
      <c r="FFO721" s="416"/>
      <c r="FFP721" s="416"/>
      <c r="FFQ721" s="416"/>
      <c r="FFR721" s="416"/>
      <c r="FFS721" s="416"/>
      <c r="FFT721" s="416"/>
      <c r="FFU721" s="416"/>
      <c r="FFV721" s="417"/>
      <c r="FFW721" s="417"/>
      <c r="FFX721" s="417"/>
      <c r="FFY721" s="417"/>
      <c r="FFZ721" s="417"/>
      <c r="FGA721" s="417"/>
      <c r="FGB721" s="417"/>
      <c r="FGC721" s="417"/>
      <c r="FGD721" s="417"/>
      <c r="FGE721" s="417"/>
      <c r="FGF721" s="417"/>
      <c r="FGG721" s="417"/>
      <c r="FGH721" s="417"/>
      <c r="FGI721" s="417"/>
      <c r="FGJ721" s="417"/>
      <c r="FGK721" s="417"/>
      <c r="FGL721" s="417"/>
      <c r="FGM721" s="417"/>
      <c r="FGN721" s="417"/>
      <c r="FGO721" s="417"/>
      <c r="FGP721" s="417"/>
      <c r="FGQ721" s="417"/>
      <c r="FGR721" s="417"/>
      <c r="FGS721" s="417"/>
      <c r="FGT721" s="418"/>
      <c r="FGU721" s="418"/>
      <c r="FGV721" s="418"/>
      <c r="FGW721" s="418"/>
      <c r="FGX721" s="418"/>
      <c r="FGY721" s="417"/>
      <c r="FGZ721" s="417"/>
      <c r="FHA721" s="418"/>
      <c r="FHB721" s="418"/>
      <c r="FHC721" s="417"/>
      <c r="FHD721" s="417"/>
      <c r="FHE721" s="418"/>
      <c r="FHF721" s="418"/>
      <c r="FHG721" s="417"/>
      <c r="FHH721" s="417"/>
      <c r="FHI721" s="417"/>
      <c r="FHJ721" s="417"/>
      <c r="FHK721" s="417"/>
      <c r="FHL721" s="417"/>
      <c r="FHM721" s="417"/>
      <c r="FHN721" s="418"/>
      <c r="FHO721" s="418"/>
      <c r="FHP721" s="417"/>
      <c r="FHQ721" s="417"/>
      <c r="FHR721" s="418"/>
      <c r="FHS721" s="418"/>
      <c r="FHT721" s="417"/>
      <c r="FHU721" s="417"/>
      <c r="FHV721" s="417"/>
      <c r="FHW721" s="417"/>
      <c r="FHX721" s="417"/>
      <c r="FHY721" s="411"/>
      <c r="FHZ721" s="443"/>
      <c r="FIA721" s="417"/>
      <c r="FIB721" s="417"/>
      <c r="FIC721" s="417"/>
      <c r="FID721" s="417"/>
      <c r="FIE721" s="417"/>
      <c r="FIF721" s="417"/>
      <c r="FIG721" s="417"/>
      <c r="FIH721" s="416"/>
      <c r="FII721" s="416"/>
      <c r="FIJ721" s="416"/>
      <c r="FIK721" s="416"/>
      <c r="FIL721" s="416"/>
      <c r="FIM721" s="416"/>
      <c r="FIN721" s="416"/>
      <c r="FIO721" s="416"/>
      <c r="FIP721" s="416"/>
      <c r="FIQ721" s="416"/>
      <c r="FIR721" s="416"/>
      <c r="FIS721" s="416"/>
      <c r="FIT721" s="416"/>
      <c r="FIU721" s="416"/>
      <c r="FIV721" s="416"/>
      <c r="FIW721" s="416"/>
      <c r="FIX721" s="416"/>
      <c r="FIY721" s="416"/>
      <c r="FIZ721" s="416"/>
      <c r="FJA721" s="416"/>
      <c r="FJB721" s="416"/>
      <c r="FJC721" s="416"/>
      <c r="FJD721" s="416"/>
      <c r="FJE721" s="416"/>
      <c r="FJF721" s="416"/>
      <c r="FJG721" s="416"/>
      <c r="FJH721" s="416"/>
      <c r="FJI721" s="416"/>
      <c r="FJJ721" s="416"/>
      <c r="FJK721" s="416"/>
      <c r="FJL721" s="416"/>
      <c r="FJM721" s="416"/>
      <c r="FJN721" s="416"/>
      <c r="FJO721" s="416"/>
      <c r="FJP721" s="416"/>
      <c r="FJQ721" s="416"/>
      <c r="FJR721" s="416"/>
      <c r="FJS721" s="416"/>
      <c r="FJT721" s="416"/>
      <c r="FJU721" s="416"/>
      <c r="FJV721" s="416"/>
      <c r="FJW721" s="416"/>
      <c r="FJX721" s="416"/>
      <c r="FJY721" s="416"/>
      <c r="FJZ721" s="417"/>
      <c r="FKA721" s="417"/>
      <c r="FKB721" s="417"/>
      <c r="FKC721" s="417"/>
      <c r="FKD721" s="417"/>
      <c r="FKE721" s="417"/>
      <c r="FKF721" s="417"/>
      <c r="FKG721" s="417"/>
      <c r="FKH721" s="417"/>
      <c r="FKI721" s="417"/>
      <c r="FKJ721" s="417"/>
      <c r="FKK721" s="417"/>
      <c r="FKL721" s="417"/>
      <c r="FKM721" s="417"/>
      <c r="FKN721" s="417"/>
      <c r="FKO721" s="417"/>
      <c r="FKP721" s="417"/>
      <c r="FKQ721" s="417"/>
      <c r="FKR721" s="417"/>
      <c r="FKS721" s="417"/>
      <c r="FKT721" s="417"/>
      <c r="FKU721" s="417"/>
      <c r="FKV721" s="417"/>
      <c r="FKW721" s="417"/>
      <c r="FKX721" s="418"/>
      <c r="FKY721" s="418"/>
      <c r="FKZ721" s="418"/>
      <c r="FLA721" s="418"/>
      <c r="FLB721" s="418"/>
      <c r="FLC721" s="417"/>
      <c r="FLD721" s="417"/>
      <c r="FLE721" s="418"/>
      <c r="FLF721" s="418"/>
      <c r="FLG721" s="417"/>
      <c r="FLH721" s="417"/>
      <c r="FLI721" s="418"/>
      <c r="FLJ721" s="418"/>
      <c r="FLK721" s="417"/>
      <c r="FLL721" s="417"/>
      <c r="FLM721" s="417"/>
      <c r="FLN721" s="417"/>
      <c r="FLO721" s="417"/>
      <c r="FLP721" s="417"/>
      <c r="FLQ721" s="417"/>
      <c r="FLR721" s="418"/>
      <c r="FLS721" s="418"/>
      <c r="FLT721" s="417"/>
      <c r="FLU721" s="417"/>
      <c r="FLV721" s="418"/>
      <c r="FLW721" s="418"/>
      <c r="FLX721" s="417"/>
      <c r="FLY721" s="417"/>
      <c r="FLZ721" s="417"/>
      <c r="FMA721" s="417"/>
      <c r="FMB721" s="417"/>
      <c r="FMC721" s="411"/>
      <c r="FMD721" s="443"/>
      <c r="FME721" s="417"/>
      <c r="FMF721" s="417"/>
      <c r="FMG721" s="417"/>
      <c r="FMH721" s="417"/>
      <c r="FMI721" s="417"/>
      <c r="FMJ721" s="417"/>
      <c r="FMK721" s="417"/>
      <c r="FML721" s="416"/>
      <c r="FMM721" s="416"/>
      <c r="FMN721" s="416"/>
      <c r="FMO721" s="416"/>
      <c r="FMP721" s="416"/>
      <c r="FMQ721" s="416"/>
      <c r="FMR721" s="416"/>
      <c r="FMS721" s="416"/>
      <c r="FMT721" s="416"/>
      <c r="FMU721" s="416"/>
      <c r="FMV721" s="416"/>
      <c r="FMW721" s="416"/>
      <c r="FMX721" s="416"/>
      <c r="FMY721" s="416"/>
      <c r="FMZ721" s="416"/>
      <c r="FNA721" s="416"/>
      <c r="FNB721" s="416"/>
      <c r="FNC721" s="416"/>
      <c r="FND721" s="416"/>
      <c r="FNE721" s="416"/>
      <c r="FNF721" s="416"/>
      <c r="FNG721" s="416"/>
      <c r="FNH721" s="416"/>
      <c r="FNI721" s="416"/>
      <c r="FNJ721" s="416"/>
      <c r="FNK721" s="416"/>
      <c r="FNL721" s="416"/>
      <c r="FNM721" s="416"/>
      <c r="FNN721" s="416"/>
      <c r="FNO721" s="416"/>
      <c r="FNP721" s="416"/>
      <c r="FNQ721" s="416"/>
      <c r="FNR721" s="416"/>
      <c r="FNS721" s="416"/>
      <c r="FNT721" s="416"/>
      <c r="FNU721" s="416"/>
      <c r="FNV721" s="416"/>
      <c r="FNW721" s="416"/>
      <c r="FNX721" s="416"/>
      <c r="FNY721" s="416"/>
      <c r="FNZ721" s="416"/>
      <c r="FOA721" s="416"/>
      <c r="FOB721" s="416"/>
      <c r="FOC721" s="416"/>
      <c r="FOD721" s="417"/>
      <c r="FOE721" s="417"/>
      <c r="FOF721" s="417"/>
      <c r="FOG721" s="417"/>
      <c r="FOH721" s="417"/>
      <c r="FOI721" s="417"/>
      <c r="FOJ721" s="417"/>
      <c r="FOK721" s="417"/>
      <c r="FOL721" s="417"/>
      <c r="FOM721" s="417"/>
      <c r="FON721" s="417"/>
      <c r="FOO721" s="417"/>
      <c r="FOP721" s="417"/>
      <c r="FOQ721" s="417"/>
      <c r="FOR721" s="417"/>
      <c r="FOS721" s="417"/>
      <c r="FOT721" s="417"/>
      <c r="FOU721" s="417"/>
      <c r="FOV721" s="417"/>
      <c r="FOW721" s="417"/>
      <c r="FOX721" s="417"/>
      <c r="FOY721" s="417"/>
      <c r="FOZ721" s="417"/>
      <c r="FPA721" s="417"/>
      <c r="FPB721" s="418"/>
      <c r="FPC721" s="418"/>
      <c r="FPD721" s="418"/>
      <c r="FPE721" s="418"/>
      <c r="FPF721" s="418"/>
      <c r="FPG721" s="417"/>
      <c r="FPH721" s="417"/>
      <c r="FPI721" s="418"/>
      <c r="FPJ721" s="418"/>
      <c r="FPK721" s="417"/>
      <c r="FPL721" s="417"/>
      <c r="FPM721" s="418"/>
      <c r="FPN721" s="418"/>
      <c r="FPO721" s="417"/>
      <c r="FPP721" s="417"/>
      <c r="FPQ721" s="417"/>
      <c r="FPR721" s="417"/>
      <c r="FPS721" s="417"/>
      <c r="FPT721" s="417"/>
      <c r="FPU721" s="417"/>
      <c r="FPV721" s="418"/>
      <c r="FPW721" s="418"/>
      <c r="FPX721" s="417"/>
      <c r="FPY721" s="417"/>
      <c r="FPZ721" s="418"/>
      <c r="FQA721" s="418"/>
      <c r="FQB721" s="417"/>
      <c r="FQC721" s="417"/>
      <c r="FQD721" s="417"/>
      <c r="FQE721" s="417"/>
      <c r="FQF721" s="417"/>
      <c r="FQG721" s="411"/>
      <c r="FQH721" s="443"/>
      <c r="FQI721" s="417"/>
      <c r="FQJ721" s="417"/>
      <c r="FQK721" s="417"/>
      <c r="FQL721" s="417"/>
      <c r="FQM721" s="417"/>
      <c r="FQN721" s="417"/>
      <c r="FQO721" s="417"/>
      <c r="FQP721" s="416"/>
      <c r="FQQ721" s="416"/>
      <c r="FQR721" s="416"/>
      <c r="FQS721" s="416"/>
      <c r="FQT721" s="416"/>
      <c r="FQU721" s="416"/>
      <c r="FQV721" s="416"/>
      <c r="FQW721" s="416"/>
      <c r="FQX721" s="416"/>
      <c r="FQY721" s="416"/>
      <c r="FQZ721" s="416"/>
      <c r="FRA721" s="416"/>
      <c r="FRB721" s="416"/>
      <c r="FRC721" s="416"/>
      <c r="FRD721" s="416"/>
      <c r="FRE721" s="416"/>
      <c r="FRF721" s="416"/>
      <c r="FRG721" s="416"/>
      <c r="FRH721" s="416"/>
      <c r="FRI721" s="416"/>
      <c r="FRJ721" s="416"/>
      <c r="FRK721" s="416"/>
      <c r="FRL721" s="416"/>
      <c r="FRM721" s="416"/>
      <c r="FRN721" s="416"/>
      <c r="FRO721" s="416"/>
      <c r="FRP721" s="416"/>
      <c r="FRQ721" s="416"/>
      <c r="FRR721" s="416"/>
      <c r="FRS721" s="416"/>
      <c r="FRT721" s="416"/>
      <c r="FRU721" s="416"/>
      <c r="FRV721" s="416"/>
      <c r="FRW721" s="416"/>
      <c r="FRX721" s="416"/>
      <c r="FRY721" s="416"/>
      <c r="FRZ721" s="416"/>
      <c r="FSA721" s="416"/>
      <c r="FSB721" s="416"/>
      <c r="FSC721" s="416"/>
      <c r="FSD721" s="416"/>
      <c r="FSE721" s="416"/>
      <c r="FSF721" s="416"/>
      <c r="FSG721" s="416"/>
      <c r="FSH721" s="417"/>
      <c r="FSI721" s="417"/>
      <c r="FSJ721" s="417"/>
      <c r="FSK721" s="417"/>
      <c r="FSL721" s="417"/>
      <c r="FSM721" s="417"/>
      <c r="FSN721" s="417"/>
      <c r="FSO721" s="417"/>
      <c r="FSP721" s="417"/>
      <c r="FSQ721" s="417"/>
      <c r="FSR721" s="417"/>
      <c r="FSS721" s="417"/>
      <c r="FST721" s="417"/>
      <c r="FSU721" s="417"/>
      <c r="FSV721" s="417"/>
      <c r="FSW721" s="417"/>
      <c r="FSX721" s="417"/>
      <c r="FSY721" s="417"/>
      <c r="FSZ721" s="417"/>
      <c r="FTA721" s="417"/>
      <c r="FTB721" s="417"/>
      <c r="FTC721" s="417"/>
      <c r="FTD721" s="417"/>
      <c r="FTE721" s="417"/>
      <c r="FTF721" s="418"/>
      <c r="FTG721" s="418"/>
      <c r="FTH721" s="418"/>
      <c r="FTI721" s="418"/>
      <c r="FTJ721" s="418"/>
      <c r="FTK721" s="417"/>
      <c r="FTL721" s="417"/>
      <c r="FTM721" s="418"/>
      <c r="FTN721" s="418"/>
      <c r="FTO721" s="417"/>
      <c r="FTP721" s="417"/>
      <c r="FTQ721" s="418"/>
      <c r="FTR721" s="418"/>
      <c r="FTS721" s="417"/>
      <c r="FTT721" s="417"/>
      <c r="FTU721" s="417"/>
      <c r="FTV721" s="417"/>
      <c r="FTW721" s="417"/>
      <c r="FTX721" s="417"/>
      <c r="FTY721" s="417"/>
      <c r="FTZ721" s="418"/>
      <c r="FUA721" s="418"/>
      <c r="FUB721" s="417"/>
      <c r="FUC721" s="417"/>
      <c r="FUD721" s="418"/>
      <c r="FUE721" s="418"/>
      <c r="FUF721" s="417"/>
      <c r="FUG721" s="417"/>
      <c r="FUH721" s="417"/>
      <c r="FUI721" s="417"/>
      <c r="FUJ721" s="417"/>
      <c r="FUK721" s="411"/>
      <c r="FUL721" s="443"/>
      <c r="FUM721" s="417"/>
      <c r="FUN721" s="417"/>
      <c r="FUO721" s="417"/>
      <c r="FUP721" s="417"/>
      <c r="FUQ721" s="417"/>
      <c r="FUR721" s="417"/>
      <c r="FUS721" s="417"/>
      <c r="FUT721" s="416"/>
      <c r="FUU721" s="416"/>
      <c r="FUV721" s="416"/>
      <c r="FUW721" s="416"/>
      <c r="FUX721" s="416"/>
      <c r="FUY721" s="416"/>
      <c r="FUZ721" s="416"/>
      <c r="FVA721" s="416"/>
      <c r="FVB721" s="416"/>
      <c r="FVC721" s="416"/>
      <c r="FVD721" s="416"/>
      <c r="FVE721" s="416"/>
      <c r="FVF721" s="416"/>
      <c r="FVG721" s="416"/>
      <c r="FVH721" s="416"/>
      <c r="FVI721" s="416"/>
      <c r="FVJ721" s="416"/>
      <c r="FVK721" s="416"/>
      <c r="FVL721" s="416"/>
      <c r="FVM721" s="416"/>
      <c r="FVN721" s="416"/>
      <c r="FVO721" s="416"/>
      <c r="FVP721" s="416"/>
      <c r="FVQ721" s="416"/>
      <c r="FVR721" s="416"/>
      <c r="FVS721" s="416"/>
      <c r="FVT721" s="416"/>
      <c r="FVU721" s="416"/>
      <c r="FVV721" s="416"/>
      <c r="FVW721" s="416"/>
      <c r="FVX721" s="416"/>
      <c r="FVY721" s="416"/>
      <c r="FVZ721" s="416"/>
      <c r="FWA721" s="416"/>
      <c r="FWB721" s="416"/>
      <c r="FWC721" s="416"/>
      <c r="FWD721" s="416"/>
      <c r="FWE721" s="416"/>
      <c r="FWF721" s="416"/>
      <c r="FWG721" s="416"/>
      <c r="FWH721" s="416"/>
      <c r="FWI721" s="416"/>
      <c r="FWJ721" s="416"/>
      <c r="FWK721" s="416"/>
      <c r="FWL721" s="417"/>
      <c r="FWM721" s="417"/>
      <c r="FWN721" s="417"/>
      <c r="FWO721" s="417"/>
      <c r="FWP721" s="417"/>
      <c r="FWQ721" s="417"/>
      <c r="FWR721" s="417"/>
      <c r="FWS721" s="417"/>
      <c r="FWT721" s="417"/>
      <c r="FWU721" s="417"/>
      <c r="FWV721" s="417"/>
      <c r="FWW721" s="417"/>
      <c r="FWX721" s="417"/>
      <c r="FWY721" s="417"/>
      <c r="FWZ721" s="417"/>
      <c r="FXA721" s="417"/>
      <c r="FXB721" s="417"/>
      <c r="FXC721" s="417"/>
      <c r="FXD721" s="417"/>
      <c r="FXE721" s="417"/>
      <c r="FXF721" s="417"/>
      <c r="FXG721" s="417"/>
      <c r="FXH721" s="417"/>
      <c r="FXI721" s="417"/>
      <c r="FXJ721" s="418"/>
      <c r="FXK721" s="418"/>
      <c r="FXL721" s="418"/>
      <c r="FXM721" s="418"/>
      <c r="FXN721" s="418"/>
      <c r="FXO721" s="417"/>
      <c r="FXP721" s="417"/>
      <c r="FXQ721" s="418"/>
      <c r="FXR721" s="418"/>
      <c r="FXS721" s="417"/>
      <c r="FXT721" s="417"/>
      <c r="FXU721" s="418"/>
      <c r="FXV721" s="418"/>
      <c r="FXW721" s="417"/>
      <c r="FXX721" s="417"/>
      <c r="FXY721" s="417"/>
      <c r="FXZ721" s="417"/>
      <c r="FYA721" s="417"/>
      <c r="FYB721" s="417"/>
      <c r="FYC721" s="417"/>
      <c r="FYD721" s="418"/>
      <c r="FYE721" s="418"/>
      <c r="FYF721" s="417"/>
      <c r="FYG721" s="417"/>
      <c r="FYH721" s="418"/>
      <c r="FYI721" s="418"/>
      <c r="FYJ721" s="417"/>
      <c r="FYK721" s="417"/>
      <c r="FYL721" s="417"/>
      <c r="FYM721" s="417"/>
      <c r="FYN721" s="417"/>
      <c r="FYO721" s="411"/>
      <c r="FYP721" s="443"/>
      <c r="FYQ721" s="417"/>
      <c r="FYR721" s="417"/>
      <c r="FYS721" s="417"/>
      <c r="FYT721" s="417"/>
      <c r="FYU721" s="417"/>
      <c r="FYV721" s="417"/>
      <c r="FYW721" s="417"/>
      <c r="FYX721" s="416"/>
      <c r="FYY721" s="416"/>
      <c r="FYZ721" s="416"/>
      <c r="FZA721" s="416"/>
      <c r="FZB721" s="416"/>
      <c r="FZC721" s="416"/>
      <c r="FZD721" s="416"/>
      <c r="FZE721" s="416"/>
      <c r="FZF721" s="416"/>
      <c r="FZG721" s="416"/>
      <c r="FZH721" s="416"/>
      <c r="FZI721" s="416"/>
      <c r="FZJ721" s="416"/>
      <c r="FZK721" s="416"/>
      <c r="FZL721" s="416"/>
      <c r="FZM721" s="416"/>
      <c r="FZN721" s="416"/>
      <c r="FZO721" s="416"/>
      <c r="FZP721" s="416"/>
      <c r="FZQ721" s="416"/>
      <c r="FZR721" s="416"/>
      <c r="FZS721" s="416"/>
      <c r="FZT721" s="416"/>
      <c r="FZU721" s="416"/>
      <c r="FZV721" s="416"/>
      <c r="FZW721" s="416"/>
      <c r="FZX721" s="416"/>
      <c r="FZY721" s="416"/>
      <c r="FZZ721" s="416"/>
      <c r="GAA721" s="416"/>
      <c r="GAB721" s="416"/>
      <c r="GAC721" s="416"/>
      <c r="GAD721" s="416"/>
      <c r="GAE721" s="416"/>
      <c r="GAF721" s="416"/>
      <c r="GAG721" s="416"/>
      <c r="GAH721" s="416"/>
      <c r="GAI721" s="416"/>
      <c r="GAJ721" s="416"/>
      <c r="GAK721" s="416"/>
      <c r="GAL721" s="416"/>
      <c r="GAM721" s="416"/>
      <c r="GAN721" s="416"/>
      <c r="GAO721" s="416"/>
      <c r="GAP721" s="417"/>
      <c r="GAQ721" s="417"/>
      <c r="GAR721" s="417"/>
      <c r="GAS721" s="417"/>
      <c r="GAT721" s="417"/>
      <c r="GAU721" s="417"/>
      <c r="GAV721" s="417"/>
      <c r="GAW721" s="417"/>
      <c r="GAX721" s="417"/>
      <c r="GAY721" s="417"/>
      <c r="GAZ721" s="417"/>
      <c r="GBA721" s="417"/>
      <c r="GBB721" s="417"/>
      <c r="GBC721" s="417"/>
      <c r="GBD721" s="417"/>
      <c r="GBE721" s="417"/>
      <c r="GBF721" s="417"/>
      <c r="GBG721" s="417"/>
      <c r="GBH721" s="417"/>
      <c r="GBI721" s="417"/>
      <c r="GBJ721" s="417"/>
      <c r="GBK721" s="417"/>
      <c r="GBL721" s="417"/>
      <c r="GBM721" s="417"/>
      <c r="GBN721" s="418"/>
      <c r="GBO721" s="418"/>
      <c r="GBP721" s="418"/>
      <c r="GBQ721" s="418"/>
      <c r="GBR721" s="418"/>
      <c r="GBS721" s="417"/>
      <c r="GBT721" s="417"/>
      <c r="GBU721" s="418"/>
      <c r="GBV721" s="418"/>
      <c r="GBW721" s="417"/>
      <c r="GBX721" s="417"/>
      <c r="GBY721" s="418"/>
      <c r="GBZ721" s="418"/>
      <c r="GCA721" s="417"/>
      <c r="GCB721" s="417"/>
      <c r="GCC721" s="417"/>
      <c r="GCD721" s="417"/>
      <c r="GCE721" s="417"/>
      <c r="GCF721" s="417"/>
      <c r="GCG721" s="417"/>
      <c r="GCH721" s="418"/>
      <c r="GCI721" s="418"/>
      <c r="GCJ721" s="417"/>
      <c r="GCK721" s="417"/>
      <c r="GCL721" s="418"/>
      <c r="GCM721" s="418"/>
      <c r="GCN721" s="417"/>
      <c r="GCO721" s="417"/>
      <c r="GCP721" s="417"/>
      <c r="GCQ721" s="417"/>
      <c r="GCR721" s="417"/>
      <c r="GCS721" s="411"/>
      <c r="GCT721" s="443"/>
      <c r="GCU721" s="417"/>
      <c r="GCV721" s="417"/>
      <c r="GCW721" s="417"/>
      <c r="GCX721" s="417"/>
      <c r="GCY721" s="417"/>
      <c r="GCZ721" s="417"/>
      <c r="GDA721" s="417"/>
      <c r="GDB721" s="416"/>
      <c r="GDC721" s="416"/>
      <c r="GDD721" s="416"/>
      <c r="GDE721" s="416"/>
      <c r="GDF721" s="416"/>
      <c r="GDG721" s="416"/>
      <c r="GDH721" s="416"/>
      <c r="GDI721" s="416"/>
      <c r="GDJ721" s="416"/>
      <c r="GDK721" s="416"/>
      <c r="GDL721" s="416"/>
      <c r="GDM721" s="416"/>
      <c r="GDN721" s="416"/>
      <c r="GDO721" s="416"/>
      <c r="GDP721" s="416"/>
      <c r="GDQ721" s="416"/>
      <c r="GDR721" s="416"/>
      <c r="GDS721" s="416"/>
      <c r="GDT721" s="416"/>
      <c r="GDU721" s="416"/>
      <c r="GDV721" s="416"/>
      <c r="GDW721" s="416"/>
      <c r="GDX721" s="416"/>
      <c r="GDY721" s="416"/>
      <c r="GDZ721" s="416"/>
      <c r="GEA721" s="416"/>
      <c r="GEB721" s="416"/>
      <c r="GEC721" s="416"/>
      <c r="GED721" s="416"/>
      <c r="GEE721" s="416"/>
      <c r="GEF721" s="416"/>
      <c r="GEG721" s="416"/>
      <c r="GEH721" s="416"/>
      <c r="GEI721" s="416"/>
      <c r="GEJ721" s="416"/>
      <c r="GEK721" s="416"/>
      <c r="GEL721" s="416"/>
      <c r="GEM721" s="416"/>
      <c r="GEN721" s="416"/>
      <c r="GEO721" s="416"/>
      <c r="GEP721" s="416"/>
      <c r="GEQ721" s="416"/>
      <c r="GER721" s="416"/>
      <c r="GES721" s="416"/>
      <c r="GET721" s="417"/>
      <c r="GEU721" s="417"/>
      <c r="GEV721" s="417"/>
      <c r="GEW721" s="417"/>
      <c r="GEX721" s="417"/>
      <c r="GEY721" s="417"/>
      <c r="GEZ721" s="417"/>
      <c r="GFA721" s="417"/>
      <c r="GFB721" s="417"/>
      <c r="GFC721" s="417"/>
      <c r="GFD721" s="417"/>
      <c r="GFE721" s="417"/>
      <c r="GFF721" s="417"/>
      <c r="GFG721" s="417"/>
      <c r="GFH721" s="417"/>
      <c r="GFI721" s="417"/>
      <c r="GFJ721" s="417"/>
      <c r="GFK721" s="417"/>
      <c r="GFL721" s="417"/>
      <c r="GFM721" s="417"/>
      <c r="GFN721" s="417"/>
      <c r="GFO721" s="417"/>
      <c r="GFP721" s="417"/>
      <c r="GFQ721" s="417"/>
      <c r="GFR721" s="418"/>
      <c r="GFS721" s="418"/>
      <c r="GFT721" s="418"/>
      <c r="GFU721" s="418"/>
      <c r="GFV721" s="418"/>
      <c r="GFW721" s="417"/>
      <c r="GFX721" s="417"/>
      <c r="GFY721" s="418"/>
      <c r="GFZ721" s="418"/>
      <c r="GGA721" s="417"/>
      <c r="GGB721" s="417"/>
      <c r="GGC721" s="418"/>
      <c r="GGD721" s="418"/>
      <c r="GGE721" s="417"/>
      <c r="GGF721" s="417"/>
      <c r="GGG721" s="417"/>
      <c r="GGH721" s="417"/>
      <c r="GGI721" s="417"/>
      <c r="GGJ721" s="417"/>
      <c r="GGK721" s="417"/>
      <c r="GGL721" s="418"/>
      <c r="GGM721" s="418"/>
      <c r="GGN721" s="417"/>
      <c r="GGO721" s="417"/>
      <c r="GGP721" s="418"/>
      <c r="GGQ721" s="418"/>
      <c r="GGR721" s="417"/>
      <c r="GGS721" s="417"/>
      <c r="GGT721" s="417"/>
      <c r="GGU721" s="417"/>
      <c r="GGV721" s="417"/>
      <c r="GGW721" s="411"/>
      <c r="GGX721" s="443"/>
      <c r="GGY721" s="417"/>
      <c r="GGZ721" s="417"/>
      <c r="GHA721" s="417"/>
      <c r="GHB721" s="417"/>
      <c r="GHC721" s="417"/>
      <c r="GHD721" s="417"/>
      <c r="GHE721" s="417"/>
      <c r="GHF721" s="416"/>
      <c r="GHG721" s="416"/>
      <c r="GHH721" s="416"/>
      <c r="GHI721" s="416"/>
      <c r="GHJ721" s="416"/>
      <c r="GHK721" s="416"/>
      <c r="GHL721" s="416"/>
      <c r="GHM721" s="416"/>
      <c r="GHN721" s="416"/>
      <c r="GHO721" s="416"/>
      <c r="GHP721" s="416"/>
      <c r="GHQ721" s="416"/>
      <c r="GHR721" s="416"/>
      <c r="GHS721" s="416"/>
      <c r="GHT721" s="416"/>
      <c r="GHU721" s="416"/>
      <c r="GHV721" s="416"/>
      <c r="GHW721" s="416"/>
      <c r="GHX721" s="416"/>
      <c r="GHY721" s="416"/>
      <c r="GHZ721" s="416"/>
      <c r="GIA721" s="416"/>
      <c r="GIB721" s="416"/>
      <c r="GIC721" s="416"/>
      <c r="GID721" s="416"/>
      <c r="GIE721" s="416"/>
      <c r="GIF721" s="416"/>
      <c r="GIG721" s="416"/>
      <c r="GIH721" s="416"/>
      <c r="GII721" s="416"/>
      <c r="GIJ721" s="416"/>
      <c r="GIK721" s="416"/>
      <c r="GIL721" s="416"/>
      <c r="GIM721" s="416"/>
      <c r="GIN721" s="416"/>
      <c r="GIO721" s="416"/>
      <c r="GIP721" s="416"/>
      <c r="GIQ721" s="416"/>
      <c r="GIR721" s="416"/>
      <c r="GIS721" s="416"/>
      <c r="GIT721" s="416"/>
      <c r="GIU721" s="416"/>
      <c r="GIV721" s="416"/>
      <c r="GIW721" s="416"/>
      <c r="GIX721" s="417"/>
      <c r="GIY721" s="417"/>
      <c r="GIZ721" s="417"/>
      <c r="GJA721" s="417"/>
      <c r="GJB721" s="417"/>
      <c r="GJC721" s="417"/>
      <c r="GJD721" s="417"/>
      <c r="GJE721" s="417"/>
      <c r="GJF721" s="417"/>
      <c r="GJG721" s="417"/>
      <c r="GJH721" s="417"/>
      <c r="GJI721" s="417"/>
      <c r="GJJ721" s="417"/>
      <c r="GJK721" s="417"/>
      <c r="GJL721" s="417"/>
      <c r="GJM721" s="417"/>
      <c r="GJN721" s="417"/>
      <c r="GJO721" s="417"/>
      <c r="GJP721" s="417"/>
      <c r="GJQ721" s="417"/>
      <c r="GJR721" s="417"/>
      <c r="GJS721" s="417"/>
      <c r="GJT721" s="417"/>
      <c r="GJU721" s="417"/>
      <c r="GJV721" s="418"/>
      <c r="GJW721" s="418"/>
      <c r="GJX721" s="418"/>
      <c r="GJY721" s="418"/>
      <c r="GJZ721" s="418"/>
      <c r="GKA721" s="417"/>
      <c r="GKB721" s="417"/>
      <c r="GKC721" s="418"/>
      <c r="GKD721" s="418"/>
      <c r="GKE721" s="417"/>
      <c r="GKF721" s="417"/>
      <c r="GKG721" s="418"/>
      <c r="GKH721" s="418"/>
      <c r="GKI721" s="417"/>
      <c r="GKJ721" s="417"/>
      <c r="GKK721" s="417"/>
      <c r="GKL721" s="417"/>
      <c r="GKM721" s="417"/>
      <c r="GKN721" s="417"/>
      <c r="GKO721" s="417"/>
      <c r="GKP721" s="418"/>
      <c r="GKQ721" s="418"/>
      <c r="GKR721" s="417"/>
      <c r="GKS721" s="417"/>
      <c r="GKT721" s="418"/>
      <c r="GKU721" s="418"/>
      <c r="GKV721" s="417"/>
      <c r="GKW721" s="417"/>
      <c r="GKX721" s="417"/>
      <c r="GKY721" s="417"/>
      <c r="GKZ721" s="417"/>
      <c r="GLA721" s="411"/>
      <c r="GLB721" s="443"/>
      <c r="GLC721" s="417"/>
      <c r="GLD721" s="417"/>
      <c r="GLE721" s="417"/>
      <c r="GLF721" s="417"/>
      <c r="GLG721" s="417"/>
      <c r="GLH721" s="417"/>
      <c r="GLI721" s="417"/>
      <c r="GLJ721" s="416"/>
      <c r="GLK721" s="416"/>
      <c r="GLL721" s="416"/>
      <c r="GLM721" s="416"/>
      <c r="GLN721" s="416"/>
      <c r="GLO721" s="416"/>
      <c r="GLP721" s="416"/>
      <c r="GLQ721" s="416"/>
      <c r="GLR721" s="416"/>
      <c r="GLS721" s="416"/>
      <c r="GLT721" s="416"/>
      <c r="GLU721" s="416"/>
      <c r="GLV721" s="416"/>
      <c r="GLW721" s="416"/>
      <c r="GLX721" s="416"/>
      <c r="GLY721" s="416"/>
      <c r="GLZ721" s="416"/>
      <c r="GMA721" s="416"/>
      <c r="GMB721" s="416"/>
      <c r="GMC721" s="416"/>
      <c r="GMD721" s="416"/>
      <c r="GME721" s="416"/>
      <c r="GMF721" s="416"/>
      <c r="GMG721" s="416"/>
      <c r="GMH721" s="416"/>
      <c r="GMI721" s="416"/>
      <c r="GMJ721" s="416"/>
      <c r="GMK721" s="416"/>
      <c r="GML721" s="416"/>
      <c r="GMM721" s="416"/>
      <c r="GMN721" s="416"/>
      <c r="GMO721" s="416"/>
      <c r="GMP721" s="416"/>
      <c r="GMQ721" s="416"/>
      <c r="GMR721" s="416"/>
      <c r="GMS721" s="416"/>
      <c r="GMT721" s="416"/>
      <c r="GMU721" s="416"/>
      <c r="GMV721" s="416"/>
      <c r="GMW721" s="416"/>
      <c r="GMX721" s="416"/>
      <c r="GMY721" s="416"/>
      <c r="GMZ721" s="416"/>
      <c r="GNA721" s="416"/>
      <c r="GNB721" s="417"/>
      <c r="GNC721" s="417"/>
      <c r="GND721" s="417"/>
      <c r="GNE721" s="417"/>
      <c r="GNF721" s="417"/>
      <c r="GNG721" s="417"/>
      <c r="GNH721" s="417"/>
      <c r="GNI721" s="417"/>
      <c r="GNJ721" s="417"/>
      <c r="GNK721" s="417"/>
      <c r="GNL721" s="417"/>
      <c r="GNM721" s="417"/>
      <c r="GNN721" s="417"/>
      <c r="GNO721" s="417"/>
      <c r="GNP721" s="417"/>
      <c r="GNQ721" s="417"/>
      <c r="GNR721" s="417"/>
      <c r="GNS721" s="417"/>
      <c r="GNT721" s="417"/>
      <c r="GNU721" s="417"/>
      <c r="GNV721" s="417"/>
      <c r="GNW721" s="417"/>
      <c r="GNX721" s="417"/>
      <c r="GNY721" s="417"/>
      <c r="GNZ721" s="418"/>
      <c r="GOA721" s="418"/>
      <c r="GOB721" s="418"/>
      <c r="GOC721" s="418"/>
      <c r="GOD721" s="418"/>
      <c r="GOE721" s="417"/>
      <c r="GOF721" s="417"/>
      <c r="GOG721" s="418"/>
      <c r="GOH721" s="418"/>
      <c r="GOI721" s="417"/>
      <c r="GOJ721" s="417"/>
      <c r="GOK721" s="418"/>
      <c r="GOL721" s="418"/>
      <c r="GOM721" s="417"/>
      <c r="GON721" s="417"/>
      <c r="GOO721" s="417"/>
      <c r="GOP721" s="417"/>
      <c r="GOQ721" s="417"/>
      <c r="GOR721" s="417"/>
      <c r="GOS721" s="417"/>
      <c r="GOT721" s="418"/>
      <c r="GOU721" s="418"/>
      <c r="GOV721" s="417"/>
      <c r="GOW721" s="417"/>
      <c r="GOX721" s="418"/>
      <c r="GOY721" s="418"/>
      <c r="GOZ721" s="417"/>
      <c r="GPA721" s="417"/>
      <c r="GPB721" s="417"/>
      <c r="GPC721" s="417"/>
      <c r="GPD721" s="417"/>
      <c r="GPE721" s="411"/>
      <c r="GPF721" s="443"/>
      <c r="GPG721" s="417"/>
      <c r="GPH721" s="417"/>
      <c r="GPI721" s="417"/>
      <c r="GPJ721" s="417"/>
      <c r="GPK721" s="417"/>
      <c r="GPL721" s="417"/>
      <c r="GPM721" s="417"/>
      <c r="GPN721" s="416"/>
      <c r="GPO721" s="416"/>
      <c r="GPP721" s="416"/>
      <c r="GPQ721" s="416"/>
      <c r="GPR721" s="416"/>
      <c r="GPS721" s="416"/>
      <c r="GPT721" s="416"/>
      <c r="GPU721" s="416"/>
      <c r="GPV721" s="416"/>
      <c r="GPW721" s="416"/>
      <c r="GPX721" s="416"/>
      <c r="GPY721" s="416"/>
      <c r="GPZ721" s="416"/>
      <c r="GQA721" s="416"/>
      <c r="GQB721" s="416"/>
      <c r="GQC721" s="416"/>
      <c r="GQD721" s="416"/>
      <c r="GQE721" s="416"/>
      <c r="GQF721" s="416"/>
      <c r="GQG721" s="416"/>
      <c r="GQH721" s="416"/>
      <c r="GQI721" s="416"/>
      <c r="GQJ721" s="416"/>
      <c r="GQK721" s="416"/>
      <c r="GQL721" s="416"/>
      <c r="GQM721" s="416"/>
      <c r="GQN721" s="416"/>
      <c r="GQO721" s="416"/>
      <c r="GQP721" s="416"/>
      <c r="GQQ721" s="416"/>
      <c r="GQR721" s="416"/>
      <c r="GQS721" s="416"/>
      <c r="GQT721" s="416"/>
      <c r="GQU721" s="416"/>
      <c r="GQV721" s="416"/>
      <c r="GQW721" s="416"/>
      <c r="GQX721" s="416"/>
      <c r="GQY721" s="416"/>
      <c r="GQZ721" s="416"/>
      <c r="GRA721" s="416"/>
      <c r="GRB721" s="416"/>
      <c r="GRC721" s="416"/>
      <c r="GRD721" s="416"/>
      <c r="GRE721" s="416"/>
      <c r="GRF721" s="417"/>
      <c r="GRG721" s="417"/>
      <c r="GRH721" s="417"/>
      <c r="GRI721" s="417"/>
      <c r="GRJ721" s="417"/>
      <c r="GRK721" s="417"/>
      <c r="GRL721" s="417"/>
      <c r="GRM721" s="417"/>
      <c r="GRN721" s="417"/>
      <c r="GRO721" s="417"/>
      <c r="GRP721" s="417"/>
      <c r="GRQ721" s="417"/>
      <c r="GRR721" s="417"/>
      <c r="GRS721" s="417"/>
      <c r="GRT721" s="417"/>
      <c r="GRU721" s="417"/>
      <c r="GRV721" s="417"/>
      <c r="GRW721" s="417"/>
      <c r="GRX721" s="417"/>
      <c r="GRY721" s="417"/>
      <c r="GRZ721" s="417"/>
      <c r="GSA721" s="417"/>
      <c r="GSB721" s="417"/>
      <c r="GSC721" s="417"/>
      <c r="GSD721" s="418"/>
      <c r="GSE721" s="418"/>
      <c r="GSF721" s="418"/>
      <c r="GSG721" s="418"/>
      <c r="GSH721" s="418"/>
      <c r="GSI721" s="417"/>
      <c r="GSJ721" s="417"/>
      <c r="GSK721" s="418"/>
      <c r="GSL721" s="418"/>
      <c r="GSM721" s="417"/>
      <c r="GSN721" s="417"/>
      <c r="GSO721" s="418"/>
      <c r="GSP721" s="418"/>
      <c r="GSQ721" s="417"/>
      <c r="GSR721" s="417"/>
      <c r="GSS721" s="417"/>
      <c r="GST721" s="417"/>
      <c r="GSU721" s="417"/>
      <c r="GSV721" s="417"/>
      <c r="GSW721" s="417"/>
      <c r="GSX721" s="418"/>
      <c r="GSY721" s="418"/>
      <c r="GSZ721" s="417"/>
      <c r="GTA721" s="417"/>
      <c r="GTB721" s="418"/>
      <c r="GTC721" s="418"/>
      <c r="GTD721" s="417"/>
      <c r="GTE721" s="417"/>
      <c r="GTF721" s="417"/>
      <c r="GTG721" s="417"/>
      <c r="GTH721" s="417"/>
      <c r="GTI721" s="411"/>
      <c r="GTJ721" s="443"/>
      <c r="GTK721" s="417"/>
      <c r="GTL721" s="417"/>
      <c r="GTM721" s="417"/>
      <c r="GTN721" s="417"/>
      <c r="GTO721" s="417"/>
      <c r="GTP721" s="417"/>
      <c r="GTQ721" s="417"/>
      <c r="GTR721" s="416"/>
      <c r="GTS721" s="416"/>
      <c r="GTT721" s="416"/>
      <c r="GTU721" s="416"/>
      <c r="GTV721" s="416"/>
      <c r="GTW721" s="416"/>
      <c r="GTX721" s="416"/>
      <c r="GTY721" s="416"/>
      <c r="GTZ721" s="416"/>
      <c r="GUA721" s="416"/>
      <c r="GUB721" s="416"/>
      <c r="GUC721" s="416"/>
      <c r="GUD721" s="416"/>
      <c r="GUE721" s="416"/>
      <c r="GUF721" s="416"/>
      <c r="GUG721" s="416"/>
      <c r="GUH721" s="416"/>
      <c r="GUI721" s="416"/>
      <c r="GUJ721" s="416"/>
      <c r="GUK721" s="416"/>
      <c r="GUL721" s="416"/>
      <c r="GUM721" s="416"/>
      <c r="GUN721" s="416"/>
      <c r="GUO721" s="416"/>
      <c r="GUP721" s="416"/>
      <c r="GUQ721" s="416"/>
      <c r="GUR721" s="416"/>
      <c r="GUS721" s="416"/>
      <c r="GUT721" s="416"/>
      <c r="GUU721" s="416"/>
      <c r="GUV721" s="416"/>
      <c r="GUW721" s="416"/>
      <c r="GUX721" s="416"/>
      <c r="GUY721" s="416"/>
      <c r="GUZ721" s="416"/>
      <c r="GVA721" s="416"/>
      <c r="GVB721" s="416"/>
      <c r="GVC721" s="416"/>
      <c r="GVD721" s="416"/>
      <c r="GVE721" s="416"/>
      <c r="GVF721" s="416"/>
      <c r="GVG721" s="416"/>
      <c r="GVH721" s="416"/>
      <c r="GVI721" s="416"/>
      <c r="GVJ721" s="417"/>
      <c r="GVK721" s="417"/>
      <c r="GVL721" s="417"/>
      <c r="GVM721" s="417"/>
      <c r="GVN721" s="417"/>
      <c r="GVO721" s="417"/>
      <c r="GVP721" s="417"/>
      <c r="GVQ721" s="417"/>
      <c r="GVR721" s="417"/>
      <c r="GVS721" s="417"/>
      <c r="GVT721" s="417"/>
      <c r="GVU721" s="417"/>
      <c r="GVV721" s="417"/>
      <c r="GVW721" s="417"/>
      <c r="GVX721" s="417"/>
      <c r="GVY721" s="417"/>
      <c r="GVZ721" s="417"/>
      <c r="GWA721" s="417"/>
      <c r="GWB721" s="417"/>
      <c r="GWC721" s="417"/>
      <c r="GWD721" s="417"/>
      <c r="GWE721" s="417"/>
      <c r="GWF721" s="417"/>
      <c r="GWG721" s="417"/>
      <c r="GWH721" s="418"/>
      <c r="GWI721" s="418"/>
      <c r="GWJ721" s="418"/>
      <c r="GWK721" s="418"/>
      <c r="GWL721" s="418"/>
      <c r="GWM721" s="417"/>
      <c r="GWN721" s="417"/>
      <c r="GWO721" s="418"/>
      <c r="GWP721" s="418"/>
      <c r="GWQ721" s="417"/>
      <c r="GWR721" s="417"/>
      <c r="GWS721" s="418"/>
      <c r="GWT721" s="418"/>
      <c r="GWU721" s="417"/>
      <c r="GWV721" s="417"/>
      <c r="GWW721" s="417"/>
      <c r="GWX721" s="417"/>
      <c r="GWY721" s="417"/>
      <c r="GWZ721" s="417"/>
      <c r="GXA721" s="417"/>
      <c r="GXB721" s="418"/>
      <c r="GXC721" s="418"/>
      <c r="GXD721" s="417"/>
      <c r="GXE721" s="417"/>
      <c r="GXF721" s="418"/>
      <c r="GXG721" s="418"/>
      <c r="GXH721" s="417"/>
      <c r="GXI721" s="417"/>
      <c r="GXJ721" s="417"/>
      <c r="GXK721" s="417"/>
      <c r="GXL721" s="417"/>
      <c r="GXM721" s="411"/>
      <c r="GXN721" s="443"/>
      <c r="GXO721" s="417"/>
      <c r="GXP721" s="417"/>
      <c r="GXQ721" s="417"/>
      <c r="GXR721" s="417"/>
      <c r="GXS721" s="417"/>
      <c r="GXT721" s="417"/>
      <c r="GXU721" s="417"/>
      <c r="GXV721" s="416"/>
      <c r="GXW721" s="416"/>
      <c r="GXX721" s="416"/>
      <c r="GXY721" s="416"/>
      <c r="GXZ721" s="416"/>
      <c r="GYA721" s="416"/>
      <c r="GYB721" s="416"/>
      <c r="GYC721" s="416"/>
      <c r="GYD721" s="416"/>
      <c r="GYE721" s="416"/>
      <c r="GYF721" s="416"/>
      <c r="GYG721" s="416"/>
      <c r="GYH721" s="416"/>
      <c r="GYI721" s="416"/>
      <c r="GYJ721" s="416"/>
      <c r="GYK721" s="416"/>
      <c r="GYL721" s="416"/>
      <c r="GYM721" s="416"/>
      <c r="GYN721" s="416"/>
      <c r="GYO721" s="416"/>
      <c r="GYP721" s="416"/>
      <c r="GYQ721" s="416"/>
      <c r="GYR721" s="416"/>
      <c r="GYS721" s="416"/>
      <c r="GYT721" s="416"/>
      <c r="GYU721" s="416"/>
      <c r="GYV721" s="416"/>
      <c r="GYW721" s="416"/>
      <c r="GYX721" s="416"/>
      <c r="GYY721" s="416"/>
      <c r="GYZ721" s="416"/>
      <c r="GZA721" s="416"/>
      <c r="GZB721" s="416"/>
      <c r="GZC721" s="416"/>
      <c r="GZD721" s="416"/>
      <c r="GZE721" s="416"/>
      <c r="GZF721" s="416"/>
      <c r="GZG721" s="416"/>
      <c r="GZH721" s="416"/>
      <c r="GZI721" s="416"/>
      <c r="GZJ721" s="416"/>
      <c r="GZK721" s="416"/>
      <c r="GZL721" s="416"/>
      <c r="GZM721" s="416"/>
      <c r="GZN721" s="417"/>
      <c r="GZO721" s="417"/>
      <c r="GZP721" s="417"/>
      <c r="GZQ721" s="417"/>
      <c r="GZR721" s="417"/>
      <c r="GZS721" s="417"/>
      <c r="GZT721" s="417"/>
      <c r="GZU721" s="417"/>
      <c r="GZV721" s="417"/>
      <c r="GZW721" s="417"/>
      <c r="GZX721" s="417"/>
      <c r="GZY721" s="417"/>
      <c r="GZZ721" s="417"/>
      <c r="HAA721" s="417"/>
      <c r="HAB721" s="417"/>
      <c r="HAC721" s="417"/>
      <c r="HAD721" s="417"/>
      <c r="HAE721" s="417"/>
      <c r="HAF721" s="417"/>
      <c r="HAG721" s="417"/>
      <c r="HAH721" s="417"/>
      <c r="HAI721" s="417"/>
      <c r="HAJ721" s="417"/>
      <c r="HAK721" s="417"/>
      <c r="HAL721" s="418"/>
      <c r="HAM721" s="418"/>
      <c r="HAN721" s="418"/>
      <c r="HAO721" s="418"/>
      <c r="HAP721" s="418"/>
      <c r="HAQ721" s="417"/>
      <c r="HAR721" s="417"/>
      <c r="HAS721" s="418"/>
      <c r="HAT721" s="418"/>
      <c r="HAU721" s="417"/>
      <c r="HAV721" s="417"/>
      <c r="HAW721" s="418"/>
      <c r="HAX721" s="418"/>
      <c r="HAY721" s="417"/>
      <c r="HAZ721" s="417"/>
      <c r="HBA721" s="417"/>
      <c r="HBB721" s="417"/>
      <c r="HBC721" s="417"/>
      <c r="HBD721" s="417"/>
      <c r="HBE721" s="417"/>
      <c r="HBF721" s="418"/>
      <c r="HBG721" s="418"/>
      <c r="HBH721" s="417"/>
      <c r="HBI721" s="417"/>
      <c r="HBJ721" s="418"/>
      <c r="HBK721" s="418"/>
      <c r="HBL721" s="417"/>
      <c r="HBM721" s="417"/>
      <c r="HBN721" s="417"/>
      <c r="HBO721" s="417"/>
      <c r="HBP721" s="417"/>
      <c r="HBQ721" s="411"/>
      <c r="HBR721" s="443"/>
      <c r="HBS721" s="417"/>
      <c r="HBT721" s="417"/>
      <c r="HBU721" s="417"/>
      <c r="HBV721" s="417"/>
      <c r="HBW721" s="417"/>
      <c r="HBX721" s="417"/>
      <c r="HBY721" s="417"/>
      <c r="HBZ721" s="416"/>
      <c r="HCA721" s="416"/>
      <c r="HCB721" s="416"/>
      <c r="HCC721" s="416"/>
      <c r="HCD721" s="416"/>
      <c r="HCE721" s="416"/>
      <c r="HCF721" s="416"/>
      <c r="HCG721" s="416"/>
      <c r="HCH721" s="416"/>
      <c r="HCI721" s="416"/>
      <c r="HCJ721" s="416"/>
      <c r="HCK721" s="416"/>
      <c r="HCL721" s="416"/>
      <c r="HCM721" s="416"/>
      <c r="HCN721" s="416"/>
      <c r="HCO721" s="416"/>
      <c r="HCP721" s="416"/>
      <c r="HCQ721" s="416"/>
      <c r="HCR721" s="416"/>
      <c r="HCS721" s="416"/>
      <c r="HCT721" s="416"/>
      <c r="HCU721" s="416"/>
      <c r="HCV721" s="416"/>
      <c r="HCW721" s="416"/>
      <c r="HCX721" s="416"/>
      <c r="HCY721" s="416"/>
      <c r="HCZ721" s="416"/>
      <c r="HDA721" s="416"/>
      <c r="HDB721" s="416"/>
      <c r="HDC721" s="416"/>
      <c r="HDD721" s="416"/>
      <c r="HDE721" s="416"/>
      <c r="HDF721" s="416"/>
      <c r="HDG721" s="416"/>
      <c r="HDH721" s="416"/>
      <c r="HDI721" s="416"/>
      <c r="HDJ721" s="416"/>
      <c r="HDK721" s="416"/>
      <c r="HDL721" s="416"/>
      <c r="HDM721" s="416"/>
      <c r="HDN721" s="416"/>
      <c r="HDO721" s="416"/>
      <c r="HDP721" s="416"/>
      <c r="HDQ721" s="416"/>
      <c r="HDR721" s="417"/>
      <c r="HDS721" s="417"/>
      <c r="HDT721" s="417"/>
      <c r="HDU721" s="417"/>
      <c r="HDV721" s="417"/>
      <c r="HDW721" s="417"/>
      <c r="HDX721" s="417"/>
      <c r="HDY721" s="417"/>
      <c r="HDZ721" s="417"/>
      <c r="HEA721" s="417"/>
      <c r="HEB721" s="417"/>
      <c r="HEC721" s="417"/>
      <c r="HED721" s="417"/>
      <c r="HEE721" s="417"/>
      <c r="HEF721" s="417"/>
      <c r="HEG721" s="417"/>
      <c r="HEH721" s="417"/>
      <c r="HEI721" s="417"/>
      <c r="HEJ721" s="417"/>
      <c r="HEK721" s="417"/>
      <c r="HEL721" s="417"/>
      <c r="HEM721" s="417"/>
      <c r="HEN721" s="417"/>
      <c r="HEO721" s="417"/>
      <c r="HEP721" s="418"/>
      <c r="HEQ721" s="418"/>
      <c r="HER721" s="418"/>
      <c r="HES721" s="418"/>
      <c r="HET721" s="418"/>
      <c r="HEU721" s="417"/>
      <c r="HEV721" s="417"/>
      <c r="HEW721" s="418"/>
      <c r="HEX721" s="418"/>
      <c r="HEY721" s="417"/>
      <c r="HEZ721" s="417"/>
      <c r="HFA721" s="418"/>
      <c r="HFB721" s="418"/>
      <c r="HFC721" s="417"/>
      <c r="HFD721" s="417"/>
      <c r="HFE721" s="417"/>
      <c r="HFF721" s="417"/>
      <c r="HFG721" s="417"/>
      <c r="HFH721" s="417"/>
      <c r="HFI721" s="417"/>
      <c r="HFJ721" s="418"/>
      <c r="HFK721" s="418"/>
      <c r="HFL721" s="417"/>
      <c r="HFM721" s="417"/>
      <c r="HFN721" s="418"/>
      <c r="HFO721" s="418"/>
      <c r="HFP721" s="417"/>
      <c r="HFQ721" s="417"/>
      <c r="HFR721" s="417"/>
      <c r="HFS721" s="417"/>
      <c r="HFT721" s="417"/>
      <c r="HFU721" s="411"/>
      <c r="HFV721" s="443"/>
      <c r="HFW721" s="417"/>
      <c r="HFX721" s="417"/>
      <c r="HFY721" s="417"/>
      <c r="HFZ721" s="417"/>
      <c r="HGA721" s="417"/>
      <c r="HGB721" s="417"/>
      <c r="HGC721" s="417"/>
      <c r="HGD721" s="416"/>
      <c r="HGE721" s="416"/>
      <c r="HGF721" s="416"/>
      <c r="HGG721" s="416"/>
      <c r="HGH721" s="416"/>
      <c r="HGI721" s="416"/>
      <c r="HGJ721" s="416"/>
      <c r="HGK721" s="416"/>
      <c r="HGL721" s="416"/>
      <c r="HGM721" s="416"/>
      <c r="HGN721" s="416"/>
      <c r="HGO721" s="416"/>
      <c r="HGP721" s="416"/>
      <c r="HGQ721" s="416"/>
      <c r="HGR721" s="416"/>
      <c r="HGS721" s="416"/>
      <c r="HGT721" s="416"/>
      <c r="HGU721" s="416"/>
      <c r="HGV721" s="416"/>
      <c r="HGW721" s="416"/>
      <c r="HGX721" s="416"/>
      <c r="HGY721" s="416"/>
      <c r="HGZ721" s="416"/>
      <c r="HHA721" s="416"/>
      <c r="HHB721" s="416"/>
      <c r="HHC721" s="416"/>
      <c r="HHD721" s="416"/>
      <c r="HHE721" s="416"/>
      <c r="HHF721" s="416"/>
      <c r="HHG721" s="416"/>
      <c r="HHH721" s="416"/>
      <c r="HHI721" s="416"/>
      <c r="HHJ721" s="416"/>
      <c r="HHK721" s="416"/>
      <c r="HHL721" s="416"/>
      <c r="HHM721" s="416"/>
      <c r="HHN721" s="416"/>
      <c r="HHO721" s="416"/>
      <c r="HHP721" s="416"/>
      <c r="HHQ721" s="416"/>
      <c r="HHR721" s="416"/>
      <c r="HHS721" s="416"/>
      <c r="HHT721" s="416"/>
      <c r="HHU721" s="416"/>
      <c r="HHV721" s="417"/>
      <c r="HHW721" s="417"/>
      <c r="HHX721" s="417"/>
      <c r="HHY721" s="417"/>
      <c r="HHZ721" s="417"/>
      <c r="HIA721" s="417"/>
      <c r="HIB721" s="417"/>
      <c r="HIC721" s="417"/>
      <c r="HID721" s="417"/>
      <c r="HIE721" s="417"/>
      <c r="HIF721" s="417"/>
      <c r="HIG721" s="417"/>
      <c r="HIH721" s="417"/>
      <c r="HII721" s="417"/>
      <c r="HIJ721" s="417"/>
      <c r="HIK721" s="417"/>
      <c r="HIL721" s="417"/>
      <c r="HIM721" s="417"/>
      <c r="HIN721" s="417"/>
      <c r="HIO721" s="417"/>
      <c r="HIP721" s="417"/>
      <c r="HIQ721" s="417"/>
      <c r="HIR721" s="417"/>
      <c r="HIS721" s="417"/>
      <c r="HIT721" s="418"/>
      <c r="HIU721" s="418"/>
      <c r="HIV721" s="418"/>
      <c r="HIW721" s="418"/>
      <c r="HIX721" s="418"/>
      <c r="HIY721" s="417"/>
      <c r="HIZ721" s="417"/>
      <c r="HJA721" s="418"/>
      <c r="HJB721" s="418"/>
      <c r="HJC721" s="417"/>
      <c r="HJD721" s="417"/>
      <c r="HJE721" s="418"/>
      <c r="HJF721" s="418"/>
      <c r="HJG721" s="417"/>
      <c r="HJH721" s="417"/>
      <c r="HJI721" s="417"/>
      <c r="HJJ721" s="417"/>
      <c r="HJK721" s="417"/>
      <c r="HJL721" s="417"/>
      <c r="HJM721" s="417"/>
      <c r="HJN721" s="418"/>
      <c r="HJO721" s="418"/>
      <c r="HJP721" s="417"/>
      <c r="HJQ721" s="417"/>
      <c r="HJR721" s="418"/>
      <c r="HJS721" s="418"/>
      <c r="HJT721" s="417"/>
      <c r="HJU721" s="417"/>
      <c r="HJV721" s="417"/>
      <c r="HJW721" s="417"/>
      <c r="HJX721" s="417"/>
      <c r="HJY721" s="411"/>
      <c r="HJZ721" s="443"/>
      <c r="HKA721" s="417"/>
      <c r="HKB721" s="417"/>
      <c r="HKC721" s="417"/>
      <c r="HKD721" s="417"/>
      <c r="HKE721" s="417"/>
      <c r="HKF721" s="417"/>
      <c r="HKG721" s="417"/>
      <c r="HKH721" s="416"/>
      <c r="HKI721" s="416"/>
      <c r="HKJ721" s="416"/>
      <c r="HKK721" s="416"/>
      <c r="HKL721" s="416"/>
      <c r="HKM721" s="416"/>
      <c r="HKN721" s="416"/>
      <c r="HKO721" s="416"/>
      <c r="HKP721" s="416"/>
      <c r="HKQ721" s="416"/>
      <c r="HKR721" s="416"/>
      <c r="HKS721" s="416"/>
      <c r="HKT721" s="416"/>
      <c r="HKU721" s="416"/>
      <c r="HKV721" s="416"/>
      <c r="HKW721" s="416"/>
      <c r="HKX721" s="416"/>
      <c r="HKY721" s="416"/>
      <c r="HKZ721" s="416"/>
      <c r="HLA721" s="416"/>
      <c r="HLB721" s="416"/>
      <c r="HLC721" s="416"/>
      <c r="HLD721" s="416"/>
      <c r="HLE721" s="416"/>
      <c r="HLF721" s="416"/>
      <c r="HLG721" s="416"/>
      <c r="HLH721" s="416"/>
      <c r="HLI721" s="416"/>
      <c r="HLJ721" s="416"/>
      <c r="HLK721" s="416"/>
      <c r="HLL721" s="416"/>
      <c r="HLM721" s="416"/>
      <c r="HLN721" s="416"/>
      <c r="HLO721" s="416"/>
      <c r="HLP721" s="416"/>
      <c r="HLQ721" s="416"/>
      <c r="HLR721" s="416"/>
      <c r="HLS721" s="416"/>
      <c r="HLT721" s="416"/>
      <c r="HLU721" s="416"/>
      <c r="HLV721" s="416"/>
      <c r="HLW721" s="416"/>
      <c r="HLX721" s="416"/>
      <c r="HLY721" s="416"/>
      <c r="HLZ721" s="417"/>
      <c r="HMA721" s="417"/>
      <c r="HMB721" s="417"/>
      <c r="HMC721" s="417"/>
      <c r="HMD721" s="417"/>
      <c r="HME721" s="417"/>
      <c r="HMF721" s="417"/>
      <c r="HMG721" s="417"/>
      <c r="HMH721" s="417"/>
      <c r="HMI721" s="417"/>
      <c r="HMJ721" s="417"/>
      <c r="HMK721" s="417"/>
      <c r="HML721" s="417"/>
      <c r="HMM721" s="417"/>
      <c r="HMN721" s="417"/>
      <c r="HMO721" s="417"/>
      <c r="HMP721" s="417"/>
      <c r="HMQ721" s="417"/>
      <c r="HMR721" s="417"/>
      <c r="HMS721" s="417"/>
      <c r="HMT721" s="417"/>
      <c r="HMU721" s="417"/>
      <c r="HMV721" s="417"/>
      <c r="HMW721" s="417"/>
      <c r="HMX721" s="418"/>
      <c r="HMY721" s="418"/>
      <c r="HMZ721" s="418"/>
      <c r="HNA721" s="418"/>
      <c r="HNB721" s="418"/>
      <c r="HNC721" s="417"/>
      <c r="HND721" s="417"/>
      <c r="HNE721" s="418"/>
      <c r="HNF721" s="418"/>
      <c r="HNG721" s="417"/>
      <c r="HNH721" s="417"/>
      <c r="HNI721" s="418"/>
      <c r="HNJ721" s="418"/>
      <c r="HNK721" s="417"/>
      <c r="HNL721" s="417"/>
      <c r="HNM721" s="417"/>
      <c r="HNN721" s="417"/>
      <c r="HNO721" s="417"/>
      <c r="HNP721" s="417"/>
      <c r="HNQ721" s="417"/>
      <c r="HNR721" s="418"/>
      <c r="HNS721" s="418"/>
      <c r="HNT721" s="417"/>
      <c r="HNU721" s="417"/>
      <c r="HNV721" s="418"/>
      <c r="HNW721" s="418"/>
      <c r="HNX721" s="417"/>
      <c r="HNY721" s="417"/>
      <c r="HNZ721" s="417"/>
      <c r="HOA721" s="417"/>
      <c r="HOB721" s="417"/>
      <c r="HOC721" s="411"/>
      <c r="HOD721" s="443"/>
      <c r="HOE721" s="417"/>
      <c r="HOF721" s="417"/>
      <c r="HOG721" s="417"/>
      <c r="HOH721" s="417"/>
      <c r="HOI721" s="417"/>
      <c r="HOJ721" s="417"/>
      <c r="HOK721" s="417"/>
      <c r="HOL721" s="416"/>
      <c r="HOM721" s="416"/>
      <c r="HON721" s="416"/>
      <c r="HOO721" s="416"/>
      <c r="HOP721" s="416"/>
      <c r="HOQ721" s="416"/>
      <c r="HOR721" s="416"/>
      <c r="HOS721" s="416"/>
      <c r="HOT721" s="416"/>
      <c r="HOU721" s="416"/>
      <c r="HOV721" s="416"/>
      <c r="HOW721" s="416"/>
      <c r="HOX721" s="416"/>
      <c r="HOY721" s="416"/>
      <c r="HOZ721" s="416"/>
      <c r="HPA721" s="416"/>
      <c r="HPB721" s="416"/>
      <c r="HPC721" s="416"/>
      <c r="HPD721" s="416"/>
      <c r="HPE721" s="416"/>
      <c r="HPF721" s="416"/>
      <c r="HPG721" s="416"/>
      <c r="HPH721" s="416"/>
      <c r="HPI721" s="416"/>
      <c r="HPJ721" s="416"/>
      <c r="HPK721" s="416"/>
      <c r="HPL721" s="416"/>
      <c r="HPM721" s="416"/>
      <c r="HPN721" s="416"/>
      <c r="HPO721" s="416"/>
      <c r="HPP721" s="416"/>
      <c r="HPQ721" s="416"/>
      <c r="HPR721" s="416"/>
      <c r="HPS721" s="416"/>
      <c r="HPT721" s="416"/>
      <c r="HPU721" s="416"/>
      <c r="HPV721" s="416"/>
      <c r="HPW721" s="416"/>
      <c r="HPX721" s="416"/>
      <c r="HPY721" s="416"/>
      <c r="HPZ721" s="416"/>
      <c r="HQA721" s="416"/>
      <c r="HQB721" s="416"/>
      <c r="HQC721" s="416"/>
      <c r="HQD721" s="417"/>
      <c r="HQE721" s="417"/>
      <c r="HQF721" s="417"/>
      <c r="HQG721" s="417"/>
      <c r="HQH721" s="417"/>
      <c r="HQI721" s="417"/>
      <c r="HQJ721" s="417"/>
      <c r="HQK721" s="417"/>
      <c r="HQL721" s="417"/>
      <c r="HQM721" s="417"/>
      <c r="HQN721" s="417"/>
      <c r="HQO721" s="417"/>
      <c r="HQP721" s="417"/>
      <c r="HQQ721" s="417"/>
      <c r="HQR721" s="417"/>
      <c r="HQS721" s="417"/>
      <c r="HQT721" s="417"/>
      <c r="HQU721" s="417"/>
      <c r="HQV721" s="417"/>
      <c r="HQW721" s="417"/>
      <c r="HQX721" s="417"/>
      <c r="HQY721" s="417"/>
      <c r="HQZ721" s="417"/>
      <c r="HRA721" s="417"/>
      <c r="HRB721" s="418"/>
      <c r="HRC721" s="418"/>
      <c r="HRD721" s="418"/>
      <c r="HRE721" s="418"/>
      <c r="HRF721" s="418"/>
      <c r="HRG721" s="417"/>
      <c r="HRH721" s="417"/>
      <c r="HRI721" s="418"/>
      <c r="HRJ721" s="418"/>
      <c r="HRK721" s="417"/>
      <c r="HRL721" s="417"/>
      <c r="HRM721" s="418"/>
      <c r="HRN721" s="418"/>
      <c r="HRO721" s="417"/>
      <c r="HRP721" s="417"/>
      <c r="HRQ721" s="417"/>
      <c r="HRR721" s="417"/>
      <c r="HRS721" s="417"/>
      <c r="HRT721" s="417"/>
      <c r="HRU721" s="417"/>
      <c r="HRV721" s="418"/>
      <c r="HRW721" s="418"/>
      <c r="HRX721" s="417"/>
      <c r="HRY721" s="417"/>
      <c r="HRZ721" s="418"/>
      <c r="HSA721" s="418"/>
      <c r="HSB721" s="417"/>
      <c r="HSC721" s="417"/>
      <c r="HSD721" s="417"/>
      <c r="HSE721" s="417"/>
      <c r="HSF721" s="417"/>
      <c r="HSG721" s="411"/>
      <c r="HSH721" s="443"/>
      <c r="HSI721" s="417"/>
      <c r="HSJ721" s="417"/>
      <c r="HSK721" s="417"/>
      <c r="HSL721" s="417"/>
      <c r="HSM721" s="417"/>
      <c r="HSN721" s="417"/>
      <c r="HSO721" s="417"/>
      <c r="HSP721" s="416"/>
      <c r="HSQ721" s="416"/>
      <c r="HSR721" s="416"/>
      <c r="HSS721" s="416"/>
      <c r="HST721" s="416"/>
      <c r="HSU721" s="416"/>
      <c r="HSV721" s="416"/>
      <c r="HSW721" s="416"/>
      <c r="HSX721" s="416"/>
      <c r="HSY721" s="416"/>
      <c r="HSZ721" s="416"/>
      <c r="HTA721" s="416"/>
      <c r="HTB721" s="416"/>
      <c r="HTC721" s="416"/>
      <c r="HTD721" s="416"/>
      <c r="HTE721" s="416"/>
      <c r="HTF721" s="416"/>
      <c r="HTG721" s="416"/>
      <c r="HTH721" s="416"/>
      <c r="HTI721" s="416"/>
      <c r="HTJ721" s="416"/>
      <c r="HTK721" s="416"/>
      <c r="HTL721" s="416"/>
      <c r="HTM721" s="416"/>
      <c r="HTN721" s="416"/>
      <c r="HTO721" s="416"/>
      <c r="HTP721" s="416"/>
      <c r="HTQ721" s="416"/>
      <c r="HTR721" s="416"/>
      <c r="HTS721" s="416"/>
      <c r="HTT721" s="416"/>
      <c r="HTU721" s="416"/>
      <c r="HTV721" s="416"/>
      <c r="HTW721" s="416"/>
      <c r="HTX721" s="416"/>
      <c r="HTY721" s="416"/>
      <c r="HTZ721" s="416"/>
      <c r="HUA721" s="416"/>
      <c r="HUB721" s="416"/>
      <c r="HUC721" s="416"/>
      <c r="HUD721" s="416"/>
      <c r="HUE721" s="416"/>
      <c r="HUF721" s="416"/>
      <c r="HUG721" s="416"/>
      <c r="HUH721" s="417"/>
      <c r="HUI721" s="417"/>
      <c r="HUJ721" s="417"/>
      <c r="HUK721" s="417"/>
      <c r="HUL721" s="417"/>
      <c r="HUM721" s="417"/>
      <c r="HUN721" s="417"/>
      <c r="HUO721" s="417"/>
      <c r="HUP721" s="417"/>
      <c r="HUQ721" s="417"/>
      <c r="HUR721" s="417"/>
      <c r="HUS721" s="417"/>
      <c r="HUT721" s="417"/>
      <c r="HUU721" s="417"/>
      <c r="HUV721" s="417"/>
      <c r="HUW721" s="417"/>
      <c r="HUX721" s="417"/>
      <c r="HUY721" s="417"/>
      <c r="HUZ721" s="417"/>
      <c r="HVA721" s="417"/>
      <c r="HVB721" s="417"/>
      <c r="HVC721" s="417"/>
      <c r="HVD721" s="417"/>
      <c r="HVE721" s="417"/>
      <c r="HVF721" s="418"/>
      <c r="HVG721" s="418"/>
      <c r="HVH721" s="418"/>
      <c r="HVI721" s="418"/>
      <c r="HVJ721" s="418"/>
      <c r="HVK721" s="417"/>
      <c r="HVL721" s="417"/>
      <c r="HVM721" s="418"/>
      <c r="HVN721" s="418"/>
      <c r="HVO721" s="417"/>
      <c r="HVP721" s="417"/>
      <c r="HVQ721" s="418"/>
      <c r="HVR721" s="418"/>
      <c r="HVS721" s="417"/>
      <c r="HVT721" s="417"/>
      <c r="HVU721" s="417"/>
      <c r="HVV721" s="417"/>
      <c r="HVW721" s="417"/>
      <c r="HVX721" s="417"/>
      <c r="HVY721" s="417"/>
      <c r="HVZ721" s="418"/>
      <c r="HWA721" s="418"/>
      <c r="HWB721" s="417"/>
      <c r="HWC721" s="417"/>
      <c r="HWD721" s="418"/>
      <c r="HWE721" s="418"/>
      <c r="HWF721" s="417"/>
      <c r="HWG721" s="417"/>
      <c r="HWH721" s="417"/>
      <c r="HWI721" s="417"/>
      <c r="HWJ721" s="417"/>
      <c r="HWK721" s="411"/>
      <c r="HWL721" s="443"/>
      <c r="HWM721" s="417"/>
      <c r="HWN721" s="417"/>
      <c r="HWO721" s="417"/>
      <c r="HWP721" s="417"/>
      <c r="HWQ721" s="417"/>
      <c r="HWR721" s="417"/>
      <c r="HWS721" s="417"/>
      <c r="HWT721" s="416"/>
      <c r="HWU721" s="416"/>
      <c r="HWV721" s="416"/>
      <c r="HWW721" s="416"/>
      <c r="HWX721" s="416"/>
      <c r="HWY721" s="416"/>
      <c r="HWZ721" s="416"/>
      <c r="HXA721" s="416"/>
      <c r="HXB721" s="416"/>
      <c r="HXC721" s="416"/>
      <c r="HXD721" s="416"/>
      <c r="HXE721" s="416"/>
      <c r="HXF721" s="416"/>
      <c r="HXG721" s="416"/>
      <c r="HXH721" s="416"/>
      <c r="HXI721" s="416"/>
      <c r="HXJ721" s="416"/>
      <c r="HXK721" s="416"/>
      <c r="HXL721" s="416"/>
      <c r="HXM721" s="416"/>
      <c r="HXN721" s="416"/>
      <c r="HXO721" s="416"/>
      <c r="HXP721" s="416"/>
      <c r="HXQ721" s="416"/>
      <c r="HXR721" s="416"/>
      <c r="HXS721" s="416"/>
      <c r="HXT721" s="416"/>
      <c r="HXU721" s="416"/>
      <c r="HXV721" s="416"/>
      <c r="HXW721" s="416"/>
      <c r="HXX721" s="416"/>
      <c r="HXY721" s="416"/>
      <c r="HXZ721" s="416"/>
      <c r="HYA721" s="416"/>
      <c r="HYB721" s="416"/>
      <c r="HYC721" s="416"/>
      <c r="HYD721" s="416"/>
      <c r="HYE721" s="416"/>
      <c r="HYF721" s="416"/>
      <c r="HYG721" s="416"/>
      <c r="HYH721" s="416"/>
      <c r="HYI721" s="416"/>
      <c r="HYJ721" s="416"/>
      <c r="HYK721" s="416"/>
      <c r="HYL721" s="417"/>
      <c r="HYM721" s="417"/>
      <c r="HYN721" s="417"/>
      <c r="HYO721" s="417"/>
      <c r="HYP721" s="417"/>
      <c r="HYQ721" s="417"/>
      <c r="HYR721" s="417"/>
      <c r="HYS721" s="417"/>
      <c r="HYT721" s="417"/>
      <c r="HYU721" s="417"/>
      <c r="HYV721" s="417"/>
      <c r="HYW721" s="417"/>
      <c r="HYX721" s="417"/>
      <c r="HYY721" s="417"/>
      <c r="HYZ721" s="417"/>
      <c r="HZA721" s="417"/>
      <c r="HZB721" s="417"/>
      <c r="HZC721" s="417"/>
      <c r="HZD721" s="417"/>
      <c r="HZE721" s="417"/>
      <c r="HZF721" s="417"/>
      <c r="HZG721" s="417"/>
      <c r="HZH721" s="417"/>
      <c r="HZI721" s="417"/>
      <c r="HZJ721" s="418"/>
      <c r="HZK721" s="418"/>
      <c r="HZL721" s="418"/>
      <c r="HZM721" s="418"/>
      <c r="HZN721" s="418"/>
      <c r="HZO721" s="417"/>
      <c r="HZP721" s="417"/>
      <c r="HZQ721" s="418"/>
      <c r="HZR721" s="418"/>
      <c r="HZS721" s="417"/>
      <c r="HZT721" s="417"/>
      <c r="HZU721" s="418"/>
      <c r="HZV721" s="418"/>
      <c r="HZW721" s="417"/>
      <c r="HZX721" s="417"/>
      <c r="HZY721" s="417"/>
      <c r="HZZ721" s="417"/>
      <c r="IAA721" s="417"/>
      <c r="IAB721" s="417"/>
      <c r="IAC721" s="417"/>
      <c r="IAD721" s="418"/>
      <c r="IAE721" s="418"/>
      <c r="IAF721" s="417"/>
      <c r="IAG721" s="417"/>
      <c r="IAH721" s="418"/>
      <c r="IAI721" s="418"/>
      <c r="IAJ721" s="417"/>
      <c r="IAK721" s="417"/>
      <c r="IAL721" s="417"/>
      <c r="IAM721" s="417"/>
      <c r="IAN721" s="417"/>
      <c r="IAO721" s="411"/>
      <c r="IAP721" s="443"/>
      <c r="IAQ721" s="417"/>
      <c r="IAR721" s="417"/>
      <c r="IAS721" s="417"/>
      <c r="IAT721" s="417"/>
      <c r="IAU721" s="417"/>
      <c r="IAV721" s="417"/>
      <c r="IAW721" s="417"/>
      <c r="IAX721" s="416"/>
      <c r="IAY721" s="416"/>
      <c r="IAZ721" s="416"/>
      <c r="IBA721" s="416"/>
      <c r="IBB721" s="416"/>
      <c r="IBC721" s="416"/>
      <c r="IBD721" s="416"/>
      <c r="IBE721" s="416"/>
      <c r="IBF721" s="416"/>
      <c r="IBG721" s="416"/>
      <c r="IBH721" s="416"/>
      <c r="IBI721" s="416"/>
      <c r="IBJ721" s="416"/>
      <c r="IBK721" s="416"/>
      <c r="IBL721" s="416"/>
      <c r="IBM721" s="416"/>
      <c r="IBN721" s="416"/>
      <c r="IBO721" s="416"/>
      <c r="IBP721" s="416"/>
      <c r="IBQ721" s="416"/>
      <c r="IBR721" s="416"/>
      <c r="IBS721" s="416"/>
      <c r="IBT721" s="416"/>
      <c r="IBU721" s="416"/>
      <c r="IBV721" s="416"/>
      <c r="IBW721" s="416"/>
      <c r="IBX721" s="416"/>
      <c r="IBY721" s="416"/>
      <c r="IBZ721" s="416"/>
      <c r="ICA721" s="416"/>
      <c r="ICB721" s="416"/>
      <c r="ICC721" s="416"/>
      <c r="ICD721" s="416"/>
      <c r="ICE721" s="416"/>
      <c r="ICF721" s="416"/>
      <c r="ICG721" s="416"/>
      <c r="ICH721" s="416"/>
      <c r="ICI721" s="416"/>
      <c r="ICJ721" s="416"/>
      <c r="ICK721" s="416"/>
      <c r="ICL721" s="416"/>
      <c r="ICM721" s="416"/>
      <c r="ICN721" s="416"/>
      <c r="ICO721" s="416"/>
      <c r="ICP721" s="417"/>
      <c r="ICQ721" s="417"/>
      <c r="ICR721" s="417"/>
      <c r="ICS721" s="417"/>
      <c r="ICT721" s="417"/>
      <c r="ICU721" s="417"/>
      <c r="ICV721" s="417"/>
      <c r="ICW721" s="417"/>
      <c r="ICX721" s="417"/>
      <c r="ICY721" s="417"/>
      <c r="ICZ721" s="417"/>
      <c r="IDA721" s="417"/>
      <c r="IDB721" s="417"/>
      <c r="IDC721" s="417"/>
      <c r="IDD721" s="417"/>
      <c r="IDE721" s="417"/>
      <c r="IDF721" s="417"/>
      <c r="IDG721" s="417"/>
      <c r="IDH721" s="417"/>
      <c r="IDI721" s="417"/>
      <c r="IDJ721" s="417"/>
      <c r="IDK721" s="417"/>
      <c r="IDL721" s="417"/>
      <c r="IDM721" s="417"/>
      <c r="IDN721" s="418"/>
      <c r="IDO721" s="418"/>
      <c r="IDP721" s="418"/>
      <c r="IDQ721" s="418"/>
      <c r="IDR721" s="418"/>
      <c r="IDS721" s="417"/>
      <c r="IDT721" s="417"/>
      <c r="IDU721" s="418"/>
      <c r="IDV721" s="418"/>
      <c r="IDW721" s="417"/>
      <c r="IDX721" s="417"/>
      <c r="IDY721" s="418"/>
      <c r="IDZ721" s="418"/>
      <c r="IEA721" s="417"/>
      <c r="IEB721" s="417"/>
      <c r="IEC721" s="417"/>
      <c r="IED721" s="417"/>
      <c r="IEE721" s="417"/>
      <c r="IEF721" s="417"/>
      <c r="IEG721" s="417"/>
      <c r="IEH721" s="418"/>
      <c r="IEI721" s="418"/>
      <c r="IEJ721" s="417"/>
      <c r="IEK721" s="417"/>
      <c r="IEL721" s="418"/>
      <c r="IEM721" s="418"/>
      <c r="IEN721" s="417"/>
      <c r="IEO721" s="417"/>
      <c r="IEP721" s="417"/>
      <c r="IEQ721" s="417"/>
      <c r="IER721" s="417"/>
      <c r="IES721" s="411"/>
      <c r="IET721" s="443"/>
      <c r="IEU721" s="417"/>
      <c r="IEV721" s="417"/>
      <c r="IEW721" s="417"/>
      <c r="IEX721" s="417"/>
      <c r="IEY721" s="417"/>
      <c r="IEZ721" s="417"/>
      <c r="IFA721" s="417"/>
      <c r="IFB721" s="416"/>
      <c r="IFC721" s="416"/>
      <c r="IFD721" s="416"/>
      <c r="IFE721" s="416"/>
      <c r="IFF721" s="416"/>
      <c r="IFG721" s="416"/>
      <c r="IFH721" s="416"/>
      <c r="IFI721" s="416"/>
      <c r="IFJ721" s="416"/>
      <c r="IFK721" s="416"/>
      <c r="IFL721" s="416"/>
      <c r="IFM721" s="416"/>
      <c r="IFN721" s="416"/>
      <c r="IFO721" s="416"/>
      <c r="IFP721" s="416"/>
      <c r="IFQ721" s="416"/>
      <c r="IFR721" s="416"/>
      <c r="IFS721" s="416"/>
      <c r="IFT721" s="416"/>
      <c r="IFU721" s="416"/>
      <c r="IFV721" s="416"/>
      <c r="IFW721" s="416"/>
      <c r="IFX721" s="416"/>
      <c r="IFY721" s="416"/>
      <c r="IFZ721" s="416"/>
      <c r="IGA721" s="416"/>
      <c r="IGB721" s="416"/>
      <c r="IGC721" s="416"/>
      <c r="IGD721" s="416"/>
      <c r="IGE721" s="416"/>
      <c r="IGF721" s="416"/>
      <c r="IGG721" s="416"/>
      <c r="IGH721" s="416"/>
      <c r="IGI721" s="416"/>
      <c r="IGJ721" s="416"/>
      <c r="IGK721" s="416"/>
      <c r="IGL721" s="416"/>
      <c r="IGM721" s="416"/>
      <c r="IGN721" s="416"/>
      <c r="IGO721" s="416"/>
      <c r="IGP721" s="416"/>
      <c r="IGQ721" s="416"/>
      <c r="IGR721" s="416"/>
      <c r="IGS721" s="416"/>
      <c r="IGT721" s="417"/>
      <c r="IGU721" s="417"/>
      <c r="IGV721" s="417"/>
      <c r="IGW721" s="417"/>
      <c r="IGX721" s="417"/>
      <c r="IGY721" s="417"/>
      <c r="IGZ721" s="417"/>
      <c r="IHA721" s="417"/>
      <c r="IHB721" s="417"/>
      <c r="IHC721" s="417"/>
      <c r="IHD721" s="417"/>
      <c r="IHE721" s="417"/>
      <c r="IHF721" s="417"/>
      <c r="IHG721" s="417"/>
      <c r="IHH721" s="417"/>
      <c r="IHI721" s="417"/>
      <c r="IHJ721" s="417"/>
      <c r="IHK721" s="417"/>
      <c r="IHL721" s="417"/>
      <c r="IHM721" s="417"/>
      <c r="IHN721" s="417"/>
      <c r="IHO721" s="417"/>
      <c r="IHP721" s="417"/>
      <c r="IHQ721" s="417"/>
      <c r="IHR721" s="418"/>
      <c r="IHS721" s="418"/>
      <c r="IHT721" s="418"/>
      <c r="IHU721" s="418"/>
      <c r="IHV721" s="418"/>
      <c r="IHW721" s="417"/>
      <c r="IHX721" s="417"/>
      <c r="IHY721" s="418"/>
      <c r="IHZ721" s="418"/>
      <c r="IIA721" s="417"/>
      <c r="IIB721" s="417"/>
      <c r="IIC721" s="418"/>
      <c r="IID721" s="418"/>
      <c r="IIE721" s="417"/>
      <c r="IIF721" s="417"/>
      <c r="IIG721" s="417"/>
      <c r="IIH721" s="417"/>
      <c r="III721" s="417"/>
      <c r="IIJ721" s="417"/>
      <c r="IIK721" s="417"/>
      <c r="IIL721" s="418"/>
      <c r="IIM721" s="418"/>
      <c r="IIN721" s="417"/>
      <c r="IIO721" s="417"/>
      <c r="IIP721" s="418"/>
      <c r="IIQ721" s="418"/>
      <c r="IIR721" s="417"/>
      <c r="IIS721" s="417"/>
      <c r="IIT721" s="417"/>
      <c r="IIU721" s="417"/>
      <c r="IIV721" s="417"/>
      <c r="IIW721" s="411"/>
      <c r="IIX721" s="443"/>
      <c r="IIY721" s="417"/>
      <c r="IIZ721" s="417"/>
      <c r="IJA721" s="417"/>
      <c r="IJB721" s="417"/>
      <c r="IJC721" s="417"/>
      <c r="IJD721" s="417"/>
      <c r="IJE721" s="417"/>
      <c r="IJF721" s="416"/>
      <c r="IJG721" s="416"/>
      <c r="IJH721" s="416"/>
      <c r="IJI721" s="416"/>
      <c r="IJJ721" s="416"/>
      <c r="IJK721" s="416"/>
      <c r="IJL721" s="416"/>
      <c r="IJM721" s="416"/>
      <c r="IJN721" s="416"/>
      <c r="IJO721" s="416"/>
      <c r="IJP721" s="416"/>
      <c r="IJQ721" s="416"/>
      <c r="IJR721" s="416"/>
      <c r="IJS721" s="416"/>
      <c r="IJT721" s="416"/>
      <c r="IJU721" s="416"/>
      <c r="IJV721" s="416"/>
      <c r="IJW721" s="416"/>
      <c r="IJX721" s="416"/>
      <c r="IJY721" s="416"/>
      <c r="IJZ721" s="416"/>
      <c r="IKA721" s="416"/>
      <c r="IKB721" s="416"/>
      <c r="IKC721" s="416"/>
      <c r="IKD721" s="416"/>
      <c r="IKE721" s="416"/>
      <c r="IKF721" s="416"/>
      <c r="IKG721" s="416"/>
      <c r="IKH721" s="416"/>
      <c r="IKI721" s="416"/>
      <c r="IKJ721" s="416"/>
      <c r="IKK721" s="416"/>
      <c r="IKL721" s="416"/>
      <c r="IKM721" s="416"/>
      <c r="IKN721" s="416"/>
      <c r="IKO721" s="416"/>
      <c r="IKP721" s="416"/>
      <c r="IKQ721" s="416"/>
      <c r="IKR721" s="416"/>
      <c r="IKS721" s="416"/>
      <c r="IKT721" s="416"/>
      <c r="IKU721" s="416"/>
      <c r="IKV721" s="416"/>
      <c r="IKW721" s="416"/>
      <c r="IKX721" s="417"/>
      <c r="IKY721" s="417"/>
      <c r="IKZ721" s="417"/>
      <c r="ILA721" s="417"/>
      <c r="ILB721" s="417"/>
      <c r="ILC721" s="417"/>
      <c r="ILD721" s="417"/>
      <c r="ILE721" s="417"/>
      <c r="ILF721" s="417"/>
      <c r="ILG721" s="417"/>
      <c r="ILH721" s="417"/>
      <c r="ILI721" s="417"/>
      <c r="ILJ721" s="417"/>
      <c r="ILK721" s="417"/>
      <c r="ILL721" s="417"/>
      <c r="ILM721" s="417"/>
      <c r="ILN721" s="417"/>
      <c r="ILO721" s="417"/>
      <c r="ILP721" s="417"/>
      <c r="ILQ721" s="417"/>
      <c r="ILR721" s="417"/>
      <c r="ILS721" s="417"/>
      <c r="ILT721" s="417"/>
      <c r="ILU721" s="417"/>
      <c r="ILV721" s="418"/>
      <c r="ILW721" s="418"/>
      <c r="ILX721" s="418"/>
      <c r="ILY721" s="418"/>
      <c r="ILZ721" s="418"/>
      <c r="IMA721" s="417"/>
      <c r="IMB721" s="417"/>
      <c r="IMC721" s="418"/>
      <c r="IMD721" s="418"/>
      <c r="IME721" s="417"/>
      <c r="IMF721" s="417"/>
      <c r="IMG721" s="418"/>
      <c r="IMH721" s="418"/>
      <c r="IMI721" s="417"/>
      <c r="IMJ721" s="417"/>
      <c r="IMK721" s="417"/>
      <c r="IML721" s="417"/>
      <c r="IMM721" s="417"/>
      <c r="IMN721" s="417"/>
      <c r="IMO721" s="417"/>
      <c r="IMP721" s="418"/>
      <c r="IMQ721" s="418"/>
      <c r="IMR721" s="417"/>
      <c r="IMS721" s="417"/>
      <c r="IMT721" s="418"/>
      <c r="IMU721" s="418"/>
      <c r="IMV721" s="417"/>
      <c r="IMW721" s="417"/>
      <c r="IMX721" s="417"/>
      <c r="IMY721" s="417"/>
      <c r="IMZ721" s="417"/>
      <c r="INA721" s="411"/>
      <c r="INB721" s="443"/>
      <c r="INC721" s="417"/>
      <c r="IND721" s="417"/>
      <c r="INE721" s="417"/>
      <c r="INF721" s="417"/>
      <c r="ING721" s="417"/>
      <c r="INH721" s="417"/>
      <c r="INI721" s="417"/>
      <c r="INJ721" s="416"/>
      <c r="INK721" s="416"/>
      <c r="INL721" s="416"/>
      <c r="INM721" s="416"/>
      <c r="INN721" s="416"/>
      <c r="INO721" s="416"/>
      <c r="INP721" s="416"/>
      <c r="INQ721" s="416"/>
      <c r="INR721" s="416"/>
      <c r="INS721" s="416"/>
      <c r="INT721" s="416"/>
      <c r="INU721" s="416"/>
      <c r="INV721" s="416"/>
      <c r="INW721" s="416"/>
      <c r="INX721" s="416"/>
      <c r="INY721" s="416"/>
      <c r="INZ721" s="416"/>
      <c r="IOA721" s="416"/>
      <c r="IOB721" s="416"/>
      <c r="IOC721" s="416"/>
      <c r="IOD721" s="416"/>
      <c r="IOE721" s="416"/>
      <c r="IOF721" s="416"/>
      <c r="IOG721" s="416"/>
      <c r="IOH721" s="416"/>
      <c r="IOI721" s="416"/>
      <c r="IOJ721" s="416"/>
      <c r="IOK721" s="416"/>
      <c r="IOL721" s="416"/>
      <c r="IOM721" s="416"/>
      <c r="ION721" s="416"/>
      <c r="IOO721" s="416"/>
      <c r="IOP721" s="416"/>
      <c r="IOQ721" s="416"/>
      <c r="IOR721" s="416"/>
      <c r="IOS721" s="416"/>
      <c r="IOT721" s="416"/>
      <c r="IOU721" s="416"/>
      <c r="IOV721" s="416"/>
      <c r="IOW721" s="416"/>
      <c r="IOX721" s="416"/>
      <c r="IOY721" s="416"/>
      <c r="IOZ721" s="416"/>
      <c r="IPA721" s="416"/>
      <c r="IPB721" s="417"/>
      <c r="IPC721" s="417"/>
      <c r="IPD721" s="417"/>
      <c r="IPE721" s="417"/>
      <c r="IPF721" s="417"/>
      <c r="IPG721" s="417"/>
      <c r="IPH721" s="417"/>
      <c r="IPI721" s="417"/>
      <c r="IPJ721" s="417"/>
      <c r="IPK721" s="417"/>
      <c r="IPL721" s="417"/>
      <c r="IPM721" s="417"/>
      <c r="IPN721" s="417"/>
      <c r="IPO721" s="417"/>
      <c r="IPP721" s="417"/>
      <c r="IPQ721" s="417"/>
      <c r="IPR721" s="417"/>
      <c r="IPS721" s="417"/>
      <c r="IPT721" s="417"/>
      <c r="IPU721" s="417"/>
      <c r="IPV721" s="417"/>
      <c r="IPW721" s="417"/>
      <c r="IPX721" s="417"/>
      <c r="IPY721" s="417"/>
      <c r="IPZ721" s="418"/>
      <c r="IQA721" s="418"/>
      <c r="IQB721" s="418"/>
      <c r="IQC721" s="418"/>
      <c r="IQD721" s="418"/>
      <c r="IQE721" s="417"/>
      <c r="IQF721" s="417"/>
      <c r="IQG721" s="418"/>
      <c r="IQH721" s="418"/>
      <c r="IQI721" s="417"/>
      <c r="IQJ721" s="417"/>
      <c r="IQK721" s="418"/>
      <c r="IQL721" s="418"/>
      <c r="IQM721" s="417"/>
      <c r="IQN721" s="417"/>
      <c r="IQO721" s="417"/>
      <c r="IQP721" s="417"/>
      <c r="IQQ721" s="417"/>
      <c r="IQR721" s="417"/>
      <c r="IQS721" s="417"/>
      <c r="IQT721" s="418"/>
      <c r="IQU721" s="418"/>
      <c r="IQV721" s="417"/>
      <c r="IQW721" s="417"/>
      <c r="IQX721" s="418"/>
      <c r="IQY721" s="418"/>
      <c r="IQZ721" s="417"/>
      <c r="IRA721" s="417"/>
      <c r="IRB721" s="417"/>
      <c r="IRC721" s="417"/>
      <c r="IRD721" s="417"/>
      <c r="IRE721" s="411"/>
      <c r="IRF721" s="443"/>
      <c r="IRG721" s="417"/>
      <c r="IRH721" s="417"/>
      <c r="IRI721" s="417"/>
      <c r="IRJ721" s="417"/>
      <c r="IRK721" s="417"/>
      <c r="IRL721" s="417"/>
      <c r="IRM721" s="417"/>
      <c r="IRN721" s="416"/>
      <c r="IRO721" s="416"/>
      <c r="IRP721" s="416"/>
      <c r="IRQ721" s="416"/>
      <c r="IRR721" s="416"/>
      <c r="IRS721" s="416"/>
      <c r="IRT721" s="416"/>
      <c r="IRU721" s="416"/>
      <c r="IRV721" s="416"/>
      <c r="IRW721" s="416"/>
      <c r="IRX721" s="416"/>
      <c r="IRY721" s="416"/>
      <c r="IRZ721" s="416"/>
      <c r="ISA721" s="416"/>
      <c r="ISB721" s="416"/>
      <c r="ISC721" s="416"/>
      <c r="ISD721" s="416"/>
      <c r="ISE721" s="416"/>
      <c r="ISF721" s="416"/>
      <c r="ISG721" s="416"/>
      <c r="ISH721" s="416"/>
      <c r="ISI721" s="416"/>
      <c r="ISJ721" s="416"/>
      <c r="ISK721" s="416"/>
      <c r="ISL721" s="416"/>
      <c r="ISM721" s="416"/>
      <c r="ISN721" s="416"/>
      <c r="ISO721" s="416"/>
      <c r="ISP721" s="416"/>
      <c r="ISQ721" s="416"/>
      <c r="ISR721" s="416"/>
      <c r="ISS721" s="416"/>
      <c r="IST721" s="416"/>
      <c r="ISU721" s="416"/>
      <c r="ISV721" s="416"/>
      <c r="ISW721" s="416"/>
      <c r="ISX721" s="416"/>
      <c r="ISY721" s="416"/>
      <c r="ISZ721" s="416"/>
      <c r="ITA721" s="416"/>
      <c r="ITB721" s="416"/>
      <c r="ITC721" s="416"/>
      <c r="ITD721" s="416"/>
      <c r="ITE721" s="416"/>
      <c r="ITF721" s="417"/>
      <c r="ITG721" s="417"/>
      <c r="ITH721" s="417"/>
      <c r="ITI721" s="417"/>
      <c r="ITJ721" s="417"/>
      <c r="ITK721" s="417"/>
      <c r="ITL721" s="417"/>
      <c r="ITM721" s="417"/>
      <c r="ITN721" s="417"/>
      <c r="ITO721" s="417"/>
      <c r="ITP721" s="417"/>
      <c r="ITQ721" s="417"/>
      <c r="ITR721" s="417"/>
      <c r="ITS721" s="417"/>
      <c r="ITT721" s="417"/>
      <c r="ITU721" s="417"/>
      <c r="ITV721" s="417"/>
      <c r="ITW721" s="417"/>
      <c r="ITX721" s="417"/>
      <c r="ITY721" s="417"/>
      <c r="ITZ721" s="417"/>
      <c r="IUA721" s="417"/>
      <c r="IUB721" s="417"/>
      <c r="IUC721" s="417"/>
      <c r="IUD721" s="418"/>
      <c r="IUE721" s="418"/>
      <c r="IUF721" s="418"/>
      <c r="IUG721" s="418"/>
      <c r="IUH721" s="418"/>
      <c r="IUI721" s="417"/>
      <c r="IUJ721" s="417"/>
      <c r="IUK721" s="418"/>
      <c r="IUL721" s="418"/>
      <c r="IUM721" s="417"/>
      <c r="IUN721" s="417"/>
      <c r="IUO721" s="418"/>
      <c r="IUP721" s="418"/>
      <c r="IUQ721" s="417"/>
      <c r="IUR721" s="417"/>
      <c r="IUS721" s="417"/>
      <c r="IUT721" s="417"/>
      <c r="IUU721" s="417"/>
      <c r="IUV721" s="417"/>
      <c r="IUW721" s="417"/>
      <c r="IUX721" s="418"/>
      <c r="IUY721" s="418"/>
      <c r="IUZ721" s="417"/>
      <c r="IVA721" s="417"/>
      <c r="IVB721" s="418"/>
      <c r="IVC721" s="418"/>
      <c r="IVD721" s="417"/>
      <c r="IVE721" s="417"/>
      <c r="IVF721" s="417"/>
      <c r="IVG721" s="417"/>
      <c r="IVH721" s="417"/>
      <c r="IVI721" s="411"/>
      <c r="IVJ721" s="443"/>
      <c r="IVK721" s="417"/>
      <c r="IVL721" s="417"/>
      <c r="IVM721" s="417"/>
      <c r="IVN721" s="417"/>
      <c r="IVO721" s="417"/>
      <c r="IVP721" s="417"/>
      <c r="IVQ721" s="417"/>
      <c r="IVR721" s="416"/>
      <c r="IVS721" s="416"/>
      <c r="IVT721" s="416"/>
      <c r="IVU721" s="416"/>
      <c r="IVV721" s="416"/>
      <c r="IVW721" s="416"/>
      <c r="IVX721" s="416"/>
      <c r="IVY721" s="416"/>
      <c r="IVZ721" s="416"/>
      <c r="IWA721" s="416"/>
      <c r="IWB721" s="416"/>
      <c r="IWC721" s="416"/>
      <c r="IWD721" s="416"/>
      <c r="IWE721" s="416"/>
      <c r="IWF721" s="416"/>
      <c r="IWG721" s="416"/>
      <c r="IWH721" s="416"/>
      <c r="IWI721" s="416"/>
      <c r="IWJ721" s="416"/>
      <c r="IWK721" s="416"/>
      <c r="IWL721" s="416"/>
      <c r="IWM721" s="416"/>
      <c r="IWN721" s="416"/>
      <c r="IWO721" s="416"/>
      <c r="IWP721" s="416"/>
      <c r="IWQ721" s="416"/>
      <c r="IWR721" s="416"/>
      <c r="IWS721" s="416"/>
      <c r="IWT721" s="416"/>
      <c r="IWU721" s="416"/>
      <c r="IWV721" s="416"/>
      <c r="IWW721" s="416"/>
      <c r="IWX721" s="416"/>
      <c r="IWY721" s="416"/>
      <c r="IWZ721" s="416"/>
      <c r="IXA721" s="416"/>
      <c r="IXB721" s="416"/>
      <c r="IXC721" s="416"/>
      <c r="IXD721" s="416"/>
      <c r="IXE721" s="416"/>
      <c r="IXF721" s="416"/>
      <c r="IXG721" s="416"/>
      <c r="IXH721" s="416"/>
      <c r="IXI721" s="416"/>
      <c r="IXJ721" s="417"/>
      <c r="IXK721" s="417"/>
      <c r="IXL721" s="417"/>
      <c r="IXM721" s="417"/>
      <c r="IXN721" s="417"/>
      <c r="IXO721" s="417"/>
      <c r="IXP721" s="417"/>
      <c r="IXQ721" s="417"/>
      <c r="IXR721" s="417"/>
      <c r="IXS721" s="417"/>
      <c r="IXT721" s="417"/>
      <c r="IXU721" s="417"/>
      <c r="IXV721" s="417"/>
      <c r="IXW721" s="417"/>
      <c r="IXX721" s="417"/>
      <c r="IXY721" s="417"/>
      <c r="IXZ721" s="417"/>
      <c r="IYA721" s="417"/>
      <c r="IYB721" s="417"/>
      <c r="IYC721" s="417"/>
      <c r="IYD721" s="417"/>
      <c r="IYE721" s="417"/>
      <c r="IYF721" s="417"/>
      <c r="IYG721" s="417"/>
      <c r="IYH721" s="418"/>
      <c r="IYI721" s="418"/>
      <c r="IYJ721" s="418"/>
      <c r="IYK721" s="418"/>
      <c r="IYL721" s="418"/>
      <c r="IYM721" s="417"/>
      <c r="IYN721" s="417"/>
      <c r="IYO721" s="418"/>
      <c r="IYP721" s="418"/>
      <c r="IYQ721" s="417"/>
      <c r="IYR721" s="417"/>
      <c r="IYS721" s="418"/>
      <c r="IYT721" s="418"/>
      <c r="IYU721" s="417"/>
      <c r="IYV721" s="417"/>
      <c r="IYW721" s="417"/>
      <c r="IYX721" s="417"/>
      <c r="IYY721" s="417"/>
      <c r="IYZ721" s="417"/>
      <c r="IZA721" s="417"/>
      <c r="IZB721" s="418"/>
      <c r="IZC721" s="418"/>
      <c r="IZD721" s="417"/>
      <c r="IZE721" s="417"/>
      <c r="IZF721" s="418"/>
      <c r="IZG721" s="418"/>
      <c r="IZH721" s="417"/>
      <c r="IZI721" s="417"/>
      <c r="IZJ721" s="417"/>
      <c r="IZK721" s="417"/>
      <c r="IZL721" s="417"/>
      <c r="IZM721" s="411"/>
      <c r="IZN721" s="443"/>
      <c r="IZO721" s="417"/>
      <c r="IZP721" s="417"/>
      <c r="IZQ721" s="417"/>
      <c r="IZR721" s="417"/>
      <c r="IZS721" s="417"/>
      <c r="IZT721" s="417"/>
      <c r="IZU721" s="417"/>
      <c r="IZV721" s="416"/>
      <c r="IZW721" s="416"/>
      <c r="IZX721" s="416"/>
      <c r="IZY721" s="416"/>
      <c r="IZZ721" s="416"/>
      <c r="JAA721" s="416"/>
      <c r="JAB721" s="416"/>
      <c r="JAC721" s="416"/>
      <c r="JAD721" s="416"/>
      <c r="JAE721" s="416"/>
      <c r="JAF721" s="416"/>
      <c r="JAG721" s="416"/>
      <c r="JAH721" s="416"/>
      <c r="JAI721" s="416"/>
      <c r="JAJ721" s="416"/>
      <c r="JAK721" s="416"/>
      <c r="JAL721" s="416"/>
      <c r="JAM721" s="416"/>
      <c r="JAN721" s="416"/>
      <c r="JAO721" s="416"/>
      <c r="JAP721" s="416"/>
      <c r="JAQ721" s="416"/>
      <c r="JAR721" s="416"/>
      <c r="JAS721" s="416"/>
      <c r="JAT721" s="416"/>
      <c r="JAU721" s="416"/>
      <c r="JAV721" s="416"/>
      <c r="JAW721" s="416"/>
      <c r="JAX721" s="416"/>
      <c r="JAY721" s="416"/>
      <c r="JAZ721" s="416"/>
      <c r="JBA721" s="416"/>
      <c r="JBB721" s="416"/>
      <c r="JBC721" s="416"/>
      <c r="JBD721" s="416"/>
      <c r="JBE721" s="416"/>
      <c r="JBF721" s="416"/>
      <c r="JBG721" s="416"/>
      <c r="JBH721" s="416"/>
      <c r="JBI721" s="416"/>
      <c r="JBJ721" s="416"/>
      <c r="JBK721" s="416"/>
      <c r="JBL721" s="416"/>
      <c r="JBM721" s="416"/>
      <c r="JBN721" s="417"/>
      <c r="JBO721" s="417"/>
      <c r="JBP721" s="417"/>
      <c r="JBQ721" s="417"/>
      <c r="JBR721" s="417"/>
      <c r="JBS721" s="417"/>
      <c r="JBT721" s="417"/>
      <c r="JBU721" s="417"/>
      <c r="JBV721" s="417"/>
      <c r="JBW721" s="417"/>
      <c r="JBX721" s="417"/>
      <c r="JBY721" s="417"/>
      <c r="JBZ721" s="417"/>
      <c r="JCA721" s="417"/>
      <c r="JCB721" s="417"/>
      <c r="JCC721" s="417"/>
      <c r="JCD721" s="417"/>
      <c r="JCE721" s="417"/>
      <c r="JCF721" s="417"/>
      <c r="JCG721" s="417"/>
      <c r="JCH721" s="417"/>
      <c r="JCI721" s="417"/>
      <c r="JCJ721" s="417"/>
      <c r="JCK721" s="417"/>
      <c r="JCL721" s="418"/>
      <c r="JCM721" s="418"/>
      <c r="JCN721" s="418"/>
      <c r="JCO721" s="418"/>
      <c r="JCP721" s="418"/>
      <c r="JCQ721" s="417"/>
      <c r="JCR721" s="417"/>
      <c r="JCS721" s="418"/>
      <c r="JCT721" s="418"/>
      <c r="JCU721" s="417"/>
      <c r="JCV721" s="417"/>
      <c r="JCW721" s="418"/>
      <c r="JCX721" s="418"/>
      <c r="JCY721" s="417"/>
      <c r="JCZ721" s="417"/>
      <c r="JDA721" s="417"/>
      <c r="JDB721" s="417"/>
      <c r="JDC721" s="417"/>
      <c r="JDD721" s="417"/>
      <c r="JDE721" s="417"/>
      <c r="JDF721" s="418"/>
      <c r="JDG721" s="418"/>
      <c r="JDH721" s="417"/>
      <c r="JDI721" s="417"/>
      <c r="JDJ721" s="418"/>
      <c r="JDK721" s="418"/>
      <c r="JDL721" s="417"/>
      <c r="JDM721" s="417"/>
      <c r="JDN721" s="417"/>
      <c r="JDO721" s="417"/>
      <c r="JDP721" s="417"/>
      <c r="JDQ721" s="411"/>
      <c r="JDR721" s="443"/>
      <c r="JDS721" s="417"/>
      <c r="JDT721" s="417"/>
      <c r="JDU721" s="417"/>
      <c r="JDV721" s="417"/>
      <c r="JDW721" s="417"/>
      <c r="JDX721" s="417"/>
      <c r="JDY721" s="417"/>
      <c r="JDZ721" s="416"/>
      <c r="JEA721" s="416"/>
      <c r="JEB721" s="416"/>
      <c r="JEC721" s="416"/>
      <c r="JED721" s="416"/>
      <c r="JEE721" s="416"/>
      <c r="JEF721" s="416"/>
      <c r="JEG721" s="416"/>
      <c r="JEH721" s="416"/>
      <c r="JEI721" s="416"/>
      <c r="JEJ721" s="416"/>
      <c r="JEK721" s="416"/>
      <c r="JEL721" s="416"/>
      <c r="JEM721" s="416"/>
      <c r="JEN721" s="416"/>
      <c r="JEO721" s="416"/>
      <c r="JEP721" s="416"/>
      <c r="JEQ721" s="416"/>
      <c r="JER721" s="416"/>
      <c r="JES721" s="416"/>
      <c r="JET721" s="416"/>
      <c r="JEU721" s="416"/>
      <c r="JEV721" s="416"/>
      <c r="JEW721" s="416"/>
      <c r="JEX721" s="416"/>
      <c r="JEY721" s="416"/>
      <c r="JEZ721" s="416"/>
      <c r="JFA721" s="416"/>
      <c r="JFB721" s="416"/>
      <c r="JFC721" s="416"/>
      <c r="JFD721" s="416"/>
      <c r="JFE721" s="416"/>
      <c r="JFF721" s="416"/>
      <c r="JFG721" s="416"/>
      <c r="JFH721" s="416"/>
      <c r="JFI721" s="416"/>
      <c r="JFJ721" s="416"/>
      <c r="JFK721" s="416"/>
      <c r="JFL721" s="416"/>
      <c r="JFM721" s="416"/>
      <c r="JFN721" s="416"/>
      <c r="JFO721" s="416"/>
      <c r="JFP721" s="416"/>
      <c r="JFQ721" s="416"/>
      <c r="JFR721" s="417"/>
      <c r="JFS721" s="417"/>
      <c r="JFT721" s="417"/>
      <c r="JFU721" s="417"/>
      <c r="JFV721" s="417"/>
      <c r="JFW721" s="417"/>
      <c r="JFX721" s="417"/>
      <c r="JFY721" s="417"/>
      <c r="JFZ721" s="417"/>
      <c r="JGA721" s="417"/>
      <c r="JGB721" s="417"/>
      <c r="JGC721" s="417"/>
      <c r="JGD721" s="417"/>
      <c r="JGE721" s="417"/>
      <c r="JGF721" s="417"/>
      <c r="JGG721" s="417"/>
      <c r="JGH721" s="417"/>
      <c r="JGI721" s="417"/>
      <c r="JGJ721" s="417"/>
      <c r="JGK721" s="417"/>
      <c r="JGL721" s="417"/>
      <c r="JGM721" s="417"/>
      <c r="JGN721" s="417"/>
      <c r="JGO721" s="417"/>
      <c r="JGP721" s="418"/>
      <c r="JGQ721" s="418"/>
      <c r="JGR721" s="418"/>
      <c r="JGS721" s="418"/>
      <c r="JGT721" s="418"/>
      <c r="JGU721" s="417"/>
      <c r="JGV721" s="417"/>
      <c r="JGW721" s="418"/>
      <c r="JGX721" s="418"/>
      <c r="JGY721" s="417"/>
      <c r="JGZ721" s="417"/>
      <c r="JHA721" s="418"/>
      <c r="JHB721" s="418"/>
      <c r="JHC721" s="417"/>
      <c r="JHD721" s="417"/>
      <c r="JHE721" s="417"/>
      <c r="JHF721" s="417"/>
      <c r="JHG721" s="417"/>
      <c r="JHH721" s="417"/>
      <c r="JHI721" s="417"/>
      <c r="JHJ721" s="418"/>
      <c r="JHK721" s="418"/>
      <c r="JHL721" s="417"/>
      <c r="JHM721" s="417"/>
      <c r="JHN721" s="418"/>
      <c r="JHO721" s="418"/>
      <c r="JHP721" s="417"/>
      <c r="JHQ721" s="417"/>
      <c r="JHR721" s="417"/>
      <c r="JHS721" s="417"/>
      <c r="JHT721" s="417"/>
      <c r="JHU721" s="411"/>
      <c r="JHV721" s="443"/>
      <c r="JHW721" s="417"/>
      <c r="JHX721" s="417"/>
      <c r="JHY721" s="417"/>
      <c r="JHZ721" s="417"/>
      <c r="JIA721" s="417"/>
      <c r="JIB721" s="417"/>
      <c r="JIC721" s="417"/>
      <c r="JID721" s="416"/>
      <c r="JIE721" s="416"/>
      <c r="JIF721" s="416"/>
      <c r="JIG721" s="416"/>
      <c r="JIH721" s="416"/>
      <c r="JII721" s="416"/>
      <c r="JIJ721" s="416"/>
      <c r="JIK721" s="416"/>
      <c r="JIL721" s="416"/>
      <c r="JIM721" s="416"/>
      <c r="JIN721" s="416"/>
      <c r="JIO721" s="416"/>
      <c r="JIP721" s="416"/>
      <c r="JIQ721" s="416"/>
      <c r="JIR721" s="416"/>
      <c r="JIS721" s="416"/>
      <c r="JIT721" s="416"/>
      <c r="JIU721" s="416"/>
      <c r="JIV721" s="416"/>
      <c r="JIW721" s="416"/>
      <c r="JIX721" s="416"/>
      <c r="JIY721" s="416"/>
      <c r="JIZ721" s="416"/>
      <c r="JJA721" s="416"/>
      <c r="JJB721" s="416"/>
      <c r="JJC721" s="416"/>
      <c r="JJD721" s="416"/>
      <c r="JJE721" s="416"/>
      <c r="JJF721" s="416"/>
      <c r="JJG721" s="416"/>
      <c r="JJH721" s="416"/>
      <c r="JJI721" s="416"/>
      <c r="JJJ721" s="416"/>
      <c r="JJK721" s="416"/>
      <c r="JJL721" s="416"/>
      <c r="JJM721" s="416"/>
      <c r="JJN721" s="416"/>
      <c r="JJO721" s="416"/>
      <c r="JJP721" s="416"/>
      <c r="JJQ721" s="416"/>
      <c r="JJR721" s="416"/>
      <c r="JJS721" s="416"/>
      <c r="JJT721" s="416"/>
      <c r="JJU721" s="416"/>
      <c r="JJV721" s="417"/>
      <c r="JJW721" s="417"/>
      <c r="JJX721" s="417"/>
      <c r="JJY721" s="417"/>
      <c r="JJZ721" s="417"/>
      <c r="JKA721" s="417"/>
      <c r="JKB721" s="417"/>
      <c r="JKC721" s="417"/>
      <c r="JKD721" s="417"/>
      <c r="JKE721" s="417"/>
      <c r="JKF721" s="417"/>
      <c r="JKG721" s="417"/>
      <c r="JKH721" s="417"/>
      <c r="JKI721" s="417"/>
      <c r="JKJ721" s="417"/>
      <c r="JKK721" s="417"/>
      <c r="JKL721" s="417"/>
      <c r="JKM721" s="417"/>
      <c r="JKN721" s="417"/>
      <c r="JKO721" s="417"/>
      <c r="JKP721" s="417"/>
      <c r="JKQ721" s="417"/>
      <c r="JKR721" s="417"/>
      <c r="JKS721" s="417"/>
      <c r="JKT721" s="418"/>
      <c r="JKU721" s="418"/>
      <c r="JKV721" s="418"/>
      <c r="JKW721" s="418"/>
      <c r="JKX721" s="418"/>
      <c r="JKY721" s="417"/>
      <c r="JKZ721" s="417"/>
      <c r="JLA721" s="418"/>
      <c r="JLB721" s="418"/>
      <c r="JLC721" s="417"/>
      <c r="JLD721" s="417"/>
      <c r="JLE721" s="418"/>
      <c r="JLF721" s="418"/>
      <c r="JLG721" s="417"/>
      <c r="JLH721" s="417"/>
      <c r="JLI721" s="417"/>
      <c r="JLJ721" s="417"/>
      <c r="JLK721" s="417"/>
      <c r="JLL721" s="417"/>
      <c r="JLM721" s="417"/>
      <c r="JLN721" s="418"/>
      <c r="JLO721" s="418"/>
      <c r="JLP721" s="417"/>
      <c r="JLQ721" s="417"/>
      <c r="JLR721" s="418"/>
      <c r="JLS721" s="418"/>
      <c r="JLT721" s="417"/>
      <c r="JLU721" s="417"/>
      <c r="JLV721" s="417"/>
      <c r="JLW721" s="417"/>
      <c r="JLX721" s="417"/>
      <c r="JLY721" s="411"/>
      <c r="JLZ721" s="443"/>
      <c r="JMA721" s="417"/>
      <c r="JMB721" s="417"/>
      <c r="JMC721" s="417"/>
      <c r="JMD721" s="417"/>
      <c r="JME721" s="417"/>
      <c r="JMF721" s="417"/>
      <c r="JMG721" s="417"/>
      <c r="JMH721" s="416"/>
      <c r="JMI721" s="416"/>
      <c r="JMJ721" s="416"/>
      <c r="JMK721" s="416"/>
      <c r="JML721" s="416"/>
      <c r="JMM721" s="416"/>
      <c r="JMN721" s="416"/>
      <c r="JMO721" s="416"/>
      <c r="JMP721" s="416"/>
      <c r="JMQ721" s="416"/>
      <c r="JMR721" s="416"/>
      <c r="JMS721" s="416"/>
      <c r="JMT721" s="416"/>
      <c r="JMU721" s="416"/>
      <c r="JMV721" s="416"/>
      <c r="JMW721" s="416"/>
      <c r="JMX721" s="416"/>
      <c r="JMY721" s="416"/>
      <c r="JMZ721" s="416"/>
      <c r="JNA721" s="416"/>
      <c r="JNB721" s="416"/>
      <c r="JNC721" s="416"/>
      <c r="JND721" s="416"/>
      <c r="JNE721" s="416"/>
      <c r="JNF721" s="416"/>
      <c r="JNG721" s="416"/>
      <c r="JNH721" s="416"/>
      <c r="JNI721" s="416"/>
      <c r="JNJ721" s="416"/>
      <c r="JNK721" s="416"/>
      <c r="JNL721" s="416"/>
      <c r="JNM721" s="416"/>
      <c r="JNN721" s="416"/>
      <c r="JNO721" s="416"/>
      <c r="JNP721" s="416"/>
      <c r="JNQ721" s="416"/>
      <c r="JNR721" s="416"/>
      <c r="JNS721" s="416"/>
      <c r="JNT721" s="416"/>
      <c r="JNU721" s="416"/>
      <c r="JNV721" s="416"/>
      <c r="JNW721" s="416"/>
      <c r="JNX721" s="416"/>
      <c r="JNY721" s="416"/>
      <c r="JNZ721" s="417"/>
      <c r="JOA721" s="417"/>
      <c r="JOB721" s="417"/>
      <c r="JOC721" s="417"/>
      <c r="JOD721" s="417"/>
      <c r="JOE721" s="417"/>
      <c r="JOF721" s="417"/>
      <c r="JOG721" s="417"/>
      <c r="JOH721" s="417"/>
      <c r="JOI721" s="417"/>
      <c r="JOJ721" s="417"/>
      <c r="JOK721" s="417"/>
      <c r="JOL721" s="417"/>
      <c r="JOM721" s="417"/>
      <c r="JON721" s="417"/>
      <c r="JOO721" s="417"/>
      <c r="JOP721" s="417"/>
      <c r="JOQ721" s="417"/>
      <c r="JOR721" s="417"/>
      <c r="JOS721" s="417"/>
      <c r="JOT721" s="417"/>
      <c r="JOU721" s="417"/>
      <c r="JOV721" s="417"/>
      <c r="JOW721" s="417"/>
      <c r="JOX721" s="418"/>
      <c r="JOY721" s="418"/>
      <c r="JOZ721" s="418"/>
      <c r="JPA721" s="418"/>
      <c r="JPB721" s="418"/>
      <c r="JPC721" s="417"/>
      <c r="JPD721" s="417"/>
      <c r="JPE721" s="418"/>
      <c r="JPF721" s="418"/>
      <c r="JPG721" s="417"/>
      <c r="JPH721" s="417"/>
      <c r="JPI721" s="418"/>
      <c r="JPJ721" s="418"/>
      <c r="JPK721" s="417"/>
      <c r="JPL721" s="417"/>
      <c r="JPM721" s="417"/>
      <c r="JPN721" s="417"/>
      <c r="JPO721" s="417"/>
      <c r="JPP721" s="417"/>
      <c r="JPQ721" s="417"/>
      <c r="JPR721" s="418"/>
      <c r="JPS721" s="418"/>
      <c r="JPT721" s="417"/>
      <c r="JPU721" s="417"/>
      <c r="JPV721" s="418"/>
      <c r="JPW721" s="418"/>
      <c r="JPX721" s="417"/>
      <c r="JPY721" s="417"/>
      <c r="JPZ721" s="417"/>
      <c r="JQA721" s="417"/>
      <c r="JQB721" s="417"/>
      <c r="JQC721" s="411"/>
      <c r="JQD721" s="443"/>
      <c r="JQE721" s="417"/>
      <c r="JQF721" s="417"/>
      <c r="JQG721" s="417"/>
      <c r="JQH721" s="417"/>
      <c r="JQI721" s="417"/>
      <c r="JQJ721" s="417"/>
      <c r="JQK721" s="417"/>
      <c r="JQL721" s="416"/>
      <c r="JQM721" s="416"/>
      <c r="JQN721" s="416"/>
      <c r="JQO721" s="416"/>
      <c r="JQP721" s="416"/>
      <c r="JQQ721" s="416"/>
      <c r="JQR721" s="416"/>
      <c r="JQS721" s="416"/>
      <c r="JQT721" s="416"/>
      <c r="JQU721" s="416"/>
      <c r="JQV721" s="416"/>
      <c r="JQW721" s="416"/>
      <c r="JQX721" s="416"/>
      <c r="JQY721" s="416"/>
      <c r="JQZ721" s="416"/>
      <c r="JRA721" s="416"/>
      <c r="JRB721" s="416"/>
      <c r="JRC721" s="416"/>
      <c r="JRD721" s="416"/>
      <c r="JRE721" s="416"/>
      <c r="JRF721" s="416"/>
      <c r="JRG721" s="416"/>
      <c r="JRH721" s="416"/>
      <c r="JRI721" s="416"/>
      <c r="JRJ721" s="416"/>
      <c r="JRK721" s="416"/>
      <c r="JRL721" s="416"/>
      <c r="JRM721" s="416"/>
      <c r="JRN721" s="416"/>
      <c r="JRO721" s="416"/>
      <c r="JRP721" s="416"/>
      <c r="JRQ721" s="416"/>
      <c r="JRR721" s="416"/>
      <c r="JRS721" s="416"/>
      <c r="JRT721" s="416"/>
      <c r="JRU721" s="416"/>
      <c r="JRV721" s="416"/>
      <c r="JRW721" s="416"/>
      <c r="JRX721" s="416"/>
      <c r="JRY721" s="416"/>
      <c r="JRZ721" s="416"/>
      <c r="JSA721" s="416"/>
      <c r="JSB721" s="416"/>
      <c r="JSC721" s="416"/>
      <c r="JSD721" s="417"/>
      <c r="JSE721" s="417"/>
      <c r="JSF721" s="417"/>
      <c r="JSG721" s="417"/>
      <c r="JSH721" s="417"/>
      <c r="JSI721" s="417"/>
      <c r="JSJ721" s="417"/>
      <c r="JSK721" s="417"/>
      <c r="JSL721" s="417"/>
      <c r="JSM721" s="417"/>
      <c r="JSN721" s="417"/>
      <c r="JSO721" s="417"/>
      <c r="JSP721" s="417"/>
      <c r="JSQ721" s="417"/>
      <c r="JSR721" s="417"/>
      <c r="JSS721" s="417"/>
      <c r="JST721" s="417"/>
      <c r="JSU721" s="417"/>
      <c r="JSV721" s="417"/>
      <c r="JSW721" s="417"/>
      <c r="JSX721" s="417"/>
      <c r="JSY721" s="417"/>
      <c r="JSZ721" s="417"/>
      <c r="JTA721" s="417"/>
      <c r="JTB721" s="418"/>
      <c r="JTC721" s="418"/>
      <c r="JTD721" s="418"/>
      <c r="JTE721" s="418"/>
      <c r="JTF721" s="418"/>
      <c r="JTG721" s="417"/>
      <c r="JTH721" s="417"/>
      <c r="JTI721" s="418"/>
      <c r="JTJ721" s="418"/>
      <c r="JTK721" s="417"/>
      <c r="JTL721" s="417"/>
      <c r="JTM721" s="418"/>
      <c r="JTN721" s="418"/>
      <c r="JTO721" s="417"/>
      <c r="JTP721" s="417"/>
      <c r="JTQ721" s="417"/>
      <c r="JTR721" s="417"/>
      <c r="JTS721" s="417"/>
      <c r="JTT721" s="417"/>
      <c r="JTU721" s="417"/>
      <c r="JTV721" s="418"/>
      <c r="JTW721" s="418"/>
      <c r="JTX721" s="417"/>
      <c r="JTY721" s="417"/>
      <c r="JTZ721" s="418"/>
      <c r="JUA721" s="418"/>
      <c r="JUB721" s="417"/>
      <c r="JUC721" s="417"/>
      <c r="JUD721" s="417"/>
      <c r="JUE721" s="417"/>
      <c r="JUF721" s="417"/>
      <c r="JUG721" s="411"/>
      <c r="JUH721" s="443"/>
      <c r="JUI721" s="417"/>
      <c r="JUJ721" s="417"/>
      <c r="JUK721" s="417"/>
      <c r="JUL721" s="417"/>
      <c r="JUM721" s="417"/>
      <c r="JUN721" s="417"/>
      <c r="JUO721" s="417"/>
      <c r="JUP721" s="416"/>
      <c r="JUQ721" s="416"/>
      <c r="JUR721" s="416"/>
      <c r="JUS721" s="416"/>
      <c r="JUT721" s="416"/>
      <c r="JUU721" s="416"/>
      <c r="JUV721" s="416"/>
      <c r="JUW721" s="416"/>
      <c r="JUX721" s="416"/>
      <c r="JUY721" s="416"/>
      <c r="JUZ721" s="416"/>
      <c r="JVA721" s="416"/>
      <c r="JVB721" s="416"/>
      <c r="JVC721" s="416"/>
      <c r="JVD721" s="416"/>
      <c r="JVE721" s="416"/>
      <c r="JVF721" s="416"/>
      <c r="JVG721" s="416"/>
      <c r="JVH721" s="416"/>
      <c r="JVI721" s="416"/>
      <c r="JVJ721" s="416"/>
      <c r="JVK721" s="416"/>
      <c r="JVL721" s="416"/>
      <c r="JVM721" s="416"/>
      <c r="JVN721" s="416"/>
      <c r="JVO721" s="416"/>
      <c r="JVP721" s="416"/>
      <c r="JVQ721" s="416"/>
      <c r="JVR721" s="416"/>
      <c r="JVS721" s="416"/>
      <c r="JVT721" s="416"/>
      <c r="JVU721" s="416"/>
      <c r="JVV721" s="416"/>
      <c r="JVW721" s="416"/>
      <c r="JVX721" s="416"/>
      <c r="JVY721" s="416"/>
      <c r="JVZ721" s="416"/>
      <c r="JWA721" s="416"/>
      <c r="JWB721" s="416"/>
      <c r="JWC721" s="416"/>
      <c r="JWD721" s="416"/>
      <c r="JWE721" s="416"/>
      <c r="JWF721" s="416"/>
      <c r="JWG721" s="416"/>
      <c r="JWH721" s="417"/>
      <c r="JWI721" s="417"/>
      <c r="JWJ721" s="417"/>
      <c r="JWK721" s="417"/>
      <c r="JWL721" s="417"/>
      <c r="JWM721" s="417"/>
      <c r="JWN721" s="417"/>
      <c r="JWO721" s="417"/>
      <c r="JWP721" s="417"/>
      <c r="JWQ721" s="417"/>
      <c r="JWR721" s="417"/>
      <c r="JWS721" s="417"/>
      <c r="JWT721" s="417"/>
      <c r="JWU721" s="417"/>
      <c r="JWV721" s="417"/>
      <c r="JWW721" s="417"/>
      <c r="JWX721" s="417"/>
      <c r="JWY721" s="417"/>
      <c r="JWZ721" s="417"/>
      <c r="JXA721" s="417"/>
      <c r="JXB721" s="417"/>
      <c r="JXC721" s="417"/>
      <c r="JXD721" s="417"/>
      <c r="JXE721" s="417"/>
      <c r="JXF721" s="418"/>
      <c r="JXG721" s="418"/>
      <c r="JXH721" s="418"/>
      <c r="JXI721" s="418"/>
      <c r="JXJ721" s="418"/>
      <c r="JXK721" s="417"/>
      <c r="JXL721" s="417"/>
      <c r="JXM721" s="418"/>
      <c r="JXN721" s="418"/>
      <c r="JXO721" s="417"/>
      <c r="JXP721" s="417"/>
      <c r="JXQ721" s="418"/>
      <c r="JXR721" s="418"/>
      <c r="JXS721" s="417"/>
      <c r="JXT721" s="417"/>
      <c r="JXU721" s="417"/>
      <c r="JXV721" s="417"/>
      <c r="JXW721" s="417"/>
      <c r="JXX721" s="417"/>
      <c r="JXY721" s="417"/>
      <c r="JXZ721" s="418"/>
      <c r="JYA721" s="418"/>
      <c r="JYB721" s="417"/>
      <c r="JYC721" s="417"/>
      <c r="JYD721" s="418"/>
      <c r="JYE721" s="418"/>
      <c r="JYF721" s="417"/>
      <c r="JYG721" s="417"/>
      <c r="JYH721" s="417"/>
      <c r="JYI721" s="417"/>
      <c r="JYJ721" s="417"/>
      <c r="JYK721" s="411"/>
      <c r="JYL721" s="443"/>
      <c r="JYM721" s="417"/>
      <c r="JYN721" s="417"/>
      <c r="JYO721" s="417"/>
      <c r="JYP721" s="417"/>
      <c r="JYQ721" s="417"/>
      <c r="JYR721" s="417"/>
      <c r="JYS721" s="417"/>
      <c r="JYT721" s="416"/>
      <c r="JYU721" s="416"/>
      <c r="JYV721" s="416"/>
      <c r="JYW721" s="416"/>
      <c r="JYX721" s="416"/>
      <c r="JYY721" s="416"/>
      <c r="JYZ721" s="416"/>
      <c r="JZA721" s="416"/>
      <c r="JZB721" s="416"/>
      <c r="JZC721" s="416"/>
      <c r="JZD721" s="416"/>
      <c r="JZE721" s="416"/>
      <c r="JZF721" s="416"/>
      <c r="JZG721" s="416"/>
      <c r="JZH721" s="416"/>
      <c r="JZI721" s="416"/>
      <c r="JZJ721" s="416"/>
      <c r="JZK721" s="416"/>
      <c r="JZL721" s="416"/>
      <c r="JZM721" s="416"/>
      <c r="JZN721" s="416"/>
      <c r="JZO721" s="416"/>
      <c r="JZP721" s="416"/>
      <c r="JZQ721" s="416"/>
      <c r="JZR721" s="416"/>
      <c r="JZS721" s="416"/>
      <c r="JZT721" s="416"/>
      <c r="JZU721" s="416"/>
      <c r="JZV721" s="416"/>
      <c r="JZW721" s="416"/>
      <c r="JZX721" s="416"/>
      <c r="JZY721" s="416"/>
      <c r="JZZ721" s="416"/>
      <c r="KAA721" s="416"/>
      <c r="KAB721" s="416"/>
      <c r="KAC721" s="416"/>
      <c r="KAD721" s="416"/>
      <c r="KAE721" s="416"/>
      <c r="KAF721" s="416"/>
      <c r="KAG721" s="416"/>
      <c r="KAH721" s="416"/>
      <c r="KAI721" s="416"/>
      <c r="KAJ721" s="416"/>
      <c r="KAK721" s="416"/>
      <c r="KAL721" s="417"/>
      <c r="KAM721" s="417"/>
      <c r="KAN721" s="417"/>
      <c r="KAO721" s="417"/>
      <c r="KAP721" s="417"/>
      <c r="KAQ721" s="417"/>
      <c r="KAR721" s="417"/>
      <c r="KAS721" s="417"/>
      <c r="KAT721" s="417"/>
      <c r="KAU721" s="417"/>
      <c r="KAV721" s="417"/>
      <c r="KAW721" s="417"/>
      <c r="KAX721" s="417"/>
      <c r="KAY721" s="417"/>
      <c r="KAZ721" s="417"/>
      <c r="KBA721" s="417"/>
      <c r="KBB721" s="417"/>
      <c r="KBC721" s="417"/>
      <c r="KBD721" s="417"/>
      <c r="KBE721" s="417"/>
      <c r="KBF721" s="417"/>
      <c r="KBG721" s="417"/>
      <c r="KBH721" s="417"/>
      <c r="KBI721" s="417"/>
      <c r="KBJ721" s="418"/>
      <c r="KBK721" s="418"/>
      <c r="KBL721" s="418"/>
      <c r="KBM721" s="418"/>
      <c r="KBN721" s="418"/>
      <c r="KBO721" s="417"/>
      <c r="KBP721" s="417"/>
      <c r="KBQ721" s="418"/>
      <c r="KBR721" s="418"/>
      <c r="KBS721" s="417"/>
      <c r="KBT721" s="417"/>
      <c r="KBU721" s="418"/>
      <c r="KBV721" s="418"/>
      <c r="KBW721" s="417"/>
      <c r="KBX721" s="417"/>
      <c r="KBY721" s="417"/>
      <c r="KBZ721" s="417"/>
      <c r="KCA721" s="417"/>
      <c r="KCB721" s="417"/>
      <c r="KCC721" s="417"/>
      <c r="KCD721" s="418"/>
      <c r="KCE721" s="418"/>
      <c r="KCF721" s="417"/>
      <c r="KCG721" s="417"/>
      <c r="KCH721" s="418"/>
      <c r="KCI721" s="418"/>
      <c r="KCJ721" s="417"/>
      <c r="KCK721" s="417"/>
      <c r="KCL721" s="417"/>
      <c r="KCM721" s="417"/>
      <c r="KCN721" s="417"/>
      <c r="KCO721" s="411"/>
      <c r="KCP721" s="443"/>
      <c r="KCQ721" s="417"/>
      <c r="KCR721" s="417"/>
      <c r="KCS721" s="417"/>
      <c r="KCT721" s="417"/>
      <c r="KCU721" s="417"/>
      <c r="KCV721" s="417"/>
      <c r="KCW721" s="417"/>
      <c r="KCX721" s="416"/>
      <c r="KCY721" s="416"/>
      <c r="KCZ721" s="416"/>
      <c r="KDA721" s="416"/>
      <c r="KDB721" s="416"/>
      <c r="KDC721" s="416"/>
      <c r="KDD721" s="416"/>
      <c r="KDE721" s="416"/>
      <c r="KDF721" s="416"/>
      <c r="KDG721" s="416"/>
      <c r="KDH721" s="416"/>
      <c r="KDI721" s="416"/>
      <c r="KDJ721" s="416"/>
      <c r="KDK721" s="416"/>
      <c r="KDL721" s="416"/>
      <c r="KDM721" s="416"/>
      <c r="KDN721" s="416"/>
      <c r="KDO721" s="416"/>
      <c r="KDP721" s="416"/>
      <c r="KDQ721" s="416"/>
      <c r="KDR721" s="416"/>
      <c r="KDS721" s="416"/>
      <c r="KDT721" s="416"/>
      <c r="KDU721" s="416"/>
      <c r="KDV721" s="416"/>
      <c r="KDW721" s="416"/>
      <c r="KDX721" s="416"/>
      <c r="KDY721" s="416"/>
      <c r="KDZ721" s="416"/>
      <c r="KEA721" s="416"/>
      <c r="KEB721" s="416"/>
      <c r="KEC721" s="416"/>
      <c r="KED721" s="416"/>
      <c r="KEE721" s="416"/>
      <c r="KEF721" s="416"/>
      <c r="KEG721" s="416"/>
      <c r="KEH721" s="416"/>
      <c r="KEI721" s="416"/>
      <c r="KEJ721" s="416"/>
      <c r="KEK721" s="416"/>
      <c r="KEL721" s="416"/>
      <c r="KEM721" s="416"/>
      <c r="KEN721" s="416"/>
      <c r="KEO721" s="416"/>
      <c r="KEP721" s="417"/>
      <c r="KEQ721" s="417"/>
      <c r="KER721" s="417"/>
      <c r="KES721" s="417"/>
      <c r="KET721" s="417"/>
      <c r="KEU721" s="417"/>
      <c r="KEV721" s="417"/>
      <c r="KEW721" s="417"/>
      <c r="KEX721" s="417"/>
      <c r="KEY721" s="417"/>
      <c r="KEZ721" s="417"/>
      <c r="KFA721" s="417"/>
      <c r="KFB721" s="417"/>
      <c r="KFC721" s="417"/>
      <c r="KFD721" s="417"/>
      <c r="KFE721" s="417"/>
      <c r="KFF721" s="417"/>
      <c r="KFG721" s="417"/>
      <c r="KFH721" s="417"/>
      <c r="KFI721" s="417"/>
      <c r="KFJ721" s="417"/>
      <c r="KFK721" s="417"/>
      <c r="KFL721" s="417"/>
      <c r="KFM721" s="417"/>
      <c r="KFN721" s="418"/>
      <c r="KFO721" s="418"/>
      <c r="KFP721" s="418"/>
      <c r="KFQ721" s="418"/>
      <c r="KFR721" s="418"/>
      <c r="KFS721" s="417"/>
      <c r="KFT721" s="417"/>
      <c r="KFU721" s="418"/>
      <c r="KFV721" s="418"/>
      <c r="KFW721" s="417"/>
      <c r="KFX721" s="417"/>
      <c r="KFY721" s="418"/>
      <c r="KFZ721" s="418"/>
      <c r="KGA721" s="417"/>
      <c r="KGB721" s="417"/>
      <c r="KGC721" s="417"/>
      <c r="KGD721" s="417"/>
      <c r="KGE721" s="417"/>
      <c r="KGF721" s="417"/>
      <c r="KGG721" s="417"/>
      <c r="KGH721" s="418"/>
      <c r="KGI721" s="418"/>
      <c r="KGJ721" s="417"/>
      <c r="KGK721" s="417"/>
      <c r="KGL721" s="418"/>
      <c r="KGM721" s="418"/>
      <c r="KGN721" s="417"/>
      <c r="KGO721" s="417"/>
      <c r="KGP721" s="417"/>
      <c r="KGQ721" s="417"/>
      <c r="KGR721" s="417"/>
      <c r="KGS721" s="411"/>
      <c r="KGT721" s="443"/>
      <c r="KGU721" s="417"/>
      <c r="KGV721" s="417"/>
      <c r="KGW721" s="417"/>
      <c r="KGX721" s="417"/>
      <c r="KGY721" s="417"/>
      <c r="KGZ721" s="417"/>
      <c r="KHA721" s="417"/>
      <c r="KHB721" s="416"/>
      <c r="KHC721" s="416"/>
      <c r="KHD721" s="416"/>
      <c r="KHE721" s="416"/>
      <c r="KHF721" s="416"/>
      <c r="KHG721" s="416"/>
      <c r="KHH721" s="416"/>
      <c r="KHI721" s="416"/>
      <c r="KHJ721" s="416"/>
      <c r="KHK721" s="416"/>
      <c r="KHL721" s="416"/>
      <c r="KHM721" s="416"/>
      <c r="KHN721" s="416"/>
      <c r="KHO721" s="416"/>
      <c r="KHP721" s="416"/>
      <c r="KHQ721" s="416"/>
      <c r="KHR721" s="416"/>
      <c r="KHS721" s="416"/>
      <c r="KHT721" s="416"/>
      <c r="KHU721" s="416"/>
      <c r="KHV721" s="416"/>
      <c r="KHW721" s="416"/>
      <c r="KHX721" s="416"/>
      <c r="KHY721" s="416"/>
      <c r="KHZ721" s="416"/>
      <c r="KIA721" s="416"/>
      <c r="KIB721" s="416"/>
      <c r="KIC721" s="416"/>
      <c r="KID721" s="416"/>
      <c r="KIE721" s="416"/>
      <c r="KIF721" s="416"/>
      <c r="KIG721" s="416"/>
      <c r="KIH721" s="416"/>
      <c r="KII721" s="416"/>
      <c r="KIJ721" s="416"/>
      <c r="KIK721" s="416"/>
      <c r="KIL721" s="416"/>
      <c r="KIM721" s="416"/>
      <c r="KIN721" s="416"/>
      <c r="KIO721" s="416"/>
      <c r="KIP721" s="416"/>
      <c r="KIQ721" s="416"/>
      <c r="KIR721" s="416"/>
      <c r="KIS721" s="416"/>
      <c r="KIT721" s="417"/>
      <c r="KIU721" s="417"/>
      <c r="KIV721" s="417"/>
      <c r="KIW721" s="417"/>
      <c r="KIX721" s="417"/>
      <c r="KIY721" s="417"/>
      <c r="KIZ721" s="417"/>
      <c r="KJA721" s="417"/>
      <c r="KJB721" s="417"/>
      <c r="KJC721" s="417"/>
      <c r="KJD721" s="417"/>
      <c r="KJE721" s="417"/>
      <c r="KJF721" s="417"/>
      <c r="KJG721" s="417"/>
      <c r="KJH721" s="417"/>
      <c r="KJI721" s="417"/>
      <c r="KJJ721" s="417"/>
      <c r="KJK721" s="417"/>
      <c r="KJL721" s="417"/>
      <c r="KJM721" s="417"/>
      <c r="KJN721" s="417"/>
      <c r="KJO721" s="417"/>
      <c r="KJP721" s="417"/>
      <c r="KJQ721" s="417"/>
      <c r="KJR721" s="418"/>
      <c r="KJS721" s="418"/>
      <c r="KJT721" s="418"/>
      <c r="KJU721" s="418"/>
      <c r="KJV721" s="418"/>
      <c r="KJW721" s="417"/>
      <c r="KJX721" s="417"/>
      <c r="KJY721" s="418"/>
      <c r="KJZ721" s="418"/>
      <c r="KKA721" s="417"/>
      <c r="KKB721" s="417"/>
      <c r="KKC721" s="418"/>
      <c r="KKD721" s="418"/>
      <c r="KKE721" s="417"/>
      <c r="KKF721" s="417"/>
      <c r="KKG721" s="417"/>
      <c r="KKH721" s="417"/>
      <c r="KKI721" s="417"/>
      <c r="KKJ721" s="417"/>
      <c r="KKK721" s="417"/>
      <c r="KKL721" s="418"/>
      <c r="KKM721" s="418"/>
      <c r="KKN721" s="417"/>
      <c r="KKO721" s="417"/>
      <c r="KKP721" s="418"/>
      <c r="KKQ721" s="418"/>
      <c r="KKR721" s="417"/>
      <c r="KKS721" s="417"/>
      <c r="KKT721" s="417"/>
      <c r="KKU721" s="417"/>
      <c r="KKV721" s="417"/>
      <c r="KKW721" s="411"/>
      <c r="KKX721" s="443"/>
      <c r="KKY721" s="417"/>
      <c r="KKZ721" s="417"/>
      <c r="KLA721" s="417"/>
      <c r="KLB721" s="417"/>
      <c r="KLC721" s="417"/>
      <c r="KLD721" s="417"/>
      <c r="KLE721" s="417"/>
      <c r="KLF721" s="416"/>
      <c r="KLG721" s="416"/>
      <c r="KLH721" s="416"/>
      <c r="KLI721" s="416"/>
      <c r="KLJ721" s="416"/>
      <c r="KLK721" s="416"/>
      <c r="KLL721" s="416"/>
      <c r="KLM721" s="416"/>
      <c r="KLN721" s="416"/>
      <c r="KLO721" s="416"/>
      <c r="KLP721" s="416"/>
      <c r="KLQ721" s="416"/>
      <c r="KLR721" s="416"/>
      <c r="KLS721" s="416"/>
      <c r="KLT721" s="416"/>
      <c r="KLU721" s="416"/>
      <c r="KLV721" s="416"/>
      <c r="KLW721" s="416"/>
      <c r="KLX721" s="416"/>
      <c r="KLY721" s="416"/>
      <c r="KLZ721" s="416"/>
      <c r="KMA721" s="416"/>
      <c r="KMB721" s="416"/>
      <c r="KMC721" s="416"/>
      <c r="KMD721" s="416"/>
      <c r="KME721" s="416"/>
      <c r="KMF721" s="416"/>
      <c r="KMG721" s="416"/>
      <c r="KMH721" s="416"/>
      <c r="KMI721" s="416"/>
      <c r="KMJ721" s="416"/>
      <c r="KMK721" s="416"/>
      <c r="KML721" s="416"/>
      <c r="KMM721" s="416"/>
      <c r="KMN721" s="416"/>
      <c r="KMO721" s="416"/>
      <c r="KMP721" s="416"/>
      <c r="KMQ721" s="416"/>
      <c r="KMR721" s="416"/>
      <c r="KMS721" s="416"/>
      <c r="KMT721" s="416"/>
      <c r="KMU721" s="416"/>
      <c r="KMV721" s="416"/>
      <c r="KMW721" s="416"/>
      <c r="KMX721" s="417"/>
      <c r="KMY721" s="417"/>
      <c r="KMZ721" s="417"/>
      <c r="KNA721" s="417"/>
      <c r="KNB721" s="417"/>
      <c r="KNC721" s="417"/>
      <c r="KND721" s="417"/>
      <c r="KNE721" s="417"/>
      <c r="KNF721" s="417"/>
      <c r="KNG721" s="417"/>
      <c r="KNH721" s="417"/>
      <c r="KNI721" s="417"/>
      <c r="KNJ721" s="417"/>
      <c r="KNK721" s="417"/>
      <c r="KNL721" s="417"/>
      <c r="KNM721" s="417"/>
      <c r="KNN721" s="417"/>
      <c r="KNO721" s="417"/>
      <c r="KNP721" s="417"/>
      <c r="KNQ721" s="417"/>
      <c r="KNR721" s="417"/>
      <c r="KNS721" s="417"/>
      <c r="KNT721" s="417"/>
      <c r="KNU721" s="417"/>
      <c r="KNV721" s="418"/>
      <c r="KNW721" s="418"/>
      <c r="KNX721" s="418"/>
      <c r="KNY721" s="418"/>
      <c r="KNZ721" s="418"/>
      <c r="KOA721" s="417"/>
      <c r="KOB721" s="417"/>
      <c r="KOC721" s="418"/>
      <c r="KOD721" s="418"/>
      <c r="KOE721" s="417"/>
      <c r="KOF721" s="417"/>
      <c r="KOG721" s="418"/>
      <c r="KOH721" s="418"/>
      <c r="KOI721" s="417"/>
      <c r="KOJ721" s="417"/>
      <c r="KOK721" s="417"/>
      <c r="KOL721" s="417"/>
      <c r="KOM721" s="417"/>
      <c r="KON721" s="417"/>
      <c r="KOO721" s="417"/>
      <c r="KOP721" s="418"/>
      <c r="KOQ721" s="418"/>
      <c r="KOR721" s="417"/>
      <c r="KOS721" s="417"/>
      <c r="KOT721" s="418"/>
      <c r="KOU721" s="418"/>
      <c r="KOV721" s="417"/>
      <c r="KOW721" s="417"/>
      <c r="KOX721" s="417"/>
      <c r="KOY721" s="417"/>
      <c r="KOZ721" s="417"/>
      <c r="KPA721" s="411"/>
      <c r="KPB721" s="443"/>
      <c r="KPC721" s="417"/>
      <c r="KPD721" s="417"/>
      <c r="KPE721" s="417"/>
      <c r="KPF721" s="417"/>
      <c r="KPG721" s="417"/>
      <c r="KPH721" s="417"/>
      <c r="KPI721" s="417"/>
      <c r="KPJ721" s="416"/>
      <c r="KPK721" s="416"/>
      <c r="KPL721" s="416"/>
      <c r="KPM721" s="416"/>
      <c r="KPN721" s="416"/>
      <c r="KPO721" s="416"/>
      <c r="KPP721" s="416"/>
      <c r="KPQ721" s="416"/>
      <c r="KPR721" s="416"/>
      <c r="KPS721" s="416"/>
      <c r="KPT721" s="416"/>
      <c r="KPU721" s="416"/>
      <c r="KPV721" s="416"/>
      <c r="KPW721" s="416"/>
      <c r="KPX721" s="416"/>
      <c r="KPY721" s="416"/>
      <c r="KPZ721" s="416"/>
      <c r="KQA721" s="416"/>
      <c r="KQB721" s="416"/>
      <c r="KQC721" s="416"/>
      <c r="KQD721" s="416"/>
      <c r="KQE721" s="416"/>
      <c r="KQF721" s="416"/>
      <c r="KQG721" s="416"/>
      <c r="KQH721" s="416"/>
      <c r="KQI721" s="416"/>
      <c r="KQJ721" s="416"/>
      <c r="KQK721" s="416"/>
      <c r="KQL721" s="416"/>
      <c r="KQM721" s="416"/>
      <c r="KQN721" s="416"/>
      <c r="KQO721" s="416"/>
      <c r="KQP721" s="416"/>
      <c r="KQQ721" s="416"/>
      <c r="KQR721" s="416"/>
      <c r="KQS721" s="416"/>
      <c r="KQT721" s="416"/>
      <c r="KQU721" s="416"/>
      <c r="KQV721" s="416"/>
      <c r="KQW721" s="416"/>
      <c r="KQX721" s="416"/>
      <c r="KQY721" s="416"/>
      <c r="KQZ721" s="416"/>
      <c r="KRA721" s="416"/>
      <c r="KRB721" s="417"/>
      <c r="KRC721" s="417"/>
      <c r="KRD721" s="417"/>
      <c r="KRE721" s="417"/>
      <c r="KRF721" s="417"/>
      <c r="KRG721" s="417"/>
      <c r="KRH721" s="417"/>
      <c r="KRI721" s="417"/>
      <c r="KRJ721" s="417"/>
      <c r="KRK721" s="417"/>
      <c r="KRL721" s="417"/>
      <c r="KRM721" s="417"/>
      <c r="KRN721" s="417"/>
      <c r="KRO721" s="417"/>
      <c r="KRP721" s="417"/>
      <c r="KRQ721" s="417"/>
      <c r="KRR721" s="417"/>
      <c r="KRS721" s="417"/>
      <c r="KRT721" s="417"/>
      <c r="KRU721" s="417"/>
      <c r="KRV721" s="417"/>
      <c r="KRW721" s="417"/>
      <c r="KRX721" s="417"/>
      <c r="KRY721" s="417"/>
      <c r="KRZ721" s="418"/>
      <c r="KSA721" s="418"/>
      <c r="KSB721" s="418"/>
      <c r="KSC721" s="418"/>
      <c r="KSD721" s="418"/>
      <c r="KSE721" s="417"/>
      <c r="KSF721" s="417"/>
      <c r="KSG721" s="418"/>
      <c r="KSH721" s="418"/>
      <c r="KSI721" s="417"/>
      <c r="KSJ721" s="417"/>
      <c r="KSK721" s="418"/>
      <c r="KSL721" s="418"/>
      <c r="KSM721" s="417"/>
      <c r="KSN721" s="417"/>
      <c r="KSO721" s="417"/>
      <c r="KSP721" s="417"/>
      <c r="KSQ721" s="417"/>
      <c r="KSR721" s="417"/>
      <c r="KSS721" s="417"/>
      <c r="KST721" s="418"/>
      <c r="KSU721" s="418"/>
      <c r="KSV721" s="417"/>
      <c r="KSW721" s="417"/>
      <c r="KSX721" s="418"/>
      <c r="KSY721" s="418"/>
      <c r="KSZ721" s="417"/>
      <c r="KTA721" s="417"/>
      <c r="KTB721" s="417"/>
      <c r="KTC721" s="417"/>
      <c r="KTD721" s="417"/>
      <c r="KTE721" s="411"/>
      <c r="KTF721" s="443"/>
      <c r="KTG721" s="417"/>
      <c r="KTH721" s="417"/>
      <c r="KTI721" s="417"/>
      <c r="KTJ721" s="417"/>
      <c r="KTK721" s="417"/>
      <c r="KTL721" s="417"/>
      <c r="KTM721" s="417"/>
      <c r="KTN721" s="416"/>
      <c r="KTO721" s="416"/>
      <c r="KTP721" s="416"/>
      <c r="KTQ721" s="416"/>
      <c r="KTR721" s="416"/>
      <c r="KTS721" s="416"/>
      <c r="KTT721" s="416"/>
      <c r="KTU721" s="416"/>
      <c r="KTV721" s="416"/>
      <c r="KTW721" s="416"/>
      <c r="KTX721" s="416"/>
      <c r="KTY721" s="416"/>
      <c r="KTZ721" s="416"/>
      <c r="KUA721" s="416"/>
      <c r="KUB721" s="416"/>
      <c r="KUC721" s="416"/>
      <c r="KUD721" s="416"/>
      <c r="KUE721" s="416"/>
      <c r="KUF721" s="416"/>
      <c r="KUG721" s="416"/>
      <c r="KUH721" s="416"/>
      <c r="KUI721" s="416"/>
      <c r="KUJ721" s="416"/>
      <c r="KUK721" s="416"/>
      <c r="KUL721" s="416"/>
      <c r="KUM721" s="416"/>
      <c r="KUN721" s="416"/>
      <c r="KUO721" s="416"/>
      <c r="KUP721" s="416"/>
      <c r="KUQ721" s="416"/>
      <c r="KUR721" s="416"/>
      <c r="KUS721" s="416"/>
      <c r="KUT721" s="416"/>
      <c r="KUU721" s="416"/>
      <c r="KUV721" s="416"/>
      <c r="KUW721" s="416"/>
      <c r="KUX721" s="416"/>
      <c r="KUY721" s="416"/>
      <c r="KUZ721" s="416"/>
      <c r="KVA721" s="416"/>
      <c r="KVB721" s="416"/>
      <c r="KVC721" s="416"/>
      <c r="KVD721" s="416"/>
      <c r="KVE721" s="416"/>
      <c r="KVF721" s="417"/>
      <c r="KVG721" s="417"/>
      <c r="KVH721" s="417"/>
      <c r="KVI721" s="417"/>
      <c r="KVJ721" s="417"/>
      <c r="KVK721" s="417"/>
      <c r="KVL721" s="417"/>
      <c r="KVM721" s="417"/>
      <c r="KVN721" s="417"/>
      <c r="KVO721" s="417"/>
      <c r="KVP721" s="417"/>
      <c r="KVQ721" s="417"/>
      <c r="KVR721" s="417"/>
      <c r="KVS721" s="417"/>
      <c r="KVT721" s="417"/>
      <c r="KVU721" s="417"/>
      <c r="KVV721" s="417"/>
      <c r="KVW721" s="417"/>
      <c r="KVX721" s="417"/>
      <c r="KVY721" s="417"/>
      <c r="KVZ721" s="417"/>
      <c r="KWA721" s="417"/>
      <c r="KWB721" s="417"/>
      <c r="KWC721" s="417"/>
      <c r="KWD721" s="418"/>
      <c r="KWE721" s="418"/>
      <c r="KWF721" s="418"/>
      <c r="KWG721" s="418"/>
      <c r="KWH721" s="418"/>
      <c r="KWI721" s="417"/>
      <c r="KWJ721" s="417"/>
      <c r="KWK721" s="418"/>
      <c r="KWL721" s="418"/>
      <c r="KWM721" s="417"/>
      <c r="KWN721" s="417"/>
      <c r="KWO721" s="418"/>
      <c r="KWP721" s="418"/>
      <c r="KWQ721" s="417"/>
      <c r="KWR721" s="417"/>
      <c r="KWS721" s="417"/>
      <c r="KWT721" s="417"/>
      <c r="KWU721" s="417"/>
      <c r="KWV721" s="417"/>
      <c r="KWW721" s="417"/>
      <c r="KWX721" s="418"/>
      <c r="KWY721" s="418"/>
      <c r="KWZ721" s="417"/>
      <c r="KXA721" s="417"/>
      <c r="KXB721" s="418"/>
      <c r="KXC721" s="418"/>
      <c r="KXD721" s="417"/>
      <c r="KXE721" s="417"/>
      <c r="KXF721" s="417"/>
      <c r="KXG721" s="417"/>
      <c r="KXH721" s="417"/>
      <c r="KXI721" s="411"/>
      <c r="KXJ721" s="443"/>
      <c r="KXK721" s="417"/>
      <c r="KXL721" s="417"/>
      <c r="KXM721" s="417"/>
      <c r="KXN721" s="417"/>
      <c r="KXO721" s="417"/>
      <c r="KXP721" s="417"/>
      <c r="KXQ721" s="417"/>
      <c r="KXR721" s="416"/>
      <c r="KXS721" s="416"/>
      <c r="KXT721" s="416"/>
      <c r="KXU721" s="416"/>
      <c r="KXV721" s="416"/>
      <c r="KXW721" s="416"/>
      <c r="KXX721" s="416"/>
      <c r="KXY721" s="416"/>
      <c r="KXZ721" s="416"/>
      <c r="KYA721" s="416"/>
      <c r="KYB721" s="416"/>
      <c r="KYC721" s="416"/>
      <c r="KYD721" s="416"/>
      <c r="KYE721" s="416"/>
      <c r="KYF721" s="416"/>
      <c r="KYG721" s="416"/>
      <c r="KYH721" s="416"/>
      <c r="KYI721" s="416"/>
      <c r="KYJ721" s="416"/>
      <c r="KYK721" s="416"/>
      <c r="KYL721" s="416"/>
      <c r="KYM721" s="416"/>
      <c r="KYN721" s="416"/>
      <c r="KYO721" s="416"/>
      <c r="KYP721" s="416"/>
      <c r="KYQ721" s="416"/>
      <c r="KYR721" s="416"/>
      <c r="KYS721" s="416"/>
      <c r="KYT721" s="416"/>
      <c r="KYU721" s="416"/>
      <c r="KYV721" s="416"/>
      <c r="KYW721" s="416"/>
      <c r="KYX721" s="416"/>
      <c r="KYY721" s="416"/>
      <c r="KYZ721" s="416"/>
      <c r="KZA721" s="416"/>
      <c r="KZB721" s="416"/>
      <c r="KZC721" s="416"/>
      <c r="KZD721" s="416"/>
      <c r="KZE721" s="416"/>
      <c r="KZF721" s="416"/>
      <c r="KZG721" s="416"/>
      <c r="KZH721" s="416"/>
      <c r="KZI721" s="416"/>
      <c r="KZJ721" s="417"/>
      <c r="KZK721" s="417"/>
      <c r="KZL721" s="417"/>
      <c r="KZM721" s="417"/>
      <c r="KZN721" s="417"/>
      <c r="KZO721" s="417"/>
      <c r="KZP721" s="417"/>
      <c r="KZQ721" s="417"/>
      <c r="KZR721" s="417"/>
      <c r="KZS721" s="417"/>
      <c r="KZT721" s="417"/>
      <c r="KZU721" s="417"/>
      <c r="KZV721" s="417"/>
      <c r="KZW721" s="417"/>
      <c r="KZX721" s="417"/>
      <c r="KZY721" s="417"/>
      <c r="KZZ721" s="417"/>
      <c r="LAA721" s="417"/>
      <c r="LAB721" s="417"/>
      <c r="LAC721" s="417"/>
      <c r="LAD721" s="417"/>
      <c r="LAE721" s="417"/>
      <c r="LAF721" s="417"/>
      <c r="LAG721" s="417"/>
      <c r="LAH721" s="418"/>
      <c r="LAI721" s="418"/>
      <c r="LAJ721" s="418"/>
      <c r="LAK721" s="418"/>
      <c r="LAL721" s="418"/>
      <c r="LAM721" s="417"/>
      <c r="LAN721" s="417"/>
      <c r="LAO721" s="418"/>
      <c r="LAP721" s="418"/>
      <c r="LAQ721" s="417"/>
      <c r="LAR721" s="417"/>
      <c r="LAS721" s="418"/>
      <c r="LAT721" s="418"/>
      <c r="LAU721" s="417"/>
      <c r="LAV721" s="417"/>
      <c r="LAW721" s="417"/>
      <c r="LAX721" s="417"/>
      <c r="LAY721" s="417"/>
      <c r="LAZ721" s="417"/>
      <c r="LBA721" s="417"/>
      <c r="LBB721" s="418"/>
      <c r="LBC721" s="418"/>
      <c r="LBD721" s="417"/>
      <c r="LBE721" s="417"/>
      <c r="LBF721" s="418"/>
      <c r="LBG721" s="418"/>
      <c r="LBH721" s="417"/>
      <c r="LBI721" s="417"/>
      <c r="LBJ721" s="417"/>
      <c r="LBK721" s="417"/>
      <c r="LBL721" s="417"/>
      <c r="LBM721" s="411"/>
      <c r="LBN721" s="443"/>
      <c r="LBO721" s="417"/>
      <c r="LBP721" s="417"/>
      <c r="LBQ721" s="417"/>
      <c r="LBR721" s="417"/>
      <c r="LBS721" s="417"/>
      <c r="LBT721" s="417"/>
      <c r="LBU721" s="417"/>
      <c r="LBV721" s="416"/>
      <c r="LBW721" s="416"/>
      <c r="LBX721" s="416"/>
      <c r="LBY721" s="416"/>
      <c r="LBZ721" s="416"/>
      <c r="LCA721" s="416"/>
      <c r="LCB721" s="416"/>
      <c r="LCC721" s="416"/>
      <c r="LCD721" s="416"/>
      <c r="LCE721" s="416"/>
      <c r="LCF721" s="416"/>
      <c r="LCG721" s="416"/>
      <c r="LCH721" s="416"/>
      <c r="LCI721" s="416"/>
      <c r="LCJ721" s="416"/>
      <c r="LCK721" s="416"/>
      <c r="LCL721" s="416"/>
      <c r="LCM721" s="416"/>
      <c r="LCN721" s="416"/>
      <c r="LCO721" s="416"/>
      <c r="LCP721" s="416"/>
      <c r="LCQ721" s="416"/>
      <c r="LCR721" s="416"/>
      <c r="LCS721" s="416"/>
      <c r="LCT721" s="416"/>
      <c r="LCU721" s="416"/>
      <c r="LCV721" s="416"/>
      <c r="LCW721" s="416"/>
      <c r="LCX721" s="416"/>
      <c r="LCY721" s="416"/>
      <c r="LCZ721" s="416"/>
      <c r="LDA721" s="416"/>
      <c r="LDB721" s="416"/>
      <c r="LDC721" s="416"/>
      <c r="LDD721" s="416"/>
      <c r="LDE721" s="416"/>
      <c r="LDF721" s="416"/>
      <c r="LDG721" s="416"/>
      <c r="LDH721" s="416"/>
      <c r="LDI721" s="416"/>
      <c r="LDJ721" s="416"/>
      <c r="LDK721" s="416"/>
      <c r="LDL721" s="416"/>
      <c r="LDM721" s="416"/>
      <c r="LDN721" s="417"/>
      <c r="LDO721" s="417"/>
      <c r="LDP721" s="417"/>
      <c r="LDQ721" s="417"/>
      <c r="LDR721" s="417"/>
      <c r="LDS721" s="417"/>
      <c r="LDT721" s="417"/>
      <c r="LDU721" s="417"/>
      <c r="LDV721" s="417"/>
      <c r="LDW721" s="417"/>
      <c r="LDX721" s="417"/>
      <c r="LDY721" s="417"/>
      <c r="LDZ721" s="417"/>
      <c r="LEA721" s="417"/>
      <c r="LEB721" s="417"/>
      <c r="LEC721" s="417"/>
      <c r="LED721" s="417"/>
      <c r="LEE721" s="417"/>
      <c r="LEF721" s="417"/>
      <c r="LEG721" s="417"/>
      <c r="LEH721" s="417"/>
      <c r="LEI721" s="417"/>
      <c r="LEJ721" s="417"/>
      <c r="LEK721" s="417"/>
      <c r="LEL721" s="418"/>
      <c r="LEM721" s="418"/>
      <c r="LEN721" s="418"/>
      <c r="LEO721" s="418"/>
      <c r="LEP721" s="418"/>
      <c r="LEQ721" s="417"/>
      <c r="LER721" s="417"/>
      <c r="LES721" s="418"/>
      <c r="LET721" s="418"/>
      <c r="LEU721" s="417"/>
      <c r="LEV721" s="417"/>
      <c r="LEW721" s="418"/>
      <c r="LEX721" s="418"/>
      <c r="LEY721" s="417"/>
      <c r="LEZ721" s="417"/>
      <c r="LFA721" s="417"/>
      <c r="LFB721" s="417"/>
      <c r="LFC721" s="417"/>
      <c r="LFD721" s="417"/>
      <c r="LFE721" s="417"/>
      <c r="LFF721" s="418"/>
      <c r="LFG721" s="418"/>
      <c r="LFH721" s="417"/>
      <c r="LFI721" s="417"/>
      <c r="LFJ721" s="418"/>
      <c r="LFK721" s="418"/>
      <c r="LFL721" s="417"/>
      <c r="LFM721" s="417"/>
      <c r="LFN721" s="417"/>
      <c r="LFO721" s="417"/>
      <c r="LFP721" s="417"/>
      <c r="LFQ721" s="411"/>
      <c r="LFR721" s="443"/>
      <c r="LFS721" s="417"/>
      <c r="LFT721" s="417"/>
      <c r="LFU721" s="417"/>
      <c r="LFV721" s="417"/>
      <c r="LFW721" s="417"/>
      <c r="LFX721" s="417"/>
      <c r="LFY721" s="417"/>
      <c r="LFZ721" s="416"/>
      <c r="LGA721" s="416"/>
      <c r="LGB721" s="416"/>
      <c r="LGC721" s="416"/>
      <c r="LGD721" s="416"/>
      <c r="LGE721" s="416"/>
      <c r="LGF721" s="416"/>
      <c r="LGG721" s="416"/>
      <c r="LGH721" s="416"/>
      <c r="LGI721" s="416"/>
      <c r="LGJ721" s="416"/>
      <c r="LGK721" s="416"/>
      <c r="LGL721" s="416"/>
      <c r="LGM721" s="416"/>
      <c r="LGN721" s="416"/>
      <c r="LGO721" s="416"/>
      <c r="LGP721" s="416"/>
      <c r="LGQ721" s="416"/>
      <c r="LGR721" s="416"/>
      <c r="LGS721" s="416"/>
      <c r="LGT721" s="416"/>
      <c r="LGU721" s="416"/>
      <c r="LGV721" s="416"/>
      <c r="LGW721" s="416"/>
      <c r="LGX721" s="416"/>
      <c r="LGY721" s="416"/>
      <c r="LGZ721" s="416"/>
      <c r="LHA721" s="416"/>
      <c r="LHB721" s="416"/>
      <c r="LHC721" s="416"/>
      <c r="LHD721" s="416"/>
      <c r="LHE721" s="416"/>
      <c r="LHF721" s="416"/>
      <c r="LHG721" s="416"/>
      <c r="LHH721" s="416"/>
      <c r="LHI721" s="416"/>
      <c r="LHJ721" s="416"/>
      <c r="LHK721" s="416"/>
      <c r="LHL721" s="416"/>
      <c r="LHM721" s="416"/>
      <c r="LHN721" s="416"/>
      <c r="LHO721" s="416"/>
      <c r="LHP721" s="416"/>
      <c r="LHQ721" s="416"/>
      <c r="LHR721" s="417"/>
      <c r="LHS721" s="417"/>
      <c r="LHT721" s="417"/>
      <c r="LHU721" s="417"/>
      <c r="LHV721" s="417"/>
      <c r="LHW721" s="417"/>
      <c r="LHX721" s="417"/>
      <c r="LHY721" s="417"/>
      <c r="LHZ721" s="417"/>
      <c r="LIA721" s="417"/>
      <c r="LIB721" s="417"/>
      <c r="LIC721" s="417"/>
      <c r="LID721" s="417"/>
      <c r="LIE721" s="417"/>
      <c r="LIF721" s="417"/>
      <c r="LIG721" s="417"/>
      <c r="LIH721" s="417"/>
      <c r="LII721" s="417"/>
      <c r="LIJ721" s="417"/>
      <c r="LIK721" s="417"/>
      <c r="LIL721" s="417"/>
      <c r="LIM721" s="417"/>
      <c r="LIN721" s="417"/>
      <c r="LIO721" s="417"/>
      <c r="LIP721" s="418"/>
      <c r="LIQ721" s="418"/>
      <c r="LIR721" s="418"/>
      <c r="LIS721" s="418"/>
      <c r="LIT721" s="418"/>
      <c r="LIU721" s="417"/>
      <c r="LIV721" s="417"/>
      <c r="LIW721" s="418"/>
      <c r="LIX721" s="418"/>
      <c r="LIY721" s="417"/>
      <c r="LIZ721" s="417"/>
      <c r="LJA721" s="418"/>
      <c r="LJB721" s="418"/>
      <c r="LJC721" s="417"/>
      <c r="LJD721" s="417"/>
      <c r="LJE721" s="417"/>
      <c r="LJF721" s="417"/>
      <c r="LJG721" s="417"/>
      <c r="LJH721" s="417"/>
      <c r="LJI721" s="417"/>
      <c r="LJJ721" s="418"/>
      <c r="LJK721" s="418"/>
      <c r="LJL721" s="417"/>
      <c r="LJM721" s="417"/>
      <c r="LJN721" s="418"/>
      <c r="LJO721" s="418"/>
      <c r="LJP721" s="417"/>
      <c r="LJQ721" s="417"/>
      <c r="LJR721" s="417"/>
      <c r="LJS721" s="417"/>
      <c r="LJT721" s="417"/>
      <c r="LJU721" s="411"/>
      <c r="LJV721" s="443"/>
      <c r="LJW721" s="417"/>
      <c r="LJX721" s="417"/>
      <c r="LJY721" s="417"/>
      <c r="LJZ721" s="417"/>
      <c r="LKA721" s="417"/>
      <c r="LKB721" s="417"/>
      <c r="LKC721" s="417"/>
      <c r="LKD721" s="416"/>
      <c r="LKE721" s="416"/>
      <c r="LKF721" s="416"/>
      <c r="LKG721" s="416"/>
      <c r="LKH721" s="416"/>
      <c r="LKI721" s="416"/>
      <c r="LKJ721" s="416"/>
      <c r="LKK721" s="416"/>
      <c r="LKL721" s="416"/>
      <c r="LKM721" s="416"/>
      <c r="LKN721" s="416"/>
      <c r="LKO721" s="416"/>
      <c r="LKP721" s="416"/>
      <c r="LKQ721" s="416"/>
      <c r="LKR721" s="416"/>
      <c r="LKS721" s="416"/>
      <c r="LKT721" s="416"/>
      <c r="LKU721" s="416"/>
      <c r="LKV721" s="416"/>
      <c r="LKW721" s="416"/>
      <c r="LKX721" s="416"/>
      <c r="LKY721" s="416"/>
      <c r="LKZ721" s="416"/>
      <c r="LLA721" s="416"/>
      <c r="LLB721" s="416"/>
      <c r="LLC721" s="416"/>
      <c r="LLD721" s="416"/>
      <c r="LLE721" s="416"/>
      <c r="LLF721" s="416"/>
      <c r="LLG721" s="416"/>
      <c r="LLH721" s="416"/>
      <c r="LLI721" s="416"/>
      <c r="LLJ721" s="416"/>
      <c r="LLK721" s="416"/>
      <c r="LLL721" s="416"/>
      <c r="LLM721" s="416"/>
      <c r="LLN721" s="416"/>
      <c r="LLO721" s="416"/>
      <c r="LLP721" s="416"/>
      <c r="LLQ721" s="416"/>
      <c r="LLR721" s="416"/>
      <c r="LLS721" s="416"/>
      <c r="LLT721" s="416"/>
      <c r="LLU721" s="416"/>
      <c r="LLV721" s="417"/>
      <c r="LLW721" s="417"/>
      <c r="LLX721" s="417"/>
      <c r="LLY721" s="417"/>
      <c r="LLZ721" s="417"/>
      <c r="LMA721" s="417"/>
      <c r="LMB721" s="417"/>
      <c r="LMC721" s="417"/>
      <c r="LMD721" s="417"/>
      <c r="LME721" s="417"/>
      <c r="LMF721" s="417"/>
      <c r="LMG721" s="417"/>
      <c r="LMH721" s="417"/>
      <c r="LMI721" s="417"/>
      <c r="LMJ721" s="417"/>
      <c r="LMK721" s="417"/>
      <c r="LML721" s="417"/>
      <c r="LMM721" s="417"/>
      <c r="LMN721" s="417"/>
      <c r="LMO721" s="417"/>
      <c r="LMP721" s="417"/>
      <c r="LMQ721" s="417"/>
      <c r="LMR721" s="417"/>
      <c r="LMS721" s="417"/>
      <c r="LMT721" s="418"/>
      <c r="LMU721" s="418"/>
      <c r="LMV721" s="418"/>
      <c r="LMW721" s="418"/>
      <c r="LMX721" s="418"/>
      <c r="LMY721" s="417"/>
      <c r="LMZ721" s="417"/>
      <c r="LNA721" s="418"/>
      <c r="LNB721" s="418"/>
      <c r="LNC721" s="417"/>
      <c r="LND721" s="417"/>
      <c r="LNE721" s="418"/>
      <c r="LNF721" s="418"/>
      <c r="LNG721" s="417"/>
      <c r="LNH721" s="417"/>
      <c r="LNI721" s="417"/>
      <c r="LNJ721" s="417"/>
      <c r="LNK721" s="417"/>
      <c r="LNL721" s="417"/>
      <c r="LNM721" s="417"/>
      <c r="LNN721" s="418"/>
      <c r="LNO721" s="418"/>
      <c r="LNP721" s="417"/>
      <c r="LNQ721" s="417"/>
      <c r="LNR721" s="418"/>
      <c r="LNS721" s="418"/>
      <c r="LNT721" s="417"/>
      <c r="LNU721" s="417"/>
      <c r="LNV721" s="417"/>
      <c r="LNW721" s="417"/>
      <c r="LNX721" s="417"/>
      <c r="LNY721" s="411"/>
      <c r="LNZ721" s="443"/>
      <c r="LOA721" s="417"/>
      <c r="LOB721" s="417"/>
      <c r="LOC721" s="417"/>
      <c r="LOD721" s="417"/>
      <c r="LOE721" s="417"/>
      <c r="LOF721" s="417"/>
      <c r="LOG721" s="417"/>
      <c r="LOH721" s="416"/>
      <c r="LOI721" s="416"/>
      <c r="LOJ721" s="416"/>
      <c r="LOK721" s="416"/>
      <c r="LOL721" s="416"/>
      <c r="LOM721" s="416"/>
      <c r="LON721" s="416"/>
      <c r="LOO721" s="416"/>
      <c r="LOP721" s="416"/>
      <c r="LOQ721" s="416"/>
      <c r="LOR721" s="416"/>
      <c r="LOS721" s="416"/>
      <c r="LOT721" s="416"/>
      <c r="LOU721" s="416"/>
      <c r="LOV721" s="416"/>
      <c r="LOW721" s="416"/>
      <c r="LOX721" s="416"/>
      <c r="LOY721" s="416"/>
      <c r="LOZ721" s="416"/>
      <c r="LPA721" s="416"/>
      <c r="LPB721" s="416"/>
      <c r="LPC721" s="416"/>
      <c r="LPD721" s="416"/>
      <c r="LPE721" s="416"/>
      <c r="LPF721" s="416"/>
      <c r="LPG721" s="416"/>
      <c r="LPH721" s="416"/>
      <c r="LPI721" s="416"/>
      <c r="LPJ721" s="416"/>
      <c r="LPK721" s="416"/>
      <c r="LPL721" s="416"/>
      <c r="LPM721" s="416"/>
      <c r="LPN721" s="416"/>
      <c r="LPO721" s="416"/>
      <c r="LPP721" s="416"/>
      <c r="LPQ721" s="416"/>
      <c r="LPR721" s="416"/>
      <c r="LPS721" s="416"/>
      <c r="LPT721" s="416"/>
      <c r="LPU721" s="416"/>
      <c r="LPV721" s="416"/>
      <c r="LPW721" s="416"/>
      <c r="LPX721" s="416"/>
      <c r="LPY721" s="416"/>
      <c r="LPZ721" s="417"/>
      <c r="LQA721" s="417"/>
      <c r="LQB721" s="417"/>
      <c r="LQC721" s="417"/>
      <c r="LQD721" s="417"/>
      <c r="LQE721" s="417"/>
      <c r="LQF721" s="417"/>
      <c r="LQG721" s="417"/>
      <c r="LQH721" s="417"/>
      <c r="LQI721" s="417"/>
      <c r="LQJ721" s="417"/>
      <c r="LQK721" s="417"/>
      <c r="LQL721" s="417"/>
      <c r="LQM721" s="417"/>
      <c r="LQN721" s="417"/>
      <c r="LQO721" s="417"/>
      <c r="LQP721" s="417"/>
      <c r="LQQ721" s="417"/>
      <c r="LQR721" s="417"/>
      <c r="LQS721" s="417"/>
      <c r="LQT721" s="417"/>
      <c r="LQU721" s="417"/>
      <c r="LQV721" s="417"/>
      <c r="LQW721" s="417"/>
      <c r="LQX721" s="418"/>
      <c r="LQY721" s="418"/>
      <c r="LQZ721" s="418"/>
      <c r="LRA721" s="418"/>
      <c r="LRB721" s="418"/>
      <c r="LRC721" s="417"/>
      <c r="LRD721" s="417"/>
      <c r="LRE721" s="418"/>
      <c r="LRF721" s="418"/>
      <c r="LRG721" s="417"/>
      <c r="LRH721" s="417"/>
      <c r="LRI721" s="418"/>
      <c r="LRJ721" s="418"/>
      <c r="LRK721" s="417"/>
      <c r="LRL721" s="417"/>
      <c r="LRM721" s="417"/>
      <c r="LRN721" s="417"/>
      <c r="LRO721" s="417"/>
      <c r="LRP721" s="417"/>
      <c r="LRQ721" s="417"/>
      <c r="LRR721" s="418"/>
      <c r="LRS721" s="418"/>
      <c r="LRT721" s="417"/>
      <c r="LRU721" s="417"/>
      <c r="LRV721" s="418"/>
      <c r="LRW721" s="418"/>
      <c r="LRX721" s="417"/>
      <c r="LRY721" s="417"/>
      <c r="LRZ721" s="417"/>
      <c r="LSA721" s="417"/>
      <c r="LSB721" s="417"/>
      <c r="LSC721" s="411"/>
      <c r="LSD721" s="443"/>
      <c r="LSE721" s="417"/>
      <c r="LSF721" s="417"/>
      <c r="LSG721" s="417"/>
      <c r="LSH721" s="417"/>
      <c r="LSI721" s="417"/>
      <c r="LSJ721" s="417"/>
      <c r="LSK721" s="417"/>
      <c r="LSL721" s="416"/>
      <c r="LSM721" s="416"/>
      <c r="LSN721" s="416"/>
      <c r="LSO721" s="416"/>
      <c r="LSP721" s="416"/>
      <c r="LSQ721" s="416"/>
      <c r="LSR721" s="416"/>
      <c r="LSS721" s="416"/>
      <c r="LST721" s="416"/>
      <c r="LSU721" s="416"/>
      <c r="LSV721" s="416"/>
      <c r="LSW721" s="416"/>
      <c r="LSX721" s="416"/>
      <c r="LSY721" s="416"/>
      <c r="LSZ721" s="416"/>
      <c r="LTA721" s="416"/>
      <c r="LTB721" s="416"/>
      <c r="LTC721" s="416"/>
      <c r="LTD721" s="416"/>
      <c r="LTE721" s="416"/>
      <c r="LTF721" s="416"/>
      <c r="LTG721" s="416"/>
      <c r="LTH721" s="416"/>
      <c r="LTI721" s="416"/>
      <c r="LTJ721" s="416"/>
      <c r="LTK721" s="416"/>
      <c r="LTL721" s="416"/>
      <c r="LTM721" s="416"/>
      <c r="LTN721" s="416"/>
      <c r="LTO721" s="416"/>
      <c r="LTP721" s="416"/>
      <c r="LTQ721" s="416"/>
      <c r="LTR721" s="416"/>
      <c r="LTS721" s="416"/>
      <c r="LTT721" s="416"/>
      <c r="LTU721" s="416"/>
      <c r="LTV721" s="416"/>
      <c r="LTW721" s="416"/>
      <c r="LTX721" s="416"/>
      <c r="LTY721" s="416"/>
      <c r="LTZ721" s="416"/>
      <c r="LUA721" s="416"/>
      <c r="LUB721" s="416"/>
      <c r="LUC721" s="416"/>
      <c r="LUD721" s="417"/>
      <c r="LUE721" s="417"/>
      <c r="LUF721" s="417"/>
      <c r="LUG721" s="417"/>
      <c r="LUH721" s="417"/>
      <c r="LUI721" s="417"/>
      <c r="LUJ721" s="417"/>
      <c r="LUK721" s="417"/>
      <c r="LUL721" s="417"/>
      <c r="LUM721" s="417"/>
      <c r="LUN721" s="417"/>
      <c r="LUO721" s="417"/>
      <c r="LUP721" s="417"/>
      <c r="LUQ721" s="417"/>
      <c r="LUR721" s="417"/>
      <c r="LUS721" s="417"/>
      <c r="LUT721" s="417"/>
      <c r="LUU721" s="417"/>
      <c r="LUV721" s="417"/>
      <c r="LUW721" s="417"/>
      <c r="LUX721" s="417"/>
      <c r="LUY721" s="417"/>
      <c r="LUZ721" s="417"/>
      <c r="LVA721" s="417"/>
      <c r="LVB721" s="418"/>
      <c r="LVC721" s="418"/>
      <c r="LVD721" s="418"/>
      <c r="LVE721" s="418"/>
      <c r="LVF721" s="418"/>
      <c r="LVG721" s="417"/>
      <c r="LVH721" s="417"/>
      <c r="LVI721" s="418"/>
      <c r="LVJ721" s="418"/>
      <c r="LVK721" s="417"/>
      <c r="LVL721" s="417"/>
      <c r="LVM721" s="418"/>
      <c r="LVN721" s="418"/>
      <c r="LVO721" s="417"/>
      <c r="LVP721" s="417"/>
      <c r="LVQ721" s="417"/>
      <c r="LVR721" s="417"/>
      <c r="LVS721" s="417"/>
      <c r="LVT721" s="417"/>
      <c r="LVU721" s="417"/>
      <c r="LVV721" s="418"/>
      <c r="LVW721" s="418"/>
      <c r="LVX721" s="417"/>
      <c r="LVY721" s="417"/>
      <c r="LVZ721" s="418"/>
      <c r="LWA721" s="418"/>
      <c r="LWB721" s="417"/>
      <c r="LWC721" s="417"/>
      <c r="LWD721" s="417"/>
      <c r="LWE721" s="417"/>
      <c r="LWF721" s="417"/>
      <c r="LWG721" s="411"/>
      <c r="LWH721" s="443"/>
      <c r="LWI721" s="417"/>
      <c r="LWJ721" s="417"/>
      <c r="LWK721" s="417"/>
      <c r="LWL721" s="417"/>
      <c r="LWM721" s="417"/>
      <c r="LWN721" s="417"/>
      <c r="LWO721" s="417"/>
      <c r="LWP721" s="416"/>
      <c r="LWQ721" s="416"/>
      <c r="LWR721" s="416"/>
      <c r="LWS721" s="416"/>
      <c r="LWT721" s="416"/>
      <c r="LWU721" s="416"/>
      <c r="LWV721" s="416"/>
      <c r="LWW721" s="416"/>
      <c r="LWX721" s="416"/>
      <c r="LWY721" s="416"/>
      <c r="LWZ721" s="416"/>
      <c r="LXA721" s="416"/>
      <c r="LXB721" s="416"/>
      <c r="LXC721" s="416"/>
      <c r="LXD721" s="416"/>
      <c r="LXE721" s="416"/>
      <c r="LXF721" s="416"/>
      <c r="LXG721" s="416"/>
      <c r="LXH721" s="416"/>
      <c r="LXI721" s="416"/>
      <c r="LXJ721" s="416"/>
      <c r="LXK721" s="416"/>
      <c r="LXL721" s="416"/>
      <c r="LXM721" s="416"/>
      <c r="LXN721" s="416"/>
      <c r="LXO721" s="416"/>
      <c r="LXP721" s="416"/>
      <c r="LXQ721" s="416"/>
      <c r="LXR721" s="416"/>
      <c r="LXS721" s="416"/>
      <c r="LXT721" s="416"/>
      <c r="LXU721" s="416"/>
      <c r="LXV721" s="416"/>
      <c r="LXW721" s="416"/>
      <c r="LXX721" s="416"/>
      <c r="LXY721" s="416"/>
      <c r="LXZ721" s="416"/>
      <c r="LYA721" s="416"/>
      <c r="LYB721" s="416"/>
      <c r="LYC721" s="416"/>
      <c r="LYD721" s="416"/>
      <c r="LYE721" s="416"/>
      <c r="LYF721" s="416"/>
      <c r="LYG721" s="416"/>
      <c r="LYH721" s="417"/>
      <c r="LYI721" s="417"/>
      <c r="LYJ721" s="417"/>
      <c r="LYK721" s="417"/>
      <c r="LYL721" s="417"/>
      <c r="LYM721" s="417"/>
      <c r="LYN721" s="417"/>
      <c r="LYO721" s="417"/>
      <c r="LYP721" s="417"/>
      <c r="LYQ721" s="417"/>
      <c r="LYR721" s="417"/>
      <c r="LYS721" s="417"/>
      <c r="LYT721" s="417"/>
      <c r="LYU721" s="417"/>
      <c r="LYV721" s="417"/>
      <c r="LYW721" s="417"/>
      <c r="LYX721" s="417"/>
      <c r="LYY721" s="417"/>
      <c r="LYZ721" s="417"/>
      <c r="LZA721" s="417"/>
      <c r="LZB721" s="417"/>
      <c r="LZC721" s="417"/>
      <c r="LZD721" s="417"/>
      <c r="LZE721" s="417"/>
      <c r="LZF721" s="418"/>
      <c r="LZG721" s="418"/>
      <c r="LZH721" s="418"/>
      <c r="LZI721" s="418"/>
      <c r="LZJ721" s="418"/>
      <c r="LZK721" s="417"/>
      <c r="LZL721" s="417"/>
      <c r="LZM721" s="418"/>
      <c r="LZN721" s="418"/>
      <c r="LZO721" s="417"/>
      <c r="LZP721" s="417"/>
      <c r="LZQ721" s="418"/>
      <c r="LZR721" s="418"/>
      <c r="LZS721" s="417"/>
      <c r="LZT721" s="417"/>
      <c r="LZU721" s="417"/>
      <c r="LZV721" s="417"/>
      <c r="LZW721" s="417"/>
      <c r="LZX721" s="417"/>
      <c r="LZY721" s="417"/>
      <c r="LZZ721" s="418"/>
      <c r="MAA721" s="418"/>
      <c r="MAB721" s="417"/>
      <c r="MAC721" s="417"/>
      <c r="MAD721" s="418"/>
      <c r="MAE721" s="418"/>
      <c r="MAF721" s="417"/>
      <c r="MAG721" s="417"/>
      <c r="MAH721" s="417"/>
      <c r="MAI721" s="417"/>
      <c r="MAJ721" s="417"/>
      <c r="MAK721" s="411"/>
      <c r="MAL721" s="443"/>
      <c r="MAM721" s="417"/>
      <c r="MAN721" s="417"/>
      <c r="MAO721" s="417"/>
      <c r="MAP721" s="417"/>
      <c r="MAQ721" s="417"/>
      <c r="MAR721" s="417"/>
      <c r="MAS721" s="417"/>
      <c r="MAT721" s="416"/>
      <c r="MAU721" s="416"/>
      <c r="MAV721" s="416"/>
      <c r="MAW721" s="416"/>
      <c r="MAX721" s="416"/>
      <c r="MAY721" s="416"/>
      <c r="MAZ721" s="416"/>
      <c r="MBA721" s="416"/>
      <c r="MBB721" s="416"/>
      <c r="MBC721" s="416"/>
      <c r="MBD721" s="416"/>
      <c r="MBE721" s="416"/>
      <c r="MBF721" s="416"/>
      <c r="MBG721" s="416"/>
      <c r="MBH721" s="416"/>
      <c r="MBI721" s="416"/>
      <c r="MBJ721" s="416"/>
      <c r="MBK721" s="416"/>
      <c r="MBL721" s="416"/>
      <c r="MBM721" s="416"/>
      <c r="MBN721" s="416"/>
      <c r="MBO721" s="416"/>
      <c r="MBP721" s="416"/>
      <c r="MBQ721" s="416"/>
      <c r="MBR721" s="416"/>
      <c r="MBS721" s="416"/>
      <c r="MBT721" s="416"/>
      <c r="MBU721" s="416"/>
      <c r="MBV721" s="416"/>
      <c r="MBW721" s="416"/>
      <c r="MBX721" s="416"/>
      <c r="MBY721" s="416"/>
      <c r="MBZ721" s="416"/>
      <c r="MCA721" s="416"/>
      <c r="MCB721" s="416"/>
      <c r="MCC721" s="416"/>
      <c r="MCD721" s="416"/>
      <c r="MCE721" s="416"/>
      <c r="MCF721" s="416"/>
      <c r="MCG721" s="416"/>
      <c r="MCH721" s="416"/>
      <c r="MCI721" s="416"/>
      <c r="MCJ721" s="416"/>
      <c r="MCK721" s="416"/>
      <c r="MCL721" s="417"/>
      <c r="MCM721" s="417"/>
      <c r="MCN721" s="417"/>
      <c r="MCO721" s="417"/>
      <c r="MCP721" s="417"/>
      <c r="MCQ721" s="417"/>
      <c r="MCR721" s="417"/>
      <c r="MCS721" s="417"/>
      <c r="MCT721" s="417"/>
      <c r="MCU721" s="417"/>
      <c r="MCV721" s="417"/>
      <c r="MCW721" s="417"/>
      <c r="MCX721" s="417"/>
      <c r="MCY721" s="417"/>
      <c r="MCZ721" s="417"/>
      <c r="MDA721" s="417"/>
      <c r="MDB721" s="417"/>
      <c r="MDC721" s="417"/>
      <c r="MDD721" s="417"/>
      <c r="MDE721" s="417"/>
      <c r="MDF721" s="417"/>
      <c r="MDG721" s="417"/>
      <c r="MDH721" s="417"/>
      <c r="MDI721" s="417"/>
      <c r="MDJ721" s="418"/>
      <c r="MDK721" s="418"/>
      <c r="MDL721" s="418"/>
      <c r="MDM721" s="418"/>
      <c r="MDN721" s="418"/>
      <c r="MDO721" s="417"/>
      <c r="MDP721" s="417"/>
      <c r="MDQ721" s="418"/>
      <c r="MDR721" s="418"/>
      <c r="MDS721" s="417"/>
      <c r="MDT721" s="417"/>
      <c r="MDU721" s="418"/>
      <c r="MDV721" s="418"/>
      <c r="MDW721" s="417"/>
      <c r="MDX721" s="417"/>
      <c r="MDY721" s="417"/>
      <c r="MDZ721" s="417"/>
      <c r="MEA721" s="417"/>
      <c r="MEB721" s="417"/>
      <c r="MEC721" s="417"/>
      <c r="MED721" s="418"/>
      <c r="MEE721" s="418"/>
      <c r="MEF721" s="417"/>
      <c r="MEG721" s="417"/>
      <c r="MEH721" s="418"/>
      <c r="MEI721" s="418"/>
      <c r="MEJ721" s="417"/>
      <c r="MEK721" s="417"/>
      <c r="MEL721" s="417"/>
      <c r="MEM721" s="417"/>
      <c r="MEN721" s="417"/>
      <c r="MEO721" s="411"/>
      <c r="MEP721" s="443"/>
      <c r="MEQ721" s="417"/>
      <c r="MER721" s="417"/>
      <c r="MES721" s="417"/>
      <c r="MET721" s="417"/>
      <c r="MEU721" s="417"/>
      <c r="MEV721" s="417"/>
      <c r="MEW721" s="417"/>
      <c r="MEX721" s="416"/>
      <c r="MEY721" s="416"/>
      <c r="MEZ721" s="416"/>
      <c r="MFA721" s="416"/>
      <c r="MFB721" s="416"/>
      <c r="MFC721" s="416"/>
      <c r="MFD721" s="416"/>
      <c r="MFE721" s="416"/>
      <c r="MFF721" s="416"/>
      <c r="MFG721" s="416"/>
      <c r="MFH721" s="416"/>
      <c r="MFI721" s="416"/>
      <c r="MFJ721" s="416"/>
      <c r="MFK721" s="416"/>
      <c r="MFL721" s="416"/>
      <c r="MFM721" s="416"/>
      <c r="MFN721" s="416"/>
      <c r="MFO721" s="416"/>
      <c r="MFP721" s="416"/>
      <c r="MFQ721" s="416"/>
      <c r="MFR721" s="416"/>
      <c r="MFS721" s="416"/>
      <c r="MFT721" s="416"/>
      <c r="MFU721" s="416"/>
      <c r="MFV721" s="416"/>
      <c r="MFW721" s="416"/>
      <c r="MFX721" s="416"/>
      <c r="MFY721" s="416"/>
      <c r="MFZ721" s="416"/>
      <c r="MGA721" s="416"/>
      <c r="MGB721" s="416"/>
      <c r="MGC721" s="416"/>
      <c r="MGD721" s="416"/>
      <c r="MGE721" s="416"/>
      <c r="MGF721" s="416"/>
      <c r="MGG721" s="416"/>
      <c r="MGH721" s="416"/>
      <c r="MGI721" s="416"/>
      <c r="MGJ721" s="416"/>
      <c r="MGK721" s="416"/>
      <c r="MGL721" s="416"/>
      <c r="MGM721" s="416"/>
      <c r="MGN721" s="416"/>
      <c r="MGO721" s="416"/>
      <c r="MGP721" s="417"/>
      <c r="MGQ721" s="417"/>
      <c r="MGR721" s="417"/>
      <c r="MGS721" s="417"/>
      <c r="MGT721" s="417"/>
      <c r="MGU721" s="417"/>
      <c r="MGV721" s="417"/>
      <c r="MGW721" s="417"/>
      <c r="MGX721" s="417"/>
      <c r="MGY721" s="417"/>
      <c r="MGZ721" s="417"/>
      <c r="MHA721" s="417"/>
      <c r="MHB721" s="417"/>
      <c r="MHC721" s="417"/>
      <c r="MHD721" s="417"/>
      <c r="MHE721" s="417"/>
      <c r="MHF721" s="417"/>
      <c r="MHG721" s="417"/>
      <c r="MHH721" s="417"/>
      <c r="MHI721" s="417"/>
      <c r="MHJ721" s="417"/>
      <c r="MHK721" s="417"/>
      <c r="MHL721" s="417"/>
      <c r="MHM721" s="417"/>
      <c r="MHN721" s="418"/>
      <c r="MHO721" s="418"/>
      <c r="MHP721" s="418"/>
      <c r="MHQ721" s="418"/>
      <c r="MHR721" s="418"/>
      <c r="MHS721" s="417"/>
      <c r="MHT721" s="417"/>
      <c r="MHU721" s="418"/>
      <c r="MHV721" s="418"/>
      <c r="MHW721" s="417"/>
      <c r="MHX721" s="417"/>
      <c r="MHY721" s="418"/>
      <c r="MHZ721" s="418"/>
      <c r="MIA721" s="417"/>
      <c r="MIB721" s="417"/>
      <c r="MIC721" s="417"/>
      <c r="MID721" s="417"/>
      <c r="MIE721" s="417"/>
      <c r="MIF721" s="417"/>
      <c r="MIG721" s="417"/>
      <c r="MIH721" s="418"/>
      <c r="MII721" s="418"/>
      <c r="MIJ721" s="417"/>
      <c r="MIK721" s="417"/>
      <c r="MIL721" s="418"/>
      <c r="MIM721" s="418"/>
      <c r="MIN721" s="417"/>
      <c r="MIO721" s="417"/>
      <c r="MIP721" s="417"/>
      <c r="MIQ721" s="417"/>
      <c r="MIR721" s="417"/>
      <c r="MIS721" s="411"/>
      <c r="MIT721" s="443"/>
      <c r="MIU721" s="417"/>
      <c r="MIV721" s="417"/>
      <c r="MIW721" s="417"/>
      <c r="MIX721" s="417"/>
      <c r="MIY721" s="417"/>
      <c r="MIZ721" s="417"/>
      <c r="MJA721" s="417"/>
      <c r="MJB721" s="416"/>
      <c r="MJC721" s="416"/>
      <c r="MJD721" s="416"/>
      <c r="MJE721" s="416"/>
      <c r="MJF721" s="416"/>
      <c r="MJG721" s="416"/>
      <c r="MJH721" s="416"/>
      <c r="MJI721" s="416"/>
      <c r="MJJ721" s="416"/>
      <c r="MJK721" s="416"/>
      <c r="MJL721" s="416"/>
      <c r="MJM721" s="416"/>
      <c r="MJN721" s="416"/>
      <c r="MJO721" s="416"/>
      <c r="MJP721" s="416"/>
      <c r="MJQ721" s="416"/>
      <c r="MJR721" s="416"/>
      <c r="MJS721" s="416"/>
      <c r="MJT721" s="416"/>
      <c r="MJU721" s="416"/>
      <c r="MJV721" s="416"/>
      <c r="MJW721" s="416"/>
      <c r="MJX721" s="416"/>
      <c r="MJY721" s="416"/>
      <c r="MJZ721" s="416"/>
      <c r="MKA721" s="416"/>
      <c r="MKB721" s="416"/>
      <c r="MKC721" s="416"/>
      <c r="MKD721" s="416"/>
      <c r="MKE721" s="416"/>
      <c r="MKF721" s="416"/>
      <c r="MKG721" s="416"/>
      <c r="MKH721" s="416"/>
      <c r="MKI721" s="416"/>
      <c r="MKJ721" s="416"/>
      <c r="MKK721" s="416"/>
      <c r="MKL721" s="416"/>
      <c r="MKM721" s="416"/>
      <c r="MKN721" s="416"/>
      <c r="MKO721" s="416"/>
      <c r="MKP721" s="416"/>
      <c r="MKQ721" s="416"/>
      <c r="MKR721" s="416"/>
      <c r="MKS721" s="416"/>
      <c r="MKT721" s="417"/>
      <c r="MKU721" s="417"/>
      <c r="MKV721" s="417"/>
      <c r="MKW721" s="417"/>
      <c r="MKX721" s="417"/>
      <c r="MKY721" s="417"/>
      <c r="MKZ721" s="417"/>
      <c r="MLA721" s="417"/>
      <c r="MLB721" s="417"/>
      <c r="MLC721" s="417"/>
      <c r="MLD721" s="417"/>
      <c r="MLE721" s="417"/>
      <c r="MLF721" s="417"/>
      <c r="MLG721" s="417"/>
      <c r="MLH721" s="417"/>
      <c r="MLI721" s="417"/>
      <c r="MLJ721" s="417"/>
      <c r="MLK721" s="417"/>
      <c r="MLL721" s="417"/>
      <c r="MLM721" s="417"/>
      <c r="MLN721" s="417"/>
      <c r="MLO721" s="417"/>
      <c r="MLP721" s="417"/>
      <c r="MLQ721" s="417"/>
      <c r="MLR721" s="418"/>
      <c r="MLS721" s="418"/>
      <c r="MLT721" s="418"/>
      <c r="MLU721" s="418"/>
      <c r="MLV721" s="418"/>
      <c r="MLW721" s="417"/>
      <c r="MLX721" s="417"/>
      <c r="MLY721" s="418"/>
      <c r="MLZ721" s="418"/>
      <c r="MMA721" s="417"/>
      <c r="MMB721" s="417"/>
      <c r="MMC721" s="418"/>
      <c r="MMD721" s="418"/>
      <c r="MME721" s="417"/>
      <c r="MMF721" s="417"/>
      <c r="MMG721" s="417"/>
      <c r="MMH721" s="417"/>
      <c r="MMI721" s="417"/>
      <c r="MMJ721" s="417"/>
      <c r="MMK721" s="417"/>
      <c r="MML721" s="418"/>
      <c r="MMM721" s="418"/>
      <c r="MMN721" s="417"/>
      <c r="MMO721" s="417"/>
      <c r="MMP721" s="418"/>
      <c r="MMQ721" s="418"/>
      <c r="MMR721" s="417"/>
      <c r="MMS721" s="417"/>
      <c r="MMT721" s="417"/>
      <c r="MMU721" s="417"/>
      <c r="MMV721" s="417"/>
      <c r="MMW721" s="411"/>
      <c r="MMX721" s="443"/>
      <c r="MMY721" s="417"/>
      <c r="MMZ721" s="417"/>
      <c r="MNA721" s="417"/>
      <c r="MNB721" s="417"/>
      <c r="MNC721" s="417"/>
      <c r="MND721" s="417"/>
      <c r="MNE721" s="417"/>
      <c r="MNF721" s="416"/>
      <c r="MNG721" s="416"/>
      <c r="MNH721" s="416"/>
      <c r="MNI721" s="416"/>
      <c r="MNJ721" s="416"/>
      <c r="MNK721" s="416"/>
      <c r="MNL721" s="416"/>
      <c r="MNM721" s="416"/>
      <c r="MNN721" s="416"/>
      <c r="MNO721" s="416"/>
      <c r="MNP721" s="416"/>
      <c r="MNQ721" s="416"/>
      <c r="MNR721" s="416"/>
      <c r="MNS721" s="416"/>
      <c r="MNT721" s="416"/>
      <c r="MNU721" s="416"/>
      <c r="MNV721" s="416"/>
      <c r="MNW721" s="416"/>
      <c r="MNX721" s="416"/>
      <c r="MNY721" s="416"/>
      <c r="MNZ721" s="416"/>
      <c r="MOA721" s="416"/>
      <c r="MOB721" s="416"/>
      <c r="MOC721" s="416"/>
      <c r="MOD721" s="416"/>
      <c r="MOE721" s="416"/>
      <c r="MOF721" s="416"/>
      <c r="MOG721" s="416"/>
      <c r="MOH721" s="416"/>
      <c r="MOI721" s="416"/>
      <c r="MOJ721" s="416"/>
      <c r="MOK721" s="416"/>
      <c r="MOL721" s="416"/>
      <c r="MOM721" s="416"/>
      <c r="MON721" s="416"/>
      <c r="MOO721" s="416"/>
      <c r="MOP721" s="416"/>
      <c r="MOQ721" s="416"/>
      <c r="MOR721" s="416"/>
      <c r="MOS721" s="416"/>
      <c r="MOT721" s="416"/>
      <c r="MOU721" s="416"/>
      <c r="MOV721" s="416"/>
      <c r="MOW721" s="416"/>
      <c r="MOX721" s="417"/>
      <c r="MOY721" s="417"/>
      <c r="MOZ721" s="417"/>
      <c r="MPA721" s="417"/>
      <c r="MPB721" s="417"/>
      <c r="MPC721" s="417"/>
      <c r="MPD721" s="417"/>
      <c r="MPE721" s="417"/>
      <c r="MPF721" s="417"/>
      <c r="MPG721" s="417"/>
      <c r="MPH721" s="417"/>
      <c r="MPI721" s="417"/>
      <c r="MPJ721" s="417"/>
      <c r="MPK721" s="417"/>
      <c r="MPL721" s="417"/>
      <c r="MPM721" s="417"/>
      <c r="MPN721" s="417"/>
      <c r="MPO721" s="417"/>
      <c r="MPP721" s="417"/>
      <c r="MPQ721" s="417"/>
      <c r="MPR721" s="417"/>
      <c r="MPS721" s="417"/>
      <c r="MPT721" s="417"/>
      <c r="MPU721" s="417"/>
      <c r="MPV721" s="418"/>
      <c r="MPW721" s="418"/>
      <c r="MPX721" s="418"/>
      <c r="MPY721" s="418"/>
      <c r="MPZ721" s="418"/>
      <c r="MQA721" s="417"/>
      <c r="MQB721" s="417"/>
      <c r="MQC721" s="418"/>
      <c r="MQD721" s="418"/>
      <c r="MQE721" s="417"/>
      <c r="MQF721" s="417"/>
      <c r="MQG721" s="418"/>
      <c r="MQH721" s="418"/>
      <c r="MQI721" s="417"/>
      <c r="MQJ721" s="417"/>
      <c r="MQK721" s="417"/>
      <c r="MQL721" s="417"/>
      <c r="MQM721" s="417"/>
      <c r="MQN721" s="417"/>
      <c r="MQO721" s="417"/>
      <c r="MQP721" s="418"/>
      <c r="MQQ721" s="418"/>
      <c r="MQR721" s="417"/>
      <c r="MQS721" s="417"/>
      <c r="MQT721" s="418"/>
      <c r="MQU721" s="418"/>
      <c r="MQV721" s="417"/>
      <c r="MQW721" s="417"/>
      <c r="MQX721" s="417"/>
      <c r="MQY721" s="417"/>
      <c r="MQZ721" s="417"/>
      <c r="MRA721" s="411"/>
      <c r="MRB721" s="443"/>
      <c r="MRC721" s="417"/>
      <c r="MRD721" s="417"/>
      <c r="MRE721" s="417"/>
      <c r="MRF721" s="417"/>
      <c r="MRG721" s="417"/>
      <c r="MRH721" s="417"/>
      <c r="MRI721" s="417"/>
      <c r="MRJ721" s="416"/>
      <c r="MRK721" s="416"/>
      <c r="MRL721" s="416"/>
      <c r="MRM721" s="416"/>
      <c r="MRN721" s="416"/>
      <c r="MRO721" s="416"/>
      <c r="MRP721" s="416"/>
      <c r="MRQ721" s="416"/>
      <c r="MRR721" s="416"/>
      <c r="MRS721" s="416"/>
      <c r="MRT721" s="416"/>
      <c r="MRU721" s="416"/>
      <c r="MRV721" s="416"/>
      <c r="MRW721" s="416"/>
      <c r="MRX721" s="416"/>
      <c r="MRY721" s="416"/>
      <c r="MRZ721" s="416"/>
      <c r="MSA721" s="416"/>
      <c r="MSB721" s="416"/>
      <c r="MSC721" s="416"/>
      <c r="MSD721" s="416"/>
      <c r="MSE721" s="416"/>
      <c r="MSF721" s="416"/>
      <c r="MSG721" s="416"/>
      <c r="MSH721" s="416"/>
      <c r="MSI721" s="416"/>
      <c r="MSJ721" s="416"/>
      <c r="MSK721" s="416"/>
      <c r="MSL721" s="416"/>
      <c r="MSM721" s="416"/>
      <c r="MSN721" s="416"/>
      <c r="MSO721" s="416"/>
      <c r="MSP721" s="416"/>
      <c r="MSQ721" s="416"/>
      <c r="MSR721" s="416"/>
      <c r="MSS721" s="416"/>
      <c r="MST721" s="416"/>
      <c r="MSU721" s="416"/>
      <c r="MSV721" s="416"/>
      <c r="MSW721" s="416"/>
      <c r="MSX721" s="416"/>
      <c r="MSY721" s="416"/>
      <c r="MSZ721" s="416"/>
      <c r="MTA721" s="416"/>
      <c r="MTB721" s="417"/>
      <c r="MTC721" s="417"/>
      <c r="MTD721" s="417"/>
      <c r="MTE721" s="417"/>
      <c r="MTF721" s="417"/>
      <c r="MTG721" s="417"/>
      <c r="MTH721" s="417"/>
      <c r="MTI721" s="417"/>
      <c r="MTJ721" s="417"/>
      <c r="MTK721" s="417"/>
      <c r="MTL721" s="417"/>
      <c r="MTM721" s="417"/>
      <c r="MTN721" s="417"/>
      <c r="MTO721" s="417"/>
      <c r="MTP721" s="417"/>
      <c r="MTQ721" s="417"/>
      <c r="MTR721" s="417"/>
      <c r="MTS721" s="417"/>
      <c r="MTT721" s="417"/>
      <c r="MTU721" s="417"/>
      <c r="MTV721" s="417"/>
      <c r="MTW721" s="417"/>
      <c r="MTX721" s="417"/>
      <c r="MTY721" s="417"/>
      <c r="MTZ721" s="418"/>
      <c r="MUA721" s="418"/>
      <c r="MUB721" s="418"/>
      <c r="MUC721" s="418"/>
      <c r="MUD721" s="418"/>
      <c r="MUE721" s="417"/>
      <c r="MUF721" s="417"/>
      <c r="MUG721" s="418"/>
      <c r="MUH721" s="418"/>
      <c r="MUI721" s="417"/>
      <c r="MUJ721" s="417"/>
      <c r="MUK721" s="418"/>
      <c r="MUL721" s="418"/>
      <c r="MUM721" s="417"/>
      <c r="MUN721" s="417"/>
      <c r="MUO721" s="417"/>
      <c r="MUP721" s="417"/>
      <c r="MUQ721" s="417"/>
      <c r="MUR721" s="417"/>
      <c r="MUS721" s="417"/>
      <c r="MUT721" s="418"/>
      <c r="MUU721" s="418"/>
      <c r="MUV721" s="417"/>
      <c r="MUW721" s="417"/>
      <c r="MUX721" s="418"/>
      <c r="MUY721" s="418"/>
      <c r="MUZ721" s="417"/>
      <c r="MVA721" s="417"/>
      <c r="MVB721" s="417"/>
      <c r="MVC721" s="417"/>
      <c r="MVD721" s="417"/>
      <c r="MVE721" s="411"/>
      <c r="MVF721" s="443"/>
      <c r="MVG721" s="417"/>
      <c r="MVH721" s="417"/>
      <c r="MVI721" s="417"/>
      <c r="MVJ721" s="417"/>
      <c r="MVK721" s="417"/>
      <c r="MVL721" s="417"/>
      <c r="MVM721" s="417"/>
      <c r="MVN721" s="416"/>
      <c r="MVO721" s="416"/>
      <c r="MVP721" s="416"/>
      <c r="MVQ721" s="416"/>
      <c r="MVR721" s="416"/>
      <c r="MVS721" s="416"/>
      <c r="MVT721" s="416"/>
      <c r="MVU721" s="416"/>
      <c r="MVV721" s="416"/>
      <c r="MVW721" s="416"/>
      <c r="MVX721" s="416"/>
      <c r="MVY721" s="416"/>
      <c r="MVZ721" s="416"/>
      <c r="MWA721" s="416"/>
      <c r="MWB721" s="416"/>
      <c r="MWC721" s="416"/>
      <c r="MWD721" s="416"/>
      <c r="MWE721" s="416"/>
      <c r="MWF721" s="416"/>
      <c r="MWG721" s="416"/>
      <c r="MWH721" s="416"/>
      <c r="MWI721" s="416"/>
      <c r="MWJ721" s="416"/>
      <c r="MWK721" s="416"/>
      <c r="MWL721" s="416"/>
      <c r="MWM721" s="416"/>
      <c r="MWN721" s="416"/>
      <c r="MWO721" s="416"/>
      <c r="MWP721" s="416"/>
      <c r="MWQ721" s="416"/>
      <c r="MWR721" s="416"/>
      <c r="MWS721" s="416"/>
      <c r="MWT721" s="416"/>
      <c r="MWU721" s="416"/>
      <c r="MWV721" s="416"/>
      <c r="MWW721" s="416"/>
      <c r="MWX721" s="416"/>
      <c r="MWY721" s="416"/>
      <c r="MWZ721" s="416"/>
      <c r="MXA721" s="416"/>
      <c r="MXB721" s="416"/>
      <c r="MXC721" s="416"/>
      <c r="MXD721" s="416"/>
      <c r="MXE721" s="416"/>
      <c r="MXF721" s="417"/>
      <c r="MXG721" s="417"/>
      <c r="MXH721" s="417"/>
      <c r="MXI721" s="417"/>
      <c r="MXJ721" s="417"/>
      <c r="MXK721" s="417"/>
      <c r="MXL721" s="417"/>
      <c r="MXM721" s="417"/>
      <c r="MXN721" s="417"/>
      <c r="MXO721" s="417"/>
      <c r="MXP721" s="417"/>
      <c r="MXQ721" s="417"/>
      <c r="MXR721" s="417"/>
      <c r="MXS721" s="417"/>
      <c r="MXT721" s="417"/>
      <c r="MXU721" s="417"/>
      <c r="MXV721" s="417"/>
      <c r="MXW721" s="417"/>
      <c r="MXX721" s="417"/>
      <c r="MXY721" s="417"/>
      <c r="MXZ721" s="417"/>
      <c r="MYA721" s="417"/>
      <c r="MYB721" s="417"/>
      <c r="MYC721" s="417"/>
      <c r="MYD721" s="418"/>
      <c r="MYE721" s="418"/>
      <c r="MYF721" s="418"/>
      <c r="MYG721" s="418"/>
      <c r="MYH721" s="418"/>
      <c r="MYI721" s="417"/>
      <c r="MYJ721" s="417"/>
      <c r="MYK721" s="418"/>
      <c r="MYL721" s="418"/>
      <c r="MYM721" s="417"/>
      <c r="MYN721" s="417"/>
      <c r="MYO721" s="418"/>
      <c r="MYP721" s="418"/>
      <c r="MYQ721" s="417"/>
      <c r="MYR721" s="417"/>
      <c r="MYS721" s="417"/>
      <c r="MYT721" s="417"/>
      <c r="MYU721" s="417"/>
      <c r="MYV721" s="417"/>
      <c r="MYW721" s="417"/>
      <c r="MYX721" s="418"/>
      <c r="MYY721" s="418"/>
      <c r="MYZ721" s="417"/>
      <c r="MZA721" s="417"/>
      <c r="MZB721" s="418"/>
      <c r="MZC721" s="418"/>
      <c r="MZD721" s="417"/>
      <c r="MZE721" s="417"/>
      <c r="MZF721" s="417"/>
      <c r="MZG721" s="417"/>
      <c r="MZH721" s="417"/>
      <c r="MZI721" s="411"/>
      <c r="MZJ721" s="443"/>
      <c r="MZK721" s="417"/>
      <c r="MZL721" s="417"/>
      <c r="MZM721" s="417"/>
      <c r="MZN721" s="417"/>
      <c r="MZO721" s="417"/>
      <c r="MZP721" s="417"/>
      <c r="MZQ721" s="417"/>
      <c r="MZR721" s="416"/>
      <c r="MZS721" s="416"/>
      <c r="MZT721" s="416"/>
      <c r="MZU721" s="416"/>
      <c r="MZV721" s="416"/>
      <c r="MZW721" s="416"/>
      <c r="MZX721" s="416"/>
      <c r="MZY721" s="416"/>
      <c r="MZZ721" s="416"/>
      <c r="NAA721" s="416"/>
      <c r="NAB721" s="416"/>
      <c r="NAC721" s="416"/>
      <c r="NAD721" s="416"/>
      <c r="NAE721" s="416"/>
      <c r="NAF721" s="416"/>
      <c r="NAG721" s="416"/>
      <c r="NAH721" s="416"/>
      <c r="NAI721" s="416"/>
      <c r="NAJ721" s="416"/>
      <c r="NAK721" s="416"/>
      <c r="NAL721" s="416"/>
      <c r="NAM721" s="416"/>
      <c r="NAN721" s="416"/>
      <c r="NAO721" s="416"/>
      <c r="NAP721" s="416"/>
      <c r="NAQ721" s="416"/>
      <c r="NAR721" s="416"/>
      <c r="NAS721" s="416"/>
      <c r="NAT721" s="416"/>
      <c r="NAU721" s="416"/>
      <c r="NAV721" s="416"/>
      <c r="NAW721" s="416"/>
      <c r="NAX721" s="416"/>
      <c r="NAY721" s="416"/>
      <c r="NAZ721" s="416"/>
      <c r="NBA721" s="416"/>
      <c r="NBB721" s="416"/>
      <c r="NBC721" s="416"/>
      <c r="NBD721" s="416"/>
      <c r="NBE721" s="416"/>
      <c r="NBF721" s="416"/>
      <c r="NBG721" s="416"/>
      <c r="NBH721" s="416"/>
      <c r="NBI721" s="416"/>
      <c r="NBJ721" s="417"/>
      <c r="NBK721" s="417"/>
      <c r="NBL721" s="417"/>
      <c r="NBM721" s="417"/>
      <c r="NBN721" s="417"/>
      <c r="NBO721" s="417"/>
      <c r="NBP721" s="417"/>
      <c r="NBQ721" s="417"/>
      <c r="NBR721" s="417"/>
      <c r="NBS721" s="417"/>
      <c r="NBT721" s="417"/>
      <c r="NBU721" s="417"/>
      <c r="NBV721" s="417"/>
      <c r="NBW721" s="417"/>
      <c r="NBX721" s="417"/>
      <c r="NBY721" s="417"/>
      <c r="NBZ721" s="417"/>
      <c r="NCA721" s="417"/>
      <c r="NCB721" s="417"/>
      <c r="NCC721" s="417"/>
      <c r="NCD721" s="417"/>
      <c r="NCE721" s="417"/>
      <c r="NCF721" s="417"/>
      <c r="NCG721" s="417"/>
      <c r="NCH721" s="418"/>
      <c r="NCI721" s="418"/>
      <c r="NCJ721" s="418"/>
      <c r="NCK721" s="418"/>
      <c r="NCL721" s="418"/>
      <c r="NCM721" s="417"/>
      <c r="NCN721" s="417"/>
      <c r="NCO721" s="418"/>
      <c r="NCP721" s="418"/>
      <c r="NCQ721" s="417"/>
      <c r="NCR721" s="417"/>
      <c r="NCS721" s="418"/>
      <c r="NCT721" s="418"/>
      <c r="NCU721" s="417"/>
      <c r="NCV721" s="417"/>
      <c r="NCW721" s="417"/>
      <c r="NCX721" s="417"/>
      <c r="NCY721" s="417"/>
      <c r="NCZ721" s="417"/>
      <c r="NDA721" s="417"/>
      <c r="NDB721" s="418"/>
      <c r="NDC721" s="418"/>
      <c r="NDD721" s="417"/>
      <c r="NDE721" s="417"/>
      <c r="NDF721" s="418"/>
      <c r="NDG721" s="418"/>
      <c r="NDH721" s="417"/>
      <c r="NDI721" s="417"/>
      <c r="NDJ721" s="417"/>
      <c r="NDK721" s="417"/>
      <c r="NDL721" s="417"/>
      <c r="NDM721" s="411"/>
      <c r="NDN721" s="443"/>
      <c r="NDO721" s="417"/>
      <c r="NDP721" s="417"/>
      <c r="NDQ721" s="417"/>
      <c r="NDR721" s="417"/>
      <c r="NDS721" s="417"/>
      <c r="NDT721" s="417"/>
      <c r="NDU721" s="417"/>
      <c r="NDV721" s="416"/>
      <c r="NDW721" s="416"/>
      <c r="NDX721" s="416"/>
      <c r="NDY721" s="416"/>
      <c r="NDZ721" s="416"/>
      <c r="NEA721" s="416"/>
      <c r="NEB721" s="416"/>
      <c r="NEC721" s="416"/>
      <c r="NED721" s="416"/>
      <c r="NEE721" s="416"/>
      <c r="NEF721" s="416"/>
      <c r="NEG721" s="416"/>
      <c r="NEH721" s="416"/>
      <c r="NEI721" s="416"/>
      <c r="NEJ721" s="416"/>
      <c r="NEK721" s="416"/>
      <c r="NEL721" s="416"/>
      <c r="NEM721" s="416"/>
      <c r="NEN721" s="416"/>
      <c r="NEO721" s="416"/>
      <c r="NEP721" s="416"/>
      <c r="NEQ721" s="416"/>
      <c r="NER721" s="416"/>
      <c r="NES721" s="416"/>
      <c r="NET721" s="416"/>
      <c r="NEU721" s="416"/>
      <c r="NEV721" s="416"/>
      <c r="NEW721" s="416"/>
      <c r="NEX721" s="416"/>
      <c r="NEY721" s="416"/>
      <c r="NEZ721" s="416"/>
      <c r="NFA721" s="416"/>
      <c r="NFB721" s="416"/>
      <c r="NFC721" s="416"/>
      <c r="NFD721" s="416"/>
      <c r="NFE721" s="416"/>
      <c r="NFF721" s="416"/>
      <c r="NFG721" s="416"/>
      <c r="NFH721" s="416"/>
      <c r="NFI721" s="416"/>
      <c r="NFJ721" s="416"/>
      <c r="NFK721" s="416"/>
      <c r="NFL721" s="416"/>
      <c r="NFM721" s="416"/>
      <c r="NFN721" s="417"/>
      <c r="NFO721" s="417"/>
      <c r="NFP721" s="417"/>
      <c r="NFQ721" s="417"/>
      <c r="NFR721" s="417"/>
      <c r="NFS721" s="417"/>
      <c r="NFT721" s="417"/>
      <c r="NFU721" s="417"/>
      <c r="NFV721" s="417"/>
      <c r="NFW721" s="417"/>
      <c r="NFX721" s="417"/>
      <c r="NFY721" s="417"/>
      <c r="NFZ721" s="417"/>
      <c r="NGA721" s="417"/>
      <c r="NGB721" s="417"/>
      <c r="NGC721" s="417"/>
      <c r="NGD721" s="417"/>
      <c r="NGE721" s="417"/>
      <c r="NGF721" s="417"/>
      <c r="NGG721" s="417"/>
      <c r="NGH721" s="417"/>
      <c r="NGI721" s="417"/>
      <c r="NGJ721" s="417"/>
      <c r="NGK721" s="417"/>
      <c r="NGL721" s="418"/>
      <c r="NGM721" s="418"/>
      <c r="NGN721" s="418"/>
      <c r="NGO721" s="418"/>
      <c r="NGP721" s="418"/>
      <c r="NGQ721" s="417"/>
      <c r="NGR721" s="417"/>
      <c r="NGS721" s="418"/>
      <c r="NGT721" s="418"/>
      <c r="NGU721" s="417"/>
      <c r="NGV721" s="417"/>
      <c r="NGW721" s="418"/>
      <c r="NGX721" s="418"/>
      <c r="NGY721" s="417"/>
      <c r="NGZ721" s="417"/>
      <c r="NHA721" s="417"/>
      <c r="NHB721" s="417"/>
      <c r="NHC721" s="417"/>
      <c r="NHD721" s="417"/>
      <c r="NHE721" s="417"/>
      <c r="NHF721" s="418"/>
      <c r="NHG721" s="418"/>
      <c r="NHH721" s="417"/>
      <c r="NHI721" s="417"/>
      <c r="NHJ721" s="418"/>
      <c r="NHK721" s="418"/>
      <c r="NHL721" s="417"/>
      <c r="NHM721" s="417"/>
      <c r="NHN721" s="417"/>
      <c r="NHO721" s="417"/>
      <c r="NHP721" s="417"/>
      <c r="NHQ721" s="411"/>
      <c r="NHR721" s="443"/>
      <c r="NHS721" s="417"/>
      <c r="NHT721" s="417"/>
      <c r="NHU721" s="417"/>
      <c r="NHV721" s="417"/>
      <c r="NHW721" s="417"/>
      <c r="NHX721" s="417"/>
      <c r="NHY721" s="417"/>
      <c r="NHZ721" s="416"/>
      <c r="NIA721" s="416"/>
      <c r="NIB721" s="416"/>
      <c r="NIC721" s="416"/>
      <c r="NID721" s="416"/>
      <c r="NIE721" s="416"/>
      <c r="NIF721" s="416"/>
      <c r="NIG721" s="416"/>
      <c r="NIH721" s="416"/>
      <c r="NII721" s="416"/>
      <c r="NIJ721" s="416"/>
      <c r="NIK721" s="416"/>
      <c r="NIL721" s="416"/>
      <c r="NIM721" s="416"/>
      <c r="NIN721" s="416"/>
      <c r="NIO721" s="416"/>
      <c r="NIP721" s="416"/>
      <c r="NIQ721" s="416"/>
      <c r="NIR721" s="416"/>
      <c r="NIS721" s="416"/>
      <c r="NIT721" s="416"/>
      <c r="NIU721" s="416"/>
      <c r="NIV721" s="416"/>
      <c r="NIW721" s="416"/>
      <c r="NIX721" s="416"/>
      <c r="NIY721" s="416"/>
      <c r="NIZ721" s="416"/>
      <c r="NJA721" s="416"/>
      <c r="NJB721" s="416"/>
      <c r="NJC721" s="416"/>
      <c r="NJD721" s="416"/>
      <c r="NJE721" s="416"/>
      <c r="NJF721" s="416"/>
      <c r="NJG721" s="416"/>
      <c r="NJH721" s="416"/>
      <c r="NJI721" s="416"/>
      <c r="NJJ721" s="416"/>
      <c r="NJK721" s="416"/>
      <c r="NJL721" s="416"/>
      <c r="NJM721" s="416"/>
      <c r="NJN721" s="416"/>
      <c r="NJO721" s="416"/>
      <c r="NJP721" s="416"/>
      <c r="NJQ721" s="416"/>
      <c r="NJR721" s="417"/>
      <c r="NJS721" s="417"/>
      <c r="NJT721" s="417"/>
      <c r="NJU721" s="417"/>
      <c r="NJV721" s="417"/>
      <c r="NJW721" s="417"/>
      <c r="NJX721" s="417"/>
      <c r="NJY721" s="417"/>
      <c r="NJZ721" s="417"/>
      <c r="NKA721" s="417"/>
      <c r="NKB721" s="417"/>
      <c r="NKC721" s="417"/>
      <c r="NKD721" s="417"/>
      <c r="NKE721" s="417"/>
      <c r="NKF721" s="417"/>
      <c r="NKG721" s="417"/>
      <c r="NKH721" s="417"/>
      <c r="NKI721" s="417"/>
      <c r="NKJ721" s="417"/>
      <c r="NKK721" s="417"/>
      <c r="NKL721" s="417"/>
      <c r="NKM721" s="417"/>
      <c r="NKN721" s="417"/>
      <c r="NKO721" s="417"/>
      <c r="NKP721" s="418"/>
      <c r="NKQ721" s="418"/>
      <c r="NKR721" s="418"/>
      <c r="NKS721" s="418"/>
      <c r="NKT721" s="418"/>
      <c r="NKU721" s="417"/>
      <c r="NKV721" s="417"/>
      <c r="NKW721" s="418"/>
      <c r="NKX721" s="418"/>
      <c r="NKY721" s="417"/>
      <c r="NKZ721" s="417"/>
      <c r="NLA721" s="418"/>
      <c r="NLB721" s="418"/>
      <c r="NLC721" s="417"/>
      <c r="NLD721" s="417"/>
      <c r="NLE721" s="417"/>
      <c r="NLF721" s="417"/>
      <c r="NLG721" s="417"/>
      <c r="NLH721" s="417"/>
      <c r="NLI721" s="417"/>
      <c r="NLJ721" s="418"/>
      <c r="NLK721" s="418"/>
      <c r="NLL721" s="417"/>
      <c r="NLM721" s="417"/>
      <c r="NLN721" s="418"/>
      <c r="NLO721" s="418"/>
      <c r="NLP721" s="417"/>
      <c r="NLQ721" s="417"/>
      <c r="NLR721" s="417"/>
      <c r="NLS721" s="417"/>
      <c r="NLT721" s="417"/>
      <c r="NLU721" s="411"/>
      <c r="NLV721" s="443"/>
      <c r="NLW721" s="417"/>
      <c r="NLX721" s="417"/>
      <c r="NLY721" s="417"/>
      <c r="NLZ721" s="417"/>
      <c r="NMA721" s="417"/>
      <c r="NMB721" s="417"/>
      <c r="NMC721" s="417"/>
      <c r="NMD721" s="416"/>
      <c r="NME721" s="416"/>
      <c r="NMF721" s="416"/>
      <c r="NMG721" s="416"/>
      <c r="NMH721" s="416"/>
      <c r="NMI721" s="416"/>
      <c r="NMJ721" s="416"/>
      <c r="NMK721" s="416"/>
      <c r="NML721" s="416"/>
      <c r="NMM721" s="416"/>
      <c r="NMN721" s="416"/>
      <c r="NMO721" s="416"/>
      <c r="NMP721" s="416"/>
      <c r="NMQ721" s="416"/>
      <c r="NMR721" s="416"/>
      <c r="NMS721" s="416"/>
      <c r="NMT721" s="416"/>
      <c r="NMU721" s="416"/>
      <c r="NMV721" s="416"/>
      <c r="NMW721" s="416"/>
      <c r="NMX721" s="416"/>
      <c r="NMY721" s="416"/>
      <c r="NMZ721" s="416"/>
      <c r="NNA721" s="416"/>
      <c r="NNB721" s="416"/>
      <c r="NNC721" s="416"/>
      <c r="NND721" s="416"/>
      <c r="NNE721" s="416"/>
      <c r="NNF721" s="416"/>
      <c r="NNG721" s="416"/>
      <c r="NNH721" s="416"/>
      <c r="NNI721" s="416"/>
      <c r="NNJ721" s="416"/>
      <c r="NNK721" s="416"/>
      <c r="NNL721" s="416"/>
      <c r="NNM721" s="416"/>
      <c r="NNN721" s="416"/>
      <c r="NNO721" s="416"/>
      <c r="NNP721" s="416"/>
      <c r="NNQ721" s="416"/>
      <c r="NNR721" s="416"/>
      <c r="NNS721" s="416"/>
      <c r="NNT721" s="416"/>
      <c r="NNU721" s="416"/>
      <c r="NNV721" s="417"/>
      <c r="NNW721" s="417"/>
      <c r="NNX721" s="417"/>
      <c r="NNY721" s="417"/>
      <c r="NNZ721" s="417"/>
      <c r="NOA721" s="417"/>
      <c r="NOB721" s="417"/>
      <c r="NOC721" s="417"/>
      <c r="NOD721" s="417"/>
      <c r="NOE721" s="417"/>
      <c r="NOF721" s="417"/>
      <c r="NOG721" s="417"/>
      <c r="NOH721" s="417"/>
      <c r="NOI721" s="417"/>
      <c r="NOJ721" s="417"/>
      <c r="NOK721" s="417"/>
      <c r="NOL721" s="417"/>
      <c r="NOM721" s="417"/>
      <c r="NON721" s="417"/>
      <c r="NOO721" s="417"/>
      <c r="NOP721" s="417"/>
      <c r="NOQ721" s="417"/>
      <c r="NOR721" s="417"/>
      <c r="NOS721" s="417"/>
      <c r="NOT721" s="418"/>
      <c r="NOU721" s="418"/>
      <c r="NOV721" s="418"/>
      <c r="NOW721" s="418"/>
      <c r="NOX721" s="418"/>
      <c r="NOY721" s="417"/>
      <c r="NOZ721" s="417"/>
      <c r="NPA721" s="418"/>
      <c r="NPB721" s="418"/>
      <c r="NPC721" s="417"/>
      <c r="NPD721" s="417"/>
      <c r="NPE721" s="418"/>
      <c r="NPF721" s="418"/>
      <c r="NPG721" s="417"/>
      <c r="NPH721" s="417"/>
      <c r="NPI721" s="417"/>
      <c r="NPJ721" s="417"/>
      <c r="NPK721" s="417"/>
      <c r="NPL721" s="417"/>
      <c r="NPM721" s="417"/>
      <c r="NPN721" s="418"/>
      <c r="NPO721" s="418"/>
      <c r="NPP721" s="417"/>
      <c r="NPQ721" s="417"/>
      <c r="NPR721" s="418"/>
      <c r="NPS721" s="418"/>
      <c r="NPT721" s="417"/>
      <c r="NPU721" s="417"/>
      <c r="NPV721" s="417"/>
      <c r="NPW721" s="417"/>
      <c r="NPX721" s="417"/>
      <c r="NPY721" s="411"/>
      <c r="NPZ721" s="443"/>
      <c r="NQA721" s="417"/>
      <c r="NQB721" s="417"/>
      <c r="NQC721" s="417"/>
      <c r="NQD721" s="417"/>
      <c r="NQE721" s="417"/>
      <c r="NQF721" s="417"/>
      <c r="NQG721" s="417"/>
      <c r="NQH721" s="416"/>
      <c r="NQI721" s="416"/>
      <c r="NQJ721" s="416"/>
      <c r="NQK721" s="416"/>
      <c r="NQL721" s="416"/>
      <c r="NQM721" s="416"/>
      <c r="NQN721" s="416"/>
      <c r="NQO721" s="416"/>
      <c r="NQP721" s="416"/>
      <c r="NQQ721" s="416"/>
      <c r="NQR721" s="416"/>
      <c r="NQS721" s="416"/>
      <c r="NQT721" s="416"/>
      <c r="NQU721" s="416"/>
      <c r="NQV721" s="416"/>
      <c r="NQW721" s="416"/>
      <c r="NQX721" s="416"/>
      <c r="NQY721" s="416"/>
      <c r="NQZ721" s="416"/>
      <c r="NRA721" s="416"/>
      <c r="NRB721" s="416"/>
      <c r="NRC721" s="416"/>
      <c r="NRD721" s="416"/>
      <c r="NRE721" s="416"/>
      <c r="NRF721" s="416"/>
      <c r="NRG721" s="416"/>
      <c r="NRH721" s="416"/>
      <c r="NRI721" s="416"/>
      <c r="NRJ721" s="416"/>
      <c r="NRK721" s="416"/>
      <c r="NRL721" s="416"/>
      <c r="NRM721" s="416"/>
      <c r="NRN721" s="416"/>
      <c r="NRO721" s="416"/>
      <c r="NRP721" s="416"/>
      <c r="NRQ721" s="416"/>
      <c r="NRR721" s="416"/>
      <c r="NRS721" s="416"/>
      <c r="NRT721" s="416"/>
      <c r="NRU721" s="416"/>
      <c r="NRV721" s="416"/>
      <c r="NRW721" s="416"/>
      <c r="NRX721" s="416"/>
      <c r="NRY721" s="416"/>
      <c r="NRZ721" s="417"/>
      <c r="NSA721" s="417"/>
      <c r="NSB721" s="417"/>
      <c r="NSC721" s="417"/>
      <c r="NSD721" s="417"/>
      <c r="NSE721" s="417"/>
      <c r="NSF721" s="417"/>
      <c r="NSG721" s="417"/>
      <c r="NSH721" s="417"/>
      <c r="NSI721" s="417"/>
      <c r="NSJ721" s="417"/>
      <c r="NSK721" s="417"/>
      <c r="NSL721" s="417"/>
      <c r="NSM721" s="417"/>
      <c r="NSN721" s="417"/>
      <c r="NSO721" s="417"/>
      <c r="NSP721" s="417"/>
      <c r="NSQ721" s="417"/>
      <c r="NSR721" s="417"/>
      <c r="NSS721" s="417"/>
      <c r="NST721" s="417"/>
      <c r="NSU721" s="417"/>
      <c r="NSV721" s="417"/>
      <c r="NSW721" s="417"/>
      <c r="NSX721" s="418"/>
      <c r="NSY721" s="418"/>
      <c r="NSZ721" s="418"/>
      <c r="NTA721" s="418"/>
      <c r="NTB721" s="418"/>
      <c r="NTC721" s="417"/>
      <c r="NTD721" s="417"/>
      <c r="NTE721" s="418"/>
      <c r="NTF721" s="418"/>
      <c r="NTG721" s="417"/>
      <c r="NTH721" s="417"/>
      <c r="NTI721" s="418"/>
      <c r="NTJ721" s="418"/>
      <c r="NTK721" s="417"/>
      <c r="NTL721" s="417"/>
      <c r="NTM721" s="417"/>
      <c r="NTN721" s="417"/>
      <c r="NTO721" s="417"/>
      <c r="NTP721" s="417"/>
      <c r="NTQ721" s="417"/>
      <c r="NTR721" s="418"/>
      <c r="NTS721" s="418"/>
      <c r="NTT721" s="417"/>
      <c r="NTU721" s="417"/>
      <c r="NTV721" s="418"/>
      <c r="NTW721" s="418"/>
      <c r="NTX721" s="417"/>
      <c r="NTY721" s="417"/>
      <c r="NTZ721" s="417"/>
      <c r="NUA721" s="417"/>
      <c r="NUB721" s="417"/>
      <c r="NUC721" s="411"/>
      <c r="NUD721" s="443"/>
      <c r="NUE721" s="417"/>
      <c r="NUF721" s="417"/>
      <c r="NUG721" s="417"/>
      <c r="NUH721" s="417"/>
      <c r="NUI721" s="417"/>
      <c r="NUJ721" s="417"/>
      <c r="NUK721" s="417"/>
      <c r="NUL721" s="416"/>
      <c r="NUM721" s="416"/>
      <c r="NUN721" s="416"/>
      <c r="NUO721" s="416"/>
      <c r="NUP721" s="416"/>
      <c r="NUQ721" s="416"/>
      <c r="NUR721" s="416"/>
      <c r="NUS721" s="416"/>
      <c r="NUT721" s="416"/>
      <c r="NUU721" s="416"/>
      <c r="NUV721" s="416"/>
      <c r="NUW721" s="416"/>
      <c r="NUX721" s="416"/>
      <c r="NUY721" s="416"/>
      <c r="NUZ721" s="416"/>
      <c r="NVA721" s="416"/>
      <c r="NVB721" s="416"/>
      <c r="NVC721" s="416"/>
      <c r="NVD721" s="416"/>
      <c r="NVE721" s="416"/>
      <c r="NVF721" s="416"/>
      <c r="NVG721" s="416"/>
      <c r="NVH721" s="416"/>
      <c r="NVI721" s="416"/>
      <c r="NVJ721" s="416"/>
      <c r="NVK721" s="416"/>
      <c r="NVL721" s="416"/>
      <c r="NVM721" s="416"/>
      <c r="NVN721" s="416"/>
      <c r="NVO721" s="416"/>
      <c r="NVP721" s="416"/>
      <c r="NVQ721" s="416"/>
      <c r="NVR721" s="416"/>
      <c r="NVS721" s="416"/>
      <c r="NVT721" s="416"/>
      <c r="NVU721" s="416"/>
      <c r="NVV721" s="416"/>
      <c r="NVW721" s="416"/>
      <c r="NVX721" s="416"/>
      <c r="NVY721" s="416"/>
      <c r="NVZ721" s="416"/>
      <c r="NWA721" s="416"/>
      <c r="NWB721" s="416"/>
      <c r="NWC721" s="416"/>
      <c r="NWD721" s="417"/>
      <c r="NWE721" s="417"/>
      <c r="NWF721" s="417"/>
      <c r="NWG721" s="417"/>
      <c r="NWH721" s="417"/>
      <c r="NWI721" s="417"/>
      <c r="NWJ721" s="417"/>
      <c r="NWK721" s="417"/>
      <c r="NWL721" s="417"/>
      <c r="NWM721" s="417"/>
      <c r="NWN721" s="417"/>
      <c r="NWO721" s="417"/>
      <c r="NWP721" s="417"/>
      <c r="NWQ721" s="417"/>
      <c r="NWR721" s="417"/>
      <c r="NWS721" s="417"/>
      <c r="NWT721" s="417"/>
      <c r="NWU721" s="417"/>
      <c r="NWV721" s="417"/>
      <c r="NWW721" s="417"/>
      <c r="NWX721" s="417"/>
      <c r="NWY721" s="417"/>
      <c r="NWZ721" s="417"/>
      <c r="NXA721" s="417"/>
      <c r="NXB721" s="418"/>
      <c r="NXC721" s="418"/>
      <c r="NXD721" s="418"/>
      <c r="NXE721" s="418"/>
      <c r="NXF721" s="418"/>
      <c r="NXG721" s="417"/>
      <c r="NXH721" s="417"/>
      <c r="NXI721" s="418"/>
      <c r="NXJ721" s="418"/>
      <c r="NXK721" s="417"/>
      <c r="NXL721" s="417"/>
      <c r="NXM721" s="418"/>
      <c r="NXN721" s="418"/>
      <c r="NXO721" s="417"/>
      <c r="NXP721" s="417"/>
      <c r="NXQ721" s="417"/>
      <c r="NXR721" s="417"/>
      <c r="NXS721" s="417"/>
      <c r="NXT721" s="417"/>
      <c r="NXU721" s="417"/>
      <c r="NXV721" s="418"/>
      <c r="NXW721" s="418"/>
      <c r="NXX721" s="417"/>
      <c r="NXY721" s="417"/>
      <c r="NXZ721" s="418"/>
      <c r="NYA721" s="418"/>
      <c r="NYB721" s="417"/>
      <c r="NYC721" s="417"/>
      <c r="NYD721" s="417"/>
      <c r="NYE721" s="417"/>
      <c r="NYF721" s="417"/>
      <c r="NYG721" s="411"/>
      <c r="NYH721" s="443"/>
      <c r="NYI721" s="417"/>
      <c r="NYJ721" s="417"/>
      <c r="NYK721" s="417"/>
      <c r="NYL721" s="417"/>
      <c r="NYM721" s="417"/>
      <c r="NYN721" s="417"/>
      <c r="NYO721" s="417"/>
      <c r="NYP721" s="416"/>
      <c r="NYQ721" s="416"/>
      <c r="NYR721" s="416"/>
      <c r="NYS721" s="416"/>
      <c r="NYT721" s="416"/>
      <c r="NYU721" s="416"/>
      <c r="NYV721" s="416"/>
      <c r="NYW721" s="416"/>
      <c r="NYX721" s="416"/>
      <c r="NYY721" s="416"/>
      <c r="NYZ721" s="416"/>
      <c r="NZA721" s="416"/>
      <c r="NZB721" s="416"/>
      <c r="NZC721" s="416"/>
      <c r="NZD721" s="416"/>
      <c r="NZE721" s="416"/>
      <c r="NZF721" s="416"/>
      <c r="NZG721" s="416"/>
      <c r="NZH721" s="416"/>
      <c r="NZI721" s="416"/>
      <c r="NZJ721" s="416"/>
      <c r="NZK721" s="416"/>
      <c r="NZL721" s="416"/>
      <c r="NZM721" s="416"/>
      <c r="NZN721" s="416"/>
      <c r="NZO721" s="416"/>
      <c r="NZP721" s="416"/>
      <c r="NZQ721" s="416"/>
      <c r="NZR721" s="416"/>
      <c r="NZS721" s="416"/>
      <c r="NZT721" s="416"/>
      <c r="NZU721" s="416"/>
      <c r="NZV721" s="416"/>
      <c r="NZW721" s="416"/>
      <c r="NZX721" s="416"/>
      <c r="NZY721" s="416"/>
      <c r="NZZ721" s="416"/>
      <c r="OAA721" s="416"/>
      <c r="OAB721" s="416"/>
      <c r="OAC721" s="416"/>
      <c r="OAD721" s="416"/>
      <c r="OAE721" s="416"/>
      <c r="OAF721" s="416"/>
      <c r="OAG721" s="416"/>
      <c r="OAH721" s="417"/>
      <c r="OAI721" s="417"/>
      <c r="OAJ721" s="417"/>
      <c r="OAK721" s="417"/>
      <c r="OAL721" s="417"/>
      <c r="OAM721" s="417"/>
      <c r="OAN721" s="417"/>
      <c r="OAO721" s="417"/>
      <c r="OAP721" s="417"/>
      <c r="OAQ721" s="417"/>
      <c r="OAR721" s="417"/>
      <c r="OAS721" s="417"/>
      <c r="OAT721" s="417"/>
      <c r="OAU721" s="417"/>
      <c r="OAV721" s="417"/>
      <c r="OAW721" s="417"/>
      <c r="OAX721" s="417"/>
      <c r="OAY721" s="417"/>
      <c r="OAZ721" s="417"/>
      <c r="OBA721" s="417"/>
      <c r="OBB721" s="417"/>
      <c r="OBC721" s="417"/>
      <c r="OBD721" s="417"/>
      <c r="OBE721" s="417"/>
      <c r="OBF721" s="418"/>
      <c r="OBG721" s="418"/>
      <c r="OBH721" s="418"/>
      <c r="OBI721" s="418"/>
      <c r="OBJ721" s="418"/>
      <c r="OBK721" s="417"/>
      <c r="OBL721" s="417"/>
      <c r="OBM721" s="418"/>
      <c r="OBN721" s="418"/>
      <c r="OBO721" s="417"/>
      <c r="OBP721" s="417"/>
      <c r="OBQ721" s="418"/>
      <c r="OBR721" s="418"/>
      <c r="OBS721" s="417"/>
      <c r="OBT721" s="417"/>
      <c r="OBU721" s="417"/>
      <c r="OBV721" s="417"/>
      <c r="OBW721" s="417"/>
      <c r="OBX721" s="417"/>
      <c r="OBY721" s="417"/>
      <c r="OBZ721" s="418"/>
      <c r="OCA721" s="418"/>
      <c r="OCB721" s="417"/>
      <c r="OCC721" s="417"/>
      <c r="OCD721" s="418"/>
      <c r="OCE721" s="418"/>
      <c r="OCF721" s="417"/>
      <c r="OCG721" s="417"/>
      <c r="OCH721" s="417"/>
      <c r="OCI721" s="417"/>
      <c r="OCJ721" s="417"/>
      <c r="OCK721" s="411"/>
      <c r="OCL721" s="443"/>
      <c r="OCM721" s="417"/>
      <c r="OCN721" s="417"/>
      <c r="OCO721" s="417"/>
      <c r="OCP721" s="417"/>
      <c r="OCQ721" s="417"/>
      <c r="OCR721" s="417"/>
      <c r="OCS721" s="417"/>
      <c r="OCT721" s="416"/>
      <c r="OCU721" s="416"/>
      <c r="OCV721" s="416"/>
      <c r="OCW721" s="416"/>
      <c r="OCX721" s="416"/>
      <c r="OCY721" s="416"/>
      <c r="OCZ721" s="416"/>
      <c r="ODA721" s="416"/>
      <c r="ODB721" s="416"/>
      <c r="ODC721" s="416"/>
      <c r="ODD721" s="416"/>
      <c r="ODE721" s="416"/>
      <c r="ODF721" s="416"/>
      <c r="ODG721" s="416"/>
      <c r="ODH721" s="416"/>
      <c r="ODI721" s="416"/>
      <c r="ODJ721" s="416"/>
      <c r="ODK721" s="416"/>
      <c r="ODL721" s="416"/>
      <c r="ODM721" s="416"/>
      <c r="ODN721" s="416"/>
      <c r="ODO721" s="416"/>
      <c r="ODP721" s="416"/>
      <c r="ODQ721" s="416"/>
      <c r="ODR721" s="416"/>
      <c r="ODS721" s="416"/>
      <c r="ODT721" s="416"/>
      <c r="ODU721" s="416"/>
      <c r="ODV721" s="416"/>
      <c r="ODW721" s="416"/>
      <c r="ODX721" s="416"/>
      <c r="ODY721" s="416"/>
      <c r="ODZ721" s="416"/>
      <c r="OEA721" s="416"/>
      <c r="OEB721" s="416"/>
      <c r="OEC721" s="416"/>
      <c r="OED721" s="416"/>
      <c r="OEE721" s="416"/>
      <c r="OEF721" s="416"/>
      <c r="OEG721" s="416"/>
      <c r="OEH721" s="416"/>
      <c r="OEI721" s="416"/>
      <c r="OEJ721" s="416"/>
      <c r="OEK721" s="416"/>
      <c r="OEL721" s="417"/>
      <c r="OEM721" s="417"/>
      <c r="OEN721" s="417"/>
      <c r="OEO721" s="417"/>
      <c r="OEP721" s="417"/>
      <c r="OEQ721" s="417"/>
      <c r="OER721" s="417"/>
      <c r="OES721" s="417"/>
      <c r="OET721" s="417"/>
      <c r="OEU721" s="417"/>
      <c r="OEV721" s="417"/>
      <c r="OEW721" s="417"/>
      <c r="OEX721" s="417"/>
      <c r="OEY721" s="417"/>
      <c r="OEZ721" s="417"/>
      <c r="OFA721" s="417"/>
      <c r="OFB721" s="417"/>
      <c r="OFC721" s="417"/>
      <c r="OFD721" s="417"/>
      <c r="OFE721" s="417"/>
      <c r="OFF721" s="417"/>
      <c r="OFG721" s="417"/>
      <c r="OFH721" s="417"/>
      <c r="OFI721" s="417"/>
      <c r="OFJ721" s="418"/>
      <c r="OFK721" s="418"/>
      <c r="OFL721" s="418"/>
      <c r="OFM721" s="418"/>
      <c r="OFN721" s="418"/>
      <c r="OFO721" s="417"/>
      <c r="OFP721" s="417"/>
      <c r="OFQ721" s="418"/>
      <c r="OFR721" s="418"/>
      <c r="OFS721" s="417"/>
      <c r="OFT721" s="417"/>
      <c r="OFU721" s="418"/>
      <c r="OFV721" s="418"/>
      <c r="OFW721" s="417"/>
      <c r="OFX721" s="417"/>
      <c r="OFY721" s="417"/>
      <c r="OFZ721" s="417"/>
      <c r="OGA721" s="417"/>
      <c r="OGB721" s="417"/>
      <c r="OGC721" s="417"/>
      <c r="OGD721" s="418"/>
      <c r="OGE721" s="418"/>
      <c r="OGF721" s="417"/>
      <c r="OGG721" s="417"/>
      <c r="OGH721" s="418"/>
      <c r="OGI721" s="418"/>
      <c r="OGJ721" s="417"/>
      <c r="OGK721" s="417"/>
      <c r="OGL721" s="417"/>
      <c r="OGM721" s="417"/>
      <c r="OGN721" s="417"/>
      <c r="OGO721" s="411"/>
      <c r="OGP721" s="443"/>
      <c r="OGQ721" s="417"/>
      <c r="OGR721" s="417"/>
      <c r="OGS721" s="417"/>
      <c r="OGT721" s="417"/>
      <c r="OGU721" s="417"/>
      <c r="OGV721" s="417"/>
      <c r="OGW721" s="417"/>
      <c r="OGX721" s="416"/>
      <c r="OGY721" s="416"/>
      <c r="OGZ721" s="416"/>
      <c r="OHA721" s="416"/>
      <c r="OHB721" s="416"/>
      <c r="OHC721" s="416"/>
      <c r="OHD721" s="416"/>
      <c r="OHE721" s="416"/>
      <c r="OHF721" s="416"/>
      <c r="OHG721" s="416"/>
      <c r="OHH721" s="416"/>
      <c r="OHI721" s="416"/>
      <c r="OHJ721" s="416"/>
      <c r="OHK721" s="416"/>
      <c r="OHL721" s="416"/>
      <c r="OHM721" s="416"/>
      <c r="OHN721" s="416"/>
      <c r="OHO721" s="416"/>
      <c r="OHP721" s="416"/>
      <c r="OHQ721" s="416"/>
      <c r="OHR721" s="416"/>
      <c r="OHS721" s="416"/>
      <c r="OHT721" s="416"/>
      <c r="OHU721" s="416"/>
      <c r="OHV721" s="416"/>
      <c r="OHW721" s="416"/>
      <c r="OHX721" s="416"/>
      <c r="OHY721" s="416"/>
      <c r="OHZ721" s="416"/>
      <c r="OIA721" s="416"/>
      <c r="OIB721" s="416"/>
      <c r="OIC721" s="416"/>
      <c r="OID721" s="416"/>
      <c r="OIE721" s="416"/>
      <c r="OIF721" s="416"/>
      <c r="OIG721" s="416"/>
      <c r="OIH721" s="416"/>
      <c r="OII721" s="416"/>
      <c r="OIJ721" s="416"/>
      <c r="OIK721" s="416"/>
      <c r="OIL721" s="416"/>
      <c r="OIM721" s="416"/>
      <c r="OIN721" s="416"/>
      <c r="OIO721" s="416"/>
      <c r="OIP721" s="417"/>
      <c r="OIQ721" s="417"/>
      <c r="OIR721" s="417"/>
      <c r="OIS721" s="417"/>
      <c r="OIT721" s="417"/>
      <c r="OIU721" s="417"/>
      <c r="OIV721" s="417"/>
      <c r="OIW721" s="417"/>
      <c r="OIX721" s="417"/>
      <c r="OIY721" s="417"/>
      <c r="OIZ721" s="417"/>
      <c r="OJA721" s="417"/>
      <c r="OJB721" s="417"/>
      <c r="OJC721" s="417"/>
      <c r="OJD721" s="417"/>
      <c r="OJE721" s="417"/>
      <c r="OJF721" s="417"/>
      <c r="OJG721" s="417"/>
      <c r="OJH721" s="417"/>
      <c r="OJI721" s="417"/>
      <c r="OJJ721" s="417"/>
      <c r="OJK721" s="417"/>
      <c r="OJL721" s="417"/>
      <c r="OJM721" s="417"/>
      <c r="OJN721" s="418"/>
      <c r="OJO721" s="418"/>
      <c r="OJP721" s="418"/>
      <c r="OJQ721" s="418"/>
      <c r="OJR721" s="418"/>
      <c r="OJS721" s="417"/>
      <c r="OJT721" s="417"/>
      <c r="OJU721" s="418"/>
      <c r="OJV721" s="418"/>
      <c r="OJW721" s="417"/>
      <c r="OJX721" s="417"/>
      <c r="OJY721" s="418"/>
      <c r="OJZ721" s="418"/>
      <c r="OKA721" s="417"/>
      <c r="OKB721" s="417"/>
      <c r="OKC721" s="417"/>
      <c r="OKD721" s="417"/>
      <c r="OKE721" s="417"/>
      <c r="OKF721" s="417"/>
      <c r="OKG721" s="417"/>
      <c r="OKH721" s="418"/>
      <c r="OKI721" s="418"/>
      <c r="OKJ721" s="417"/>
      <c r="OKK721" s="417"/>
      <c r="OKL721" s="418"/>
      <c r="OKM721" s="418"/>
      <c r="OKN721" s="417"/>
      <c r="OKO721" s="417"/>
      <c r="OKP721" s="417"/>
      <c r="OKQ721" s="417"/>
      <c r="OKR721" s="417"/>
      <c r="OKS721" s="411"/>
      <c r="OKT721" s="443"/>
      <c r="OKU721" s="417"/>
      <c r="OKV721" s="417"/>
      <c r="OKW721" s="417"/>
      <c r="OKX721" s="417"/>
      <c r="OKY721" s="417"/>
      <c r="OKZ721" s="417"/>
      <c r="OLA721" s="417"/>
      <c r="OLB721" s="416"/>
      <c r="OLC721" s="416"/>
      <c r="OLD721" s="416"/>
      <c r="OLE721" s="416"/>
      <c r="OLF721" s="416"/>
      <c r="OLG721" s="416"/>
      <c r="OLH721" s="416"/>
      <c r="OLI721" s="416"/>
      <c r="OLJ721" s="416"/>
      <c r="OLK721" s="416"/>
      <c r="OLL721" s="416"/>
      <c r="OLM721" s="416"/>
      <c r="OLN721" s="416"/>
      <c r="OLO721" s="416"/>
      <c r="OLP721" s="416"/>
      <c r="OLQ721" s="416"/>
      <c r="OLR721" s="416"/>
      <c r="OLS721" s="416"/>
      <c r="OLT721" s="416"/>
      <c r="OLU721" s="416"/>
      <c r="OLV721" s="416"/>
      <c r="OLW721" s="416"/>
      <c r="OLX721" s="416"/>
      <c r="OLY721" s="416"/>
      <c r="OLZ721" s="416"/>
      <c r="OMA721" s="416"/>
      <c r="OMB721" s="416"/>
      <c r="OMC721" s="416"/>
      <c r="OMD721" s="416"/>
      <c r="OME721" s="416"/>
      <c r="OMF721" s="416"/>
      <c r="OMG721" s="416"/>
      <c r="OMH721" s="416"/>
      <c r="OMI721" s="416"/>
      <c r="OMJ721" s="416"/>
      <c r="OMK721" s="416"/>
      <c r="OML721" s="416"/>
      <c r="OMM721" s="416"/>
      <c r="OMN721" s="416"/>
      <c r="OMO721" s="416"/>
      <c r="OMP721" s="416"/>
      <c r="OMQ721" s="416"/>
      <c r="OMR721" s="416"/>
      <c r="OMS721" s="416"/>
      <c r="OMT721" s="417"/>
      <c r="OMU721" s="417"/>
      <c r="OMV721" s="417"/>
      <c r="OMW721" s="417"/>
      <c r="OMX721" s="417"/>
      <c r="OMY721" s="417"/>
      <c r="OMZ721" s="417"/>
      <c r="ONA721" s="417"/>
      <c r="ONB721" s="417"/>
      <c r="ONC721" s="417"/>
      <c r="OND721" s="417"/>
      <c r="ONE721" s="417"/>
      <c r="ONF721" s="417"/>
      <c r="ONG721" s="417"/>
      <c r="ONH721" s="417"/>
      <c r="ONI721" s="417"/>
      <c r="ONJ721" s="417"/>
      <c r="ONK721" s="417"/>
      <c r="ONL721" s="417"/>
      <c r="ONM721" s="417"/>
      <c r="ONN721" s="417"/>
      <c r="ONO721" s="417"/>
      <c r="ONP721" s="417"/>
      <c r="ONQ721" s="417"/>
      <c r="ONR721" s="418"/>
      <c r="ONS721" s="418"/>
      <c r="ONT721" s="418"/>
      <c r="ONU721" s="418"/>
      <c r="ONV721" s="418"/>
      <c r="ONW721" s="417"/>
      <c r="ONX721" s="417"/>
      <c r="ONY721" s="418"/>
      <c r="ONZ721" s="418"/>
      <c r="OOA721" s="417"/>
      <c r="OOB721" s="417"/>
      <c r="OOC721" s="418"/>
      <c r="OOD721" s="418"/>
      <c r="OOE721" s="417"/>
      <c r="OOF721" s="417"/>
      <c r="OOG721" s="417"/>
      <c r="OOH721" s="417"/>
      <c r="OOI721" s="417"/>
      <c r="OOJ721" s="417"/>
      <c r="OOK721" s="417"/>
      <c r="OOL721" s="418"/>
      <c r="OOM721" s="418"/>
      <c r="OON721" s="417"/>
      <c r="OOO721" s="417"/>
      <c r="OOP721" s="418"/>
      <c r="OOQ721" s="418"/>
      <c r="OOR721" s="417"/>
      <c r="OOS721" s="417"/>
      <c r="OOT721" s="417"/>
      <c r="OOU721" s="417"/>
      <c r="OOV721" s="417"/>
      <c r="OOW721" s="411"/>
      <c r="OOX721" s="443"/>
      <c r="OOY721" s="417"/>
      <c r="OOZ721" s="417"/>
      <c r="OPA721" s="417"/>
      <c r="OPB721" s="417"/>
      <c r="OPC721" s="417"/>
      <c r="OPD721" s="417"/>
      <c r="OPE721" s="417"/>
      <c r="OPF721" s="416"/>
      <c r="OPG721" s="416"/>
      <c r="OPH721" s="416"/>
      <c r="OPI721" s="416"/>
      <c r="OPJ721" s="416"/>
      <c r="OPK721" s="416"/>
      <c r="OPL721" s="416"/>
      <c r="OPM721" s="416"/>
      <c r="OPN721" s="416"/>
      <c r="OPO721" s="416"/>
      <c r="OPP721" s="416"/>
      <c r="OPQ721" s="416"/>
      <c r="OPR721" s="416"/>
      <c r="OPS721" s="416"/>
      <c r="OPT721" s="416"/>
      <c r="OPU721" s="416"/>
      <c r="OPV721" s="416"/>
      <c r="OPW721" s="416"/>
      <c r="OPX721" s="416"/>
      <c r="OPY721" s="416"/>
      <c r="OPZ721" s="416"/>
      <c r="OQA721" s="416"/>
      <c r="OQB721" s="416"/>
      <c r="OQC721" s="416"/>
      <c r="OQD721" s="416"/>
      <c r="OQE721" s="416"/>
      <c r="OQF721" s="416"/>
      <c r="OQG721" s="416"/>
      <c r="OQH721" s="416"/>
      <c r="OQI721" s="416"/>
      <c r="OQJ721" s="416"/>
      <c r="OQK721" s="416"/>
      <c r="OQL721" s="416"/>
      <c r="OQM721" s="416"/>
      <c r="OQN721" s="416"/>
      <c r="OQO721" s="416"/>
      <c r="OQP721" s="416"/>
      <c r="OQQ721" s="416"/>
      <c r="OQR721" s="416"/>
      <c r="OQS721" s="416"/>
      <c r="OQT721" s="416"/>
      <c r="OQU721" s="416"/>
      <c r="OQV721" s="416"/>
      <c r="OQW721" s="416"/>
      <c r="OQX721" s="417"/>
      <c r="OQY721" s="417"/>
      <c r="OQZ721" s="417"/>
      <c r="ORA721" s="417"/>
      <c r="ORB721" s="417"/>
      <c r="ORC721" s="417"/>
      <c r="ORD721" s="417"/>
      <c r="ORE721" s="417"/>
      <c r="ORF721" s="417"/>
      <c r="ORG721" s="417"/>
      <c r="ORH721" s="417"/>
      <c r="ORI721" s="417"/>
      <c r="ORJ721" s="417"/>
      <c r="ORK721" s="417"/>
      <c r="ORL721" s="417"/>
      <c r="ORM721" s="417"/>
      <c r="ORN721" s="417"/>
      <c r="ORO721" s="417"/>
      <c r="ORP721" s="417"/>
      <c r="ORQ721" s="417"/>
      <c r="ORR721" s="417"/>
      <c r="ORS721" s="417"/>
      <c r="ORT721" s="417"/>
      <c r="ORU721" s="417"/>
      <c r="ORV721" s="418"/>
      <c r="ORW721" s="418"/>
      <c r="ORX721" s="418"/>
      <c r="ORY721" s="418"/>
      <c r="ORZ721" s="418"/>
      <c r="OSA721" s="417"/>
      <c r="OSB721" s="417"/>
      <c r="OSC721" s="418"/>
      <c r="OSD721" s="418"/>
      <c r="OSE721" s="417"/>
      <c r="OSF721" s="417"/>
      <c r="OSG721" s="418"/>
      <c r="OSH721" s="418"/>
      <c r="OSI721" s="417"/>
      <c r="OSJ721" s="417"/>
      <c r="OSK721" s="417"/>
      <c r="OSL721" s="417"/>
      <c r="OSM721" s="417"/>
      <c r="OSN721" s="417"/>
      <c r="OSO721" s="417"/>
      <c r="OSP721" s="418"/>
      <c r="OSQ721" s="418"/>
      <c r="OSR721" s="417"/>
      <c r="OSS721" s="417"/>
      <c r="OST721" s="418"/>
      <c r="OSU721" s="418"/>
      <c r="OSV721" s="417"/>
      <c r="OSW721" s="417"/>
      <c r="OSX721" s="417"/>
      <c r="OSY721" s="417"/>
      <c r="OSZ721" s="417"/>
      <c r="OTA721" s="411"/>
      <c r="OTB721" s="443"/>
      <c r="OTC721" s="417"/>
      <c r="OTD721" s="417"/>
      <c r="OTE721" s="417"/>
      <c r="OTF721" s="417"/>
      <c r="OTG721" s="417"/>
      <c r="OTH721" s="417"/>
      <c r="OTI721" s="417"/>
      <c r="OTJ721" s="416"/>
      <c r="OTK721" s="416"/>
      <c r="OTL721" s="416"/>
      <c r="OTM721" s="416"/>
      <c r="OTN721" s="416"/>
      <c r="OTO721" s="416"/>
      <c r="OTP721" s="416"/>
      <c r="OTQ721" s="416"/>
      <c r="OTR721" s="416"/>
      <c r="OTS721" s="416"/>
      <c r="OTT721" s="416"/>
      <c r="OTU721" s="416"/>
      <c r="OTV721" s="416"/>
      <c r="OTW721" s="416"/>
      <c r="OTX721" s="416"/>
      <c r="OTY721" s="416"/>
      <c r="OTZ721" s="416"/>
      <c r="OUA721" s="416"/>
      <c r="OUB721" s="416"/>
      <c r="OUC721" s="416"/>
      <c r="OUD721" s="416"/>
      <c r="OUE721" s="416"/>
      <c r="OUF721" s="416"/>
      <c r="OUG721" s="416"/>
      <c r="OUH721" s="416"/>
      <c r="OUI721" s="416"/>
      <c r="OUJ721" s="416"/>
      <c r="OUK721" s="416"/>
      <c r="OUL721" s="416"/>
      <c r="OUM721" s="416"/>
      <c r="OUN721" s="416"/>
      <c r="OUO721" s="416"/>
      <c r="OUP721" s="416"/>
      <c r="OUQ721" s="416"/>
      <c r="OUR721" s="416"/>
      <c r="OUS721" s="416"/>
      <c r="OUT721" s="416"/>
      <c r="OUU721" s="416"/>
      <c r="OUV721" s="416"/>
      <c r="OUW721" s="416"/>
      <c r="OUX721" s="416"/>
      <c r="OUY721" s="416"/>
      <c r="OUZ721" s="416"/>
      <c r="OVA721" s="416"/>
      <c r="OVB721" s="417"/>
      <c r="OVC721" s="417"/>
      <c r="OVD721" s="417"/>
      <c r="OVE721" s="417"/>
      <c r="OVF721" s="417"/>
      <c r="OVG721" s="417"/>
      <c r="OVH721" s="417"/>
      <c r="OVI721" s="417"/>
      <c r="OVJ721" s="417"/>
      <c r="OVK721" s="417"/>
      <c r="OVL721" s="417"/>
      <c r="OVM721" s="417"/>
      <c r="OVN721" s="417"/>
      <c r="OVO721" s="417"/>
      <c r="OVP721" s="417"/>
      <c r="OVQ721" s="417"/>
      <c r="OVR721" s="417"/>
      <c r="OVS721" s="417"/>
      <c r="OVT721" s="417"/>
      <c r="OVU721" s="417"/>
      <c r="OVV721" s="417"/>
      <c r="OVW721" s="417"/>
      <c r="OVX721" s="417"/>
      <c r="OVY721" s="417"/>
      <c r="OVZ721" s="418"/>
      <c r="OWA721" s="418"/>
      <c r="OWB721" s="418"/>
      <c r="OWC721" s="418"/>
      <c r="OWD721" s="418"/>
      <c r="OWE721" s="417"/>
      <c r="OWF721" s="417"/>
      <c r="OWG721" s="418"/>
      <c r="OWH721" s="418"/>
      <c r="OWI721" s="417"/>
      <c r="OWJ721" s="417"/>
      <c r="OWK721" s="418"/>
      <c r="OWL721" s="418"/>
      <c r="OWM721" s="417"/>
      <c r="OWN721" s="417"/>
      <c r="OWO721" s="417"/>
      <c r="OWP721" s="417"/>
      <c r="OWQ721" s="417"/>
      <c r="OWR721" s="417"/>
      <c r="OWS721" s="417"/>
      <c r="OWT721" s="418"/>
      <c r="OWU721" s="418"/>
      <c r="OWV721" s="417"/>
      <c r="OWW721" s="417"/>
      <c r="OWX721" s="418"/>
      <c r="OWY721" s="418"/>
      <c r="OWZ721" s="417"/>
      <c r="OXA721" s="417"/>
      <c r="OXB721" s="417"/>
      <c r="OXC721" s="417"/>
      <c r="OXD721" s="417"/>
      <c r="OXE721" s="411"/>
      <c r="OXF721" s="443"/>
      <c r="OXG721" s="417"/>
      <c r="OXH721" s="417"/>
      <c r="OXI721" s="417"/>
      <c r="OXJ721" s="417"/>
      <c r="OXK721" s="417"/>
      <c r="OXL721" s="417"/>
      <c r="OXM721" s="417"/>
      <c r="OXN721" s="416"/>
      <c r="OXO721" s="416"/>
      <c r="OXP721" s="416"/>
      <c r="OXQ721" s="416"/>
      <c r="OXR721" s="416"/>
      <c r="OXS721" s="416"/>
      <c r="OXT721" s="416"/>
      <c r="OXU721" s="416"/>
      <c r="OXV721" s="416"/>
      <c r="OXW721" s="416"/>
      <c r="OXX721" s="416"/>
      <c r="OXY721" s="416"/>
      <c r="OXZ721" s="416"/>
      <c r="OYA721" s="416"/>
      <c r="OYB721" s="416"/>
      <c r="OYC721" s="416"/>
      <c r="OYD721" s="416"/>
      <c r="OYE721" s="416"/>
      <c r="OYF721" s="416"/>
      <c r="OYG721" s="416"/>
      <c r="OYH721" s="416"/>
      <c r="OYI721" s="416"/>
      <c r="OYJ721" s="416"/>
      <c r="OYK721" s="416"/>
      <c r="OYL721" s="416"/>
      <c r="OYM721" s="416"/>
      <c r="OYN721" s="416"/>
      <c r="OYO721" s="416"/>
      <c r="OYP721" s="416"/>
      <c r="OYQ721" s="416"/>
      <c r="OYR721" s="416"/>
      <c r="OYS721" s="416"/>
      <c r="OYT721" s="416"/>
      <c r="OYU721" s="416"/>
      <c r="OYV721" s="416"/>
      <c r="OYW721" s="416"/>
      <c r="OYX721" s="416"/>
      <c r="OYY721" s="416"/>
      <c r="OYZ721" s="416"/>
      <c r="OZA721" s="416"/>
      <c r="OZB721" s="416"/>
      <c r="OZC721" s="416"/>
      <c r="OZD721" s="416"/>
      <c r="OZE721" s="416"/>
      <c r="OZF721" s="417"/>
      <c r="OZG721" s="417"/>
      <c r="OZH721" s="417"/>
      <c r="OZI721" s="417"/>
      <c r="OZJ721" s="417"/>
      <c r="OZK721" s="417"/>
      <c r="OZL721" s="417"/>
      <c r="OZM721" s="417"/>
      <c r="OZN721" s="417"/>
      <c r="OZO721" s="417"/>
      <c r="OZP721" s="417"/>
      <c r="OZQ721" s="417"/>
      <c r="OZR721" s="417"/>
      <c r="OZS721" s="417"/>
      <c r="OZT721" s="417"/>
      <c r="OZU721" s="417"/>
      <c r="OZV721" s="417"/>
      <c r="OZW721" s="417"/>
      <c r="OZX721" s="417"/>
      <c r="OZY721" s="417"/>
      <c r="OZZ721" s="417"/>
      <c r="PAA721" s="417"/>
      <c r="PAB721" s="417"/>
      <c r="PAC721" s="417"/>
      <c r="PAD721" s="418"/>
      <c r="PAE721" s="418"/>
      <c r="PAF721" s="418"/>
      <c r="PAG721" s="418"/>
      <c r="PAH721" s="418"/>
      <c r="PAI721" s="417"/>
      <c r="PAJ721" s="417"/>
      <c r="PAK721" s="418"/>
      <c r="PAL721" s="418"/>
      <c r="PAM721" s="417"/>
      <c r="PAN721" s="417"/>
      <c r="PAO721" s="418"/>
      <c r="PAP721" s="418"/>
      <c r="PAQ721" s="417"/>
      <c r="PAR721" s="417"/>
      <c r="PAS721" s="417"/>
      <c r="PAT721" s="417"/>
      <c r="PAU721" s="417"/>
      <c r="PAV721" s="417"/>
      <c r="PAW721" s="417"/>
      <c r="PAX721" s="418"/>
      <c r="PAY721" s="418"/>
      <c r="PAZ721" s="417"/>
      <c r="PBA721" s="417"/>
      <c r="PBB721" s="418"/>
      <c r="PBC721" s="418"/>
      <c r="PBD721" s="417"/>
      <c r="PBE721" s="417"/>
      <c r="PBF721" s="417"/>
      <c r="PBG721" s="417"/>
      <c r="PBH721" s="417"/>
      <c r="PBI721" s="411"/>
      <c r="PBJ721" s="443"/>
      <c r="PBK721" s="417"/>
      <c r="PBL721" s="417"/>
      <c r="PBM721" s="417"/>
      <c r="PBN721" s="417"/>
      <c r="PBO721" s="417"/>
      <c r="PBP721" s="417"/>
      <c r="PBQ721" s="417"/>
      <c r="PBR721" s="416"/>
      <c r="PBS721" s="416"/>
      <c r="PBT721" s="416"/>
      <c r="PBU721" s="416"/>
      <c r="PBV721" s="416"/>
      <c r="PBW721" s="416"/>
      <c r="PBX721" s="416"/>
      <c r="PBY721" s="416"/>
      <c r="PBZ721" s="416"/>
      <c r="PCA721" s="416"/>
      <c r="PCB721" s="416"/>
      <c r="PCC721" s="416"/>
      <c r="PCD721" s="416"/>
      <c r="PCE721" s="416"/>
      <c r="PCF721" s="416"/>
      <c r="PCG721" s="416"/>
      <c r="PCH721" s="416"/>
      <c r="PCI721" s="416"/>
      <c r="PCJ721" s="416"/>
      <c r="PCK721" s="416"/>
      <c r="PCL721" s="416"/>
      <c r="PCM721" s="416"/>
      <c r="PCN721" s="416"/>
      <c r="PCO721" s="416"/>
      <c r="PCP721" s="416"/>
      <c r="PCQ721" s="416"/>
      <c r="PCR721" s="416"/>
      <c r="PCS721" s="416"/>
      <c r="PCT721" s="416"/>
      <c r="PCU721" s="416"/>
      <c r="PCV721" s="416"/>
      <c r="PCW721" s="416"/>
      <c r="PCX721" s="416"/>
      <c r="PCY721" s="416"/>
      <c r="PCZ721" s="416"/>
      <c r="PDA721" s="416"/>
      <c r="PDB721" s="416"/>
      <c r="PDC721" s="416"/>
      <c r="PDD721" s="416"/>
      <c r="PDE721" s="416"/>
      <c r="PDF721" s="416"/>
      <c r="PDG721" s="416"/>
      <c r="PDH721" s="416"/>
      <c r="PDI721" s="416"/>
      <c r="PDJ721" s="417"/>
      <c r="PDK721" s="417"/>
      <c r="PDL721" s="417"/>
      <c r="PDM721" s="417"/>
      <c r="PDN721" s="417"/>
      <c r="PDO721" s="417"/>
      <c r="PDP721" s="417"/>
      <c r="PDQ721" s="417"/>
      <c r="PDR721" s="417"/>
      <c r="PDS721" s="417"/>
      <c r="PDT721" s="417"/>
      <c r="PDU721" s="417"/>
      <c r="PDV721" s="417"/>
      <c r="PDW721" s="417"/>
      <c r="PDX721" s="417"/>
      <c r="PDY721" s="417"/>
      <c r="PDZ721" s="417"/>
      <c r="PEA721" s="417"/>
      <c r="PEB721" s="417"/>
      <c r="PEC721" s="417"/>
      <c r="PED721" s="417"/>
      <c r="PEE721" s="417"/>
      <c r="PEF721" s="417"/>
      <c r="PEG721" s="417"/>
      <c r="PEH721" s="418"/>
      <c r="PEI721" s="418"/>
      <c r="PEJ721" s="418"/>
      <c r="PEK721" s="418"/>
      <c r="PEL721" s="418"/>
      <c r="PEM721" s="417"/>
      <c r="PEN721" s="417"/>
      <c r="PEO721" s="418"/>
      <c r="PEP721" s="418"/>
      <c r="PEQ721" s="417"/>
      <c r="PER721" s="417"/>
      <c r="PES721" s="418"/>
      <c r="PET721" s="418"/>
      <c r="PEU721" s="417"/>
      <c r="PEV721" s="417"/>
      <c r="PEW721" s="417"/>
      <c r="PEX721" s="417"/>
      <c r="PEY721" s="417"/>
      <c r="PEZ721" s="417"/>
      <c r="PFA721" s="417"/>
      <c r="PFB721" s="418"/>
      <c r="PFC721" s="418"/>
      <c r="PFD721" s="417"/>
      <c r="PFE721" s="417"/>
      <c r="PFF721" s="418"/>
      <c r="PFG721" s="418"/>
      <c r="PFH721" s="417"/>
      <c r="PFI721" s="417"/>
      <c r="PFJ721" s="417"/>
      <c r="PFK721" s="417"/>
      <c r="PFL721" s="417"/>
      <c r="PFM721" s="411"/>
      <c r="PFN721" s="443"/>
      <c r="PFO721" s="417"/>
      <c r="PFP721" s="417"/>
      <c r="PFQ721" s="417"/>
      <c r="PFR721" s="417"/>
      <c r="PFS721" s="417"/>
      <c r="PFT721" s="417"/>
      <c r="PFU721" s="417"/>
      <c r="PFV721" s="416"/>
      <c r="PFW721" s="416"/>
      <c r="PFX721" s="416"/>
      <c r="PFY721" s="416"/>
      <c r="PFZ721" s="416"/>
      <c r="PGA721" s="416"/>
      <c r="PGB721" s="416"/>
      <c r="PGC721" s="416"/>
      <c r="PGD721" s="416"/>
      <c r="PGE721" s="416"/>
      <c r="PGF721" s="416"/>
      <c r="PGG721" s="416"/>
      <c r="PGH721" s="416"/>
      <c r="PGI721" s="416"/>
      <c r="PGJ721" s="416"/>
      <c r="PGK721" s="416"/>
      <c r="PGL721" s="416"/>
      <c r="PGM721" s="416"/>
      <c r="PGN721" s="416"/>
      <c r="PGO721" s="416"/>
      <c r="PGP721" s="416"/>
      <c r="PGQ721" s="416"/>
      <c r="PGR721" s="416"/>
      <c r="PGS721" s="416"/>
      <c r="PGT721" s="416"/>
      <c r="PGU721" s="416"/>
      <c r="PGV721" s="416"/>
      <c r="PGW721" s="416"/>
      <c r="PGX721" s="416"/>
      <c r="PGY721" s="416"/>
      <c r="PGZ721" s="416"/>
      <c r="PHA721" s="416"/>
      <c r="PHB721" s="416"/>
      <c r="PHC721" s="416"/>
      <c r="PHD721" s="416"/>
      <c r="PHE721" s="416"/>
      <c r="PHF721" s="416"/>
      <c r="PHG721" s="416"/>
      <c r="PHH721" s="416"/>
      <c r="PHI721" s="416"/>
      <c r="PHJ721" s="416"/>
      <c r="PHK721" s="416"/>
      <c r="PHL721" s="416"/>
      <c r="PHM721" s="416"/>
      <c r="PHN721" s="417"/>
      <c r="PHO721" s="417"/>
      <c r="PHP721" s="417"/>
      <c r="PHQ721" s="417"/>
      <c r="PHR721" s="417"/>
      <c r="PHS721" s="417"/>
      <c r="PHT721" s="417"/>
      <c r="PHU721" s="417"/>
      <c r="PHV721" s="417"/>
      <c r="PHW721" s="417"/>
      <c r="PHX721" s="417"/>
      <c r="PHY721" s="417"/>
      <c r="PHZ721" s="417"/>
      <c r="PIA721" s="417"/>
      <c r="PIB721" s="417"/>
      <c r="PIC721" s="417"/>
      <c r="PID721" s="417"/>
      <c r="PIE721" s="417"/>
      <c r="PIF721" s="417"/>
      <c r="PIG721" s="417"/>
      <c r="PIH721" s="417"/>
      <c r="PII721" s="417"/>
      <c r="PIJ721" s="417"/>
      <c r="PIK721" s="417"/>
      <c r="PIL721" s="418"/>
      <c r="PIM721" s="418"/>
      <c r="PIN721" s="418"/>
      <c r="PIO721" s="418"/>
      <c r="PIP721" s="418"/>
      <c r="PIQ721" s="417"/>
      <c r="PIR721" s="417"/>
      <c r="PIS721" s="418"/>
      <c r="PIT721" s="418"/>
      <c r="PIU721" s="417"/>
      <c r="PIV721" s="417"/>
      <c r="PIW721" s="418"/>
      <c r="PIX721" s="418"/>
      <c r="PIY721" s="417"/>
      <c r="PIZ721" s="417"/>
      <c r="PJA721" s="417"/>
      <c r="PJB721" s="417"/>
      <c r="PJC721" s="417"/>
      <c r="PJD721" s="417"/>
      <c r="PJE721" s="417"/>
      <c r="PJF721" s="418"/>
      <c r="PJG721" s="418"/>
      <c r="PJH721" s="417"/>
      <c r="PJI721" s="417"/>
      <c r="PJJ721" s="418"/>
      <c r="PJK721" s="418"/>
      <c r="PJL721" s="417"/>
      <c r="PJM721" s="417"/>
      <c r="PJN721" s="417"/>
      <c r="PJO721" s="417"/>
      <c r="PJP721" s="417"/>
      <c r="PJQ721" s="411"/>
      <c r="PJR721" s="443"/>
      <c r="PJS721" s="417"/>
      <c r="PJT721" s="417"/>
      <c r="PJU721" s="417"/>
      <c r="PJV721" s="417"/>
      <c r="PJW721" s="417"/>
      <c r="PJX721" s="417"/>
      <c r="PJY721" s="417"/>
      <c r="PJZ721" s="416"/>
      <c r="PKA721" s="416"/>
      <c r="PKB721" s="416"/>
      <c r="PKC721" s="416"/>
      <c r="PKD721" s="416"/>
      <c r="PKE721" s="416"/>
      <c r="PKF721" s="416"/>
      <c r="PKG721" s="416"/>
      <c r="PKH721" s="416"/>
      <c r="PKI721" s="416"/>
      <c r="PKJ721" s="416"/>
      <c r="PKK721" s="416"/>
      <c r="PKL721" s="416"/>
      <c r="PKM721" s="416"/>
      <c r="PKN721" s="416"/>
      <c r="PKO721" s="416"/>
      <c r="PKP721" s="416"/>
      <c r="PKQ721" s="416"/>
      <c r="PKR721" s="416"/>
      <c r="PKS721" s="416"/>
      <c r="PKT721" s="416"/>
      <c r="PKU721" s="416"/>
      <c r="PKV721" s="416"/>
      <c r="PKW721" s="416"/>
      <c r="PKX721" s="416"/>
      <c r="PKY721" s="416"/>
      <c r="PKZ721" s="416"/>
      <c r="PLA721" s="416"/>
      <c r="PLB721" s="416"/>
      <c r="PLC721" s="416"/>
      <c r="PLD721" s="416"/>
      <c r="PLE721" s="416"/>
      <c r="PLF721" s="416"/>
      <c r="PLG721" s="416"/>
      <c r="PLH721" s="416"/>
      <c r="PLI721" s="416"/>
      <c r="PLJ721" s="416"/>
      <c r="PLK721" s="416"/>
      <c r="PLL721" s="416"/>
      <c r="PLM721" s="416"/>
      <c r="PLN721" s="416"/>
      <c r="PLO721" s="416"/>
      <c r="PLP721" s="416"/>
      <c r="PLQ721" s="416"/>
      <c r="PLR721" s="417"/>
      <c r="PLS721" s="417"/>
      <c r="PLT721" s="417"/>
      <c r="PLU721" s="417"/>
      <c r="PLV721" s="417"/>
      <c r="PLW721" s="417"/>
      <c r="PLX721" s="417"/>
      <c r="PLY721" s="417"/>
      <c r="PLZ721" s="417"/>
      <c r="PMA721" s="417"/>
      <c r="PMB721" s="417"/>
      <c r="PMC721" s="417"/>
      <c r="PMD721" s="417"/>
      <c r="PME721" s="417"/>
      <c r="PMF721" s="417"/>
      <c r="PMG721" s="417"/>
      <c r="PMH721" s="417"/>
      <c r="PMI721" s="417"/>
      <c r="PMJ721" s="417"/>
      <c r="PMK721" s="417"/>
      <c r="PML721" s="417"/>
      <c r="PMM721" s="417"/>
      <c r="PMN721" s="417"/>
      <c r="PMO721" s="417"/>
      <c r="PMP721" s="418"/>
      <c r="PMQ721" s="418"/>
      <c r="PMR721" s="418"/>
      <c r="PMS721" s="418"/>
      <c r="PMT721" s="418"/>
      <c r="PMU721" s="417"/>
      <c r="PMV721" s="417"/>
      <c r="PMW721" s="418"/>
      <c r="PMX721" s="418"/>
      <c r="PMY721" s="417"/>
      <c r="PMZ721" s="417"/>
      <c r="PNA721" s="418"/>
      <c r="PNB721" s="418"/>
      <c r="PNC721" s="417"/>
      <c r="PND721" s="417"/>
      <c r="PNE721" s="417"/>
      <c r="PNF721" s="417"/>
      <c r="PNG721" s="417"/>
      <c r="PNH721" s="417"/>
      <c r="PNI721" s="417"/>
      <c r="PNJ721" s="418"/>
      <c r="PNK721" s="418"/>
      <c r="PNL721" s="417"/>
      <c r="PNM721" s="417"/>
      <c r="PNN721" s="418"/>
      <c r="PNO721" s="418"/>
      <c r="PNP721" s="417"/>
      <c r="PNQ721" s="417"/>
      <c r="PNR721" s="417"/>
      <c r="PNS721" s="417"/>
      <c r="PNT721" s="417"/>
      <c r="PNU721" s="411"/>
      <c r="PNV721" s="443"/>
      <c r="PNW721" s="417"/>
      <c r="PNX721" s="417"/>
      <c r="PNY721" s="417"/>
      <c r="PNZ721" s="417"/>
      <c r="POA721" s="417"/>
      <c r="POB721" s="417"/>
      <c r="POC721" s="417"/>
      <c r="POD721" s="416"/>
      <c r="POE721" s="416"/>
      <c r="POF721" s="416"/>
      <c r="POG721" s="416"/>
      <c r="POH721" s="416"/>
      <c r="POI721" s="416"/>
      <c r="POJ721" s="416"/>
      <c r="POK721" s="416"/>
      <c r="POL721" s="416"/>
      <c r="POM721" s="416"/>
      <c r="PON721" s="416"/>
      <c r="POO721" s="416"/>
      <c r="POP721" s="416"/>
      <c r="POQ721" s="416"/>
      <c r="POR721" s="416"/>
      <c r="POS721" s="416"/>
      <c r="POT721" s="416"/>
      <c r="POU721" s="416"/>
      <c r="POV721" s="416"/>
      <c r="POW721" s="416"/>
      <c r="POX721" s="416"/>
      <c r="POY721" s="416"/>
      <c r="POZ721" s="416"/>
      <c r="PPA721" s="416"/>
      <c r="PPB721" s="416"/>
      <c r="PPC721" s="416"/>
      <c r="PPD721" s="416"/>
      <c r="PPE721" s="416"/>
      <c r="PPF721" s="416"/>
      <c r="PPG721" s="416"/>
      <c r="PPH721" s="416"/>
      <c r="PPI721" s="416"/>
      <c r="PPJ721" s="416"/>
      <c r="PPK721" s="416"/>
      <c r="PPL721" s="416"/>
      <c r="PPM721" s="416"/>
      <c r="PPN721" s="416"/>
      <c r="PPO721" s="416"/>
      <c r="PPP721" s="416"/>
      <c r="PPQ721" s="416"/>
      <c r="PPR721" s="416"/>
      <c r="PPS721" s="416"/>
      <c r="PPT721" s="416"/>
      <c r="PPU721" s="416"/>
      <c r="PPV721" s="417"/>
      <c r="PPW721" s="417"/>
      <c r="PPX721" s="417"/>
      <c r="PPY721" s="417"/>
      <c r="PPZ721" s="417"/>
      <c r="PQA721" s="417"/>
      <c r="PQB721" s="417"/>
      <c r="PQC721" s="417"/>
      <c r="PQD721" s="417"/>
      <c r="PQE721" s="417"/>
      <c r="PQF721" s="417"/>
      <c r="PQG721" s="417"/>
      <c r="PQH721" s="417"/>
      <c r="PQI721" s="417"/>
      <c r="PQJ721" s="417"/>
      <c r="PQK721" s="417"/>
      <c r="PQL721" s="417"/>
      <c r="PQM721" s="417"/>
      <c r="PQN721" s="417"/>
      <c r="PQO721" s="417"/>
      <c r="PQP721" s="417"/>
      <c r="PQQ721" s="417"/>
      <c r="PQR721" s="417"/>
      <c r="PQS721" s="417"/>
      <c r="PQT721" s="418"/>
      <c r="PQU721" s="418"/>
      <c r="PQV721" s="418"/>
      <c r="PQW721" s="418"/>
      <c r="PQX721" s="418"/>
      <c r="PQY721" s="417"/>
      <c r="PQZ721" s="417"/>
      <c r="PRA721" s="418"/>
      <c r="PRB721" s="418"/>
      <c r="PRC721" s="417"/>
      <c r="PRD721" s="417"/>
      <c r="PRE721" s="418"/>
      <c r="PRF721" s="418"/>
      <c r="PRG721" s="417"/>
      <c r="PRH721" s="417"/>
      <c r="PRI721" s="417"/>
      <c r="PRJ721" s="417"/>
      <c r="PRK721" s="417"/>
      <c r="PRL721" s="417"/>
      <c r="PRM721" s="417"/>
      <c r="PRN721" s="418"/>
      <c r="PRO721" s="418"/>
      <c r="PRP721" s="417"/>
      <c r="PRQ721" s="417"/>
      <c r="PRR721" s="418"/>
      <c r="PRS721" s="418"/>
      <c r="PRT721" s="417"/>
      <c r="PRU721" s="417"/>
      <c r="PRV721" s="417"/>
      <c r="PRW721" s="417"/>
      <c r="PRX721" s="417"/>
      <c r="PRY721" s="411"/>
      <c r="PRZ721" s="443"/>
      <c r="PSA721" s="417"/>
      <c r="PSB721" s="417"/>
      <c r="PSC721" s="417"/>
      <c r="PSD721" s="417"/>
      <c r="PSE721" s="417"/>
      <c r="PSF721" s="417"/>
      <c r="PSG721" s="417"/>
      <c r="PSH721" s="416"/>
      <c r="PSI721" s="416"/>
      <c r="PSJ721" s="416"/>
      <c r="PSK721" s="416"/>
      <c r="PSL721" s="416"/>
      <c r="PSM721" s="416"/>
      <c r="PSN721" s="416"/>
      <c r="PSO721" s="416"/>
      <c r="PSP721" s="416"/>
      <c r="PSQ721" s="416"/>
      <c r="PSR721" s="416"/>
      <c r="PSS721" s="416"/>
      <c r="PST721" s="416"/>
      <c r="PSU721" s="416"/>
      <c r="PSV721" s="416"/>
      <c r="PSW721" s="416"/>
      <c r="PSX721" s="416"/>
      <c r="PSY721" s="416"/>
      <c r="PSZ721" s="416"/>
      <c r="PTA721" s="416"/>
      <c r="PTB721" s="416"/>
      <c r="PTC721" s="416"/>
      <c r="PTD721" s="416"/>
      <c r="PTE721" s="416"/>
      <c r="PTF721" s="416"/>
      <c r="PTG721" s="416"/>
      <c r="PTH721" s="416"/>
      <c r="PTI721" s="416"/>
      <c r="PTJ721" s="416"/>
      <c r="PTK721" s="416"/>
      <c r="PTL721" s="416"/>
      <c r="PTM721" s="416"/>
      <c r="PTN721" s="416"/>
      <c r="PTO721" s="416"/>
      <c r="PTP721" s="416"/>
      <c r="PTQ721" s="416"/>
      <c r="PTR721" s="416"/>
      <c r="PTS721" s="416"/>
      <c r="PTT721" s="416"/>
      <c r="PTU721" s="416"/>
      <c r="PTV721" s="416"/>
      <c r="PTW721" s="416"/>
      <c r="PTX721" s="416"/>
      <c r="PTY721" s="416"/>
      <c r="PTZ721" s="417"/>
      <c r="PUA721" s="417"/>
      <c r="PUB721" s="417"/>
      <c r="PUC721" s="417"/>
      <c r="PUD721" s="417"/>
      <c r="PUE721" s="417"/>
      <c r="PUF721" s="417"/>
      <c r="PUG721" s="417"/>
      <c r="PUH721" s="417"/>
      <c r="PUI721" s="417"/>
      <c r="PUJ721" s="417"/>
      <c r="PUK721" s="417"/>
      <c r="PUL721" s="417"/>
      <c r="PUM721" s="417"/>
      <c r="PUN721" s="417"/>
      <c r="PUO721" s="417"/>
      <c r="PUP721" s="417"/>
      <c r="PUQ721" s="417"/>
      <c r="PUR721" s="417"/>
      <c r="PUS721" s="417"/>
      <c r="PUT721" s="417"/>
      <c r="PUU721" s="417"/>
      <c r="PUV721" s="417"/>
      <c r="PUW721" s="417"/>
      <c r="PUX721" s="418"/>
      <c r="PUY721" s="418"/>
      <c r="PUZ721" s="418"/>
      <c r="PVA721" s="418"/>
      <c r="PVB721" s="418"/>
      <c r="PVC721" s="417"/>
      <c r="PVD721" s="417"/>
      <c r="PVE721" s="418"/>
      <c r="PVF721" s="418"/>
      <c r="PVG721" s="417"/>
      <c r="PVH721" s="417"/>
      <c r="PVI721" s="418"/>
      <c r="PVJ721" s="418"/>
      <c r="PVK721" s="417"/>
      <c r="PVL721" s="417"/>
      <c r="PVM721" s="417"/>
      <c r="PVN721" s="417"/>
      <c r="PVO721" s="417"/>
      <c r="PVP721" s="417"/>
      <c r="PVQ721" s="417"/>
      <c r="PVR721" s="418"/>
      <c r="PVS721" s="418"/>
      <c r="PVT721" s="417"/>
      <c r="PVU721" s="417"/>
      <c r="PVV721" s="418"/>
      <c r="PVW721" s="418"/>
      <c r="PVX721" s="417"/>
      <c r="PVY721" s="417"/>
      <c r="PVZ721" s="417"/>
      <c r="PWA721" s="417"/>
      <c r="PWB721" s="417"/>
      <c r="PWC721" s="411"/>
      <c r="PWD721" s="443"/>
      <c r="PWE721" s="417"/>
      <c r="PWF721" s="417"/>
      <c r="PWG721" s="417"/>
      <c r="PWH721" s="417"/>
      <c r="PWI721" s="417"/>
      <c r="PWJ721" s="417"/>
      <c r="PWK721" s="417"/>
      <c r="PWL721" s="416"/>
      <c r="PWM721" s="416"/>
      <c r="PWN721" s="416"/>
      <c r="PWO721" s="416"/>
      <c r="PWP721" s="416"/>
      <c r="PWQ721" s="416"/>
      <c r="PWR721" s="416"/>
      <c r="PWS721" s="416"/>
      <c r="PWT721" s="416"/>
      <c r="PWU721" s="416"/>
      <c r="PWV721" s="416"/>
      <c r="PWW721" s="416"/>
      <c r="PWX721" s="416"/>
      <c r="PWY721" s="416"/>
      <c r="PWZ721" s="416"/>
      <c r="PXA721" s="416"/>
      <c r="PXB721" s="416"/>
      <c r="PXC721" s="416"/>
      <c r="PXD721" s="416"/>
      <c r="PXE721" s="416"/>
      <c r="PXF721" s="416"/>
      <c r="PXG721" s="416"/>
      <c r="PXH721" s="416"/>
      <c r="PXI721" s="416"/>
      <c r="PXJ721" s="416"/>
      <c r="PXK721" s="416"/>
      <c r="PXL721" s="416"/>
      <c r="PXM721" s="416"/>
      <c r="PXN721" s="416"/>
      <c r="PXO721" s="416"/>
      <c r="PXP721" s="416"/>
      <c r="PXQ721" s="416"/>
      <c r="PXR721" s="416"/>
      <c r="PXS721" s="416"/>
      <c r="PXT721" s="416"/>
      <c r="PXU721" s="416"/>
      <c r="PXV721" s="416"/>
      <c r="PXW721" s="416"/>
      <c r="PXX721" s="416"/>
      <c r="PXY721" s="416"/>
      <c r="PXZ721" s="416"/>
      <c r="PYA721" s="416"/>
      <c r="PYB721" s="416"/>
      <c r="PYC721" s="416"/>
      <c r="PYD721" s="417"/>
      <c r="PYE721" s="417"/>
      <c r="PYF721" s="417"/>
      <c r="PYG721" s="417"/>
      <c r="PYH721" s="417"/>
      <c r="PYI721" s="417"/>
      <c r="PYJ721" s="417"/>
      <c r="PYK721" s="417"/>
      <c r="PYL721" s="417"/>
      <c r="PYM721" s="417"/>
      <c r="PYN721" s="417"/>
      <c r="PYO721" s="417"/>
      <c r="PYP721" s="417"/>
      <c r="PYQ721" s="417"/>
      <c r="PYR721" s="417"/>
      <c r="PYS721" s="417"/>
      <c r="PYT721" s="417"/>
      <c r="PYU721" s="417"/>
      <c r="PYV721" s="417"/>
      <c r="PYW721" s="417"/>
      <c r="PYX721" s="417"/>
      <c r="PYY721" s="417"/>
      <c r="PYZ721" s="417"/>
      <c r="PZA721" s="417"/>
      <c r="PZB721" s="418"/>
      <c r="PZC721" s="418"/>
      <c r="PZD721" s="418"/>
      <c r="PZE721" s="418"/>
      <c r="PZF721" s="418"/>
      <c r="PZG721" s="417"/>
      <c r="PZH721" s="417"/>
      <c r="PZI721" s="418"/>
      <c r="PZJ721" s="418"/>
      <c r="PZK721" s="417"/>
      <c r="PZL721" s="417"/>
      <c r="PZM721" s="418"/>
      <c r="PZN721" s="418"/>
      <c r="PZO721" s="417"/>
      <c r="PZP721" s="417"/>
      <c r="PZQ721" s="417"/>
      <c r="PZR721" s="417"/>
      <c r="PZS721" s="417"/>
      <c r="PZT721" s="417"/>
      <c r="PZU721" s="417"/>
      <c r="PZV721" s="418"/>
      <c r="PZW721" s="418"/>
      <c r="PZX721" s="417"/>
      <c r="PZY721" s="417"/>
      <c r="PZZ721" s="418"/>
      <c r="QAA721" s="418"/>
      <c r="QAB721" s="417"/>
      <c r="QAC721" s="417"/>
      <c r="QAD721" s="417"/>
      <c r="QAE721" s="417"/>
      <c r="QAF721" s="417"/>
      <c r="QAG721" s="411"/>
      <c r="QAH721" s="443"/>
      <c r="QAI721" s="417"/>
      <c r="QAJ721" s="417"/>
      <c r="QAK721" s="417"/>
      <c r="QAL721" s="417"/>
      <c r="QAM721" s="417"/>
      <c r="QAN721" s="417"/>
      <c r="QAO721" s="417"/>
      <c r="QAP721" s="416"/>
      <c r="QAQ721" s="416"/>
      <c r="QAR721" s="416"/>
      <c r="QAS721" s="416"/>
      <c r="QAT721" s="416"/>
      <c r="QAU721" s="416"/>
      <c r="QAV721" s="416"/>
      <c r="QAW721" s="416"/>
      <c r="QAX721" s="416"/>
      <c r="QAY721" s="416"/>
      <c r="QAZ721" s="416"/>
      <c r="QBA721" s="416"/>
      <c r="QBB721" s="416"/>
      <c r="QBC721" s="416"/>
      <c r="QBD721" s="416"/>
      <c r="QBE721" s="416"/>
      <c r="QBF721" s="416"/>
      <c r="QBG721" s="416"/>
      <c r="QBH721" s="416"/>
      <c r="QBI721" s="416"/>
      <c r="QBJ721" s="416"/>
      <c r="QBK721" s="416"/>
      <c r="QBL721" s="416"/>
      <c r="QBM721" s="416"/>
      <c r="QBN721" s="416"/>
      <c r="QBO721" s="416"/>
      <c r="QBP721" s="416"/>
      <c r="QBQ721" s="416"/>
      <c r="QBR721" s="416"/>
      <c r="QBS721" s="416"/>
      <c r="QBT721" s="416"/>
      <c r="QBU721" s="416"/>
      <c r="QBV721" s="416"/>
      <c r="QBW721" s="416"/>
      <c r="QBX721" s="416"/>
      <c r="QBY721" s="416"/>
      <c r="QBZ721" s="416"/>
      <c r="QCA721" s="416"/>
      <c r="QCB721" s="416"/>
      <c r="QCC721" s="416"/>
      <c r="QCD721" s="416"/>
      <c r="QCE721" s="416"/>
      <c r="QCF721" s="416"/>
      <c r="QCG721" s="416"/>
      <c r="QCH721" s="417"/>
      <c r="QCI721" s="417"/>
      <c r="QCJ721" s="417"/>
      <c r="QCK721" s="417"/>
      <c r="QCL721" s="417"/>
      <c r="QCM721" s="417"/>
      <c r="QCN721" s="417"/>
      <c r="QCO721" s="417"/>
      <c r="QCP721" s="417"/>
      <c r="QCQ721" s="417"/>
      <c r="QCR721" s="417"/>
      <c r="QCS721" s="417"/>
      <c r="QCT721" s="417"/>
      <c r="QCU721" s="417"/>
      <c r="QCV721" s="417"/>
      <c r="QCW721" s="417"/>
      <c r="QCX721" s="417"/>
      <c r="QCY721" s="417"/>
      <c r="QCZ721" s="417"/>
      <c r="QDA721" s="417"/>
      <c r="QDB721" s="417"/>
      <c r="QDC721" s="417"/>
      <c r="QDD721" s="417"/>
      <c r="QDE721" s="417"/>
      <c r="QDF721" s="418"/>
      <c r="QDG721" s="418"/>
      <c r="QDH721" s="418"/>
      <c r="QDI721" s="418"/>
      <c r="QDJ721" s="418"/>
      <c r="QDK721" s="417"/>
      <c r="QDL721" s="417"/>
      <c r="QDM721" s="418"/>
      <c r="QDN721" s="418"/>
      <c r="QDO721" s="417"/>
      <c r="QDP721" s="417"/>
      <c r="QDQ721" s="418"/>
      <c r="QDR721" s="418"/>
      <c r="QDS721" s="417"/>
      <c r="QDT721" s="417"/>
      <c r="QDU721" s="417"/>
      <c r="QDV721" s="417"/>
      <c r="QDW721" s="417"/>
      <c r="QDX721" s="417"/>
      <c r="QDY721" s="417"/>
      <c r="QDZ721" s="418"/>
      <c r="QEA721" s="418"/>
      <c r="QEB721" s="417"/>
      <c r="QEC721" s="417"/>
      <c r="QED721" s="418"/>
      <c r="QEE721" s="418"/>
      <c r="QEF721" s="417"/>
      <c r="QEG721" s="417"/>
      <c r="QEH721" s="417"/>
      <c r="QEI721" s="417"/>
      <c r="QEJ721" s="417"/>
      <c r="QEK721" s="411"/>
      <c r="QEL721" s="443"/>
      <c r="QEM721" s="417"/>
      <c r="QEN721" s="417"/>
      <c r="QEO721" s="417"/>
      <c r="QEP721" s="417"/>
      <c r="QEQ721" s="417"/>
      <c r="QER721" s="417"/>
      <c r="QES721" s="417"/>
      <c r="QET721" s="416"/>
      <c r="QEU721" s="416"/>
      <c r="QEV721" s="416"/>
      <c r="QEW721" s="416"/>
      <c r="QEX721" s="416"/>
      <c r="QEY721" s="416"/>
      <c r="QEZ721" s="416"/>
      <c r="QFA721" s="416"/>
      <c r="QFB721" s="416"/>
      <c r="QFC721" s="416"/>
      <c r="QFD721" s="416"/>
      <c r="QFE721" s="416"/>
      <c r="QFF721" s="416"/>
      <c r="QFG721" s="416"/>
      <c r="QFH721" s="416"/>
      <c r="QFI721" s="416"/>
      <c r="QFJ721" s="416"/>
      <c r="QFK721" s="416"/>
      <c r="QFL721" s="416"/>
      <c r="QFM721" s="416"/>
      <c r="QFN721" s="416"/>
      <c r="QFO721" s="416"/>
      <c r="QFP721" s="416"/>
      <c r="QFQ721" s="416"/>
      <c r="QFR721" s="416"/>
      <c r="QFS721" s="416"/>
      <c r="QFT721" s="416"/>
      <c r="QFU721" s="416"/>
      <c r="QFV721" s="416"/>
      <c r="QFW721" s="416"/>
      <c r="QFX721" s="416"/>
      <c r="QFY721" s="416"/>
      <c r="QFZ721" s="416"/>
      <c r="QGA721" s="416"/>
      <c r="QGB721" s="416"/>
      <c r="QGC721" s="416"/>
      <c r="QGD721" s="416"/>
      <c r="QGE721" s="416"/>
      <c r="QGF721" s="416"/>
      <c r="QGG721" s="416"/>
      <c r="QGH721" s="416"/>
      <c r="QGI721" s="416"/>
      <c r="QGJ721" s="416"/>
      <c r="QGK721" s="416"/>
      <c r="QGL721" s="417"/>
      <c r="QGM721" s="417"/>
      <c r="QGN721" s="417"/>
      <c r="QGO721" s="417"/>
      <c r="QGP721" s="417"/>
      <c r="QGQ721" s="417"/>
      <c r="QGR721" s="417"/>
      <c r="QGS721" s="417"/>
      <c r="QGT721" s="417"/>
      <c r="QGU721" s="417"/>
      <c r="QGV721" s="417"/>
      <c r="QGW721" s="417"/>
      <c r="QGX721" s="417"/>
      <c r="QGY721" s="417"/>
      <c r="QGZ721" s="417"/>
      <c r="QHA721" s="417"/>
      <c r="QHB721" s="417"/>
      <c r="QHC721" s="417"/>
      <c r="QHD721" s="417"/>
      <c r="QHE721" s="417"/>
      <c r="QHF721" s="417"/>
      <c r="QHG721" s="417"/>
      <c r="QHH721" s="417"/>
      <c r="QHI721" s="417"/>
      <c r="QHJ721" s="418"/>
      <c r="QHK721" s="418"/>
      <c r="QHL721" s="418"/>
      <c r="QHM721" s="418"/>
      <c r="QHN721" s="418"/>
      <c r="QHO721" s="417"/>
      <c r="QHP721" s="417"/>
      <c r="QHQ721" s="418"/>
      <c r="QHR721" s="418"/>
      <c r="QHS721" s="417"/>
      <c r="QHT721" s="417"/>
      <c r="QHU721" s="418"/>
      <c r="QHV721" s="418"/>
      <c r="QHW721" s="417"/>
      <c r="QHX721" s="417"/>
      <c r="QHY721" s="417"/>
      <c r="QHZ721" s="417"/>
      <c r="QIA721" s="417"/>
      <c r="QIB721" s="417"/>
      <c r="QIC721" s="417"/>
      <c r="QID721" s="418"/>
      <c r="QIE721" s="418"/>
      <c r="QIF721" s="417"/>
      <c r="QIG721" s="417"/>
      <c r="QIH721" s="418"/>
      <c r="QII721" s="418"/>
      <c r="QIJ721" s="417"/>
      <c r="QIK721" s="417"/>
      <c r="QIL721" s="417"/>
      <c r="QIM721" s="417"/>
      <c r="QIN721" s="417"/>
      <c r="QIO721" s="411"/>
      <c r="QIP721" s="443"/>
      <c r="QIQ721" s="417"/>
      <c r="QIR721" s="417"/>
      <c r="QIS721" s="417"/>
      <c r="QIT721" s="417"/>
      <c r="QIU721" s="417"/>
      <c r="QIV721" s="417"/>
      <c r="QIW721" s="417"/>
      <c r="QIX721" s="416"/>
      <c r="QIY721" s="416"/>
      <c r="QIZ721" s="416"/>
      <c r="QJA721" s="416"/>
      <c r="QJB721" s="416"/>
      <c r="QJC721" s="416"/>
      <c r="QJD721" s="416"/>
      <c r="QJE721" s="416"/>
      <c r="QJF721" s="416"/>
      <c r="QJG721" s="416"/>
      <c r="QJH721" s="416"/>
      <c r="QJI721" s="416"/>
      <c r="QJJ721" s="416"/>
      <c r="QJK721" s="416"/>
      <c r="QJL721" s="416"/>
      <c r="QJM721" s="416"/>
      <c r="QJN721" s="416"/>
      <c r="QJO721" s="416"/>
      <c r="QJP721" s="416"/>
      <c r="QJQ721" s="416"/>
      <c r="QJR721" s="416"/>
      <c r="QJS721" s="416"/>
      <c r="QJT721" s="416"/>
      <c r="QJU721" s="416"/>
      <c r="QJV721" s="416"/>
      <c r="QJW721" s="416"/>
      <c r="QJX721" s="416"/>
      <c r="QJY721" s="416"/>
      <c r="QJZ721" s="416"/>
      <c r="QKA721" s="416"/>
      <c r="QKB721" s="416"/>
      <c r="QKC721" s="416"/>
      <c r="QKD721" s="416"/>
      <c r="QKE721" s="416"/>
      <c r="QKF721" s="416"/>
      <c r="QKG721" s="416"/>
      <c r="QKH721" s="416"/>
      <c r="QKI721" s="416"/>
      <c r="QKJ721" s="416"/>
      <c r="QKK721" s="416"/>
      <c r="QKL721" s="416"/>
      <c r="QKM721" s="416"/>
      <c r="QKN721" s="416"/>
      <c r="QKO721" s="416"/>
      <c r="QKP721" s="417"/>
      <c r="QKQ721" s="417"/>
      <c r="QKR721" s="417"/>
      <c r="QKS721" s="417"/>
      <c r="QKT721" s="417"/>
      <c r="QKU721" s="417"/>
      <c r="QKV721" s="417"/>
      <c r="QKW721" s="417"/>
      <c r="QKX721" s="417"/>
      <c r="QKY721" s="417"/>
      <c r="QKZ721" s="417"/>
      <c r="QLA721" s="417"/>
      <c r="QLB721" s="417"/>
      <c r="QLC721" s="417"/>
      <c r="QLD721" s="417"/>
      <c r="QLE721" s="417"/>
      <c r="QLF721" s="417"/>
      <c r="QLG721" s="417"/>
      <c r="QLH721" s="417"/>
      <c r="QLI721" s="417"/>
      <c r="QLJ721" s="417"/>
      <c r="QLK721" s="417"/>
      <c r="QLL721" s="417"/>
      <c r="QLM721" s="417"/>
      <c r="QLN721" s="418"/>
      <c r="QLO721" s="418"/>
      <c r="QLP721" s="418"/>
      <c r="QLQ721" s="418"/>
      <c r="QLR721" s="418"/>
      <c r="QLS721" s="417"/>
      <c r="QLT721" s="417"/>
      <c r="QLU721" s="418"/>
      <c r="QLV721" s="418"/>
      <c r="QLW721" s="417"/>
      <c r="QLX721" s="417"/>
      <c r="QLY721" s="418"/>
      <c r="QLZ721" s="418"/>
      <c r="QMA721" s="417"/>
      <c r="QMB721" s="417"/>
      <c r="QMC721" s="417"/>
      <c r="QMD721" s="417"/>
      <c r="QME721" s="417"/>
      <c r="QMF721" s="417"/>
      <c r="QMG721" s="417"/>
      <c r="QMH721" s="418"/>
      <c r="QMI721" s="418"/>
      <c r="QMJ721" s="417"/>
      <c r="QMK721" s="417"/>
      <c r="QML721" s="418"/>
      <c r="QMM721" s="418"/>
      <c r="QMN721" s="417"/>
      <c r="QMO721" s="417"/>
      <c r="QMP721" s="417"/>
      <c r="QMQ721" s="417"/>
      <c r="QMR721" s="417"/>
      <c r="QMS721" s="411"/>
      <c r="QMT721" s="443"/>
      <c r="QMU721" s="417"/>
      <c r="QMV721" s="417"/>
      <c r="QMW721" s="417"/>
      <c r="QMX721" s="417"/>
      <c r="QMY721" s="417"/>
      <c r="QMZ721" s="417"/>
      <c r="QNA721" s="417"/>
      <c r="QNB721" s="416"/>
      <c r="QNC721" s="416"/>
      <c r="QND721" s="416"/>
      <c r="QNE721" s="416"/>
      <c r="QNF721" s="416"/>
      <c r="QNG721" s="416"/>
      <c r="QNH721" s="416"/>
      <c r="QNI721" s="416"/>
      <c r="QNJ721" s="416"/>
      <c r="QNK721" s="416"/>
      <c r="QNL721" s="416"/>
      <c r="QNM721" s="416"/>
      <c r="QNN721" s="416"/>
      <c r="QNO721" s="416"/>
      <c r="QNP721" s="416"/>
      <c r="QNQ721" s="416"/>
      <c r="QNR721" s="416"/>
      <c r="QNS721" s="416"/>
      <c r="QNT721" s="416"/>
      <c r="QNU721" s="416"/>
      <c r="QNV721" s="416"/>
      <c r="QNW721" s="416"/>
      <c r="QNX721" s="416"/>
      <c r="QNY721" s="416"/>
      <c r="QNZ721" s="416"/>
      <c r="QOA721" s="416"/>
      <c r="QOB721" s="416"/>
      <c r="QOC721" s="416"/>
      <c r="QOD721" s="416"/>
      <c r="QOE721" s="416"/>
      <c r="QOF721" s="416"/>
      <c r="QOG721" s="416"/>
      <c r="QOH721" s="416"/>
      <c r="QOI721" s="416"/>
      <c r="QOJ721" s="416"/>
      <c r="QOK721" s="416"/>
      <c r="QOL721" s="416"/>
      <c r="QOM721" s="416"/>
      <c r="QON721" s="416"/>
      <c r="QOO721" s="416"/>
      <c r="QOP721" s="416"/>
      <c r="QOQ721" s="416"/>
      <c r="QOR721" s="416"/>
      <c r="QOS721" s="416"/>
      <c r="QOT721" s="417"/>
      <c r="QOU721" s="417"/>
      <c r="QOV721" s="417"/>
      <c r="QOW721" s="417"/>
      <c r="QOX721" s="417"/>
      <c r="QOY721" s="417"/>
      <c r="QOZ721" s="417"/>
      <c r="QPA721" s="417"/>
      <c r="QPB721" s="417"/>
      <c r="QPC721" s="417"/>
      <c r="QPD721" s="417"/>
      <c r="QPE721" s="417"/>
      <c r="QPF721" s="417"/>
      <c r="QPG721" s="417"/>
      <c r="QPH721" s="417"/>
      <c r="QPI721" s="417"/>
      <c r="QPJ721" s="417"/>
      <c r="QPK721" s="417"/>
      <c r="QPL721" s="417"/>
      <c r="QPM721" s="417"/>
      <c r="QPN721" s="417"/>
      <c r="QPO721" s="417"/>
      <c r="QPP721" s="417"/>
      <c r="QPQ721" s="417"/>
      <c r="QPR721" s="418"/>
      <c r="QPS721" s="418"/>
      <c r="QPT721" s="418"/>
      <c r="QPU721" s="418"/>
      <c r="QPV721" s="418"/>
      <c r="QPW721" s="417"/>
      <c r="QPX721" s="417"/>
      <c r="QPY721" s="418"/>
      <c r="QPZ721" s="418"/>
      <c r="QQA721" s="417"/>
      <c r="QQB721" s="417"/>
      <c r="QQC721" s="418"/>
      <c r="QQD721" s="418"/>
      <c r="QQE721" s="417"/>
      <c r="QQF721" s="417"/>
      <c r="QQG721" s="417"/>
      <c r="QQH721" s="417"/>
      <c r="QQI721" s="417"/>
      <c r="QQJ721" s="417"/>
      <c r="QQK721" s="417"/>
      <c r="QQL721" s="418"/>
      <c r="QQM721" s="418"/>
      <c r="QQN721" s="417"/>
      <c r="QQO721" s="417"/>
      <c r="QQP721" s="418"/>
      <c r="QQQ721" s="418"/>
      <c r="QQR721" s="417"/>
      <c r="QQS721" s="417"/>
      <c r="QQT721" s="417"/>
      <c r="QQU721" s="417"/>
      <c r="QQV721" s="417"/>
      <c r="QQW721" s="411"/>
      <c r="QQX721" s="443"/>
      <c r="QQY721" s="417"/>
      <c r="QQZ721" s="417"/>
      <c r="QRA721" s="417"/>
      <c r="QRB721" s="417"/>
      <c r="QRC721" s="417"/>
      <c r="QRD721" s="417"/>
      <c r="QRE721" s="417"/>
      <c r="QRF721" s="416"/>
      <c r="QRG721" s="416"/>
      <c r="QRH721" s="416"/>
      <c r="QRI721" s="416"/>
      <c r="QRJ721" s="416"/>
      <c r="QRK721" s="416"/>
      <c r="QRL721" s="416"/>
      <c r="QRM721" s="416"/>
      <c r="QRN721" s="416"/>
      <c r="QRO721" s="416"/>
      <c r="QRP721" s="416"/>
      <c r="QRQ721" s="416"/>
      <c r="QRR721" s="416"/>
      <c r="QRS721" s="416"/>
      <c r="QRT721" s="416"/>
      <c r="QRU721" s="416"/>
      <c r="QRV721" s="416"/>
      <c r="QRW721" s="416"/>
      <c r="QRX721" s="416"/>
      <c r="QRY721" s="416"/>
      <c r="QRZ721" s="416"/>
      <c r="QSA721" s="416"/>
      <c r="QSB721" s="416"/>
      <c r="QSC721" s="416"/>
      <c r="QSD721" s="416"/>
      <c r="QSE721" s="416"/>
      <c r="QSF721" s="416"/>
      <c r="QSG721" s="416"/>
      <c r="QSH721" s="416"/>
      <c r="QSI721" s="416"/>
      <c r="QSJ721" s="416"/>
      <c r="QSK721" s="416"/>
      <c r="QSL721" s="416"/>
      <c r="QSM721" s="416"/>
      <c r="QSN721" s="416"/>
      <c r="QSO721" s="416"/>
      <c r="QSP721" s="416"/>
      <c r="QSQ721" s="416"/>
      <c r="QSR721" s="416"/>
      <c r="QSS721" s="416"/>
      <c r="QST721" s="416"/>
      <c r="QSU721" s="416"/>
      <c r="QSV721" s="416"/>
      <c r="QSW721" s="416"/>
      <c r="QSX721" s="417"/>
      <c r="QSY721" s="417"/>
      <c r="QSZ721" s="417"/>
      <c r="QTA721" s="417"/>
      <c r="QTB721" s="417"/>
      <c r="QTC721" s="417"/>
      <c r="QTD721" s="417"/>
      <c r="QTE721" s="417"/>
      <c r="QTF721" s="417"/>
      <c r="QTG721" s="417"/>
      <c r="QTH721" s="417"/>
      <c r="QTI721" s="417"/>
      <c r="QTJ721" s="417"/>
      <c r="QTK721" s="417"/>
      <c r="QTL721" s="417"/>
      <c r="QTM721" s="417"/>
      <c r="QTN721" s="417"/>
      <c r="QTO721" s="417"/>
      <c r="QTP721" s="417"/>
      <c r="QTQ721" s="417"/>
      <c r="QTR721" s="417"/>
      <c r="QTS721" s="417"/>
      <c r="QTT721" s="417"/>
      <c r="QTU721" s="417"/>
      <c r="QTV721" s="418"/>
      <c r="QTW721" s="418"/>
      <c r="QTX721" s="418"/>
      <c r="QTY721" s="418"/>
      <c r="QTZ721" s="418"/>
      <c r="QUA721" s="417"/>
      <c r="QUB721" s="417"/>
      <c r="QUC721" s="418"/>
      <c r="QUD721" s="418"/>
      <c r="QUE721" s="417"/>
      <c r="QUF721" s="417"/>
      <c r="QUG721" s="418"/>
      <c r="QUH721" s="418"/>
      <c r="QUI721" s="417"/>
      <c r="QUJ721" s="417"/>
      <c r="QUK721" s="417"/>
      <c r="QUL721" s="417"/>
      <c r="QUM721" s="417"/>
      <c r="QUN721" s="417"/>
      <c r="QUO721" s="417"/>
      <c r="QUP721" s="418"/>
      <c r="QUQ721" s="418"/>
      <c r="QUR721" s="417"/>
      <c r="QUS721" s="417"/>
      <c r="QUT721" s="418"/>
      <c r="QUU721" s="418"/>
      <c r="QUV721" s="417"/>
      <c r="QUW721" s="417"/>
      <c r="QUX721" s="417"/>
      <c r="QUY721" s="417"/>
      <c r="QUZ721" s="417"/>
      <c r="QVA721" s="411"/>
      <c r="QVB721" s="443"/>
      <c r="QVC721" s="417"/>
      <c r="QVD721" s="417"/>
      <c r="QVE721" s="417"/>
      <c r="QVF721" s="417"/>
      <c r="QVG721" s="417"/>
      <c r="QVH721" s="417"/>
      <c r="QVI721" s="417"/>
      <c r="QVJ721" s="416"/>
      <c r="QVK721" s="416"/>
      <c r="QVL721" s="416"/>
      <c r="QVM721" s="416"/>
      <c r="QVN721" s="416"/>
      <c r="QVO721" s="416"/>
      <c r="QVP721" s="416"/>
      <c r="QVQ721" s="416"/>
      <c r="QVR721" s="416"/>
      <c r="QVS721" s="416"/>
      <c r="QVT721" s="416"/>
      <c r="QVU721" s="416"/>
      <c r="QVV721" s="416"/>
      <c r="QVW721" s="416"/>
      <c r="QVX721" s="416"/>
      <c r="QVY721" s="416"/>
      <c r="QVZ721" s="416"/>
      <c r="QWA721" s="416"/>
      <c r="QWB721" s="416"/>
      <c r="QWC721" s="416"/>
      <c r="QWD721" s="416"/>
      <c r="QWE721" s="416"/>
      <c r="QWF721" s="416"/>
      <c r="QWG721" s="416"/>
      <c r="QWH721" s="416"/>
      <c r="QWI721" s="416"/>
      <c r="QWJ721" s="416"/>
      <c r="QWK721" s="416"/>
      <c r="QWL721" s="416"/>
      <c r="QWM721" s="416"/>
      <c r="QWN721" s="416"/>
      <c r="QWO721" s="416"/>
      <c r="QWP721" s="416"/>
      <c r="QWQ721" s="416"/>
      <c r="QWR721" s="416"/>
      <c r="QWS721" s="416"/>
      <c r="QWT721" s="416"/>
      <c r="QWU721" s="416"/>
      <c r="QWV721" s="416"/>
      <c r="QWW721" s="416"/>
      <c r="QWX721" s="416"/>
      <c r="QWY721" s="416"/>
      <c r="QWZ721" s="416"/>
      <c r="QXA721" s="416"/>
      <c r="QXB721" s="417"/>
      <c r="QXC721" s="417"/>
      <c r="QXD721" s="417"/>
      <c r="QXE721" s="417"/>
      <c r="QXF721" s="417"/>
      <c r="QXG721" s="417"/>
      <c r="QXH721" s="417"/>
      <c r="QXI721" s="417"/>
      <c r="QXJ721" s="417"/>
      <c r="QXK721" s="417"/>
      <c r="QXL721" s="417"/>
      <c r="QXM721" s="417"/>
      <c r="QXN721" s="417"/>
      <c r="QXO721" s="417"/>
      <c r="QXP721" s="417"/>
      <c r="QXQ721" s="417"/>
      <c r="QXR721" s="417"/>
      <c r="QXS721" s="417"/>
      <c r="QXT721" s="417"/>
      <c r="QXU721" s="417"/>
      <c r="QXV721" s="417"/>
      <c r="QXW721" s="417"/>
      <c r="QXX721" s="417"/>
      <c r="QXY721" s="417"/>
      <c r="QXZ721" s="418"/>
      <c r="QYA721" s="418"/>
      <c r="QYB721" s="418"/>
      <c r="QYC721" s="418"/>
      <c r="QYD721" s="418"/>
      <c r="QYE721" s="417"/>
      <c r="QYF721" s="417"/>
      <c r="QYG721" s="418"/>
      <c r="QYH721" s="418"/>
      <c r="QYI721" s="417"/>
      <c r="QYJ721" s="417"/>
      <c r="QYK721" s="418"/>
      <c r="QYL721" s="418"/>
      <c r="QYM721" s="417"/>
      <c r="QYN721" s="417"/>
      <c r="QYO721" s="417"/>
      <c r="QYP721" s="417"/>
      <c r="QYQ721" s="417"/>
      <c r="QYR721" s="417"/>
      <c r="QYS721" s="417"/>
      <c r="QYT721" s="418"/>
      <c r="QYU721" s="418"/>
      <c r="QYV721" s="417"/>
      <c r="QYW721" s="417"/>
      <c r="QYX721" s="418"/>
      <c r="QYY721" s="418"/>
      <c r="QYZ721" s="417"/>
      <c r="QZA721" s="417"/>
      <c r="QZB721" s="417"/>
      <c r="QZC721" s="417"/>
      <c r="QZD721" s="417"/>
      <c r="QZE721" s="411"/>
      <c r="QZF721" s="443"/>
      <c r="QZG721" s="417"/>
      <c r="QZH721" s="417"/>
      <c r="QZI721" s="417"/>
      <c r="QZJ721" s="417"/>
      <c r="QZK721" s="417"/>
      <c r="QZL721" s="417"/>
      <c r="QZM721" s="417"/>
      <c r="QZN721" s="416"/>
      <c r="QZO721" s="416"/>
      <c r="QZP721" s="416"/>
      <c r="QZQ721" s="416"/>
      <c r="QZR721" s="416"/>
      <c r="QZS721" s="416"/>
      <c r="QZT721" s="416"/>
      <c r="QZU721" s="416"/>
      <c r="QZV721" s="416"/>
      <c r="QZW721" s="416"/>
      <c r="QZX721" s="416"/>
      <c r="QZY721" s="416"/>
      <c r="QZZ721" s="416"/>
      <c r="RAA721" s="416"/>
      <c r="RAB721" s="416"/>
      <c r="RAC721" s="416"/>
      <c r="RAD721" s="416"/>
      <c r="RAE721" s="416"/>
      <c r="RAF721" s="416"/>
      <c r="RAG721" s="416"/>
      <c r="RAH721" s="416"/>
      <c r="RAI721" s="416"/>
      <c r="RAJ721" s="416"/>
      <c r="RAK721" s="416"/>
      <c r="RAL721" s="416"/>
      <c r="RAM721" s="416"/>
      <c r="RAN721" s="416"/>
      <c r="RAO721" s="416"/>
      <c r="RAP721" s="416"/>
      <c r="RAQ721" s="416"/>
      <c r="RAR721" s="416"/>
      <c r="RAS721" s="416"/>
      <c r="RAT721" s="416"/>
      <c r="RAU721" s="416"/>
      <c r="RAV721" s="416"/>
      <c r="RAW721" s="416"/>
      <c r="RAX721" s="416"/>
      <c r="RAY721" s="416"/>
      <c r="RAZ721" s="416"/>
      <c r="RBA721" s="416"/>
      <c r="RBB721" s="416"/>
      <c r="RBC721" s="416"/>
      <c r="RBD721" s="416"/>
      <c r="RBE721" s="416"/>
      <c r="RBF721" s="417"/>
      <c r="RBG721" s="417"/>
      <c r="RBH721" s="417"/>
      <c r="RBI721" s="417"/>
      <c r="RBJ721" s="417"/>
      <c r="RBK721" s="417"/>
      <c r="RBL721" s="417"/>
      <c r="RBM721" s="417"/>
      <c r="RBN721" s="417"/>
      <c r="RBO721" s="417"/>
      <c r="RBP721" s="417"/>
      <c r="RBQ721" s="417"/>
      <c r="RBR721" s="417"/>
      <c r="RBS721" s="417"/>
      <c r="RBT721" s="417"/>
      <c r="RBU721" s="417"/>
      <c r="RBV721" s="417"/>
      <c r="RBW721" s="417"/>
      <c r="RBX721" s="417"/>
      <c r="RBY721" s="417"/>
      <c r="RBZ721" s="417"/>
      <c r="RCA721" s="417"/>
      <c r="RCB721" s="417"/>
    </row>
    <row r="722" spans="1:12248" s="54" customFormat="1" ht="66.75" customHeight="1" x14ac:dyDescent="0.25">
      <c r="B722" s="230" t="s">
        <v>34</v>
      </c>
      <c r="C722" s="150" t="s">
        <v>121</v>
      </c>
      <c r="D722" s="256">
        <f>F722</f>
        <v>630109.28177999984</v>
      </c>
      <c r="E722" s="256">
        <f>E723+E724</f>
        <v>0</v>
      </c>
      <c r="F722" s="256">
        <f>F723+F724</f>
        <v>630109.28177999984</v>
      </c>
      <c r="G722" s="256">
        <f t="shared" ref="G722:H722" si="1742">G723+G724</f>
        <v>0</v>
      </c>
      <c r="H722" s="256">
        <f t="shared" si="1742"/>
        <v>0</v>
      </c>
      <c r="I722" s="256">
        <f t="shared" ref="I722:I763" si="1743">K722+M722+O722</f>
        <v>32028.09994</v>
      </c>
      <c r="J722" s="580">
        <f t="shared" ref="J722:J774" si="1744">I722/D722</f>
        <v>5.0829436839152108E-2</v>
      </c>
      <c r="K722" s="256"/>
      <c r="L722" s="125"/>
      <c r="M722" s="256">
        <f>M723+M724</f>
        <v>32028.09994</v>
      </c>
      <c r="N722" s="580">
        <f>M722/F722</f>
        <v>5.0829436839152108E-2</v>
      </c>
      <c r="O722" s="125"/>
      <c r="P722" s="125"/>
      <c r="Q722" s="125"/>
      <c r="R722" s="125"/>
      <c r="S722" s="256">
        <f t="shared" si="1680"/>
        <v>32239.146059999999</v>
      </c>
      <c r="T722" s="580">
        <f t="shared" si="1681"/>
        <v>5.1164372581415436E-2</v>
      </c>
      <c r="U722" s="125">
        <f>U723+U724</f>
        <v>0</v>
      </c>
      <c r="V722" s="125"/>
      <c r="W722" s="256">
        <f>W723+W724</f>
        <v>32239.146059999999</v>
      </c>
      <c r="X722" s="592">
        <f t="shared" ref="X722:X724" si="1745">W722/F722</f>
        <v>5.1164372581415436E-2</v>
      </c>
      <c r="Y722" s="125">
        <f t="shared" ref="Y722" si="1746">Y723+Y724</f>
        <v>0</v>
      </c>
      <c r="Z722" s="125"/>
      <c r="AA722" s="125"/>
      <c r="AB722" s="125"/>
      <c r="AC722" s="256">
        <f>AC723+AC724</f>
        <v>311497.21039999998</v>
      </c>
      <c r="AD722" s="592">
        <f t="shared" si="1711"/>
        <v>0.4943542642635726</v>
      </c>
      <c r="AE722" s="125"/>
      <c r="AF722" s="580"/>
      <c r="AG722" s="256">
        <f>AG723+AG724</f>
        <v>311497.21039999998</v>
      </c>
      <c r="AH722" s="592">
        <f t="shared" si="1712"/>
        <v>0.4943542642635726</v>
      </c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>
        <f>AU723+AU724</f>
        <v>320004.93226999999</v>
      </c>
      <c r="AV722" s="125">
        <f>AX722</f>
        <v>1070112.7843200001</v>
      </c>
      <c r="AW722" s="125">
        <f>AW723+AW724</f>
        <v>0</v>
      </c>
      <c r="AX722" s="125">
        <f>AX723+AX724</f>
        <v>1070112.7843200001</v>
      </c>
      <c r="AY722" s="125">
        <f t="shared" ref="AY722:AZ722" si="1747">AY723+AY724</f>
        <v>0</v>
      </c>
      <c r="AZ722" s="125">
        <f t="shared" si="1747"/>
        <v>0</v>
      </c>
      <c r="BA722" s="125">
        <f t="shared" si="1732"/>
        <v>0</v>
      </c>
      <c r="BB722" s="102"/>
      <c r="BC722" s="102"/>
      <c r="BD722" s="102"/>
      <c r="BE722" s="125">
        <f t="shared" si="1733"/>
        <v>0</v>
      </c>
      <c r="BF722" s="125">
        <f t="shared" si="1734"/>
        <v>0</v>
      </c>
      <c r="BG722" s="102">
        <f t="shared" si="1735"/>
        <v>0</v>
      </c>
      <c r="BH722" s="672">
        <f t="shared" si="1736"/>
        <v>0</v>
      </c>
      <c r="BI722" s="125">
        <f>BK722</f>
        <v>1073576.14142</v>
      </c>
      <c r="BJ722" s="125">
        <f>BJ723+BJ724</f>
        <v>0</v>
      </c>
      <c r="BK722" s="125">
        <f t="shared" ref="BK722:BM722" si="1748">BK723+BK724</f>
        <v>1073576.14142</v>
      </c>
      <c r="BL722" s="125">
        <f t="shared" si="1748"/>
        <v>0</v>
      </c>
      <c r="BM722" s="125">
        <f t="shared" si="1748"/>
        <v>0</v>
      </c>
      <c r="BN722" s="125">
        <f>BN723+BN724</f>
        <v>-59318.450709999997</v>
      </c>
      <c r="BO722" s="125">
        <f>BQ722</f>
        <v>1014257.69071</v>
      </c>
      <c r="BP722" s="125">
        <f>BP723+BP724</f>
        <v>0</v>
      </c>
      <c r="BQ722" s="125">
        <f t="shared" ref="BQ722:BS722" si="1749">BQ723+BQ724</f>
        <v>1014257.69071</v>
      </c>
      <c r="BR722" s="125">
        <f t="shared" si="1749"/>
        <v>0</v>
      </c>
      <c r="BS722" s="125">
        <f t="shared" si="1749"/>
        <v>0</v>
      </c>
      <c r="BT722" s="102">
        <f t="shared" si="1737"/>
        <v>0</v>
      </c>
      <c r="BU722" s="125">
        <f t="shared" si="1738"/>
        <v>0</v>
      </c>
      <c r="BV722" s="125">
        <f>BX722</f>
        <v>355000</v>
      </c>
      <c r="BW722" s="125">
        <f>BW723+BW724</f>
        <v>0</v>
      </c>
      <c r="BX722" s="125">
        <f>BX723+BX724</f>
        <v>355000</v>
      </c>
      <c r="BY722" s="102"/>
      <c r="BZ722" s="125">
        <f>BZ723+BZ724</f>
        <v>0</v>
      </c>
      <c r="CA722" s="125">
        <f t="shared" si="1739"/>
        <v>0</v>
      </c>
      <c r="CB722" s="256">
        <f>CB723+CB724</f>
        <v>0</v>
      </c>
      <c r="CC722" s="35"/>
      <c r="CD722" s="256"/>
      <c r="CE722" s="125">
        <f>CG722</f>
        <v>355000</v>
      </c>
      <c r="CF722" s="256">
        <f>CF723</f>
        <v>0</v>
      </c>
      <c r="CG722" s="125">
        <f>CG723+CG724</f>
        <v>355000</v>
      </c>
      <c r="CH722" s="35">
        <f t="shared" si="1740"/>
        <v>0</v>
      </c>
      <c r="CI722" s="256">
        <f t="shared" si="1741"/>
        <v>0</v>
      </c>
      <c r="CJ722" s="125"/>
      <c r="CK722" s="125">
        <f>CM722</f>
        <v>355000</v>
      </c>
      <c r="CL722" s="125">
        <f>CL723+CL724</f>
        <v>0</v>
      </c>
      <c r="CM722" s="125">
        <f>CM723+CM724</f>
        <v>355000</v>
      </c>
      <c r="CN722" s="102"/>
      <c r="CO722" s="125">
        <f>CO723+CO724</f>
        <v>0</v>
      </c>
    </row>
    <row r="723" spans="1:12248" s="39" customFormat="1" ht="28.5" customHeight="1" x14ac:dyDescent="0.25">
      <c r="B723" s="234"/>
      <c r="C723" s="130" t="s">
        <v>122</v>
      </c>
      <c r="D723" s="188">
        <f>E723+F723+G723+H723</f>
        <v>466136.16426999995</v>
      </c>
      <c r="E723" s="188">
        <f>E726+E729+E732+E735+E740</f>
        <v>0</v>
      </c>
      <c r="F723" s="188">
        <f t="shared" ref="F723:H723" si="1750">F726+F729+F732+F735+F740</f>
        <v>466136.16426999995</v>
      </c>
      <c r="G723" s="188">
        <f t="shared" si="1750"/>
        <v>0</v>
      </c>
      <c r="H723" s="188">
        <f t="shared" si="1750"/>
        <v>0</v>
      </c>
      <c r="I723" s="188">
        <f t="shared" si="1743"/>
        <v>10098.60204</v>
      </c>
      <c r="J723" s="597">
        <f t="shared" si="1744"/>
        <v>2.1664489507728021E-2</v>
      </c>
      <c r="K723" s="188"/>
      <c r="L723" s="130"/>
      <c r="M723" s="188">
        <f t="shared" ref="M723" si="1751">M726+M729+M732+M735+M740</f>
        <v>10098.60204</v>
      </c>
      <c r="N723" s="597">
        <f t="shared" ref="N723:N733" si="1752">M723/F723</f>
        <v>2.1664489507728021E-2</v>
      </c>
      <c r="O723" s="130"/>
      <c r="P723" s="130"/>
      <c r="Q723" s="130"/>
      <c r="R723" s="130"/>
      <c r="S723" s="188">
        <f t="shared" si="1680"/>
        <v>10098.55704</v>
      </c>
      <c r="T723" s="597">
        <f t="shared" si="1681"/>
        <v>2.1664392969412721E-2</v>
      </c>
      <c r="U723" s="130"/>
      <c r="V723" s="130"/>
      <c r="W723" s="188">
        <f t="shared" ref="W723" si="1753">W726+W729+W732+W735+W740</f>
        <v>10098.55704</v>
      </c>
      <c r="X723" s="591">
        <f t="shared" si="1745"/>
        <v>2.1664392969412721E-2</v>
      </c>
      <c r="Y723" s="130">
        <f t="shared" ref="Y723" si="1754">Y726+Y729+Y732+Y735+Y740</f>
        <v>0</v>
      </c>
      <c r="Z723" s="130"/>
      <c r="AA723" s="130"/>
      <c r="AB723" s="130"/>
      <c r="AC723" s="188">
        <f>AE723+AG723+AI723</f>
        <v>189569.16587</v>
      </c>
      <c r="AD723" s="591">
        <f t="shared" si="1711"/>
        <v>0.40668195347356889</v>
      </c>
      <c r="AE723" s="130"/>
      <c r="AF723" s="788"/>
      <c r="AG723" s="188">
        <f t="shared" ref="AG723" si="1755">AG726+AG729+AG732+AG735+AG740</f>
        <v>189569.16587</v>
      </c>
      <c r="AH723" s="591">
        <f t="shared" si="1712"/>
        <v>0.40668195347356889</v>
      </c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>
        <f>AU726+AU729+AU732+AU735+AU740</f>
        <v>303502.68226999999</v>
      </c>
      <c r="AV723" s="130">
        <f>AW723+AX723+AY723+AZ723</f>
        <v>903853.63795</v>
      </c>
      <c r="AW723" s="130">
        <f>AW726+AW729+AW732+AW735+AW740</f>
        <v>0</v>
      </c>
      <c r="AX723" s="130">
        <f t="shared" ref="AX723:AZ723" si="1756">AX726+AX729+AX732+AX735+AX740</f>
        <v>903853.63795</v>
      </c>
      <c r="AY723" s="130">
        <f t="shared" si="1756"/>
        <v>0</v>
      </c>
      <c r="AZ723" s="130">
        <f t="shared" si="1756"/>
        <v>0</v>
      </c>
      <c r="BA723" s="792">
        <f t="shared" si="1732"/>
        <v>0</v>
      </c>
      <c r="BB723" s="37"/>
      <c r="BC723" s="37"/>
      <c r="BD723" s="37"/>
      <c r="BE723" s="130">
        <f t="shared" si="1733"/>
        <v>0</v>
      </c>
      <c r="BF723" s="130">
        <f t="shared" si="1734"/>
        <v>0</v>
      </c>
      <c r="BG723" s="37">
        <f t="shared" si="1735"/>
        <v>0</v>
      </c>
      <c r="BH723" s="37">
        <f t="shared" si="1736"/>
        <v>0</v>
      </c>
      <c r="BI723" s="130">
        <f>BJ723+BK723+BL723+BM723</f>
        <v>1008675.40222</v>
      </c>
      <c r="BJ723" s="130">
        <f>BJ726+BJ729+BJ732+BJ735+BJ740</f>
        <v>0</v>
      </c>
      <c r="BK723" s="130">
        <f t="shared" ref="BK723" si="1757">BK726+BK729+BK732+BK735+BK740</f>
        <v>1008675.40222</v>
      </c>
      <c r="BL723" s="130">
        <f t="shared" ref="BL723:BN723" si="1758">BL726+BL729+BL732+BL735+BL740</f>
        <v>0</v>
      </c>
      <c r="BM723" s="130">
        <f t="shared" si="1758"/>
        <v>0</v>
      </c>
      <c r="BN723" s="130">
        <f t="shared" si="1758"/>
        <v>-59318.450709999997</v>
      </c>
      <c r="BO723" s="130">
        <f>BP723+BQ723+BR723+BS723</f>
        <v>949356.95151000004</v>
      </c>
      <c r="BP723" s="130">
        <f>BP726+BP729+BP732+BP735+BP740</f>
        <v>0</v>
      </c>
      <c r="BQ723" s="130">
        <f t="shared" ref="BQ723" si="1759">BQ726+BQ729+BQ732+BQ735+BQ740</f>
        <v>949356.95151000004</v>
      </c>
      <c r="BR723" s="130">
        <f t="shared" ref="BR723:BS723" si="1760">BR726+BR729+BR732+BR735+BR740</f>
        <v>0</v>
      </c>
      <c r="BS723" s="130">
        <f t="shared" si="1760"/>
        <v>0</v>
      </c>
      <c r="BT723" s="37">
        <f t="shared" si="1737"/>
        <v>0</v>
      </c>
      <c r="BU723" s="37">
        <f t="shared" si="1738"/>
        <v>0</v>
      </c>
      <c r="BV723" s="130">
        <f>BW723+BX723+BY723+BZ723</f>
        <v>300000</v>
      </c>
      <c r="BW723" s="130">
        <f>BW726+BW729+BW732+BW735+BW740</f>
        <v>0</v>
      </c>
      <c r="BX723" s="130">
        <f t="shared" ref="BX723:BZ723" si="1761">BX726+BX729+BX732+BX735+BX740</f>
        <v>300000</v>
      </c>
      <c r="BY723" s="130">
        <f t="shared" si="1761"/>
        <v>0</v>
      </c>
      <c r="BZ723" s="130">
        <f t="shared" si="1761"/>
        <v>0</v>
      </c>
      <c r="CA723" s="130">
        <f t="shared" si="1739"/>
        <v>0</v>
      </c>
      <c r="CB723" s="188">
        <f>CB726+CB729+CB732+CB735+CB737</f>
        <v>0</v>
      </c>
      <c r="CC723" s="189"/>
      <c r="CD723" s="189"/>
      <c r="CE723" s="130">
        <f>CG723</f>
        <v>300000</v>
      </c>
      <c r="CF723" s="188">
        <f>CF726+CF729</f>
        <v>0</v>
      </c>
      <c r="CG723" s="130">
        <f t="shared" ref="CG723" si="1762">CG726+CG729+CG732+CG735+CG740</f>
        <v>300000</v>
      </c>
      <c r="CH723" s="189">
        <f t="shared" si="1740"/>
        <v>0</v>
      </c>
      <c r="CI723" s="189">
        <f t="shared" si="1741"/>
        <v>0</v>
      </c>
      <c r="CJ723" s="130"/>
      <c r="CK723" s="130">
        <f>CL723+CM723+CN723+CO723</f>
        <v>300000</v>
      </c>
      <c r="CL723" s="130">
        <f>CL726+CL729+CL732+CL735+CL740</f>
        <v>0</v>
      </c>
      <c r="CM723" s="130">
        <f t="shared" ref="CM723:CO723" si="1763">CM726+CM729+CM732+CM735+CM740</f>
        <v>300000</v>
      </c>
      <c r="CN723" s="130">
        <f t="shared" si="1763"/>
        <v>0</v>
      </c>
      <c r="CO723" s="130">
        <f t="shared" si="1763"/>
        <v>0</v>
      </c>
    </row>
    <row r="724" spans="1:12248" s="39" customFormat="1" ht="34.5" customHeight="1" x14ac:dyDescent="0.25">
      <c r="B724" s="234"/>
      <c r="C724" s="130" t="s">
        <v>47</v>
      </c>
      <c r="D724" s="188">
        <f>E724+F724+G724+H724</f>
        <v>163973.11750999995</v>
      </c>
      <c r="E724" s="188">
        <f>E727+E730+E733+E736+E738+E741</f>
        <v>0</v>
      </c>
      <c r="F724" s="188">
        <f t="shared" ref="F724:H724" si="1764">F727+F730+F733+F736+F738+F741</f>
        <v>163973.11750999995</v>
      </c>
      <c r="G724" s="188">
        <f t="shared" si="1764"/>
        <v>0</v>
      </c>
      <c r="H724" s="188">
        <f t="shared" si="1764"/>
        <v>0</v>
      </c>
      <c r="I724" s="188">
        <f t="shared" si="1743"/>
        <v>21929.497899999998</v>
      </c>
      <c r="J724" s="597">
        <f t="shared" si="1744"/>
        <v>0.13373837268577041</v>
      </c>
      <c r="K724" s="188"/>
      <c r="L724" s="130"/>
      <c r="M724" s="188">
        <f t="shared" ref="M724" si="1765">M727+M730+M733+M736+M738+M741</f>
        <v>21929.497899999998</v>
      </c>
      <c r="N724" s="597">
        <f t="shared" si="1752"/>
        <v>0.13373837268577041</v>
      </c>
      <c r="O724" s="130"/>
      <c r="P724" s="130"/>
      <c r="Q724" s="130"/>
      <c r="R724" s="130"/>
      <c r="S724" s="188">
        <f t="shared" si="1680"/>
        <v>22140.589019999999</v>
      </c>
      <c r="T724" s="597">
        <f t="shared" si="1681"/>
        <v>0.13502572468105783</v>
      </c>
      <c r="U724" s="130"/>
      <c r="V724" s="130"/>
      <c r="W724" s="188">
        <f t="shared" ref="W724" si="1766">W727+W730+W733+W736+W738+W741</f>
        <v>22140.589019999999</v>
      </c>
      <c r="X724" s="591">
        <f t="shared" si="1745"/>
        <v>0.13502572468105783</v>
      </c>
      <c r="Y724" s="130">
        <f t="shared" ref="Y724" si="1767">Y727+Y730+Y733+Y736+Y738+Y741</f>
        <v>0</v>
      </c>
      <c r="Z724" s="130"/>
      <c r="AA724" s="130"/>
      <c r="AB724" s="130"/>
      <c r="AC724" s="188">
        <f>AE724+AG724+AI724</f>
        <v>121928.04453000001</v>
      </c>
      <c r="AD724" s="591">
        <f t="shared" si="1711"/>
        <v>0.74358557293737004</v>
      </c>
      <c r="AE724" s="130"/>
      <c r="AF724" s="788"/>
      <c r="AG724" s="188">
        <f t="shared" ref="AG724" si="1768">AG727+AG730+AG733+AG736+AG738+AG741</f>
        <v>121928.04453000001</v>
      </c>
      <c r="AH724" s="591">
        <f t="shared" si="1712"/>
        <v>0.74358557293737004</v>
      </c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>
        <f>AU727+AU730+AU733+AU736+AU738+AU741</f>
        <v>16502.25</v>
      </c>
      <c r="AV724" s="130">
        <f>AW724+AX724+AY724+AZ724</f>
        <v>166259.14636999997</v>
      </c>
      <c r="AW724" s="130">
        <f>AW727+AW730+AW733+AW736+AW738+AW741</f>
        <v>0</v>
      </c>
      <c r="AX724" s="130">
        <f t="shared" ref="AX724:AZ724" si="1769">AX727+AX730+AX733+AX736+AX738+AX741</f>
        <v>166259.14636999997</v>
      </c>
      <c r="AY724" s="130">
        <f t="shared" si="1769"/>
        <v>0</v>
      </c>
      <c r="AZ724" s="130">
        <f t="shared" si="1769"/>
        <v>0</v>
      </c>
      <c r="BA724" s="792">
        <f t="shared" si="1732"/>
        <v>0</v>
      </c>
      <c r="BB724" s="37"/>
      <c r="BC724" s="37"/>
      <c r="BD724" s="37"/>
      <c r="BE724" s="130">
        <f t="shared" si="1733"/>
        <v>0</v>
      </c>
      <c r="BF724" s="130">
        <f t="shared" si="1734"/>
        <v>0</v>
      </c>
      <c r="BG724" s="37">
        <f t="shared" si="1735"/>
        <v>0</v>
      </c>
      <c r="BH724" s="37">
        <f t="shared" si="1736"/>
        <v>0</v>
      </c>
      <c r="BI724" s="130">
        <f>BJ724+BK724+BL724+BM724</f>
        <v>64900.739199999996</v>
      </c>
      <c r="BJ724" s="130">
        <f>BJ727+BJ730+BJ733+BJ736+BJ738+BJ741</f>
        <v>0</v>
      </c>
      <c r="BK724" s="130">
        <f t="shared" ref="BK724" si="1770">BK727+BK730+BK733+BK736+BK738+BK741</f>
        <v>64900.739199999996</v>
      </c>
      <c r="BL724" s="130">
        <f t="shared" ref="BL724:BN724" si="1771">BL727+BL730+BL733+BL736+BL738+BL741</f>
        <v>0</v>
      </c>
      <c r="BM724" s="130">
        <f t="shared" si="1771"/>
        <v>0</v>
      </c>
      <c r="BN724" s="130">
        <f t="shared" si="1771"/>
        <v>0</v>
      </c>
      <c r="BO724" s="130">
        <f>BP724+BQ724+BR724+BS724</f>
        <v>64900.739199999996</v>
      </c>
      <c r="BP724" s="130">
        <f>BP727+BP730+BP733+BP736+BP738+BP741</f>
        <v>0</v>
      </c>
      <c r="BQ724" s="130">
        <f t="shared" ref="BQ724" si="1772">BQ727+BQ730+BQ733+BQ736+BQ738+BQ741</f>
        <v>64900.739199999996</v>
      </c>
      <c r="BR724" s="130">
        <f t="shared" ref="BR724:BS724" si="1773">BR727+BR730+BR733+BR736+BR738+BR741</f>
        <v>0</v>
      </c>
      <c r="BS724" s="130">
        <f t="shared" si="1773"/>
        <v>0</v>
      </c>
      <c r="BT724" s="37">
        <f t="shared" si="1737"/>
        <v>0</v>
      </c>
      <c r="BU724" s="37">
        <f t="shared" si="1738"/>
        <v>0</v>
      </c>
      <c r="BV724" s="130">
        <f>BW724+BX724+BY724+BZ724</f>
        <v>55000</v>
      </c>
      <c r="BW724" s="130">
        <f>BW727+BW730+BW733+BW736+BW738+BW741</f>
        <v>0</v>
      </c>
      <c r="BX724" s="130">
        <f t="shared" ref="BX724:BZ724" si="1774">BX727+BX730+BX733+BX736+BX738+BX741</f>
        <v>55000</v>
      </c>
      <c r="BY724" s="130">
        <f t="shared" si="1774"/>
        <v>0</v>
      </c>
      <c r="BZ724" s="130">
        <f t="shared" si="1774"/>
        <v>0</v>
      </c>
      <c r="CA724" s="130">
        <f t="shared" si="1739"/>
        <v>0</v>
      </c>
      <c r="CB724" s="188">
        <f>CB727+CB730+CB733+CB736+CB741</f>
        <v>0</v>
      </c>
      <c r="CC724" s="189"/>
      <c r="CD724" s="189"/>
      <c r="CE724" s="130">
        <f>CG724</f>
        <v>55000</v>
      </c>
      <c r="CF724" s="188">
        <f t="shared" ref="CF724:CF727" si="1775">BW724</f>
        <v>0</v>
      </c>
      <c r="CG724" s="130">
        <f t="shared" ref="CG724" si="1776">CG727+CG730+CG733+CG736+CG738+CG741</f>
        <v>55000</v>
      </c>
      <c r="CH724" s="189">
        <f t="shared" si="1740"/>
        <v>0</v>
      </c>
      <c r="CI724" s="189">
        <f t="shared" si="1741"/>
        <v>0</v>
      </c>
      <c r="CJ724" s="130"/>
      <c r="CK724" s="130">
        <f>CL724+CM724+CN724+CO724</f>
        <v>55000</v>
      </c>
      <c r="CL724" s="130">
        <f>CL727+CL730+CL733+CL736+CL738+CL741</f>
        <v>0</v>
      </c>
      <c r="CM724" s="130">
        <f t="shared" ref="CM724:CO724" si="1777">CM727+CM730+CM733+CM736+CM738+CM741</f>
        <v>55000</v>
      </c>
      <c r="CN724" s="130">
        <f t="shared" si="1777"/>
        <v>0</v>
      </c>
      <c r="CO724" s="130">
        <f t="shared" si="1777"/>
        <v>0</v>
      </c>
    </row>
    <row r="725" spans="1:12248" s="39" customFormat="1" ht="42.75" customHeight="1" x14ac:dyDescent="0.25">
      <c r="B725" s="234"/>
      <c r="C725" s="133" t="s">
        <v>123</v>
      </c>
      <c r="D725" s="188">
        <f>E725+F725</f>
        <v>24964.138570000003</v>
      </c>
      <c r="E725" s="188">
        <f>E726+E727</f>
        <v>0</v>
      </c>
      <c r="F725" s="188">
        <f>F726+F727</f>
        <v>24964.138570000003</v>
      </c>
      <c r="G725" s="189"/>
      <c r="H725" s="189"/>
      <c r="I725" s="188">
        <f t="shared" si="1743"/>
        <v>0</v>
      </c>
      <c r="J725" s="597">
        <f t="shared" si="1744"/>
        <v>0</v>
      </c>
      <c r="K725" s="188"/>
      <c r="L725" s="37"/>
      <c r="M725" s="188">
        <f>M726+M727</f>
        <v>0</v>
      </c>
      <c r="N725" s="597">
        <f t="shared" si="1752"/>
        <v>0</v>
      </c>
      <c r="O725" s="37"/>
      <c r="P725" s="37"/>
      <c r="Q725" s="37"/>
      <c r="R725" s="37"/>
      <c r="S725" s="188">
        <f t="shared" si="1680"/>
        <v>0</v>
      </c>
      <c r="T725" s="597">
        <f t="shared" si="1681"/>
        <v>0</v>
      </c>
      <c r="U725" s="130"/>
      <c r="V725" s="130"/>
      <c r="W725" s="188"/>
      <c r="X725" s="130"/>
      <c r="Y725" s="37"/>
      <c r="Z725" s="37"/>
      <c r="AA725" s="37"/>
      <c r="AB725" s="37"/>
      <c r="AC725" s="188">
        <f>AC726+AC727</f>
        <v>3156.6739400000001</v>
      </c>
      <c r="AD725" s="591">
        <f t="shared" si="1711"/>
        <v>0.12644834233509061</v>
      </c>
      <c r="AE725" s="130"/>
      <c r="AF725" s="788"/>
      <c r="AG725" s="188">
        <f>AG726+AG727</f>
        <v>3156.6739400000001</v>
      </c>
      <c r="AH725" s="591">
        <f t="shared" si="1712"/>
        <v>0.12644834233509061</v>
      </c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130">
        <v>0</v>
      </c>
      <c r="AV725" s="130">
        <f>AW725+AX725</f>
        <v>24964.124179999999</v>
      </c>
      <c r="AW725" s="130">
        <f>AW726+AW727</f>
        <v>0</v>
      </c>
      <c r="AX725" s="130">
        <f>AX726+AX727</f>
        <v>24964.124179999999</v>
      </c>
      <c r="AY725" s="37"/>
      <c r="AZ725" s="37"/>
      <c r="BA725" s="130">
        <f t="shared" si="1732"/>
        <v>0</v>
      </c>
      <c r="BB725" s="37"/>
      <c r="BC725" s="37"/>
      <c r="BD725" s="37"/>
      <c r="BE725" s="130">
        <f t="shared" si="1733"/>
        <v>0</v>
      </c>
      <c r="BF725" s="130">
        <f t="shared" si="1734"/>
        <v>0</v>
      </c>
      <c r="BG725" s="37">
        <f t="shared" si="1735"/>
        <v>0</v>
      </c>
      <c r="BH725" s="37">
        <f t="shared" si="1736"/>
        <v>0</v>
      </c>
      <c r="BI725" s="130">
        <f>BJ725+BK725</f>
        <v>99212.462520000001</v>
      </c>
      <c r="BJ725" s="130">
        <f>BJ726+BJ727</f>
        <v>0</v>
      </c>
      <c r="BK725" s="130">
        <f>BK726+BK727</f>
        <v>99212.462520000001</v>
      </c>
      <c r="BL725" s="37"/>
      <c r="BM725" s="37"/>
      <c r="BN725" s="130">
        <f>BN726</f>
        <v>-59318.450709999997</v>
      </c>
      <c r="BO725" s="130">
        <f>BP725+BQ725</f>
        <v>39894.011810000004</v>
      </c>
      <c r="BP725" s="130">
        <f>BP726+BP727</f>
        <v>0</v>
      </c>
      <c r="BQ725" s="130">
        <f>BQ726+BQ727</f>
        <v>39894.011810000004</v>
      </c>
      <c r="BR725" s="37"/>
      <c r="BS725" s="37"/>
      <c r="BT725" s="37">
        <f t="shared" si="1737"/>
        <v>0</v>
      </c>
      <c r="BU725" s="37">
        <f t="shared" si="1738"/>
        <v>0</v>
      </c>
      <c r="BV725" s="130">
        <f>BW725+BX725</f>
        <v>0</v>
      </c>
      <c r="BW725" s="130">
        <f>BW726+BW727</f>
        <v>0</v>
      </c>
      <c r="BX725" s="130">
        <v>0</v>
      </c>
      <c r="BY725" s="37"/>
      <c r="BZ725" s="37"/>
      <c r="CA725" s="130">
        <f t="shared" si="1739"/>
        <v>0</v>
      </c>
      <c r="CB725" s="188"/>
      <c r="CC725" s="189"/>
      <c r="CD725" s="189"/>
      <c r="CE725" s="130">
        <f t="shared" ref="CE725:CE769" si="1778">CF725+CH725+CI725</f>
        <v>0</v>
      </c>
      <c r="CF725" s="188">
        <f t="shared" si="1775"/>
        <v>0</v>
      </c>
      <c r="CG725" s="188"/>
      <c r="CH725" s="189">
        <f t="shared" si="1740"/>
        <v>0</v>
      </c>
      <c r="CI725" s="189">
        <f t="shared" si="1741"/>
        <v>0</v>
      </c>
      <c r="CJ725" s="130"/>
      <c r="CK725" s="130">
        <f>CL725+CM725</f>
        <v>0</v>
      </c>
      <c r="CL725" s="130">
        <f>CL726+CL727</f>
        <v>0</v>
      </c>
      <c r="CM725" s="130">
        <v>0</v>
      </c>
      <c r="CN725" s="37"/>
      <c r="CO725" s="37"/>
    </row>
    <row r="726" spans="1:12248" s="39" customFormat="1" ht="27.6" customHeight="1" x14ac:dyDescent="0.25">
      <c r="B726" s="234"/>
      <c r="C726" s="130" t="s">
        <v>108</v>
      </c>
      <c r="D726" s="188">
        <f>F726</f>
        <v>18826.65207</v>
      </c>
      <c r="E726" s="188">
        <v>0</v>
      </c>
      <c r="F726" s="188">
        <f>'[13]Распределение средств 24-26 '!$H$64</f>
        <v>18826.65207</v>
      </c>
      <c r="G726" s="189"/>
      <c r="H726" s="189"/>
      <c r="I726" s="188">
        <f t="shared" si="1743"/>
        <v>0</v>
      </c>
      <c r="J726" s="597">
        <f t="shared" si="1744"/>
        <v>0</v>
      </c>
      <c r="K726" s="188"/>
      <c r="L726" s="37"/>
      <c r="M726" s="188"/>
      <c r="N726" s="597">
        <f t="shared" si="1752"/>
        <v>0</v>
      </c>
      <c r="O726" s="37"/>
      <c r="P726" s="37"/>
      <c r="Q726" s="37"/>
      <c r="R726" s="37"/>
      <c r="S726" s="188">
        <f t="shared" si="1680"/>
        <v>0</v>
      </c>
      <c r="T726" s="597">
        <f t="shared" si="1681"/>
        <v>0</v>
      </c>
      <c r="U726" s="130"/>
      <c r="V726" s="130"/>
      <c r="W726" s="188"/>
      <c r="X726" s="130"/>
      <c r="Y726" s="37"/>
      <c r="Z726" s="37"/>
      <c r="AA726" s="37"/>
      <c r="AB726" s="37"/>
      <c r="AC726" s="188"/>
      <c r="AD726" s="130"/>
      <c r="AE726" s="130"/>
      <c r="AF726" s="788"/>
      <c r="AG726" s="188"/>
      <c r="AH726" s="130">
        <f t="shared" si="1712"/>
        <v>0</v>
      </c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793">
        <f>AX726-D726</f>
        <v>-1.4390000000275904E-2</v>
      </c>
      <c r="AV726" s="130">
        <f>AX726</f>
        <v>18826.63768</v>
      </c>
      <c r="AW726" s="130">
        <v>0</v>
      </c>
      <c r="AX726" s="188">
        <f>'[14]2 вариант (2)'!$D$487-0.01469</f>
        <v>18826.63768</v>
      </c>
      <c r="AY726" s="37"/>
      <c r="AZ726" s="37"/>
      <c r="BA726" s="130">
        <f t="shared" si="1732"/>
        <v>0</v>
      </c>
      <c r="BB726" s="37"/>
      <c r="BC726" s="37"/>
      <c r="BD726" s="37"/>
      <c r="BE726" s="130">
        <f t="shared" si="1733"/>
        <v>0</v>
      </c>
      <c r="BF726" s="130">
        <f t="shared" si="1734"/>
        <v>0</v>
      </c>
      <c r="BG726" s="37">
        <f t="shared" si="1735"/>
        <v>0</v>
      </c>
      <c r="BH726" s="37">
        <f t="shared" si="1736"/>
        <v>0</v>
      </c>
      <c r="BI726" s="130">
        <f>BJ726+BK726</f>
        <v>99212.462520000001</v>
      </c>
      <c r="BJ726" s="130">
        <v>0</v>
      </c>
      <c r="BK726" s="130">
        <v>99212.462520000001</v>
      </c>
      <c r="BL726" s="37"/>
      <c r="BM726" s="37"/>
      <c r="BN726" s="130">
        <f>BQ726-BK726</f>
        <v>-59318.450709999997</v>
      </c>
      <c r="BO726" s="130">
        <f>BP726+BQ726</f>
        <v>39894.011810000004</v>
      </c>
      <c r="BP726" s="130">
        <v>0</v>
      </c>
      <c r="BQ726" s="130">
        <f>99212.46252-59318.45071</f>
        <v>39894.011810000004</v>
      </c>
      <c r="BR726" s="37"/>
      <c r="BS726" s="37"/>
      <c r="BT726" s="37">
        <f t="shared" si="1737"/>
        <v>0</v>
      </c>
      <c r="BU726" s="37">
        <f t="shared" si="1738"/>
        <v>0</v>
      </c>
      <c r="BV726" s="130">
        <f>BW726+BX726</f>
        <v>0</v>
      </c>
      <c r="BW726" s="130">
        <v>0</v>
      </c>
      <c r="BX726" s="130"/>
      <c r="BY726" s="37"/>
      <c r="BZ726" s="37"/>
      <c r="CA726" s="130">
        <f t="shared" si="1739"/>
        <v>0</v>
      </c>
      <c r="CB726" s="188"/>
      <c r="CC726" s="189"/>
      <c r="CD726" s="189"/>
      <c r="CE726" s="130">
        <f t="shared" si="1778"/>
        <v>0</v>
      </c>
      <c r="CF726" s="188">
        <f t="shared" si="1775"/>
        <v>0</v>
      </c>
      <c r="CG726" s="188"/>
      <c r="CH726" s="189">
        <f t="shared" si="1740"/>
        <v>0</v>
      </c>
      <c r="CI726" s="189">
        <f t="shared" si="1741"/>
        <v>0</v>
      </c>
      <c r="CJ726" s="130"/>
      <c r="CK726" s="130">
        <f>CL726+CM726</f>
        <v>0</v>
      </c>
      <c r="CL726" s="130">
        <v>0</v>
      </c>
      <c r="CM726" s="130"/>
      <c r="CN726" s="37"/>
      <c r="CO726" s="37"/>
    </row>
    <row r="727" spans="1:12248" s="39" customFormat="1" ht="23.25" customHeight="1" x14ac:dyDescent="0.25">
      <c r="B727" s="234"/>
      <c r="C727" s="130" t="s">
        <v>47</v>
      </c>
      <c r="D727" s="188">
        <f>E727+F727</f>
        <v>6137.4865000000009</v>
      </c>
      <c r="E727" s="188">
        <v>0</v>
      </c>
      <c r="F727" s="188">
        <f>'[13]Распределение средств 24-26 '!$H$72</f>
        <v>6137.4865000000009</v>
      </c>
      <c r="G727" s="189"/>
      <c r="H727" s="189"/>
      <c r="I727" s="188">
        <f t="shared" si="1743"/>
        <v>0</v>
      </c>
      <c r="J727" s="597">
        <f t="shared" si="1744"/>
        <v>0</v>
      </c>
      <c r="K727" s="188"/>
      <c r="L727" s="37"/>
      <c r="M727" s="188"/>
      <c r="N727" s="597">
        <f t="shared" si="1752"/>
        <v>0</v>
      </c>
      <c r="O727" s="37"/>
      <c r="P727" s="37"/>
      <c r="Q727" s="37"/>
      <c r="R727" s="37"/>
      <c r="S727" s="188">
        <f t="shared" si="1680"/>
        <v>0</v>
      </c>
      <c r="T727" s="597">
        <f t="shared" si="1681"/>
        <v>0</v>
      </c>
      <c r="U727" s="130"/>
      <c r="V727" s="130"/>
      <c r="W727" s="188"/>
      <c r="X727" s="130"/>
      <c r="Y727" s="37"/>
      <c r="Z727" s="37"/>
      <c r="AA727" s="37"/>
      <c r="AB727" s="37"/>
      <c r="AC727" s="188">
        <f>AG727</f>
        <v>3156.6739400000001</v>
      </c>
      <c r="AD727" s="591">
        <f>AC727/D727</f>
        <v>0.51432682418120179</v>
      </c>
      <c r="AE727" s="130"/>
      <c r="AF727" s="788"/>
      <c r="AG727" s="188">
        <v>3156.6739400000001</v>
      </c>
      <c r="AH727" s="591">
        <f t="shared" si="1712"/>
        <v>0.51432682418120179</v>
      </c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130">
        <f>AX727-F727</f>
        <v>0</v>
      </c>
      <c r="AV727" s="130">
        <f>AW727+AX727</f>
        <v>6137.4865000000009</v>
      </c>
      <c r="AW727" s="130">
        <v>0</v>
      </c>
      <c r="AX727" s="130">
        <f>F727</f>
        <v>6137.4865000000009</v>
      </c>
      <c r="AY727" s="37"/>
      <c r="AZ727" s="37"/>
      <c r="BA727" s="130">
        <f t="shared" si="1732"/>
        <v>0</v>
      </c>
      <c r="BB727" s="37"/>
      <c r="BC727" s="37"/>
      <c r="BD727" s="37"/>
      <c r="BE727" s="130">
        <f t="shared" si="1733"/>
        <v>0</v>
      </c>
      <c r="BF727" s="130">
        <f t="shared" si="1734"/>
        <v>0</v>
      </c>
      <c r="BG727" s="37">
        <f t="shared" si="1735"/>
        <v>0</v>
      </c>
      <c r="BH727" s="37">
        <f t="shared" si="1736"/>
        <v>0</v>
      </c>
      <c r="BI727" s="130">
        <f t="shared" ref="BI727:BI737" si="1779">BJ727</f>
        <v>0</v>
      </c>
      <c r="BJ727" s="130">
        <v>0</v>
      </c>
      <c r="BK727" s="130"/>
      <c r="BL727" s="37"/>
      <c r="BM727" s="37"/>
      <c r="BN727" s="130">
        <f t="shared" ref="BN727:BN774" si="1780">BO727+BP727+BQ727</f>
        <v>0</v>
      </c>
      <c r="BO727" s="130">
        <f t="shared" ref="BO727" si="1781">BP727</f>
        <v>0</v>
      </c>
      <c r="BP727" s="130">
        <v>0</v>
      </c>
      <c r="BQ727" s="130"/>
      <c r="BR727" s="37"/>
      <c r="BS727" s="37"/>
      <c r="BT727" s="37">
        <f t="shared" si="1737"/>
        <v>0</v>
      </c>
      <c r="BU727" s="37">
        <f t="shared" si="1738"/>
        <v>0</v>
      </c>
      <c r="BV727" s="130">
        <f t="shared" ref="BV727:BV737" si="1782">BW727</f>
        <v>0</v>
      </c>
      <c r="BW727" s="130">
        <v>0</v>
      </c>
      <c r="BX727" s="130"/>
      <c r="BY727" s="37"/>
      <c r="BZ727" s="37"/>
      <c r="CA727" s="130">
        <f t="shared" si="1739"/>
        <v>0</v>
      </c>
      <c r="CB727" s="188"/>
      <c r="CC727" s="189"/>
      <c r="CD727" s="189"/>
      <c r="CE727" s="130">
        <f t="shared" si="1778"/>
        <v>0</v>
      </c>
      <c r="CF727" s="188">
        <f t="shared" si="1775"/>
        <v>0</v>
      </c>
      <c r="CG727" s="188"/>
      <c r="CH727" s="189">
        <f t="shared" si="1740"/>
        <v>0</v>
      </c>
      <c r="CI727" s="189">
        <f t="shared" si="1741"/>
        <v>0</v>
      </c>
      <c r="CJ727" s="130"/>
      <c r="CK727" s="130">
        <f t="shared" ref="CK727:CK737" si="1783">CL727</f>
        <v>0</v>
      </c>
      <c r="CL727" s="130">
        <v>0</v>
      </c>
      <c r="CM727" s="130"/>
      <c r="CN727" s="37"/>
      <c r="CO727" s="37"/>
    </row>
    <row r="728" spans="1:12248" s="39" customFormat="1" ht="45" customHeight="1" x14ac:dyDescent="0.25">
      <c r="B728" s="234"/>
      <c r="C728" s="133" t="s">
        <v>124</v>
      </c>
      <c r="D728" s="188">
        <f>E728+F728</f>
        <v>145737.53937000001</v>
      </c>
      <c r="E728" s="188">
        <f>E729+E730</f>
        <v>0</v>
      </c>
      <c r="F728" s="188">
        <f>F729+F730</f>
        <v>145737.53937000001</v>
      </c>
      <c r="G728" s="189"/>
      <c r="H728" s="189"/>
      <c r="I728" s="188">
        <f t="shared" si="1743"/>
        <v>10613.60204</v>
      </c>
      <c r="J728" s="597">
        <f t="shared" si="1744"/>
        <v>7.282682338319213E-2</v>
      </c>
      <c r="K728" s="188"/>
      <c r="L728" s="37"/>
      <c r="M728" s="188">
        <f>M729+M730</f>
        <v>10613.60204</v>
      </c>
      <c r="N728" s="597">
        <f t="shared" si="1752"/>
        <v>7.282682338319213E-2</v>
      </c>
      <c r="O728" s="37"/>
      <c r="P728" s="37"/>
      <c r="Q728" s="37"/>
      <c r="R728" s="37"/>
      <c r="S728" s="188">
        <f t="shared" si="1680"/>
        <v>10098.55704</v>
      </c>
      <c r="T728" s="597">
        <f t="shared" si="1681"/>
        <v>6.929276481306354E-2</v>
      </c>
      <c r="U728" s="130"/>
      <c r="V728" s="130"/>
      <c r="W728" s="188">
        <f>W729+W730</f>
        <v>10098.55704</v>
      </c>
      <c r="X728" s="591">
        <f>W728/F728</f>
        <v>6.929276481306354E-2</v>
      </c>
      <c r="Y728" s="37"/>
      <c r="Z728" s="37"/>
      <c r="AA728" s="37"/>
      <c r="AB728" s="37"/>
      <c r="AC728" s="188">
        <f>AC729+AC730</f>
        <v>53878.933429999997</v>
      </c>
      <c r="AD728" s="591">
        <f>AC728/D728</f>
        <v>0.36969838836932462</v>
      </c>
      <c r="AE728" s="130"/>
      <c r="AF728" s="788"/>
      <c r="AG728" s="188">
        <f>AG729+AG730</f>
        <v>53878.933429999997</v>
      </c>
      <c r="AH728" s="591">
        <f t="shared" si="1712"/>
        <v>0.36969838836932462</v>
      </c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130">
        <f>AU729+AU730</f>
        <v>308150.94666000002</v>
      </c>
      <c r="AV728" s="130">
        <f>AW728+AX728</f>
        <v>453888.48603000003</v>
      </c>
      <c r="AW728" s="130">
        <f>AW729+AW730</f>
        <v>0</v>
      </c>
      <c r="AX728" s="130">
        <f>AX729+AX730</f>
        <v>453888.48603000003</v>
      </c>
      <c r="AY728" s="37"/>
      <c r="AZ728" s="37"/>
      <c r="BA728" s="130">
        <f t="shared" si="1732"/>
        <v>0</v>
      </c>
      <c r="BB728" s="37"/>
      <c r="BC728" s="37"/>
      <c r="BD728" s="37"/>
      <c r="BE728" s="130">
        <f t="shared" si="1733"/>
        <v>0</v>
      </c>
      <c r="BF728" s="130">
        <f t="shared" si="1734"/>
        <v>0</v>
      </c>
      <c r="BG728" s="37">
        <f t="shared" si="1735"/>
        <v>0</v>
      </c>
      <c r="BH728" s="37">
        <f t="shared" si="1736"/>
        <v>0</v>
      </c>
      <c r="BI728" s="130">
        <f>BK728</f>
        <v>135237.79693000001</v>
      </c>
      <c r="BJ728" s="130">
        <f>BJ729+BJ730</f>
        <v>0</v>
      </c>
      <c r="BK728" s="130">
        <f>BK729+BK730</f>
        <v>135237.79693000001</v>
      </c>
      <c r="BL728" s="37"/>
      <c r="BM728" s="37"/>
      <c r="BN728" s="130"/>
      <c r="BO728" s="130">
        <f>BQ728</f>
        <v>135237.79693000001</v>
      </c>
      <c r="BP728" s="130">
        <f>BP729+BP730</f>
        <v>0</v>
      </c>
      <c r="BQ728" s="130">
        <f>BQ729+BQ730</f>
        <v>135237.79693000001</v>
      </c>
      <c r="BR728" s="37"/>
      <c r="BS728" s="37"/>
      <c r="BT728" s="37">
        <f t="shared" si="1737"/>
        <v>0</v>
      </c>
      <c r="BU728" s="37">
        <f t="shared" si="1738"/>
        <v>0</v>
      </c>
      <c r="BV728" s="130">
        <f>BX728</f>
        <v>25000</v>
      </c>
      <c r="BW728" s="130">
        <f>BW729+BW730</f>
        <v>0</v>
      </c>
      <c r="BX728" s="130">
        <f>BX729+BX730</f>
        <v>25000</v>
      </c>
      <c r="BY728" s="37"/>
      <c r="BZ728" s="37"/>
      <c r="CA728" s="130">
        <f t="shared" si="1739"/>
        <v>0</v>
      </c>
      <c r="CB728" s="188">
        <f>CB729</f>
        <v>0</v>
      </c>
      <c r="CC728" s="189"/>
      <c r="CD728" s="189"/>
      <c r="CE728" s="130">
        <f>CG728</f>
        <v>25000</v>
      </c>
      <c r="CF728" s="188">
        <f>CF729</f>
        <v>0</v>
      </c>
      <c r="CG728" s="130">
        <f>CG729+CG730</f>
        <v>25000</v>
      </c>
      <c r="CH728" s="189">
        <f t="shared" si="1740"/>
        <v>0</v>
      </c>
      <c r="CI728" s="189">
        <f t="shared" si="1741"/>
        <v>0</v>
      </c>
      <c r="CJ728" s="130"/>
      <c r="CK728" s="130">
        <f>CM728</f>
        <v>25000</v>
      </c>
      <c r="CL728" s="130">
        <f>CL729+CL730</f>
        <v>0</v>
      </c>
      <c r="CM728" s="130">
        <f>CM729+CM730</f>
        <v>25000</v>
      </c>
      <c r="CN728" s="37"/>
      <c r="CO728" s="37"/>
    </row>
    <row r="729" spans="1:12248" s="39" customFormat="1" ht="37.9" customHeight="1" x14ac:dyDescent="0.25">
      <c r="B729" s="234"/>
      <c r="C729" s="130" t="s">
        <v>108</v>
      </c>
      <c r="D729" s="188">
        <f>F729</f>
        <v>135012.74200000003</v>
      </c>
      <c r="E729" s="188">
        <v>0</v>
      </c>
      <c r="F729" s="188">
        <f>'[13]Распределение средств 24-26 '!$H$92</f>
        <v>135012.74200000003</v>
      </c>
      <c r="G729" s="189"/>
      <c r="H729" s="189"/>
      <c r="I729" s="188">
        <f t="shared" si="1743"/>
        <v>10098.60204</v>
      </c>
      <c r="J729" s="597">
        <f t="shared" si="1744"/>
        <v>7.4797399789125071E-2</v>
      </c>
      <c r="K729" s="188"/>
      <c r="L729" s="37"/>
      <c r="M729" s="188">
        <v>10098.60204</v>
      </c>
      <c r="N729" s="597">
        <f t="shared" si="1752"/>
        <v>7.4797399789125071E-2</v>
      </c>
      <c r="O729" s="37"/>
      <c r="P729" s="37"/>
      <c r="Q729" s="37"/>
      <c r="R729" s="37"/>
      <c r="S729" s="188">
        <f t="shared" si="1680"/>
        <v>10098.55704</v>
      </c>
      <c r="T729" s="597">
        <f t="shared" si="1681"/>
        <v>7.4797066487250499E-2</v>
      </c>
      <c r="U729" s="130"/>
      <c r="V729" s="130"/>
      <c r="W729" s="188">
        <v>10098.55704</v>
      </c>
      <c r="X729" s="591">
        <f>W729/F729</f>
        <v>7.4797066487250499E-2</v>
      </c>
      <c r="Y729" s="37"/>
      <c r="Z729" s="37"/>
      <c r="AA729" s="37"/>
      <c r="AB729" s="37"/>
      <c r="AC729" s="188">
        <f>AG729</f>
        <v>47432.028059999997</v>
      </c>
      <c r="AD729" s="591">
        <f>AC729/D729</f>
        <v>0.35131519705006797</v>
      </c>
      <c r="AE729" s="130"/>
      <c r="AF729" s="788"/>
      <c r="AG729" s="188">
        <v>47432.028059999997</v>
      </c>
      <c r="AH729" s="591">
        <f t="shared" si="1712"/>
        <v>0.35131519705006797</v>
      </c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130">
        <f>AX729-F729</f>
        <v>303502.69666000002</v>
      </c>
      <c r="AV729" s="130">
        <f t="shared" ref="AV729" si="1784">AW729</f>
        <v>0</v>
      </c>
      <c r="AW729" s="130">
        <v>0</v>
      </c>
      <c r="AX729" s="130">
        <f>'[14]2 вариант (2)'!$L$505+F729</f>
        <v>438515.43866000004</v>
      </c>
      <c r="AY729" s="37"/>
      <c r="AZ729" s="37"/>
      <c r="BA729" s="130">
        <f t="shared" si="1732"/>
        <v>0</v>
      </c>
      <c r="BB729" s="37"/>
      <c r="BC729" s="37"/>
      <c r="BD729" s="37"/>
      <c r="BE729" s="130">
        <f t="shared" si="1733"/>
        <v>0</v>
      </c>
      <c r="BF729" s="130">
        <f t="shared" si="1734"/>
        <v>0</v>
      </c>
      <c r="BG729" s="37">
        <f t="shared" si="1735"/>
        <v>0</v>
      </c>
      <c r="BH729" s="37">
        <f t="shared" si="1736"/>
        <v>0</v>
      </c>
      <c r="BI729" s="130">
        <f t="shared" si="1779"/>
        <v>0</v>
      </c>
      <c r="BJ729" s="130">
        <v>0</v>
      </c>
      <c r="BK729" s="130">
        <v>110337.05773</v>
      </c>
      <c r="BL729" s="37"/>
      <c r="BM729" s="37"/>
      <c r="BN729" s="130"/>
      <c r="BO729" s="130">
        <f t="shared" ref="BO729:BO733" si="1785">BP729</f>
        <v>0</v>
      </c>
      <c r="BP729" s="130">
        <v>0</v>
      </c>
      <c r="BQ729" s="130">
        <v>110337.05773</v>
      </c>
      <c r="BR729" s="37"/>
      <c r="BS729" s="37"/>
      <c r="BT729" s="37">
        <f t="shared" si="1737"/>
        <v>0</v>
      </c>
      <c r="BU729" s="37">
        <f t="shared" si="1738"/>
        <v>0</v>
      </c>
      <c r="BV729" s="130">
        <f t="shared" si="1782"/>
        <v>0</v>
      </c>
      <c r="BW729" s="130">
        <v>0</v>
      </c>
      <c r="BX729" s="130">
        <v>0</v>
      </c>
      <c r="BY729" s="37"/>
      <c r="BZ729" s="37"/>
      <c r="CA729" s="130">
        <f t="shared" si="1739"/>
        <v>0</v>
      </c>
      <c r="CB729" s="188">
        <f>CF729-BW729</f>
        <v>0</v>
      </c>
      <c r="CC729" s="189"/>
      <c r="CD729" s="189"/>
      <c r="CE729" s="130">
        <f t="shared" si="1778"/>
        <v>0</v>
      </c>
      <c r="CF729" s="188">
        <f>BW729</f>
        <v>0</v>
      </c>
      <c r="CG729" s="130">
        <v>0</v>
      </c>
      <c r="CH729" s="189">
        <f t="shared" si="1740"/>
        <v>0</v>
      </c>
      <c r="CI729" s="189">
        <f t="shared" si="1741"/>
        <v>0</v>
      </c>
      <c r="CJ729" s="130"/>
      <c r="CK729" s="130">
        <f t="shared" si="1783"/>
        <v>0</v>
      </c>
      <c r="CL729" s="130">
        <v>0</v>
      </c>
      <c r="CM729" s="130">
        <v>0</v>
      </c>
      <c r="CN729" s="37"/>
      <c r="CO729" s="37"/>
    </row>
    <row r="730" spans="1:12248" s="39" customFormat="1" ht="31.9" customHeight="1" x14ac:dyDescent="0.25">
      <c r="B730" s="234"/>
      <c r="C730" s="130" t="s">
        <v>47</v>
      </c>
      <c r="D730" s="188">
        <f>E730+F730</f>
        <v>10724.797369999998</v>
      </c>
      <c r="E730" s="188">
        <v>0</v>
      </c>
      <c r="F730" s="188">
        <f>'[13]Распределение средств 24-26 '!$H$234</f>
        <v>10724.797369999998</v>
      </c>
      <c r="G730" s="189"/>
      <c r="H730" s="189"/>
      <c r="I730" s="188">
        <f t="shared" si="1743"/>
        <v>515</v>
      </c>
      <c r="J730" s="597">
        <f t="shared" si="1744"/>
        <v>4.8019555263634793E-2</v>
      </c>
      <c r="K730" s="188"/>
      <c r="L730" s="37"/>
      <c r="M730" s="188">
        <v>515</v>
      </c>
      <c r="N730" s="597">
        <f t="shared" si="1752"/>
        <v>4.8019555263634793E-2</v>
      </c>
      <c r="O730" s="37"/>
      <c r="P730" s="37"/>
      <c r="Q730" s="37"/>
      <c r="R730" s="37"/>
      <c r="S730" s="188">
        <f t="shared" si="1680"/>
        <v>0</v>
      </c>
      <c r="T730" s="597">
        <f t="shared" si="1681"/>
        <v>0</v>
      </c>
      <c r="U730" s="130"/>
      <c r="V730" s="130"/>
      <c r="W730" s="188"/>
      <c r="X730" s="130"/>
      <c r="Y730" s="37"/>
      <c r="Z730" s="37"/>
      <c r="AA730" s="37"/>
      <c r="AB730" s="37"/>
      <c r="AC730" s="188">
        <f>AG730</f>
        <v>6446.9053700000004</v>
      </c>
      <c r="AD730" s="591">
        <f>AC730/D730</f>
        <v>0.60112141494007554</v>
      </c>
      <c r="AE730" s="130"/>
      <c r="AF730" s="788"/>
      <c r="AG730" s="188">
        <v>6446.9053700000004</v>
      </c>
      <c r="AH730" s="591">
        <f t="shared" si="1712"/>
        <v>0.60112141494007554</v>
      </c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130">
        <f>AX730-F730</f>
        <v>4648.25</v>
      </c>
      <c r="AV730" s="130">
        <f>AW730+AX730</f>
        <v>15373.047369999998</v>
      </c>
      <c r="AW730" s="130">
        <v>0</v>
      </c>
      <c r="AX730" s="130">
        <f>F730+'[14]2 вариант (2)'!$L$527</f>
        <v>15373.047369999998</v>
      </c>
      <c r="AY730" s="37"/>
      <c r="AZ730" s="37"/>
      <c r="BA730" s="130">
        <f t="shared" si="1732"/>
        <v>0</v>
      </c>
      <c r="BB730" s="37"/>
      <c r="BC730" s="37"/>
      <c r="BD730" s="37"/>
      <c r="BE730" s="130">
        <f t="shared" si="1733"/>
        <v>0</v>
      </c>
      <c r="BF730" s="130">
        <f t="shared" si="1734"/>
        <v>0</v>
      </c>
      <c r="BG730" s="37">
        <f t="shared" si="1735"/>
        <v>0</v>
      </c>
      <c r="BH730" s="37">
        <f t="shared" si="1736"/>
        <v>0</v>
      </c>
      <c r="BI730" s="130">
        <f t="shared" si="1779"/>
        <v>0</v>
      </c>
      <c r="BJ730" s="130">
        <v>0</v>
      </c>
      <c r="BK730" s="130">
        <v>24900.7392</v>
      </c>
      <c r="BL730" s="37"/>
      <c r="BM730" s="37"/>
      <c r="BN730" s="130"/>
      <c r="BO730" s="130">
        <f t="shared" si="1785"/>
        <v>0</v>
      </c>
      <c r="BP730" s="130">
        <v>0</v>
      </c>
      <c r="BQ730" s="130">
        <v>24900.7392</v>
      </c>
      <c r="BR730" s="37"/>
      <c r="BS730" s="37"/>
      <c r="BT730" s="37">
        <f t="shared" si="1737"/>
        <v>0</v>
      </c>
      <c r="BU730" s="37">
        <f t="shared" si="1738"/>
        <v>0</v>
      </c>
      <c r="BV730" s="130">
        <f t="shared" si="1782"/>
        <v>0</v>
      </c>
      <c r="BW730" s="130">
        <v>0</v>
      </c>
      <c r="BX730" s="130">
        <v>25000</v>
      </c>
      <c r="BY730" s="37"/>
      <c r="BZ730" s="37"/>
      <c r="CA730" s="130">
        <f t="shared" si="1739"/>
        <v>0</v>
      </c>
      <c r="CB730" s="188"/>
      <c r="CC730" s="189"/>
      <c r="CD730" s="189"/>
      <c r="CE730" s="130">
        <f>CG730</f>
        <v>25000</v>
      </c>
      <c r="CF730" s="188">
        <f t="shared" ref="CF730:CF769" si="1786">BW730</f>
        <v>0</v>
      </c>
      <c r="CG730" s="130">
        <v>25000</v>
      </c>
      <c r="CH730" s="189">
        <f t="shared" si="1740"/>
        <v>0</v>
      </c>
      <c r="CI730" s="189">
        <f t="shared" si="1741"/>
        <v>0</v>
      </c>
      <c r="CJ730" s="130"/>
      <c r="CK730" s="130">
        <f t="shared" si="1783"/>
        <v>0</v>
      </c>
      <c r="CL730" s="130">
        <v>0</v>
      </c>
      <c r="CM730" s="130">
        <v>25000</v>
      </c>
      <c r="CN730" s="37"/>
      <c r="CO730" s="37"/>
    </row>
    <row r="731" spans="1:12248" s="39" customFormat="1" ht="81.75" customHeight="1" x14ac:dyDescent="0.25">
      <c r="B731" s="234"/>
      <c r="C731" s="133" t="s">
        <v>405</v>
      </c>
      <c r="D731" s="188">
        <f>E731+F731</f>
        <v>59805.228509999986</v>
      </c>
      <c r="E731" s="188">
        <f>E732+E733</f>
        <v>0</v>
      </c>
      <c r="F731" s="188">
        <f>F732+F733</f>
        <v>59805.228509999986</v>
      </c>
      <c r="G731" s="189"/>
      <c r="H731" s="189"/>
      <c r="I731" s="188">
        <f t="shared" si="1743"/>
        <v>21414.497899999998</v>
      </c>
      <c r="J731" s="597">
        <f t="shared" si="1744"/>
        <v>0.35807066428011886</v>
      </c>
      <c r="K731" s="188"/>
      <c r="L731" s="37"/>
      <c r="M731" s="188">
        <f>M732+M733</f>
        <v>21414.497899999998</v>
      </c>
      <c r="N731" s="597">
        <f t="shared" si="1752"/>
        <v>0.35807066428011886</v>
      </c>
      <c r="O731" s="37"/>
      <c r="P731" s="37"/>
      <c r="Q731" s="37"/>
      <c r="R731" s="37"/>
      <c r="S731" s="188">
        <f t="shared" si="1680"/>
        <v>22140.589019999999</v>
      </c>
      <c r="T731" s="597">
        <f t="shared" si="1681"/>
        <v>0.37021159473202059</v>
      </c>
      <c r="U731" s="130"/>
      <c r="V731" s="130"/>
      <c r="W731" s="188">
        <f>W732+W733</f>
        <v>22140.589019999999</v>
      </c>
      <c r="X731" s="591">
        <f>W731/F731</f>
        <v>0.37021159473202059</v>
      </c>
      <c r="Y731" s="37"/>
      <c r="Z731" s="37"/>
      <c r="AA731" s="37"/>
      <c r="AB731" s="37"/>
      <c r="AC731" s="188">
        <f>AC732+AC733</f>
        <v>57391.721899999997</v>
      </c>
      <c r="AD731" s="591">
        <f>AC731/D731</f>
        <v>0.95964388615961183</v>
      </c>
      <c r="AE731" s="130"/>
      <c r="AF731" s="788"/>
      <c r="AG731" s="188">
        <f>AG732+AG733</f>
        <v>57391.721899999997</v>
      </c>
      <c r="AH731" s="591">
        <f t="shared" si="1712"/>
        <v>0.95964388615961183</v>
      </c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130">
        <f>AU733</f>
        <v>11854</v>
      </c>
      <c r="AV731" s="130">
        <f>AW731+AX731</f>
        <v>71659.228509999986</v>
      </c>
      <c r="AW731" s="130">
        <f>AW732+AW733</f>
        <v>0</v>
      </c>
      <c r="AX731" s="130">
        <f>AX732+AX733</f>
        <v>71659.228509999986</v>
      </c>
      <c r="AY731" s="37"/>
      <c r="AZ731" s="37"/>
      <c r="BA731" s="130">
        <f t="shared" si="1732"/>
        <v>0</v>
      </c>
      <c r="BB731" s="37"/>
      <c r="BC731" s="37"/>
      <c r="BD731" s="37"/>
      <c r="BE731" s="130">
        <f t="shared" si="1733"/>
        <v>0</v>
      </c>
      <c r="BF731" s="130">
        <f t="shared" si="1734"/>
        <v>0</v>
      </c>
      <c r="BG731" s="37">
        <f t="shared" si="1735"/>
        <v>0</v>
      </c>
      <c r="BH731" s="37">
        <f t="shared" si="1736"/>
        <v>0</v>
      </c>
      <c r="BI731" s="130">
        <f t="shared" si="1779"/>
        <v>0</v>
      </c>
      <c r="BJ731" s="130">
        <f>BJ732+BJ733</f>
        <v>0</v>
      </c>
      <c r="BK731" s="130">
        <v>0</v>
      </c>
      <c r="BL731" s="37"/>
      <c r="BM731" s="37"/>
      <c r="BN731" s="130">
        <f t="shared" si="1780"/>
        <v>0</v>
      </c>
      <c r="BO731" s="130">
        <f t="shared" si="1785"/>
        <v>0</v>
      </c>
      <c r="BP731" s="130">
        <f>BP732+BP733</f>
        <v>0</v>
      </c>
      <c r="BQ731" s="130">
        <v>0</v>
      </c>
      <c r="BR731" s="37"/>
      <c r="BS731" s="37"/>
      <c r="BT731" s="37">
        <f t="shared" si="1737"/>
        <v>0</v>
      </c>
      <c r="BU731" s="37">
        <f t="shared" si="1738"/>
        <v>0</v>
      </c>
      <c r="BV731" s="130">
        <f>BX731</f>
        <v>20000</v>
      </c>
      <c r="BW731" s="130">
        <f>BW732+BW733</f>
        <v>0</v>
      </c>
      <c r="BX731" s="130">
        <f>BX732+BX733</f>
        <v>20000</v>
      </c>
      <c r="BY731" s="37"/>
      <c r="BZ731" s="37"/>
      <c r="CA731" s="130">
        <f t="shared" si="1739"/>
        <v>0</v>
      </c>
      <c r="CB731" s="188"/>
      <c r="CC731" s="189"/>
      <c r="CD731" s="189"/>
      <c r="CE731" s="130">
        <f>CG731</f>
        <v>20000</v>
      </c>
      <c r="CF731" s="188">
        <f t="shared" si="1786"/>
        <v>0</v>
      </c>
      <c r="CG731" s="130">
        <f>CG732+CG733</f>
        <v>20000</v>
      </c>
      <c r="CH731" s="189">
        <f t="shared" si="1740"/>
        <v>0</v>
      </c>
      <c r="CI731" s="189">
        <f t="shared" si="1741"/>
        <v>0</v>
      </c>
      <c r="CJ731" s="130"/>
      <c r="CK731" s="130">
        <f>CM731</f>
        <v>20000</v>
      </c>
      <c r="CL731" s="130">
        <f>CL732+CL733</f>
        <v>0</v>
      </c>
      <c r="CM731" s="130">
        <f>CM732+CM733</f>
        <v>20000</v>
      </c>
      <c r="CN731" s="37"/>
      <c r="CO731" s="37"/>
    </row>
    <row r="732" spans="1:12248" s="39" customFormat="1" ht="38.25" hidden="1" customHeight="1" x14ac:dyDescent="0.25">
      <c r="B732" s="234"/>
      <c r="C732" s="130" t="s">
        <v>108</v>
      </c>
      <c r="D732" s="188">
        <f t="shared" ref="D732:D738" si="1787">E732</f>
        <v>0</v>
      </c>
      <c r="E732" s="188">
        <v>0</v>
      </c>
      <c r="F732" s="188">
        <v>0</v>
      </c>
      <c r="G732" s="189"/>
      <c r="H732" s="189"/>
      <c r="I732" s="188">
        <f t="shared" si="1743"/>
        <v>0</v>
      </c>
      <c r="J732" s="597" t="e">
        <f t="shared" si="1744"/>
        <v>#DIV/0!</v>
      </c>
      <c r="K732" s="188"/>
      <c r="L732" s="37"/>
      <c r="M732" s="188">
        <v>0</v>
      </c>
      <c r="N732" s="597" t="e">
        <f t="shared" si="1752"/>
        <v>#DIV/0!</v>
      </c>
      <c r="O732" s="37"/>
      <c r="P732" s="37"/>
      <c r="Q732" s="37"/>
      <c r="R732" s="37"/>
      <c r="S732" s="188">
        <f t="shared" si="1680"/>
        <v>0</v>
      </c>
      <c r="T732" s="597"/>
      <c r="U732" s="130"/>
      <c r="V732" s="37"/>
      <c r="W732" s="188">
        <v>0</v>
      </c>
      <c r="X732" s="591"/>
      <c r="Y732" s="37"/>
      <c r="Z732" s="37"/>
      <c r="AA732" s="37"/>
      <c r="AB732" s="37"/>
      <c r="AC732" s="188">
        <f>AG732</f>
        <v>0</v>
      </c>
      <c r="AD732" s="591">
        <v>0</v>
      </c>
      <c r="AE732" s="130">
        <v>0</v>
      </c>
      <c r="AF732" s="788" t="e">
        <f t="shared" si="1635"/>
        <v>#DIV/0!</v>
      </c>
      <c r="AG732" s="188"/>
      <c r="AH732" s="591" t="e">
        <f t="shared" si="1712"/>
        <v>#DIV/0!</v>
      </c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130">
        <f t="shared" ref="AU732:AU736" si="1788">AV732</f>
        <v>0</v>
      </c>
      <c r="AV732" s="130">
        <f t="shared" ref="AV732" si="1789">AW732</f>
        <v>0</v>
      </c>
      <c r="AW732" s="130">
        <v>0</v>
      </c>
      <c r="AX732" s="130">
        <v>0</v>
      </c>
      <c r="AY732" s="37"/>
      <c r="AZ732" s="37"/>
      <c r="BA732" s="130">
        <f t="shared" si="1732"/>
        <v>0</v>
      </c>
      <c r="BB732" s="37"/>
      <c r="BC732" s="37"/>
      <c r="BD732" s="37"/>
      <c r="BE732" s="130">
        <f t="shared" si="1733"/>
        <v>0</v>
      </c>
      <c r="BF732" s="130">
        <f t="shared" si="1734"/>
        <v>0</v>
      </c>
      <c r="BG732" s="37">
        <f t="shared" si="1735"/>
        <v>0</v>
      </c>
      <c r="BH732" s="37">
        <f t="shared" si="1736"/>
        <v>0</v>
      </c>
      <c r="BI732" s="130">
        <f t="shared" si="1779"/>
        <v>0</v>
      </c>
      <c r="BJ732" s="130">
        <v>0</v>
      </c>
      <c r="BK732" s="130"/>
      <c r="BL732" s="37"/>
      <c r="BM732" s="37"/>
      <c r="BN732" s="130">
        <f t="shared" si="1780"/>
        <v>0</v>
      </c>
      <c r="BO732" s="130">
        <f t="shared" si="1785"/>
        <v>0</v>
      </c>
      <c r="BP732" s="130">
        <v>0</v>
      </c>
      <c r="BQ732" s="130"/>
      <c r="BR732" s="37"/>
      <c r="BS732" s="37"/>
      <c r="BT732" s="37">
        <f t="shared" si="1737"/>
        <v>0</v>
      </c>
      <c r="BU732" s="37">
        <f t="shared" si="1738"/>
        <v>0</v>
      </c>
      <c r="BV732" s="130">
        <f t="shared" si="1782"/>
        <v>0</v>
      </c>
      <c r="BW732" s="130">
        <v>0</v>
      </c>
      <c r="BX732" s="130">
        <v>0</v>
      </c>
      <c r="BY732" s="37"/>
      <c r="BZ732" s="37"/>
      <c r="CA732" s="130">
        <f t="shared" si="1739"/>
        <v>0</v>
      </c>
      <c r="CB732" s="188"/>
      <c r="CC732" s="189"/>
      <c r="CD732" s="189"/>
      <c r="CE732" s="130">
        <f t="shared" si="1778"/>
        <v>0</v>
      </c>
      <c r="CF732" s="188">
        <f t="shared" si="1786"/>
        <v>0</v>
      </c>
      <c r="CG732" s="130">
        <v>0</v>
      </c>
      <c r="CH732" s="189">
        <f t="shared" si="1740"/>
        <v>0</v>
      </c>
      <c r="CI732" s="189">
        <f t="shared" si="1741"/>
        <v>0</v>
      </c>
      <c r="CJ732" s="130"/>
      <c r="CK732" s="130">
        <f t="shared" si="1783"/>
        <v>0</v>
      </c>
      <c r="CL732" s="130">
        <v>0</v>
      </c>
      <c r="CM732" s="130">
        <v>0</v>
      </c>
      <c r="CN732" s="37"/>
      <c r="CO732" s="37"/>
    </row>
    <row r="733" spans="1:12248" s="39" customFormat="1" ht="39" customHeight="1" x14ac:dyDescent="0.25">
      <c r="B733" s="234"/>
      <c r="C733" s="130" t="s">
        <v>47</v>
      </c>
      <c r="D733" s="188">
        <f>E733+F733</f>
        <v>59805.228509999986</v>
      </c>
      <c r="E733" s="188">
        <v>0</v>
      </c>
      <c r="F733" s="188">
        <f>'[13]Распределение средств 24-26 '!$H$290-F741</f>
        <v>59805.228509999986</v>
      </c>
      <c r="G733" s="189"/>
      <c r="H733" s="189"/>
      <c r="I733" s="188">
        <f t="shared" si="1743"/>
        <v>21414.497899999998</v>
      </c>
      <c r="J733" s="597">
        <f t="shared" si="1744"/>
        <v>0.35807066428011886</v>
      </c>
      <c r="K733" s="188"/>
      <c r="L733" s="37"/>
      <c r="M733" s="188">
        <v>21414.497899999998</v>
      </c>
      <c r="N733" s="597">
        <f t="shared" si="1752"/>
        <v>0.35807066428011886</v>
      </c>
      <c r="O733" s="37"/>
      <c r="P733" s="37"/>
      <c r="Q733" s="37"/>
      <c r="R733" s="37"/>
      <c r="S733" s="188">
        <f t="shared" si="1680"/>
        <v>22140.589019999999</v>
      </c>
      <c r="T733" s="597">
        <f t="shared" si="1681"/>
        <v>0.37021159473202059</v>
      </c>
      <c r="U733" s="130"/>
      <c r="V733" s="37"/>
      <c r="W733" s="188">
        <v>22140.589019999999</v>
      </c>
      <c r="X733" s="591">
        <f>W733/F733</f>
        <v>0.37021159473202059</v>
      </c>
      <c r="Y733" s="37"/>
      <c r="Z733" s="37"/>
      <c r="AA733" s="37"/>
      <c r="AB733" s="37"/>
      <c r="AC733" s="188">
        <f>AG733</f>
        <v>57391.721899999997</v>
      </c>
      <c r="AD733" s="591">
        <f>AC733/D733</f>
        <v>0.95964388615961183</v>
      </c>
      <c r="AE733" s="130"/>
      <c r="AF733" s="788"/>
      <c r="AG733" s="188">
        <v>57391.721899999997</v>
      </c>
      <c r="AH733" s="591">
        <f t="shared" si="1712"/>
        <v>0.95964388615961183</v>
      </c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130">
        <f>AX733-F733</f>
        <v>11854</v>
      </c>
      <c r="AV733" s="130">
        <f>AW733+AX733</f>
        <v>71659.228509999986</v>
      </c>
      <c r="AW733" s="130">
        <v>0</v>
      </c>
      <c r="AX733" s="130">
        <f>F733+'[14]2 вариант (2)'!$L$675</f>
        <v>71659.228509999986</v>
      </c>
      <c r="AY733" s="37"/>
      <c r="AZ733" s="37"/>
      <c r="BA733" s="130">
        <f t="shared" si="1732"/>
        <v>0</v>
      </c>
      <c r="BB733" s="37"/>
      <c r="BC733" s="37"/>
      <c r="BD733" s="37"/>
      <c r="BE733" s="130">
        <f t="shared" si="1733"/>
        <v>0</v>
      </c>
      <c r="BF733" s="130">
        <f t="shared" si="1734"/>
        <v>0</v>
      </c>
      <c r="BG733" s="37">
        <f t="shared" si="1735"/>
        <v>0</v>
      </c>
      <c r="BH733" s="37">
        <f t="shared" si="1736"/>
        <v>0</v>
      </c>
      <c r="BI733" s="130">
        <f t="shared" si="1779"/>
        <v>0</v>
      </c>
      <c r="BJ733" s="130">
        <v>0</v>
      </c>
      <c r="BK733" s="130"/>
      <c r="BL733" s="37"/>
      <c r="BM733" s="37"/>
      <c r="BN733" s="130">
        <f t="shared" si="1780"/>
        <v>0</v>
      </c>
      <c r="BO733" s="130">
        <f t="shared" si="1785"/>
        <v>0</v>
      </c>
      <c r="BP733" s="130">
        <v>0</v>
      </c>
      <c r="BQ733" s="130"/>
      <c r="BR733" s="37"/>
      <c r="BS733" s="37"/>
      <c r="BT733" s="37">
        <f t="shared" si="1737"/>
        <v>0</v>
      </c>
      <c r="BU733" s="37">
        <f t="shared" si="1738"/>
        <v>0</v>
      </c>
      <c r="BV733" s="130">
        <f t="shared" si="1782"/>
        <v>0</v>
      </c>
      <c r="BW733" s="130">
        <v>0</v>
      </c>
      <c r="BX733" s="130">
        <v>20000</v>
      </c>
      <c r="BY733" s="37"/>
      <c r="BZ733" s="37"/>
      <c r="CA733" s="130">
        <f t="shared" si="1739"/>
        <v>0</v>
      </c>
      <c r="CB733" s="188"/>
      <c r="CC733" s="189"/>
      <c r="CD733" s="189"/>
      <c r="CE733" s="130">
        <f>CG733</f>
        <v>20000</v>
      </c>
      <c r="CF733" s="188">
        <f t="shared" si="1786"/>
        <v>0</v>
      </c>
      <c r="CG733" s="130">
        <v>20000</v>
      </c>
      <c r="CH733" s="189">
        <f t="shared" si="1740"/>
        <v>0</v>
      </c>
      <c r="CI733" s="189">
        <f t="shared" si="1741"/>
        <v>0</v>
      </c>
      <c r="CJ733" s="130"/>
      <c r="CK733" s="130">
        <f t="shared" si="1783"/>
        <v>0</v>
      </c>
      <c r="CL733" s="130">
        <v>0</v>
      </c>
      <c r="CM733" s="130">
        <v>20000</v>
      </c>
      <c r="CN733" s="37"/>
      <c r="CO733" s="37"/>
    </row>
    <row r="734" spans="1:12248" s="39" customFormat="1" ht="48.75" customHeight="1" x14ac:dyDescent="0.25">
      <c r="B734" s="234"/>
      <c r="C734" s="133" t="s">
        <v>125</v>
      </c>
      <c r="D734" s="188">
        <f>E734+F734</f>
        <v>524.32767999999999</v>
      </c>
      <c r="E734" s="189">
        <f>E735+E736</f>
        <v>0</v>
      </c>
      <c r="F734" s="188">
        <f>F735+F736</f>
        <v>524.32767999999999</v>
      </c>
      <c r="G734" s="189"/>
      <c r="H734" s="189"/>
      <c r="I734" s="188">
        <f t="shared" si="1743"/>
        <v>0</v>
      </c>
      <c r="J734" s="597">
        <f t="shared" si="1744"/>
        <v>0</v>
      </c>
      <c r="K734" s="188"/>
      <c r="L734" s="37"/>
      <c r="M734" s="188">
        <f>M735+M736</f>
        <v>0</v>
      </c>
      <c r="N734" s="597"/>
      <c r="O734" s="37"/>
      <c r="P734" s="37"/>
      <c r="Q734" s="37"/>
      <c r="R734" s="37"/>
      <c r="S734" s="188">
        <f t="shared" si="1680"/>
        <v>0</v>
      </c>
      <c r="T734" s="597">
        <f t="shared" si="1681"/>
        <v>0</v>
      </c>
      <c r="U734" s="37"/>
      <c r="V734" s="37"/>
      <c r="W734" s="188"/>
      <c r="X734" s="37"/>
      <c r="Y734" s="37"/>
      <c r="Z734" s="37"/>
      <c r="AA734" s="37"/>
      <c r="AB734" s="37"/>
      <c r="AC734" s="188">
        <f>AC735+AC736</f>
        <v>524.32767999999999</v>
      </c>
      <c r="AD734" s="591">
        <f>AC734/D734</f>
        <v>1</v>
      </c>
      <c r="AE734" s="37"/>
      <c r="AF734" s="788"/>
      <c r="AG734" s="188">
        <f>AG735+AG736</f>
        <v>524.32767999999999</v>
      </c>
      <c r="AH734" s="591">
        <f t="shared" si="1712"/>
        <v>1</v>
      </c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130">
        <f t="shared" si="1788"/>
        <v>43.999989999999997</v>
      </c>
      <c r="AV734" s="130">
        <f>AW734+AX734</f>
        <v>43.999989999999997</v>
      </c>
      <c r="AW734" s="37">
        <f>AW735+AW736</f>
        <v>0</v>
      </c>
      <c r="AX734" s="130">
        <f>AX735+AX736</f>
        <v>43.999989999999997</v>
      </c>
      <c r="AY734" s="37"/>
      <c r="AZ734" s="37"/>
      <c r="BA734" s="130">
        <f t="shared" si="1732"/>
        <v>0</v>
      </c>
      <c r="BB734" s="37"/>
      <c r="BC734" s="37"/>
      <c r="BD734" s="37"/>
      <c r="BE734" s="130">
        <f t="shared" si="1733"/>
        <v>0</v>
      </c>
      <c r="BF734" s="37">
        <f t="shared" si="1734"/>
        <v>0</v>
      </c>
      <c r="BG734" s="37">
        <f t="shared" si="1735"/>
        <v>0</v>
      </c>
      <c r="BH734" s="37">
        <f t="shared" si="1736"/>
        <v>0</v>
      </c>
      <c r="BI734" s="130">
        <f>BK734</f>
        <v>70000</v>
      </c>
      <c r="BJ734" s="130">
        <f>BJ735+BJ736</f>
        <v>0</v>
      </c>
      <c r="BK734" s="130">
        <f>BK735+BK736</f>
        <v>70000</v>
      </c>
      <c r="BL734" s="37"/>
      <c r="BM734" s="37"/>
      <c r="BN734" s="130"/>
      <c r="BO734" s="130">
        <f>BQ734</f>
        <v>70000</v>
      </c>
      <c r="BP734" s="130">
        <f>BP735+BP736</f>
        <v>0</v>
      </c>
      <c r="BQ734" s="130">
        <f>BQ735+BQ736</f>
        <v>70000</v>
      </c>
      <c r="BR734" s="37"/>
      <c r="BS734" s="37"/>
      <c r="BT734" s="37">
        <f t="shared" si="1737"/>
        <v>0</v>
      </c>
      <c r="BU734" s="37">
        <f t="shared" si="1738"/>
        <v>0</v>
      </c>
      <c r="BV734" s="130">
        <f>BX734</f>
        <v>0</v>
      </c>
      <c r="BW734" s="130">
        <f>BW735+BW736</f>
        <v>0</v>
      </c>
      <c r="BX734" s="37">
        <v>0</v>
      </c>
      <c r="BY734" s="37"/>
      <c r="BZ734" s="37"/>
      <c r="CA734" s="130">
        <f t="shared" si="1739"/>
        <v>0</v>
      </c>
      <c r="CB734" s="189"/>
      <c r="CC734" s="189"/>
      <c r="CD734" s="189"/>
      <c r="CE734" s="130">
        <f t="shared" si="1778"/>
        <v>0</v>
      </c>
      <c r="CF734" s="189">
        <f t="shared" si="1786"/>
        <v>0</v>
      </c>
      <c r="CG734" s="189"/>
      <c r="CH734" s="189">
        <f t="shared" si="1740"/>
        <v>0</v>
      </c>
      <c r="CI734" s="189">
        <f t="shared" si="1741"/>
        <v>0</v>
      </c>
      <c r="CJ734" s="130"/>
      <c r="CK734" s="130">
        <f>CM734</f>
        <v>0</v>
      </c>
      <c r="CL734" s="130">
        <f>CL735+CL736</f>
        <v>0</v>
      </c>
      <c r="CM734" s="37">
        <v>0</v>
      </c>
      <c r="CN734" s="37"/>
      <c r="CO734" s="37"/>
    </row>
    <row r="735" spans="1:12248" s="39" customFormat="1" ht="31.5" customHeight="1" x14ac:dyDescent="0.25">
      <c r="B735" s="234"/>
      <c r="C735" s="130" t="s">
        <v>122</v>
      </c>
      <c r="D735" s="188">
        <f>F735</f>
        <v>43.999989999999997</v>
      </c>
      <c r="E735" s="189">
        <v>0</v>
      </c>
      <c r="F735" s="188">
        <f>'[13]Распределение средств 24-26 '!$H$75</f>
        <v>43.999989999999997</v>
      </c>
      <c r="G735" s="189"/>
      <c r="H735" s="189"/>
      <c r="I735" s="188">
        <f t="shared" si="1743"/>
        <v>0</v>
      </c>
      <c r="J735" s="597">
        <f t="shared" si="1744"/>
        <v>0</v>
      </c>
      <c r="K735" s="188"/>
      <c r="L735" s="37"/>
      <c r="M735" s="188"/>
      <c r="N735" s="597"/>
      <c r="O735" s="37"/>
      <c r="P735" s="37"/>
      <c r="Q735" s="37"/>
      <c r="R735" s="37"/>
      <c r="S735" s="188">
        <f t="shared" si="1680"/>
        <v>0</v>
      </c>
      <c r="T735" s="597">
        <f t="shared" si="1681"/>
        <v>0</v>
      </c>
      <c r="U735" s="37"/>
      <c r="V735" s="37"/>
      <c r="W735" s="188"/>
      <c r="X735" s="37"/>
      <c r="Y735" s="37"/>
      <c r="Z735" s="37"/>
      <c r="AA735" s="37"/>
      <c r="AB735" s="37"/>
      <c r="AC735" s="188">
        <f>AG735</f>
        <v>43.999989999999997</v>
      </c>
      <c r="AD735" s="591">
        <v>0</v>
      </c>
      <c r="AE735" s="37"/>
      <c r="AF735" s="788"/>
      <c r="AG735" s="188">
        <v>43.999989999999997</v>
      </c>
      <c r="AH735" s="591">
        <f t="shared" si="1712"/>
        <v>1</v>
      </c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130">
        <f t="shared" si="1788"/>
        <v>0</v>
      </c>
      <c r="AV735" s="130">
        <f t="shared" ref="AV735" si="1790">AW735</f>
        <v>0</v>
      </c>
      <c r="AW735" s="37">
        <v>0</v>
      </c>
      <c r="AX735" s="130">
        <f>F735</f>
        <v>43.999989999999997</v>
      </c>
      <c r="AY735" s="37"/>
      <c r="AZ735" s="37"/>
      <c r="BA735" s="130">
        <f t="shared" si="1732"/>
        <v>0</v>
      </c>
      <c r="BB735" s="37"/>
      <c r="BC735" s="37"/>
      <c r="BD735" s="37"/>
      <c r="BE735" s="130">
        <f t="shared" si="1733"/>
        <v>0</v>
      </c>
      <c r="BF735" s="37">
        <f t="shared" si="1734"/>
        <v>0</v>
      </c>
      <c r="BG735" s="37">
        <f t="shared" si="1735"/>
        <v>0</v>
      </c>
      <c r="BH735" s="37">
        <f t="shared" si="1736"/>
        <v>0</v>
      </c>
      <c r="BI735" s="130">
        <f t="shared" si="1779"/>
        <v>0</v>
      </c>
      <c r="BJ735" s="130">
        <v>0</v>
      </c>
      <c r="BK735" s="130">
        <v>70000</v>
      </c>
      <c r="BL735" s="37"/>
      <c r="BM735" s="37"/>
      <c r="BN735" s="130"/>
      <c r="BO735" s="130">
        <f t="shared" ref="BO735:BO737" si="1791">BP735</f>
        <v>0</v>
      </c>
      <c r="BP735" s="130">
        <v>0</v>
      </c>
      <c r="BQ735" s="130">
        <v>70000</v>
      </c>
      <c r="BR735" s="37"/>
      <c r="BS735" s="37"/>
      <c r="BT735" s="37">
        <f t="shared" si="1737"/>
        <v>0</v>
      </c>
      <c r="BU735" s="37">
        <f t="shared" si="1738"/>
        <v>0</v>
      </c>
      <c r="BV735" s="130">
        <f t="shared" si="1782"/>
        <v>0</v>
      </c>
      <c r="BW735" s="130">
        <v>0</v>
      </c>
      <c r="BX735" s="37"/>
      <c r="BY735" s="37"/>
      <c r="BZ735" s="37"/>
      <c r="CA735" s="130">
        <f t="shared" si="1739"/>
        <v>0</v>
      </c>
      <c r="CB735" s="189"/>
      <c r="CC735" s="189"/>
      <c r="CD735" s="189"/>
      <c r="CE735" s="130">
        <f t="shared" si="1778"/>
        <v>0</v>
      </c>
      <c r="CF735" s="189">
        <f t="shared" si="1786"/>
        <v>0</v>
      </c>
      <c r="CG735" s="189"/>
      <c r="CH735" s="189">
        <f t="shared" si="1740"/>
        <v>0</v>
      </c>
      <c r="CI735" s="189">
        <f t="shared" si="1741"/>
        <v>0</v>
      </c>
      <c r="CJ735" s="130"/>
      <c r="CK735" s="130">
        <f t="shared" si="1783"/>
        <v>0</v>
      </c>
      <c r="CL735" s="130">
        <v>0</v>
      </c>
      <c r="CM735" s="37"/>
      <c r="CN735" s="37"/>
      <c r="CO735" s="37"/>
    </row>
    <row r="736" spans="1:12248" s="39" customFormat="1" ht="39.75" customHeight="1" x14ac:dyDescent="0.25">
      <c r="B736" s="234"/>
      <c r="C736" s="130" t="s">
        <v>47</v>
      </c>
      <c r="D736" s="188">
        <f>E736+F736</f>
        <v>480.32769000000002</v>
      </c>
      <c r="E736" s="189">
        <v>0</v>
      </c>
      <c r="F736" s="188">
        <v>480.32769000000002</v>
      </c>
      <c r="G736" s="189"/>
      <c r="H736" s="189"/>
      <c r="I736" s="188">
        <f t="shared" si="1743"/>
        <v>0</v>
      </c>
      <c r="J736" s="597">
        <f t="shared" si="1744"/>
        <v>0</v>
      </c>
      <c r="K736" s="188"/>
      <c r="L736" s="37"/>
      <c r="M736" s="188">
        <v>0</v>
      </c>
      <c r="N736" s="597"/>
      <c r="O736" s="37"/>
      <c r="P736" s="37"/>
      <c r="Q736" s="37"/>
      <c r="R736" s="37"/>
      <c r="S736" s="188">
        <f t="shared" si="1680"/>
        <v>0</v>
      </c>
      <c r="T736" s="597">
        <f t="shared" si="1681"/>
        <v>0</v>
      </c>
      <c r="U736" s="37"/>
      <c r="V736" s="37"/>
      <c r="W736" s="188"/>
      <c r="X736" s="37"/>
      <c r="Y736" s="37"/>
      <c r="Z736" s="37"/>
      <c r="AA736" s="37"/>
      <c r="AB736" s="37"/>
      <c r="AC736" s="188">
        <f>AG736</f>
        <v>480.32769000000002</v>
      </c>
      <c r="AD736" s="591">
        <f>AC736/D736</f>
        <v>1</v>
      </c>
      <c r="AE736" s="37"/>
      <c r="AF736" s="788"/>
      <c r="AG736" s="188">
        <v>480.32769000000002</v>
      </c>
      <c r="AH736" s="591">
        <f t="shared" si="1712"/>
        <v>1</v>
      </c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130">
        <f t="shared" si="1788"/>
        <v>0</v>
      </c>
      <c r="AV736" s="130">
        <f>AW736+AX736</f>
        <v>0</v>
      </c>
      <c r="AW736" s="37">
        <v>0</v>
      </c>
      <c r="AX736" s="130">
        <v>0</v>
      </c>
      <c r="AY736" s="37"/>
      <c r="AZ736" s="37"/>
      <c r="BA736" s="130">
        <f t="shared" si="1732"/>
        <v>0</v>
      </c>
      <c r="BB736" s="37"/>
      <c r="BC736" s="37"/>
      <c r="BD736" s="37"/>
      <c r="BE736" s="130">
        <f t="shared" si="1733"/>
        <v>0</v>
      </c>
      <c r="BF736" s="37">
        <f t="shared" si="1734"/>
        <v>0</v>
      </c>
      <c r="BG736" s="37">
        <f t="shared" si="1735"/>
        <v>0</v>
      </c>
      <c r="BH736" s="37">
        <f t="shared" si="1736"/>
        <v>0</v>
      </c>
      <c r="BI736" s="130">
        <f t="shared" si="1779"/>
        <v>0</v>
      </c>
      <c r="BJ736" s="130">
        <v>0</v>
      </c>
      <c r="BK736" s="130">
        <v>0</v>
      </c>
      <c r="BL736" s="37"/>
      <c r="BM736" s="37"/>
      <c r="BN736" s="130">
        <f t="shared" si="1780"/>
        <v>0</v>
      </c>
      <c r="BO736" s="130">
        <f t="shared" si="1791"/>
        <v>0</v>
      </c>
      <c r="BP736" s="130">
        <v>0</v>
      </c>
      <c r="BQ736" s="130">
        <v>0</v>
      </c>
      <c r="BR736" s="37"/>
      <c r="BS736" s="37"/>
      <c r="BT736" s="37">
        <f t="shared" si="1737"/>
        <v>0</v>
      </c>
      <c r="BU736" s="37">
        <f t="shared" si="1738"/>
        <v>0</v>
      </c>
      <c r="BV736" s="130">
        <f t="shared" si="1782"/>
        <v>0</v>
      </c>
      <c r="BW736" s="130">
        <v>0</v>
      </c>
      <c r="BX736" s="37"/>
      <c r="BY736" s="37"/>
      <c r="BZ736" s="37"/>
      <c r="CA736" s="130">
        <f t="shared" si="1739"/>
        <v>0</v>
      </c>
      <c r="CB736" s="189"/>
      <c r="CC736" s="189"/>
      <c r="CD736" s="189"/>
      <c r="CE736" s="130">
        <f t="shared" si="1778"/>
        <v>0</v>
      </c>
      <c r="CF736" s="189">
        <f t="shared" si="1786"/>
        <v>0</v>
      </c>
      <c r="CG736" s="189"/>
      <c r="CH736" s="189">
        <f t="shared" si="1740"/>
        <v>0</v>
      </c>
      <c r="CI736" s="189">
        <f t="shared" si="1741"/>
        <v>0</v>
      </c>
      <c r="CJ736" s="130"/>
      <c r="CK736" s="130">
        <f t="shared" si="1783"/>
        <v>0</v>
      </c>
      <c r="CL736" s="130">
        <v>0</v>
      </c>
      <c r="CM736" s="37"/>
      <c r="CN736" s="37"/>
      <c r="CO736" s="37"/>
    </row>
    <row r="737" spans="2:93" s="39" customFormat="1" ht="127.5" hidden="1" customHeight="1" x14ac:dyDescent="0.25">
      <c r="B737" s="234"/>
      <c r="C737" s="133" t="s">
        <v>406</v>
      </c>
      <c r="D737" s="188">
        <f>E737+F737</f>
        <v>0</v>
      </c>
      <c r="E737" s="188">
        <f>E738</f>
        <v>0</v>
      </c>
      <c r="F737" s="188">
        <f>F738</f>
        <v>0</v>
      </c>
      <c r="G737" s="189"/>
      <c r="H737" s="189"/>
      <c r="I737" s="188">
        <f t="shared" si="1743"/>
        <v>0</v>
      </c>
      <c r="J737" s="597" t="e">
        <f t="shared" si="1744"/>
        <v>#DIV/0!</v>
      </c>
      <c r="K737" s="188"/>
      <c r="L737" s="37"/>
      <c r="M737" s="188">
        <f>M738</f>
        <v>0</v>
      </c>
      <c r="N737" s="597"/>
      <c r="O737" s="37"/>
      <c r="P737" s="37"/>
      <c r="Q737" s="37"/>
      <c r="R737" s="37"/>
      <c r="S737" s="188">
        <f t="shared" si="1680"/>
        <v>0</v>
      </c>
      <c r="T737" s="597" t="e">
        <f t="shared" si="1681"/>
        <v>#DIV/0!</v>
      </c>
      <c r="U737" s="130">
        <f>U738</f>
        <v>0</v>
      </c>
      <c r="V737" s="37"/>
      <c r="W737" s="188"/>
      <c r="X737" s="37"/>
      <c r="Y737" s="37"/>
      <c r="Z737" s="37"/>
      <c r="AA737" s="37"/>
      <c r="AB737" s="37"/>
      <c r="AC737" s="188">
        <f>AC738+AC739</f>
        <v>196545.55345000001</v>
      </c>
      <c r="AD737" s="591">
        <v>0</v>
      </c>
      <c r="AE737" s="130"/>
      <c r="AF737" s="788"/>
      <c r="AG737" s="188"/>
      <c r="AH737" s="591" t="e">
        <f t="shared" si="1712"/>
        <v>#DIV/0!</v>
      </c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130">
        <v>0</v>
      </c>
      <c r="AV737" s="130">
        <f>AW737+AX737</f>
        <v>478.89795999999996</v>
      </c>
      <c r="AW737" s="130">
        <f>AW738</f>
        <v>0</v>
      </c>
      <c r="AX737" s="130">
        <f>AX738</f>
        <v>478.89795999999996</v>
      </c>
      <c r="AY737" s="37"/>
      <c r="AZ737" s="37"/>
      <c r="BA737" s="130">
        <f t="shared" si="1732"/>
        <v>0</v>
      </c>
      <c r="BB737" s="37"/>
      <c r="BC737" s="37"/>
      <c r="BD737" s="37"/>
      <c r="BE737" s="130">
        <f t="shared" si="1733"/>
        <v>0</v>
      </c>
      <c r="BF737" s="130">
        <f t="shared" si="1734"/>
        <v>0</v>
      </c>
      <c r="BG737" s="37">
        <f t="shared" si="1735"/>
        <v>0</v>
      </c>
      <c r="BH737" s="37">
        <f t="shared" si="1736"/>
        <v>0</v>
      </c>
      <c r="BI737" s="130">
        <f t="shared" si="1779"/>
        <v>0</v>
      </c>
      <c r="BJ737" s="130">
        <f>BJ738</f>
        <v>0</v>
      </c>
      <c r="BK737" s="130">
        <v>0</v>
      </c>
      <c r="BL737" s="37"/>
      <c r="BM737" s="37"/>
      <c r="BN737" s="130">
        <f t="shared" si="1780"/>
        <v>0</v>
      </c>
      <c r="BO737" s="130">
        <f t="shared" si="1791"/>
        <v>0</v>
      </c>
      <c r="BP737" s="130">
        <f>BP738</f>
        <v>0</v>
      </c>
      <c r="BQ737" s="130">
        <v>0</v>
      </c>
      <c r="BR737" s="37"/>
      <c r="BS737" s="37"/>
      <c r="BT737" s="37">
        <f t="shared" si="1737"/>
        <v>0</v>
      </c>
      <c r="BU737" s="37">
        <f t="shared" si="1738"/>
        <v>0</v>
      </c>
      <c r="BV737" s="130">
        <f t="shared" si="1782"/>
        <v>0</v>
      </c>
      <c r="BW737" s="130">
        <f>BW738</f>
        <v>0</v>
      </c>
      <c r="BX737" s="130">
        <v>0</v>
      </c>
      <c r="BY737" s="37"/>
      <c r="BZ737" s="37"/>
      <c r="CA737" s="130">
        <f t="shared" si="1739"/>
        <v>0</v>
      </c>
      <c r="CB737" s="188"/>
      <c r="CC737" s="189"/>
      <c r="CD737" s="189"/>
      <c r="CE737" s="130">
        <f t="shared" si="1778"/>
        <v>0</v>
      </c>
      <c r="CF737" s="188">
        <f t="shared" si="1786"/>
        <v>0</v>
      </c>
      <c r="CG737" s="188"/>
      <c r="CH737" s="189">
        <f t="shared" si="1740"/>
        <v>0</v>
      </c>
      <c r="CI737" s="189">
        <f t="shared" si="1741"/>
        <v>0</v>
      </c>
      <c r="CJ737" s="130"/>
      <c r="CK737" s="130">
        <f t="shared" si="1783"/>
        <v>0</v>
      </c>
      <c r="CL737" s="130">
        <f>CL738</f>
        <v>0</v>
      </c>
      <c r="CM737" s="130">
        <v>0</v>
      </c>
      <c r="CN737" s="37"/>
      <c r="CO737" s="37"/>
    </row>
    <row r="738" spans="2:93" s="39" customFormat="1" ht="34.5" hidden="1" customHeight="1" x14ac:dyDescent="0.25">
      <c r="B738" s="234"/>
      <c r="C738" s="130" t="s">
        <v>47</v>
      </c>
      <c r="D738" s="188">
        <f t="shared" si="1787"/>
        <v>0</v>
      </c>
      <c r="E738" s="188">
        <v>0</v>
      </c>
      <c r="F738" s="188">
        <v>0</v>
      </c>
      <c r="G738" s="189"/>
      <c r="H738" s="189"/>
      <c r="I738" s="188">
        <f t="shared" si="1743"/>
        <v>0</v>
      </c>
      <c r="J738" s="597" t="e">
        <f t="shared" si="1744"/>
        <v>#DIV/0!</v>
      </c>
      <c r="K738" s="188"/>
      <c r="L738" s="37"/>
      <c r="M738" s="188"/>
      <c r="N738" s="597"/>
      <c r="O738" s="37"/>
      <c r="P738" s="37"/>
      <c r="Q738" s="37"/>
      <c r="R738" s="37"/>
      <c r="S738" s="188">
        <f t="shared" si="1680"/>
        <v>0</v>
      </c>
      <c r="T738" s="597" t="e">
        <f t="shared" si="1681"/>
        <v>#DIV/0!</v>
      </c>
      <c r="U738" s="130">
        <v>0</v>
      </c>
      <c r="V738" s="37"/>
      <c r="W738" s="188"/>
      <c r="X738" s="37"/>
      <c r="Y738" s="37"/>
      <c r="Z738" s="37"/>
      <c r="AA738" s="37"/>
      <c r="AB738" s="37"/>
      <c r="AC738" s="188">
        <f>AG738</f>
        <v>0</v>
      </c>
      <c r="AD738" s="591">
        <v>0</v>
      </c>
      <c r="AE738" s="130"/>
      <c r="AF738" s="788"/>
      <c r="AG738" s="188"/>
      <c r="AH738" s="591" t="e">
        <f t="shared" si="1712"/>
        <v>#DIV/0!</v>
      </c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130"/>
      <c r="AV738" s="130">
        <f t="shared" ref="AV738" si="1792">AW738</f>
        <v>0</v>
      </c>
      <c r="AW738" s="130">
        <v>0</v>
      </c>
      <c r="AX738" s="130">
        <f>[15]июль!$BD$1131</f>
        <v>478.89795999999996</v>
      </c>
      <c r="AY738" s="37"/>
      <c r="AZ738" s="37"/>
      <c r="BA738" s="130">
        <f t="shared" si="1732"/>
        <v>0</v>
      </c>
      <c r="BB738" s="37"/>
      <c r="BC738" s="37"/>
      <c r="BD738" s="37"/>
      <c r="BE738" s="130">
        <f t="shared" si="1733"/>
        <v>0</v>
      </c>
      <c r="BF738" s="130">
        <f t="shared" si="1734"/>
        <v>0</v>
      </c>
      <c r="BG738" s="37">
        <f t="shared" si="1735"/>
        <v>0</v>
      </c>
      <c r="BH738" s="37">
        <f t="shared" si="1736"/>
        <v>0</v>
      </c>
      <c r="BI738" s="130">
        <f>BJ738</f>
        <v>0</v>
      </c>
      <c r="BJ738" s="130">
        <v>0</v>
      </c>
      <c r="BK738" s="130"/>
      <c r="BL738" s="37"/>
      <c r="BM738" s="37"/>
      <c r="BN738" s="130">
        <f t="shared" si="1780"/>
        <v>0</v>
      </c>
      <c r="BO738" s="130">
        <f>BP738</f>
        <v>0</v>
      </c>
      <c r="BP738" s="130">
        <v>0</v>
      </c>
      <c r="BQ738" s="130"/>
      <c r="BR738" s="37"/>
      <c r="BS738" s="37"/>
      <c r="BT738" s="37">
        <f t="shared" si="1737"/>
        <v>0</v>
      </c>
      <c r="BU738" s="37">
        <f t="shared" si="1738"/>
        <v>0</v>
      </c>
      <c r="BV738" s="130">
        <f>BW738</f>
        <v>0</v>
      </c>
      <c r="BW738" s="130">
        <v>0</v>
      </c>
      <c r="BX738" s="130"/>
      <c r="BY738" s="37"/>
      <c r="BZ738" s="37"/>
      <c r="CA738" s="130">
        <f t="shared" si="1739"/>
        <v>0</v>
      </c>
      <c r="CB738" s="188"/>
      <c r="CC738" s="189"/>
      <c r="CD738" s="189"/>
      <c r="CE738" s="130">
        <f t="shared" si="1778"/>
        <v>0</v>
      </c>
      <c r="CF738" s="188">
        <f t="shared" si="1786"/>
        <v>0</v>
      </c>
      <c r="CG738" s="188"/>
      <c r="CH738" s="189">
        <f t="shared" si="1740"/>
        <v>0</v>
      </c>
      <c r="CI738" s="189">
        <f t="shared" si="1741"/>
        <v>0</v>
      </c>
      <c r="CJ738" s="130"/>
      <c r="CK738" s="130">
        <f>CL738</f>
        <v>0</v>
      </c>
      <c r="CL738" s="130">
        <v>0</v>
      </c>
      <c r="CM738" s="130"/>
      <c r="CN738" s="37"/>
      <c r="CO738" s="37"/>
    </row>
    <row r="739" spans="2:93" s="39" customFormat="1" ht="65.25" customHeight="1" x14ac:dyDescent="0.25">
      <c r="B739" s="234"/>
      <c r="C739" s="133" t="s">
        <v>393</v>
      </c>
      <c r="D739" s="188">
        <f>E739+F739</f>
        <v>399078.04764999991</v>
      </c>
      <c r="E739" s="189"/>
      <c r="F739" s="188">
        <f>F740+F741</f>
        <v>399078.04764999991</v>
      </c>
      <c r="G739" s="189"/>
      <c r="H739" s="189"/>
      <c r="I739" s="188">
        <f t="shared" si="1743"/>
        <v>0</v>
      </c>
      <c r="J739" s="597">
        <f t="shared" si="1744"/>
        <v>0</v>
      </c>
      <c r="K739" s="188"/>
      <c r="L739" s="37"/>
      <c r="M739" s="188">
        <f>M740+M741</f>
        <v>0</v>
      </c>
      <c r="N739" s="597"/>
      <c r="O739" s="37"/>
      <c r="P739" s="37"/>
      <c r="Q739" s="37"/>
      <c r="R739" s="37"/>
      <c r="S739" s="188">
        <f t="shared" si="1680"/>
        <v>0</v>
      </c>
      <c r="T739" s="597">
        <f t="shared" si="1681"/>
        <v>0</v>
      </c>
      <c r="U739" s="37"/>
      <c r="V739" s="37"/>
      <c r="W739" s="188"/>
      <c r="X739" s="37"/>
      <c r="Y739" s="37"/>
      <c r="Z739" s="37"/>
      <c r="AA739" s="37"/>
      <c r="AB739" s="37"/>
      <c r="AC739" s="188">
        <f>AC740+AC741</f>
        <v>196545.55345000001</v>
      </c>
      <c r="AD739" s="591">
        <f>AC739/D739</f>
        <v>0.49249903523226291</v>
      </c>
      <c r="AE739" s="37"/>
      <c r="AF739" s="788"/>
      <c r="AG739" s="188">
        <f>AG740+AG741</f>
        <v>196545.55345000001</v>
      </c>
      <c r="AH739" s="591">
        <f t="shared" ref="AH739:AH741" si="1793">AG739/F739</f>
        <v>0.49249903523226291</v>
      </c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130">
        <f>0</f>
        <v>0</v>
      </c>
      <c r="AV739" s="130">
        <f>AW739+AX739</f>
        <v>519078.04764999996</v>
      </c>
      <c r="AW739" s="37">
        <v>0</v>
      </c>
      <c r="AX739" s="130">
        <f>AX740+AX741</f>
        <v>519078.04764999996</v>
      </c>
      <c r="AY739" s="37"/>
      <c r="AZ739" s="37"/>
      <c r="BA739" s="130">
        <f t="shared" si="1732"/>
        <v>0</v>
      </c>
      <c r="BB739" s="37"/>
      <c r="BC739" s="37"/>
      <c r="BD739" s="37"/>
      <c r="BE739" s="130">
        <f t="shared" si="1733"/>
        <v>0</v>
      </c>
      <c r="BF739" s="37">
        <f t="shared" si="1734"/>
        <v>0</v>
      </c>
      <c r="BG739" s="37">
        <f t="shared" si="1735"/>
        <v>0</v>
      </c>
      <c r="BH739" s="37">
        <f t="shared" si="1736"/>
        <v>0</v>
      </c>
      <c r="BI739" s="130">
        <f>BJ739+BK739</f>
        <v>769125.88196999999</v>
      </c>
      <c r="BJ739" s="37">
        <f>BA739</f>
        <v>0</v>
      </c>
      <c r="BK739" s="130">
        <f>BK740+BK741</f>
        <v>769125.88196999999</v>
      </c>
      <c r="BL739" s="37"/>
      <c r="BM739" s="37"/>
      <c r="BN739" s="130"/>
      <c r="BO739" s="130">
        <f>BP739+BQ739</f>
        <v>769125.88196999999</v>
      </c>
      <c r="BP739" s="37">
        <f>BG739</f>
        <v>0</v>
      </c>
      <c r="BQ739" s="130">
        <f>BQ740+BQ741</f>
        <v>769125.88196999999</v>
      </c>
      <c r="BR739" s="37"/>
      <c r="BS739" s="37"/>
      <c r="BT739" s="37">
        <f t="shared" si="1737"/>
        <v>0</v>
      </c>
      <c r="BU739" s="37">
        <f t="shared" si="1738"/>
        <v>0</v>
      </c>
      <c r="BV739" s="130">
        <f>BW739+BX739</f>
        <v>310000</v>
      </c>
      <c r="BW739" s="37">
        <f>BN739</f>
        <v>0</v>
      </c>
      <c r="BX739" s="130">
        <f>BX740+BX741</f>
        <v>310000</v>
      </c>
      <c r="BY739" s="37"/>
      <c r="BZ739" s="37"/>
      <c r="CA739" s="130">
        <f t="shared" si="1739"/>
        <v>0</v>
      </c>
      <c r="CB739" s="189"/>
      <c r="CC739" s="189"/>
      <c r="CD739" s="189"/>
      <c r="CE739" s="130">
        <f>CG739</f>
        <v>310000</v>
      </c>
      <c r="CF739" s="189">
        <f t="shared" si="1786"/>
        <v>0</v>
      </c>
      <c r="CG739" s="189">
        <f>CG740+CG741</f>
        <v>310000</v>
      </c>
      <c r="CH739" s="189">
        <f t="shared" si="1740"/>
        <v>0</v>
      </c>
      <c r="CI739" s="189">
        <f t="shared" si="1741"/>
        <v>0</v>
      </c>
      <c r="CJ739" s="130"/>
      <c r="CK739" s="130">
        <f>CM739</f>
        <v>310000</v>
      </c>
      <c r="CL739" s="37"/>
      <c r="CM739" s="130">
        <f>CM740+CM741</f>
        <v>310000</v>
      </c>
      <c r="CN739" s="37"/>
      <c r="CO739" s="37"/>
    </row>
    <row r="740" spans="2:93" s="39" customFormat="1" ht="42" customHeight="1" x14ac:dyDescent="0.25">
      <c r="B740" s="234"/>
      <c r="C740" s="130" t="s">
        <v>108</v>
      </c>
      <c r="D740" s="188">
        <f>F740</f>
        <v>312252.77020999993</v>
      </c>
      <c r="E740" s="189"/>
      <c r="F740" s="188">
        <f>'[13]Распределение средств 24-26 '!$H$114</f>
        <v>312252.77020999993</v>
      </c>
      <c r="G740" s="189"/>
      <c r="H740" s="189"/>
      <c r="I740" s="188">
        <f t="shared" si="1743"/>
        <v>0</v>
      </c>
      <c r="J740" s="597">
        <f t="shared" si="1744"/>
        <v>0</v>
      </c>
      <c r="K740" s="188"/>
      <c r="L740" s="37"/>
      <c r="M740" s="188"/>
      <c r="N740" s="597"/>
      <c r="O740" s="37"/>
      <c r="P740" s="37"/>
      <c r="Q740" s="37"/>
      <c r="R740" s="37"/>
      <c r="S740" s="188">
        <f t="shared" si="1680"/>
        <v>0</v>
      </c>
      <c r="T740" s="597">
        <f t="shared" si="1681"/>
        <v>0</v>
      </c>
      <c r="U740" s="37"/>
      <c r="V740" s="37"/>
      <c r="W740" s="188"/>
      <c r="X740" s="37"/>
      <c r="Y740" s="37"/>
      <c r="Z740" s="37"/>
      <c r="AA740" s="37"/>
      <c r="AB740" s="37"/>
      <c r="AC740" s="188">
        <f>AG740</f>
        <v>142093.13782</v>
      </c>
      <c r="AD740" s="591">
        <f>AC740/D740</f>
        <v>0.4550580535264358</v>
      </c>
      <c r="AE740" s="37"/>
      <c r="AF740" s="788"/>
      <c r="AG740" s="188">
        <v>142093.13782</v>
      </c>
      <c r="AH740" s="591">
        <f t="shared" si="1793"/>
        <v>0.4550580535264358</v>
      </c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130"/>
      <c r="AV740" s="130">
        <f>AX740</f>
        <v>446467.56161999999</v>
      </c>
      <c r="AW740" s="37"/>
      <c r="AX740" s="130">
        <f>176467.56162+270000</f>
        <v>446467.56161999999</v>
      </c>
      <c r="AY740" s="37"/>
      <c r="AZ740" s="37"/>
      <c r="BA740" s="130"/>
      <c r="BB740" s="37"/>
      <c r="BC740" s="37"/>
      <c r="BD740" s="37"/>
      <c r="BE740" s="130"/>
      <c r="BF740" s="37"/>
      <c r="BG740" s="37"/>
      <c r="BH740" s="37"/>
      <c r="BI740" s="130">
        <f>BK740</f>
        <v>729125.88196999999</v>
      </c>
      <c r="BJ740" s="37"/>
      <c r="BK740" s="130">
        <v>729125.88196999999</v>
      </c>
      <c r="BL740" s="37"/>
      <c r="BM740" s="37"/>
      <c r="BN740" s="130"/>
      <c r="BO740" s="130">
        <f>BQ740</f>
        <v>729125.88196999999</v>
      </c>
      <c r="BP740" s="37"/>
      <c r="BQ740" s="130">
        <v>729125.88196999999</v>
      </c>
      <c r="BR740" s="37"/>
      <c r="BS740" s="37"/>
      <c r="BT740" s="37"/>
      <c r="BU740" s="37"/>
      <c r="BV740" s="130">
        <f>BX740</f>
        <v>300000</v>
      </c>
      <c r="BW740" s="37"/>
      <c r="BX740" s="130">
        <v>300000</v>
      </c>
      <c r="BY740" s="37"/>
      <c r="BZ740" s="37"/>
      <c r="CA740" s="130"/>
      <c r="CB740" s="189"/>
      <c r="CC740" s="189"/>
      <c r="CD740" s="189"/>
      <c r="CE740" s="130">
        <f>CG740</f>
        <v>300000</v>
      </c>
      <c r="CF740" s="189"/>
      <c r="CG740" s="130">
        <v>300000</v>
      </c>
      <c r="CH740" s="189"/>
      <c r="CI740" s="189"/>
      <c r="CJ740" s="130"/>
      <c r="CK740" s="130">
        <f>CM740</f>
        <v>300000</v>
      </c>
      <c r="CL740" s="37"/>
      <c r="CM740" s="130">
        <v>300000</v>
      </c>
      <c r="CN740" s="37"/>
      <c r="CO740" s="37"/>
    </row>
    <row r="741" spans="2:93" s="66" customFormat="1" ht="38.25" customHeight="1" x14ac:dyDescent="0.25">
      <c r="B741" s="429"/>
      <c r="C741" s="130" t="s">
        <v>47</v>
      </c>
      <c r="D741" s="188">
        <f>E741+F741</f>
        <v>86825.277439999976</v>
      </c>
      <c r="E741" s="268"/>
      <c r="F741" s="188">
        <f>'[13]Распределение средств 24-26 '!$H$296</f>
        <v>86825.277439999976</v>
      </c>
      <c r="G741" s="268"/>
      <c r="H741" s="268"/>
      <c r="I741" s="188">
        <f t="shared" si="1743"/>
        <v>0</v>
      </c>
      <c r="J741" s="597">
        <f t="shared" si="1744"/>
        <v>0</v>
      </c>
      <c r="K741" s="188"/>
      <c r="L741" s="323"/>
      <c r="M741" s="188"/>
      <c r="N741" s="597"/>
      <c r="O741" s="323"/>
      <c r="P741" s="323"/>
      <c r="Q741" s="323"/>
      <c r="R741" s="323"/>
      <c r="S741" s="188">
        <f t="shared" si="1680"/>
        <v>0</v>
      </c>
      <c r="T741" s="597">
        <f t="shared" si="1681"/>
        <v>0</v>
      </c>
      <c r="U741" s="323"/>
      <c r="V741" s="323"/>
      <c r="W741" s="323"/>
      <c r="X741" s="323"/>
      <c r="Y741" s="323"/>
      <c r="Z741" s="323"/>
      <c r="AA741" s="323"/>
      <c r="AB741" s="323"/>
      <c r="AC741" s="188">
        <f>AG741</f>
        <v>54452.415630000003</v>
      </c>
      <c r="AD741" s="591">
        <f>AC741/D741</f>
        <v>0.62714934216742324</v>
      </c>
      <c r="AE741" s="323"/>
      <c r="AF741" s="788"/>
      <c r="AG741" s="188">
        <v>54452.415630000003</v>
      </c>
      <c r="AH741" s="591">
        <f t="shared" si="1793"/>
        <v>0.62714934216742324</v>
      </c>
      <c r="AI741" s="323"/>
      <c r="AJ741" s="323"/>
      <c r="AK741" s="323"/>
      <c r="AL741" s="323"/>
      <c r="AM741" s="323"/>
      <c r="AN741" s="323"/>
      <c r="AO741" s="323"/>
      <c r="AP741" s="323"/>
      <c r="AQ741" s="323"/>
      <c r="AR741" s="323"/>
      <c r="AS741" s="323"/>
      <c r="AT741" s="323"/>
      <c r="AU741" s="141"/>
      <c r="AV741" s="130">
        <f>AW741+AX741</f>
        <v>72610.48603</v>
      </c>
      <c r="AW741" s="323"/>
      <c r="AX741" s="130">
        <f>42610.48603+30000</f>
        <v>72610.48603</v>
      </c>
      <c r="AY741" s="323"/>
      <c r="AZ741" s="323"/>
      <c r="BA741" s="141">
        <f t="shared" si="1732"/>
        <v>0</v>
      </c>
      <c r="BB741" s="323"/>
      <c r="BC741" s="323"/>
      <c r="BD741" s="323"/>
      <c r="BE741" s="141">
        <f t="shared" si="1733"/>
        <v>0</v>
      </c>
      <c r="BF741" s="323">
        <f>E741</f>
        <v>0</v>
      </c>
      <c r="BG741" s="323">
        <f t="shared" ref="BG741:BH743" si="1794">G741</f>
        <v>0</v>
      </c>
      <c r="BH741" s="323">
        <f t="shared" si="1794"/>
        <v>0</v>
      </c>
      <c r="BI741" s="130">
        <f>BJ741+BK741</f>
        <v>40000</v>
      </c>
      <c r="BJ741" s="323"/>
      <c r="BK741" s="130">
        <v>40000</v>
      </c>
      <c r="BL741" s="323"/>
      <c r="BM741" s="323"/>
      <c r="BN741" s="141">
        <v>0</v>
      </c>
      <c r="BO741" s="130">
        <f>BP741+BQ741</f>
        <v>40000</v>
      </c>
      <c r="BP741" s="323"/>
      <c r="BQ741" s="130">
        <v>40000</v>
      </c>
      <c r="BR741" s="323"/>
      <c r="BS741" s="323"/>
      <c r="BT741" s="323">
        <f t="shared" si="1737"/>
        <v>0</v>
      </c>
      <c r="BU741" s="323">
        <f t="shared" si="1738"/>
        <v>0</v>
      </c>
      <c r="BV741" s="130">
        <f>BW741+BX741</f>
        <v>10000</v>
      </c>
      <c r="BW741" s="323"/>
      <c r="BX741" s="130">
        <v>10000</v>
      </c>
      <c r="BY741" s="323"/>
      <c r="BZ741" s="323"/>
      <c r="CA741" s="141">
        <f t="shared" si="1739"/>
        <v>0</v>
      </c>
      <c r="CB741" s="268"/>
      <c r="CC741" s="268"/>
      <c r="CD741" s="268"/>
      <c r="CE741" s="141">
        <f>CG741</f>
        <v>10000</v>
      </c>
      <c r="CF741" s="268">
        <f t="shared" si="1786"/>
        <v>0</v>
      </c>
      <c r="CG741" s="130">
        <v>10000</v>
      </c>
      <c r="CH741" s="268">
        <f t="shared" si="1740"/>
        <v>0</v>
      </c>
      <c r="CI741" s="268">
        <f t="shared" si="1741"/>
        <v>0</v>
      </c>
      <c r="CJ741" s="141"/>
      <c r="CK741" s="130">
        <f>CL741+CM741</f>
        <v>10000</v>
      </c>
      <c r="CL741" s="323"/>
      <c r="CM741" s="130">
        <v>10000</v>
      </c>
      <c r="CN741" s="323"/>
      <c r="CO741" s="323"/>
    </row>
    <row r="742" spans="2:93" s="54" customFormat="1" ht="66.75" customHeight="1" x14ac:dyDescent="0.25">
      <c r="B742" s="230" t="s">
        <v>62</v>
      </c>
      <c r="C742" s="150" t="s">
        <v>126</v>
      </c>
      <c r="D742" s="256">
        <f>E742+F742+G742+H742</f>
        <v>619303.37997999997</v>
      </c>
      <c r="E742" s="256">
        <f>E743+E744</f>
        <v>619303.37997999997</v>
      </c>
      <c r="F742" s="256">
        <f t="shared" ref="F742:H742" si="1795">F743+F744</f>
        <v>0</v>
      </c>
      <c r="G742" s="256">
        <f t="shared" si="1795"/>
        <v>0</v>
      </c>
      <c r="H742" s="256">
        <f t="shared" si="1795"/>
        <v>0</v>
      </c>
      <c r="I742" s="256">
        <f t="shared" si="1743"/>
        <v>2378.4679900000001</v>
      </c>
      <c r="J742" s="580">
        <f t="shared" si="1744"/>
        <v>3.8405538656624341E-3</v>
      </c>
      <c r="K742" s="256">
        <f>K743+K744</f>
        <v>2378.4679900000001</v>
      </c>
      <c r="L742" s="580">
        <f>K742/E742</f>
        <v>3.8405538656624341E-3</v>
      </c>
      <c r="M742" s="256"/>
      <c r="N742" s="580"/>
      <c r="O742" s="125"/>
      <c r="P742" s="125"/>
      <c r="Q742" s="125"/>
      <c r="R742" s="125"/>
      <c r="S742" s="256">
        <f t="shared" si="1680"/>
        <v>2378.4679900000001</v>
      </c>
      <c r="T742" s="580">
        <f t="shared" si="1681"/>
        <v>3.8405538656624341E-3</v>
      </c>
      <c r="U742" s="256">
        <f>U743+U744</f>
        <v>2378.4679900000001</v>
      </c>
      <c r="V742" s="580">
        <f>U742/E742</f>
        <v>3.8405538656624341E-3</v>
      </c>
      <c r="W742" s="256"/>
      <c r="X742" s="592"/>
      <c r="Y742" s="125"/>
      <c r="Z742" s="125"/>
      <c r="AA742" s="125"/>
      <c r="AB742" s="125"/>
      <c r="AC742" s="256">
        <f>AE742</f>
        <v>498737.94585000002</v>
      </c>
      <c r="AD742" s="592">
        <f t="shared" ref="AD742:AD762" si="1796">AC742/D742</f>
        <v>0.80532088467869567</v>
      </c>
      <c r="AE742" s="256">
        <f>AE743+AE744</f>
        <v>498737.94585000002</v>
      </c>
      <c r="AF742" s="580">
        <f t="shared" si="1635"/>
        <v>0.80532088467869567</v>
      </c>
      <c r="AG742" s="256"/>
      <c r="AH742" s="592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>
        <f>AV742</f>
        <v>484267.5</v>
      </c>
      <c r="AV742" s="125">
        <f>AW742+AX742+AY742+AZ742</f>
        <v>484267.5</v>
      </c>
      <c r="AW742" s="125">
        <f>AW743+AW744</f>
        <v>484267.5</v>
      </c>
      <c r="AX742" s="125">
        <f t="shared" ref="AX742:AZ742" si="1797">AX743+AX744</f>
        <v>0</v>
      </c>
      <c r="AY742" s="125">
        <f t="shared" si="1797"/>
        <v>0</v>
      </c>
      <c r="AZ742" s="125">
        <f t="shared" si="1797"/>
        <v>0</v>
      </c>
      <c r="BA742" s="125">
        <f t="shared" si="1732"/>
        <v>0</v>
      </c>
      <c r="BB742" s="102"/>
      <c r="BC742" s="102"/>
      <c r="BD742" s="102"/>
      <c r="BE742" s="125">
        <f t="shared" si="1733"/>
        <v>619303.37997999997</v>
      </c>
      <c r="BF742" s="125">
        <f>E742</f>
        <v>619303.37997999997</v>
      </c>
      <c r="BG742" s="102">
        <f t="shared" si="1794"/>
        <v>0</v>
      </c>
      <c r="BH742" s="672">
        <f t="shared" si="1794"/>
        <v>0</v>
      </c>
      <c r="BI742" s="125">
        <f>BJ742+BK742+BL742+BM742</f>
        <v>999943.5</v>
      </c>
      <c r="BJ742" s="125">
        <f>BJ743+BJ744</f>
        <v>999943.5</v>
      </c>
      <c r="BK742" s="125">
        <f t="shared" ref="BK742" si="1798">BK743+BK744</f>
        <v>0</v>
      </c>
      <c r="BL742" s="125">
        <f t="shared" ref="BL742" si="1799">BL743+BL744</f>
        <v>0</v>
      </c>
      <c r="BM742" s="125">
        <f t="shared" ref="BM742" si="1800">BM743+BM744</f>
        <v>0</v>
      </c>
      <c r="BN742" s="125">
        <f t="shared" si="1780"/>
        <v>1999887</v>
      </c>
      <c r="BO742" s="125">
        <f>BP742+BQ742+BR742+BS742</f>
        <v>999943.5</v>
      </c>
      <c r="BP742" s="125">
        <f>BP743+BP744</f>
        <v>999943.5</v>
      </c>
      <c r="BQ742" s="125">
        <f t="shared" ref="BQ742:BS742" si="1801">BQ743+BQ744</f>
        <v>0</v>
      </c>
      <c r="BR742" s="125">
        <f t="shared" si="1801"/>
        <v>0</v>
      </c>
      <c r="BS742" s="125">
        <f t="shared" si="1801"/>
        <v>0</v>
      </c>
      <c r="BT742" s="102">
        <f t="shared" si="1737"/>
        <v>0</v>
      </c>
      <c r="BU742" s="125">
        <f t="shared" si="1738"/>
        <v>0</v>
      </c>
      <c r="BV742" s="125">
        <f>BW742+BX742+BY742+BZ742</f>
        <v>670000</v>
      </c>
      <c r="BW742" s="125">
        <f>BW743+BW744</f>
        <v>670000</v>
      </c>
      <c r="BX742" s="125">
        <f t="shared" ref="BX742" si="1802">BX743+BX744</f>
        <v>0</v>
      </c>
      <c r="BY742" s="102">
        <f t="shared" ref="BY742" si="1803">BY743+BY744</f>
        <v>0</v>
      </c>
      <c r="BZ742" s="125">
        <f t="shared" ref="BZ742" si="1804">BZ743+BZ744</f>
        <v>0</v>
      </c>
      <c r="CA742" s="125">
        <f t="shared" si="1739"/>
        <v>0</v>
      </c>
      <c r="CB742" s="256"/>
      <c r="CC742" s="35"/>
      <c r="CD742" s="256"/>
      <c r="CE742" s="125">
        <f t="shared" si="1778"/>
        <v>670000</v>
      </c>
      <c r="CF742" s="256">
        <f t="shared" si="1786"/>
        <v>670000</v>
      </c>
      <c r="CG742" s="125"/>
      <c r="CH742" s="35">
        <f t="shared" si="1740"/>
        <v>0</v>
      </c>
      <c r="CI742" s="256">
        <f t="shared" si="1741"/>
        <v>0</v>
      </c>
      <c r="CJ742" s="125"/>
      <c r="CK742" s="125">
        <f>CL742+CM742+CN742+CO742</f>
        <v>670000</v>
      </c>
      <c r="CL742" s="125">
        <f>CL743+CL744</f>
        <v>670000</v>
      </c>
      <c r="CM742" s="125">
        <f t="shared" ref="CM742:CO742" si="1805">CM743+CM744</f>
        <v>0</v>
      </c>
      <c r="CN742" s="102">
        <f t="shared" si="1805"/>
        <v>0</v>
      </c>
      <c r="CO742" s="125">
        <f t="shared" si="1805"/>
        <v>0</v>
      </c>
    </row>
    <row r="743" spans="2:93" s="66" customFormat="1" ht="49.5" customHeight="1" x14ac:dyDescent="0.25">
      <c r="B743" s="429"/>
      <c r="C743" s="130" t="s">
        <v>381</v>
      </c>
      <c r="D743" s="188">
        <f>E743</f>
        <v>601001.56033000001</v>
      </c>
      <c r="E743" s="188">
        <f>E748+E749+E754+E755+E762+E746</f>
        <v>601001.56033000001</v>
      </c>
      <c r="F743" s="267"/>
      <c r="G743" s="268"/>
      <c r="H743" s="267"/>
      <c r="I743" s="188">
        <f>K743+M743</f>
        <v>0</v>
      </c>
      <c r="J743" s="597">
        <f t="shared" si="1744"/>
        <v>0</v>
      </c>
      <c r="K743" s="188">
        <f>K748+K749+K754+K755+K762+K746</f>
        <v>0</v>
      </c>
      <c r="L743" s="141"/>
      <c r="M743" s="188"/>
      <c r="N743" s="141"/>
      <c r="O743" s="323"/>
      <c r="P743" s="141"/>
      <c r="Q743" s="141"/>
      <c r="R743" s="141"/>
      <c r="S743" s="188">
        <f t="shared" si="1680"/>
        <v>0</v>
      </c>
      <c r="T743" s="597">
        <f t="shared" si="1681"/>
        <v>0</v>
      </c>
      <c r="U743" s="188">
        <f>U748+U749+U754+U755+U762+U746</f>
        <v>0</v>
      </c>
      <c r="V743" s="591"/>
      <c r="W743" s="141"/>
      <c r="X743" s="141"/>
      <c r="Y743" s="323"/>
      <c r="Z743" s="141"/>
      <c r="AA743" s="141"/>
      <c r="AB743" s="141"/>
      <c r="AC743" s="188">
        <f>AE743</f>
        <v>481323.59788000002</v>
      </c>
      <c r="AD743" s="591">
        <f t="shared" si="1796"/>
        <v>0.8008691318799791</v>
      </c>
      <c r="AE743" s="188">
        <f>AE748+AE749+AE754+AE755+AE762+AE746</f>
        <v>481323.59788000002</v>
      </c>
      <c r="AF743" s="591">
        <f t="shared" si="1635"/>
        <v>0.8008691318799791</v>
      </c>
      <c r="AG743" s="141"/>
      <c r="AH743" s="580"/>
      <c r="AI743" s="323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30">
        <f>AV743</f>
        <v>484267.5</v>
      </c>
      <c r="AV743" s="130">
        <f>AW743</f>
        <v>484267.5</v>
      </c>
      <c r="AW743" s="130">
        <f>AW745+AW748+AW754</f>
        <v>484267.5</v>
      </c>
      <c r="AX743" s="141"/>
      <c r="AY743" s="323"/>
      <c r="AZ743" s="141"/>
      <c r="BA743" s="141">
        <f t="shared" si="1732"/>
        <v>0</v>
      </c>
      <c r="BB743" s="323"/>
      <c r="BC743" s="323"/>
      <c r="BD743" s="323"/>
      <c r="BE743" s="141">
        <f t="shared" si="1733"/>
        <v>601001.56033000001</v>
      </c>
      <c r="BF743" s="141">
        <f>E743</f>
        <v>601001.56033000001</v>
      </c>
      <c r="BG743" s="323">
        <f t="shared" si="1794"/>
        <v>0</v>
      </c>
      <c r="BH743" s="141">
        <f t="shared" si="1794"/>
        <v>0</v>
      </c>
      <c r="BI743" s="130">
        <f>BJ743</f>
        <v>999943.5</v>
      </c>
      <c r="BJ743" s="130">
        <f>BJ745+BJ748+BJ754+BJ757</f>
        <v>999943.5</v>
      </c>
      <c r="BK743" s="141"/>
      <c r="BL743" s="323"/>
      <c r="BM743" s="141"/>
      <c r="BN743" s="141">
        <f t="shared" si="1780"/>
        <v>1999887</v>
      </c>
      <c r="BO743" s="130">
        <f>BP743</f>
        <v>999943.5</v>
      </c>
      <c r="BP743" s="130">
        <f>BP745+BP748+BP754+BP757</f>
        <v>999943.5</v>
      </c>
      <c r="BQ743" s="141"/>
      <c r="BR743" s="323"/>
      <c r="BS743" s="141"/>
      <c r="BT743" s="323">
        <f t="shared" si="1737"/>
        <v>0</v>
      </c>
      <c r="BU743" s="141">
        <f t="shared" si="1738"/>
        <v>0</v>
      </c>
      <c r="BV743" s="130">
        <f>BW743</f>
        <v>670000</v>
      </c>
      <c r="BW743" s="130">
        <f>BW745+BW748+BW754</f>
        <v>670000</v>
      </c>
      <c r="BX743" s="141"/>
      <c r="BY743" s="323"/>
      <c r="BZ743" s="141"/>
      <c r="CA743" s="141">
        <f t="shared" si="1739"/>
        <v>0</v>
      </c>
      <c r="CB743" s="267"/>
      <c r="CC743" s="268"/>
      <c r="CD743" s="267"/>
      <c r="CE743" s="141">
        <f t="shared" si="1778"/>
        <v>670000</v>
      </c>
      <c r="CF743" s="267">
        <f t="shared" si="1786"/>
        <v>670000</v>
      </c>
      <c r="CG743" s="267"/>
      <c r="CH743" s="268">
        <f t="shared" si="1740"/>
        <v>0</v>
      </c>
      <c r="CI743" s="267">
        <f t="shared" si="1741"/>
        <v>0</v>
      </c>
      <c r="CJ743" s="141"/>
      <c r="CK743" s="130">
        <f>CL743</f>
        <v>670000</v>
      </c>
      <c r="CL743" s="130">
        <f>CL745+CL748+CL754</f>
        <v>670000</v>
      </c>
      <c r="CM743" s="141"/>
      <c r="CN743" s="323"/>
      <c r="CO743" s="141"/>
    </row>
    <row r="744" spans="2:93" s="66" customFormat="1" ht="49.5" customHeight="1" x14ac:dyDescent="0.25">
      <c r="B744" s="429"/>
      <c r="C744" s="130" t="s">
        <v>47</v>
      </c>
      <c r="D744" s="188">
        <f>E744</f>
        <v>18301.819650000001</v>
      </c>
      <c r="E744" s="188">
        <f>E747+E750+E753+E756+E757</f>
        <v>18301.819650000001</v>
      </c>
      <c r="F744" s="267"/>
      <c r="G744" s="268"/>
      <c r="H744" s="267"/>
      <c r="I744" s="188">
        <f t="shared" si="1743"/>
        <v>2378.4679900000001</v>
      </c>
      <c r="J744" s="597">
        <f t="shared" si="1744"/>
        <v>0.12995800611552852</v>
      </c>
      <c r="K744" s="188">
        <f>K747+K750+K753+K756+K757</f>
        <v>2378.4679900000001</v>
      </c>
      <c r="L744" s="597">
        <f>K744/E744</f>
        <v>0.12995800611552852</v>
      </c>
      <c r="M744" s="188"/>
      <c r="N744" s="141"/>
      <c r="O744" s="323"/>
      <c r="P744" s="141"/>
      <c r="Q744" s="141"/>
      <c r="R744" s="141"/>
      <c r="S744" s="188">
        <f t="shared" si="1680"/>
        <v>2378.4679900000001</v>
      </c>
      <c r="T744" s="597">
        <f t="shared" si="1681"/>
        <v>0.12995800611552852</v>
      </c>
      <c r="U744" s="188">
        <f>U747+U750+U753+U756+U757</f>
        <v>2378.4679900000001</v>
      </c>
      <c r="V744" s="591">
        <f>U744/E744</f>
        <v>0.12995800611552852</v>
      </c>
      <c r="W744" s="141"/>
      <c r="X744" s="141"/>
      <c r="Y744" s="323"/>
      <c r="Z744" s="141"/>
      <c r="AA744" s="141"/>
      <c r="AB744" s="141"/>
      <c r="AC744" s="188">
        <f>AE744</f>
        <v>17414.347969999999</v>
      </c>
      <c r="AD744" s="591">
        <f t="shared" si="1796"/>
        <v>0.95150910144609568</v>
      </c>
      <c r="AE744" s="188">
        <f>AE747+AE750+AE753+AE756+AE757</f>
        <v>17414.347969999999</v>
      </c>
      <c r="AF744" s="591">
        <f t="shared" si="1635"/>
        <v>0.95150910144609568</v>
      </c>
      <c r="AG744" s="141"/>
      <c r="AH744" s="580"/>
      <c r="AI744" s="323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30">
        <f>AW744</f>
        <v>0</v>
      </c>
      <c r="AW744" s="141">
        <f>AW747+AW752</f>
        <v>0</v>
      </c>
      <c r="AX744" s="141"/>
      <c r="AY744" s="323"/>
      <c r="AZ744" s="141"/>
      <c r="BA744" s="141"/>
      <c r="BB744" s="323"/>
      <c r="BC744" s="323"/>
      <c r="BD744" s="323"/>
      <c r="BE744" s="141"/>
      <c r="BF744" s="141"/>
      <c r="BG744" s="323"/>
      <c r="BH744" s="141"/>
      <c r="BI744" s="141"/>
      <c r="BJ744" s="141"/>
      <c r="BK744" s="141"/>
      <c r="BL744" s="323"/>
      <c r="BM744" s="141"/>
      <c r="BN744" s="141"/>
      <c r="BO744" s="141"/>
      <c r="BP744" s="141"/>
      <c r="BQ744" s="141"/>
      <c r="BR744" s="323"/>
      <c r="BS744" s="141"/>
      <c r="BT744" s="323"/>
      <c r="BU744" s="141"/>
      <c r="BV744" s="141"/>
      <c r="BW744" s="141"/>
      <c r="BX744" s="141"/>
      <c r="BY744" s="323"/>
      <c r="BZ744" s="141"/>
      <c r="CA744" s="141"/>
      <c r="CB744" s="267"/>
      <c r="CC744" s="268"/>
      <c r="CD744" s="267"/>
      <c r="CE744" s="141"/>
      <c r="CF744" s="267"/>
      <c r="CG744" s="267"/>
      <c r="CH744" s="268"/>
      <c r="CI744" s="267"/>
      <c r="CJ744" s="141"/>
      <c r="CK744" s="141"/>
      <c r="CL744" s="141"/>
      <c r="CM744" s="141"/>
      <c r="CN744" s="323"/>
      <c r="CO744" s="141"/>
    </row>
    <row r="745" spans="2:93" s="66" customFormat="1" ht="49.5" customHeight="1" x14ac:dyDescent="0.25">
      <c r="B745" s="178"/>
      <c r="C745" s="133" t="s">
        <v>127</v>
      </c>
      <c r="D745" s="188">
        <f t="shared" ref="D745:D762" si="1806">E745</f>
        <v>25.612629999999999</v>
      </c>
      <c r="E745" s="188">
        <f>E746</f>
        <v>25.612629999999999</v>
      </c>
      <c r="F745" s="188"/>
      <c r="G745" s="268"/>
      <c r="H745" s="268"/>
      <c r="I745" s="188">
        <f t="shared" si="1743"/>
        <v>0</v>
      </c>
      <c r="J745" s="597"/>
      <c r="K745" s="188">
        <v>0</v>
      </c>
      <c r="L745" s="597"/>
      <c r="M745" s="666"/>
      <c r="N745" s="323"/>
      <c r="O745" s="323"/>
      <c r="P745" s="323"/>
      <c r="Q745" s="323"/>
      <c r="R745" s="323"/>
      <c r="S745" s="188">
        <f t="shared" si="1680"/>
        <v>0</v>
      </c>
      <c r="T745" s="597">
        <f t="shared" si="1681"/>
        <v>0</v>
      </c>
      <c r="U745" s="188">
        <v>0</v>
      </c>
      <c r="V745" s="323"/>
      <c r="W745" s="323"/>
      <c r="X745" s="323"/>
      <c r="Y745" s="323"/>
      <c r="Z745" s="323"/>
      <c r="AA745" s="323"/>
      <c r="AB745" s="323"/>
      <c r="AC745" s="188">
        <f>AE745</f>
        <v>25.612629999999999</v>
      </c>
      <c r="AD745" s="591">
        <f t="shared" si="1796"/>
        <v>1</v>
      </c>
      <c r="AE745" s="188">
        <f>AE746+AE747</f>
        <v>25.612629999999999</v>
      </c>
      <c r="AF745" s="591">
        <f t="shared" si="1635"/>
        <v>1</v>
      </c>
      <c r="AG745" s="323"/>
      <c r="AH745" s="580"/>
      <c r="AI745" s="323"/>
      <c r="AJ745" s="323"/>
      <c r="AK745" s="323"/>
      <c r="AL745" s="323"/>
      <c r="AM745" s="323"/>
      <c r="AN745" s="323"/>
      <c r="AO745" s="323"/>
      <c r="AP745" s="323"/>
      <c r="AQ745" s="323"/>
      <c r="AR745" s="323"/>
      <c r="AS745" s="323"/>
      <c r="AT745" s="323"/>
      <c r="AU745" s="125">
        <f t="shared" ref="AU745:AU757" si="1807">AV745</f>
        <v>0</v>
      </c>
      <c r="AV745" s="128">
        <f t="shared" ref="AV745" si="1808">AW745</f>
        <v>0</v>
      </c>
      <c r="AW745" s="130">
        <v>0</v>
      </c>
      <c r="AX745" s="130"/>
      <c r="AY745" s="323"/>
      <c r="AZ745" s="323"/>
      <c r="BA745" s="128">
        <f t="shared" si="1732"/>
        <v>0</v>
      </c>
      <c r="BB745" s="323"/>
      <c r="BC745" s="323"/>
      <c r="BD745" s="323"/>
      <c r="BE745" s="128">
        <f t="shared" si="1733"/>
        <v>25.612629999999999</v>
      </c>
      <c r="BF745" s="130">
        <f>E745</f>
        <v>25.612629999999999</v>
      </c>
      <c r="BG745" s="323">
        <f>G745</f>
        <v>0</v>
      </c>
      <c r="BH745" s="323">
        <f>H745</f>
        <v>0</v>
      </c>
      <c r="BI745" s="128">
        <f t="shared" ref="BI745:BI757" si="1809">BJ745</f>
        <v>100000</v>
      </c>
      <c r="BJ745" s="130">
        <f>[15]июль!$BH$1172</f>
        <v>100000</v>
      </c>
      <c r="BK745" s="130"/>
      <c r="BL745" s="323"/>
      <c r="BM745" s="323"/>
      <c r="BN745" s="128">
        <f t="shared" si="1780"/>
        <v>200000</v>
      </c>
      <c r="BO745" s="128">
        <f t="shared" ref="BO745" si="1810">BP745</f>
        <v>100000</v>
      </c>
      <c r="BP745" s="130">
        <f>[15]июль!$BH$1172</f>
        <v>100000</v>
      </c>
      <c r="BQ745" s="130"/>
      <c r="BR745" s="323"/>
      <c r="BS745" s="323"/>
      <c r="BT745" s="323">
        <f t="shared" si="1737"/>
        <v>0</v>
      </c>
      <c r="BU745" s="323">
        <f t="shared" si="1738"/>
        <v>0</v>
      </c>
      <c r="BV745" s="128">
        <f t="shared" ref="BV745:BV757" si="1811">BW745</f>
        <v>50000</v>
      </c>
      <c r="BW745" s="130">
        <v>50000</v>
      </c>
      <c r="BX745" s="130"/>
      <c r="BY745" s="323"/>
      <c r="BZ745" s="323"/>
      <c r="CA745" s="128">
        <f t="shared" si="1739"/>
        <v>0</v>
      </c>
      <c r="CB745" s="188"/>
      <c r="CC745" s="268"/>
      <c r="CD745" s="268"/>
      <c r="CE745" s="128">
        <f t="shared" si="1778"/>
        <v>50000</v>
      </c>
      <c r="CF745" s="188">
        <f t="shared" si="1786"/>
        <v>50000</v>
      </c>
      <c r="CG745" s="188"/>
      <c r="CH745" s="268">
        <f t="shared" si="1740"/>
        <v>0</v>
      </c>
      <c r="CI745" s="268">
        <f t="shared" si="1741"/>
        <v>0</v>
      </c>
      <c r="CJ745" s="128"/>
      <c r="CK745" s="128">
        <f t="shared" ref="CK745:CK757" si="1812">CL745</f>
        <v>50000</v>
      </c>
      <c r="CL745" s="130">
        <v>50000</v>
      </c>
      <c r="CM745" s="130"/>
      <c r="CN745" s="323"/>
      <c r="CO745" s="323"/>
    </row>
    <row r="746" spans="2:93" s="66" customFormat="1" ht="49.5" customHeight="1" x14ac:dyDescent="0.25">
      <c r="B746" s="178"/>
      <c r="C746" s="130" t="s">
        <v>122</v>
      </c>
      <c r="D746" s="188">
        <f>E746</f>
        <v>25.612629999999999</v>
      </c>
      <c r="E746" s="188">
        <v>25.612629999999999</v>
      </c>
      <c r="F746" s="188"/>
      <c r="G746" s="268"/>
      <c r="H746" s="268"/>
      <c r="I746" s="188">
        <f t="shared" si="1743"/>
        <v>0</v>
      </c>
      <c r="J746" s="597">
        <f t="shared" si="1744"/>
        <v>0</v>
      </c>
      <c r="K746" s="188"/>
      <c r="L746" s="323"/>
      <c r="M746" s="666"/>
      <c r="N746" s="323"/>
      <c r="O746" s="323"/>
      <c r="P746" s="323"/>
      <c r="Q746" s="323"/>
      <c r="R746" s="323"/>
      <c r="S746" s="188">
        <f t="shared" si="1680"/>
        <v>0</v>
      </c>
      <c r="T746" s="597">
        <f t="shared" si="1681"/>
        <v>0</v>
      </c>
      <c r="U746" s="130"/>
      <c r="V746" s="323"/>
      <c r="W746" s="323"/>
      <c r="X746" s="323"/>
      <c r="Y746" s="323"/>
      <c r="Z746" s="323"/>
      <c r="AA746" s="323"/>
      <c r="AB746" s="323"/>
      <c r="AC746" s="188">
        <f t="shared" ref="AC746:AC762" si="1813">AE746</f>
        <v>25.612629999999999</v>
      </c>
      <c r="AD746" s="591">
        <f t="shared" si="1796"/>
        <v>1</v>
      </c>
      <c r="AE746" s="188">
        <v>25.612629999999999</v>
      </c>
      <c r="AF746" s="591">
        <f t="shared" si="1635"/>
        <v>1</v>
      </c>
      <c r="AG746" s="323"/>
      <c r="AH746" s="580"/>
      <c r="AI746" s="323"/>
      <c r="AJ746" s="323"/>
      <c r="AK746" s="323"/>
      <c r="AL746" s="323"/>
      <c r="AM746" s="323"/>
      <c r="AN746" s="323"/>
      <c r="AO746" s="323"/>
      <c r="AP746" s="323"/>
      <c r="AQ746" s="323"/>
      <c r="AR746" s="323"/>
      <c r="AS746" s="323"/>
      <c r="AT746" s="323"/>
      <c r="AU746" s="125"/>
      <c r="AV746" s="128">
        <f>AW746</f>
        <v>0</v>
      </c>
      <c r="AW746" s="130"/>
      <c r="AX746" s="130"/>
      <c r="AY746" s="323"/>
      <c r="AZ746" s="323"/>
      <c r="BA746" s="128"/>
      <c r="BB746" s="323"/>
      <c r="BC746" s="323"/>
      <c r="BD746" s="323"/>
      <c r="BE746" s="128"/>
      <c r="BF746" s="130"/>
      <c r="BG746" s="323"/>
      <c r="BH746" s="323"/>
      <c r="BI746" s="128"/>
      <c r="BJ746" s="130"/>
      <c r="BK746" s="130"/>
      <c r="BL746" s="323"/>
      <c r="BM746" s="323"/>
      <c r="BN746" s="128"/>
      <c r="BO746" s="128"/>
      <c r="BP746" s="130"/>
      <c r="BQ746" s="130"/>
      <c r="BR746" s="323"/>
      <c r="BS746" s="323"/>
      <c r="BT746" s="323"/>
      <c r="BU746" s="323"/>
      <c r="BV746" s="128"/>
      <c r="BW746" s="130"/>
      <c r="BX746" s="130"/>
      <c r="BY746" s="323"/>
      <c r="BZ746" s="323"/>
      <c r="CA746" s="128"/>
      <c r="CB746" s="188"/>
      <c r="CC746" s="268"/>
      <c r="CD746" s="268"/>
      <c r="CE746" s="128"/>
      <c r="CF746" s="188"/>
      <c r="CG746" s="188"/>
      <c r="CH746" s="268"/>
      <c r="CI746" s="268"/>
      <c r="CJ746" s="128"/>
      <c r="CK746" s="128"/>
      <c r="CL746" s="130"/>
      <c r="CM746" s="130"/>
      <c r="CN746" s="323"/>
      <c r="CO746" s="323"/>
    </row>
    <row r="747" spans="2:93" s="66" customFormat="1" ht="49.5" hidden="1" customHeight="1" x14ac:dyDescent="0.25">
      <c r="B747" s="178"/>
      <c r="C747" s="130" t="s">
        <v>47</v>
      </c>
      <c r="D747" s="188">
        <f>E747</f>
        <v>0</v>
      </c>
      <c r="E747" s="188"/>
      <c r="F747" s="188"/>
      <c r="G747" s="268"/>
      <c r="H747" s="268"/>
      <c r="I747" s="188">
        <f t="shared" si="1743"/>
        <v>0</v>
      </c>
      <c r="J747" s="597"/>
      <c r="K747" s="188"/>
      <c r="L747" s="323"/>
      <c r="M747" s="666"/>
      <c r="N747" s="323"/>
      <c r="O747" s="323"/>
      <c r="P747" s="323"/>
      <c r="Q747" s="323"/>
      <c r="R747" s="323"/>
      <c r="S747" s="188">
        <f t="shared" si="1680"/>
        <v>0</v>
      </c>
      <c r="T747" s="597" t="e">
        <f t="shared" si="1681"/>
        <v>#DIV/0!</v>
      </c>
      <c r="U747" s="130"/>
      <c r="V747" s="323"/>
      <c r="W747" s="323"/>
      <c r="X747" s="323"/>
      <c r="Y747" s="323"/>
      <c r="Z747" s="323"/>
      <c r="AA747" s="323"/>
      <c r="AB747" s="323"/>
      <c r="AC747" s="188">
        <f t="shared" si="1813"/>
        <v>0</v>
      </c>
      <c r="AD747" s="591" t="e">
        <f t="shared" si="1796"/>
        <v>#DIV/0!</v>
      </c>
      <c r="AE747" s="188">
        <v>0</v>
      </c>
      <c r="AF747" s="591" t="e">
        <f t="shared" si="1635"/>
        <v>#DIV/0!</v>
      </c>
      <c r="AG747" s="323"/>
      <c r="AH747" s="580"/>
      <c r="AI747" s="323"/>
      <c r="AJ747" s="323"/>
      <c r="AK747" s="323"/>
      <c r="AL747" s="323"/>
      <c r="AM747" s="323"/>
      <c r="AN747" s="323"/>
      <c r="AO747" s="323"/>
      <c r="AP747" s="323"/>
      <c r="AQ747" s="323"/>
      <c r="AR747" s="323"/>
      <c r="AS747" s="323"/>
      <c r="AT747" s="323"/>
      <c r="AU747" s="125"/>
      <c r="AV747" s="128">
        <f>AW747</f>
        <v>0</v>
      </c>
      <c r="AW747" s="130"/>
      <c r="AX747" s="130"/>
      <c r="AY747" s="323"/>
      <c r="AZ747" s="323"/>
      <c r="BA747" s="128"/>
      <c r="BB747" s="323"/>
      <c r="BC747" s="323"/>
      <c r="BD747" s="323"/>
      <c r="BE747" s="128"/>
      <c r="BF747" s="130"/>
      <c r="BG747" s="323"/>
      <c r="BH747" s="323"/>
      <c r="BI747" s="128"/>
      <c r="BJ747" s="130"/>
      <c r="BK747" s="130"/>
      <c r="BL747" s="323"/>
      <c r="BM747" s="323"/>
      <c r="BN747" s="128"/>
      <c r="BO747" s="128"/>
      <c r="BP747" s="130"/>
      <c r="BQ747" s="130"/>
      <c r="BR747" s="323"/>
      <c r="BS747" s="323"/>
      <c r="BT747" s="323"/>
      <c r="BU747" s="323"/>
      <c r="BV747" s="128"/>
      <c r="BW747" s="130"/>
      <c r="BX747" s="130"/>
      <c r="BY747" s="323"/>
      <c r="BZ747" s="323"/>
      <c r="CA747" s="128"/>
      <c r="CB747" s="188"/>
      <c r="CC747" s="268"/>
      <c r="CD747" s="268"/>
      <c r="CE747" s="128"/>
      <c r="CF747" s="188"/>
      <c r="CG747" s="188"/>
      <c r="CH747" s="268"/>
      <c r="CI747" s="268"/>
      <c r="CJ747" s="128"/>
      <c r="CK747" s="128"/>
      <c r="CL747" s="130"/>
      <c r="CM747" s="130"/>
      <c r="CN747" s="323"/>
      <c r="CO747" s="323"/>
    </row>
    <row r="748" spans="2:93" s="187" customFormat="1" ht="49.5" customHeight="1" x14ac:dyDescent="0.25">
      <c r="B748" s="231"/>
      <c r="C748" s="133" t="s">
        <v>128</v>
      </c>
      <c r="D748" s="188">
        <f t="shared" si="1806"/>
        <v>489770.33240000001</v>
      </c>
      <c r="E748" s="188">
        <f>'[13]Распределение средств 24-26 '!$G$26</f>
        <v>489770.33240000001</v>
      </c>
      <c r="F748" s="188"/>
      <c r="G748" s="189"/>
      <c r="H748" s="189"/>
      <c r="I748" s="188">
        <f t="shared" si="1743"/>
        <v>0</v>
      </c>
      <c r="J748" s="597">
        <f t="shared" si="1744"/>
        <v>0</v>
      </c>
      <c r="K748" s="188"/>
      <c r="L748" s="37"/>
      <c r="M748" s="666"/>
      <c r="N748" s="37"/>
      <c r="O748" s="37"/>
      <c r="P748" s="37"/>
      <c r="Q748" s="37"/>
      <c r="R748" s="37"/>
      <c r="S748" s="188">
        <f t="shared" si="1680"/>
        <v>0</v>
      </c>
      <c r="T748" s="597">
        <f t="shared" si="1681"/>
        <v>0</v>
      </c>
      <c r="U748" s="130"/>
      <c r="V748" s="37"/>
      <c r="W748" s="37"/>
      <c r="X748" s="37"/>
      <c r="Y748" s="37"/>
      <c r="Z748" s="37"/>
      <c r="AA748" s="37"/>
      <c r="AB748" s="37"/>
      <c r="AC748" s="188">
        <f t="shared" si="1813"/>
        <v>481242.36995000002</v>
      </c>
      <c r="AD748" s="591">
        <f t="shared" si="1796"/>
        <v>0.98258783375421943</v>
      </c>
      <c r="AE748" s="188">
        <v>481242.36995000002</v>
      </c>
      <c r="AF748" s="591">
        <f t="shared" si="1635"/>
        <v>0.98258783375421943</v>
      </c>
      <c r="AG748" s="37"/>
      <c r="AH748" s="580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128">
        <f t="shared" si="1807"/>
        <v>484267.5</v>
      </c>
      <c r="AV748" s="128">
        <f t="shared" ref="AV748:AV750" si="1814">AW748</f>
        <v>484267.5</v>
      </c>
      <c r="AW748" s="130">
        <f>[15]июль!$BD$1179</f>
        <v>484267.5</v>
      </c>
      <c r="AX748" s="130"/>
      <c r="AY748" s="37"/>
      <c r="AZ748" s="37"/>
      <c r="BA748" s="128">
        <f t="shared" si="1732"/>
        <v>0</v>
      </c>
      <c r="BB748" s="37"/>
      <c r="BC748" s="37"/>
      <c r="BD748" s="37"/>
      <c r="BE748" s="128">
        <f t="shared" si="1733"/>
        <v>489770.33240000001</v>
      </c>
      <c r="BF748" s="130">
        <f>E748</f>
        <v>489770.33240000001</v>
      </c>
      <c r="BG748" s="37">
        <f t="shared" ref="BG748:BH750" si="1815">G748</f>
        <v>0</v>
      </c>
      <c r="BH748" s="37">
        <f t="shared" si="1815"/>
        <v>0</v>
      </c>
      <c r="BI748" s="128">
        <f t="shared" si="1809"/>
        <v>600000</v>
      </c>
      <c r="BJ748" s="130">
        <f>[15]июль!$BH$1179</f>
        <v>600000</v>
      </c>
      <c r="BK748" s="130"/>
      <c r="BL748" s="37"/>
      <c r="BM748" s="37"/>
      <c r="BN748" s="128">
        <f t="shared" si="1780"/>
        <v>1200000</v>
      </c>
      <c r="BO748" s="128">
        <f t="shared" ref="BO748:BO750" si="1816">BP748</f>
        <v>600000</v>
      </c>
      <c r="BP748" s="130">
        <f>[15]июль!$BH$1179</f>
        <v>600000</v>
      </c>
      <c r="BQ748" s="130"/>
      <c r="BR748" s="37"/>
      <c r="BS748" s="37"/>
      <c r="BT748" s="37">
        <f t="shared" si="1737"/>
        <v>0</v>
      </c>
      <c r="BU748" s="37">
        <f t="shared" si="1738"/>
        <v>0</v>
      </c>
      <c r="BV748" s="128">
        <f t="shared" si="1811"/>
        <v>600000</v>
      </c>
      <c r="BW748" s="130">
        <f>[15]июль!$BH$1179</f>
        <v>600000</v>
      </c>
      <c r="BX748" s="130"/>
      <c r="BY748" s="37"/>
      <c r="BZ748" s="37"/>
      <c r="CA748" s="128">
        <f t="shared" si="1739"/>
        <v>0</v>
      </c>
      <c r="CB748" s="188"/>
      <c r="CC748" s="189"/>
      <c r="CD748" s="189"/>
      <c r="CE748" s="128">
        <f t="shared" si="1778"/>
        <v>600000</v>
      </c>
      <c r="CF748" s="188">
        <f t="shared" si="1786"/>
        <v>600000</v>
      </c>
      <c r="CG748" s="188"/>
      <c r="CH748" s="189">
        <f t="shared" si="1740"/>
        <v>0</v>
      </c>
      <c r="CI748" s="189">
        <f t="shared" si="1741"/>
        <v>0</v>
      </c>
      <c r="CJ748" s="128"/>
      <c r="CK748" s="128">
        <f t="shared" si="1812"/>
        <v>600000</v>
      </c>
      <c r="CL748" s="130">
        <f>[15]июль!$BH$1179</f>
        <v>600000</v>
      </c>
      <c r="CM748" s="130"/>
      <c r="CN748" s="37"/>
      <c r="CO748" s="37"/>
    </row>
    <row r="749" spans="2:93" s="187" customFormat="1" ht="153.75" customHeight="1" x14ac:dyDescent="0.25">
      <c r="B749" s="231"/>
      <c r="C749" s="133" t="s">
        <v>460</v>
      </c>
      <c r="D749" s="188">
        <f t="shared" si="1806"/>
        <v>55.615299999999998</v>
      </c>
      <c r="E749" s="188">
        <f>'[13]Распределение средств 24-26 '!$G$14</f>
        <v>55.615299999999998</v>
      </c>
      <c r="F749" s="189"/>
      <c r="G749" s="189"/>
      <c r="H749" s="189"/>
      <c r="I749" s="188">
        <f t="shared" si="1743"/>
        <v>0</v>
      </c>
      <c r="J749" s="597">
        <f t="shared" si="1744"/>
        <v>0</v>
      </c>
      <c r="K749" s="188"/>
      <c r="L749" s="37"/>
      <c r="M749" s="666"/>
      <c r="N749" s="37"/>
      <c r="O749" s="37"/>
      <c r="P749" s="37"/>
      <c r="Q749" s="37"/>
      <c r="R749" s="37"/>
      <c r="S749" s="188">
        <f t="shared" si="1680"/>
        <v>0</v>
      </c>
      <c r="T749" s="597">
        <f t="shared" si="1681"/>
        <v>0</v>
      </c>
      <c r="U749" s="130"/>
      <c r="V749" s="37"/>
      <c r="W749" s="37"/>
      <c r="X749" s="37"/>
      <c r="Y749" s="37"/>
      <c r="Z749" s="37"/>
      <c r="AA749" s="37"/>
      <c r="AB749" s="37"/>
      <c r="AC749" s="188">
        <f t="shared" si="1813"/>
        <v>55.615299999999998</v>
      </c>
      <c r="AD749" s="591">
        <f t="shared" si="1796"/>
        <v>1</v>
      </c>
      <c r="AE749" s="188">
        <v>55.615299999999998</v>
      </c>
      <c r="AF749" s="591">
        <f t="shared" si="1635"/>
        <v>1</v>
      </c>
      <c r="AG749" s="37"/>
      <c r="AH749" s="580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128">
        <f t="shared" si="1807"/>
        <v>0</v>
      </c>
      <c r="AV749" s="128">
        <f t="shared" si="1814"/>
        <v>0</v>
      </c>
      <c r="AW749" s="37"/>
      <c r="AX749" s="37"/>
      <c r="AY749" s="37"/>
      <c r="AZ749" s="37"/>
      <c r="BA749" s="128">
        <f t="shared" si="1732"/>
        <v>0</v>
      </c>
      <c r="BB749" s="37"/>
      <c r="BC749" s="37"/>
      <c r="BD749" s="37"/>
      <c r="BE749" s="128">
        <f t="shared" si="1733"/>
        <v>55.615299999999998</v>
      </c>
      <c r="BF749" s="37">
        <f>E749</f>
        <v>55.615299999999998</v>
      </c>
      <c r="BG749" s="37">
        <f t="shared" si="1815"/>
        <v>0</v>
      </c>
      <c r="BH749" s="37">
        <f t="shared" si="1815"/>
        <v>0</v>
      </c>
      <c r="BI749" s="128">
        <f t="shared" si="1809"/>
        <v>0</v>
      </c>
      <c r="BJ749" s="37"/>
      <c r="BK749" s="37"/>
      <c r="BL749" s="37"/>
      <c r="BM749" s="37"/>
      <c r="BN749" s="128">
        <f t="shared" si="1780"/>
        <v>0</v>
      </c>
      <c r="BO749" s="128">
        <f t="shared" si="1816"/>
        <v>0</v>
      </c>
      <c r="BP749" s="37"/>
      <c r="BQ749" s="37"/>
      <c r="BR749" s="37"/>
      <c r="BS749" s="37"/>
      <c r="BT749" s="37">
        <f t="shared" si="1737"/>
        <v>0</v>
      </c>
      <c r="BU749" s="37">
        <f t="shared" si="1738"/>
        <v>0</v>
      </c>
      <c r="BV749" s="128">
        <f t="shared" si="1811"/>
        <v>0</v>
      </c>
      <c r="BW749" s="37"/>
      <c r="BX749" s="37"/>
      <c r="BY749" s="37"/>
      <c r="BZ749" s="37"/>
      <c r="CA749" s="128">
        <f t="shared" si="1739"/>
        <v>0</v>
      </c>
      <c r="CB749" s="189"/>
      <c r="CC749" s="189"/>
      <c r="CD749" s="189"/>
      <c r="CE749" s="128">
        <f t="shared" si="1778"/>
        <v>0</v>
      </c>
      <c r="CF749" s="189">
        <f t="shared" si="1786"/>
        <v>0</v>
      </c>
      <c r="CG749" s="189"/>
      <c r="CH749" s="189">
        <f t="shared" si="1740"/>
        <v>0</v>
      </c>
      <c r="CI749" s="189">
        <f t="shared" si="1741"/>
        <v>0</v>
      </c>
      <c r="CJ749" s="128"/>
      <c r="CK749" s="128">
        <f t="shared" si="1812"/>
        <v>0</v>
      </c>
      <c r="CL749" s="37"/>
      <c r="CM749" s="37"/>
      <c r="CN749" s="37"/>
      <c r="CO749" s="37"/>
    </row>
    <row r="750" spans="2:93" s="187" customFormat="1" ht="197.25" customHeight="1" x14ac:dyDescent="0.25">
      <c r="B750" s="231"/>
      <c r="C750" s="133" t="s">
        <v>462</v>
      </c>
      <c r="D750" s="188">
        <f t="shared" si="1806"/>
        <v>600</v>
      </c>
      <c r="E750" s="188">
        <f>'[13]Распределение средств 24-26 '!$G$31</f>
        <v>600</v>
      </c>
      <c r="F750" s="189"/>
      <c r="G750" s="189"/>
      <c r="H750" s="189"/>
      <c r="I750" s="188">
        <f t="shared" si="1743"/>
        <v>0</v>
      </c>
      <c r="J750" s="597">
        <f t="shared" si="1744"/>
        <v>0</v>
      </c>
      <c r="K750" s="188">
        <f>K751+K752</f>
        <v>0</v>
      </c>
      <c r="L750" s="37"/>
      <c r="M750" s="666"/>
      <c r="N750" s="37"/>
      <c r="O750" s="37"/>
      <c r="P750" s="37"/>
      <c r="Q750" s="37"/>
      <c r="R750" s="37"/>
      <c r="S750" s="188">
        <f t="shared" si="1680"/>
        <v>0</v>
      </c>
      <c r="T750" s="597">
        <f t="shared" si="1681"/>
        <v>0</v>
      </c>
      <c r="U750" s="130"/>
      <c r="V750" s="37"/>
      <c r="W750" s="37"/>
      <c r="X750" s="37"/>
      <c r="Y750" s="37"/>
      <c r="Z750" s="37"/>
      <c r="AA750" s="37"/>
      <c r="AB750" s="37"/>
      <c r="AC750" s="188">
        <f t="shared" si="1813"/>
        <v>0</v>
      </c>
      <c r="AD750" s="591">
        <f t="shared" si="1796"/>
        <v>0</v>
      </c>
      <c r="AE750" s="188"/>
      <c r="AF750" s="591">
        <f t="shared" si="1635"/>
        <v>0</v>
      </c>
      <c r="AG750" s="37"/>
      <c r="AH750" s="580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128">
        <f t="shared" si="1807"/>
        <v>0</v>
      </c>
      <c r="AV750" s="128">
        <f t="shared" si="1814"/>
        <v>0</v>
      </c>
      <c r="AW750" s="37">
        <f>AW751+AW752</f>
        <v>0</v>
      </c>
      <c r="AX750" s="37"/>
      <c r="AY750" s="37"/>
      <c r="AZ750" s="37"/>
      <c r="BA750" s="128">
        <f t="shared" si="1732"/>
        <v>0</v>
      </c>
      <c r="BB750" s="37"/>
      <c r="BC750" s="37"/>
      <c r="BD750" s="37"/>
      <c r="BE750" s="128">
        <f t="shared" si="1733"/>
        <v>600</v>
      </c>
      <c r="BF750" s="37">
        <f>E750</f>
        <v>600</v>
      </c>
      <c r="BG750" s="37">
        <f t="shared" si="1815"/>
        <v>0</v>
      </c>
      <c r="BH750" s="37">
        <f t="shared" si="1815"/>
        <v>0</v>
      </c>
      <c r="BI750" s="128">
        <f t="shared" si="1809"/>
        <v>0</v>
      </c>
      <c r="BJ750" s="37">
        <v>0</v>
      </c>
      <c r="BK750" s="37"/>
      <c r="BL750" s="37"/>
      <c r="BM750" s="37"/>
      <c r="BN750" s="128">
        <f t="shared" si="1780"/>
        <v>0</v>
      </c>
      <c r="BO750" s="128">
        <f t="shared" si="1816"/>
        <v>0</v>
      </c>
      <c r="BP750" s="37">
        <v>0</v>
      </c>
      <c r="BQ750" s="37"/>
      <c r="BR750" s="37"/>
      <c r="BS750" s="37"/>
      <c r="BT750" s="37">
        <f t="shared" si="1737"/>
        <v>0</v>
      </c>
      <c r="BU750" s="37">
        <f t="shared" si="1738"/>
        <v>0</v>
      </c>
      <c r="BV750" s="128">
        <f t="shared" si="1811"/>
        <v>0</v>
      </c>
      <c r="BW750" s="37">
        <v>0</v>
      </c>
      <c r="BX750" s="37"/>
      <c r="BY750" s="37"/>
      <c r="BZ750" s="37"/>
      <c r="CA750" s="128">
        <f t="shared" si="1739"/>
        <v>0</v>
      </c>
      <c r="CB750" s="189"/>
      <c r="CC750" s="189"/>
      <c r="CD750" s="189"/>
      <c r="CE750" s="128">
        <f t="shared" si="1778"/>
        <v>0</v>
      </c>
      <c r="CF750" s="189">
        <f t="shared" si="1786"/>
        <v>0</v>
      </c>
      <c r="CG750" s="189"/>
      <c r="CH750" s="189">
        <f t="shared" si="1740"/>
        <v>0</v>
      </c>
      <c r="CI750" s="189">
        <f t="shared" si="1741"/>
        <v>0</v>
      </c>
      <c r="CJ750" s="128"/>
      <c r="CK750" s="128">
        <f t="shared" si="1812"/>
        <v>0</v>
      </c>
      <c r="CL750" s="37">
        <v>0</v>
      </c>
      <c r="CM750" s="37"/>
      <c r="CN750" s="37"/>
      <c r="CO750" s="37"/>
    </row>
    <row r="751" spans="2:93" s="187" customFormat="1" ht="49.5" hidden="1" customHeight="1" x14ac:dyDescent="0.25">
      <c r="B751" s="231"/>
      <c r="C751" s="130" t="s">
        <v>381</v>
      </c>
      <c r="D751" s="188">
        <f>E751</f>
        <v>0</v>
      </c>
      <c r="E751" s="189"/>
      <c r="F751" s="189"/>
      <c r="G751" s="189"/>
      <c r="H751" s="189"/>
      <c r="I751" s="188">
        <f t="shared" si="1743"/>
        <v>0</v>
      </c>
      <c r="J751" s="597" t="e">
        <f t="shared" si="1744"/>
        <v>#DIV/0!</v>
      </c>
      <c r="K751" s="188"/>
      <c r="L751" s="37"/>
      <c r="M751" s="666"/>
      <c r="N751" s="37"/>
      <c r="O751" s="37"/>
      <c r="P751" s="37"/>
      <c r="Q751" s="37"/>
      <c r="R751" s="37"/>
      <c r="S751" s="188">
        <f t="shared" si="1680"/>
        <v>0</v>
      </c>
      <c r="T751" s="577" t="e">
        <f t="shared" si="1681"/>
        <v>#DIV/0!</v>
      </c>
      <c r="U751" s="37"/>
      <c r="V751" s="37"/>
      <c r="W751" s="37"/>
      <c r="X751" s="37"/>
      <c r="Y751" s="37"/>
      <c r="Z751" s="37"/>
      <c r="AA751" s="37"/>
      <c r="AB751" s="37"/>
      <c r="AC751" s="188">
        <f t="shared" si="1813"/>
        <v>0</v>
      </c>
      <c r="AD751" s="591" t="e">
        <f t="shared" si="1796"/>
        <v>#DIV/0!</v>
      </c>
      <c r="AE751" s="188"/>
      <c r="AF751" s="591" t="e">
        <f t="shared" ref="AF751:AF781" si="1817">AE751/E751</f>
        <v>#DIV/0!</v>
      </c>
      <c r="AG751" s="37"/>
      <c r="AH751" s="580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128"/>
      <c r="AV751" s="128">
        <f>AW751</f>
        <v>0</v>
      </c>
      <c r="AW751" s="37"/>
      <c r="AX751" s="37"/>
      <c r="AY751" s="37"/>
      <c r="AZ751" s="37"/>
      <c r="BA751" s="128"/>
      <c r="BB751" s="37"/>
      <c r="BC751" s="37"/>
      <c r="BD751" s="37"/>
      <c r="BE751" s="128"/>
      <c r="BF751" s="37"/>
      <c r="BG751" s="37"/>
      <c r="BH751" s="37"/>
      <c r="BI751" s="128"/>
      <c r="BJ751" s="37"/>
      <c r="BK751" s="37"/>
      <c r="BL751" s="37"/>
      <c r="BM751" s="37"/>
      <c r="BN751" s="128"/>
      <c r="BO751" s="128"/>
      <c r="BP751" s="37"/>
      <c r="BQ751" s="37"/>
      <c r="BR751" s="37"/>
      <c r="BS751" s="37"/>
      <c r="BT751" s="37"/>
      <c r="BU751" s="37"/>
      <c r="BV751" s="128"/>
      <c r="BW751" s="37"/>
      <c r="BX751" s="37"/>
      <c r="BY751" s="37"/>
      <c r="BZ751" s="37"/>
      <c r="CA751" s="128"/>
      <c r="CB751" s="189"/>
      <c r="CC751" s="189"/>
      <c r="CD751" s="189"/>
      <c r="CE751" s="128"/>
      <c r="CF751" s="189"/>
      <c r="CG751" s="189"/>
      <c r="CH751" s="189"/>
      <c r="CI751" s="189"/>
      <c r="CJ751" s="128"/>
      <c r="CK751" s="128"/>
      <c r="CL751" s="37"/>
      <c r="CM751" s="37"/>
      <c r="CN751" s="37"/>
      <c r="CO751" s="37"/>
    </row>
    <row r="752" spans="2:93" s="187" customFormat="1" ht="49.5" hidden="1" customHeight="1" x14ac:dyDescent="0.25">
      <c r="B752" s="231"/>
      <c r="C752" s="130" t="s">
        <v>47</v>
      </c>
      <c r="D752" s="188">
        <f>E752</f>
        <v>0</v>
      </c>
      <c r="E752" s="189"/>
      <c r="F752" s="189"/>
      <c r="G752" s="189"/>
      <c r="H752" s="189"/>
      <c r="I752" s="188">
        <f t="shared" si="1743"/>
        <v>0</v>
      </c>
      <c r="J752" s="597" t="e">
        <f t="shared" si="1744"/>
        <v>#DIV/0!</v>
      </c>
      <c r="K752" s="188"/>
      <c r="L752" s="37"/>
      <c r="M752" s="666"/>
      <c r="N752" s="37"/>
      <c r="O752" s="37"/>
      <c r="P752" s="37"/>
      <c r="Q752" s="37"/>
      <c r="R752" s="37"/>
      <c r="S752" s="188">
        <f t="shared" si="1680"/>
        <v>0</v>
      </c>
      <c r="T752" s="577" t="e">
        <f t="shared" si="1681"/>
        <v>#DIV/0!</v>
      </c>
      <c r="U752" s="37"/>
      <c r="V752" s="37"/>
      <c r="W752" s="37"/>
      <c r="X752" s="37"/>
      <c r="Y752" s="37"/>
      <c r="Z752" s="37"/>
      <c r="AA752" s="37"/>
      <c r="AB752" s="37"/>
      <c r="AC752" s="188">
        <f t="shared" si="1813"/>
        <v>0</v>
      </c>
      <c r="AD752" s="591" t="e">
        <f t="shared" si="1796"/>
        <v>#DIV/0!</v>
      </c>
      <c r="AE752" s="188"/>
      <c r="AF752" s="591" t="e">
        <f t="shared" si="1817"/>
        <v>#DIV/0!</v>
      </c>
      <c r="AG752" s="37"/>
      <c r="AH752" s="580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128"/>
      <c r="AV752" s="128">
        <f>AW752</f>
        <v>0</v>
      </c>
      <c r="AW752" s="37"/>
      <c r="AX752" s="37"/>
      <c r="AY752" s="37"/>
      <c r="AZ752" s="37"/>
      <c r="BA752" s="128"/>
      <c r="BB752" s="37"/>
      <c r="BC752" s="37"/>
      <c r="BD752" s="37"/>
      <c r="BE752" s="128"/>
      <c r="BF752" s="37"/>
      <c r="BG752" s="37"/>
      <c r="BH752" s="37"/>
      <c r="BI752" s="128"/>
      <c r="BJ752" s="37"/>
      <c r="BK752" s="37"/>
      <c r="BL752" s="37"/>
      <c r="BM752" s="37"/>
      <c r="BN752" s="128"/>
      <c r="BO752" s="128"/>
      <c r="BP752" s="37"/>
      <c r="BQ752" s="37"/>
      <c r="BR752" s="37"/>
      <c r="BS752" s="37"/>
      <c r="BT752" s="37"/>
      <c r="BU752" s="37"/>
      <c r="BV752" s="128"/>
      <c r="BW752" s="37"/>
      <c r="BX752" s="37"/>
      <c r="BY752" s="37"/>
      <c r="BZ752" s="37"/>
      <c r="CA752" s="128"/>
      <c r="CB752" s="189"/>
      <c r="CC752" s="189"/>
      <c r="CD752" s="189"/>
      <c r="CE752" s="128"/>
      <c r="CF752" s="189"/>
      <c r="CG752" s="189"/>
      <c r="CH752" s="189"/>
      <c r="CI752" s="189"/>
      <c r="CJ752" s="128"/>
      <c r="CK752" s="128"/>
      <c r="CL752" s="37"/>
      <c r="CM752" s="37"/>
      <c r="CN752" s="37"/>
      <c r="CO752" s="37"/>
    </row>
    <row r="753" spans="1:12248" s="187" customFormat="1" ht="107.25" customHeight="1" x14ac:dyDescent="0.25">
      <c r="B753" s="231"/>
      <c r="C753" s="133" t="s">
        <v>465</v>
      </c>
      <c r="D753" s="188">
        <f t="shared" si="1806"/>
        <v>317.10165999999998</v>
      </c>
      <c r="E753" s="188">
        <f>'[13]Распределение средств 24-26 '!$G$47</f>
        <v>317.10165999999998</v>
      </c>
      <c r="F753" s="189"/>
      <c r="G753" s="189"/>
      <c r="H753" s="189"/>
      <c r="I753" s="188">
        <f t="shared" si="1743"/>
        <v>0</v>
      </c>
      <c r="J753" s="597">
        <f t="shared" si="1744"/>
        <v>0</v>
      </c>
      <c r="K753" s="188">
        <v>0</v>
      </c>
      <c r="L753" s="37"/>
      <c r="M753" s="666"/>
      <c r="N753" s="37"/>
      <c r="O753" s="37"/>
      <c r="P753" s="37"/>
      <c r="Q753" s="37"/>
      <c r="R753" s="37"/>
      <c r="S753" s="188">
        <f t="shared" si="1680"/>
        <v>0</v>
      </c>
      <c r="T753" s="597">
        <f t="shared" si="1681"/>
        <v>0</v>
      </c>
      <c r="U753" s="130"/>
      <c r="V753" s="37"/>
      <c r="W753" s="37"/>
      <c r="X753" s="37"/>
      <c r="Y753" s="37"/>
      <c r="Z753" s="37"/>
      <c r="AA753" s="37"/>
      <c r="AB753" s="37"/>
      <c r="AC753" s="188">
        <f t="shared" si="1813"/>
        <v>29.62998</v>
      </c>
      <c r="AD753" s="591">
        <f t="shared" si="1796"/>
        <v>9.3440002805409469E-2</v>
      </c>
      <c r="AE753" s="188">
        <v>29.62998</v>
      </c>
      <c r="AF753" s="591">
        <f t="shared" si="1817"/>
        <v>9.3440002805409469E-2</v>
      </c>
      <c r="AG753" s="37"/>
      <c r="AH753" s="580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128">
        <f t="shared" si="1807"/>
        <v>0</v>
      </c>
      <c r="AV753" s="128">
        <f t="shared" ref="AV753:AV757" si="1818">AW753</f>
        <v>0</v>
      </c>
      <c r="AW753" s="37">
        <v>0</v>
      </c>
      <c r="AX753" s="37"/>
      <c r="AY753" s="37"/>
      <c r="AZ753" s="37"/>
      <c r="BA753" s="128">
        <f t="shared" si="1732"/>
        <v>0</v>
      </c>
      <c r="BB753" s="37"/>
      <c r="BC753" s="37"/>
      <c r="BD753" s="37"/>
      <c r="BE753" s="128">
        <f t="shared" si="1733"/>
        <v>317.10165999999998</v>
      </c>
      <c r="BF753" s="37">
        <f>E753</f>
        <v>317.10165999999998</v>
      </c>
      <c r="BG753" s="37">
        <f t="shared" ref="BG753:BH757" si="1819">G753</f>
        <v>0</v>
      </c>
      <c r="BH753" s="37">
        <f t="shared" si="1819"/>
        <v>0</v>
      </c>
      <c r="BI753" s="128">
        <f t="shared" si="1809"/>
        <v>0</v>
      </c>
      <c r="BJ753" s="37">
        <v>0</v>
      </c>
      <c r="BK753" s="37"/>
      <c r="BL753" s="37"/>
      <c r="BM753" s="37"/>
      <c r="BN753" s="128">
        <f t="shared" si="1780"/>
        <v>0</v>
      </c>
      <c r="BO753" s="128">
        <f t="shared" ref="BO753:BO757" si="1820">BP753</f>
        <v>0</v>
      </c>
      <c r="BP753" s="37">
        <v>0</v>
      </c>
      <c r="BQ753" s="37"/>
      <c r="BR753" s="37"/>
      <c r="BS753" s="37"/>
      <c r="BT753" s="37">
        <f t="shared" si="1737"/>
        <v>0</v>
      </c>
      <c r="BU753" s="37">
        <f t="shared" si="1738"/>
        <v>0</v>
      </c>
      <c r="BV753" s="128">
        <f t="shared" si="1811"/>
        <v>0</v>
      </c>
      <c r="BW753" s="37">
        <v>0</v>
      </c>
      <c r="BX753" s="37"/>
      <c r="BY753" s="37"/>
      <c r="BZ753" s="37"/>
      <c r="CA753" s="128">
        <f t="shared" si="1739"/>
        <v>0</v>
      </c>
      <c r="CB753" s="189"/>
      <c r="CC753" s="189"/>
      <c r="CD753" s="189"/>
      <c r="CE753" s="128">
        <f t="shared" si="1778"/>
        <v>0</v>
      </c>
      <c r="CF753" s="189">
        <f t="shared" si="1786"/>
        <v>0</v>
      </c>
      <c r="CG753" s="189"/>
      <c r="CH753" s="189">
        <f t="shared" si="1740"/>
        <v>0</v>
      </c>
      <c r="CI753" s="189">
        <f t="shared" si="1741"/>
        <v>0</v>
      </c>
      <c r="CJ753" s="128"/>
      <c r="CK753" s="128">
        <f t="shared" si="1812"/>
        <v>0</v>
      </c>
      <c r="CL753" s="37">
        <v>0</v>
      </c>
      <c r="CM753" s="37"/>
      <c r="CN753" s="37"/>
      <c r="CO753" s="37"/>
    </row>
    <row r="754" spans="1:12248" s="187" customFormat="1" ht="154.5" customHeight="1" x14ac:dyDescent="0.25">
      <c r="B754" s="231"/>
      <c r="C754" s="133" t="s">
        <v>490</v>
      </c>
      <c r="D754" s="188">
        <f t="shared" si="1806"/>
        <v>15000</v>
      </c>
      <c r="E754" s="188">
        <f>'[13]Распределение средств 24-26 '!$G$34</f>
        <v>15000</v>
      </c>
      <c r="F754" s="189"/>
      <c r="G754" s="189"/>
      <c r="H754" s="189"/>
      <c r="I754" s="188">
        <f t="shared" si="1743"/>
        <v>0</v>
      </c>
      <c r="J754" s="597">
        <f t="shared" si="1744"/>
        <v>0</v>
      </c>
      <c r="K754" s="188">
        <v>0</v>
      </c>
      <c r="L754" s="37"/>
      <c r="M754" s="666"/>
      <c r="N754" s="37"/>
      <c r="O754" s="37"/>
      <c r="P754" s="37"/>
      <c r="Q754" s="37"/>
      <c r="R754" s="37"/>
      <c r="S754" s="188">
        <f t="shared" si="1680"/>
        <v>0</v>
      </c>
      <c r="T754" s="597">
        <f t="shared" si="1681"/>
        <v>0</v>
      </c>
      <c r="U754" s="130"/>
      <c r="V754" s="37"/>
      <c r="W754" s="37"/>
      <c r="X754" s="37"/>
      <c r="Y754" s="37"/>
      <c r="Z754" s="37"/>
      <c r="AA754" s="37"/>
      <c r="AB754" s="37"/>
      <c r="AC754" s="188">
        <f t="shared" si="1813"/>
        <v>0</v>
      </c>
      <c r="AD754" s="591">
        <f t="shared" si="1796"/>
        <v>0</v>
      </c>
      <c r="AE754" s="130"/>
      <c r="AF754" s="591">
        <f t="shared" si="1817"/>
        <v>0</v>
      </c>
      <c r="AG754" s="37"/>
      <c r="AH754" s="580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128">
        <f t="shared" si="1807"/>
        <v>0</v>
      </c>
      <c r="AV754" s="128">
        <f t="shared" si="1818"/>
        <v>0</v>
      </c>
      <c r="AW754" s="130">
        <v>0</v>
      </c>
      <c r="AX754" s="37"/>
      <c r="AY754" s="37"/>
      <c r="AZ754" s="37"/>
      <c r="BA754" s="128">
        <f t="shared" si="1732"/>
        <v>0</v>
      </c>
      <c r="BB754" s="37"/>
      <c r="BC754" s="37"/>
      <c r="BD754" s="37"/>
      <c r="BE754" s="128">
        <f t="shared" si="1733"/>
        <v>15000</v>
      </c>
      <c r="BF754" s="37">
        <f>E754</f>
        <v>15000</v>
      </c>
      <c r="BG754" s="37">
        <f t="shared" si="1819"/>
        <v>0</v>
      </c>
      <c r="BH754" s="37">
        <f t="shared" si="1819"/>
        <v>0</v>
      </c>
      <c r="BI754" s="128">
        <f t="shared" si="1809"/>
        <v>0</v>
      </c>
      <c r="BJ754" s="130">
        <v>0</v>
      </c>
      <c r="BK754" s="37"/>
      <c r="BL754" s="37"/>
      <c r="BM754" s="37"/>
      <c r="BN754" s="128">
        <f t="shared" si="1780"/>
        <v>0</v>
      </c>
      <c r="BO754" s="128">
        <f t="shared" si="1820"/>
        <v>0</v>
      </c>
      <c r="BP754" s="130">
        <v>0</v>
      </c>
      <c r="BQ754" s="37"/>
      <c r="BR754" s="37"/>
      <c r="BS754" s="37"/>
      <c r="BT754" s="37">
        <f t="shared" si="1737"/>
        <v>0</v>
      </c>
      <c r="BU754" s="37">
        <f t="shared" si="1738"/>
        <v>0</v>
      </c>
      <c r="BV754" s="128">
        <f t="shared" si="1811"/>
        <v>20000</v>
      </c>
      <c r="BW754" s="130">
        <v>20000</v>
      </c>
      <c r="BX754" s="37"/>
      <c r="BY754" s="37"/>
      <c r="BZ754" s="37"/>
      <c r="CA754" s="128">
        <f t="shared" si="1739"/>
        <v>0</v>
      </c>
      <c r="CB754" s="189"/>
      <c r="CC754" s="189"/>
      <c r="CD754" s="189"/>
      <c r="CE754" s="128">
        <f t="shared" si="1778"/>
        <v>20000</v>
      </c>
      <c r="CF754" s="189">
        <f t="shared" si="1786"/>
        <v>20000</v>
      </c>
      <c r="CG754" s="189"/>
      <c r="CH754" s="189">
        <f t="shared" si="1740"/>
        <v>0</v>
      </c>
      <c r="CI754" s="189">
        <f t="shared" si="1741"/>
        <v>0</v>
      </c>
      <c r="CJ754" s="128"/>
      <c r="CK754" s="128">
        <f t="shared" si="1812"/>
        <v>20000</v>
      </c>
      <c r="CL754" s="130">
        <v>20000</v>
      </c>
      <c r="CM754" s="37"/>
      <c r="CN754" s="37"/>
      <c r="CO754" s="37"/>
    </row>
    <row r="755" spans="1:12248" s="187" customFormat="1" ht="111" customHeight="1" x14ac:dyDescent="0.25">
      <c r="B755" s="231"/>
      <c r="C755" s="133" t="s">
        <v>463</v>
      </c>
      <c r="D755" s="188">
        <f t="shared" si="1806"/>
        <v>3150</v>
      </c>
      <c r="E755" s="188">
        <f>'[13]Распределение средств 24-26 '!$G$38</f>
        <v>3150</v>
      </c>
      <c r="F755" s="189"/>
      <c r="G755" s="189"/>
      <c r="H755" s="189"/>
      <c r="I755" s="188">
        <f t="shared" si="1743"/>
        <v>0</v>
      </c>
      <c r="J755" s="597">
        <f t="shared" si="1744"/>
        <v>0</v>
      </c>
      <c r="K755" s="188">
        <v>0</v>
      </c>
      <c r="L755" s="37"/>
      <c r="M755" s="666"/>
      <c r="N755" s="37"/>
      <c r="O755" s="37"/>
      <c r="P755" s="37"/>
      <c r="Q755" s="37"/>
      <c r="R755" s="37"/>
      <c r="S755" s="188">
        <f t="shared" si="1680"/>
        <v>0</v>
      </c>
      <c r="T755" s="597">
        <f t="shared" si="1681"/>
        <v>0</v>
      </c>
      <c r="U755" s="130"/>
      <c r="V755" s="37"/>
      <c r="W755" s="37"/>
      <c r="X755" s="37"/>
      <c r="Y755" s="37"/>
      <c r="Z755" s="37"/>
      <c r="AA755" s="37"/>
      <c r="AB755" s="37"/>
      <c r="AC755" s="130">
        <f t="shared" si="1813"/>
        <v>0</v>
      </c>
      <c r="AD755" s="591">
        <f t="shared" si="1796"/>
        <v>0</v>
      </c>
      <c r="AE755" s="130"/>
      <c r="AF755" s="591">
        <f t="shared" si="1817"/>
        <v>0</v>
      </c>
      <c r="AG755" s="37"/>
      <c r="AH755" s="580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128">
        <f t="shared" si="1807"/>
        <v>0</v>
      </c>
      <c r="AV755" s="128">
        <f t="shared" si="1818"/>
        <v>0</v>
      </c>
      <c r="AW755" s="37">
        <v>0</v>
      </c>
      <c r="AX755" s="37"/>
      <c r="AY755" s="37"/>
      <c r="AZ755" s="37"/>
      <c r="BA755" s="128">
        <f t="shared" si="1732"/>
        <v>0</v>
      </c>
      <c r="BB755" s="37"/>
      <c r="BC755" s="37"/>
      <c r="BD755" s="37"/>
      <c r="BE755" s="128">
        <f t="shared" si="1733"/>
        <v>3150</v>
      </c>
      <c r="BF755" s="37">
        <f>E755</f>
        <v>3150</v>
      </c>
      <c r="BG755" s="37">
        <f t="shared" si="1819"/>
        <v>0</v>
      </c>
      <c r="BH755" s="37">
        <f t="shared" si="1819"/>
        <v>0</v>
      </c>
      <c r="BI755" s="128">
        <f t="shared" si="1809"/>
        <v>0</v>
      </c>
      <c r="BJ755" s="37">
        <v>0</v>
      </c>
      <c r="BK755" s="37"/>
      <c r="BL755" s="37"/>
      <c r="BM755" s="37"/>
      <c r="BN755" s="128">
        <f t="shared" si="1780"/>
        <v>0</v>
      </c>
      <c r="BO755" s="128">
        <f t="shared" si="1820"/>
        <v>0</v>
      </c>
      <c r="BP755" s="37">
        <v>0</v>
      </c>
      <c r="BQ755" s="37"/>
      <c r="BR755" s="37"/>
      <c r="BS755" s="37"/>
      <c r="BT755" s="37">
        <f t="shared" si="1737"/>
        <v>0</v>
      </c>
      <c r="BU755" s="37">
        <f t="shared" si="1738"/>
        <v>0</v>
      </c>
      <c r="BV755" s="128">
        <f t="shared" si="1811"/>
        <v>0</v>
      </c>
      <c r="BW755" s="37">
        <v>0</v>
      </c>
      <c r="BX755" s="37"/>
      <c r="BY755" s="37"/>
      <c r="BZ755" s="37"/>
      <c r="CA755" s="128">
        <f t="shared" si="1739"/>
        <v>0</v>
      </c>
      <c r="CB755" s="189"/>
      <c r="CC755" s="189"/>
      <c r="CD755" s="189"/>
      <c r="CE755" s="128">
        <f t="shared" si="1778"/>
        <v>0</v>
      </c>
      <c r="CF755" s="189">
        <f t="shared" si="1786"/>
        <v>0</v>
      </c>
      <c r="CG755" s="189"/>
      <c r="CH755" s="189">
        <f t="shared" si="1740"/>
        <v>0</v>
      </c>
      <c r="CI755" s="189">
        <f t="shared" si="1741"/>
        <v>0</v>
      </c>
      <c r="CJ755" s="128"/>
      <c r="CK755" s="128">
        <f t="shared" si="1812"/>
        <v>0</v>
      </c>
      <c r="CL755" s="37">
        <v>0</v>
      </c>
      <c r="CM755" s="37"/>
      <c r="CN755" s="37"/>
      <c r="CO755" s="37"/>
    </row>
    <row r="756" spans="1:12248" s="187" customFormat="1" ht="257.25" customHeight="1" x14ac:dyDescent="0.25">
      <c r="B756" s="231"/>
      <c r="C756" s="133" t="s">
        <v>461</v>
      </c>
      <c r="D756" s="188">
        <f t="shared" si="1806"/>
        <v>15006.25</v>
      </c>
      <c r="E756" s="188">
        <f>'[13]Распределение средств 24-26 '!$G$28</f>
        <v>15006.25</v>
      </c>
      <c r="F756" s="189"/>
      <c r="G756" s="189"/>
      <c r="H756" s="189"/>
      <c r="I756" s="188">
        <f t="shared" si="1743"/>
        <v>0</v>
      </c>
      <c r="J756" s="597">
        <f t="shared" si="1744"/>
        <v>0</v>
      </c>
      <c r="K756" s="188">
        <v>0</v>
      </c>
      <c r="L756" s="37"/>
      <c r="M756" s="666"/>
      <c r="N756" s="37"/>
      <c r="O756" s="37"/>
      <c r="P756" s="37"/>
      <c r="Q756" s="37"/>
      <c r="R756" s="37"/>
      <c r="S756" s="188">
        <f t="shared" si="1680"/>
        <v>0</v>
      </c>
      <c r="T756" s="597">
        <f t="shared" si="1681"/>
        <v>0</v>
      </c>
      <c r="U756" s="130"/>
      <c r="V756" s="37"/>
      <c r="W756" s="37"/>
      <c r="X756" s="37"/>
      <c r="Y756" s="37"/>
      <c r="Z756" s="37"/>
      <c r="AA756" s="37"/>
      <c r="AB756" s="37"/>
      <c r="AC756" s="188">
        <f t="shared" si="1813"/>
        <v>15006.25</v>
      </c>
      <c r="AD756" s="591">
        <f t="shared" si="1796"/>
        <v>1</v>
      </c>
      <c r="AE756" s="188">
        <v>15006.25</v>
      </c>
      <c r="AF756" s="591">
        <f t="shared" si="1817"/>
        <v>1</v>
      </c>
      <c r="AG756" s="37"/>
      <c r="AH756" s="580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128">
        <f t="shared" si="1807"/>
        <v>0</v>
      </c>
      <c r="AV756" s="128">
        <f t="shared" si="1818"/>
        <v>0</v>
      </c>
      <c r="AW756" s="37">
        <v>0</v>
      </c>
      <c r="AX756" s="37"/>
      <c r="AY756" s="37"/>
      <c r="AZ756" s="37"/>
      <c r="BA756" s="128">
        <f t="shared" si="1732"/>
        <v>0</v>
      </c>
      <c r="BB756" s="37"/>
      <c r="BC756" s="37"/>
      <c r="BD756" s="37"/>
      <c r="BE756" s="128">
        <f t="shared" si="1733"/>
        <v>15006.25</v>
      </c>
      <c r="BF756" s="37">
        <f>E756</f>
        <v>15006.25</v>
      </c>
      <c r="BG756" s="37">
        <f t="shared" si="1819"/>
        <v>0</v>
      </c>
      <c r="BH756" s="37">
        <f t="shared" si="1819"/>
        <v>0</v>
      </c>
      <c r="BI756" s="128">
        <f t="shared" si="1809"/>
        <v>0</v>
      </c>
      <c r="BJ756" s="37">
        <v>0</v>
      </c>
      <c r="BK756" s="37"/>
      <c r="BL756" s="37"/>
      <c r="BM756" s="37"/>
      <c r="BN756" s="128">
        <f t="shared" si="1780"/>
        <v>0</v>
      </c>
      <c r="BO756" s="128">
        <f t="shared" si="1820"/>
        <v>0</v>
      </c>
      <c r="BP756" s="37">
        <v>0</v>
      </c>
      <c r="BQ756" s="37"/>
      <c r="BR756" s="37"/>
      <c r="BS756" s="37"/>
      <c r="BT756" s="37">
        <f t="shared" si="1737"/>
        <v>0</v>
      </c>
      <c r="BU756" s="37">
        <f t="shared" si="1738"/>
        <v>0</v>
      </c>
      <c r="BV756" s="128">
        <f t="shared" si="1811"/>
        <v>0</v>
      </c>
      <c r="BW756" s="37">
        <v>0</v>
      </c>
      <c r="BX756" s="37"/>
      <c r="BY756" s="37"/>
      <c r="BZ756" s="37"/>
      <c r="CA756" s="128">
        <f t="shared" si="1739"/>
        <v>0</v>
      </c>
      <c r="CB756" s="189"/>
      <c r="CC756" s="189"/>
      <c r="CD756" s="189"/>
      <c r="CE756" s="128">
        <f t="shared" si="1778"/>
        <v>0</v>
      </c>
      <c r="CF756" s="189">
        <f t="shared" si="1786"/>
        <v>0</v>
      </c>
      <c r="CG756" s="189"/>
      <c r="CH756" s="189">
        <f t="shared" si="1740"/>
        <v>0</v>
      </c>
      <c r="CI756" s="189">
        <f t="shared" si="1741"/>
        <v>0</v>
      </c>
      <c r="CJ756" s="128"/>
      <c r="CK756" s="128">
        <f t="shared" si="1812"/>
        <v>0</v>
      </c>
      <c r="CL756" s="37">
        <v>0</v>
      </c>
      <c r="CM756" s="37"/>
      <c r="CN756" s="37"/>
      <c r="CO756" s="37"/>
    </row>
    <row r="757" spans="1:12248" s="187" customFormat="1" ht="212.25" customHeight="1" x14ac:dyDescent="0.25">
      <c r="B757" s="231"/>
      <c r="C757" s="133" t="s">
        <v>464</v>
      </c>
      <c r="D757" s="188">
        <f t="shared" si="1806"/>
        <v>2378.4679900000001</v>
      </c>
      <c r="E757" s="188">
        <f>'[13]Распределение средств 24-26 '!$G$41</f>
        <v>2378.4679900000001</v>
      </c>
      <c r="F757" s="189"/>
      <c r="G757" s="189"/>
      <c r="H757" s="189"/>
      <c r="I757" s="188">
        <f t="shared" si="1743"/>
        <v>2378.4679900000001</v>
      </c>
      <c r="J757" s="597">
        <f t="shared" si="1744"/>
        <v>1</v>
      </c>
      <c r="K757" s="188">
        <f>'[13]Распределение средств 24-26 '!$G$41</f>
        <v>2378.4679900000001</v>
      </c>
      <c r="L757" s="591">
        <f>K757/E757</f>
        <v>1</v>
      </c>
      <c r="M757" s="666"/>
      <c r="N757" s="37"/>
      <c r="O757" s="37"/>
      <c r="P757" s="37"/>
      <c r="Q757" s="37"/>
      <c r="R757" s="37"/>
      <c r="S757" s="188">
        <f t="shared" si="1680"/>
        <v>2378.4679900000001</v>
      </c>
      <c r="T757" s="597">
        <f t="shared" si="1681"/>
        <v>1</v>
      </c>
      <c r="U757" s="130">
        <f>'[13]Распределение средств 24-26 '!$G$41</f>
        <v>2378.4679900000001</v>
      </c>
      <c r="V757" s="591">
        <f>U757/D757</f>
        <v>1</v>
      </c>
      <c r="W757" s="37"/>
      <c r="X757" s="37"/>
      <c r="Y757" s="37"/>
      <c r="Z757" s="37"/>
      <c r="AA757" s="37"/>
      <c r="AB757" s="37"/>
      <c r="AC757" s="188">
        <f t="shared" si="1813"/>
        <v>2378.4679900000001</v>
      </c>
      <c r="AD757" s="591">
        <f t="shared" si="1796"/>
        <v>1</v>
      </c>
      <c r="AE757" s="188">
        <v>2378.4679900000001</v>
      </c>
      <c r="AF757" s="591">
        <f t="shared" si="1817"/>
        <v>1</v>
      </c>
      <c r="AG757" s="37"/>
      <c r="AH757" s="580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128">
        <f t="shared" si="1807"/>
        <v>0</v>
      </c>
      <c r="AV757" s="128">
        <f t="shared" si="1818"/>
        <v>0</v>
      </c>
      <c r="AW757" s="37"/>
      <c r="AX757" s="37"/>
      <c r="AY757" s="37"/>
      <c r="AZ757" s="37"/>
      <c r="BA757" s="128">
        <f t="shared" si="1732"/>
        <v>0</v>
      </c>
      <c r="BB757" s="37"/>
      <c r="BC757" s="37"/>
      <c r="BD757" s="37"/>
      <c r="BE757" s="128">
        <f t="shared" si="1733"/>
        <v>2378.4679900000001</v>
      </c>
      <c r="BF757" s="37">
        <f>E757</f>
        <v>2378.4679900000001</v>
      </c>
      <c r="BG757" s="37">
        <f t="shared" si="1819"/>
        <v>0</v>
      </c>
      <c r="BH757" s="37">
        <f t="shared" si="1819"/>
        <v>0</v>
      </c>
      <c r="BI757" s="128">
        <f t="shared" si="1809"/>
        <v>299943.5</v>
      </c>
      <c r="BJ757" s="130">
        <v>299943.5</v>
      </c>
      <c r="BK757" s="130"/>
      <c r="BL757" s="37"/>
      <c r="BM757" s="37"/>
      <c r="BN757" s="128">
        <f t="shared" si="1780"/>
        <v>599887</v>
      </c>
      <c r="BO757" s="128">
        <f t="shared" si="1820"/>
        <v>299943.5</v>
      </c>
      <c r="BP757" s="130">
        <v>299943.5</v>
      </c>
      <c r="BQ757" s="130"/>
      <c r="BR757" s="37"/>
      <c r="BS757" s="37"/>
      <c r="BT757" s="37">
        <f t="shared" si="1737"/>
        <v>0</v>
      </c>
      <c r="BU757" s="37">
        <f t="shared" si="1738"/>
        <v>0</v>
      </c>
      <c r="BV757" s="128">
        <f t="shared" si="1811"/>
        <v>0</v>
      </c>
      <c r="BW757" s="130">
        <v>0</v>
      </c>
      <c r="BX757" s="130"/>
      <c r="BY757" s="37"/>
      <c r="BZ757" s="37"/>
      <c r="CA757" s="128">
        <f t="shared" si="1739"/>
        <v>0</v>
      </c>
      <c r="CB757" s="188"/>
      <c r="CC757" s="189"/>
      <c r="CD757" s="189"/>
      <c r="CE757" s="128">
        <f t="shared" si="1778"/>
        <v>0</v>
      </c>
      <c r="CF757" s="188">
        <f t="shared" si="1786"/>
        <v>0</v>
      </c>
      <c r="CG757" s="188"/>
      <c r="CH757" s="189">
        <f t="shared" si="1740"/>
        <v>0</v>
      </c>
      <c r="CI757" s="189">
        <f t="shared" si="1741"/>
        <v>0</v>
      </c>
      <c r="CJ757" s="128"/>
      <c r="CK757" s="128">
        <f t="shared" si="1812"/>
        <v>0</v>
      </c>
      <c r="CL757" s="130">
        <v>0</v>
      </c>
      <c r="CM757" s="130"/>
      <c r="CN757" s="37"/>
      <c r="CO757" s="37"/>
    </row>
    <row r="758" spans="1:12248" s="66" customFormat="1" ht="355.5" hidden="1" customHeight="1" x14ac:dyDescent="0.25">
      <c r="B758" s="178" t="s">
        <v>56</v>
      </c>
      <c r="C758" s="158" t="s">
        <v>379</v>
      </c>
      <c r="D758" s="188">
        <f t="shared" si="1806"/>
        <v>0</v>
      </c>
      <c r="E758" s="268"/>
      <c r="F758" s="268"/>
      <c r="G758" s="268"/>
      <c r="H758" s="268"/>
      <c r="I758" s="188">
        <f t="shared" si="1743"/>
        <v>0</v>
      </c>
      <c r="J758" s="597" t="e">
        <f t="shared" si="1744"/>
        <v>#DIV/0!</v>
      </c>
      <c r="K758" s="188"/>
      <c r="L758" s="323"/>
      <c r="M758" s="666"/>
      <c r="N758" s="323"/>
      <c r="O758" s="323"/>
      <c r="P758" s="323"/>
      <c r="Q758" s="323"/>
      <c r="R758" s="323"/>
      <c r="S758" s="188">
        <f t="shared" si="1680"/>
        <v>0</v>
      </c>
      <c r="T758" s="577" t="e">
        <f t="shared" si="1681"/>
        <v>#DIV/0!</v>
      </c>
      <c r="U758" s="323"/>
      <c r="V758" s="323"/>
      <c r="W758" s="323"/>
      <c r="X758" s="323"/>
      <c r="Y758" s="323"/>
      <c r="Z758" s="323"/>
      <c r="AA758" s="323"/>
      <c r="AB758" s="323"/>
      <c r="AC758" s="130">
        <f t="shared" si="1813"/>
        <v>0</v>
      </c>
      <c r="AD758" s="591" t="e">
        <f t="shared" si="1796"/>
        <v>#DIV/0!</v>
      </c>
      <c r="AE758" s="323"/>
      <c r="AF758" s="591" t="e">
        <f t="shared" si="1817"/>
        <v>#DIV/0!</v>
      </c>
      <c r="AG758" s="323"/>
      <c r="AH758" s="580"/>
      <c r="AI758" s="323"/>
      <c r="AJ758" s="323"/>
      <c r="AK758" s="323"/>
      <c r="AL758" s="323"/>
      <c r="AM758" s="323"/>
      <c r="AN758" s="323"/>
      <c r="AO758" s="323"/>
      <c r="AP758" s="323"/>
      <c r="AQ758" s="323"/>
      <c r="AR758" s="323"/>
      <c r="AS758" s="323"/>
      <c r="AT758" s="323"/>
      <c r="AU758" s="125"/>
      <c r="AV758" s="128">
        <f>AW758+AX758+AY758+AZ758</f>
        <v>0</v>
      </c>
      <c r="AW758" s="323"/>
      <c r="AX758" s="323"/>
      <c r="AY758" s="323"/>
      <c r="AZ758" s="323"/>
      <c r="BA758" s="128"/>
      <c r="BB758" s="323"/>
      <c r="BC758" s="323"/>
      <c r="BD758" s="323"/>
      <c r="BE758" s="125"/>
      <c r="BF758" s="323"/>
      <c r="BG758" s="323"/>
      <c r="BH758" s="323"/>
      <c r="BI758" s="125">
        <f>BJ758+BK758+BL758+BM758</f>
        <v>0</v>
      </c>
      <c r="BJ758" s="323"/>
      <c r="BK758" s="323"/>
      <c r="BL758" s="323"/>
      <c r="BM758" s="323"/>
      <c r="BN758" s="125"/>
      <c r="BO758" s="125">
        <f>BP758+BQ758+BR758+BS758</f>
        <v>0</v>
      </c>
      <c r="BP758" s="323"/>
      <c r="BQ758" s="323"/>
      <c r="BR758" s="323"/>
      <c r="BS758" s="323"/>
      <c r="BT758" s="323"/>
      <c r="BU758" s="323"/>
      <c r="BV758" s="125">
        <f>BW758+BX758+BY758+BZ758</f>
        <v>0</v>
      </c>
      <c r="BW758" s="323"/>
      <c r="BX758" s="323"/>
      <c r="BY758" s="323"/>
      <c r="BZ758" s="323"/>
      <c r="CA758" s="125"/>
      <c r="CB758" s="268"/>
      <c r="CC758" s="268"/>
      <c r="CD758" s="268"/>
      <c r="CE758" s="125"/>
      <c r="CF758" s="268"/>
      <c r="CG758" s="268"/>
      <c r="CH758" s="268"/>
      <c r="CI758" s="268"/>
      <c r="CJ758" s="125"/>
      <c r="CK758" s="125">
        <f>CL758+CM758+CN758+CO758</f>
        <v>0</v>
      </c>
      <c r="CL758" s="323"/>
      <c r="CM758" s="323"/>
      <c r="CN758" s="323"/>
      <c r="CO758" s="323"/>
    </row>
    <row r="759" spans="1:12248" s="79" customFormat="1" ht="41.25" hidden="1" customHeight="1" x14ac:dyDescent="0.25">
      <c r="B759" s="178"/>
      <c r="C759" s="162"/>
      <c r="D759" s="188">
        <f t="shared" si="1806"/>
        <v>0</v>
      </c>
      <c r="E759" s="268"/>
      <c r="F759" s="268"/>
      <c r="G759" s="268"/>
      <c r="H759" s="268"/>
      <c r="I759" s="188">
        <f t="shared" si="1743"/>
        <v>0</v>
      </c>
      <c r="J759" s="597" t="e">
        <f t="shared" si="1744"/>
        <v>#DIV/0!</v>
      </c>
      <c r="K759" s="188"/>
      <c r="L759" s="323"/>
      <c r="M759" s="666"/>
      <c r="N759" s="323"/>
      <c r="O759" s="323"/>
      <c r="P759" s="323"/>
      <c r="Q759" s="323"/>
      <c r="R759" s="323"/>
      <c r="S759" s="188">
        <f t="shared" si="1680"/>
        <v>0</v>
      </c>
      <c r="T759" s="577" t="e">
        <f t="shared" si="1681"/>
        <v>#DIV/0!</v>
      </c>
      <c r="U759" s="323"/>
      <c r="V759" s="323"/>
      <c r="W759" s="323"/>
      <c r="X759" s="323"/>
      <c r="Y759" s="323"/>
      <c r="Z759" s="323"/>
      <c r="AA759" s="323"/>
      <c r="AB759" s="323"/>
      <c r="AC759" s="130">
        <f t="shared" si="1813"/>
        <v>0</v>
      </c>
      <c r="AD759" s="591" t="e">
        <f t="shared" si="1796"/>
        <v>#DIV/0!</v>
      </c>
      <c r="AE759" s="323"/>
      <c r="AF759" s="591" t="e">
        <f t="shared" si="1817"/>
        <v>#DIV/0!</v>
      </c>
      <c r="AG759" s="323"/>
      <c r="AH759" s="580"/>
      <c r="AI759" s="323"/>
      <c r="AJ759" s="323"/>
      <c r="AK759" s="323"/>
      <c r="AL759" s="323"/>
      <c r="AM759" s="323"/>
      <c r="AN759" s="323"/>
      <c r="AO759" s="323"/>
      <c r="AP759" s="323"/>
      <c r="AQ759" s="323"/>
      <c r="AR759" s="323"/>
      <c r="AS759" s="323"/>
      <c r="AT759" s="323"/>
      <c r="AU759" s="125"/>
      <c r="AV759" s="128"/>
      <c r="AW759" s="323"/>
      <c r="AX759" s="323"/>
      <c r="AY759" s="323"/>
      <c r="AZ759" s="323"/>
      <c r="BA759" s="128"/>
      <c r="BB759" s="323"/>
      <c r="BC759" s="323"/>
      <c r="BD759" s="323"/>
      <c r="BE759" s="125"/>
      <c r="BF759" s="323"/>
      <c r="BG759" s="323"/>
      <c r="BH759" s="323"/>
      <c r="BI759" s="125"/>
      <c r="BJ759" s="323"/>
      <c r="BK759" s="323"/>
      <c r="BL759" s="323"/>
      <c r="BM759" s="323"/>
      <c r="BN759" s="125"/>
      <c r="BO759" s="125"/>
      <c r="BP759" s="323"/>
      <c r="BQ759" s="323"/>
      <c r="BR759" s="323"/>
      <c r="BS759" s="323"/>
      <c r="BT759" s="323"/>
      <c r="BU759" s="323"/>
      <c r="BV759" s="125"/>
      <c r="BW759" s="323"/>
      <c r="BX759" s="323"/>
      <c r="BY759" s="323"/>
      <c r="BZ759" s="323"/>
      <c r="CA759" s="125"/>
      <c r="CB759" s="268"/>
      <c r="CC759" s="268"/>
      <c r="CD759" s="268"/>
      <c r="CE759" s="125"/>
      <c r="CF759" s="268"/>
      <c r="CG759" s="268"/>
      <c r="CH759" s="268"/>
      <c r="CI759" s="268"/>
      <c r="CJ759" s="125"/>
      <c r="CK759" s="125"/>
      <c r="CL759" s="323"/>
      <c r="CM759" s="323"/>
      <c r="CN759" s="323"/>
      <c r="CO759" s="323"/>
    </row>
    <row r="760" spans="1:12248" s="79" customFormat="1" ht="41.25" hidden="1" customHeight="1" x14ac:dyDescent="0.25">
      <c r="B760" s="178"/>
      <c r="C760" s="162"/>
      <c r="D760" s="188">
        <f t="shared" si="1806"/>
        <v>0</v>
      </c>
      <c r="E760" s="268"/>
      <c r="F760" s="268"/>
      <c r="G760" s="268"/>
      <c r="H760" s="268"/>
      <c r="I760" s="188">
        <f t="shared" si="1743"/>
        <v>0</v>
      </c>
      <c r="J760" s="597" t="e">
        <f t="shared" si="1744"/>
        <v>#DIV/0!</v>
      </c>
      <c r="K760" s="188"/>
      <c r="L760" s="323"/>
      <c r="M760" s="666"/>
      <c r="N760" s="323"/>
      <c r="O760" s="323"/>
      <c r="P760" s="323"/>
      <c r="Q760" s="323"/>
      <c r="R760" s="323"/>
      <c r="S760" s="188">
        <f t="shared" si="1680"/>
        <v>0</v>
      </c>
      <c r="T760" s="577" t="e">
        <f t="shared" si="1681"/>
        <v>#DIV/0!</v>
      </c>
      <c r="U760" s="323"/>
      <c r="V760" s="323"/>
      <c r="W760" s="323"/>
      <c r="X760" s="323"/>
      <c r="Y760" s="323"/>
      <c r="Z760" s="323"/>
      <c r="AA760" s="323"/>
      <c r="AB760" s="323"/>
      <c r="AC760" s="130">
        <f t="shared" si="1813"/>
        <v>0</v>
      </c>
      <c r="AD760" s="591" t="e">
        <f t="shared" si="1796"/>
        <v>#DIV/0!</v>
      </c>
      <c r="AE760" s="323"/>
      <c r="AF760" s="591" t="e">
        <f t="shared" si="1817"/>
        <v>#DIV/0!</v>
      </c>
      <c r="AG760" s="323"/>
      <c r="AH760" s="580"/>
      <c r="AI760" s="323"/>
      <c r="AJ760" s="323"/>
      <c r="AK760" s="323"/>
      <c r="AL760" s="323"/>
      <c r="AM760" s="323"/>
      <c r="AN760" s="323"/>
      <c r="AO760" s="323"/>
      <c r="AP760" s="323"/>
      <c r="AQ760" s="323"/>
      <c r="AR760" s="323"/>
      <c r="AS760" s="323"/>
      <c r="AT760" s="323"/>
      <c r="AU760" s="125"/>
      <c r="AV760" s="128"/>
      <c r="AW760" s="323"/>
      <c r="AX760" s="323"/>
      <c r="AY760" s="323"/>
      <c r="AZ760" s="323"/>
      <c r="BA760" s="128"/>
      <c r="BB760" s="323"/>
      <c r="BC760" s="323"/>
      <c r="BD760" s="323"/>
      <c r="BE760" s="125"/>
      <c r="BF760" s="323"/>
      <c r="BG760" s="323"/>
      <c r="BH760" s="323"/>
      <c r="BI760" s="125"/>
      <c r="BJ760" s="323"/>
      <c r="BK760" s="323"/>
      <c r="BL760" s="323"/>
      <c r="BM760" s="323"/>
      <c r="BN760" s="125"/>
      <c r="BO760" s="125"/>
      <c r="BP760" s="323"/>
      <c r="BQ760" s="323"/>
      <c r="BR760" s="323"/>
      <c r="BS760" s="323"/>
      <c r="BT760" s="323"/>
      <c r="BU760" s="323"/>
      <c r="BV760" s="125"/>
      <c r="BW760" s="323"/>
      <c r="BX760" s="323"/>
      <c r="BY760" s="323"/>
      <c r="BZ760" s="323"/>
      <c r="CA760" s="125"/>
      <c r="CB760" s="268"/>
      <c r="CC760" s="268"/>
      <c r="CD760" s="268"/>
      <c r="CE760" s="125"/>
      <c r="CF760" s="268"/>
      <c r="CG760" s="268"/>
      <c r="CH760" s="268"/>
      <c r="CI760" s="268"/>
      <c r="CJ760" s="125"/>
      <c r="CK760" s="125"/>
      <c r="CL760" s="323"/>
      <c r="CM760" s="323"/>
      <c r="CN760" s="323"/>
      <c r="CO760" s="323"/>
    </row>
    <row r="761" spans="1:12248" s="79" customFormat="1" ht="41.25" hidden="1" customHeight="1" x14ac:dyDescent="0.25">
      <c r="B761" s="178"/>
      <c r="C761" s="162"/>
      <c r="D761" s="188">
        <f t="shared" si="1806"/>
        <v>0</v>
      </c>
      <c r="E761" s="268"/>
      <c r="F761" s="268"/>
      <c r="G761" s="268"/>
      <c r="H761" s="268"/>
      <c r="I761" s="188">
        <f t="shared" si="1743"/>
        <v>0</v>
      </c>
      <c r="J761" s="597" t="e">
        <f t="shared" si="1744"/>
        <v>#DIV/0!</v>
      </c>
      <c r="K761" s="188"/>
      <c r="L761" s="323"/>
      <c r="M761" s="666"/>
      <c r="N761" s="323"/>
      <c r="O761" s="323"/>
      <c r="P761" s="323"/>
      <c r="Q761" s="323"/>
      <c r="R761" s="323"/>
      <c r="S761" s="188">
        <f t="shared" si="1680"/>
        <v>0</v>
      </c>
      <c r="T761" s="577" t="e">
        <f t="shared" si="1681"/>
        <v>#DIV/0!</v>
      </c>
      <c r="U761" s="323"/>
      <c r="V761" s="323"/>
      <c r="W761" s="323"/>
      <c r="X761" s="323"/>
      <c r="Y761" s="323"/>
      <c r="Z761" s="323"/>
      <c r="AA761" s="323"/>
      <c r="AB761" s="323"/>
      <c r="AC761" s="130">
        <f t="shared" si="1813"/>
        <v>0</v>
      </c>
      <c r="AD761" s="591" t="e">
        <f t="shared" si="1796"/>
        <v>#DIV/0!</v>
      </c>
      <c r="AE761" s="323"/>
      <c r="AF761" s="591" t="e">
        <f t="shared" si="1817"/>
        <v>#DIV/0!</v>
      </c>
      <c r="AG761" s="323"/>
      <c r="AH761" s="580"/>
      <c r="AI761" s="323"/>
      <c r="AJ761" s="323"/>
      <c r="AK761" s="323"/>
      <c r="AL761" s="323"/>
      <c r="AM761" s="323"/>
      <c r="AN761" s="323"/>
      <c r="AO761" s="323"/>
      <c r="AP761" s="323"/>
      <c r="AQ761" s="323"/>
      <c r="AR761" s="323"/>
      <c r="AS761" s="323"/>
      <c r="AT761" s="323"/>
      <c r="AU761" s="125"/>
      <c r="AV761" s="128"/>
      <c r="AW761" s="323"/>
      <c r="AX761" s="323"/>
      <c r="AY761" s="323"/>
      <c r="AZ761" s="323"/>
      <c r="BA761" s="128"/>
      <c r="BB761" s="323"/>
      <c r="BC761" s="323"/>
      <c r="BD761" s="323"/>
      <c r="BE761" s="125"/>
      <c r="BF761" s="323"/>
      <c r="BG761" s="323"/>
      <c r="BH761" s="323"/>
      <c r="BI761" s="125"/>
      <c r="BJ761" s="323"/>
      <c r="BK761" s="323"/>
      <c r="BL761" s="323"/>
      <c r="BM761" s="323"/>
      <c r="BN761" s="125"/>
      <c r="BO761" s="125"/>
      <c r="BP761" s="323"/>
      <c r="BQ761" s="323"/>
      <c r="BR761" s="323"/>
      <c r="BS761" s="323"/>
      <c r="BT761" s="323"/>
      <c r="BU761" s="323"/>
      <c r="BV761" s="125"/>
      <c r="BW761" s="323"/>
      <c r="BX761" s="323"/>
      <c r="BY761" s="323"/>
      <c r="BZ761" s="323"/>
      <c r="CA761" s="125"/>
      <c r="CB761" s="268"/>
      <c r="CC761" s="268"/>
      <c r="CD761" s="268"/>
      <c r="CE761" s="125"/>
      <c r="CF761" s="268"/>
      <c r="CG761" s="268"/>
      <c r="CH761" s="268"/>
      <c r="CI761" s="268"/>
      <c r="CJ761" s="125"/>
      <c r="CK761" s="125"/>
      <c r="CL761" s="323"/>
      <c r="CM761" s="323"/>
      <c r="CN761" s="323"/>
      <c r="CO761" s="323"/>
    </row>
    <row r="762" spans="1:12248" s="79" customFormat="1" ht="123.75" customHeight="1" x14ac:dyDescent="0.25">
      <c r="B762" s="178"/>
      <c r="C762" s="133" t="s">
        <v>466</v>
      </c>
      <c r="D762" s="188">
        <f t="shared" si="1806"/>
        <v>93000</v>
      </c>
      <c r="E762" s="188">
        <f>'[13]Распределение средств 24-26 '!$G$52</f>
        <v>93000</v>
      </c>
      <c r="F762" s="268"/>
      <c r="G762" s="268"/>
      <c r="H762" s="268"/>
      <c r="I762" s="188"/>
      <c r="J762" s="597"/>
      <c r="K762" s="188"/>
      <c r="L762" s="323"/>
      <c r="M762" s="666"/>
      <c r="N762" s="323"/>
      <c r="O762" s="323"/>
      <c r="P762" s="323"/>
      <c r="Q762" s="323"/>
      <c r="R762" s="323"/>
      <c r="S762" s="188">
        <f t="shared" si="1680"/>
        <v>0</v>
      </c>
      <c r="T762" s="597">
        <f t="shared" si="1681"/>
        <v>0</v>
      </c>
      <c r="U762" s="130"/>
      <c r="V762" s="323"/>
      <c r="W762" s="323"/>
      <c r="X762" s="323"/>
      <c r="Y762" s="323"/>
      <c r="Z762" s="323"/>
      <c r="AA762" s="323"/>
      <c r="AB762" s="323"/>
      <c r="AC762" s="130">
        <f t="shared" si="1813"/>
        <v>0</v>
      </c>
      <c r="AD762" s="591">
        <f t="shared" si="1796"/>
        <v>0</v>
      </c>
      <c r="AE762" s="130"/>
      <c r="AF762" s="591">
        <f t="shared" si="1817"/>
        <v>0</v>
      </c>
      <c r="AG762" s="323"/>
      <c r="AH762" s="580"/>
      <c r="AI762" s="323"/>
      <c r="AJ762" s="323"/>
      <c r="AK762" s="323"/>
      <c r="AL762" s="323"/>
      <c r="AM762" s="323"/>
      <c r="AN762" s="323"/>
      <c r="AO762" s="323"/>
      <c r="AP762" s="323"/>
      <c r="AQ762" s="323"/>
      <c r="AR762" s="323"/>
      <c r="AS762" s="323"/>
      <c r="AT762" s="323"/>
      <c r="AU762" s="125"/>
      <c r="AV762" s="128"/>
      <c r="AW762" s="323"/>
      <c r="AX762" s="323"/>
      <c r="AY762" s="323"/>
      <c r="AZ762" s="323"/>
      <c r="BA762" s="128"/>
      <c r="BB762" s="323"/>
      <c r="BC762" s="323"/>
      <c r="BD762" s="323"/>
      <c r="BE762" s="125"/>
      <c r="BF762" s="323"/>
      <c r="BG762" s="323"/>
      <c r="BH762" s="323"/>
      <c r="BI762" s="125"/>
      <c r="BJ762" s="323"/>
      <c r="BK762" s="323"/>
      <c r="BL762" s="323"/>
      <c r="BM762" s="323"/>
      <c r="BN762" s="125"/>
      <c r="BO762" s="125"/>
      <c r="BP762" s="323"/>
      <c r="BQ762" s="323"/>
      <c r="BR762" s="323"/>
      <c r="BS762" s="323"/>
      <c r="BT762" s="323"/>
      <c r="BU762" s="323"/>
      <c r="BV762" s="125"/>
      <c r="BW762" s="323"/>
      <c r="BX762" s="323"/>
      <c r="BY762" s="323"/>
      <c r="BZ762" s="323"/>
      <c r="CA762" s="125"/>
      <c r="CB762" s="268"/>
      <c r="CC762" s="268"/>
      <c r="CD762" s="268"/>
      <c r="CE762" s="125"/>
      <c r="CF762" s="268"/>
      <c r="CG762" s="268"/>
      <c r="CH762" s="268"/>
      <c r="CI762" s="268"/>
      <c r="CJ762" s="125"/>
      <c r="CK762" s="125"/>
      <c r="CL762" s="323"/>
      <c r="CM762" s="323"/>
      <c r="CN762" s="323"/>
      <c r="CO762" s="323"/>
    </row>
    <row r="763" spans="1:12248" s="191" customFormat="1" ht="363" customHeight="1" x14ac:dyDescent="0.3">
      <c r="A763" s="411"/>
      <c r="B763" s="446">
        <v>2</v>
      </c>
      <c r="C763" s="444" t="s">
        <v>483</v>
      </c>
      <c r="D763" s="416">
        <f>E763+F763+G763+H763</f>
        <v>1368632.2734699999</v>
      </c>
      <c r="E763" s="416"/>
      <c r="F763" s="416"/>
      <c r="G763" s="416">
        <f>SUM(G764:G774)</f>
        <v>1368632.2734699999</v>
      </c>
      <c r="H763" s="416"/>
      <c r="I763" s="416">
        <f t="shared" si="1743"/>
        <v>228414.66428999996</v>
      </c>
      <c r="J763" s="575">
        <f t="shared" si="1744"/>
        <v>0.16689264802362325</v>
      </c>
      <c r="K763" s="417"/>
      <c r="L763" s="417"/>
      <c r="M763" s="417"/>
      <c r="N763" s="417"/>
      <c r="O763" s="416">
        <f>SUM(O764:O774)</f>
        <v>228414.66428999996</v>
      </c>
      <c r="P763" s="575">
        <f>O763/G763</f>
        <v>0.16689264802362325</v>
      </c>
      <c r="Q763" s="417"/>
      <c r="R763" s="417"/>
      <c r="S763" s="416">
        <f t="shared" si="1680"/>
        <v>98803.410939999972</v>
      </c>
      <c r="T763" s="575">
        <f t="shared" si="1681"/>
        <v>7.2191349608829544E-2</v>
      </c>
      <c r="U763" s="417"/>
      <c r="V763" s="417"/>
      <c r="W763" s="417"/>
      <c r="X763" s="417"/>
      <c r="Y763" s="416">
        <f>SUM(Y764:Y774)</f>
        <v>98803.410939999972</v>
      </c>
      <c r="Z763" s="575">
        <f>Y763/G763</f>
        <v>7.2191349608829544E-2</v>
      </c>
      <c r="AA763" s="417"/>
      <c r="AB763" s="417"/>
      <c r="AC763" s="416">
        <f>AI763</f>
        <v>1066389.83764</v>
      </c>
      <c r="AD763" s="575">
        <f>AC763/D763</f>
        <v>0.77916461441925444</v>
      </c>
      <c r="AE763" s="417"/>
      <c r="AF763" s="575"/>
      <c r="AG763" s="417"/>
      <c r="AH763" s="575"/>
      <c r="AI763" s="416">
        <f>SUM(AI764:AI774)</f>
        <v>1066389.83764</v>
      </c>
      <c r="AJ763" s="575">
        <f>AI763/G763</f>
        <v>0.77916461441925444</v>
      </c>
      <c r="AK763" s="417"/>
      <c r="AL763" s="417"/>
      <c r="AM763" s="417"/>
      <c r="AN763" s="417"/>
      <c r="AO763" s="417"/>
      <c r="AP763" s="417"/>
      <c r="AQ763" s="417"/>
      <c r="AR763" s="417"/>
      <c r="AS763" s="417"/>
      <c r="AT763" s="417"/>
      <c r="AU763" s="417"/>
      <c r="AV763" s="417">
        <f>AW763+AX763+AY763+AZ763</f>
        <v>1366232.2734699999</v>
      </c>
      <c r="AW763" s="417"/>
      <c r="AX763" s="417"/>
      <c r="AY763" s="417">
        <f>SUM(AY764:AY774)</f>
        <v>1366232.2734699999</v>
      </c>
      <c r="AZ763" s="417"/>
      <c r="BA763" s="417">
        <f t="shared" si="1732"/>
        <v>0</v>
      </c>
      <c r="BB763" s="417"/>
      <c r="BC763" s="417"/>
      <c r="BD763" s="417"/>
      <c r="BE763" s="417">
        <f t="shared" si="1733"/>
        <v>1368632.2734699999</v>
      </c>
      <c r="BF763" s="417">
        <f t="shared" ref="BF763:BF769" si="1821">E763</f>
        <v>0</v>
      </c>
      <c r="BG763" s="417">
        <f t="shared" ref="BG763:BH769" si="1822">G763</f>
        <v>1368632.2734699999</v>
      </c>
      <c r="BH763" s="417">
        <f t="shared" si="1822"/>
        <v>0</v>
      </c>
      <c r="BI763" s="417">
        <f>BJ763+BK763+BL763+BM763</f>
        <v>1343791.8204499998</v>
      </c>
      <c r="BJ763" s="417"/>
      <c r="BK763" s="417"/>
      <c r="BL763" s="417">
        <f>SUM(BL764:BL774)</f>
        <v>1343791.8204499998</v>
      </c>
      <c r="BM763" s="417"/>
      <c r="BN763" s="417"/>
      <c r="BO763" s="417">
        <f>BP763+BQ763+BR763+BS763</f>
        <v>1329781.8864499999</v>
      </c>
      <c r="BP763" s="417"/>
      <c r="BQ763" s="417"/>
      <c r="BR763" s="417">
        <f>SUM(BR764:BR774)</f>
        <v>1329781.8864499999</v>
      </c>
      <c r="BS763" s="417"/>
      <c r="BT763" s="417">
        <f t="shared" si="1737"/>
        <v>1343791.8204499998</v>
      </c>
      <c r="BU763" s="417">
        <f t="shared" si="1738"/>
        <v>0</v>
      </c>
      <c r="BV763" s="417">
        <f>BW763+BX763+BY763+BZ763</f>
        <v>1306746.9246499999</v>
      </c>
      <c r="BW763" s="417"/>
      <c r="BX763" s="417"/>
      <c r="BY763" s="417">
        <f>SUM(BY764:BY774)</f>
        <v>1306746.9246499999</v>
      </c>
      <c r="BZ763" s="417"/>
      <c r="CA763" s="417">
        <f t="shared" si="1739"/>
        <v>0</v>
      </c>
      <c r="CB763" s="417"/>
      <c r="CC763" s="417"/>
      <c r="CD763" s="417"/>
      <c r="CE763" s="417">
        <f t="shared" si="1778"/>
        <v>1306746.9246499999</v>
      </c>
      <c r="CF763" s="417">
        <f t="shared" si="1786"/>
        <v>0</v>
      </c>
      <c r="CG763" s="417"/>
      <c r="CH763" s="417">
        <f t="shared" si="1740"/>
        <v>1306746.9246499999</v>
      </c>
      <c r="CI763" s="417">
        <f t="shared" si="1741"/>
        <v>0</v>
      </c>
      <c r="CJ763" s="417"/>
      <c r="CK763" s="417">
        <f>CL763+CM763+CN763+CO763</f>
        <v>1306746.9246499999</v>
      </c>
      <c r="CL763" s="417"/>
      <c r="CM763" s="417"/>
      <c r="CN763" s="417">
        <f>BY763</f>
        <v>1306746.9246499999</v>
      </c>
      <c r="CO763" s="458"/>
      <c r="CP763" s="417"/>
      <c r="CQ763" s="417"/>
      <c r="CR763" s="417"/>
      <c r="CS763" s="417"/>
      <c r="CT763" s="417"/>
      <c r="CU763" s="417"/>
      <c r="CV763" s="417"/>
      <c r="CW763" s="417"/>
      <c r="CX763" s="417"/>
      <c r="CY763" s="417"/>
      <c r="CZ763" s="417"/>
      <c r="DA763" s="417"/>
      <c r="DB763" s="417"/>
      <c r="DC763" s="418"/>
      <c r="DD763" s="418"/>
      <c r="DE763" s="418"/>
      <c r="DF763" s="418"/>
      <c r="DG763" s="416"/>
      <c r="DH763" s="416"/>
      <c r="DI763" s="416"/>
      <c r="DJ763" s="416"/>
      <c r="DK763" s="416"/>
      <c r="DL763" s="416"/>
      <c r="DM763" s="416"/>
      <c r="DN763" s="416"/>
      <c r="DO763" s="416"/>
      <c r="DP763" s="416"/>
      <c r="DQ763" s="416"/>
      <c r="DR763" s="416"/>
      <c r="DS763" s="416"/>
      <c r="DT763" s="416"/>
      <c r="DU763" s="416"/>
      <c r="DV763" s="416"/>
      <c r="DW763" s="416"/>
      <c r="DX763" s="416"/>
      <c r="DY763" s="416"/>
      <c r="DZ763" s="417"/>
      <c r="EA763" s="417"/>
      <c r="EB763" s="417"/>
      <c r="EC763" s="417"/>
      <c r="ED763" s="417"/>
      <c r="EE763" s="417"/>
      <c r="EF763" s="417"/>
      <c r="EG763" s="417"/>
      <c r="EH763" s="417"/>
      <c r="EI763" s="417"/>
      <c r="EJ763" s="417"/>
      <c r="EK763" s="417"/>
      <c r="EL763" s="417"/>
      <c r="EM763" s="417"/>
      <c r="EN763" s="417"/>
      <c r="EO763" s="417"/>
      <c r="EP763" s="417"/>
      <c r="EQ763" s="417"/>
      <c r="ER763" s="417"/>
      <c r="ES763" s="417"/>
      <c r="ET763" s="417"/>
      <c r="EU763" s="417"/>
      <c r="EV763" s="417"/>
      <c r="EW763" s="417"/>
      <c r="EX763" s="418"/>
      <c r="EY763" s="418"/>
      <c r="EZ763" s="418"/>
      <c r="FA763" s="418"/>
      <c r="FB763" s="418"/>
      <c r="FC763" s="417"/>
      <c r="FD763" s="417"/>
      <c r="FE763" s="418"/>
      <c r="FF763" s="418"/>
      <c r="FG763" s="417"/>
      <c r="FH763" s="417"/>
      <c r="FI763" s="418"/>
      <c r="FJ763" s="418"/>
      <c r="FK763" s="417"/>
      <c r="FL763" s="417"/>
      <c r="FM763" s="417"/>
      <c r="FN763" s="417"/>
      <c r="FO763" s="417"/>
      <c r="FP763" s="417"/>
      <c r="FQ763" s="417"/>
      <c r="FR763" s="418"/>
      <c r="FS763" s="418"/>
      <c r="FT763" s="417"/>
      <c r="FU763" s="417"/>
      <c r="FV763" s="418"/>
      <c r="FW763" s="418"/>
      <c r="FX763" s="417"/>
      <c r="FY763" s="417"/>
      <c r="FZ763" s="417"/>
      <c r="GA763" s="417"/>
      <c r="GB763" s="417"/>
      <c r="GC763" s="411"/>
      <c r="GD763" s="443"/>
      <c r="GE763" s="417"/>
      <c r="GF763" s="417"/>
      <c r="GG763" s="417"/>
      <c r="GH763" s="417"/>
      <c r="GI763" s="417"/>
      <c r="GJ763" s="417"/>
      <c r="GK763" s="417"/>
      <c r="GL763" s="416"/>
      <c r="GM763" s="416"/>
      <c r="GN763" s="416"/>
      <c r="GO763" s="416"/>
      <c r="GP763" s="416"/>
      <c r="GQ763" s="416"/>
      <c r="GR763" s="416"/>
      <c r="GS763" s="416"/>
      <c r="GT763" s="416"/>
      <c r="GU763" s="416"/>
      <c r="GV763" s="416"/>
      <c r="GW763" s="416"/>
      <c r="GX763" s="416"/>
      <c r="GY763" s="416"/>
      <c r="GZ763" s="416"/>
      <c r="HA763" s="416"/>
      <c r="HB763" s="416"/>
      <c r="HC763" s="416"/>
      <c r="HD763" s="416"/>
      <c r="HE763" s="416"/>
      <c r="HF763" s="416"/>
      <c r="HG763" s="416"/>
      <c r="HH763" s="416"/>
      <c r="HI763" s="416"/>
      <c r="HJ763" s="416"/>
      <c r="HK763" s="416"/>
      <c r="HL763" s="416"/>
      <c r="HM763" s="416"/>
      <c r="HN763" s="416"/>
      <c r="HO763" s="416"/>
      <c r="HP763" s="416"/>
      <c r="HQ763" s="416"/>
      <c r="HR763" s="416"/>
      <c r="HS763" s="416"/>
      <c r="HT763" s="416"/>
      <c r="HU763" s="416"/>
      <c r="HV763" s="416"/>
      <c r="HW763" s="416"/>
      <c r="HX763" s="416"/>
      <c r="HY763" s="416"/>
      <c r="HZ763" s="416"/>
      <c r="IA763" s="416"/>
      <c r="IB763" s="416"/>
      <c r="IC763" s="416"/>
      <c r="ID763" s="417"/>
      <c r="IE763" s="417"/>
      <c r="IF763" s="417"/>
      <c r="IG763" s="417"/>
      <c r="IH763" s="417"/>
      <c r="II763" s="417"/>
      <c r="IJ763" s="417"/>
      <c r="IK763" s="417"/>
      <c r="IL763" s="417"/>
      <c r="IM763" s="417"/>
      <c r="IN763" s="417"/>
      <c r="IO763" s="417"/>
      <c r="IP763" s="417"/>
      <c r="IQ763" s="417"/>
      <c r="IR763" s="417"/>
      <c r="IS763" s="417"/>
      <c r="IT763" s="417"/>
      <c r="IU763" s="417"/>
      <c r="IV763" s="417"/>
      <c r="IW763" s="417"/>
      <c r="IX763" s="417"/>
      <c r="IY763" s="417"/>
      <c r="IZ763" s="417"/>
      <c r="JA763" s="417"/>
      <c r="JB763" s="418"/>
      <c r="JC763" s="418"/>
      <c r="JD763" s="418"/>
      <c r="JE763" s="418"/>
      <c r="JF763" s="418"/>
      <c r="JG763" s="417"/>
      <c r="JH763" s="417"/>
      <c r="JI763" s="418"/>
      <c r="JJ763" s="418"/>
      <c r="JK763" s="417"/>
      <c r="JL763" s="417"/>
      <c r="JM763" s="418"/>
      <c r="JN763" s="418"/>
      <c r="JO763" s="417"/>
      <c r="JP763" s="417"/>
      <c r="JQ763" s="417"/>
      <c r="JR763" s="417"/>
      <c r="JS763" s="417"/>
      <c r="JT763" s="417"/>
      <c r="JU763" s="417"/>
      <c r="JV763" s="418"/>
      <c r="JW763" s="418"/>
      <c r="JX763" s="417"/>
      <c r="JY763" s="417"/>
      <c r="JZ763" s="418"/>
      <c r="KA763" s="418"/>
      <c r="KB763" s="417"/>
      <c r="KC763" s="417"/>
      <c r="KD763" s="417"/>
      <c r="KE763" s="417"/>
      <c r="KF763" s="417"/>
      <c r="KG763" s="411"/>
      <c r="KH763" s="443"/>
      <c r="KI763" s="417"/>
      <c r="KJ763" s="417"/>
      <c r="KK763" s="417"/>
      <c r="KL763" s="417"/>
      <c r="KM763" s="417"/>
      <c r="KN763" s="417"/>
      <c r="KO763" s="417"/>
      <c r="KP763" s="416"/>
      <c r="KQ763" s="416"/>
      <c r="KR763" s="416"/>
      <c r="KS763" s="416"/>
      <c r="KT763" s="416"/>
      <c r="KU763" s="416"/>
      <c r="KV763" s="416"/>
      <c r="KW763" s="416"/>
      <c r="KX763" s="416"/>
      <c r="KY763" s="416"/>
      <c r="KZ763" s="416"/>
      <c r="LA763" s="416"/>
      <c r="LB763" s="416"/>
      <c r="LC763" s="416"/>
      <c r="LD763" s="416"/>
      <c r="LE763" s="416"/>
      <c r="LF763" s="416"/>
      <c r="LG763" s="416"/>
      <c r="LH763" s="416"/>
      <c r="LI763" s="416"/>
      <c r="LJ763" s="416"/>
      <c r="LK763" s="416"/>
      <c r="LL763" s="416"/>
      <c r="LM763" s="416"/>
      <c r="LN763" s="416"/>
      <c r="LO763" s="416"/>
      <c r="LP763" s="416"/>
      <c r="LQ763" s="416"/>
      <c r="LR763" s="416"/>
      <c r="LS763" s="416"/>
      <c r="LT763" s="416"/>
      <c r="LU763" s="416"/>
      <c r="LV763" s="416"/>
      <c r="LW763" s="416"/>
      <c r="LX763" s="416"/>
      <c r="LY763" s="416"/>
      <c r="LZ763" s="416"/>
      <c r="MA763" s="416"/>
      <c r="MB763" s="416"/>
      <c r="MC763" s="416"/>
      <c r="MD763" s="416"/>
      <c r="ME763" s="416"/>
      <c r="MF763" s="416"/>
      <c r="MG763" s="416"/>
      <c r="MH763" s="417"/>
      <c r="MI763" s="417"/>
      <c r="MJ763" s="417"/>
      <c r="MK763" s="417"/>
      <c r="ML763" s="417"/>
      <c r="MM763" s="417"/>
      <c r="MN763" s="417"/>
      <c r="MO763" s="417"/>
      <c r="MP763" s="417"/>
      <c r="MQ763" s="417"/>
      <c r="MR763" s="417"/>
      <c r="MS763" s="417"/>
      <c r="MT763" s="417"/>
      <c r="MU763" s="417"/>
      <c r="MV763" s="417"/>
      <c r="MW763" s="417"/>
      <c r="MX763" s="417"/>
      <c r="MY763" s="417"/>
      <c r="MZ763" s="417"/>
      <c r="NA763" s="417"/>
      <c r="NB763" s="417"/>
      <c r="NC763" s="417"/>
      <c r="ND763" s="417"/>
      <c r="NE763" s="417"/>
      <c r="NF763" s="418"/>
      <c r="NG763" s="418"/>
      <c r="NH763" s="418"/>
      <c r="NI763" s="418"/>
      <c r="NJ763" s="418"/>
      <c r="NK763" s="417"/>
      <c r="NL763" s="417"/>
      <c r="NM763" s="418"/>
      <c r="NN763" s="418"/>
      <c r="NO763" s="417"/>
      <c r="NP763" s="417"/>
      <c r="NQ763" s="418"/>
      <c r="NR763" s="418"/>
      <c r="NS763" s="417"/>
      <c r="NT763" s="417"/>
      <c r="NU763" s="417"/>
      <c r="NV763" s="417"/>
      <c r="NW763" s="417"/>
      <c r="NX763" s="417"/>
      <c r="NY763" s="417"/>
      <c r="NZ763" s="418"/>
      <c r="OA763" s="418"/>
      <c r="OB763" s="417"/>
      <c r="OC763" s="417"/>
      <c r="OD763" s="418"/>
      <c r="OE763" s="418"/>
      <c r="OF763" s="417"/>
      <c r="OG763" s="417"/>
      <c r="OH763" s="417"/>
      <c r="OI763" s="417"/>
      <c r="OJ763" s="417"/>
      <c r="OK763" s="411"/>
      <c r="OL763" s="443"/>
      <c r="OM763" s="417"/>
      <c r="ON763" s="417"/>
      <c r="OO763" s="417"/>
      <c r="OP763" s="417"/>
      <c r="OQ763" s="417"/>
      <c r="OR763" s="417"/>
      <c r="OS763" s="417"/>
      <c r="OT763" s="416"/>
      <c r="OU763" s="416"/>
      <c r="OV763" s="416"/>
      <c r="OW763" s="416"/>
      <c r="OX763" s="416"/>
      <c r="OY763" s="416"/>
      <c r="OZ763" s="416"/>
      <c r="PA763" s="416"/>
      <c r="PB763" s="416"/>
      <c r="PC763" s="416"/>
      <c r="PD763" s="416"/>
      <c r="PE763" s="416"/>
      <c r="PF763" s="416"/>
      <c r="PG763" s="416"/>
      <c r="PH763" s="416"/>
      <c r="PI763" s="416"/>
      <c r="PJ763" s="416"/>
      <c r="PK763" s="416"/>
      <c r="PL763" s="416"/>
      <c r="PM763" s="416"/>
      <c r="PN763" s="416"/>
      <c r="PO763" s="416"/>
      <c r="PP763" s="416"/>
      <c r="PQ763" s="416"/>
      <c r="PR763" s="416"/>
      <c r="PS763" s="416"/>
      <c r="PT763" s="416"/>
      <c r="PU763" s="416"/>
      <c r="PV763" s="416"/>
      <c r="PW763" s="416"/>
      <c r="PX763" s="416"/>
      <c r="PY763" s="416"/>
      <c r="PZ763" s="416"/>
      <c r="QA763" s="416"/>
      <c r="QB763" s="416"/>
      <c r="QC763" s="416"/>
      <c r="QD763" s="416"/>
      <c r="QE763" s="416"/>
      <c r="QF763" s="416"/>
      <c r="QG763" s="416"/>
      <c r="QH763" s="416"/>
      <c r="QI763" s="416"/>
      <c r="QJ763" s="416"/>
      <c r="QK763" s="416"/>
      <c r="QL763" s="417"/>
      <c r="QM763" s="417"/>
      <c r="QN763" s="417"/>
      <c r="QO763" s="417"/>
      <c r="QP763" s="417"/>
      <c r="QQ763" s="417"/>
      <c r="QR763" s="417"/>
      <c r="QS763" s="417"/>
      <c r="QT763" s="417"/>
      <c r="QU763" s="417"/>
      <c r="QV763" s="417"/>
      <c r="QW763" s="417"/>
      <c r="QX763" s="417"/>
      <c r="QY763" s="417"/>
      <c r="QZ763" s="417"/>
      <c r="RA763" s="417"/>
      <c r="RB763" s="417"/>
      <c r="RC763" s="417"/>
      <c r="RD763" s="417"/>
      <c r="RE763" s="417"/>
      <c r="RF763" s="417"/>
      <c r="RG763" s="417"/>
      <c r="RH763" s="417"/>
      <c r="RI763" s="417"/>
      <c r="RJ763" s="418"/>
      <c r="RK763" s="418"/>
      <c r="RL763" s="418"/>
      <c r="RM763" s="418"/>
      <c r="RN763" s="418"/>
      <c r="RO763" s="417"/>
      <c r="RP763" s="417"/>
      <c r="RQ763" s="418"/>
      <c r="RR763" s="418"/>
      <c r="RS763" s="417"/>
      <c r="RT763" s="417"/>
      <c r="RU763" s="418"/>
      <c r="RV763" s="418"/>
      <c r="RW763" s="417"/>
      <c r="RX763" s="417"/>
      <c r="RY763" s="417"/>
      <c r="RZ763" s="417"/>
      <c r="SA763" s="417"/>
      <c r="SB763" s="417"/>
      <c r="SC763" s="417"/>
      <c r="SD763" s="418"/>
      <c r="SE763" s="418"/>
      <c r="SF763" s="417"/>
      <c r="SG763" s="417"/>
      <c r="SH763" s="418"/>
      <c r="SI763" s="418"/>
      <c r="SJ763" s="417"/>
      <c r="SK763" s="417"/>
      <c r="SL763" s="417"/>
      <c r="SM763" s="417"/>
      <c r="SN763" s="417"/>
      <c r="SO763" s="411"/>
      <c r="SP763" s="443"/>
      <c r="SQ763" s="417"/>
      <c r="SR763" s="417"/>
      <c r="SS763" s="417"/>
      <c r="ST763" s="417"/>
      <c r="SU763" s="417"/>
      <c r="SV763" s="417"/>
      <c r="SW763" s="417"/>
      <c r="SX763" s="416"/>
      <c r="SY763" s="416"/>
      <c r="SZ763" s="416"/>
      <c r="TA763" s="416"/>
      <c r="TB763" s="416"/>
      <c r="TC763" s="416"/>
      <c r="TD763" s="416"/>
      <c r="TE763" s="416"/>
      <c r="TF763" s="416"/>
      <c r="TG763" s="416"/>
      <c r="TH763" s="416"/>
      <c r="TI763" s="416"/>
      <c r="TJ763" s="416"/>
      <c r="TK763" s="416"/>
      <c r="TL763" s="416"/>
      <c r="TM763" s="416"/>
      <c r="TN763" s="416"/>
      <c r="TO763" s="416"/>
      <c r="TP763" s="416"/>
      <c r="TQ763" s="416"/>
      <c r="TR763" s="416"/>
      <c r="TS763" s="416"/>
      <c r="TT763" s="416"/>
      <c r="TU763" s="416"/>
      <c r="TV763" s="416"/>
      <c r="TW763" s="416"/>
      <c r="TX763" s="416"/>
      <c r="TY763" s="416"/>
      <c r="TZ763" s="416"/>
      <c r="UA763" s="416"/>
      <c r="UB763" s="416"/>
      <c r="UC763" s="416"/>
      <c r="UD763" s="416"/>
      <c r="UE763" s="416"/>
      <c r="UF763" s="416"/>
      <c r="UG763" s="416"/>
      <c r="UH763" s="416"/>
      <c r="UI763" s="416"/>
      <c r="UJ763" s="416"/>
      <c r="UK763" s="416"/>
      <c r="UL763" s="416"/>
      <c r="UM763" s="416"/>
      <c r="UN763" s="416"/>
      <c r="UO763" s="416"/>
      <c r="UP763" s="417"/>
      <c r="UQ763" s="417"/>
      <c r="UR763" s="417"/>
      <c r="US763" s="417"/>
      <c r="UT763" s="417"/>
      <c r="UU763" s="417"/>
      <c r="UV763" s="417"/>
      <c r="UW763" s="417"/>
      <c r="UX763" s="417"/>
      <c r="UY763" s="417"/>
      <c r="UZ763" s="417"/>
      <c r="VA763" s="417"/>
      <c r="VB763" s="417"/>
      <c r="VC763" s="417"/>
      <c r="VD763" s="417"/>
      <c r="VE763" s="417"/>
      <c r="VF763" s="417"/>
      <c r="VG763" s="417"/>
      <c r="VH763" s="417"/>
      <c r="VI763" s="417"/>
      <c r="VJ763" s="417"/>
      <c r="VK763" s="417"/>
      <c r="VL763" s="417"/>
      <c r="VM763" s="417"/>
      <c r="VN763" s="418"/>
      <c r="VO763" s="418"/>
      <c r="VP763" s="418"/>
      <c r="VQ763" s="418"/>
      <c r="VR763" s="418"/>
      <c r="VS763" s="417"/>
      <c r="VT763" s="417"/>
      <c r="VU763" s="418"/>
      <c r="VV763" s="418"/>
      <c r="VW763" s="417"/>
      <c r="VX763" s="417"/>
      <c r="VY763" s="418"/>
      <c r="VZ763" s="418"/>
      <c r="WA763" s="417"/>
      <c r="WB763" s="417"/>
      <c r="WC763" s="417"/>
      <c r="WD763" s="417"/>
      <c r="WE763" s="417"/>
      <c r="WF763" s="417"/>
      <c r="WG763" s="417"/>
      <c r="WH763" s="418"/>
      <c r="WI763" s="418"/>
      <c r="WJ763" s="417"/>
      <c r="WK763" s="417"/>
      <c r="WL763" s="418"/>
      <c r="WM763" s="418"/>
      <c r="WN763" s="417"/>
      <c r="WO763" s="417"/>
      <c r="WP763" s="417"/>
      <c r="WQ763" s="417"/>
      <c r="WR763" s="417"/>
      <c r="WS763" s="411"/>
      <c r="WT763" s="443"/>
      <c r="WU763" s="417"/>
      <c r="WV763" s="417"/>
      <c r="WW763" s="417"/>
      <c r="WX763" s="417"/>
      <c r="WY763" s="417"/>
      <c r="WZ763" s="417"/>
      <c r="XA763" s="417"/>
      <c r="XB763" s="416"/>
      <c r="XC763" s="416"/>
      <c r="XD763" s="416"/>
      <c r="XE763" s="416"/>
      <c r="XF763" s="416"/>
      <c r="XG763" s="416"/>
      <c r="XH763" s="416"/>
      <c r="XI763" s="416"/>
      <c r="XJ763" s="416"/>
      <c r="XK763" s="416"/>
      <c r="XL763" s="416"/>
      <c r="XM763" s="416"/>
      <c r="XN763" s="416"/>
      <c r="XO763" s="416"/>
      <c r="XP763" s="416"/>
      <c r="XQ763" s="416"/>
      <c r="XR763" s="416"/>
      <c r="XS763" s="416"/>
      <c r="XT763" s="416"/>
      <c r="XU763" s="416"/>
      <c r="XV763" s="416"/>
      <c r="XW763" s="416"/>
      <c r="XX763" s="416"/>
      <c r="XY763" s="416"/>
      <c r="XZ763" s="416"/>
      <c r="YA763" s="416"/>
      <c r="YB763" s="416"/>
      <c r="YC763" s="416"/>
      <c r="YD763" s="416"/>
      <c r="YE763" s="416"/>
      <c r="YF763" s="416"/>
      <c r="YG763" s="416"/>
      <c r="YH763" s="416"/>
      <c r="YI763" s="416"/>
      <c r="YJ763" s="416"/>
      <c r="YK763" s="416"/>
      <c r="YL763" s="416"/>
      <c r="YM763" s="416"/>
      <c r="YN763" s="416"/>
      <c r="YO763" s="416"/>
      <c r="YP763" s="416"/>
      <c r="YQ763" s="416"/>
      <c r="YR763" s="416"/>
      <c r="YS763" s="416"/>
      <c r="YT763" s="417"/>
      <c r="YU763" s="417"/>
      <c r="YV763" s="417"/>
      <c r="YW763" s="417"/>
      <c r="YX763" s="417"/>
      <c r="YY763" s="417"/>
      <c r="YZ763" s="417"/>
      <c r="ZA763" s="417"/>
      <c r="ZB763" s="417"/>
      <c r="ZC763" s="417"/>
      <c r="ZD763" s="417"/>
      <c r="ZE763" s="417"/>
      <c r="ZF763" s="417"/>
      <c r="ZG763" s="417"/>
      <c r="ZH763" s="417"/>
      <c r="ZI763" s="417"/>
      <c r="ZJ763" s="417"/>
      <c r="ZK763" s="417"/>
      <c r="ZL763" s="417"/>
      <c r="ZM763" s="417"/>
      <c r="ZN763" s="417"/>
      <c r="ZO763" s="417"/>
      <c r="ZP763" s="417"/>
      <c r="ZQ763" s="417"/>
      <c r="ZR763" s="418"/>
      <c r="ZS763" s="418"/>
      <c r="ZT763" s="418"/>
      <c r="ZU763" s="418"/>
      <c r="ZV763" s="418"/>
      <c r="ZW763" s="417"/>
      <c r="ZX763" s="417"/>
      <c r="ZY763" s="418"/>
      <c r="ZZ763" s="418"/>
      <c r="AAA763" s="417"/>
      <c r="AAB763" s="417"/>
      <c r="AAC763" s="418"/>
      <c r="AAD763" s="418"/>
      <c r="AAE763" s="417"/>
      <c r="AAF763" s="417"/>
      <c r="AAG763" s="417"/>
      <c r="AAH763" s="417"/>
      <c r="AAI763" s="417"/>
      <c r="AAJ763" s="417"/>
      <c r="AAK763" s="417"/>
      <c r="AAL763" s="418"/>
      <c r="AAM763" s="418"/>
      <c r="AAN763" s="417"/>
      <c r="AAO763" s="417"/>
      <c r="AAP763" s="418"/>
      <c r="AAQ763" s="418"/>
      <c r="AAR763" s="417"/>
      <c r="AAS763" s="417"/>
      <c r="AAT763" s="417"/>
      <c r="AAU763" s="417"/>
      <c r="AAV763" s="417"/>
      <c r="AAW763" s="411"/>
      <c r="AAX763" s="443"/>
      <c r="AAY763" s="417"/>
      <c r="AAZ763" s="417"/>
      <c r="ABA763" s="417"/>
      <c r="ABB763" s="417"/>
      <c r="ABC763" s="417"/>
      <c r="ABD763" s="417"/>
      <c r="ABE763" s="417"/>
      <c r="ABF763" s="416"/>
      <c r="ABG763" s="416"/>
      <c r="ABH763" s="416"/>
      <c r="ABI763" s="416"/>
      <c r="ABJ763" s="416"/>
      <c r="ABK763" s="416"/>
      <c r="ABL763" s="416"/>
      <c r="ABM763" s="416"/>
      <c r="ABN763" s="416"/>
      <c r="ABO763" s="416"/>
      <c r="ABP763" s="416"/>
      <c r="ABQ763" s="416"/>
      <c r="ABR763" s="416"/>
      <c r="ABS763" s="416"/>
      <c r="ABT763" s="416"/>
      <c r="ABU763" s="416"/>
      <c r="ABV763" s="416"/>
      <c r="ABW763" s="416"/>
      <c r="ABX763" s="416"/>
      <c r="ABY763" s="416"/>
      <c r="ABZ763" s="416"/>
      <c r="ACA763" s="416"/>
      <c r="ACB763" s="416"/>
      <c r="ACC763" s="416"/>
      <c r="ACD763" s="416"/>
      <c r="ACE763" s="416"/>
      <c r="ACF763" s="416"/>
      <c r="ACG763" s="416"/>
      <c r="ACH763" s="416"/>
      <c r="ACI763" s="416"/>
      <c r="ACJ763" s="416"/>
      <c r="ACK763" s="416"/>
      <c r="ACL763" s="416"/>
      <c r="ACM763" s="416"/>
      <c r="ACN763" s="416"/>
      <c r="ACO763" s="416"/>
      <c r="ACP763" s="416"/>
      <c r="ACQ763" s="416"/>
      <c r="ACR763" s="416"/>
      <c r="ACS763" s="416"/>
      <c r="ACT763" s="416"/>
      <c r="ACU763" s="416"/>
      <c r="ACV763" s="416"/>
      <c r="ACW763" s="416"/>
      <c r="ACX763" s="417"/>
      <c r="ACY763" s="417"/>
      <c r="ACZ763" s="417"/>
      <c r="ADA763" s="417"/>
      <c r="ADB763" s="417"/>
      <c r="ADC763" s="417"/>
      <c r="ADD763" s="417"/>
      <c r="ADE763" s="417"/>
      <c r="ADF763" s="417"/>
      <c r="ADG763" s="417"/>
      <c r="ADH763" s="417"/>
      <c r="ADI763" s="417"/>
      <c r="ADJ763" s="417"/>
      <c r="ADK763" s="417"/>
      <c r="ADL763" s="417"/>
      <c r="ADM763" s="417"/>
      <c r="ADN763" s="417"/>
      <c r="ADO763" s="417"/>
      <c r="ADP763" s="417"/>
      <c r="ADQ763" s="417"/>
      <c r="ADR763" s="417"/>
      <c r="ADS763" s="417"/>
      <c r="ADT763" s="417"/>
      <c r="ADU763" s="417"/>
      <c r="ADV763" s="418"/>
      <c r="ADW763" s="418"/>
      <c r="ADX763" s="418"/>
      <c r="ADY763" s="418"/>
      <c r="ADZ763" s="418"/>
      <c r="AEA763" s="417"/>
      <c r="AEB763" s="417"/>
      <c r="AEC763" s="418"/>
      <c r="AED763" s="418"/>
      <c r="AEE763" s="417"/>
      <c r="AEF763" s="417"/>
      <c r="AEG763" s="418"/>
      <c r="AEH763" s="418"/>
      <c r="AEI763" s="417"/>
      <c r="AEJ763" s="417"/>
      <c r="AEK763" s="417"/>
      <c r="AEL763" s="417"/>
      <c r="AEM763" s="417"/>
      <c r="AEN763" s="417"/>
      <c r="AEO763" s="417"/>
      <c r="AEP763" s="418"/>
      <c r="AEQ763" s="418"/>
      <c r="AER763" s="417"/>
      <c r="AES763" s="417"/>
      <c r="AET763" s="418"/>
      <c r="AEU763" s="418"/>
      <c r="AEV763" s="417"/>
      <c r="AEW763" s="417"/>
      <c r="AEX763" s="417"/>
      <c r="AEY763" s="417"/>
      <c r="AEZ763" s="417"/>
      <c r="AFA763" s="411"/>
      <c r="AFB763" s="443"/>
      <c r="AFC763" s="417"/>
      <c r="AFD763" s="417"/>
      <c r="AFE763" s="417"/>
      <c r="AFF763" s="417"/>
      <c r="AFG763" s="417"/>
      <c r="AFH763" s="417"/>
      <c r="AFI763" s="417"/>
      <c r="AFJ763" s="416"/>
      <c r="AFK763" s="416"/>
      <c r="AFL763" s="416"/>
      <c r="AFM763" s="416"/>
      <c r="AFN763" s="416"/>
      <c r="AFO763" s="416"/>
      <c r="AFP763" s="416"/>
      <c r="AFQ763" s="416"/>
      <c r="AFR763" s="416"/>
      <c r="AFS763" s="416"/>
      <c r="AFT763" s="416"/>
      <c r="AFU763" s="416"/>
      <c r="AFV763" s="416"/>
      <c r="AFW763" s="416"/>
      <c r="AFX763" s="416"/>
      <c r="AFY763" s="416"/>
      <c r="AFZ763" s="416"/>
      <c r="AGA763" s="416"/>
      <c r="AGB763" s="416"/>
      <c r="AGC763" s="416"/>
      <c r="AGD763" s="416"/>
      <c r="AGE763" s="416"/>
      <c r="AGF763" s="416"/>
      <c r="AGG763" s="416"/>
      <c r="AGH763" s="416"/>
      <c r="AGI763" s="416"/>
      <c r="AGJ763" s="416"/>
      <c r="AGK763" s="416"/>
      <c r="AGL763" s="416"/>
      <c r="AGM763" s="416"/>
      <c r="AGN763" s="416"/>
      <c r="AGO763" s="416"/>
      <c r="AGP763" s="416"/>
      <c r="AGQ763" s="416"/>
      <c r="AGR763" s="416"/>
      <c r="AGS763" s="416"/>
      <c r="AGT763" s="416"/>
      <c r="AGU763" s="416"/>
      <c r="AGV763" s="416"/>
      <c r="AGW763" s="416"/>
      <c r="AGX763" s="416"/>
      <c r="AGY763" s="416"/>
      <c r="AGZ763" s="416"/>
      <c r="AHA763" s="416"/>
      <c r="AHB763" s="417"/>
      <c r="AHC763" s="417"/>
      <c r="AHD763" s="417"/>
      <c r="AHE763" s="417"/>
      <c r="AHF763" s="417"/>
      <c r="AHG763" s="417"/>
      <c r="AHH763" s="417"/>
      <c r="AHI763" s="417"/>
      <c r="AHJ763" s="417"/>
      <c r="AHK763" s="417"/>
      <c r="AHL763" s="417"/>
      <c r="AHM763" s="417"/>
      <c r="AHN763" s="417"/>
      <c r="AHO763" s="417"/>
      <c r="AHP763" s="417"/>
      <c r="AHQ763" s="417"/>
      <c r="AHR763" s="417"/>
      <c r="AHS763" s="417"/>
      <c r="AHT763" s="417"/>
      <c r="AHU763" s="417"/>
      <c r="AHV763" s="417"/>
      <c r="AHW763" s="417"/>
      <c r="AHX763" s="417"/>
      <c r="AHY763" s="417"/>
      <c r="AHZ763" s="418"/>
      <c r="AIA763" s="418"/>
      <c r="AIB763" s="418"/>
      <c r="AIC763" s="418"/>
      <c r="AID763" s="418"/>
      <c r="AIE763" s="417"/>
      <c r="AIF763" s="417"/>
      <c r="AIG763" s="418"/>
      <c r="AIH763" s="418"/>
      <c r="AII763" s="417"/>
      <c r="AIJ763" s="417"/>
      <c r="AIK763" s="418"/>
      <c r="AIL763" s="418"/>
      <c r="AIM763" s="417"/>
      <c r="AIN763" s="417"/>
      <c r="AIO763" s="417"/>
      <c r="AIP763" s="417"/>
      <c r="AIQ763" s="417"/>
      <c r="AIR763" s="417"/>
      <c r="AIS763" s="417"/>
      <c r="AIT763" s="418"/>
      <c r="AIU763" s="418"/>
      <c r="AIV763" s="417"/>
      <c r="AIW763" s="417"/>
      <c r="AIX763" s="418"/>
      <c r="AIY763" s="418"/>
      <c r="AIZ763" s="417"/>
      <c r="AJA763" s="417"/>
      <c r="AJB763" s="417"/>
      <c r="AJC763" s="417"/>
      <c r="AJD763" s="417"/>
      <c r="AJE763" s="411"/>
      <c r="AJF763" s="443"/>
      <c r="AJG763" s="417"/>
      <c r="AJH763" s="417"/>
      <c r="AJI763" s="417"/>
      <c r="AJJ763" s="417"/>
      <c r="AJK763" s="417"/>
      <c r="AJL763" s="417"/>
      <c r="AJM763" s="417"/>
      <c r="AJN763" s="416"/>
      <c r="AJO763" s="416"/>
      <c r="AJP763" s="416"/>
      <c r="AJQ763" s="416"/>
      <c r="AJR763" s="416"/>
      <c r="AJS763" s="416"/>
      <c r="AJT763" s="416"/>
      <c r="AJU763" s="416"/>
      <c r="AJV763" s="416"/>
      <c r="AJW763" s="416"/>
      <c r="AJX763" s="416"/>
      <c r="AJY763" s="416"/>
      <c r="AJZ763" s="416"/>
      <c r="AKA763" s="416"/>
      <c r="AKB763" s="416"/>
      <c r="AKC763" s="416"/>
      <c r="AKD763" s="416"/>
      <c r="AKE763" s="416"/>
      <c r="AKF763" s="416"/>
      <c r="AKG763" s="416"/>
      <c r="AKH763" s="416"/>
      <c r="AKI763" s="416"/>
      <c r="AKJ763" s="416"/>
      <c r="AKK763" s="416"/>
      <c r="AKL763" s="416"/>
      <c r="AKM763" s="416"/>
      <c r="AKN763" s="416"/>
      <c r="AKO763" s="416"/>
      <c r="AKP763" s="416"/>
      <c r="AKQ763" s="416"/>
      <c r="AKR763" s="416"/>
      <c r="AKS763" s="416"/>
      <c r="AKT763" s="416"/>
      <c r="AKU763" s="416"/>
      <c r="AKV763" s="416"/>
      <c r="AKW763" s="416"/>
      <c r="AKX763" s="416"/>
      <c r="AKY763" s="416"/>
      <c r="AKZ763" s="416"/>
      <c r="ALA763" s="416"/>
      <c r="ALB763" s="416"/>
      <c r="ALC763" s="416"/>
      <c r="ALD763" s="416"/>
      <c r="ALE763" s="416"/>
      <c r="ALF763" s="417"/>
      <c r="ALG763" s="417"/>
      <c r="ALH763" s="417"/>
      <c r="ALI763" s="417"/>
      <c r="ALJ763" s="417"/>
      <c r="ALK763" s="417"/>
      <c r="ALL763" s="417"/>
      <c r="ALM763" s="417"/>
      <c r="ALN763" s="417"/>
      <c r="ALO763" s="417"/>
      <c r="ALP763" s="417"/>
      <c r="ALQ763" s="417"/>
      <c r="ALR763" s="417"/>
      <c r="ALS763" s="417"/>
      <c r="ALT763" s="417"/>
      <c r="ALU763" s="417"/>
      <c r="ALV763" s="417"/>
      <c r="ALW763" s="417"/>
      <c r="ALX763" s="417"/>
      <c r="ALY763" s="417"/>
      <c r="ALZ763" s="417"/>
      <c r="AMA763" s="417"/>
      <c r="AMB763" s="417"/>
      <c r="AMC763" s="417"/>
      <c r="AMD763" s="418"/>
      <c r="AME763" s="418"/>
      <c r="AMF763" s="418"/>
      <c r="AMG763" s="418"/>
      <c r="AMH763" s="418"/>
      <c r="AMI763" s="417"/>
      <c r="AMJ763" s="417"/>
      <c r="AMK763" s="418"/>
      <c r="AML763" s="418"/>
      <c r="AMM763" s="417"/>
      <c r="AMN763" s="417"/>
      <c r="AMO763" s="418"/>
      <c r="AMP763" s="418"/>
      <c r="AMQ763" s="417"/>
      <c r="AMR763" s="417"/>
      <c r="AMS763" s="417"/>
      <c r="AMT763" s="417"/>
      <c r="AMU763" s="417"/>
      <c r="AMV763" s="417"/>
      <c r="AMW763" s="417"/>
      <c r="AMX763" s="418"/>
      <c r="AMY763" s="418"/>
      <c r="AMZ763" s="417"/>
      <c r="ANA763" s="417"/>
      <c r="ANB763" s="418"/>
      <c r="ANC763" s="418"/>
      <c r="AND763" s="417"/>
      <c r="ANE763" s="417"/>
      <c r="ANF763" s="417"/>
      <c r="ANG763" s="417"/>
      <c r="ANH763" s="417"/>
      <c r="ANI763" s="411"/>
      <c r="ANJ763" s="443"/>
      <c r="ANK763" s="417"/>
      <c r="ANL763" s="417"/>
      <c r="ANM763" s="417"/>
      <c r="ANN763" s="417"/>
      <c r="ANO763" s="417"/>
      <c r="ANP763" s="417"/>
      <c r="ANQ763" s="417"/>
      <c r="ANR763" s="416"/>
      <c r="ANS763" s="416"/>
      <c r="ANT763" s="416"/>
      <c r="ANU763" s="416"/>
      <c r="ANV763" s="416"/>
      <c r="ANW763" s="416"/>
      <c r="ANX763" s="416"/>
      <c r="ANY763" s="416"/>
      <c r="ANZ763" s="416"/>
      <c r="AOA763" s="416"/>
      <c r="AOB763" s="416"/>
      <c r="AOC763" s="416"/>
      <c r="AOD763" s="416"/>
      <c r="AOE763" s="416"/>
      <c r="AOF763" s="416"/>
      <c r="AOG763" s="416"/>
      <c r="AOH763" s="416"/>
      <c r="AOI763" s="416"/>
      <c r="AOJ763" s="416"/>
      <c r="AOK763" s="416"/>
      <c r="AOL763" s="416"/>
      <c r="AOM763" s="416"/>
      <c r="AON763" s="416"/>
      <c r="AOO763" s="416"/>
      <c r="AOP763" s="416"/>
      <c r="AOQ763" s="416"/>
      <c r="AOR763" s="416"/>
      <c r="AOS763" s="416"/>
      <c r="AOT763" s="416"/>
      <c r="AOU763" s="416"/>
      <c r="AOV763" s="416"/>
      <c r="AOW763" s="416"/>
      <c r="AOX763" s="416"/>
      <c r="AOY763" s="416"/>
      <c r="AOZ763" s="416"/>
      <c r="APA763" s="416"/>
      <c r="APB763" s="416"/>
      <c r="APC763" s="416"/>
      <c r="APD763" s="416"/>
      <c r="APE763" s="416"/>
      <c r="APF763" s="416"/>
      <c r="APG763" s="416"/>
      <c r="APH763" s="416"/>
      <c r="API763" s="416"/>
      <c r="APJ763" s="417"/>
      <c r="APK763" s="417"/>
      <c r="APL763" s="417"/>
      <c r="APM763" s="417"/>
      <c r="APN763" s="417"/>
      <c r="APO763" s="417"/>
      <c r="APP763" s="417"/>
      <c r="APQ763" s="417"/>
      <c r="APR763" s="417"/>
      <c r="APS763" s="417"/>
      <c r="APT763" s="417"/>
      <c r="APU763" s="417"/>
      <c r="APV763" s="417"/>
      <c r="APW763" s="417"/>
      <c r="APX763" s="417"/>
      <c r="APY763" s="417"/>
      <c r="APZ763" s="417"/>
      <c r="AQA763" s="417"/>
      <c r="AQB763" s="417"/>
      <c r="AQC763" s="417"/>
      <c r="AQD763" s="417"/>
      <c r="AQE763" s="417"/>
      <c r="AQF763" s="417"/>
      <c r="AQG763" s="417"/>
      <c r="AQH763" s="418"/>
      <c r="AQI763" s="418"/>
      <c r="AQJ763" s="418"/>
      <c r="AQK763" s="418"/>
      <c r="AQL763" s="418"/>
      <c r="AQM763" s="417"/>
      <c r="AQN763" s="417"/>
      <c r="AQO763" s="418"/>
      <c r="AQP763" s="418"/>
      <c r="AQQ763" s="417"/>
      <c r="AQR763" s="417"/>
      <c r="AQS763" s="418"/>
      <c r="AQT763" s="418"/>
      <c r="AQU763" s="417"/>
      <c r="AQV763" s="417"/>
      <c r="AQW763" s="417"/>
      <c r="AQX763" s="417"/>
      <c r="AQY763" s="417"/>
      <c r="AQZ763" s="417"/>
      <c r="ARA763" s="417"/>
      <c r="ARB763" s="418"/>
      <c r="ARC763" s="418"/>
      <c r="ARD763" s="417"/>
      <c r="ARE763" s="417"/>
      <c r="ARF763" s="418"/>
      <c r="ARG763" s="418"/>
      <c r="ARH763" s="417"/>
      <c r="ARI763" s="417"/>
      <c r="ARJ763" s="417"/>
      <c r="ARK763" s="417"/>
      <c r="ARL763" s="417"/>
      <c r="ARM763" s="411"/>
      <c r="ARN763" s="443"/>
      <c r="ARO763" s="417"/>
      <c r="ARP763" s="417"/>
      <c r="ARQ763" s="417"/>
      <c r="ARR763" s="417"/>
      <c r="ARS763" s="417"/>
      <c r="ART763" s="417"/>
      <c r="ARU763" s="417"/>
      <c r="ARV763" s="416"/>
      <c r="ARW763" s="416"/>
      <c r="ARX763" s="416"/>
      <c r="ARY763" s="416"/>
      <c r="ARZ763" s="416"/>
      <c r="ASA763" s="416"/>
      <c r="ASB763" s="416"/>
      <c r="ASC763" s="416"/>
      <c r="ASD763" s="416"/>
      <c r="ASE763" s="416"/>
      <c r="ASF763" s="416"/>
      <c r="ASG763" s="416"/>
      <c r="ASH763" s="416"/>
      <c r="ASI763" s="416"/>
      <c r="ASJ763" s="416"/>
      <c r="ASK763" s="416"/>
      <c r="ASL763" s="416"/>
      <c r="ASM763" s="416"/>
      <c r="ASN763" s="416"/>
      <c r="ASO763" s="416"/>
      <c r="ASP763" s="416"/>
      <c r="ASQ763" s="416"/>
      <c r="ASR763" s="416"/>
      <c r="ASS763" s="416"/>
      <c r="AST763" s="416"/>
      <c r="ASU763" s="416"/>
      <c r="ASV763" s="416"/>
      <c r="ASW763" s="416"/>
      <c r="ASX763" s="416"/>
      <c r="ASY763" s="416"/>
      <c r="ASZ763" s="416"/>
      <c r="ATA763" s="416"/>
      <c r="ATB763" s="416"/>
      <c r="ATC763" s="416"/>
      <c r="ATD763" s="416"/>
      <c r="ATE763" s="416"/>
      <c r="ATF763" s="416"/>
      <c r="ATG763" s="416"/>
      <c r="ATH763" s="416"/>
      <c r="ATI763" s="416"/>
      <c r="ATJ763" s="416"/>
      <c r="ATK763" s="416"/>
      <c r="ATL763" s="416"/>
      <c r="ATM763" s="416"/>
      <c r="ATN763" s="417"/>
      <c r="ATO763" s="417"/>
      <c r="ATP763" s="417"/>
      <c r="ATQ763" s="417"/>
      <c r="ATR763" s="417"/>
      <c r="ATS763" s="417"/>
      <c r="ATT763" s="417"/>
      <c r="ATU763" s="417"/>
      <c r="ATV763" s="417"/>
      <c r="ATW763" s="417"/>
      <c r="ATX763" s="417"/>
      <c r="ATY763" s="417"/>
      <c r="ATZ763" s="417"/>
      <c r="AUA763" s="417"/>
      <c r="AUB763" s="417"/>
      <c r="AUC763" s="417"/>
      <c r="AUD763" s="417"/>
      <c r="AUE763" s="417"/>
      <c r="AUF763" s="417"/>
      <c r="AUG763" s="417"/>
      <c r="AUH763" s="417"/>
      <c r="AUI763" s="417"/>
      <c r="AUJ763" s="417"/>
      <c r="AUK763" s="417"/>
      <c r="AUL763" s="418"/>
      <c r="AUM763" s="418"/>
      <c r="AUN763" s="418"/>
      <c r="AUO763" s="418"/>
      <c r="AUP763" s="418"/>
      <c r="AUQ763" s="417"/>
      <c r="AUR763" s="417"/>
      <c r="AUS763" s="418"/>
      <c r="AUT763" s="418"/>
      <c r="AUU763" s="417"/>
      <c r="AUV763" s="417"/>
      <c r="AUW763" s="418"/>
      <c r="AUX763" s="418"/>
      <c r="AUY763" s="417"/>
      <c r="AUZ763" s="417"/>
      <c r="AVA763" s="417"/>
      <c r="AVB763" s="417"/>
      <c r="AVC763" s="417"/>
      <c r="AVD763" s="417"/>
      <c r="AVE763" s="417"/>
      <c r="AVF763" s="418"/>
      <c r="AVG763" s="418"/>
      <c r="AVH763" s="417"/>
      <c r="AVI763" s="417"/>
      <c r="AVJ763" s="418"/>
      <c r="AVK763" s="418"/>
      <c r="AVL763" s="417"/>
      <c r="AVM763" s="417"/>
      <c r="AVN763" s="417"/>
      <c r="AVO763" s="417"/>
      <c r="AVP763" s="417"/>
      <c r="AVQ763" s="411"/>
      <c r="AVR763" s="443"/>
      <c r="AVS763" s="417"/>
      <c r="AVT763" s="417"/>
      <c r="AVU763" s="417"/>
      <c r="AVV763" s="417"/>
      <c r="AVW763" s="417"/>
      <c r="AVX763" s="417"/>
      <c r="AVY763" s="417"/>
      <c r="AVZ763" s="416"/>
      <c r="AWA763" s="416"/>
      <c r="AWB763" s="416"/>
      <c r="AWC763" s="416"/>
      <c r="AWD763" s="416"/>
      <c r="AWE763" s="416"/>
      <c r="AWF763" s="416"/>
      <c r="AWG763" s="416"/>
      <c r="AWH763" s="416"/>
      <c r="AWI763" s="416"/>
      <c r="AWJ763" s="416"/>
      <c r="AWK763" s="416"/>
      <c r="AWL763" s="416"/>
      <c r="AWM763" s="416"/>
      <c r="AWN763" s="416"/>
      <c r="AWO763" s="416"/>
      <c r="AWP763" s="416"/>
      <c r="AWQ763" s="416"/>
      <c r="AWR763" s="416"/>
      <c r="AWS763" s="416"/>
      <c r="AWT763" s="416"/>
      <c r="AWU763" s="416"/>
      <c r="AWV763" s="416"/>
      <c r="AWW763" s="416"/>
      <c r="AWX763" s="416"/>
      <c r="AWY763" s="416"/>
      <c r="AWZ763" s="416"/>
      <c r="AXA763" s="416"/>
      <c r="AXB763" s="416"/>
      <c r="AXC763" s="416"/>
      <c r="AXD763" s="416"/>
      <c r="AXE763" s="416"/>
      <c r="AXF763" s="416"/>
      <c r="AXG763" s="416"/>
      <c r="AXH763" s="416"/>
      <c r="AXI763" s="416"/>
      <c r="AXJ763" s="416"/>
      <c r="AXK763" s="416"/>
      <c r="AXL763" s="416"/>
      <c r="AXM763" s="416"/>
      <c r="AXN763" s="416"/>
      <c r="AXO763" s="416"/>
      <c r="AXP763" s="416"/>
      <c r="AXQ763" s="416"/>
      <c r="AXR763" s="417"/>
      <c r="AXS763" s="417"/>
      <c r="AXT763" s="417"/>
      <c r="AXU763" s="417"/>
      <c r="AXV763" s="417"/>
      <c r="AXW763" s="417"/>
      <c r="AXX763" s="417"/>
      <c r="AXY763" s="417"/>
      <c r="AXZ763" s="417"/>
      <c r="AYA763" s="417"/>
      <c r="AYB763" s="417"/>
      <c r="AYC763" s="417"/>
      <c r="AYD763" s="417"/>
      <c r="AYE763" s="417"/>
      <c r="AYF763" s="417"/>
      <c r="AYG763" s="417"/>
      <c r="AYH763" s="417"/>
      <c r="AYI763" s="417"/>
      <c r="AYJ763" s="417"/>
      <c r="AYK763" s="417"/>
      <c r="AYL763" s="417"/>
      <c r="AYM763" s="417"/>
      <c r="AYN763" s="417"/>
      <c r="AYO763" s="417"/>
      <c r="AYP763" s="418"/>
      <c r="AYQ763" s="418"/>
      <c r="AYR763" s="418"/>
      <c r="AYS763" s="418"/>
      <c r="AYT763" s="418"/>
      <c r="AYU763" s="417"/>
      <c r="AYV763" s="417"/>
      <c r="AYW763" s="418"/>
      <c r="AYX763" s="418"/>
      <c r="AYY763" s="417"/>
      <c r="AYZ763" s="417"/>
      <c r="AZA763" s="418"/>
      <c r="AZB763" s="418"/>
      <c r="AZC763" s="417"/>
      <c r="AZD763" s="417"/>
      <c r="AZE763" s="417"/>
      <c r="AZF763" s="417"/>
      <c r="AZG763" s="417"/>
      <c r="AZH763" s="417"/>
      <c r="AZI763" s="417"/>
      <c r="AZJ763" s="418"/>
      <c r="AZK763" s="418"/>
      <c r="AZL763" s="417"/>
      <c r="AZM763" s="417"/>
      <c r="AZN763" s="418"/>
      <c r="AZO763" s="418"/>
      <c r="AZP763" s="417"/>
      <c r="AZQ763" s="417"/>
      <c r="AZR763" s="417"/>
      <c r="AZS763" s="417"/>
      <c r="AZT763" s="417"/>
      <c r="AZU763" s="411"/>
      <c r="AZV763" s="443"/>
      <c r="AZW763" s="417"/>
      <c r="AZX763" s="417"/>
      <c r="AZY763" s="417"/>
      <c r="AZZ763" s="417"/>
      <c r="BAA763" s="417"/>
      <c r="BAB763" s="417"/>
      <c r="BAC763" s="417"/>
      <c r="BAD763" s="416"/>
      <c r="BAE763" s="416"/>
      <c r="BAF763" s="416"/>
      <c r="BAG763" s="416"/>
      <c r="BAH763" s="416"/>
      <c r="BAI763" s="416"/>
      <c r="BAJ763" s="416"/>
      <c r="BAK763" s="416"/>
      <c r="BAL763" s="416"/>
      <c r="BAM763" s="416"/>
      <c r="BAN763" s="416"/>
      <c r="BAO763" s="416"/>
      <c r="BAP763" s="416"/>
      <c r="BAQ763" s="416"/>
      <c r="BAR763" s="416"/>
      <c r="BAS763" s="416"/>
      <c r="BAT763" s="416"/>
      <c r="BAU763" s="416"/>
      <c r="BAV763" s="416"/>
      <c r="BAW763" s="416"/>
      <c r="BAX763" s="416"/>
      <c r="BAY763" s="416"/>
      <c r="BAZ763" s="416"/>
      <c r="BBA763" s="416"/>
      <c r="BBB763" s="416"/>
      <c r="BBC763" s="416"/>
      <c r="BBD763" s="416"/>
      <c r="BBE763" s="416"/>
      <c r="BBF763" s="416"/>
      <c r="BBG763" s="416"/>
      <c r="BBH763" s="416"/>
      <c r="BBI763" s="416"/>
      <c r="BBJ763" s="416"/>
      <c r="BBK763" s="416"/>
      <c r="BBL763" s="416"/>
      <c r="BBM763" s="416"/>
      <c r="BBN763" s="416"/>
      <c r="BBO763" s="416"/>
      <c r="BBP763" s="416"/>
      <c r="BBQ763" s="416"/>
      <c r="BBR763" s="416"/>
      <c r="BBS763" s="416"/>
      <c r="BBT763" s="416"/>
      <c r="BBU763" s="416"/>
      <c r="BBV763" s="417"/>
      <c r="BBW763" s="417"/>
      <c r="BBX763" s="417"/>
      <c r="BBY763" s="417"/>
      <c r="BBZ763" s="417"/>
      <c r="BCA763" s="417"/>
      <c r="BCB763" s="417"/>
      <c r="BCC763" s="417"/>
      <c r="BCD763" s="417"/>
      <c r="BCE763" s="417"/>
      <c r="BCF763" s="417"/>
      <c r="BCG763" s="417"/>
      <c r="BCH763" s="417"/>
      <c r="BCI763" s="417"/>
      <c r="BCJ763" s="417"/>
      <c r="BCK763" s="417"/>
      <c r="BCL763" s="417"/>
      <c r="BCM763" s="417"/>
      <c r="BCN763" s="417"/>
      <c r="BCO763" s="417"/>
      <c r="BCP763" s="417"/>
      <c r="BCQ763" s="417"/>
      <c r="BCR763" s="417"/>
      <c r="BCS763" s="417"/>
      <c r="BCT763" s="418"/>
      <c r="BCU763" s="418"/>
      <c r="BCV763" s="418"/>
      <c r="BCW763" s="418"/>
      <c r="BCX763" s="418"/>
      <c r="BCY763" s="417"/>
      <c r="BCZ763" s="417"/>
      <c r="BDA763" s="418"/>
      <c r="BDB763" s="418"/>
      <c r="BDC763" s="417"/>
      <c r="BDD763" s="417"/>
      <c r="BDE763" s="418"/>
      <c r="BDF763" s="418"/>
      <c r="BDG763" s="417"/>
      <c r="BDH763" s="417"/>
      <c r="BDI763" s="417"/>
      <c r="BDJ763" s="417"/>
      <c r="BDK763" s="417"/>
      <c r="BDL763" s="417"/>
      <c r="BDM763" s="417"/>
      <c r="BDN763" s="418"/>
      <c r="BDO763" s="418"/>
      <c r="BDP763" s="417"/>
      <c r="BDQ763" s="417"/>
      <c r="BDR763" s="418"/>
      <c r="BDS763" s="418"/>
      <c r="BDT763" s="417"/>
      <c r="BDU763" s="417"/>
      <c r="BDV763" s="417"/>
      <c r="BDW763" s="417"/>
      <c r="BDX763" s="417"/>
      <c r="BDY763" s="411"/>
      <c r="BDZ763" s="443"/>
      <c r="BEA763" s="417"/>
      <c r="BEB763" s="417"/>
      <c r="BEC763" s="417"/>
      <c r="BED763" s="417"/>
      <c r="BEE763" s="417"/>
      <c r="BEF763" s="417"/>
      <c r="BEG763" s="417"/>
      <c r="BEH763" s="416"/>
      <c r="BEI763" s="416"/>
      <c r="BEJ763" s="416"/>
      <c r="BEK763" s="416"/>
      <c r="BEL763" s="416"/>
      <c r="BEM763" s="416"/>
      <c r="BEN763" s="416"/>
      <c r="BEO763" s="416"/>
      <c r="BEP763" s="416"/>
      <c r="BEQ763" s="416"/>
      <c r="BER763" s="416"/>
      <c r="BES763" s="416"/>
      <c r="BET763" s="416"/>
      <c r="BEU763" s="416"/>
      <c r="BEV763" s="416"/>
      <c r="BEW763" s="416"/>
      <c r="BEX763" s="416"/>
      <c r="BEY763" s="416"/>
      <c r="BEZ763" s="416"/>
      <c r="BFA763" s="416"/>
      <c r="BFB763" s="416"/>
      <c r="BFC763" s="416"/>
      <c r="BFD763" s="416"/>
      <c r="BFE763" s="416"/>
      <c r="BFF763" s="416"/>
      <c r="BFG763" s="416"/>
      <c r="BFH763" s="416"/>
      <c r="BFI763" s="416"/>
      <c r="BFJ763" s="416"/>
      <c r="BFK763" s="416"/>
      <c r="BFL763" s="416"/>
      <c r="BFM763" s="416"/>
      <c r="BFN763" s="416"/>
      <c r="BFO763" s="416"/>
      <c r="BFP763" s="416"/>
      <c r="BFQ763" s="416"/>
      <c r="BFR763" s="416"/>
      <c r="BFS763" s="416"/>
      <c r="BFT763" s="416"/>
      <c r="BFU763" s="416"/>
      <c r="BFV763" s="416"/>
      <c r="BFW763" s="416"/>
      <c r="BFX763" s="416"/>
      <c r="BFY763" s="416"/>
      <c r="BFZ763" s="417"/>
      <c r="BGA763" s="417"/>
      <c r="BGB763" s="417"/>
      <c r="BGC763" s="417"/>
      <c r="BGD763" s="417"/>
      <c r="BGE763" s="417"/>
      <c r="BGF763" s="417"/>
      <c r="BGG763" s="417"/>
      <c r="BGH763" s="417"/>
      <c r="BGI763" s="417"/>
      <c r="BGJ763" s="417"/>
      <c r="BGK763" s="417"/>
      <c r="BGL763" s="417"/>
      <c r="BGM763" s="417"/>
      <c r="BGN763" s="417"/>
      <c r="BGO763" s="417"/>
      <c r="BGP763" s="417"/>
      <c r="BGQ763" s="417"/>
      <c r="BGR763" s="417"/>
      <c r="BGS763" s="417"/>
      <c r="BGT763" s="417"/>
      <c r="BGU763" s="417"/>
      <c r="BGV763" s="417"/>
      <c r="BGW763" s="417"/>
      <c r="BGX763" s="418"/>
      <c r="BGY763" s="418"/>
      <c r="BGZ763" s="418"/>
      <c r="BHA763" s="418"/>
      <c r="BHB763" s="418"/>
      <c r="BHC763" s="417"/>
      <c r="BHD763" s="417"/>
      <c r="BHE763" s="418"/>
      <c r="BHF763" s="418"/>
      <c r="BHG763" s="417"/>
      <c r="BHH763" s="417"/>
      <c r="BHI763" s="418"/>
      <c r="BHJ763" s="418"/>
      <c r="BHK763" s="417"/>
      <c r="BHL763" s="417"/>
      <c r="BHM763" s="417"/>
      <c r="BHN763" s="417"/>
      <c r="BHO763" s="417"/>
      <c r="BHP763" s="417"/>
      <c r="BHQ763" s="417"/>
      <c r="BHR763" s="418"/>
      <c r="BHS763" s="418"/>
      <c r="BHT763" s="417"/>
      <c r="BHU763" s="417"/>
      <c r="BHV763" s="418"/>
      <c r="BHW763" s="418"/>
      <c r="BHX763" s="417"/>
      <c r="BHY763" s="417"/>
      <c r="BHZ763" s="417"/>
      <c r="BIA763" s="417"/>
      <c r="BIB763" s="417"/>
      <c r="BIC763" s="411"/>
      <c r="BID763" s="443"/>
      <c r="BIE763" s="417"/>
      <c r="BIF763" s="417"/>
      <c r="BIG763" s="417"/>
      <c r="BIH763" s="417"/>
      <c r="BII763" s="417"/>
      <c r="BIJ763" s="417"/>
      <c r="BIK763" s="417"/>
      <c r="BIL763" s="416"/>
      <c r="BIM763" s="416"/>
      <c r="BIN763" s="416"/>
      <c r="BIO763" s="416"/>
      <c r="BIP763" s="416"/>
      <c r="BIQ763" s="416"/>
      <c r="BIR763" s="416"/>
      <c r="BIS763" s="416"/>
      <c r="BIT763" s="416"/>
      <c r="BIU763" s="416"/>
      <c r="BIV763" s="416"/>
      <c r="BIW763" s="416"/>
      <c r="BIX763" s="416"/>
      <c r="BIY763" s="416"/>
      <c r="BIZ763" s="416"/>
      <c r="BJA763" s="416"/>
      <c r="BJB763" s="416"/>
      <c r="BJC763" s="416"/>
      <c r="BJD763" s="416"/>
      <c r="BJE763" s="416"/>
      <c r="BJF763" s="416"/>
      <c r="BJG763" s="416"/>
      <c r="BJH763" s="416"/>
      <c r="BJI763" s="416"/>
      <c r="BJJ763" s="416"/>
      <c r="BJK763" s="416"/>
      <c r="BJL763" s="416"/>
      <c r="BJM763" s="416"/>
      <c r="BJN763" s="416"/>
      <c r="BJO763" s="416"/>
      <c r="BJP763" s="416"/>
      <c r="BJQ763" s="416"/>
      <c r="BJR763" s="416"/>
      <c r="BJS763" s="416"/>
      <c r="BJT763" s="416"/>
      <c r="BJU763" s="416"/>
      <c r="BJV763" s="416"/>
      <c r="BJW763" s="416"/>
      <c r="BJX763" s="416"/>
      <c r="BJY763" s="416"/>
      <c r="BJZ763" s="416"/>
      <c r="BKA763" s="416"/>
      <c r="BKB763" s="416"/>
      <c r="BKC763" s="416"/>
      <c r="BKD763" s="417"/>
      <c r="BKE763" s="417"/>
      <c r="BKF763" s="417"/>
      <c r="BKG763" s="417"/>
      <c r="BKH763" s="417"/>
      <c r="BKI763" s="417"/>
      <c r="BKJ763" s="417"/>
      <c r="BKK763" s="417"/>
      <c r="BKL763" s="417"/>
      <c r="BKM763" s="417"/>
      <c r="BKN763" s="417"/>
      <c r="BKO763" s="417"/>
      <c r="BKP763" s="417"/>
      <c r="BKQ763" s="417"/>
      <c r="BKR763" s="417"/>
      <c r="BKS763" s="417"/>
      <c r="BKT763" s="417"/>
      <c r="BKU763" s="417"/>
      <c r="BKV763" s="417"/>
      <c r="BKW763" s="417"/>
      <c r="BKX763" s="417"/>
      <c r="BKY763" s="417"/>
      <c r="BKZ763" s="417"/>
      <c r="BLA763" s="417"/>
      <c r="BLB763" s="418"/>
      <c r="BLC763" s="418"/>
      <c r="BLD763" s="418"/>
      <c r="BLE763" s="418"/>
      <c r="BLF763" s="418"/>
      <c r="BLG763" s="417"/>
      <c r="BLH763" s="417"/>
      <c r="BLI763" s="418"/>
      <c r="BLJ763" s="418"/>
      <c r="BLK763" s="417"/>
      <c r="BLL763" s="417"/>
      <c r="BLM763" s="418"/>
      <c r="BLN763" s="418"/>
      <c r="BLO763" s="417"/>
      <c r="BLP763" s="417"/>
      <c r="BLQ763" s="417"/>
      <c r="BLR763" s="417"/>
      <c r="BLS763" s="417"/>
      <c r="BLT763" s="417"/>
      <c r="BLU763" s="417"/>
      <c r="BLV763" s="418"/>
      <c r="BLW763" s="418"/>
      <c r="BLX763" s="417"/>
      <c r="BLY763" s="417"/>
      <c r="BLZ763" s="418"/>
      <c r="BMA763" s="418"/>
      <c r="BMB763" s="417"/>
      <c r="BMC763" s="417"/>
      <c r="BMD763" s="417"/>
      <c r="BME763" s="417"/>
      <c r="BMF763" s="417"/>
      <c r="BMG763" s="411"/>
      <c r="BMH763" s="443"/>
      <c r="BMI763" s="417"/>
      <c r="BMJ763" s="417"/>
      <c r="BMK763" s="417"/>
      <c r="BML763" s="417"/>
      <c r="BMM763" s="417"/>
      <c r="BMN763" s="417"/>
      <c r="BMO763" s="417"/>
      <c r="BMP763" s="416"/>
      <c r="BMQ763" s="416"/>
      <c r="BMR763" s="416"/>
      <c r="BMS763" s="416"/>
      <c r="BMT763" s="416"/>
      <c r="BMU763" s="416"/>
      <c r="BMV763" s="416"/>
      <c r="BMW763" s="416"/>
      <c r="BMX763" s="416"/>
      <c r="BMY763" s="416"/>
      <c r="BMZ763" s="416"/>
      <c r="BNA763" s="416"/>
      <c r="BNB763" s="416"/>
      <c r="BNC763" s="416"/>
      <c r="BND763" s="416"/>
      <c r="BNE763" s="416"/>
      <c r="BNF763" s="416"/>
      <c r="BNG763" s="416"/>
      <c r="BNH763" s="416"/>
      <c r="BNI763" s="416"/>
      <c r="BNJ763" s="416"/>
      <c r="BNK763" s="416"/>
      <c r="BNL763" s="416"/>
      <c r="BNM763" s="416"/>
      <c r="BNN763" s="416"/>
      <c r="BNO763" s="416"/>
      <c r="BNP763" s="416"/>
      <c r="BNQ763" s="416"/>
      <c r="BNR763" s="416"/>
      <c r="BNS763" s="416"/>
      <c r="BNT763" s="416"/>
      <c r="BNU763" s="416"/>
      <c r="BNV763" s="416"/>
      <c r="BNW763" s="416"/>
      <c r="BNX763" s="416"/>
      <c r="BNY763" s="416"/>
      <c r="BNZ763" s="416"/>
      <c r="BOA763" s="416"/>
      <c r="BOB763" s="416"/>
      <c r="BOC763" s="416"/>
      <c r="BOD763" s="416"/>
      <c r="BOE763" s="416"/>
      <c r="BOF763" s="416"/>
      <c r="BOG763" s="416"/>
      <c r="BOH763" s="417"/>
      <c r="BOI763" s="417"/>
      <c r="BOJ763" s="417"/>
      <c r="BOK763" s="417"/>
      <c r="BOL763" s="417"/>
      <c r="BOM763" s="417"/>
      <c r="BON763" s="417"/>
      <c r="BOO763" s="417"/>
      <c r="BOP763" s="417"/>
      <c r="BOQ763" s="417"/>
      <c r="BOR763" s="417"/>
      <c r="BOS763" s="417"/>
      <c r="BOT763" s="417"/>
      <c r="BOU763" s="417"/>
      <c r="BOV763" s="417"/>
      <c r="BOW763" s="417"/>
      <c r="BOX763" s="417"/>
      <c r="BOY763" s="417"/>
      <c r="BOZ763" s="417"/>
      <c r="BPA763" s="417"/>
      <c r="BPB763" s="417"/>
      <c r="BPC763" s="417"/>
      <c r="BPD763" s="417"/>
      <c r="BPE763" s="417"/>
      <c r="BPF763" s="418"/>
      <c r="BPG763" s="418"/>
      <c r="BPH763" s="418"/>
      <c r="BPI763" s="418"/>
      <c r="BPJ763" s="418"/>
      <c r="BPK763" s="417"/>
      <c r="BPL763" s="417"/>
      <c r="BPM763" s="418"/>
      <c r="BPN763" s="418"/>
      <c r="BPO763" s="417"/>
      <c r="BPP763" s="417"/>
      <c r="BPQ763" s="418"/>
      <c r="BPR763" s="418"/>
      <c r="BPS763" s="417"/>
      <c r="BPT763" s="417"/>
      <c r="BPU763" s="417"/>
      <c r="BPV763" s="417"/>
      <c r="BPW763" s="417"/>
      <c r="BPX763" s="417"/>
      <c r="BPY763" s="417"/>
      <c r="BPZ763" s="418"/>
      <c r="BQA763" s="418"/>
      <c r="BQB763" s="417"/>
      <c r="BQC763" s="417"/>
      <c r="BQD763" s="418"/>
      <c r="BQE763" s="418"/>
      <c r="BQF763" s="417"/>
      <c r="BQG763" s="417"/>
      <c r="BQH763" s="417"/>
      <c r="BQI763" s="417"/>
      <c r="BQJ763" s="417"/>
      <c r="BQK763" s="411"/>
      <c r="BQL763" s="443"/>
      <c r="BQM763" s="417"/>
      <c r="BQN763" s="417"/>
      <c r="BQO763" s="417"/>
      <c r="BQP763" s="417"/>
      <c r="BQQ763" s="417"/>
      <c r="BQR763" s="417"/>
      <c r="BQS763" s="417"/>
      <c r="BQT763" s="416"/>
      <c r="BQU763" s="416"/>
      <c r="BQV763" s="416"/>
      <c r="BQW763" s="416"/>
      <c r="BQX763" s="416"/>
      <c r="BQY763" s="416"/>
      <c r="BQZ763" s="416"/>
      <c r="BRA763" s="416"/>
      <c r="BRB763" s="416"/>
      <c r="BRC763" s="416"/>
      <c r="BRD763" s="416"/>
      <c r="BRE763" s="416"/>
      <c r="BRF763" s="416"/>
      <c r="BRG763" s="416"/>
      <c r="BRH763" s="416"/>
      <c r="BRI763" s="416"/>
      <c r="BRJ763" s="416"/>
      <c r="BRK763" s="416"/>
      <c r="BRL763" s="416"/>
      <c r="BRM763" s="416"/>
      <c r="BRN763" s="416"/>
      <c r="BRO763" s="416"/>
      <c r="BRP763" s="416"/>
      <c r="BRQ763" s="416"/>
      <c r="BRR763" s="416"/>
      <c r="BRS763" s="416"/>
      <c r="BRT763" s="416"/>
      <c r="BRU763" s="416"/>
      <c r="BRV763" s="416"/>
      <c r="BRW763" s="416"/>
      <c r="BRX763" s="416"/>
      <c r="BRY763" s="416"/>
      <c r="BRZ763" s="416"/>
      <c r="BSA763" s="416"/>
      <c r="BSB763" s="416"/>
      <c r="BSC763" s="416"/>
      <c r="BSD763" s="416"/>
      <c r="BSE763" s="416"/>
      <c r="BSF763" s="416"/>
      <c r="BSG763" s="416"/>
      <c r="BSH763" s="416"/>
      <c r="BSI763" s="416"/>
      <c r="BSJ763" s="416"/>
      <c r="BSK763" s="416"/>
      <c r="BSL763" s="417"/>
      <c r="BSM763" s="417"/>
      <c r="BSN763" s="417"/>
      <c r="BSO763" s="417"/>
      <c r="BSP763" s="417"/>
      <c r="BSQ763" s="417"/>
      <c r="BSR763" s="417"/>
      <c r="BSS763" s="417"/>
      <c r="BST763" s="417"/>
      <c r="BSU763" s="417"/>
      <c r="BSV763" s="417"/>
      <c r="BSW763" s="417"/>
      <c r="BSX763" s="417"/>
      <c r="BSY763" s="417"/>
      <c r="BSZ763" s="417"/>
      <c r="BTA763" s="417"/>
      <c r="BTB763" s="417"/>
      <c r="BTC763" s="417"/>
      <c r="BTD763" s="417"/>
      <c r="BTE763" s="417"/>
      <c r="BTF763" s="417"/>
      <c r="BTG763" s="417"/>
      <c r="BTH763" s="417"/>
      <c r="BTI763" s="417"/>
      <c r="BTJ763" s="418"/>
      <c r="BTK763" s="418"/>
      <c r="BTL763" s="418"/>
      <c r="BTM763" s="418"/>
      <c r="BTN763" s="418"/>
      <c r="BTO763" s="417"/>
      <c r="BTP763" s="417"/>
      <c r="BTQ763" s="418"/>
      <c r="BTR763" s="418"/>
      <c r="BTS763" s="417"/>
      <c r="BTT763" s="417"/>
      <c r="BTU763" s="418"/>
      <c r="BTV763" s="418"/>
      <c r="BTW763" s="417"/>
      <c r="BTX763" s="417"/>
      <c r="BTY763" s="417"/>
      <c r="BTZ763" s="417"/>
      <c r="BUA763" s="417"/>
      <c r="BUB763" s="417"/>
      <c r="BUC763" s="417"/>
      <c r="BUD763" s="418"/>
      <c r="BUE763" s="418"/>
      <c r="BUF763" s="417"/>
      <c r="BUG763" s="417"/>
      <c r="BUH763" s="418"/>
      <c r="BUI763" s="418"/>
      <c r="BUJ763" s="417"/>
      <c r="BUK763" s="417"/>
      <c r="BUL763" s="417"/>
      <c r="BUM763" s="417"/>
      <c r="BUN763" s="417"/>
      <c r="BUO763" s="411"/>
      <c r="BUP763" s="443"/>
      <c r="BUQ763" s="417"/>
      <c r="BUR763" s="417"/>
      <c r="BUS763" s="417"/>
      <c r="BUT763" s="417"/>
      <c r="BUU763" s="417"/>
      <c r="BUV763" s="417"/>
      <c r="BUW763" s="417"/>
      <c r="BUX763" s="416"/>
      <c r="BUY763" s="416"/>
      <c r="BUZ763" s="416"/>
      <c r="BVA763" s="416"/>
      <c r="BVB763" s="416"/>
      <c r="BVC763" s="416"/>
      <c r="BVD763" s="416"/>
      <c r="BVE763" s="416"/>
      <c r="BVF763" s="416"/>
      <c r="BVG763" s="416"/>
      <c r="BVH763" s="416"/>
      <c r="BVI763" s="416"/>
      <c r="BVJ763" s="416"/>
      <c r="BVK763" s="416"/>
      <c r="BVL763" s="416"/>
      <c r="BVM763" s="416"/>
      <c r="BVN763" s="416"/>
      <c r="BVO763" s="416"/>
      <c r="BVP763" s="416"/>
      <c r="BVQ763" s="416"/>
      <c r="BVR763" s="416"/>
      <c r="BVS763" s="416"/>
      <c r="BVT763" s="416"/>
      <c r="BVU763" s="416"/>
      <c r="BVV763" s="416"/>
      <c r="BVW763" s="416"/>
      <c r="BVX763" s="416"/>
      <c r="BVY763" s="416"/>
      <c r="BVZ763" s="416"/>
      <c r="BWA763" s="416"/>
      <c r="BWB763" s="416"/>
      <c r="BWC763" s="416"/>
      <c r="BWD763" s="416"/>
      <c r="BWE763" s="416"/>
      <c r="BWF763" s="416"/>
      <c r="BWG763" s="416"/>
      <c r="BWH763" s="416"/>
      <c r="BWI763" s="416"/>
      <c r="BWJ763" s="416"/>
      <c r="BWK763" s="416"/>
      <c r="BWL763" s="416"/>
      <c r="BWM763" s="416"/>
      <c r="BWN763" s="416"/>
      <c r="BWO763" s="416"/>
      <c r="BWP763" s="417"/>
      <c r="BWQ763" s="417"/>
      <c r="BWR763" s="417"/>
      <c r="BWS763" s="417"/>
      <c r="BWT763" s="417"/>
      <c r="BWU763" s="417"/>
      <c r="BWV763" s="417"/>
      <c r="BWW763" s="417"/>
      <c r="BWX763" s="417"/>
      <c r="BWY763" s="417"/>
      <c r="BWZ763" s="417"/>
      <c r="BXA763" s="417"/>
      <c r="BXB763" s="417"/>
      <c r="BXC763" s="417"/>
      <c r="BXD763" s="417"/>
      <c r="BXE763" s="417"/>
      <c r="BXF763" s="417"/>
      <c r="BXG763" s="417"/>
      <c r="BXH763" s="417"/>
      <c r="BXI763" s="417"/>
      <c r="BXJ763" s="417"/>
      <c r="BXK763" s="417"/>
      <c r="BXL763" s="417"/>
      <c r="BXM763" s="417"/>
      <c r="BXN763" s="418"/>
      <c r="BXO763" s="418"/>
      <c r="BXP763" s="418"/>
      <c r="BXQ763" s="418"/>
      <c r="BXR763" s="418"/>
      <c r="BXS763" s="417"/>
      <c r="BXT763" s="417"/>
      <c r="BXU763" s="418"/>
      <c r="BXV763" s="418"/>
      <c r="BXW763" s="417"/>
      <c r="BXX763" s="417"/>
      <c r="BXY763" s="418"/>
      <c r="BXZ763" s="418"/>
      <c r="BYA763" s="417"/>
      <c r="BYB763" s="417"/>
      <c r="BYC763" s="417"/>
      <c r="BYD763" s="417"/>
      <c r="BYE763" s="417"/>
      <c r="BYF763" s="417"/>
      <c r="BYG763" s="417"/>
      <c r="BYH763" s="418"/>
      <c r="BYI763" s="418"/>
      <c r="BYJ763" s="417"/>
      <c r="BYK763" s="417"/>
      <c r="BYL763" s="418"/>
      <c r="BYM763" s="418"/>
      <c r="BYN763" s="417"/>
      <c r="BYO763" s="417"/>
      <c r="BYP763" s="417"/>
      <c r="BYQ763" s="417"/>
      <c r="BYR763" s="417"/>
      <c r="BYS763" s="411"/>
      <c r="BYT763" s="443"/>
      <c r="BYU763" s="417"/>
      <c r="BYV763" s="417"/>
      <c r="BYW763" s="417"/>
      <c r="BYX763" s="417"/>
      <c r="BYY763" s="417"/>
      <c r="BYZ763" s="417"/>
      <c r="BZA763" s="417"/>
      <c r="BZB763" s="416"/>
      <c r="BZC763" s="416"/>
      <c r="BZD763" s="416"/>
      <c r="BZE763" s="416"/>
      <c r="BZF763" s="416"/>
      <c r="BZG763" s="416"/>
      <c r="BZH763" s="416"/>
      <c r="BZI763" s="416"/>
      <c r="BZJ763" s="416"/>
      <c r="BZK763" s="416"/>
      <c r="BZL763" s="416"/>
      <c r="BZM763" s="416"/>
      <c r="BZN763" s="416"/>
      <c r="BZO763" s="416"/>
      <c r="BZP763" s="416"/>
      <c r="BZQ763" s="416"/>
      <c r="BZR763" s="416"/>
      <c r="BZS763" s="416"/>
      <c r="BZT763" s="416"/>
      <c r="BZU763" s="416"/>
      <c r="BZV763" s="416"/>
      <c r="BZW763" s="416"/>
      <c r="BZX763" s="416"/>
      <c r="BZY763" s="416"/>
      <c r="BZZ763" s="416"/>
      <c r="CAA763" s="416"/>
      <c r="CAB763" s="416"/>
      <c r="CAC763" s="416"/>
      <c r="CAD763" s="416"/>
      <c r="CAE763" s="416"/>
      <c r="CAF763" s="416"/>
      <c r="CAG763" s="416"/>
      <c r="CAH763" s="416"/>
      <c r="CAI763" s="416"/>
      <c r="CAJ763" s="416"/>
      <c r="CAK763" s="416"/>
      <c r="CAL763" s="416"/>
      <c r="CAM763" s="416"/>
      <c r="CAN763" s="416"/>
      <c r="CAO763" s="416"/>
      <c r="CAP763" s="416"/>
      <c r="CAQ763" s="416"/>
      <c r="CAR763" s="416"/>
      <c r="CAS763" s="416"/>
      <c r="CAT763" s="417"/>
      <c r="CAU763" s="417"/>
      <c r="CAV763" s="417"/>
      <c r="CAW763" s="417"/>
      <c r="CAX763" s="417"/>
      <c r="CAY763" s="417"/>
      <c r="CAZ763" s="417"/>
      <c r="CBA763" s="417"/>
      <c r="CBB763" s="417"/>
      <c r="CBC763" s="417"/>
      <c r="CBD763" s="417"/>
      <c r="CBE763" s="417"/>
      <c r="CBF763" s="417"/>
      <c r="CBG763" s="417"/>
      <c r="CBH763" s="417"/>
      <c r="CBI763" s="417"/>
      <c r="CBJ763" s="417"/>
      <c r="CBK763" s="417"/>
      <c r="CBL763" s="417"/>
      <c r="CBM763" s="417"/>
      <c r="CBN763" s="417"/>
      <c r="CBO763" s="417"/>
      <c r="CBP763" s="417"/>
      <c r="CBQ763" s="417"/>
      <c r="CBR763" s="418"/>
      <c r="CBS763" s="418"/>
      <c r="CBT763" s="418"/>
      <c r="CBU763" s="418"/>
      <c r="CBV763" s="418"/>
      <c r="CBW763" s="417"/>
      <c r="CBX763" s="417"/>
      <c r="CBY763" s="418"/>
      <c r="CBZ763" s="418"/>
      <c r="CCA763" s="417"/>
      <c r="CCB763" s="417"/>
      <c r="CCC763" s="418"/>
      <c r="CCD763" s="418"/>
      <c r="CCE763" s="417"/>
      <c r="CCF763" s="417"/>
      <c r="CCG763" s="417"/>
      <c r="CCH763" s="417"/>
      <c r="CCI763" s="417"/>
      <c r="CCJ763" s="417"/>
      <c r="CCK763" s="417"/>
      <c r="CCL763" s="418"/>
      <c r="CCM763" s="418"/>
      <c r="CCN763" s="417"/>
      <c r="CCO763" s="417"/>
      <c r="CCP763" s="418"/>
      <c r="CCQ763" s="418"/>
      <c r="CCR763" s="417"/>
      <c r="CCS763" s="417"/>
      <c r="CCT763" s="417"/>
      <c r="CCU763" s="417"/>
      <c r="CCV763" s="417"/>
      <c r="CCW763" s="411"/>
      <c r="CCX763" s="443"/>
      <c r="CCY763" s="417"/>
      <c r="CCZ763" s="417"/>
      <c r="CDA763" s="417"/>
      <c r="CDB763" s="417"/>
      <c r="CDC763" s="417"/>
      <c r="CDD763" s="417"/>
      <c r="CDE763" s="417"/>
      <c r="CDF763" s="416"/>
      <c r="CDG763" s="416"/>
      <c r="CDH763" s="416"/>
      <c r="CDI763" s="416"/>
      <c r="CDJ763" s="416"/>
      <c r="CDK763" s="416"/>
      <c r="CDL763" s="416"/>
      <c r="CDM763" s="416"/>
      <c r="CDN763" s="416"/>
      <c r="CDO763" s="416"/>
      <c r="CDP763" s="416"/>
      <c r="CDQ763" s="416"/>
      <c r="CDR763" s="416"/>
      <c r="CDS763" s="416"/>
      <c r="CDT763" s="416"/>
      <c r="CDU763" s="416"/>
      <c r="CDV763" s="416"/>
      <c r="CDW763" s="416"/>
      <c r="CDX763" s="416"/>
      <c r="CDY763" s="416"/>
      <c r="CDZ763" s="416"/>
      <c r="CEA763" s="416"/>
      <c r="CEB763" s="416"/>
      <c r="CEC763" s="416"/>
      <c r="CED763" s="416"/>
      <c r="CEE763" s="416"/>
      <c r="CEF763" s="416"/>
      <c r="CEG763" s="416"/>
      <c r="CEH763" s="416"/>
      <c r="CEI763" s="416"/>
      <c r="CEJ763" s="416"/>
      <c r="CEK763" s="416"/>
      <c r="CEL763" s="416"/>
      <c r="CEM763" s="416"/>
      <c r="CEN763" s="416"/>
      <c r="CEO763" s="416"/>
      <c r="CEP763" s="416"/>
      <c r="CEQ763" s="416"/>
      <c r="CER763" s="416"/>
      <c r="CES763" s="416"/>
      <c r="CET763" s="416"/>
      <c r="CEU763" s="416"/>
      <c r="CEV763" s="416"/>
      <c r="CEW763" s="416"/>
      <c r="CEX763" s="417"/>
      <c r="CEY763" s="417"/>
      <c r="CEZ763" s="417"/>
      <c r="CFA763" s="417"/>
      <c r="CFB763" s="417"/>
      <c r="CFC763" s="417"/>
      <c r="CFD763" s="417"/>
      <c r="CFE763" s="417"/>
      <c r="CFF763" s="417"/>
      <c r="CFG763" s="417"/>
      <c r="CFH763" s="417"/>
      <c r="CFI763" s="417"/>
      <c r="CFJ763" s="417"/>
      <c r="CFK763" s="417"/>
      <c r="CFL763" s="417"/>
      <c r="CFM763" s="417"/>
      <c r="CFN763" s="417"/>
      <c r="CFO763" s="417"/>
      <c r="CFP763" s="417"/>
      <c r="CFQ763" s="417"/>
      <c r="CFR763" s="417"/>
      <c r="CFS763" s="417"/>
      <c r="CFT763" s="417"/>
      <c r="CFU763" s="417"/>
      <c r="CFV763" s="418"/>
      <c r="CFW763" s="418"/>
      <c r="CFX763" s="418"/>
      <c r="CFY763" s="418"/>
      <c r="CFZ763" s="418"/>
      <c r="CGA763" s="417"/>
      <c r="CGB763" s="417"/>
      <c r="CGC763" s="418"/>
      <c r="CGD763" s="418"/>
      <c r="CGE763" s="417"/>
      <c r="CGF763" s="417"/>
      <c r="CGG763" s="418"/>
      <c r="CGH763" s="418"/>
      <c r="CGI763" s="417"/>
      <c r="CGJ763" s="417"/>
      <c r="CGK763" s="417"/>
      <c r="CGL763" s="417"/>
      <c r="CGM763" s="417"/>
      <c r="CGN763" s="417"/>
      <c r="CGO763" s="417"/>
      <c r="CGP763" s="418"/>
      <c r="CGQ763" s="418"/>
      <c r="CGR763" s="417"/>
      <c r="CGS763" s="417"/>
      <c r="CGT763" s="418"/>
      <c r="CGU763" s="418"/>
      <c r="CGV763" s="417"/>
      <c r="CGW763" s="417"/>
      <c r="CGX763" s="417"/>
      <c r="CGY763" s="417"/>
      <c r="CGZ763" s="417"/>
      <c r="CHA763" s="411"/>
      <c r="CHB763" s="443"/>
      <c r="CHC763" s="417"/>
      <c r="CHD763" s="417"/>
      <c r="CHE763" s="417"/>
      <c r="CHF763" s="417"/>
      <c r="CHG763" s="417"/>
      <c r="CHH763" s="417"/>
      <c r="CHI763" s="417"/>
      <c r="CHJ763" s="416"/>
      <c r="CHK763" s="416"/>
      <c r="CHL763" s="416"/>
      <c r="CHM763" s="416"/>
      <c r="CHN763" s="416"/>
      <c r="CHO763" s="416"/>
      <c r="CHP763" s="416"/>
      <c r="CHQ763" s="416"/>
      <c r="CHR763" s="416"/>
      <c r="CHS763" s="416"/>
      <c r="CHT763" s="416"/>
      <c r="CHU763" s="416"/>
      <c r="CHV763" s="416"/>
      <c r="CHW763" s="416"/>
      <c r="CHX763" s="416"/>
      <c r="CHY763" s="416"/>
      <c r="CHZ763" s="416"/>
      <c r="CIA763" s="416"/>
      <c r="CIB763" s="416"/>
      <c r="CIC763" s="416"/>
      <c r="CID763" s="416"/>
      <c r="CIE763" s="416"/>
      <c r="CIF763" s="416"/>
      <c r="CIG763" s="416"/>
      <c r="CIH763" s="416"/>
      <c r="CII763" s="416"/>
      <c r="CIJ763" s="416"/>
      <c r="CIK763" s="416"/>
      <c r="CIL763" s="416"/>
      <c r="CIM763" s="416"/>
      <c r="CIN763" s="416"/>
      <c r="CIO763" s="416"/>
      <c r="CIP763" s="416"/>
      <c r="CIQ763" s="416"/>
      <c r="CIR763" s="416"/>
      <c r="CIS763" s="416"/>
      <c r="CIT763" s="416"/>
      <c r="CIU763" s="416"/>
      <c r="CIV763" s="416"/>
      <c r="CIW763" s="416"/>
      <c r="CIX763" s="416"/>
      <c r="CIY763" s="416"/>
      <c r="CIZ763" s="416"/>
      <c r="CJA763" s="416"/>
      <c r="CJB763" s="417"/>
      <c r="CJC763" s="417"/>
      <c r="CJD763" s="417"/>
      <c r="CJE763" s="417"/>
      <c r="CJF763" s="417"/>
      <c r="CJG763" s="417"/>
      <c r="CJH763" s="417"/>
      <c r="CJI763" s="417"/>
      <c r="CJJ763" s="417"/>
      <c r="CJK763" s="417"/>
      <c r="CJL763" s="417"/>
      <c r="CJM763" s="417"/>
      <c r="CJN763" s="417"/>
      <c r="CJO763" s="417"/>
      <c r="CJP763" s="417"/>
      <c r="CJQ763" s="417"/>
      <c r="CJR763" s="417"/>
      <c r="CJS763" s="417"/>
      <c r="CJT763" s="417"/>
      <c r="CJU763" s="417"/>
      <c r="CJV763" s="417"/>
      <c r="CJW763" s="417"/>
      <c r="CJX763" s="417"/>
      <c r="CJY763" s="417"/>
      <c r="CJZ763" s="418"/>
      <c r="CKA763" s="418"/>
      <c r="CKB763" s="418"/>
      <c r="CKC763" s="418"/>
      <c r="CKD763" s="418"/>
      <c r="CKE763" s="417"/>
      <c r="CKF763" s="417"/>
      <c r="CKG763" s="418"/>
      <c r="CKH763" s="418"/>
      <c r="CKI763" s="417"/>
      <c r="CKJ763" s="417"/>
      <c r="CKK763" s="418"/>
      <c r="CKL763" s="418"/>
      <c r="CKM763" s="417"/>
      <c r="CKN763" s="417"/>
      <c r="CKO763" s="417"/>
      <c r="CKP763" s="417"/>
      <c r="CKQ763" s="417"/>
      <c r="CKR763" s="417"/>
      <c r="CKS763" s="417"/>
      <c r="CKT763" s="418"/>
      <c r="CKU763" s="418"/>
      <c r="CKV763" s="417"/>
      <c r="CKW763" s="417"/>
      <c r="CKX763" s="418"/>
      <c r="CKY763" s="418"/>
      <c r="CKZ763" s="417"/>
      <c r="CLA763" s="417"/>
      <c r="CLB763" s="417"/>
      <c r="CLC763" s="417"/>
      <c r="CLD763" s="417"/>
      <c r="CLE763" s="411"/>
      <c r="CLF763" s="443"/>
      <c r="CLG763" s="417"/>
      <c r="CLH763" s="417"/>
      <c r="CLI763" s="417"/>
      <c r="CLJ763" s="417"/>
      <c r="CLK763" s="417"/>
      <c r="CLL763" s="417"/>
      <c r="CLM763" s="417"/>
      <c r="CLN763" s="416"/>
      <c r="CLO763" s="416"/>
      <c r="CLP763" s="416"/>
      <c r="CLQ763" s="416"/>
      <c r="CLR763" s="416"/>
      <c r="CLS763" s="416"/>
      <c r="CLT763" s="416"/>
      <c r="CLU763" s="416"/>
      <c r="CLV763" s="416"/>
      <c r="CLW763" s="416"/>
      <c r="CLX763" s="416"/>
      <c r="CLY763" s="416"/>
      <c r="CLZ763" s="416"/>
      <c r="CMA763" s="416"/>
      <c r="CMB763" s="416"/>
      <c r="CMC763" s="416"/>
      <c r="CMD763" s="416"/>
      <c r="CME763" s="416"/>
      <c r="CMF763" s="416"/>
      <c r="CMG763" s="416"/>
      <c r="CMH763" s="416"/>
      <c r="CMI763" s="416"/>
      <c r="CMJ763" s="416"/>
      <c r="CMK763" s="416"/>
      <c r="CML763" s="416"/>
      <c r="CMM763" s="416"/>
      <c r="CMN763" s="416"/>
      <c r="CMO763" s="416"/>
      <c r="CMP763" s="416"/>
      <c r="CMQ763" s="416"/>
      <c r="CMR763" s="416"/>
      <c r="CMS763" s="416"/>
      <c r="CMT763" s="416"/>
      <c r="CMU763" s="416"/>
      <c r="CMV763" s="416"/>
      <c r="CMW763" s="416"/>
      <c r="CMX763" s="416"/>
      <c r="CMY763" s="416"/>
      <c r="CMZ763" s="416"/>
      <c r="CNA763" s="416"/>
      <c r="CNB763" s="416"/>
      <c r="CNC763" s="416"/>
      <c r="CND763" s="416"/>
      <c r="CNE763" s="416"/>
      <c r="CNF763" s="417"/>
      <c r="CNG763" s="417"/>
      <c r="CNH763" s="417"/>
      <c r="CNI763" s="417"/>
      <c r="CNJ763" s="417"/>
      <c r="CNK763" s="417"/>
      <c r="CNL763" s="417"/>
      <c r="CNM763" s="417"/>
      <c r="CNN763" s="417"/>
      <c r="CNO763" s="417"/>
      <c r="CNP763" s="417"/>
      <c r="CNQ763" s="417"/>
      <c r="CNR763" s="417"/>
      <c r="CNS763" s="417"/>
      <c r="CNT763" s="417"/>
      <c r="CNU763" s="417"/>
      <c r="CNV763" s="417"/>
      <c r="CNW763" s="417"/>
      <c r="CNX763" s="417"/>
      <c r="CNY763" s="417"/>
      <c r="CNZ763" s="417"/>
      <c r="COA763" s="417"/>
      <c r="COB763" s="417"/>
      <c r="COC763" s="417"/>
      <c r="COD763" s="418"/>
      <c r="COE763" s="418"/>
      <c r="COF763" s="418"/>
      <c r="COG763" s="418"/>
      <c r="COH763" s="418"/>
      <c r="COI763" s="417"/>
      <c r="COJ763" s="417"/>
      <c r="COK763" s="418"/>
      <c r="COL763" s="418"/>
      <c r="COM763" s="417"/>
      <c r="CON763" s="417"/>
      <c r="COO763" s="418"/>
      <c r="COP763" s="418"/>
      <c r="COQ763" s="417"/>
      <c r="COR763" s="417"/>
      <c r="COS763" s="417"/>
      <c r="COT763" s="417"/>
      <c r="COU763" s="417"/>
      <c r="COV763" s="417"/>
      <c r="COW763" s="417"/>
      <c r="COX763" s="418"/>
      <c r="COY763" s="418"/>
      <c r="COZ763" s="417"/>
      <c r="CPA763" s="417"/>
      <c r="CPB763" s="418"/>
      <c r="CPC763" s="418"/>
      <c r="CPD763" s="417"/>
      <c r="CPE763" s="417"/>
      <c r="CPF763" s="417"/>
      <c r="CPG763" s="417"/>
      <c r="CPH763" s="417"/>
      <c r="CPI763" s="411"/>
      <c r="CPJ763" s="443"/>
      <c r="CPK763" s="417"/>
      <c r="CPL763" s="417"/>
      <c r="CPM763" s="417"/>
      <c r="CPN763" s="417"/>
      <c r="CPO763" s="417"/>
      <c r="CPP763" s="417"/>
      <c r="CPQ763" s="417"/>
      <c r="CPR763" s="416"/>
      <c r="CPS763" s="416"/>
      <c r="CPT763" s="416"/>
      <c r="CPU763" s="416"/>
      <c r="CPV763" s="416"/>
      <c r="CPW763" s="416"/>
      <c r="CPX763" s="416"/>
      <c r="CPY763" s="416"/>
      <c r="CPZ763" s="416"/>
      <c r="CQA763" s="416"/>
      <c r="CQB763" s="416"/>
      <c r="CQC763" s="416"/>
      <c r="CQD763" s="416"/>
      <c r="CQE763" s="416"/>
      <c r="CQF763" s="416"/>
      <c r="CQG763" s="416"/>
      <c r="CQH763" s="416"/>
      <c r="CQI763" s="416"/>
      <c r="CQJ763" s="416"/>
      <c r="CQK763" s="416"/>
      <c r="CQL763" s="416"/>
      <c r="CQM763" s="416"/>
      <c r="CQN763" s="416"/>
      <c r="CQO763" s="416"/>
      <c r="CQP763" s="416"/>
      <c r="CQQ763" s="416"/>
      <c r="CQR763" s="416"/>
      <c r="CQS763" s="416"/>
      <c r="CQT763" s="416"/>
      <c r="CQU763" s="416"/>
      <c r="CQV763" s="416"/>
      <c r="CQW763" s="416"/>
      <c r="CQX763" s="416"/>
      <c r="CQY763" s="416"/>
      <c r="CQZ763" s="416"/>
      <c r="CRA763" s="416"/>
      <c r="CRB763" s="416"/>
      <c r="CRC763" s="416"/>
      <c r="CRD763" s="416"/>
      <c r="CRE763" s="416"/>
      <c r="CRF763" s="416"/>
      <c r="CRG763" s="416"/>
      <c r="CRH763" s="416"/>
      <c r="CRI763" s="416"/>
      <c r="CRJ763" s="417"/>
      <c r="CRK763" s="417"/>
      <c r="CRL763" s="417"/>
      <c r="CRM763" s="417"/>
      <c r="CRN763" s="417"/>
      <c r="CRO763" s="417"/>
      <c r="CRP763" s="417"/>
      <c r="CRQ763" s="417"/>
      <c r="CRR763" s="417"/>
      <c r="CRS763" s="417"/>
      <c r="CRT763" s="417"/>
      <c r="CRU763" s="417"/>
      <c r="CRV763" s="417"/>
      <c r="CRW763" s="417"/>
      <c r="CRX763" s="417"/>
      <c r="CRY763" s="417"/>
      <c r="CRZ763" s="417"/>
      <c r="CSA763" s="417"/>
      <c r="CSB763" s="417"/>
      <c r="CSC763" s="417"/>
      <c r="CSD763" s="417"/>
      <c r="CSE763" s="417"/>
      <c r="CSF763" s="417"/>
      <c r="CSG763" s="417"/>
      <c r="CSH763" s="418"/>
      <c r="CSI763" s="418"/>
      <c r="CSJ763" s="418"/>
      <c r="CSK763" s="418"/>
      <c r="CSL763" s="418"/>
      <c r="CSM763" s="417"/>
      <c r="CSN763" s="417"/>
      <c r="CSO763" s="418"/>
      <c r="CSP763" s="418"/>
      <c r="CSQ763" s="417"/>
      <c r="CSR763" s="417"/>
      <c r="CSS763" s="418"/>
      <c r="CST763" s="418"/>
      <c r="CSU763" s="417"/>
      <c r="CSV763" s="417"/>
      <c r="CSW763" s="417"/>
      <c r="CSX763" s="417"/>
      <c r="CSY763" s="417"/>
      <c r="CSZ763" s="417"/>
      <c r="CTA763" s="417"/>
      <c r="CTB763" s="418"/>
      <c r="CTC763" s="418"/>
      <c r="CTD763" s="417"/>
      <c r="CTE763" s="417"/>
      <c r="CTF763" s="418"/>
      <c r="CTG763" s="418"/>
      <c r="CTH763" s="417"/>
      <c r="CTI763" s="417"/>
      <c r="CTJ763" s="417"/>
      <c r="CTK763" s="417"/>
      <c r="CTL763" s="417"/>
      <c r="CTM763" s="411"/>
      <c r="CTN763" s="443"/>
      <c r="CTO763" s="417"/>
      <c r="CTP763" s="417"/>
      <c r="CTQ763" s="417"/>
      <c r="CTR763" s="417"/>
      <c r="CTS763" s="417"/>
      <c r="CTT763" s="417"/>
      <c r="CTU763" s="417"/>
      <c r="CTV763" s="416"/>
      <c r="CTW763" s="416"/>
      <c r="CTX763" s="416"/>
      <c r="CTY763" s="416"/>
      <c r="CTZ763" s="416"/>
      <c r="CUA763" s="416"/>
      <c r="CUB763" s="416"/>
      <c r="CUC763" s="416"/>
      <c r="CUD763" s="416"/>
      <c r="CUE763" s="416"/>
      <c r="CUF763" s="416"/>
      <c r="CUG763" s="416"/>
      <c r="CUH763" s="416"/>
      <c r="CUI763" s="416"/>
      <c r="CUJ763" s="416"/>
      <c r="CUK763" s="416"/>
      <c r="CUL763" s="416"/>
      <c r="CUM763" s="416"/>
      <c r="CUN763" s="416"/>
      <c r="CUO763" s="416"/>
      <c r="CUP763" s="416"/>
      <c r="CUQ763" s="416"/>
      <c r="CUR763" s="416"/>
      <c r="CUS763" s="416"/>
      <c r="CUT763" s="416"/>
      <c r="CUU763" s="416"/>
      <c r="CUV763" s="416"/>
      <c r="CUW763" s="416"/>
      <c r="CUX763" s="416"/>
      <c r="CUY763" s="416"/>
      <c r="CUZ763" s="416"/>
      <c r="CVA763" s="416"/>
      <c r="CVB763" s="416"/>
      <c r="CVC763" s="416"/>
      <c r="CVD763" s="416"/>
      <c r="CVE763" s="416"/>
      <c r="CVF763" s="416"/>
      <c r="CVG763" s="416"/>
      <c r="CVH763" s="416"/>
      <c r="CVI763" s="416"/>
      <c r="CVJ763" s="416"/>
      <c r="CVK763" s="416"/>
      <c r="CVL763" s="416"/>
      <c r="CVM763" s="416"/>
      <c r="CVN763" s="417"/>
      <c r="CVO763" s="417"/>
      <c r="CVP763" s="417"/>
      <c r="CVQ763" s="417"/>
      <c r="CVR763" s="417"/>
      <c r="CVS763" s="417"/>
      <c r="CVT763" s="417"/>
      <c r="CVU763" s="417"/>
      <c r="CVV763" s="417"/>
      <c r="CVW763" s="417"/>
      <c r="CVX763" s="417"/>
      <c r="CVY763" s="417"/>
      <c r="CVZ763" s="417"/>
      <c r="CWA763" s="417"/>
      <c r="CWB763" s="417"/>
      <c r="CWC763" s="417"/>
      <c r="CWD763" s="417"/>
      <c r="CWE763" s="417"/>
      <c r="CWF763" s="417"/>
      <c r="CWG763" s="417"/>
      <c r="CWH763" s="417"/>
      <c r="CWI763" s="417"/>
      <c r="CWJ763" s="417"/>
      <c r="CWK763" s="417"/>
      <c r="CWL763" s="418"/>
      <c r="CWM763" s="418"/>
      <c r="CWN763" s="418"/>
      <c r="CWO763" s="418"/>
      <c r="CWP763" s="418"/>
      <c r="CWQ763" s="417"/>
      <c r="CWR763" s="417"/>
      <c r="CWS763" s="418"/>
      <c r="CWT763" s="418"/>
      <c r="CWU763" s="417"/>
      <c r="CWV763" s="417"/>
      <c r="CWW763" s="418"/>
      <c r="CWX763" s="418"/>
      <c r="CWY763" s="417"/>
      <c r="CWZ763" s="417"/>
      <c r="CXA763" s="417"/>
      <c r="CXB763" s="417"/>
      <c r="CXC763" s="417"/>
      <c r="CXD763" s="417"/>
      <c r="CXE763" s="417"/>
      <c r="CXF763" s="418"/>
      <c r="CXG763" s="418"/>
      <c r="CXH763" s="417"/>
      <c r="CXI763" s="417"/>
      <c r="CXJ763" s="418"/>
      <c r="CXK763" s="418"/>
      <c r="CXL763" s="417"/>
      <c r="CXM763" s="417"/>
      <c r="CXN763" s="417"/>
      <c r="CXO763" s="417"/>
      <c r="CXP763" s="417"/>
      <c r="CXQ763" s="411"/>
      <c r="CXR763" s="443"/>
      <c r="CXS763" s="417"/>
      <c r="CXT763" s="417"/>
      <c r="CXU763" s="417"/>
      <c r="CXV763" s="417"/>
      <c r="CXW763" s="417"/>
      <c r="CXX763" s="417"/>
      <c r="CXY763" s="417"/>
      <c r="CXZ763" s="416"/>
      <c r="CYA763" s="416"/>
      <c r="CYB763" s="416"/>
      <c r="CYC763" s="416"/>
      <c r="CYD763" s="416"/>
      <c r="CYE763" s="416"/>
      <c r="CYF763" s="416"/>
      <c r="CYG763" s="416"/>
      <c r="CYH763" s="416"/>
      <c r="CYI763" s="416"/>
      <c r="CYJ763" s="416"/>
      <c r="CYK763" s="416"/>
      <c r="CYL763" s="416"/>
      <c r="CYM763" s="416"/>
      <c r="CYN763" s="416"/>
      <c r="CYO763" s="416"/>
      <c r="CYP763" s="416"/>
      <c r="CYQ763" s="416"/>
      <c r="CYR763" s="416"/>
      <c r="CYS763" s="416"/>
      <c r="CYT763" s="416"/>
      <c r="CYU763" s="416"/>
      <c r="CYV763" s="416"/>
      <c r="CYW763" s="416"/>
      <c r="CYX763" s="416"/>
      <c r="CYY763" s="416"/>
      <c r="CYZ763" s="416"/>
      <c r="CZA763" s="416"/>
      <c r="CZB763" s="416"/>
      <c r="CZC763" s="416"/>
      <c r="CZD763" s="416"/>
      <c r="CZE763" s="416"/>
      <c r="CZF763" s="416"/>
      <c r="CZG763" s="416"/>
      <c r="CZH763" s="416"/>
      <c r="CZI763" s="416"/>
      <c r="CZJ763" s="416"/>
      <c r="CZK763" s="416"/>
      <c r="CZL763" s="416"/>
      <c r="CZM763" s="416"/>
      <c r="CZN763" s="416"/>
      <c r="CZO763" s="416"/>
      <c r="CZP763" s="416"/>
      <c r="CZQ763" s="416"/>
      <c r="CZR763" s="417"/>
      <c r="CZS763" s="417"/>
      <c r="CZT763" s="417"/>
      <c r="CZU763" s="417"/>
      <c r="CZV763" s="417"/>
      <c r="CZW763" s="417"/>
      <c r="CZX763" s="417"/>
      <c r="CZY763" s="417"/>
      <c r="CZZ763" s="417"/>
      <c r="DAA763" s="417"/>
      <c r="DAB763" s="417"/>
      <c r="DAC763" s="417"/>
      <c r="DAD763" s="417"/>
      <c r="DAE763" s="417"/>
      <c r="DAF763" s="417"/>
      <c r="DAG763" s="417"/>
      <c r="DAH763" s="417"/>
      <c r="DAI763" s="417"/>
      <c r="DAJ763" s="417"/>
      <c r="DAK763" s="417"/>
      <c r="DAL763" s="417"/>
      <c r="DAM763" s="417"/>
      <c r="DAN763" s="417"/>
      <c r="DAO763" s="417"/>
      <c r="DAP763" s="418"/>
      <c r="DAQ763" s="418"/>
      <c r="DAR763" s="418"/>
      <c r="DAS763" s="418"/>
      <c r="DAT763" s="418"/>
      <c r="DAU763" s="417"/>
      <c r="DAV763" s="417"/>
      <c r="DAW763" s="418"/>
      <c r="DAX763" s="418"/>
      <c r="DAY763" s="417"/>
      <c r="DAZ763" s="417"/>
      <c r="DBA763" s="418"/>
      <c r="DBB763" s="418"/>
      <c r="DBC763" s="417"/>
      <c r="DBD763" s="417"/>
      <c r="DBE763" s="417"/>
      <c r="DBF763" s="417"/>
      <c r="DBG763" s="417"/>
      <c r="DBH763" s="417"/>
      <c r="DBI763" s="417"/>
      <c r="DBJ763" s="418"/>
      <c r="DBK763" s="418"/>
      <c r="DBL763" s="417"/>
      <c r="DBM763" s="417"/>
      <c r="DBN763" s="418"/>
      <c r="DBO763" s="418"/>
      <c r="DBP763" s="417"/>
      <c r="DBQ763" s="417"/>
      <c r="DBR763" s="417"/>
      <c r="DBS763" s="417"/>
      <c r="DBT763" s="417"/>
      <c r="DBU763" s="411"/>
      <c r="DBV763" s="443"/>
      <c r="DBW763" s="417"/>
      <c r="DBX763" s="417"/>
      <c r="DBY763" s="417"/>
      <c r="DBZ763" s="417"/>
      <c r="DCA763" s="417"/>
      <c r="DCB763" s="417"/>
      <c r="DCC763" s="417"/>
      <c r="DCD763" s="416"/>
      <c r="DCE763" s="416"/>
      <c r="DCF763" s="416"/>
      <c r="DCG763" s="416"/>
      <c r="DCH763" s="416"/>
      <c r="DCI763" s="416"/>
      <c r="DCJ763" s="416"/>
      <c r="DCK763" s="416"/>
      <c r="DCL763" s="416"/>
      <c r="DCM763" s="416"/>
      <c r="DCN763" s="416"/>
      <c r="DCO763" s="416"/>
      <c r="DCP763" s="416"/>
      <c r="DCQ763" s="416"/>
      <c r="DCR763" s="416"/>
      <c r="DCS763" s="416"/>
      <c r="DCT763" s="416"/>
      <c r="DCU763" s="416"/>
      <c r="DCV763" s="416"/>
      <c r="DCW763" s="416"/>
      <c r="DCX763" s="416"/>
      <c r="DCY763" s="416"/>
      <c r="DCZ763" s="416"/>
      <c r="DDA763" s="416"/>
      <c r="DDB763" s="416"/>
      <c r="DDC763" s="416"/>
      <c r="DDD763" s="416"/>
      <c r="DDE763" s="416"/>
      <c r="DDF763" s="416"/>
      <c r="DDG763" s="416"/>
      <c r="DDH763" s="416"/>
      <c r="DDI763" s="416"/>
      <c r="DDJ763" s="416"/>
      <c r="DDK763" s="416"/>
      <c r="DDL763" s="416"/>
      <c r="DDM763" s="416"/>
      <c r="DDN763" s="416"/>
      <c r="DDO763" s="416"/>
      <c r="DDP763" s="416"/>
      <c r="DDQ763" s="416"/>
      <c r="DDR763" s="416"/>
      <c r="DDS763" s="416"/>
      <c r="DDT763" s="416"/>
      <c r="DDU763" s="416"/>
      <c r="DDV763" s="417"/>
      <c r="DDW763" s="417"/>
      <c r="DDX763" s="417"/>
      <c r="DDY763" s="417"/>
      <c r="DDZ763" s="417"/>
      <c r="DEA763" s="417"/>
      <c r="DEB763" s="417"/>
      <c r="DEC763" s="417"/>
      <c r="DED763" s="417"/>
      <c r="DEE763" s="417"/>
      <c r="DEF763" s="417"/>
      <c r="DEG763" s="417"/>
      <c r="DEH763" s="417"/>
      <c r="DEI763" s="417"/>
      <c r="DEJ763" s="417"/>
      <c r="DEK763" s="417"/>
      <c r="DEL763" s="417"/>
      <c r="DEM763" s="417"/>
      <c r="DEN763" s="417"/>
      <c r="DEO763" s="417"/>
      <c r="DEP763" s="417"/>
      <c r="DEQ763" s="417"/>
      <c r="DER763" s="417"/>
      <c r="DES763" s="417"/>
      <c r="DET763" s="418"/>
      <c r="DEU763" s="418"/>
      <c r="DEV763" s="418"/>
      <c r="DEW763" s="418"/>
      <c r="DEX763" s="418"/>
      <c r="DEY763" s="417"/>
      <c r="DEZ763" s="417"/>
      <c r="DFA763" s="418"/>
      <c r="DFB763" s="418"/>
      <c r="DFC763" s="417"/>
      <c r="DFD763" s="417"/>
      <c r="DFE763" s="418"/>
      <c r="DFF763" s="418"/>
      <c r="DFG763" s="417"/>
      <c r="DFH763" s="417"/>
      <c r="DFI763" s="417"/>
      <c r="DFJ763" s="417"/>
      <c r="DFK763" s="417"/>
      <c r="DFL763" s="417"/>
      <c r="DFM763" s="417"/>
      <c r="DFN763" s="418"/>
      <c r="DFO763" s="418"/>
      <c r="DFP763" s="417"/>
      <c r="DFQ763" s="417"/>
      <c r="DFR763" s="418"/>
      <c r="DFS763" s="418"/>
      <c r="DFT763" s="417"/>
      <c r="DFU763" s="417"/>
      <c r="DFV763" s="417"/>
      <c r="DFW763" s="417"/>
      <c r="DFX763" s="417"/>
      <c r="DFY763" s="411"/>
      <c r="DFZ763" s="443"/>
      <c r="DGA763" s="417"/>
      <c r="DGB763" s="417"/>
      <c r="DGC763" s="417"/>
      <c r="DGD763" s="417"/>
      <c r="DGE763" s="417"/>
      <c r="DGF763" s="417"/>
      <c r="DGG763" s="417"/>
      <c r="DGH763" s="416"/>
      <c r="DGI763" s="416"/>
      <c r="DGJ763" s="416"/>
      <c r="DGK763" s="416"/>
      <c r="DGL763" s="416"/>
      <c r="DGM763" s="416"/>
      <c r="DGN763" s="416"/>
      <c r="DGO763" s="416"/>
      <c r="DGP763" s="416"/>
      <c r="DGQ763" s="416"/>
      <c r="DGR763" s="416"/>
      <c r="DGS763" s="416"/>
      <c r="DGT763" s="416"/>
      <c r="DGU763" s="416"/>
      <c r="DGV763" s="416"/>
      <c r="DGW763" s="416"/>
      <c r="DGX763" s="416"/>
      <c r="DGY763" s="416"/>
      <c r="DGZ763" s="416"/>
      <c r="DHA763" s="416"/>
      <c r="DHB763" s="416"/>
      <c r="DHC763" s="416"/>
      <c r="DHD763" s="416"/>
      <c r="DHE763" s="416"/>
      <c r="DHF763" s="416"/>
      <c r="DHG763" s="416"/>
      <c r="DHH763" s="416"/>
      <c r="DHI763" s="416"/>
      <c r="DHJ763" s="416"/>
      <c r="DHK763" s="416"/>
      <c r="DHL763" s="416"/>
      <c r="DHM763" s="416"/>
      <c r="DHN763" s="416"/>
      <c r="DHO763" s="416"/>
      <c r="DHP763" s="416"/>
      <c r="DHQ763" s="416"/>
      <c r="DHR763" s="416"/>
      <c r="DHS763" s="416"/>
      <c r="DHT763" s="416"/>
      <c r="DHU763" s="416"/>
      <c r="DHV763" s="416"/>
      <c r="DHW763" s="416"/>
      <c r="DHX763" s="416"/>
      <c r="DHY763" s="416"/>
      <c r="DHZ763" s="417"/>
      <c r="DIA763" s="417"/>
      <c r="DIB763" s="417"/>
      <c r="DIC763" s="417"/>
      <c r="DID763" s="417"/>
      <c r="DIE763" s="417"/>
      <c r="DIF763" s="417"/>
      <c r="DIG763" s="417"/>
      <c r="DIH763" s="417"/>
      <c r="DII763" s="417"/>
      <c r="DIJ763" s="417"/>
      <c r="DIK763" s="417"/>
      <c r="DIL763" s="417"/>
      <c r="DIM763" s="417"/>
      <c r="DIN763" s="417"/>
      <c r="DIO763" s="417"/>
      <c r="DIP763" s="417"/>
      <c r="DIQ763" s="417"/>
      <c r="DIR763" s="417"/>
      <c r="DIS763" s="417"/>
      <c r="DIT763" s="417"/>
      <c r="DIU763" s="417"/>
      <c r="DIV763" s="417"/>
      <c r="DIW763" s="417"/>
      <c r="DIX763" s="418"/>
      <c r="DIY763" s="418"/>
      <c r="DIZ763" s="418"/>
      <c r="DJA763" s="418"/>
      <c r="DJB763" s="418"/>
      <c r="DJC763" s="417"/>
      <c r="DJD763" s="417"/>
      <c r="DJE763" s="418"/>
      <c r="DJF763" s="418"/>
      <c r="DJG763" s="417"/>
      <c r="DJH763" s="417"/>
      <c r="DJI763" s="418"/>
      <c r="DJJ763" s="418"/>
      <c r="DJK763" s="417"/>
      <c r="DJL763" s="417"/>
      <c r="DJM763" s="417"/>
      <c r="DJN763" s="417"/>
      <c r="DJO763" s="417"/>
      <c r="DJP763" s="417"/>
      <c r="DJQ763" s="417"/>
      <c r="DJR763" s="418"/>
      <c r="DJS763" s="418"/>
      <c r="DJT763" s="417"/>
      <c r="DJU763" s="417"/>
      <c r="DJV763" s="418"/>
      <c r="DJW763" s="418"/>
      <c r="DJX763" s="417"/>
      <c r="DJY763" s="417"/>
      <c r="DJZ763" s="417"/>
      <c r="DKA763" s="417"/>
      <c r="DKB763" s="417"/>
      <c r="DKC763" s="411"/>
      <c r="DKD763" s="443"/>
      <c r="DKE763" s="417"/>
      <c r="DKF763" s="417"/>
      <c r="DKG763" s="417"/>
      <c r="DKH763" s="417"/>
      <c r="DKI763" s="417"/>
      <c r="DKJ763" s="417"/>
      <c r="DKK763" s="417"/>
      <c r="DKL763" s="416"/>
      <c r="DKM763" s="416"/>
      <c r="DKN763" s="416"/>
      <c r="DKO763" s="416"/>
      <c r="DKP763" s="416"/>
      <c r="DKQ763" s="416"/>
      <c r="DKR763" s="416"/>
      <c r="DKS763" s="416"/>
      <c r="DKT763" s="416"/>
      <c r="DKU763" s="416"/>
      <c r="DKV763" s="416"/>
      <c r="DKW763" s="416"/>
      <c r="DKX763" s="416"/>
      <c r="DKY763" s="416"/>
      <c r="DKZ763" s="416"/>
      <c r="DLA763" s="416"/>
      <c r="DLB763" s="416"/>
      <c r="DLC763" s="416"/>
      <c r="DLD763" s="416"/>
      <c r="DLE763" s="416"/>
      <c r="DLF763" s="416"/>
      <c r="DLG763" s="416"/>
      <c r="DLH763" s="416"/>
      <c r="DLI763" s="416"/>
      <c r="DLJ763" s="416"/>
      <c r="DLK763" s="416"/>
      <c r="DLL763" s="416"/>
      <c r="DLM763" s="416"/>
      <c r="DLN763" s="416"/>
      <c r="DLO763" s="416"/>
      <c r="DLP763" s="416"/>
      <c r="DLQ763" s="416"/>
      <c r="DLR763" s="416"/>
      <c r="DLS763" s="416"/>
      <c r="DLT763" s="416"/>
      <c r="DLU763" s="416"/>
      <c r="DLV763" s="416"/>
      <c r="DLW763" s="416"/>
      <c r="DLX763" s="416"/>
      <c r="DLY763" s="416"/>
      <c r="DLZ763" s="416"/>
      <c r="DMA763" s="416"/>
      <c r="DMB763" s="416"/>
      <c r="DMC763" s="416"/>
      <c r="DMD763" s="417"/>
      <c r="DME763" s="417"/>
      <c r="DMF763" s="417"/>
      <c r="DMG763" s="417"/>
      <c r="DMH763" s="417"/>
      <c r="DMI763" s="417"/>
      <c r="DMJ763" s="417"/>
      <c r="DMK763" s="417"/>
      <c r="DML763" s="417"/>
      <c r="DMM763" s="417"/>
      <c r="DMN763" s="417"/>
      <c r="DMO763" s="417"/>
      <c r="DMP763" s="417"/>
      <c r="DMQ763" s="417"/>
      <c r="DMR763" s="417"/>
      <c r="DMS763" s="417"/>
      <c r="DMT763" s="417"/>
      <c r="DMU763" s="417"/>
      <c r="DMV763" s="417"/>
      <c r="DMW763" s="417"/>
      <c r="DMX763" s="417"/>
      <c r="DMY763" s="417"/>
      <c r="DMZ763" s="417"/>
      <c r="DNA763" s="417"/>
      <c r="DNB763" s="418"/>
      <c r="DNC763" s="418"/>
      <c r="DND763" s="418"/>
      <c r="DNE763" s="418"/>
      <c r="DNF763" s="418"/>
      <c r="DNG763" s="417"/>
      <c r="DNH763" s="417"/>
      <c r="DNI763" s="418"/>
      <c r="DNJ763" s="418"/>
      <c r="DNK763" s="417"/>
      <c r="DNL763" s="417"/>
      <c r="DNM763" s="418"/>
      <c r="DNN763" s="418"/>
      <c r="DNO763" s="417"/>
      <c r="DNP763" s="417"/>
      <c r="DNQ763" s="417"/>
      <c r="DNR763" s="417"/>
      <c r="DNS763" s="417"/>
      <c r="DNT763" s="417"/>
      <c r="DNU763" s="417"/>
      <c r="DNV763" s="418"/>
      <c r="DNW763" s="418"/>
      <c r="DNX763" s="417"/>
      <c r="DNY763" s="417"/>
      <c r="DNZ763" s="418"/>
      <c r="DOA763" s="418"/>
      <c r="DOB763" s="417"/>
      <c r="DOC763" s="417"/>
      <c r="DOD763" s="417"/>
      <c r="DOE763" s="417"/>
      <c r="DOF763" s="417"/>
      <c r="DOG763" s="411"/>
      <c r="DOH763" s="443"/>
      <c r="DOI763" s="417"/>
      <c r="DOJ763" s="417"/>
      <c r="DOK763" s="417"/>
      <c r="DOL763" s="417"/>
      <c r="DOM763" s="417"/>
      <c r="DON763" s="417"/>
      <c r="DOO763" s="417"/>
      <c r="DOP763" s="416"/>
      <c r="DOQ763" s="416"/>
      <c r="DOR763" s="416"/>
      <c r="DOS763" s="416"/>
      <c r="DOT763" s="416"/>
      <c r="DOU763" s="416"/>
      <c r="DOV763" s="416"/>
      <c r="DOW763" s="416"/>
      <c r="DOX763" s="416"/>
      <c r="DOY763" s="416"/>
      <c r="DOZ763" s="416"/>
      <c r="DPA763" s="416"/>
      <c r="DPB763" s="416"/>
      <c r="DPC763" s="416"/>
      <c r="DPD763" s="416"/>
      <c r="DPE763" s="416"/>
      <c r="DPF763" s="416"/>
      <c r="DPG763" s="416"/>
      <c r="DPH763" s="416"/>
      <c r="DPI763" s="416"/>
      <c r="DPJ763" s="416"/>
      <c r="DPK763" s="416"/>
      <c r="DPL763" s="416"/>
      <c r="DPM763" s="416"/>
      <c r="DPN763" s="416"/>
      <c r="DPO763" s="416"/>
      <c r="DPP763" s="416"/>
      <c r="DPQ763" s="416"/>
      <c r="DPR763" s="416"/>
      <c r="DPS763" s="416"/>
      <c r="DPT763" s="416"/>
      <c r="DPU763" s="416"/>
      <c r="DPV763" s="416"/>
      <c r="DPW763" s="416"/>
      <c r="DPX763" s="416"/>
      <c r="DPY763" s="416"/>
      <c r="DPZ763" s="416"/>
      <c r="DQA763" s="416"/>
      <c r="DQB763" s="416"/>
      <c r="DQC763" s="416"/>
      <c r="DQD763" s="416"/>
      <c r="DQE763" s="416"/>
      <c r="DQF763" s="416"/>
      <c r="DQG763" s="416"/>
      <c r="DQH763" s="417"/>
      <c r="DQI763" s="417"/>
      <c r="DQJ763" s="417"/>
      <c r="DQK763" s="417"/>
      <c r="DQL763" s="417"/>
      <c r="DQM763" s="417"/>
      <c r="DQN763" s="417"/>
      <c r="DQO763" s="417"/>
      <c r="DQP763" s="417"/>
      <c r="DQQ763" s="417"/>
      <c r="DQR763" s="417"/>
      <c r="DQS763" s="417"/>
      <c r="DQT763" s="417"/>
      <c r="DQU763" s="417"/>
      <c r="DQV763" s="417"/>
      <c r="DQW763" s="417"/>
      <c r="DQX763" s="417"/>
      <c r="DQY763" s="417"/>
      <c r="DQZ763" s="417"/>
      <c r="DRA763" s="417"/>
      <c r="DRB763" s="417"/>
      <c r="DRC763" s="417"/>
      <c r="DRD763" s="417"/>
      <c r="DRE763" s="417"/>
      <c r="DRF763" s="418"/>
      <c r="DRG763" s="418"/>
      <c r="DRH763" s="418"/>
      <c r="DRI763" s="418"/>
      <c r="DRJ763" s="418"/>
      <c r="DRK763" s="417"/>
      <c r="DRL763" s="417"/>
      <c r="DRM763" s="418"/>
      <c r="DRN763" s="418"/>
      <c r="DRO763" s="417"/>
      <c r="DRP763" s="417"/>
      <c r="DRQ763" s="418"/>
      <c r="DRR763" s="418"/>
      <c r="DRS763" s="417"/>
      <c r="DRT763" s="417"/>
      <c r="DRU763" s="417"/>
      <c r="DRV763" s="417"/>
      <c r="DRW763" s="417"/>
      <c r="DRX763" s="417"/>
      <c r="DRY763" s="417"/>
      <c r="DRZ763" s="418"/>
      <c r="DSA763" s="418"/>
      <c r="DSB763" s="417"/>
      <c r="DSC763" s="417"/>
      <c r="DSD763" s="418"/>
      <c r="DSE763" s="418"/>
      <c r="DSF763" s="417"/>
      <c r="DSG763" s="417"/>
      <c r="DSH763" s="417"/>
      <c r="DSI763" s="417"/>
      <c r="DSJ763" s="417"/>
      <c r="DSK763" s="411"/>
      <c r="DSL763" s="443"/>
      <c r="DSM763" s="417"/>
      <c r="DSN763" s="417"/>
      <c r="DSO763" s="417"/>
      <c r="DSP763" s="417"/>
      <c r="DSQ763" s="417"/>
      <c r="DSR763" s="417"/>
      <c r="DSS763" s="417"/>
      <c r="DST763" s="416"/>
      <c r="DSU763" s="416"/>
      <c r="DSV763" s="416"/>
      <c r="DSW763" s="416"/>
      <c r="DSX763" s="416"/>
      <c r="DSY763" s="416"/>
      <c r="DSZ763" s="416"/>
      <c r="DTA763" s="416"/>
      <c r="DTB763" s="416"/>
      <c r="DTC763" s="416"/>
      <c r="DTD763" s="416"/>
      <c r="DTE763" s="416"/>
      <c r="DTF763" s="416"/>
      <c r="DTG763" s="416"/>
      <c r="DTH763" s="416"/>
      <c r="DTI763" s="416"/>
      <c r="DTJ763" s="416"/>
      <c r="DTK763" s="416"/>
      <c r="DTL763" s="416"/>
      <c r="DTM763" s="416"/>
      <c r="DTN763" s="416"/>
      <c r="DTO763" s="416"/>
      <c r="DTP763" s="416"/>
      <c r="DTQ763" s="416"/>
      <c r="DTR763" s="416"/>
      <c r="DTS763" s="416"/>
      <c r="DTT763" s="416"/>
      <c r="DTU763" s="416"/>
      <c r="DTV763" s="416"/>
      <c r="DTW763" s="416"/>
      <c r="DTX763" s="416"/>
      <c r="DTY763" s="416"/>
      <c r="DTZ763" s="416"/>
      <c r="DUA763" s="416"/>
      <c r="DUB763" s="416"/>
      <c r="DUC763" s="416"/>
      <c r="DUD763" s="416"/>
      <c r="DUE763" s="416"/>
      <c r="DUF763" s="416"/>
      <c r="DUG763" s="416"/>
      <c r="DUH763" s="416"/>
      <c r="DUI763" s="416"/>
      <c r="DUJ763" s="416"/>
      <c r="DUK763" s="416"/>
      <c r="DUL763" s="417"/>
      <c r="DUM763" s="417"/>
      <c r="DUN763" s="417"/>
      <c r="DUO763" s="417"/>
      <c r="DUP763" s="417"/>
      <c r="DUQ763" s="417"/>
      <c r="DUR763" s="417"/>
      <c r="DUS763" s="417"/>
      <c r="DUT763" s="417"/>
      <c r="DUU763" s="417"/>
      <c r="DUV763" s="417"/>
      <c r="DUW763" s="417"/>
      <c r="DUX763" s="417"/>
      <c r="DUY763" s="417"/>
      <c r="DUZ763" s="417"/>
      <c r="DVA763" s="417"/>
      <c r="DVB763" s="417"/>
      <c r="DVC763" s="417"/>
      <c r="DVD763" s="417"/>
      <c r="DVE763" s="417"/>
      <c r="DVF763" s="417"/>
      <c r="DVG763" s="417"/>
      <c r="DVH763" s="417"/>
      <c r="DVI763" s="417"/>
      <c r="DVJ763" s="418"/>
      <c r="DVK763" s="418"/>
      <c r="DVL763" s="418"/>
      <c r="DVM763" s="418"/>
      <c r="DVN763" s="418"/>
      <c r="DVO763" s="417"/>
      <c r="DVP763" s="417"/>
      <c r="DVQ763" s="418"/>
      <c r="DVR763" s="418"/>
      <c r="DVS763" s="417"/>
      <c r="DVT763" s="417"/>
      <c r="DVU763" s="418"/>
      <c r="DVV763" s="418"/>
      <c r="DVW763" s="417"/>
      <c r="DVX763" s="417"/>
      <c r="DVY763" s="417"/>
      <c r="DVZ763" s="417"/>
      <c r="DWA763" s="417"/>
      <c r="DWB763" s="417"/>
      <c r="DWC763" s="417"/>
      <c r="DWD763" s="418"/>
      <c r="DWE763" s="418"/>
      <c r="DWF763" s="417"/>
      <c r="DWG763" s="417"/>
      <c r="DWH763" s="418"/>
      <c r="DWI763" s="418"/>
      <c r="DWJ763" s="417"/>
      <c r="DWK763" s="417"/>
      <c r="DWL763" s="417"/>
      <c r="DWM763" s="417"/>
      <c r="DWN763" s="417"/>
      <c r="DWO763" s="411"/>
      <c r="DWP763" s="443"/>
      <c r="DWQ763" s="417"/>
      <c r="DWR763" s="417"/>
      <c r="DWS763" s="417"/>
      <c r="DWT763" s="417"/>
      <c r="DWU763" s="417"/>
      <c r="DWV763" s="417"/>
      <c r="DWW763" s="417"/>
      <c r="DWX763" s="416"/>
      <c r="DWY763" s="416"/>
      <c r="DWZ763" s="416"/>
      <c r="DXA763" s="416"/>
      <c r="DXB763" s="416"/>
      <c r="DXC763" s="416"/>
      <c r="DXD763" s="416"/>
      <c r="DXE763" s="416"/>
      <c r="DXF763" s="416"/>
      <c r="DXG763" s="416"/>
      <c r="DXH763" s="416"/>
      <c r="DXI763" s="416"/>
      <c r="DXJ763" s="416"/>
      <c r="DXK763" s="416"/>
      <c r="DXL763" s="416"/>
      <c r="DXM763" s="416"/>
      <c r="DXN763" s="416"/>
      <c r="DXO763" s="416"/>
      <c r="DXP763" s="416"/>
      <c r="DXQ763" s="416"/>
      <c r="DXR763" s="416"/>
      <c r="DXS763" s="416"/>
      <c r="DXT763" s="416"/>
      <c r="DXU763" s="416"/>
      <c r="DXV763" s="416"/>
      <c r="DXW763" s="416"/>
      <c r="DXX763" s="416"/>
      <c r="DXY763" s="416"/>
      <c r="DXZ763" s="416"/>
      <c r="DYA763" s="416"/>
      <c r="DYB763" s="416"/>
      <c r="DYC763" s="416"/>
      <c r="DYD763" s="416"/>
      <c r="DYE763" s="416"/>
      <c r="DYF763" s="416"/>
      <c r="DYG763" s="416"/>
      <c r="DYH763" s="416"/>
      <c r="DYI763" s="416"/>
      <c r="DYJ763" s="416"/>
      <c r="DYK763" s="416"/>
      <c r="DYL763" s="416"/>
      <c r="DYM763" s="416"/>
      <c r="DYN763" s="416"/>
      <c r="DYO763" s="416"/>
      <c r="DYP763" s="417"/>
      <c r="DYQ763" s="417"/>
      <c r="DYR763" s="417"/>
      <c r="DYS763" s="417"/>
      <c r="DYT763" s="417"/>
      <c r="DYU763" s="417"/>
      <c r="DYV763" s="417"/>
      <c r="DYW763" s="417"/>
      <c r="DYX763" s="417"/>
      <c r="DYY763" s="417"/>
      <c r="DYZ763" s="417"/>
      <c r="DZA763" s="417"/>
      <c r="DZB763" s="417"/>
      <c r="DZC763" s="417"/>
      <c r="DZD763" s="417"/>
      <c r="DZE763" s="417"/>
      <c r="DZF763" s="417"/>
      <c r="DZG763" s="417"/>
      <c r="DZH763" s="417"/>
      <c r="DZI763" s="417"/>
      <c r="DZJ763" s="417"/>
      <c r="DZK763" s="417"/>
      <c r="DZL763" s="417"/>
      <c r="DZM763" s="417"/>
      <c r="DZN763" s="418"/>
      <c r="DZO763" s="418"/>
      <c r="DZP763" s="418"/>
      <c r="DZQ763" s="418"/>
      <c r="DZR763" s="418"/>
      <c r="DZS763" s="417"/>
      <c r="DZT763" s="417"/>
      <c r="DZU763" s="418"/>
      <c r="DZV763" s="418"/>
      <c r="DZW763" s="417"/>
      <c r="DZX763" s="417"/>
      <c r="DZY763" s="418"/>
      <c r="DZZ763" s="418"/>
      <c r="EAA763" s="417"/>
      <c r="EAB763" s="417"/>
      <c r="EAC763" s="417"/>
      <c r="EAD763" s="417"/>
      <c r="EAE763" s="417"/>
      <c r="EAF763" s="417"/>
      <c r="EAG763" s="417"/>
      <c r="EAH763" s="418"/>
      <c r="EAI763" s="418"/>
      <c r="EAJ763" s="417"/>
      <c r="EAK763" s="417"/>
      <c r="EAL763" s="418"/>
      <c r="EAM763" s="418"/>
      <c r="EAN763" s="417"/>
      <c r="EAO763" s="417"/>
      <c r="EAP763" s="417"/>
      <c r="EAQ763" s="417"/>
      <c r="EAR763" s="417"/>
      <c r="EAS763" s="411"/>
      <c r="EAT763" s="443"/>
      <c r="EAU763" s="417"/>
      <c r="EAV763" s="417"/>
      <c r="EAW763" s="417"/>
      <c r="EAX763" s="417"/>
      <c r="EAY763" s="417"/>
      <c r="EAZ763" s="417"/>
      <c r="EBA763" s="417"/>
      <c r="EBB763" s="416"/>
      <c r="EBC763" s="416"/>
      <c r="EBD763" s="416"/>
      <c r="EBE763" s="416"/>
      <c r="EBF763" s="416"/>
      <c r="EBG763" s="416"/>
      <c r="EBH763" s="416"/>
      <c r="EBI763" s="416"/>
      <c r="EBJ763" s="416"/>
      <c r="EBK763" s="416"/>
      <c r="EBL763" s="416"/>
      <c r="EBM763" s="416"/>
      <c r="EBN763" s="416"/>
      <c r="EBO763" s="416"/>
      <c r="EBP763" s="416"/>
      <c r="EBQ763" s="416"/>
      <c r="EBR763" s="416"/>
      <c r="EBS763" s="416"/>
      <c r="EBT763" s="416"/>
      <c r="EBU763" s="416"/>
      <c r="EBV763" s="416"/>
      <c r="EBW763" s="416"/>
      <c r="EBX763" s="416"/>
      <c r="EBY763" s="416"/>
      <c r="EBZ763" s="416"/>
      <c r="ECA763" s="416"/>
      <c r="ECB763" s="416"/>
      <c r="ECC763" s="416"/>
      <c r="ECD763" s="416"/>
      <c r="ECE763" s="416"/>
      <c r="ECF763" s="416"/>
      <c r="ECG763" s="416"/>
      <c r="ECH763" s="416"/>
      <c r="ECI763" s="416"/>
      <c r="ECJ763" s="416"/>
      <c r="ECK763" s="416"/>
      <c r="ECL763" s="416"/>
      <c r="ECM763" s="416"/>
      <c r="ECN763" s="416"/>
      <c r="ECO763" s="416"/>
      <c r="ECP763" s="416"/>
      <c r="ECQ763" s="416"/>
      <c r="ECR763" s="416"/>
      <c r="ECS763" s="416"/>
      <c r="ECT763" s="417"/>
      <c r="ECU763" s="417"/>
      <c r="ECV763" s="417"/>
      <c r="ECW763" s="417"/>
      <c r="ECX763" s="417"/>
      <c r="ECY763" s="417"/>
      <c r="ECZ763" s="417"/>
      <c r="EDA763" s="417"/>
      <c r="EDB763" s="417"/>
      <c r="EDC763" s="417"/>
      <c r="EDD763" s="417"/>
      <c r="EDE763" s="417"/>
      <c r="EDF763" s="417"/>
      <c r="EDG763" s="417"/>
      <c r="EDH763" s="417"/>
      <c r="EDI763" s="417"/>
      <c r="EDJ763" s="417"/>
      <c r="EDK763" s="417"/>
      <c r="EDL763" s="417"/>
      <c r="EDM763" s="417"/>
      <c r="EDN763" s="417"/>
      <c r="EDO763" s="417"/>
      <c r="EDP763" s="417"/>
      <c r="EDQ763" s="417"/>
      <c r="EDR763" s="418"/>
      <c r="EDS763" s="418"/>
      <c r="EDT763" s="418"/>
      <c r="EDU763" s="418"/>
      <c r="EDV763" s="418"/>
      <c r="EDW763" s="417"/>
      <c r="EDX763" s="417"/>
      <c r="EDY763" s="418"/>
      <c r="EDZ763" s="418"/>
      <c r="EEA763" s="417"/>
      <c r="EEB763" s="417"/>
      <c r="EEC763" s="418"/>
      <c r="EED763" s="418"/>
      <c r="EEE763" s="417"/>
      <c r="EEF763" s="417"/>
      <c r="EEG763" s="417"/>
      <c r="EEH763" s="417"/>
      <c r="EEI763" s="417"/>
      <c r="EEJ763" s="417"/>
      <c r="EEK763" s="417"/>
      <c r="EEL763" s="418"/>
      <c r="EEM763" s="418"/>
      <c r="EEN763" s="417"/>
      <c r="EEO763" s="417"/>
      <c r="EEP763" s="418"/>
      <c r="EEQ763" s="418"/>
      <c r="EER763" s="417"/>
      <c r="EES763" s="417"/>
      <c r="EET763" s="417"/>
      <c r="EEU763" s="417"/>
      <c r="EEV763" s="417"/>
      <c r="EEW763" s="411"/>
      <c r="EEX763" s="443"/>
      <c r="EEY763" s="417"/>
      <c r="EEZ763" s="417"/>
      <c r="EFA763" s="417"/>
      <c r="EFB763" s="417"/>
      <c r="EFC763" s="417"/>
      <c r="EFD763" s="417"/>
      <c r="EFE763" s="417"/>
      <c r="EFF763" s="416"/>
      <c r="EFG763" s="416"/>
      <c r="EFH763" s="416"/>
      <c r="EFI763" s="416"/>
      <c r="EFJ763" s="416"/>
      <c r="EFK763" s="416"/>
      <c r="EFL763" s="416"/>
      <c r="EFM763" s="416"/>
      <c r="EFN763" s="416"/>
      <c r="EFO763" s="416"/>
      <c r="EFP763" s="416"/>
      <c r="EFQ763" s="416"/>
      <c r="EFR763" s="416"/>
      <c r="EFS763" s="416"/>
      <c r="EFT763" s="416"/>
      <c r="EFU763" s="416"/>
      <c r="EFV763" s="416"/>
      <c r="EFW763" s="416"/>
      <c r="EFX763" s="416"/>
      <c r="EFY763" s="416"/>
      <c r="EFZ763" s="416"/>
      <c r="EGA763" s="416"/>
      <c r="EGB763" s="416"/>
      <c r="EGC763" s="416"/>
      <c r="EGD763" s="416"/>
      <c r="EGE763" s="416"/>
      <c r="EGF763" s="416"/>
      <c r="EGG763" s="416"/>
      <c r="EGH763" s="416"/>
      <c r="EGI763" s="416"/>
      <c r="EGJ763" s="416"/>
      <c r="EGK763" s="416"/>
      <c r="EGL763" s="416"/>
      <c r="EGM763" s="416"/>
      <c r="EGN763" s="416"/>
      <c r="EGO763" s="416"/>
      <c r="EGP763" s="416"/>
      <c r="EGQ763" s="416"/>
      <c r="EGR763" s="416"/>
      <c r="EGS763" s="416"/>
      <c r="EGT763" s="416"/>
      <c r="EGU763" s="416"/>
      <c r="EGV763" s="416"/>
      <c r="EGW763" s="416"/>
      <c r="EGX763" s="417"/>
      <c r="EGY763" s="417"/>
      <c r="EGZ763" s="417"/>
      <c r="EHA763" s="417"/>
      <c r="EHB763" s="417"/>
      <c r="EHC763" s="417"/>
      <c r="EHD763" s="417"/>
      <c r="EHE763" s="417"/>
      <c r="EHF763" s="417"/>
      <c r="EHG763" s="417"/>
      <c r="EHH763" s="417"/>
      <c r="EHI763" s="417"/>
      <c r="EHJ763" s="417"/>
      <c r="EHK763" s="417"/>
      <c r="EHL763" s="417"/>
      <c r="EHM763" s="417"/>
      <c r="EHN763" s="417"/>
      <c r="EHO763" s="417"/>
      <c r="EHP763" s="417"/>
      <c r="EHQ763" s="417"/>
      <c r="EHR763" s="417"/>
      <c r="EHS763" s="417"/>
      <c r="EHT763" s="417"/>
      <c r="EHU763" s="417"/>
      <c r="EHV763" s="418"/>
      <c r="EHW763" s="418"/>
      <c r="EHX763" s="418"/>
      <c r="EHY763" s="418"/>
      <c r="EHZ763" s="418"/>
      <c r="EIA763" s="417"/>
      <c r="EIB763" s="417"/>
      <c r="EIC763" s="418"/>
      <c r="EID763" s="418"/>
      <c r="EIE763" s="417"/>
      <c r="EIF763" s="417"/>
      <c r="EIG763" s="418"/>
      <c r="EIH763" s="418"/>
      <c r="EII763" s="417"/>
      <c r="EIJ763" s="417"/>
      <c r="EIK763" s="417"/>
      <c r="EIL763" s="417"/>
      <c r="EIM763" s="417"/>
      <c r="EIN763" s="417"/>
      <c r="EIO763" s="417"/>
      <c r="EIP763" s="418"/>
      <c r="EIQ763" s="418"/>
      <c r="EIR763" s="417"/>
      <c r="EIS763" s="417"/>
      <c r="EIT763" s="418"/>
      <c r="EIU763" s="418"/>
      <c r="EIV763" s="417"/>
      <c r="EIW763" s="417"/>
      <c r="EIX763" s="417"/>
      <c r="EIY763" s="417"/>
      <c r="EIZ763" s="417"/>
      <c r="EJA763" s="411"/>
      <c r="EJB763" s="443"/>
      <c r="EJC763" s="417"/>
      <c r="EJD763" s="417"/>
      <c r="EJE763" s="417"/>
      <c r="EJF763" s="417"/>
      <c r="EJG763" s="417"/>
      <c r="EJH763" s="417"/>
      <c r="EJI763" s="417"/>
      <c r="EJJ763" s="416"/>
      <c r="EJK763" s="416"/>
      <c r="EJL763" s="416"/>
      <c r="EJM763" s="416"/>
      <c r="EJN763" s="416"/>
      <c r="EJO763" s="416"/>
      <c r="EJP763" s="416"/>
      <c r="EJQ763" s="416"/>
      <c r="EJR763" s="416"/>
      <c r="EJS763" s="416"/>
      <c r="EJT763" s="416"/>
      <c r="EJU763" s="416"/>
      <c r="EJV763" s="416"/>
      <c r="EJW763" s="416"/>
      <c r="EJX763" s="416"/>
      <c r="EJY763" s="416"/>
      <c r="EJZ763" s="416"/>
      <c r="EKA763" s="416"/>
      <c r="EKB763" s="416"/>
      <c r="EKC763" s="416"/>
      <c r="EKD763" s="416"/>
      <c r="EKE763" s="416"/>
      <c r="EKF763" s="416"/>
      <c r="EKG763" s="416"/>
      <c r="EKH763" s="416"/>
      <c r="EKI763" s="416"/>
      <c r="EKJ763" s="416"/>
      <c r="EKK763" s="416"/>
      <c r="EKL763" s="416"/>
      <c r="EKM763" s="416"/>
      <c r="EKN763" s="416"/>
      <c r="EKO763" s="416"/>
      <c r="EKP763" s="416"/>
      <c r="EKQ763" s="416"/>
      <c r="EKR763" s="416"/>
      <c r="EKS763" s="416"/>
      <c r="EKT763" s="416"/>
      <c r="EKU763" s="416"/>
      <c r="EKV763" s="416"/>
      <c r="EKW763" s="416"/>
      <c r="EKX763" s="416"/>
      <c r="EKY763" s="416"/>
      <c r="EKZ763" s="416"/>
      <c r="ELA763" s="416"/>
      <c r="ELB763" s="417"/>
      <c r="ELC763" s="417"/>
      <c r="ELD763" s="417"/>
      <c r="ELE763" s="417"/>
      <c r="ELF763" s="417"/>
      <c r="ELG763" s="417"/>
      <c r="ELH763" s="417"/>
      <c r="ELI763" s="417"/>
      <c r="ELJ763" s="417"/>
      <c r="ELK763" s="417"/>
      <c r="ELL763" s="417"/>
      <c r="ELM763" s="417"/>
      <c r="ELN763" s="417"/>
      <c r="ELO763" s="417"/>
      <c r="ELP763" s="417"/>
      <c r="ELQ763" s="417"/>
      <c r="ELR763" s="417"/>
      <c r="ELS763" s="417"/>
      <c r="ELT763" s="417"/>
      <c r="ELU763" s="417"/>
      <c r="ELV763" s="417"/>
      <c r="ELW763" s="417"/>
      <c r="ELX763" s="417"/>
      <c r="ELY763" s="417"/>
      <c r="ELZ763" s="418"/>
      <c r="EMA763" s="418"/>
      <c r="EMB763" s="418"/>
      <c r="EMC763" s="418"/>
      <c r="EMD763" s="418"/>
      <c r="EME763" s="417"/>
      <c r="EMF763" s="417"/>
      <c r="EMG763" s="418"/>
      <c r="EMH763" s="418"/>
      <c r="EMI763" s="417"/>
      <c r="EMJ763" s="417"/>
      <c r="EMK763" s="418"/>
      <c r="EML763" s="418"/>
      <c r="EMM763" s="417"/>
      <c r="EMN763" s="417"/>
      <c r="EMO763" s="417"/>
      <c r="EMP763" s="417"/>
      <c r="EMQ763" s="417"/>
      <c r="EMR763" s="417"/>
      <c r="EMS763" s="417"/>
      <c r="EMT763" s="418"/>
      <c r="EMU763" s="418"/>
      <c r="EMV763" s="417"/>
      <c r="EMW763" s="417"/>
      <c r="EMX763" s="418"/>
      <c r="EMY763" s="418"/>
      <c r="EMZ763" s="417"/>
      <c r="ENA763" s="417"/>
      <c r="ENB763" s="417"/>
      <c r="ENC763" s="417"/>
      <c r="END763" s="417"/>
      <c r="ENE763" s="411"/>
      <c r="ENF763" s="443"/>
      <c r="ENG763" s="417"/>
      <c r="ENH763" s="417"/>
      <c r="ENI763" s="417"/>
      <c r="ENJ763" s="417"/>
      <c r="ENK763" s="417"/>
      <c r="ENL763" s="417"/>
      <c r="ENM763" s="417"/>
      <c r="ENN763" s="416"/>
      <c r="ENO763" s="416"/>
      <c r="ENP763" s="416"/>
      <c r="ENQ763" s="416"/>
      <c r="ENR763" s="416"/>
      <c r="ENS763" s="416"/>
      <c r="ENT763" s="416"/>
      <c r="ENU763" s="416"/>
      <c r="ENV763" s="416"/>
      <c r="ENW763" s="416"/>
      <c r="ENX763" s="416"/>
      <c r="ENY763" s="416"/>
      <c r="ENZ763" s="416"/>
      <c r="EOA763" s="416"/>
      <c r="EOB763" s="416"/>
      <c r="EOC763" s="416"/>
      <c r="EOD763" s="416"/>
      <c r="EOE763" s="416"/>
      <c r="EOF763" s="416"/>
      <c r="EOG763" s="416"/>
      <c r="EOH763" s="416"/>
      <c r="EOI763" s="416"/>
      <c r="EOJ763" s="416"/>
      <c r="EOK763" s="416"/>
      <c r="EOL763" s="416"/>
      <c r="EOM763" s="416"/>
      <c r="EON763" s="416"/>
      <c r="EOO763" s="416"/>
      <c r="EOP763" s="416"/>
      <c r="EOQ763" s="416"/>
      <c r="EOR763" s="416"/>
      <c r="EOS763" s="416"/>
      <c r="EOT763" s="416"/>
      <c r="EOU763" s="416"/>
      <c r="EOV763" s="416"/>
      <c r="EOW763" s="416"/>
      <c r="EOX763" s="416"/>
      <c r="EOY763" s="416"/>
      <c r="EOZ763" s="416"/>
      <c r="EPA763" s="416"/>
      <c r="EPB763" s="416"/>
      <c r="EPC763" s="416"/>
      <c r="EPD763" s="416"/>
      <c r="EPE763" s="416"/>
      <c r="EPF763" s="417"/>
      <c r="EPG763" s="417"/>
      <c r="EPH763" s="417"/>
      <c r="EPI763" s="417"/>
      <c r="EPJ763" s="417"/>
      <c r="EPK763" s="417"/>
      <c r="EPL763" s="417"/>
      <c r="EPM763" s="417"/>
      <c r="EPN763" s="417"/>
      <c r="EPO763" s="417"/>
      <c r="EPP763" s="417"/>
      <c r="EPQ763" s="417"/>
      <c r="EPR763" s="417"/>
      <c r="EPS763" s="417"/>
      <c r="EPT763" s="417"/>
      <c r="EPU763" s="417"/>
      <c r="EPV763" s="417"/>
      <c r="EPW763" s="417"/>
      <c r="EPX763" s="417"/>
      <c r="EPY763" s="417"/>
      <c r="EPZ763" s="417"/>
      <c r="EQA763" s="417"/>
      <c r="EQB763" s="417"/>
      <c r="EQC763" s="417"/>
      <c r="EQD763" s="418"/>
      <c r="EQE763" s="418"/>
      <c r="EQF763" s="418"/>
      <c r="EQG763" s="418"/>
      <c r="EQH763" s="418"/>
      <c r="EQI763" s="417"/>
      <c r="EQJ763" s="417"/>
      <c r="EQK763" s="418"/>
      <c r="EQL763" s="418"/>
      <c r="EQM763" s="417"/>
      <c r="EQN763" s="417"/>
      <c r="EQO763" s="418"/>
      <c r="EQP763" s="418"/>
      <c r="EQQ763" s="417"/>
      <c r="EQR763" s="417"/>
      <c r="EQS763" s="417"/>
      <c r="EQT763" s="417"/>
      <c r="EQU763" s="417"/>
      <c r="EQV763" s="417"/>
      <c r="EQW763" s="417"/>
      <c r="EQX763" s="418"/>
      <c r="EQY763" s="418"/>
      <c r="EQZ763" s="417"/>
      <c r="ERA763" s="417"/>
      <c r="ERB763" s="418"/>
      <c r="ERC763" s="418"/>
      <c r="ERD763" s="417"/>
      <c r="ERE763" s="417"/>
      <c r="ERF763" s="417"/>
      <c r="ERG763" s="417"/>
      <c r="ERH763" s="417"/>
      <c r="ERI763" s="411"/>
      <c r="ERJ763" s="443"/>
      <c r="ERK763" s="417"/>
      <c r="ERL763" s="417"/>
      <c r="ERM763" s="417"/>
      <c r="ERN763" s="417"/>
      <c r="ERO763" s="417"/>
      <c r="ERP763" s="417"/>
      <c r="ERQ763" s="417"/>
      <c r="ERR763" s="416"/>
      <c r="ERS763" s="416"/>
      <c r="ERT763" s="416"/>
      <c r="ERU763" s="416"/>
      <c r="ERV763" s="416"/>
      <c r="ERW763" s="416"/>
      <c r="ERX763" s="416"/>
      <c r="ERY763" s="416"/>
      <c r="ERZ763" s="416"/>
      <c r="ESA763" s="416"/>
      <c r="ESB763" s="416"/>
      <c r="ESC763" s="416"/>
      <c r="ESD763" s="416"/>
      <c r="ESE763" s="416"/>
      <c r="ESF763" s="416"/>
      <c r="ESG763" s="416"/>
      <c r="ESH763" s="416"/>
      <c r="ESI763" s="416"/>
      <c r="ESJ763" s="416"/>
      <c r="ESK763" s="416"/>
      <c r="ESL763" s="416"/>
      <c r="ESM763" s="416"/>
      <c r="ESN763" s="416"/>
      <c r="ESO763" s="416"/>
      <c r="ESP763" s="416"/>
      <c r="ESQ763" s="416"/>
      <c r="ESR763" s="416"/>
      <c r="ESS763" s="416"/>
      <c r="EST763" s="416"/>
      <c r="ESU763" s="416"/>
      <c r="ESV763" s="416"/>
      <c r="ESW763" s="416"/>
      <c r="ESX763" s="416"/>
      <c r="ESY763" s="416"/>
      <c r="ESZ763" s="416"/>
      <c r="ETA763" s="416"/>
      <c r="ETB763" s="416"/>
      <c r="ETC763" s="416"/>
      <c r="ETD763" s="416"/>
      <c r="ETE763" s="416"/>
      <c r="ETF763" s="416"/>
      <c r="ETG763" s="416"/>
      <c r="ETH763" s="416"/>
      <c r="ETI763" s="416"/>
      <c r="ETJ763" s="417"/>
      <c r="ETK763" s="417"/>
      <c r="ETL763" s="417"/>
      <c r="ETM763" s="417"/>
      <c r="ETN763" s="417"/>
      <c r="ETO763" s="417"/>
      <c r="ETP763" s="417"/>
      <c r="ETQ763" s="417"/>
      <c r="ETR763" s="417"/>
      <c r="ETS763" s="417"/>
      <c r="ETT763" s="417"/>
      <c r="ETU763" s="417"/>
      <c r="ETV763" s="417"/>
      <c r="ETW763" s="417"/>
      <c r="ETX763" s="417"/>
      <c r="ETY763" s="417"/>
      <c r="ETZ763" s="417"/>
      <c r="EUA763" s="417"/>
      <c r="EUB763" s="417"/>
      <c r="EUC763" s="417"/>
      <c r="EUD763" s="417"/>
      <c r="EUE763" s="417"/>
      <c r="EUF763" s="417"/>
      <c r="EUG763" s="417"/>
      <c r="EUH763" s="418"/>
      <c r="EUI763" s="418"/>
      <c r="EUJ763" s="418"/>
      <c r="EUK763" s="418"/>
      <c r="EUL763" s="418"/>
      <c r="EUM763" s="417"/>
      <c r="EUN763" s="417"/>
      <c r="EUO763" s="418"/>
      <c r="EUP763" s="418"/>
      <c r="EUQ763" s="417"/>
      <c r="EUR763" s="417"/>
      <c r="EUS763" s="418"/>
      <c r="EUT763" s="418"/>
      <c r="EUU763" s="417"/>
      <c r="EUV763" s="417"/>
      <c r="EUW763" s="417"/>
      <c r="EUX763" s="417"/>
      <c r="EUY763" s="417"/>
      <c r="EUZ763" s="417"/>
      <c r="EVA763" s="417"/>
      <c r="EVB763" s="418"/>
      <c r="EVC763" s="418"/>
      <c r="EVD763" s="417"/>
      <c r="EVE763" s="417"/>
      <c r="EVF763" s="418"/>
      <c r="EVG763" s="418"/>
      <c r="EVH763" s="417"/>
      <c r="EVI763" s="417"/>
      <c r="EVJ763" s="417"/>
      <c r="EVK763" s="417"/>
      <c r="EVL763" s="417"/>
      <c r="EVM763" s="411"/>
      <c r="EVN763" s="443"/>
      <c r="EVO763" s="417"/>
      <c r="EVP763" s="417"/>
      <c r="EVQ763" s="417"/>
      <c r="EVR763" s="417"/>
      <c r="EVS763" s="417"/>
      <c r="EVT763" s="417"/>
      <c r="EVU763" s="417"/>
      <c r="EVV763" s="416"/>
      <c r="EVW763" s="416"/>
      <c r="EVX763" s="416"/>
      <c r="EVY763" s="416"/>
      <c r="EVZ763" s="416"/>
      <c r="EWA763" s="416"/>
      <c r="EWB763" s="416"/>
      <c r="EWC763" s="416"/>
      <c r="EWD763" s="416"/>
      <c r="EWE763" s="416"/>
      <c r="EWF763" s="416"/>
      <c r="EWG763" s="416"/>
      <c r="EWH763" s="416"/>
      <c r="EWI763" s="416"/>
      <c r="EWJ763" s="416"/>
      <c r="EWK763" s="416"/>
      <c r="EWL763" s="416"/>
      <c r="EWM763" s="416"/>
      <c r="EWN763" s="416"/>
      <c r="EWO763" s="416"/>
      <c r="EWP763" s="416"/>
      <c r="EWQ763" s="416"/>
      <c r="EWR763" s="416"/>
      <c r="EWS763" s="416"/>
      <c r="EWT763" s="416"/>
      <c r="EWU763" s="416"/>
      <c r="EWV763" s="416"/>
      <c r="EWW763" s="416"/>
      <c r="EWX763" s="416"/>
      <c r="EWY763" s="416"/>
      <c r="EWZ763" s="416"/>
      <c r="EXA763" s="416"/>
      <c r="EXB763" s="416"/>
      <c r="EXC763" s="416"/>
      <c r="EXD763" s="416"/>
      <c r="EXE763" s="416"/>
      <c r="EXF763" s="416"/>
      <c r="EXG763" s="416"/>
      <c r="EXH763" s="416"/>
      <c r="EXI763" s="416"/>
      <c r="EXJ763" s="416"/>
      <c r="EXK763" s="416"/>
      <c r="EXL763" s="416"/>
      <c r="EXM763" s="416"/>
      <c r="EXN763" s="417"/>
      <c r="EXO763" s="417"/>
      <c r="EXP763" s="417"/>
      <c r="EXQ763" s="417"/>
      <c r="EXR763" s="417"/>
      <c r="EXS763" s="417"/>
      <c r="EXT763" s="417"/>
      <c r="EXU763" s="417"/>
      <c r="EXV763" s="417"/>
      <c r="EXW763" s="417"/>
      <c r="EXX763" s="417"/>
      <c r="EXY763" s="417"/>
      <c r="EXZ763" s="417"/>
      <c r="EYA763" s="417"/>
      <c r="EYB763" s="417"/>
      <c r="EYC763" s="417"/>
      <c r="EYD763" s="417"/>
      <c r="EYE763" s="417"/>
      <c r="EYF763" s="417"/>
      <c r="EYG763" s="417"/>
      <c r="EYH763" s="417"/>
      <c r="EYI763" s="417"/>
      <c r="EYJ763" s="417"/>
      <c r="EYK763" s="417"/>
      <c r="EYL763" s="418"/>
      <c r="EYM763" s="418"/>
      <c r="EYN763" s="418"/>
      <c r="EYO763" s="418"/>
      <c r="EYP763" s="418"/>
      <c r="EYQ763" s="417"/>
      <c r="EYR763" s="417"/>
      <c r="EYS763" s="418"/>
      <c r="EYT763" s="418"/>
      <c r="EYU763" s="417"/>
      <c r="EYV763" s="417"/>
      <c r="EYW763" s="418"/>
      <c r="EYX763" s="418"/>
      <c r="EYY763" s="417"/>
      <c r="EYZ763" s="417"/>
      <c r="EZA763" s="417"/>
      <c r="EZB763" s="417"/>
      <c r="EZC763" s="417"/>
      <c r="EZD763" s="417"/>
      <c r="EZE763" s="417"/>
      <c r="EZF763" s="418"/>
      <c r="EZG763" s="418"/>
      <c r="EZH763" s="417"/>
      <c r="EZI763" s="417"/>
      <c r="EZJ763" s="418"/>
      <c r="EZK763" s="418"/>
      <c r="EZL763" s="417"/>
      <c r="EZM763" s="417"/>
      <c r="EZN763" s="417"/>
      <c r="EZO763" s="417"/>
      <c r="EZP763" s="417"/>
      <c r="EZQ763" s="411"/>
      <c r="EZR763" s="443"/>
      <c r="EZS763" s="417"/>
      <c r="EZT763" s="417"/>
      <c r="EZU763" s="417"/>
      <c r="EZV763" s="417"/>
      <c r="EZW763" s="417"/>
      <c r="EZX763" s="417"/>
      <c r="EZY763" s="417"/>
      <c r="EZZ763" s="416"/>
      <c r="FAA763" s="416"/>
      <c r="FAB763" s="416"/>
      <c r="FAC763" s="416"/>
      <c r="FAD763" s="416"/>
      <c r="FAE763" s="416"/>
      <c r="FAF763" s="416"/>
      <c r="FAG763" s="416"/>
      <c r="FAH763" s="416"/>
      <c r="FAI763" s="416"/>
      <c r="FAJ763" s="416"/>
      <c r="FAK763" s="416"/>
      <c r="FAL763" s="416"/>
      <c r="FAM763" s="416"/>
      <c r="FAN763" s="416"/>
      <c r="FAO763" s="416"/>
      <c r="FAP763" s="416"/>
      <c r="FAQ763" s="416"/>
      <c r="FAR763" s="416"/>
      <c r="FAS763" s="416"/>
      <c r="FAT763" s="416"/>
      <c r="FAU763" s="416"/>
      <c r="FAV763" s="416"/>
      <c r="FAW763" s="416"/>
      <c r="FAX763" s="416"/>
      <c r="FAY763" s="416"/>
      <c r="FAZ763" s="416"/>
      <c r="FBA763" s="416"/>
      <c r="FBB763" s="416"/>
      <c r="FBC763" s="416"/>
      <c r="FBD763" s="416"/>
      <c r="FBE763" s="416"/>
      <c r="FBF763" s="416"/>
      <c r="FBG763" s="416"/>
      <c r="FBH763" s="416"/>
      <c r="FBI763" s="416"/>
      <c r="FBJ763" s="416"/>
      <c r="FBK763" s="416"/>
      <c r="FBL763" s="416"/>
      <c r="FBM763" s="416"/>
      <c r="FBN763" s="416"/>
      <c r="FBO763" s="416"/>
      <c r="FBP763" s="416"/>
      <c r="FBQ763" s="416"/>
      <c r="FBR763" s="417"/>
      <c r="FBS763" s="417"/>
      <c r="FBT763" s="417"/>
      <c r="FBU763" s="417"/>
      <c r="FBV763" s="417"/>
      <c r="FBW763" s="417"/>
      <c r="FBX763" s="417"/>
      <c r="FBY763" s="417"/>
      <c r="FBZ763" s="417"/>
      <c r="FCA763" s="417"/>
      <c r="FCB763" s="417"/>
      <c r="FCC763" s="417"/>
      <c r="FCD763" s="417"/>
      <c r="FCE763" s="417"/>
      <c r="FCF763" s="417"/>
      <c r="FCG763" s="417"/>
      <c r="FCH763" s="417"/>
      <c r="FCI763" s="417"/>
      <c r="FCJ763" s="417"/>
      <c r="FCK763" s="417"/>
      <c r="FCL763" s="417"/>
      <c r="FCM763" s="417"/>
      <c r="FCN763" s="417"/>
      <c r="FCO763" s="417"/>
      <c r="FCP763" s="418"/>
      <c r="FCQ763" s="418"/>
      <c r="FCR763" s="418"/>
      <c r="FCS763" s="418"/>
      <c r="FCT763" s="418"/>
      <c r="FCU763" s="417"/>
      <c r="FCV763" s="417"/>
      <c r="FCW763" s="418"/>
      <c r="FCX763" s="418"/>
      <c r="FCY763" s="417"/>
      <c r="FCZ763" s="417"/>
      <c r="FDA763" s="418"/>
      <c r="FDB763" s="418"/>
      <c r="FDC763" s="417"/>
      <c r="FDD763" s="417"/>
      <c r="FDE763" s="417"/>
      <c r="FDF763" s="417"/>
      <c r="FDG763" s="417"/>
      <c r="FDH763" s="417"/>
      <c r="FDI763" s="417"/>
      <c r="FDJ763" s="418"/>
      <c r="FDK763" s="418"/>
      <c r="FDL763" s="417"/>
      <c r="FDM763" s="417"/>
      <c r="FDN763" s="418"/>
      <c r="FDO763" s="418"/>
      <c r="FDP763" s="417"/>
      <c r="FDQ763" s="417"/>
      <c r="FDR763" s="417"/>
      <c r="FDS763" s="417"/>
      <c r="FDT763" s="417"/>
      <c r="FDU763" s="411"/>
      <c r="FDV763" s="443"/>
      <c r="FDW763" s="417"/>
      <c r="FDX763" s="417"/>
      <c r="FDY763" s="417"/>
      <c r="FDZ763" s="417"/>
      <c r="FEA763" s="417"/>
      <c r="FEB763" s="417"/>
      <c r="FEC763" s="417"/>
      <c r="FED763" s="416"/>
      <c r="FEE763" s="416"/>
      <c r="FEF763" s="416"/>
      <c r="FEG763" s="416"/>
      <c r="FEH763" s="416"/>
      <c r="FEI763" s="416"/>
      <c r="FEJ763" s="416"/>
      <c r="FEK763" s="416"/>
      <c r="FEL763" s="416"/>
      <c r="FEM763" s="416"/>
      <c r="FEN763" s="416"/>
      <c r="FEO763" s="416"/>
      <c r="FEP763" s="416"/>
      <c r="FEQ763" s="416"/>
      <c r="FER763" s="416"/>
      <c r="FES763" s="416"/>
      <c r="FET763" s="416"/>
      <c r="FEU763" s="416"/>
      <c r="FEV763" s="416"/>
      <c r="FEW763" s="416"/>
      <c r="FEX763" s="416"/>
      <c r="FEY763" s="416"/>
      <c r="FEZ763" s="416"/>
      <c r="FFA763" s="416"/>
      <c r="FFB763" s="416"/>
      <c r="FFC763" s="416"/>
      <c r="FFD763" s="416"/>
      <c r="FFE763" s="416"/>
      <c r="FFF763" s="416"/>
      <c r="FFG763" s="416"/>
      <c r="FFH763" s="416"/>
      <c r="FFI763" s="416"/>
      <c r="FFJ763" s="416"/>
      <c r="FFK763" s="416"/>
      <c r="FFL763" s="416"/>
      <c r="FFM763" s="416"/>
      <c r="FFN763" s="416"/>
      <c r="FFO763" s="416"/>
      <c r="FFP763" s="416"/>
      <c r="FFQ763" s="416"/>
      <c r="FFR763" s="416"/>
      <c r="FFS763" s="416"/>
      <c r="FFT763" s="416"/>
      <c r="FFU763" s="416"/>
      <c r="FFV763" s="417"/>
      <c r="FFW763" s="417"/>
      <c r="FFX763" s="417"/>
      <c r="FFY763" s="417"/>
      <c r="FFZ763" s="417"/>
      <c r="FGA763" s="417"/>
      <c r="FGB763" s="417"/>
      <c r="FGC763" s="417"/>
      <c r="FGD763" s="417"/>
      <c r="FGE763" s="417"/>
      <c r="FGF763" s="417"/>
      <c r="FGG763" s="417"/>
      <c r="FGH763" s="417"/>
      <c r="FGI763" s="417"/>
      <c r="FGJ763" s="417"/>
      <c r="FGK763" s="417"/>
      <c r="FGL763" s="417"/>
      <c r="FGM763" s="417"/>
      <c r="FGN763" s="417"/>
      <c r="FGO763" s="417"/>
      <c r="FGP763" s="417"/>
      <c r="FGQ763" s="417"/>
      <c r="FGR763" s="417"/>
      <c r="FGS763" s="417"/>
      <c r="FGT763" s="418"/>
      <c r="FGU763" s="418"/>
      <c r="FGV763" s="418"/>
      <c r="FGW763" s="418"/>
      <c r="FGX763" s="418"/>
      <c r="FGY763" s="417"/>
      <c r="FGZ763" s="417"/>
      <c r="FHA763" s="418"/>
      <c r="FHB763" s="418"/>
      <c r="FHC763" s="417"/>
      <c r="FHD763" s="417"/>
      <c r="FHE763" s="418"/>
      <c r="FHF763" s="418"/>
      <c r="FHG763" s="417"/>
      <c r="FHH763" s="417"/>
      <c r="FHI763" s="417"/>
      <c r="FHJ763" s="417"/>
      <c r="FHK763" s="417"/>
      <c r="FHL763" s="417"/>
      <c r="FHM763" s="417"/>
      <c r="FHN763" s="418"/>
      <c r="FHO763" s="418"/>
      <c r="FHP763" s="417"/>
      <c r="FHQ763" s="417"/>
      <c r="FHR763" s="418"/>
      <c r="FHS763" s="418"/>
      <c r="FHT763" s="417"/>
      <c r="FHU763" s="417"/>
      <c r="FHV763" s="417"/>
      <c r="FHW763" s="417"/>
      <c r="FHX763" s="417"/>
      <c r="FHY763" s="411"/>
      <c r="FHZ763" s="443"/>
      <c r="FIA763" s="417"/>
      <c r="FIB763" s="417"/>
      <c r="FIC763" s="417"/>
      <c r="FID763" s="417"/>
      <c r="FIE763" s="417"/>
      <c r="FIF763" s="417"/>
      <c r="FIG763" s="417"/>
      <c r="FIH763" s="416"/>
      <c r="FII763" s="416"/>
      <c r="FIJ763" s="416"/>
      <c r="FIK763" s="416"/>
      <c r="FIL763" s="416"/>
      <c r="FIM763" s="416"/>
      <c r="FIN763" s="416"/>
      <c r="FIO763" s="416"/>
      <c r="FIP763" s="416"/>
      <c r="FIQ763" s="416"/>
      <c r="FIR763" s="416"/>
      <c r="FIS763" s="416"/>
      <c r="FIT763" s="416"/>
      <c r="FIU763" s="416"/>
      <c r="FIV763" s="416"/>
      <c r="FIW763" s="416"/>
      <c r="FIX763" s="416"/>
      <c r="FIY763" s="416"/>
      <c r="FIZ763" s="416"/>
      <c r="FJA763" s="416"/>
      <c r="FJB763" s="416"/>
      <c r="FJC763" s="416"/>
      <c r="FJD763" s="416"/>
      <c r="FJE763" s="416"/>
      <c r="FJF763" s="416"/>
      <c r="FJG763" s="416"/>
      <c r="FJH763" s="416"/>
      <c r="FJI763" s="416"/>
      <c r="FJJ763" s="416"/>
      <c r="FJK763" s="416"/>
      <c r="FJL763" s="416"/>
      <c r="FJM763" s="416"/>
      <c r="FJN763" s="416"/>
      <c r="FJO763" s="416"/>
      <c r="FJP763" s="416"/>
      <c r="FJQ763" s="416"/>
      <c r="FJR763" s="416"/>
      <c r="FJS763" s="416"/>
      <c r="FJT763" s="416"/>
      <c r="FJU763" s="416"/>
      <c r="FJV763" s="416"/>
      <c r="FJW763" s="416"/>
      <c r="FJX763" s="416"/>
      <c r="FJY763" s="416"/>
      <c r="FJZ763" s="417"/>
      <c r="FKA763" s="417"/>
      <c r="FKB763" s="417"/>
      <c r="FKC763" s="417"/>
      <c r="FKD763" s="417"/>
      <c r="FKE763" s="417"/>
      <c r="FKF763" s="417"/>
      <c r="FKG763" s="417"/>
      <c r="FKH763" s="417"/>
      <c r="FKI763" s="417"/>
      <c r="FKJ763" s="417"/>
      <c r="FKK763" s="417"/>
      <c r="FKL763" s="417"/>
      <c r="FKM763" s="417"/>
      <c r="FKN763" s="417"/>
      <c r="FKO763" s="417"/>
      <c r="FKP763" s="417"/>
      <c r="FKQ763" s="417"/>
      <c r="FKR763" s="417"/>
      <c r="FKS763" s="417"/>
      <c r="FKT763" s="417"/>
      <c r="FKU763" s="417"/>
      <c r="FKV763" s="417"/>
      <c r="FKW763" s="417"/>
      <c r="FKX763" s="418"/>
      <c r="FKY763" s="418"/>
      <c r="FKZ763" s="418"/>
      <c r="FLA763" s="418"/>
      <c r="FLB763" s="418"/>
      <c r="FLC763" s="417"/>
      <c r="FLD763" s="417"/>
      <c r="FLE763" s="418"/>
      <c r="FLF763" s="418"/>
      <c r="FLG763" s="417"/>
      <c r="FLH763" s="417"/>
      <c r="FLI763" s="418"/>
      <c r="FLJ763" s="418"/>
      <c r="FLK763" s="417"/>
      <c r="FLL763" s="417"/>
      <c r="FLM763" s="417"/>
      <c r="FLN763" s="417"/>
      <c r="FLO763" s="417"/>
      <c r="FLP763" s="417"/>
      <c r="FLQ763" s="417"/>
      <c r="FLR763" s="418"/>
      <c r="FLS763" s="418"/>
      <c r="FLT763" s="417"/>
      <c r="FLU763" s="417"/>
      <c r="FLV763" s="418"/>
      <c r="FLW763" s="418"/>
      <c r="FLX763" s="417"/>
      <c r="FLY763" s="417"/>
      <c r="FLZ763" s="417"/>
      <c r="FMA763" s="417"/>
      <c r="FMB763" s="417"/>
      <c r="FMC763" s="411"/>
      <c r="FMD763" s="443"/>
      <c r="FME763" s="417"/>
      <c r="FMF763" s="417"/>
      <c r="FMG763" s="417"/>
      <c r="FMH763" s="417"/>
      <c r="FMI763" s="417"/>
      <c r="FMJ763" s="417"/>
      <c r="FMK763" s="417"/>
      <c r="FML763" s="416"/>
      <c r="FMM763" s="416"/>
      <c r="FMN763" s="416"/>
      <c r="FMO763" s="416"/>
      <c r="FMP763" s="416"/>
      <c r="FMQ763" s="416"/>
      <c r="FMR763" s="416"/>
      <c r="FMS763" s="416"/>
      <c r="FMT763" s="416"/>
      <c r="FMU763" s="416"/>
      <c r="FMV763" s="416"/>
      <c r="FMW763" s="416"/>
      <c r="FMX763" s="416"/>
      <c r="FMY763" s="416"/>
      <c r="FMZ763" s="416"/>
      <c r="FNA763" s="416"/>
      <c r="FNB763" s="416"/>
      <c r="FNC763" s="416"/>
      <c r="FND763" s="416"/>
      <c r="FNE763" s="416"/>
      <c r="FNF763" s="416"/>
      <c r="FNG763" s="416"/>
      <c r="FNH763" s="416"/>
      <c r="FNI763" s="416"/>
      <c r="FNJ763" s="416"/>
      <c r="FNK763" s="416"/>
      <c r="FNL763" s="416"/>
      <c r="FNM763" s="416"/>
      <c r="FNN763" s="416"/>
      <c r="FNO763" s="416"/>
      <c r="FNP763" s="416"/>
      <c r="FNQ763" s="416"/>
      <c r="FNR763" s="416"/>
      <c r="FNS763" s="416"/>
      <c r="FNT763" s="416"/>
      <c r="FNU763" s="416"/>
      <c r="FNV763" s="416"/>
      <c r="FNW763" s="416"/>
      <c r="FNX763" s="416"/>
      <c r="FNY763" s="416"/>
      <c r="FNZ763" s="416"/>
      <c r="FOA763" s="416"/>
      <c r="FOB763" s="416"/>
      <c r="FOC763" s="416"/>
      <c r="FOD763" s="417"/>
      <c r="FOE763" s="417"/>
      <c r="FOF763" s="417"/>
      <c r="FOG763" s="417"/>
      <c r="FOH763" s="417"/>
      <c r="FOI763" s="417"/>
      <c r="FOJ763" s="417"/>
      <c r="FOK763" s="417"/>
      <c r="FOL763" s="417"/>
      <c r="FOM763" s="417"/>
      <c r="FON763" s="417"/>
      <c r="FOO763" s="417"/>
      <c r="FOP763" s="417"/>
      <c r="FOQ763" s="417"/>
      <c r="FOR763" s="417"/>
      <c r="FOS763" s="417"/>
      <c r="FOT763" s="417"/>
      <c r="FOU763" s="417"/>
      <c r="FOV763" s="417"/>
      <c r="FOW763" s="417"/>
      <c r="FOX763" s="417"/>
      <c r="FOY763" s="417"/>
      <c r="FOZ763" s="417"/>
      <c r="FPA763" s="417"/>
      <c r="FPB763" s="418"/>
      <c r="FPC763" s="418"/>
      <c r="FPD763" s="418"/>
      <c r="FPE763" s="418"/>
      <c r="FPF763" s="418"/>
      <c r="FPG763" s="417"/>
      <c r="FPH763" s="417"/>
      <c r="FPI763" s="418"/>
      <c r="FPJ763" s="418"/>
      <c r="FPK763" s="417"/>
      <c r="FPL763" s="417"/>
      <c r="FPM763" s="418"/>
      <c r="FPN763" s="418"/>
      <c r="FPO763" s="417"/>
      <c r="FPP763" s="417"/>
      <c r="FPQ763" s="417"/>
      <c r="FPR763" s="417"/>
      <c r="FPS763" s="417"/>
      <c r="FPT763" s="417"/>
      <c r="FPU763" s="417"/>
      <c r="FPV763" s="418"/>
      <c r="FPW763" s="418"/>
      <c r="FPX763" s="417"/>
      <c r="FPY763" s="417"/>
      <c r="FPZ763" s="418"/>
      <c r="FQA763" s="418"/>
      <c r="FQB763" s="417"/>
      <c r="FQC763" s="417"/>
      <c r="FQD763" s="417"/>
      <c r="FQE763" s="417"/>
      <c r="FQF763" s="417"/>
      <c r="FQG763" s="411"/>
      <c r="FQH763" s="443"/>
      <c r="FQI763" s="417"/>
      <c r="FQJ763" s="417"/>
      <c r="FQK763" s="417"/>
      <c r="FQL763" s="417"/>
      <c r="FQM763" s="417"/>
      <c r="FQN763" s="417"/>
      <c r="FQO763" s="417"/>
      <c r="FQP763" s="416"/>
      <c r="FQQ763" s="416"/>
      <c r="FQR763" s="416"/>
      <c r="FQS763" s="416"/>
      <c r="FQT763" s="416"/>
      <c r="FQU763" s="416"/>
      <c r="FQV763" s="416"/>
      <c r="FQW763" s="416"/>
      <c r="FQX763" s="416"/>
      <c r="FQY763" s="416"/>
      <c r="FQZ763" s="416"/>
      <c r="FRA763" s="416"/>
      <c r="FRB763" s="416"/>
      <c r="FRC763" s="416"/>
      <c r="FRD763" s="416"/>
      <c r="FRE763" s="416"/>
      <c r="FRF763" s="416"/>
      <c r="FRG763" s="416"/>
      <c r="FRH763" s="416"/>
      <c r="FRI763" s="416"/>
      <c r="FRJ763" s="416"/>
      <c r="FRK763" s="416"/>
      <c r="FRL763" s="416"/>
      <c r="FRM763" s="416"/>
      <c r="FRN763" s="416"/>
      <c r="FRO763" s="416"/>
      <c r="FRP763" s="416"/>
      <c r="FRQ763" s="416"/>
      <c r="FRR763" s="416"/>
      <c r="FRS763" s="416"/>
      <c r="FRT763" s="416"/>
      <c r="FRU763" s="416"/>
      <c r="FRV763" s="416"/>
      <c r="FRW763" s="416"/>
      <c r="FRX763" s="416"/>
      <c r="FRY763" s="416"/>
      <c r="FRZ763" s="416"/>
      <c r="FSA763" s="416"/>
      <c r="FSB763" s="416"/>
      <c r="FSC763" s="416"/>
      <c r="FSD763" s="416"/>
      <c r="FSE763" s="416"/>
      <c r="FSF763" s="416"/>
      <c r="FSG763" s="416"/>
      <c r="FSH763" s="417"/>
      <c r="FSI763" s="417"/>
      <c r="FSJ763" s="417"/>
      <c r="FSK763" s="417"/>
      <c r="FSL763" s="417"/>
      <c r="FSM763" s="417"/>
      <c r="FSN763" s="417"/>
      <c r="FSO763" s="417"/>
      <c r="FSP763" s="417"/>
      <c r="FSQ763" s="417"/>
      <c r="FSR763" s="417"/>
      <c r="FSS763" s="417"/>
      <c r="FST763" s="417"/>
      <c r="FSU763" s="417"/>
      <c r="FSV763" s="417"/>
      <c r="FSW763" s="417"/>
      <c r="FSX763" s="417"/>
      <c r="FSY763" s="417"/>
      <c r="FSZ763" s="417"/>
      <c r="FTA763" s="417"/>
      <c r="FTB763" s="417"/>
      <c r="FTC763" s="417"/>
      <c r="FTD763" s="417"/>
      <c r="FTE763" s="417"/>
      <c r="FTF763" s="418"/>
      <c r="FTG763" s="418"/>
      <c r="FTH763" s="418"/>
      <c r="FTI763" s="418"/>
      <c r="FTJ763" s="418"/>
      <c r="FTK763" s="417"/>
      <c r="FTL763" s="417"/>
      <c r="FTM763" s="418"/>
      <c r="FTN763" s="418"/>
      <c r="FTO763" s="417"/>
      <c r="FTP763" s="417"/>
      <c r="FTQ763" s="418"/>
      <c r="FTR763" s="418"/>
      <c r="FTS763" s="417"/>
      <c r="FTT763" s="417"/>
      <c r="FTU763" s="417"/>
      <c r="FTV763" s="417"/>
      <c r="FTW763" s="417"/>
      <c r="FTX763" s="417"/>
      <c r="FTY763" s="417"/>
      <c r="FTZ763" s="418"/>
      <c r="FUA763" s="418"/>
      <c r="FUB763" s="417"/>
      <c r="FUC763" s="417"/>
      <c r="FUD763" s="418"/>
      <c r="FUE763" s="418"/>
      <c r="FUF763" s="417"/>
      <c r="FUG763" s="417"/>
      <c r="FUH763" s="417"/>
      <c r="FUI763" s="417"/>
      <c r="FUJ763" s="417"/>
      <c r="FUK763" s="411"/>
      <c r="FUL763" s="443"/>
      <c r="FUM763" s="417"/>
      <c r="FUN763" s="417"/>
      <c r="FUO763" s="417"/>
      <c r="FUP763" s="417"/>
      <c r="FUQ763" s="417"/>
      <c r="FUR763" s="417"/>
      <c r="FUS763" s="417"/>
      <c r="FUT763" s="416"/>
      <c r="FUU763" s="416"/>
      <c r="FUV763" s="416"/>
      <c r="FUW763" s="416"/>
      <c r="FUX763" s="416"/>
      <c r="FUY763" s="416"/>
      <c r="FUZ763" s="416"/>
      <c r="FVA763" s="416"/>
      <c r="FVB763" s="416"/>
      <c r="FVC763" s="416"/>
      <c r="FVD763" s="416"/>
      <c r="FVE763" s="416"/>
      <c r="FVF763" s="416"/>
      <c r="FVG763" s="416"/>
      <c r="FVH763" s="416"/>
      <c r="FVI763" s="416"/>
      <c r="FVJ763" s="416"/>
      <c r="FVK763" s="416"/>
      <c r="FVL763" s="416"/>
      <c r="FVM763" s="416"/>
      <c r="FVN763" s="416"/>
      <c r="FVO763" s="416"/>
      <c r="FVP763" s="416"/>
      <c r="FVQ763" s="416"/>
      <c r="FVR763" s="416"/>
      <c r="FVS763" s="416"/>
      <c r="FVT763" s="416"/>
      <c r="FVU763" s="416"/>
      <c r="FVV763" s="416"/>
      <c r="FVW763" s="416"/>
      <c r="FVX763" s="416"/>
      <c r="FVY763" s="416"/>
      <c r="FVZ763" s="416"/>
      <c r="FWA763" s="416"/>
      <c r="FWB763" s="416"/>
      <c r="FWC763" s="416"/>
      <c r="FWD763" s="416"/>
      <c r="FWE763" s="416"/>
      <c r="FWF763" s="416"/>
      <c r="FWG763" s="416"/>
      <c r="FWH763" s="416"/>
      <c r="FWI763" s="416"/>
      <c r="FWJ763" s="416"/>
      <c r="FWK763" s="416"/>
      <c r="FWL763" s="417"/>
      <c r="FWM763" s="417"/>
      <c r="FWN763" s="417"/>
      <c r="FWO763" s="417"/>
      <c r="FWP763" s="417"/>
      <c r="FWQ763" s="417"/>
      <c r="FWR763" s="417"/>
      <c r="FWS763" s="417"/>
      <c r="FWT763" s="417"/>
      <c r="FWU763" s="417"/>
      <c r="FWV763" s="417"/>
      <c r="FWW763" s="417"/>
      <c r="FWX763" s="417"/>
      <c r="FWY763" s="417"/>
      <c r="FWZ763" s="417"/>
      <c r="FXA763" s="417"/>
      <c r="FXB763" s="417"/>
      <c r="FXC763" s="417"/>
      <c r="FXD763" s="417"/>
      <c r="FXE763" s="417"/>
      <c r="FXF763" s="417"/>
      <c r="FXG763" s="417"/>
      <c r="FXH763" s="417"/>
      <c r="FXI763" s="417"/>
      <c r="FXJ763" s="418"/>
      <c r="FXK763" s="418"/>
      <c r="FXL763" s="418"/>
      <c r="FXM763" s="418"/>
      <c r="FXN763" s="418"/>
      <c r="FXO763" s="417"/>
      <c r="FXP763" s="417"/>
      <c r="FXQ763" s="418"/>
      <c r="FXR763" s="418"/>
      <c r="FXS763" s="417"/>
      <c r="FXT763" s="417"/>
      <c r="FXU763" s="418"/>
      <c r="FXV763" s="418"/>
      <c r="FXW763" s="417"/>
      <c r="FXX763" s="417"/>
      <c r="FXY763" s="417"/>
      <c r="FXZ763" s="417"/>
      <c r="FYA763" s="417"/>
      <c r="FYB763" s="417"/>
      <c r="FYC763" s="417"/>
      <c r="FYD763" s="418"/>
      <c r="FYE763" s="418"/>
      <c r="FYF763" s="417"/>
      <c r="FYG763" s="417"/>
      <c r="FYH763" s="418"/>
      <c r="FYI763" s="418"/>
      <c r="FYJ763" s="417"/>
      <c r="FYK763" s="417"/>
      <c r="FYL763" s="417"/>
      <c r="FYM763" s="417"/>
      <c r="FYN763" s="417"/>
      <c r="FYO763" s="411"/>
      <c r="FYP763" s="443"/>
      <c r="FYQ763" s="417"/>
      <c r="FYR763" s="417"/>
      <c r="FYS763" s="417"/>
      <c r="FYT763" s="417"/>
      <c r="FYU763" s="417"/>
      <c r="FYV763" s="417"/>
      <c r="FYW763" s="417"/>
      <c r="FYX763" s="416"/>
      <c r="FYY763" s="416"/>
      <c r="FYZ763" s="416"/>
      <c r="FZA763" s="416"/>
      <c r="FZB763" s="416"/>
      <c r="FZC763" s="416"/>
      <c r="FZD763" s="416"/>
      <c r="FZE763" s="416"/>
      <c r="FZF763" s="416"/>
      <c r="FZG763" s="416"/>
      <c r="FZH763" s="416"/>
      <c r="FZI763" s="416"/>
      <c r="FZJ763" s="416"/>
      <c r="FZK763" s="416"/>
      <c r="FZL763" s="416"/>
      <c r="FZM763" s="416"/>
      <c r="FZN763" s="416"/>
      <c r="FZO763" s="416"/>
      <c r="FZP763" s="416"/>
      <c r="FZQ763" s="416"/>
      <c r="FZR763" s="416"/>
      <c r="FZS763" s="416"/>
      <c r="FZT763" s="416"/>
      <c r="FZU763" s="416"/>
      <c r="FZV763" s="416"/>
      <c r="FZW763" s="416"/>
      <c r="FZX763" s="416"/>
      <c r="FZY763" s="416"/>
      <c r="FZZ763" s="416"/>
      <c r="GAA763" s="416"/>
      <c r="GAB763" s="416"/>
      <c r="GAC763" s="416"/>
      <c r="GAD763" s="416"/>
      <c r="GAE763" s="416"/>
      <c r="GAF763" s="416"/>
      <c r="GAG763" s="416"/>
      <c r="GAH763" s="416"/>
      <c r="GAI763" s="416"/>
      <c r="GAJ763" s="416"/>
      <c r="GAK763" s="416"/>
      <c r="GAL763" s="416"/>
      <c r="GAM763" s="416"/>
      <c r="GAN763" s="416"/>
      <c r="GAO763" s="416"/>
      <c r="GAP763" s="417"/>
      <c r="GAQ763" s="417"/>
      <c r="GAR763" s="417"/>
      <c r="GAS763" s="417"/>
      <c r="GAT763" s="417"/>
      <c r="GAU763" s="417"/>
      <c r="GAV763" s="417"/>
      <c r="GAW763" s="417"/>
      <c r="GAX763" s="417"/>
      <c r="GAY763" s="417"/>
      <c r="GAZ763" s="417"/>
      <c r="GBA763" s="417"/>
      <c r="GBB763" s="417"/>
      <c r="GBC763" s="417"/>
      <c r="GBD763" s="417"/>
      <c r="GBE763" s="417"/>
      <c r="GBF763" s="417"/>
      <c r="GBG763" s="417"/>
      <c r="GBH763" s="417"/>
      <c r="GBI763" s="417"/>
      <c r="GBJ763" s="417"/>
      <c r="GBK763" s="417"/>
      <c r="GBL763" s="417"/>
      <c r="GBM763" s="417"/>
      <c r="GBN763" s="418"/>
      <c r="GBO763" s="418"/>
      <c r="GBP763" s="418"/>
      <c r="GBQ763" s="418"/>
      <c r="GBR763" s="418"/>
      <c r="GBS763" s="417"/>
      <c r="GBT763" s="417"/>
      <c r="GBU763" s="418"/>
      <c r="GBV763" s="418"/>
      <c r="GBW763" s="417"/>
      <c r="GBX763" s="417"/>
      <c r="GBY763" s="418"/>
      <c r="GBZ763" s="418"/>
      <c r="GCA763" s="417"/>
      <c r="GCB763" s="417"/>
      <c r="GCC763" s="417"/>
      <c r="GCD763" s="417"/>
      <c r="GCE763" s="417"/>
      <c r="GCF763" s="417"/>
      <c r="GCG763" s="417"/>
      <c r="GCH763" s="418"/>
      <c r="GCI763" s="418"/>
      <c r="GCJ763" s="417"/>
      <c r="GCK763" s="417"/>
      <c r="GCL763" s="418"/>
      <c r="GCM763" s="418"/>
      <c r="GCN763" s="417"/>
      <c r="GCO763" s="417"/>
      <c r="GCP763" s="417"/>
      <c r="GCQ763" s="417"/>
      <c r="GCR763" s="417"/>
      <c r="GCS763" s="411"/>
      <c r="GCT763" s="443"/>
      <c r="GCU763" s="417"/>
      <c r="GCV763" s="417"/>
      <c r="GCW763" s="417"/>
      <c r="GCX763" s="417"/>
      <c r="GCY763" s="417"/>
      <c r="GCZ763" s="417"/>
      <c r="GDA763" s="417"/>
      <c r="GDB763" s="416"/>
      <c r="GDC763" s="416"/>
      <c r="GDD763" s="416"/>
      <c r="GDE763" s="416"/>
      <c r="GDF763" s="416"/>
      <c r="GDG763" s="416"/>
      <c r="GDH763" s="416"/>
      <c r="GDI763" s="416"/>
      <c r="GDJ763" s="416"/>
      <c r="GDK763" s="416"/>
      <c r="GDL763" s="416"/>
      <c r="GDM763" s="416"/>
      <c r="GDN763" s="416"/>
      <c r="GDO763" s="416"/>
      <c r="GDP763" s="416"/>
      <c r="GDQ763" s="416"/>
      <c r="GDR763" s="416"/>
      <c r="GDS763" s="416"/>
      <c r="GDT763" s="416"/>
      <c r="GDU763" s="416"/>
      <c r="GDV763" s="416"/>
      <c r="GDW763" s="416"/>
      <c r="GDX763" s="416"/>
      <c r="GDY763" s="416"/>
      <c r="GDZ763" s="416"/>
      <c r="GEA763" s="416"/>
      <c r="GEB763" s="416"/>
      <c r="GEC763" s="416"/>
      <c r="GED763" s="416"/>
      <c r="GEE763" s="416"/>
      <c r="GEF763" s="416"/>
      <c r="GEG763" s="416"/>
      <c r="GEH763" s="416"/>
      <c r="GEI763" s="416"/>
      <c r="GEJ763" s="416"/>
      <c r="GEK763" s="416"/>
      <c r="GEL763" s="416"/>
      <c r="GEM763" s="416"/>
      <c r="GEN763" s="416"/>
      <c r="GEO763" s="416"/>
      <c r="GEP763" s="416"/>
      <c r="GEQ763" s="416"/>
      <c r="GER763" s="416"/>
      <c r="GES763" s="416"/>
      <c r="GET763" s="417"/>
      <c r="GEU763" s="417"/>
      <c r="GEV763" s="417"/>
      <c r="GEW763" s="417"/>
      <c r="GEX763" s="417"/>
      <c r="GEY763" s="417"/>
      <c r="GEZ763" s="417"/>
      <c r="GFA763" s="417"/>
      <c r="GFB763" s="417"/>
      <c r="GFC763" s="417"/>
      <c r="GFD763" s="417"/>
      <c r="GFE763" s="417"/>
      <c r="GFF763" s="417"/>
      <c r="GFG763" s="417"/>
      <c r="GFH763" s="417"/>
      <c r="GFI763" s="417"/>
      <c r="GFJ763" s="417"/>
      <c r="GFK763" s="417"/>
      <c r="GFL763" s="417"/>
      <c r="GFM763" s="417"/>
      <c r="GFN763" s="417"/>
      <c r="GFO763" s="417"/>
      <c r="GFP763" s="417"/>
      <c r="GFQ763" s="417"/>
      <c r="GFR763" s="418"/>
      <c r="GFS763" s="418"/>
      <c r="GFT763" s="418"/>
      <c r="GFU763" s="418"/>
      <c r="GFV763" s="418"/>
      <c r="GFW763" s="417"/>
      <c r="GFX763" s="417"/>
      <c r="GFY763" s="418"/>
      <c r="GFZ763" s="418"/>
      <c r="GGA763" s="417"/>
      <c r="GGB763" s="417"/>
      <c r="GGC763" s="418"/>
      <c r="GGD763" s="418"/>
      <c r="GGE763" s="417"/>
      <c r="GGF763" s="417"/>
      <c r="GGG763" s="417"/>
      <c r="GGH763" s="417"/>
      <c r="GGI763" s="417"/>
      <c r="GGJ763" s="417"/>
      <c r="GGK763" s="417"/>
      <c r="GGL763" s="418"/>
      <c r="GGM763" s="418"/>
      <c r="GGN763" s="417"/>
      <c r="GGO763" s="417"/>
      <c r="GGP763" s="418"/>
      <c r="GGQ763" s="418"/>
      <c r="GGR763" s="417"/>
      <c r="GGS763" s="417"/>
      <c r="GGT763" s="417"/>
      <c r="GGU763" s="417"/>
      <c r="GGV763" s="417"/>
      <c r="GGW763" s="411"/>
      <c r="GGX763" s="443"/>
      <c r="GGY763" s="417"/>
      <c r="GGZ763" s="417"/>
      <c r="GHA763" s="417"/>
      <c r="GHB763" s="417"/>
      <c r="GHC763" s="417"/>
      <c r="GHD763" s="417"/>
      <c r="GHE763" s="417"/>
      <c r="GHF763" s="416"/>
      <c r="GHG763" s="416"/>
      <c r="GHH763" s="416"/>
      <c r="GHI763" s="416"/>
      <c r="GHJ763" s="416"/>
      <c r="GHK763" s="416"/>
      <c r="GHL763" s="416"/>
      <c r="GHM763" s="416"/>
      <c r="GHN763" s="416"/>
      <c r="GHO763" s="416"/>
      <c r="GHP763" s="416"/>
      <c r="GHQ763" s="416"/>
      <c r="GHR763" s="416"/>
      <c r="GHS763" s="416"/>
      <c r="GHT763" s="416"/>
      <c r="GHU763" s="416"/>
      <c r="GHV763" s="416"/>
      <c r="GHW763" s="416"/>
      <c r="GHX763" s="416"/>
      <c r="GHY763" s="416"/>
      <c r="GHZ763" s="416"/>
      <c r="GIA763" s="416"/>
      <c r="GIB763" s="416"/>
      <c r="GIC763" s="416"/>
      <c r="GID763" s="416"/>
      <c r="GIE763" s="416"/>
      <c r="GIF763" s="416"/>
      <c r="GIG763" s="416"/>
      <c r="GIH763" s="416"/>
      <c r="GII763" s="416"/>
      <c r="GIJ763" s="416"/>
      <c r="GIK763" s="416"/>
      <c r="GIL763" s="416"/>
      <c r="GIM763" s="416"/>
      <c r="GIN763" s="416"/>
      <c r="GIO763" s="416"/>
      <c r="GIP763" s="416"/>
      <c r="GIQ763" s="416"/>
      <c r="GIR763" s="416"/>
      <c r="GIS763" s="416"/>
      <c r="GIT763" s="416"/>
      <c r="GIU763" s="416"/>
      <c r="GIV763" s="416"/>
      <c r="GIW763" s="416"/>
      <c r="GIX763" s="417"/>
      <c r="GIY763" s="417"/>
      <c r="GIZ763" s="417"/>
      <c r="GJA763" s="417"/>
      <c r="GJB763" s="417"/>
      <c r="GJC763" s="417"/>
      <c r="GJD763" s="417"/>
      <c r="GJE763" s="417"/>
      <c r="GJF763" s="417"/>
      <c r="GJG763" s="417"/>
      <c r="GJH763" s="417"/>
      <c r="GJI763" s="417"/>
      <c r="GJJ763" s="417"/>
      <c r="GJK763" s="417"/>
      <c r="GJL763" s="417"/>
      <c r="GJM763" s="417"/>
      <c r="GJN763" s="417"/>
      <c r="GJO763" s="417"/>
      <c r="GJP763" s="417"/>
      <c r="GJQ763" s="417"/>
      <c r="GJR763" s="417"/>
      <c r="GJS763" s="417"/>
      <c r="GJT763" s="417"/>
      <c r="GJU763" s="417"/>
      <c r="GJV763" s="418"/>
      <c r="GJW763" s="418"/>
      <c r="GJX763" s="418"/>
      <c r="GJY763" s="418"/>
      <c r="GJZ763" s="418"/>
      <c r="GKA763" s="417"/>
      <c r="GKB763" s="417"/>
      <c r="GKC763" s="418"/>
      <c r="GKD763" s="418"/>
      <c r="GKE763" s="417"/>
      <c r="GKF763" s="417"/>
      <c r="GKG763" s="418"/>
      <c r="GKH763" s="418"/>
      <c r="GKI763" s="417"/>
      <c r="GKJ763" s="417"/>
      <c r="GKK763" s="417"/>
      <c r="GKL763" s="417"/>
      <c r="GKM763" s="417"/>
      <c r="GKN763" s="417"/>
      <c r="GKO763" s="417"/>
      <c r="GKP763" s="418"/>
      <c r="GKQ763" s="418"/>
      <c r="GKR763" s="417"/>
      <c r="GKS763" s="417"/>
      <c r="GKT763" s="418"/>
      <c r="GKU763" s="418"/>
      <c r="GKV763" s="417"/>
      <c r="GKW763" s="417"/>
      <c r="GKX763" s="417"/>
      <c r="GKY763" s="417"/>
      <c r="GKZ763" s="417"/>
      <c r="GLA763" s="411"/>
      <c r="GLB763" s="443"/>
      <c r="GLC763" s="417"/>
      <c r="GLD763" s="417"/>
      <c r="GLE763" s="417"/>
      <c r="GLF763" s="417"/>
      <c r="GLG763" s="417"/>
      <c r="GLH763" s="417"/>
      <c r="GLI763" s="417"/>
      <c r="GLJ763" s="416"/>
      <c r="GLK763" s="416"/>
      <c r="GLL763" s="416"/>
      <c r="GLM763" s="416"/>
      <c r="GLN763" s="416"/>
      <c r="GLO763" s="416"/>
      <c r="GLP763" s="416"/>
      <c r="GLQ763" s="416"/>
      <c r="GLR763" s="416"/>
      <c r="GLS763" s="416"/>
      <c r="GLT763" s="416"/>
      <c r="GLU763" s="416"/>
      <c r="GLV763" s="416"/>
      <c r="GLW763" s="416"/>
      <c r="GLX763" s="416"/>
      <c r="GLY763" s="416"/>
      <c r="GLZ763" s="416"/>
      <c r="GMA763" s="416"/>
      <c r="GMB763" s="416"/>
      <c r="GMC763" s="416"/>
      <c r="GMD763" s="416"/>
      <c r="GME763" s="416"/>
      <c r="GMF763" s="416"/>
      <c r="GMG763" s="416"/>
      <c r="GMH763" s="416"/>
      <c r="GMI763" s="416"/>
      <c r="GMJ763" s="416"/>
      <c r="GMK763" s="416"/>
      <c r="GML763" s="416"/>
      <c r="GMM763" s="416"/>
      <c r="GMN763" s="416"/>
      <c r="GMO763" s="416"/>
      <c r="GMP763" s="416"/>
      <c r="GMQ763" s="416"/>
      <c r="GMR763" s="416"/>
      <c r="GMS763" s="416"/>
      <c r="GMT763" s="416"/>
      <c r="GMU763" s="416"/>
      <c r="GMV763" s="416"/>
      <c r="GMW763" s="416"/>
      <c r="GMX763" s="416"/>
      <c r="GMY763" s="416"/>
      <c r="GMZ763" s="416"/>
      <c r="GNA763" s="416"/>
      <c r="GNB763" s="417"/>
      <c r="GNC763" s="417"/>
      <c r="GND763" s="417"/>
      <c r="GNE763" s="417"/>
      <c r="GNF763" s="417"/>
      <c r="GNG763" s="417"/>
      <c r="GNH763" s="417"/>
      <c r="GNI763" s="417"/>
      <c r="GNJ763" s="417"/>
      <c r="GNK763" s="417"/>
      <c r="GNL763" s="417"/>
      <c r="GNM763" s="417"/>
      <c r="GNN763" s="417"/>
      <c r="GNO763" s="417"/>
      <c r="GNP763" s="417"/>
      <c r="GNQ763" s="417"/>
      <c r="GNR763" s="417"/>
      <c r="GNS763" s="417"/>
      <c r="GNT763" s="417"/>
      <c r="GNU763" s="417"/>
      <c r="GNV763" s="417"/>
      <c r="GNW763" s="417"/>
      <c r="GNX763" s="417"/>
      <c r="GNY763" s="417"/>
      <c r="GNZ763" s="418"/>
      <c r="GOA763" s="418"/>
      <c r="GOB763" s="418"/>
      <c r="GOC763" s="418"/>
      <c r="GOD763" s="418"/>
      <c r="GOE763" s="417"/>
      <c r="GOF763" s="417"/>
      <c r="GOG763" s="418"/>
      <c r="GOH763" s="418"/>
      <c r="GOI763" s="417"/>
      <c r="GOJ763" s="417"/>
      <c r="GOK763" s="418"/>
      <c r="GOL763" s="418"/>
      <c r="GOM763" s="417"/>
      <c r="GON763" s="417"/>
      <c r="GOO763" s="417"/>
      <c r="GOP763" s="417"/>
      <c r="GOQ763" s="417"/>
      <c r="GOR763" s="417"/>
      <c r="GOS763" s="417"/>
      <c r="GOT763" s="418"/>
      <c r="GOU763" s="418"/>
      <c r="GOV763" s="417"/>
      <c r="GOW763" s="417"/>
      <c r="GOX763" s="418"/>
      <c r="GOY763" s="418"/>
      <c r="GOZ763" s="417"/>
      <c r="GPA763" s="417"/>
      <c r="GPB763" s="417"/>
      <c r="GPC763" s="417"/>
      <c r="GPD763" s="417"/>
      <c r="GPE763" s="411"/>
      <c r="GPF763" s="443"/>
      <c r="GPG763" s="417"/>
      <c r="GPH763" s="417"/>
      <c r="GPI763" s="417"/>
      <c r="GPJ763" s="417"/>
      <c r="GPK763" s="417"/>
      <c r="GPL763" s="417"/>
      <c r="GPM763" s="417"/>
      <c r="GPN763" s="416"/>
      <c r="GPO763" s="416"/>
      <c r="GPP763" s="416"/>
      <c r="GPQ763" s="416"/>
      <c r="GPR763" s="416"/>
      <c r="GPS763" s="416"/>
      <c r="GPT763" s="416"/>
      <c r="GPU763" s="416"/>
      <c r="GPV763" s="416"/>
      <c r="GPW763" s="416"/>
      <c r="GPX763" s="416"/>
      <c r="GPY763" s="416"/>
      <c r="GPZ763" s="416"/>
      <c r="GQA763" s="416"/>
      <c r="GQB763" s="416"/>
      <c r="GQC763" s="416"/>
      <c r="GQD763" s="416"/>
      <c r="GQE763" s="416"/>
      <c r="GQF763" s="416"/>
      <c r="GQG763" s="416"/>
      <c r="GQH763" s="416"/>
      <c r="GQI763" s="416"/>
      <c r="GQJ763" s="416"/>
      <c r="GQK763" s="416"/>
      <c r="GQL763" s="416"/>
      <c r="GQM763" s="416"/>
      <c r="GQN763" s="416"/>
      <c r="GQO763" s="416"/>
      <c r="GQP763" s="416"/>
      <c r="GQQ763" s="416"/>
      <c r="GQR763" s="416"/>
      <c r="GQS763" s="416"/>
      <c r="GQT763" s="416"/>
      <c r="GQU763" s="416"/>
      <c r="GQV763" s="416"/>
      <c r="GQW763" s="416"/>
      <c r="GQX763" s="416"/>
      <c r="GQY763" s="416"/>
      <c r="GQZ763" s="416"/>
      <c r="GRA763" s="416"/>
      <c r="GRB763" s="416"/>
      <c r="GRC763" s="416"/>
      <c r="GRD763" s="416"/>
      <c r="GRE763" s="416"/>
      <c r="GRF763" s="417"/>
      <c r="GRG763" s="417"/>
      <c r="GRH763" s="417"/>
      <c r="GRI763" s="417"/>
      <c r="GRJ763" s="417"/>
      <c r="GRK763" s="417"/>
      <c r="GRL763" s="417"/>
      <c r="GRM763" s="417"/>
      <c r="GRN763" s="417"/>
      <c r="GRO763" s="417"/>
      <c r="GRP763" s="417"/>
      <c r="GRQ763" s="417"/>
      <c r="GRR763" s="417"/>
      <c r="GRS763" s="417"/>
      <c r="GRT763" s="417"/>
      <c r="GRU763" s="417"/>
      <c r="GRV763" s="417"/>
      <c r="GRW763" s="417"/>
      <c r="GRX763" s="417"/>
      <c r="GRY763" s="417"/>
      <c r="GRZ763" s="417"/>
      <c r="GSA763" s="417"/>
      <c r="GSB763" s="417"/>
      <c r="GSC763" s="417"/>
      <c r="GSD763" s="418"/>
      <c r="GSE763" s="418"/>
      <c r="GSF763" s="418"/>
      <c r="GSG763" s="418"/>
      <c r="GSH763" s="418"/>
      <c r="GSI763" s="417"/>
      <c r="GSJ763" s="417"/>
      <c r="GSK763" s="418"/>
      <c r="GSL763" s="418"/>
      <c r="GSM763" s="417"/>
      <c r="GSN763" s="417"/>
      <c r="GSO763" s="418"/>
      <c r="GSP763" s="418"/>
      <c r="GSQ763" s="417"/>
      <c r="GSR763" s="417"/>
      <c r="GSS763" s="417"/>
      <c r="GST763" s="417"/>
      <c r="GSU763" s="417"/>
      <c r="GSV763" s="417"/>
      <c r="GSW763" s="417"/>
      <c r="GSX763" s="418"/>
      <c r="GSY763" s="418"/>
      <c r="GSZ763" s="417"/>
      <c r="GTA763" s="417"/>
      <c r="GTB763" s="418"/>
      <c r="GTC763" s="418"/>
      <c r="GTD763" s="417"/>
      <c r="GTE763" s="417"/>
      <c r="GTF763" s="417"/>
      <c r="GTG763" s="417"/>
      <c r="GTH763" s="417"/>
      <c r="GTI763" s="411"/>
      <c r="GTJ763" s="443"/>
      <c r="GTK763" s="417"/>
      <c r="GTL763" s="417"/>
      <c r="GTM763" s="417"/>
      <c r="GTN763" s="417"/>
      <c r="GTO763" s="417"/>
      <c r="GTP763" s="417"/>
      <c r="GTQ763" s="417"/>
      <c r="GTR763" s="416"/>
      <c r="GTS763" s="416"/>
      <c r="GTT763" s="416"/>
      <c r="GTU763" s="416"/>
      <c r="GTV763" s="416"/>
      <c r="GTW763" s="416"/>
      <c r="GTX763" s="416"/>
      <c r="GTY763" s="416"/>
      <c r="GTZ763" s="416"/>
      <c r="GUA763" s="416"/>
      <c r="GUB763" s="416"/>
      <c r="GUC763" s="416"/>
      <c r="GUD763" s="416"/>
      <c r="GUE763" s="416"/>
      <c r="GUF763" s="416"/>
      <c r="GUG763" s="416"/>
      <c r="GUH763" s="416"/>
      <c r="GUI763" s="416"/>
      <c r="GUJ763" s="416"/>
      <c r="GUK763" s="416"/>
      <c r="GUL763" s="416"/>
      <c r="GUM763" s="416"/>
      <c r="GUN763" s="416"/>
      <c r="GUO763" s="416"/>
      <c r="GUP763" s="416"/>
      <c r="GUQ763" s="416"/>
      <c r="GUR763" s="416"/>
      <c r="GUS763" s="416"/>
      <c r="GUT763" s="416"/>
      <c r="GUU763" s="416"/>
      <c r="GUV763" s="416"/>
      <c r="GUW763" s="416"/>
      <c r="GUX763" s="416"/>
      <c r="GUY763" s="416"/>
      <c r="GUZ763" s="416"/>
      <c r="GVA763" s="416"/>
      <c r="GVB763" s="416"/>
      <c r="GVC763" s="416"/>
      <c r="GVD763" s="416"/>
      <c r="GVE763" s="416"/>
      <c r="GVF763" s="416"/>
      <c r="GVG763" s="416"/>
      <c r="GVH763" s="416"/>
      <c r="GVI763" s="416"/>
      <c r="GVJ763" s="417"/>
      <c r="GVK763" s="417"/>
      <c r="GVL763" s="417"/>
      <c r="GVM763" s="417"/>
      <c r="GVN763" s="417"/>
      <c r="GVO763" s="417"/>
      <c r="GVP763" s="417"/>
      <c r="GVQ763" s="417"/>
      <c r="GVR763" s="417"/>
      <c r="GVS763" s="417"/>
      <c r="GVT763" s="417"/>
      <c r="GVU763" s="417"/>
      <c r="GVV763" s="417"/>
      <c r="GVW763" s="417"/>
      <c r="GVX763" s="417"/>
      <c r="GVY763" s="417"/>
      <c r="GVZ763" s="417"/>
      <c r="GWA763" s="417"/>
      <c r="GWB763" s="417"/>
      <c r="GWC763" s="417"/>
      <c r="GWD763" s="417"/>
      <c r="GWE763" s="417"/>
      <c r="GWF763" s="417"/>
      <c r="GWG763" s="417"/>
      <c r="GWH763" s="418"/>
      <c r="GWI763" s="418"/>
      <c r="GWJ763" s="418"/>
      <c r="GWK763" s="418"/>
      <c r="GWL763" s="418"/>
      <c r="GWM763" s="417"/>
      <c r="GWN763" s="417"/>
      <c r="GWO763" s="418"/>
      <c r="GWP763" s="418"/>
      <c r="GWQ763" s="417"/>
      <c r="GWR763" s="417"/>
      <c r="GWS763" s="418"/>
      <c r="GWT763" s="418"/>
      <c r="GWU763" s="417"/>
      <c r="GWV763" s="417"/>
      <c r="GWW763" s="417"/>
      <c r="GWX763" s="417"/>
      <c r="GWY763" s="417"/>
      <c r="GWZ763" s="417"/>
      <c r="GXA763" s="417"/>
      <c r="GXB763" s="418"/>
      <c r="GXC763" s="418"/>
      <c r="GXD763" s="417"/>
      <c r="GXE763" s="417"/>
      <c r="GXF763" s="418"/>
      <c r="GXG763" s="418"/>
      <c r="GXH763" s="417"/>
      <c r="GXI763" s="417"/>
      <c r="GXJ763" s="417"/>
      <c r="GXK763" s="417"/>
      <c r="GXL763" s="417"/>
      <c r="GXM763" s="411"/>
      <c r="GXN763" s="443"/>
      <c r="GXO763" s="417"/>
      <c r="GXP763" s="417"/>
      <c r="GXQ763" s="417"/>
      <c r="GXR763" s="417"/>
      <c r="GXS763" s="417"/>
      <c r="GXT763" s="417"/>
      <c r="GXU763" s="417"/>
      <c r="GXV763" s="416"/>
      <c r="GXW763" s="416"/>
      <c r="GXX763" s="416"/>
      <c r="GXY763" s="416"/>
      <c r="GXZ763" s="416"/>
      <c r="GYA763" s="416"/>
      <c r="GYB763" s="416"/>
      <c r="GYC763" s="416"/>
      <c r="GYD763" s="416"/>
      <c r="GYE763" s="416"/>
      <c r="GYF763" s="416"/>
      <c r="GYG763" s="416"/>
      <c r="GYH763" s="416"/>
      <c r="GYI763" s="416"/>
      <c r="GYJ763" s="416"/>
      <c r="GYK763" s="416"/>
      <c r="GYL763" s="416"/>
      <c r="GYM763" s="416"/>
      <c r="GYN763" s="416"/>
      <c r="GYO763" s="416"/>
      <c r="GYP763" s="416"/>
      <c r="GYQ763" s="416"/>
      <c r="GYR763" s="416"/>
      <c r="GYS763" s="416"/>
      <c r="GYT763" s="416"/>
      <c r="GYU763" s="416"/>
      <c r="GYV763" s="416"/>
      <c r="GYW763" s="416"/>
      <c r="GYX763" s="416"/>
      <c r="GYY763" s="416"/>
      <c r="GYZ763" s="416"/>
      <c r="GZA763" s="416"/>
      <c r="GZB763" s="416"/>
      <c r="GZC763" s="416"/>
      <c r="GZD763" s="416"/>
      <c r="GZE763" s="416"/>
      <c r="GZF763" s="416"/>
      <c r="GZG763" s="416"/>
      <c r="GZH763" s="416"/>
      <c r="GZI763" s="416"/>
      <c r="GZJ763" s="416"/>
      <c r="GZK763" s="416"/>
      <c r="GZL763" s="416"/>
      <c r="GZM763" s="416"/>
      <c r="GZN763" s="417"/>
      <c r="GZO763" s="417"/>
      <c r="GZP763" s="417"/>
      <c r="GZQ763" s="417"/>
      <c r="GZR763" s="417"/>
      <c r="GZS763" s="417"/>
      <c r="GZT763" s="417"/>
      <c r="GZU763" s="417"/>
      <c r="GZV763" s="417"/>
      <c r="GZW763" s="417"/>
      <c r="GZX763" s="417"/>
      <c r="GZY763" s="417"/>
      <c r="GZZ763" s="417"/>
      <c r="HAA763" s="417"/>
      <c r="HAB763" s="417"/>
      <c r="HAC763" s="417"/>
      <c r="HAD763" s="417"/>
      <c r="HAE763" s="417"/>
      <c r="HAF763" s="417"/>
      <c r="HAG763" s="417"/>
      <c r="HAH763" s="417"/>
      <c r="HAI763" s="417"/>
      <c r="HAJ763" s="417"/>
      <c r="HAK763" s="417"/>
      <c r="HAL763" s="418"/>
      <c r="HAM763" s="418"/>
      <c r="HAN763" s="418"/>
      <c r="HAO763" s="418"/>
      <c r="HAP763" s="418"/>
      <c r="HAQ763" s="417"/>
      <c r="HAR763" s="417"/>
      <c r="HAS763" s="418"/>
      <c r="HAT763" s="418"/>
      <c r="HAU763" s="417"/>
      <c r="HAV763" s="417"/>
      <c r="HAW763" s="418"/>
      <c r="HAX763" s="418"/>
      <c r="HAY763" s="417"/>
      <c r="HAZ763" s="417"/>
      <c r="HBA763" s="417"/>
      <c r="HBB763" s="417"/>
      <c r="HBC763" s="417"/>
      <c r="HBD763" s="417"/>
      <c r="HBE763" s="417"/>
      <c r="HBF763" s="418"/>
      <c r="HBG763" s="418"/>
      <c r="HBH763" s="417"/>
      <c r="HBI763" s="417"/>
      <c r="HBJ763" s="418"/>
      <c r="HBK763" s="418"/>
      <c r="HBL763" s="417"/>
      <c r="HBM763" s="417"/>
      <c r="HBN763" s="417"/>
      <c r="HBO763" s="417"/>
      <c r="HBP763" s="417"/>
      <c r="HBQ763" s="411"/>
      <c r="HBR763" s="443"/>
      <c r="HBS763" s="417"/>
      <c r="HBT763" s="417"/>
      <c r="HBU763" s="417"/>
      <c r="HBV763" s="417"/>
      <c r="HBW763" s="417"/>
      <c r="HBX763" s="417"/>
      <c r="HBY763" s="417"/>
      <c r="HBZ763" s="416"/>
      <c r="HCA763" s="416"/>
      <c r="HCB763" s="416"/>
      <c r="HCC763" s="416"/>
      <c r="HCD763" s="416"/>
      <c r="HCE763" s="416"/>
      <c r="HCF763" s="416"/>
      <c r="HCG763" s="416"/>
      <c r="HCH763" s="416"/>
      <c r="HCI763" s="416"/>
      <c r="HCJ763" s="416"/>
      <c r="HCK763" s="416"/>
      <c r="HCL763" s="416"/>
      <c r="HCM763" s="416"/>
      <c r="HCN763" s="416"/>
      <c r="HCO763" s="416"/>
      <c r="HCP763" s="416"/>
      <c r="HCQ763" s="416"/>
      <c r="HCR763" s="416"/>
      <c r="HCS763" s="416"/>
      <c r="HCT763" s="416"/>
      <c r="HCU763" s="416"/>
      <c r="HCV763" s="416"/>
      <c r="HCW763" s="416"/>
      <c r="HCX763" s="416"/>
      <c r="HCY763" s="416"/>
      <c r="HCZ763" s="416"/>
      <c r="HDA763" s="416"/>
      <c r="HDB763" s="416"/>
      <c r="HDC763" s="416"/>
      <c r="HDD763" s="416"/>
      <c r="HDE763" s="416"/>
      <c r="HDF763" s="416"/>
      <c r="HDG763" s="416"/>
      <c r="HDH763" s="416"/>
      <c r="HDI763" s="416"/>
      <c r="HDJ763" s="416"/>
      <c r="HDK763" s="416"/>
      <c r="HDL763" s="416"/>
      <c r="HDM763" s="416"/>
      <c r="HDN763" s="416"/>
      <c r="HDO763" s="416"/>
      <c r="HDP763" s="416"/>
      <c r="HDQ763" s="416"/>
      <c r="HDR763" s="417"/>
      <c r="HDS763" s="417"/>
      <c r="HDT763" s="417"/>
      <c r="HDU763" s="417"/>
      <c r="HDV763" s="417"/>
      <c r="HDW763" s="417"/>
      <c r="HDX763" s="417"/>
      <c r="HDY763" s="417"/>
      <c r="HDZ763" s="417"/>
      <c r="HEA763" s="417"/>
      <c r="HEB763" s="417"/>
      <c r="HEC763" s="417"/>
      <c r="HED763" s="417"/>
      <c r="HEE763" s="417"/>
      <c r="HEF763" s="417"/>
      <c r="HEG763" s="417"/>
      <c r="HEH763" s="417"/>
      <c r="HEI763" s="417"/>
      <c r="HEJ763" s="417"/>
      <c r="HEK763" s="417"/>
      <c r="HEL763" s="417"/>
      <c r="HEM763" s="417"/>
      <c r="HEN763" s="417"/>
      <c r="HEO763" s="417"/>
      <c r="HEP763" s="418"/>
      <c r="HEQ763" s="418"/>
      <c r="HER763" s="418"/>
      <c r="HES763" s="418"/>
      <c r="HET763" s="418"/>
      <c r="HEU763" s="417"/>
      <c r="HEV763" s="417"/>
      <c r="HEW763" s="418"/>
      <c r="HEX763" s="418"/>
      <c r="HEY763" s="417"/>
      <c r="HEZ763" s="417"/>
      <c r="HFA763" s="418"/>
      <c r="HFB763" s="418"/>
      <c r="HFC763" s="417"/>
      <c r="HFD763" s="417"/>
      <c r="HFE763" s="417"/>
      <c r="HFF763" s="417"/>
      <c r="HFG763" s="417"/>
      <c r="HFH763" s="417"/>
      <c r="HFI763" s="417"/>
      <c r="HFJ763" s="418"/>
      <c r="HFK763" s="418"/>
      <c r="HFL763" s="417"/>
      <c r="HFM763" s="417"/>
      <c r="HFN763" s="418"/>
      <c r="HFO763" s="418"/>
      <c r="HFP763" s="417"/>
      <c r="HFQ763" s="417"/>
      <c r="HFR763" s="417"/>
      <c r="HFS763" s="417"/>
      <c r="HFT763" s="417"/>
      <c r="HFU763" s="411"/>
      <c r="HFV763" s="443"/>
      <c r="HFW763" s="417"/>
      <c r="HFX763" s="417"/>
      <c r="HFY763" s="417"/>
      <c r="HFZ763" s="417"/>
      <c r="HGA763" s="417"/>
      <c r="HGB763" s="417"/>
      <c r="HGC763" s="417"/>
      <c r="HGD763" s="416"/>
      <c r="HGE763" s="416"/>
      <c r="HGF763" s="416"/>
      <c r="HGG763" s="416"/>
      <c r="HGH763" s="416"/>
      <c r="HGI763" s="416"/>
      <c r="HGJ763" s="416"/>
      <c r="HGK763" s="416"/>
      <c r="HGL763" s="416"/>
      <c r="HGM763" s="416"/>
      <c r="HGN763" s="416"/>
      <c r="HGO763" s="416"/>
      <c r="HGP763" s="416"/>
      <c r="HGQ763" s="416"/>
      <c r="HGR763" s="416"/>
      <c r="HGS763" s="416"/>
      <c r="HGT763" s="416"/>
      <c r="HGU763" s="416"/>
      <c r="HGV763" s="416"/>
      <c r="HGW763" s="416"/>
      <c r="HGX763" s="416"/>
      <c r="HGY763" s="416"/>
      <c r="HGZ763" s="416"/>
      <c r="HHA763" s="416"/>
      <c r="HHB763" s="416"/>
      <c r="HHC763" s="416"/>
      <c r="HHD763" s="416"/>
      <c r="HHE763" s="416"/>
      <c r="HHF763" s="416"/>
      <c r="HHG763" s="416"/>
      <c r="HHH763" s="416"/>
      <c r="HHI763" s="416"/>
      <c r="HHJ763" s="416"/>
      <c r="HHK763" s="416"/>
      <c r="HHL763" s="416"/>
      <c r="HHM763" s="416"/>
      <c r="HHN763" s="416"/>
      <c r="HHO763" s="416"/>
      <c r="HHP763" s="416"/>
      <c r="HHQ763" s="416"/>
      <c r="HHR763" s="416"/>
      <c r="HHS763" s="416"/>
      <c r="HHT763" s="416"/>
      <c r="HHU763" s="416"/>
      <c r="HHV763" s="417"/>
      <c r="HHW763" s="417"/>
      <c r="HHX763" s="417"/>
      <c r="HHY763" s="417"/>
      <c r="HHZ763" s="417"/>
      <c r="HIA763" s="417"/>
      <c r="HIB763" s="417"/>
      <c r="HIC763" s="417"/>
      <c r="HID763" s="417"/>
      <c r="HIE763" s="417"/>
      <c r="HIF763" s="417"/>
      <c r="HIG763" s="417"/>
      <c r="HIH763" s="417"/>
      <c r="HII763" s="417"/>
      <c r="HIJ763" s="417"/>
      <c r="HIK763" s="417"/>
      <c r="HIL763" s="417"/>
      <c r="HIM763" s="417"/>
      <c r="HIN763" s="417"/>
      <c r="HIO763" s="417"/>
      <c r="HIP763" s="417"/>
      <c r="HIQ763" s="417"/>
      <c r="HIR763" s="417"/>
      <c r="HIS763" s="417"/>
      <c r="HIT763" s="418"/>
      <c r="HIU763" s="418"/>
      <c r="HIV763" s="418"/>
      <c r="HIW763" s="418"/>
      <c r="HIX763" s="418"/>
      <c r="HIY763" s="417"/>
      <c r="HIZ763" s="417"/>
      <c r="HJA763" s="418"/>
      <c r="HJB763" s="418"/>
      <c r="HJC763" s="417"/>
      <c r="HJD763" s="417"/>
      <c r="HJE763" s="418"/>
      <c r="HJF763" s="418"/>
      <c r="HJG763" s="417"/>
      <c r="HJH763" s="417"/>
      <c r="HJI763" s="417"/>
      <c r="HJJ763" s="417"/>
      <c r="HJK763" s="417"/>
      <c r="HJL763" s="417"/>
      <c r="HJM763" s="417"/>
      <c r="HJN763" s="418"/>
      <c r="HJO763" s="418"/>
      <c r="HJP763" s="417"/>
      <c r="HJQ763" s="417"/>
      <c r="HJR763" s="418"/>
      <c r="HJS763" s="418"/>
      <c r="HJT763" s="417"/>
      <c r="HJU763" s="417"/>
      <c r="HJV763" s="417"/>
      <c r="HJW763" s="417"/>
      <c r="HJX763" s="417"/>
      <c r="HJY763" s="411"/>
      <c r="HJZ763" s="443"/>
      <c r="HKA763" s="417"/>
      <c r="HKB763" s="417"/>
      <c r="HKC763" s="417"/>
      <c r="HKD763" s="417"/>
      <c r="HKE763" s="417"/>
      <c r="HKF763" s="417"/>
      <c r="HKG763" s="417"/>
      <c r="HKH763" s="416"/>
      <c r="HKI763" s="416"/>
      <c r="HKJ763" s="416"/>
      <c r="HKK763" s="416"/>
      <c r="HKL763" s="416"/>
      <c r="HKM763" s="416"/>
      <c r="HKN763" s="416"/>
      <c r="HKO763" s="416"/>
      <c r="HKP763" s="416"/>
      <c r="HKQ763" s="416"/>
      <c r="HKR763" s="416"/>
      <c r="HKS763" s="416"/>
      <c r="HKT763" s="416"/>
      <c r="HKU763" s="416"/>
      <c r="HKV763" s="416"/>
      <c r="HKW763" s="416"/>
      <c r="HKX763" s="416"/>
      <c r="HKY763" s="416"/>
      <c r="HKZ763" s="416"/>
      <c r="HLA763" s="416"/>
      <c r="HLB763" s="416"/>
      <c r="HLC763" s="416"/>
      <c r="HLD763" s="416"/>
      <c r="HLE763" s="416"/>
      <c r="HLF763" s="416"/>
      <c r="HLG763" s="416"/>
      <c r="HLH763" s="416"/>
      <c r="HLI763" s="416"/>
      <c r="HLJ763" s="416"/>
      <c r="HLK763" s="416"/>
      <c r="HLL763" s="416"/>
      <c r="HLM763" s="416"/>
      <c r="HLN763" s="416"/>
      <c r="HLO763" s="416"/>
      <c r="HLP763" s="416"/>
      <c r="HLQ763" s="416"/>
      <c r="HLR763" s="416"/>
      <c r="HLS763" s="416"/>
      <c r="HLT763" s="416"/>
      <c r="HLU763" s="416"/>
      <c r="HLV763" s="416"/>
      <c r="HLW763" s="416"/>
      <c r="HLX763" s="416"/>
      <c r="HLY763" s="416"/>
      <c r="HLZ763" s="417"/>
      <c r="HMA763" s="417"/>
      <c r="HMB763" s="417"/>
      <c r="HMC763" s="417"/>
      <c r="HMD763" s="417"/>
      <c r="HME763" s="417"/>
      <c r="HMF763" s="417"/>
      <c r="HMG763" s="417"/>
      <c r="HMH763" s="417"/>
      <c r="HMI763" s="417"/>
      <c r="HMJ763" s="417"/>
      <c r="HMK763" s="417"/>
      <c r="HML763" s="417"/>
      <c r="HMM763" s="417"/>
      <c r="HMN763" s="417"/>
      <c r="HMO763" s="417"/>
      <c r="HMP763" s="417"/>
      <c r="HMQ763" s="417"/>
      <c r="HMR763" s="417"/>
      <c r="HMS763" s="417"/>
      <c r="HMT763" s="417"/>
      <c r="HMU763" s="417"/>
      <c r="HMV763" s="417"/>
      <c r="HMW763" s="417"/>
      <c r="HMX763" s="418"/>
      <c r="HMY763" s="418"/>
      <c r="HMZ763" s="418"/>
      <c r="HNA763" s="418"/>
      <c r="HNB763" s="418"/>
      <c r="HNC763" s="417"/>
      <c r="HND763" s="417"/>
      <c r="HNE763" s="418"/>
      <c r="HNF763" s="418"/>
      <c r="HNG763" s="417"/>
      <c r="HNH763" s="417"/>
      <c r="HNI763" s="418"/>
      <c r="HNJ763" s="418"/>
      <c r="HNK763" s="417"/>
      <c r="HNL763" s="417"/>
      <c r="HNM763" s="417"/>
      <c r="HNN763" s="417"/>
      <c r="HNO763" s="417"/>
      <c r="HNP763" s="417"/>
      <c r="HNQ763" s="417"/>
      <c r="HNR763" s="418"/>
      <c r="HNS763" s="418"/>
      <c r="HNT763" s="417"/>
      <c r="HNU763" s="417"/>
      <c r="HNV763" s="418"/>
      <c r="HNW763" s="418"/>
      <c r="HNX763" s="417"/>
      <c r="HNY763" s="417"/>
      <c r="HNZ763" s="417"/>
      <c r="HOA763" s="417"/>
      <c r="HOB763" s="417"/>
      <c r="HOC763" s="411"/>
      <c r="HOD763" s="443"/>
      <c r="HOE763" s="417"/>
      <c r="HOF763" s="417"/>
      <c r="HOG763" s="417"/>
      <c r="HOH763" s="417"/>
      <c r="HOI763" s="417"/>
      <c r="HOJ763" s="417"/>
      <c r="HOK763" s="417"/>
      <c r="HOL763" s="416"/>
      <c r="HOM763" s="416"/>
      <c r="HON763" s="416"/>
      <c r="HOO763" s="416"/>
      <c r="HOP763" s="416"/>
      <c r="HOQ763" s="416"/>
      <c r="HOR763" s="416"/>
      <c r="HOS763" s="416"/>
      <c r="HOT763" s="416"/>
      <c r="HOU763" s="416"/>
      <c r="HOV763" s="416"/>
      <c r="HOW763" s="416"/>
      <c r="HOX763" s="416"/>
      <c r="HOY763" s="416"/>
      <c r="HOZ763" s="416"/>
      <c r="HPA763" s="416"/>
      <c r="HPB763" s="416"/>
      <c r="HPC763" s="416"/>
      <c r="HPD763" s="416"/>
      <c r="HPE763" s="416"/>
      <c r="HPF763" s="416"/>
      <c r="HPG763" s="416"/>
      <c r="HPH763" s="416"/>
      <c r="HPI763" s="416"/>
      <c r="HPJ763" s="416"/>
      <c r="HPK763" s="416"/>
      <c r="HPL763" s="416"/>
      <c r="HPM763" s="416"/>
      <c r="HPN763" s="416"/>
      <c r="HPO763" s="416"/>
      <c r="HPP763" s="416"/>
      <c r="HPQ763" s="416"/>
      <c r="HPR763" s="416"/>
      <c r="HPS763" s="416"/>
      <c r="HPT763" s="416"/>
      <c r="HPU763" s="416"/>
      <c r="HPV763" s="416"/>
      <c r="HPW763" s="416"/>
      <c r="HPX763" s="416"/>
      <c r="HPY763" s="416"/>
      <c r="HPZ763" s="416"/>
      <c r="HQA763" s="416"/>
      <c r="HQB763" s="416"/>
      <c r="HQC763" s="416"/>
      <c r="HQD763" s="417"/>
      <c r="HQE763" s="417"/>
      <c r="HQF763" s="417"/>
      <c r="HQG763" s="417"/>
      <c r="HQH763" s="417"/>
      <c r="HQI763" s="417"/>
      <c r="HQJ763" s="417"/>
      <c r="HQK763" s="417"/>
      <c r="HQL763" s="417"/>
      <c r="HQM763" s="417"/>
      <c r="HQN763" s="417"/>
      <c r="HQO763" s="417"/>
      <c r="HQP763" s="417"/>
      <c r="HQQ763" s="417"/>
      <c r="HQR763" s="417"/>
      <c r="HQS763" s="417"/>
      <c r="HQT763" s="417"/>
      <c r="HQU763" s="417"/>
      <c r="HQV763" s="417"/>
      <c r="HQW763" s="417"/>
      <c r="HQX763" s="417"/>
      <c r="HQY763" s="417"/>
      <c r="HQZ763" s="417"/>
      <c r="HRA763" s="417"/>
      <c r="HRB763" s="418"/>
      <c r="HRC763" s="418"/>
      <c r="HRD763" s="418"/>
      <c r="HRE763" s="418"/>
      <c r="HRF763" s="418"/>
      <c r="HRG763" s="417"/>
      <c r="HRH763" s="417"/>
      <c r="HRI763" s="418"/>
      <c r="HRJ763" s="418"/>
      <c r="HRK763" s="417"/>
      <c r="HRL763" s="417"/>
      <c r="HRM763" s="418"/>
      <c r="HRN763" s="418"/>
      <c r="HRO763" s="417"/>
      <c r="HRP763" s="417"/>
      <c r="HRQ763" s="417"/>
      <c r="HRR763" s="417"/>
      <c r="HRS763" s="417"/>
      <c r="HRT763" s="417"/>
      <c r="HRU763" s="417"/>
      <c r="HRV763" s="418"/>
      <c r="HRW763" s="418"/>
      <c r="HRX763" s="417"/>
      <c r="HRY763" s="417"/>
      <c r="HRZ763" s="418"/>
      <c r="HSA763" s="418"/>
      <c r="HSB763" s="417"/>
      <c r="HSC763" s="417"/>
      <c r="HSD763" s="417"/>
      <c r="HSE763" s="417"/>
      <c r="HSF763" s="417"/>
      <c r="HSG763" s="411"/>
      <c r="HSH763" s="443"/>
      <c r="HSI763" s="417"/>
      <c r="HSJ763" s="417"/>
      <c r="HSK763" s="417"/>
      <c r="HSL763" s="417"/>
      <c r="HSM763" s="417"/>
      <c r="HSN763" s="417"/>
      <c r="HSO763" s="417"/>
      <c r="HSP763" s="416"/>
      <c r="HSQ763" s="416"/>
      <c r="HSR763" s="416"/>
      <c r="HSS763" s="416"/>
      <c r="HST763" s="416"/>
      <c r="HSU763" s="416"/>
      <c r="HSV763" s="416"/>
      <c r="HSW763" s="416"/>
      <c r="HSX763" s="416"/>
      <c r="HSY763" s="416"/>
      <c r="HSZ763" s="416"/>
      <c r="HTA763" s="416"/>
      <c r="HTB763" s="416"/>
      <c r="HTC763" s="416"/>
      <c r="HTD763" s="416"/>
      <c r="HTE763" s="416"/>
      <c r="HTF763" s="416"/>
      <c r="HTG763" s="416"/>
      <c r="HTH763" s="416"/>
      <c r="HTI763" s="416"/>
      <c r="HTJ763" s="416"/>
      <c r="HTK763" s="416"/>
      <c r="HTL763" s="416"/>
      <c r="HTM763" s="416"/>
      <c r="HTN763" s="416"/>
      <c r="HTO763" s="416"/>
      <c r="HTP763" s="416"/>
      <c r="HTQ763" s="416"/>
      <c r="HTR763" s="416"/>
      <c r="HTS763" s="416"/>
      <c r="HTT763" s="416"/>
      <c r="HTU763" s="416"/>
      <c r="HTV763" s="416"/>
      <c r="HTW763" s="416"/>
      <c r="HTX763" s="416"/>
      <c r="HTY763" s="416"/>
      <c r="HTZ763" s="416"/>
      <c r="HUA763" s="416"/>
      <c r="HUB763" s="416"/>
      <c r="HUC763" s="416"/>
      <c r="HUD763" s="416"/>
      <c r="HUE763" s="416"/>
      <c r="HUF763" s="416"/>
      <c r="HUG763" s="416"/>
      <c r="HUH763" s="417"/>
      <c r="HUI763" s="417"/>
      <c r="HUJ763" s="417"/>
      <c r="HUK763" s="417"/>
      <c r="HUL763" s="417"/>
      <c r="HUM763" s="417"/>
      <c r="HUN763" s="417"/>
      <c r="HUO763" s="417"/>
      <c r="HUP763" s="417"/>
      <c r="HUQ763" s="417"/>
      <c r="HUR763" s="417"/>
      <c r="HUS763" s="417"/>
      <c r="HUT763" s="417"/>
      <c r="HUU763" s="417"/>
      <c r="HUV763" s="417"/>
      <c r="HUW763" s="417"/>
      <c r="HUX763" s="417"/>
      <c r="HUY763" s="417"/>
      <c r="HUZ763" s="417"/>
      <c r="HVA763" s="417"/>
      <c r="HVB763" s="417"/>
      <c r="HVC763" s="417"/>
      <c r="HVD763" s="417"/>
      <c r="HVE763" s="417"/>
      <c r="HVF763" s="418"/>
      <c r="HVG763" s="418"/>
      <c r="HVH763" s="418"/>
      <c r="HVI763" s="418"/>
      <c r="HVJ763" s="418"/>
      <c r="HVK763" s="417"/>
      <c r="HVL763" s="417"/>
      <c r="HVM763" s="418"/>
      <c r="HVN763" s="418"/>
      <c r="HVO763" s="417"/>
      <c r="HVP763" s="417"/>
      <c r="HVQ763" s="418"/>
      <c r="HVR763" s="418"/>
      <c r="HVS763" s="417"/>
      <c r="HVT763" s="417"/>
      <c r="HVU763" s="417"/>
      <c r="HVV763" s="417"/>
      <c r="HVW763" s="417"/>
      <c r="HVX763" s="417"/>
      <c r="HVY763" s="417"/>
      <c r="HVZ763" s="418"/>
      <c r="HWA763" s="418"/>
      <c r="HWB763" s="417"/>
      <c r="HWC763" s="417"/>
      <c r="HWD763" s="418"/>
      <c r="HWE763" s="418"/>
      <c r="HWF763" s="417"/>
      <c r="HWG763" s="417"/>
      <c r="HWH763" s="417"/>
      <c r="HWI763" s="417"/>
      <c r="HWJ763" s="417"/>
      <c r="HWK763" s="411"/>
      <c r="HWL763" s="443"/>
      <c r="HWM763" s="417"/>
      <c r="HWN763" s="417"/>
      <c r="HWO763" s="417"/>
      <c r="HWP763" s="417"/>
      <c r="HWQ763" s="417"/>
      <c r="HWR763" s="417"/>
      <c r="HWS763" s="417"/>
      <c r="HWT763" s="416"/>
      <c r="HWU763" s="416"/>
      <c r="HWV763" s="416"/>
      <c r="HWW763" s="416"/>
      <c r="HWX763" s="416"/>
      <c r="HWY763" s="416"/>
      <c r="HWZ763" s="416"/>
      <c r="HXA763" s="416"/>
      <c r="HXB763" s="416"/>
      <c r="HXC763" s="416"/>
      <c r="HXD763" s="416"/>
      <c r="HXE763" s="416"/>
      <c r="HXF763" s="416"/>
      <c r="HXG763" s="416"/>
      <c r="HXH763" s="416"/>
      <c r="HXI763" s="416"/>
      <c r="HXJ763" s="416"/>
      <c r="HXK763" s="416"/>
      <c r="HXL763" s="416"/>
      <c r="HXM763" s="416"/>
      <c r="HXN763" s="416"/>
      <c r="HXO763" s="416"/>
      <c r="HXP763" s="416"/>
      <c r="HXQ763" s="416"/>
      <c r="HXR763" s="416"/>
      <c r="HXS763" s="416"/>
      <c r="HXT763" s="416"/>
      <c r="HXU763" s="416"/>
      <c r="HXV763" s="416"/>
      <c r="HXW763" s="416"/>
      <c r="HXX763" s="416"/>
      <c r="HXY763" s="416"/>
      <c r="HXZ763" s="416"/>
      <c r="HYA763" s="416"/>
      <c r="HYB763" s="416"/>
      <c r="HYC763" s="416"/>
      <c r="HYD763" s="416"/>
      <c r="HYE763" s="416"/>
      <c r="HYF763" s="416"/>
      <c r="HYG763" s="416"/>
      <c r="HYH763" s="416"/>
      <c r="HYI763" s="416"/>
      <c r="HYJ763" s="416"/>
      <c r="HYK763" s="416"/>
      <c r="HYL763" s="417"/>
      <c r="HYM763" s="417"/>
      <c r="HYN763" s="417"/>
      <c r="HYO763" s="417"/>
      <c r="HYP763" s="417"/>
      <c r="HYQ763" s="417"/>
      <c r="HYR763" s="417"/>
      <c r="HYS763" s="417"/>
      <c r="HYT763" s="417"/>
      <c r="HYU763" s="417"/>
      <c r="HYV763" s="417"/>
      <c r="HYW763" s="417"/>
      <c r="HYX763" s="417"/>
      <c r="HYY763" s="417"/>
      <c r="HYZ763" s="417"/>
      <c r="HZA763" s="417"/>
      <c r="HZB763" s="417"/>
      <c r="HZC763" s="417"/>
      <c r="HZD763" s="417"/>
      <c r="HZE763" s="417"/>
      <c r="HZF763" s="417"/>
      <c r="HZG763" s="417"/>
      <c r="HZH763" s="417"/>
      <c r="HZI763" s="417"/>
      <c r="HZJ763" s="418"/>
      <c r="HZK763" s="418"/>
      <c r="HZL763" s="418"/>
      <c r="HZM763" s="418"/>
      <c r="HZN763" s="418"/>
      <c r="HZO763" s="417"/>
      <c r="HZP763" s="417"/>
      <c r="HZQ763" s="418"/>
      <c r="HZR763" s="418"/>
      <c r="HZS763" s="417"/>
      <c r="HZT763" s="417"/>
      <c r="HZU763" s="418"/>
      <c r="HZV763" s="418"/>
      <c r="HZW763" s="417"/>
      <c r="HZX763" s="417"/>
      <c r="HZY763" s="417"/>
      <c r="HZZ763" s="417"/>
      <c r="IAA763" s="417"/>
      <c r="IAB763" s="417"/>
      <c r="IAC763" s="417"/>
      <c r="IAD763" s="418"/>
      <c r="IAE763" s="418"/>
      <c r="IAF763" s="417"/>
      <c r="IAG763" s="417"/>
      <c r="IAH763" s="418"/>
      <c r="IAI763" s="418"/>
      <c r="IAJ763" s="417"/>
      <c r="IAK763" s="417"/>
      <c r="IAL763" s="417"/>
      <c r="IAM763" s="417"/>
      <c r="IAN763" s="417"/>
      <c r="IAO763" s="411"/>
      <c r="IAP763" s="443"/>
      <c r="IAQ763" s="417"/>
      <c r="IAR763" s="417"/>
      <c r="IAS763" s="417"/>
      <c r="IAT763" s="417"/>
      <c r="IAU763" s="417"/>
      <c r="IAV763" s="417"/>
      <c r="IAW763" s="417"/>
      <c r="IAX763" s="416"/>
      <c r="IAY763" s="416"/>
      <c r="IAZ763" s="416"/>
      <c r="IBA763" s="416"/>
      <c r="IBB763" s="416"/>
      <c r="IBC763" s="416"/>
      <c r="IBD763" s="416"/>
      <c r="IBE763" s="416"/>
      <c r="IBF763" s="416"/>
      <c r="IBG763" s="416"/>
      <c r="IBH763" s="416"/>
      <c r="IBI763" s="416"/>
      <c r="IBJ763" s="416"/>
      <c r="IBK763" s="416"/>
      <c r="IBL763" s="416"/>
      <c r="IBM763" s="416"/>
      <c r="IBN763" s="416"/>
      <c r="IBO763" s="416"/>
      <c r="IBP763" s="416"/>
      <c r="IBQ763" s="416"/>
      <c r="IBR763" s="416"/>
      <c r="IBS763" s="416"/>
      <c r="IBT763" s="416"/>
      <c r="IBU763" s="416"/>
      <c r="IBV763" s="416"/>
      <c r="IBW763" s="416"/>
      <c r="IBX763" s="416"/>
      <c r="IBY763" s="416"/>
      <c r="IBZ763" s="416"/>
      <c r="ICA763" s="416"/>
      <c r="ICB763" s="416"/>
      <c r="ICC763" s="416"/>
      <c r="ICD763" s="416"/>
      <c r="ICE763" s="416"/>
      <c r="ICF763" s="416"/>
      <c r="ICG763" s="416"/>
      <c r="ICH763" s="416"/>
      <c r="ICI763" s="416"/>
      <c r="ICJ763" s="416"/>
      <c r="ICK763" s="416"/>
      <c r="ICL763" s="416"/>
      <c r="ICM763" s="416"/>
      <c r="ICN763" s="416"/>
      <c r="ICO763" s="416"/>
      <c r="ICP763" s="417"/>
      <c r="ICQ763" s="417"/>
      <c r="ICR763" s="417"/>
      <c r="ICS763" s="417"/>
      <c r="ICT763" s="417"/>
      <c r="ICU763" s="417"/>
      <c r="ICV763" s="417"/>
      <c r="ICW763" s="417"/>
      <c r="ICX763" s="417"/>
      <c r="ICY763" s="417"/>
      <c r="ICZ763" s="417"/>
      <c r="IDA763" s="417"/>
      <c r="IDB763" s="417"/>
      <c r="IDC763" s="417"/>
      <c r="IDD763" s="417"/>
      <c r="IDE763" s="417"/>
      <c r="IDF763" s="417"/>
      <c r="IDG763" s="417"/>
      <c r="IDH763" s="417"/>
      <c r="IDI763" s="417"/>
      <c r="IDJ763" s="417"/>
      <c r="IDK763" s="417"/>
      <c r="IDL763" s="417"/>
      <c r="IDM763" s="417"/>
      <c r="IDN763" s="418"/>
      <c r="IDO763" s="418"/>
      <c r="IDP763" s="418"/>
      <c r="IDQ763" s="418"/>
      <c r="IDR763" s="418"/>
      <c r="IDS763" s="417"/>
      <c r="IDT763" s="417"/>
      <c r="IDU763" s="418"/>
      <c r="IDV763" s="418"/>
      <c r="IDW763" s="417"/>
      <c r="IDX763" s="417"/>
      <c r="IDY763" s="418"/>
      <c r="IDZ763" s="418"/>
      <c r="IEA763" s="417"/>
      <c r="IEB763" s="417"/>
      <c r="IEC763" s="417"/>
      <c r="IED763" s="417"/>
      <c r="IEE763" s="417"/>
      <c r="IEF763" s="417"/>
      <c r="IEG763" s="417"/>
      <c r="IEH763" s="418"/>
      <c r="IEI763" s="418"/>
      <c r="IEJ763" s="417"/>
      <c r="IEK763" s="417"/>
      <c r="IEL763" s="418"/>
      <c r="IEM763" s="418"/>
      <c r="IEN763" s="417"/>
      <c r="IEO763" s="417"/>
      <c r="IEP763" s="417"/>
      <c r="IEQ763" s="417"/>
      <c r="IER763" s="417"/>
      <c r="IES763" s="411"/>
      <c r="IET763" s="443"/>
      <c r="IEU763" s="417"/>
      <c r="IEV763" s="417"/>
      <c r="IEW763" s="417"/>
      <c r="IEX763" s="417"/>
      <c r="IEY763" s="417"/>
      <c r="IEZ763" s="417"/>
      <c r="IFA763" s="417"/>
      <c r="IFB763" s="416"/>
      <c r="IFC763" s="416"/>
      <c r="IFD763" s="416"/>
      <c r="IFE763" s="416"/>
      <c r="IFF763" s="416"/>
      <c r="IFG763" s="416"/>
      <c r="IFH763" s="416"/>
      <c r="IFI763" s="416"/>
      <c r="IFJ763" s="416"/>
      <c r="IFK763" s="416"/>
      <c r="IFL763" s="416"/>
      <c r="IFM763" s="416"/>
      <c r="IFN763" s="416"/>
      <c r="IFO763" s="416"/>
      <c r="IFP763" s="416"/>
      <c r="IFQ763" s="416"/>
      <c r="IFR763" s="416"/>
      <c r="IFS763" s="416"/>
      <c r="IFT763" s="416"/>
      <c r="IFU763" s="416"/>
      <c r="IFV763" s="416"/>
      <c r="IFW763" s="416"/>
      <c r="IFX763" s="416"/>
      <c r="IFY763" s="416"/>
      <c r="IFZ763" s="416"/>
      <c r="IGA763" s="416"/>
      <c r="IGB763" s="416"/>
      <c r="IGC763" s="416"/>
      <c r="IGD763" s="416"/>
      <c r="IGE763" s="416"/>
      <c r="IGF763" s="416"/>
      <c r="IGG763" s="416"/>
      <c r="IGH763" s="416"/>
      <c r="IGI763" s="416"/>
      <c r="IGJ763" s="416"/>
      <c r="IGK763" s="416"/>
      <c r="IGL763" s="416"/>
      <c r="IGM763" s="416"/>
      <c r="IGN763" s="416"/>
      <c r="IGO763" s="416"/>
      <c r="IGP763" s="416"/>
      <c r="IGQ763" s="416"/>
      <c r="IGR763" s="416"/>
      <c r="IGS763" s="416"/>
      <c r="IGT763" s="417"/>
      <c r="IGU763" s="417"/>
      <c r="IGV763" s="417"/>
      <c r="IGW763" s="417"/>
      <c r="IGX763" s="417"/>
      <c r="IGY763" s="417"/>
      <c r="IGZ763" s="417"/>
      <c r="IHA763" s="417"/>
      <c r="IHB763" s="417"/>
      <c r="IHC763" s="417"/>
      <c r="IHD763" s="417"/>
      <c r="IHE763" s="417"/>
      <c r="IHF763" s="417"/>
      <c r="IHG763" s="417"/>
      <c r="IHH763" s="417"/>
      <c r="IHI763" s="417"/>
      <c r="IHJ763" s="417"/>
      <c r="IHK763" s="417"/>
      <c r="IHL763" s="417"/>
      <c r="IHM763" s="417"/>
      <c r="IHN763" s="417"/>
      <c r="IHO763" s="417"/>
      <c r="IHP763" s="417"/>
      <c r="IHQ763" s="417"/>
      <c r="IHR763" s="418"/>
      <c r="IHS763" s="418"/>
      <c r="IHT763" s="418"/>
      <c r="IHU763" s="418"/>
      <c r="IHV763" s="418"/>
      <c r="IHW763" s="417"/>
      <c r="IHX763" s="417"/>
      <c r="IHY763" s="418"/>
      <c r="IHZ763" s="418"/>
      <c r="IIA763" s="417"/>
      <c r="IIB763" s="417"/>
      <c r="IIC763" s="418"/>
      <c r="IID763" s="418"/>
      <c r="IIE763" s="417"/>
      <c r="IIF763" s="417"/>
      <c r="IIG763" s="417"/>
      <c r="IIH763" s="417"/>
      <c r="III763" s="417"/>
      <c r="IIJ763" s="417"/>
      <c r="IIK763" s="417"/>
      <c r="IIL763" s="418"/>
      <c r="IIM763" s="418"/>
      <c r="IIN763" s="417"/>
      <c r="IIO763" s="417"/>
      <c r="IIP763" s="418"/>
      <c r="IIQ763" s="418"/>
      <c r="IIR763" s="417"/>
      <c r="IIS763" s="417"/>
      <c r="IIT763" s="417"/>
      <c r="IIU763" s="417"/>
      <c r="IIV763" s="417"/>
      <c r="IIW763" s="411"/>
      <c r="IIX763" s="443"/>
      <c r="IIY763" s="417"/>
      <c r="IIZ763" s="417"/>
      <c r="IJA763" s="417"/>
      <c r="IJB763" s="417"/>
      <c r="IJC763" s="417"/>
      <c r="IJD763" s="417"/>
      <c r="IJE763" s="417"/>
      <c r="IJF763" s="416"/>
      <c r="IJG763" s="416"/>
      <c r="IJH763" s="416"/>
      <c r="IJI763" s="416"/>
      <c r="IJJ763" s="416"/>
      <c r="IJK763" s="416"/>
      <c r="IJL763" s="416"/>
      <c r="IJM763" s="416"/>
      <c r="IJN763" s="416"/>
      <c r="IJO763" s="416"/>
      <c r="IJP763" s="416"/>
      <c r="IJQ763" s="416"/>
      <c r="IJR763" s="416"/>
      <c r="IJS763" s="416"/>
      <c r="IJT763" s="416"/>
      <c r="IJU763" s="416"/>
      <c r="IJV763" s="416"/>
      <c r="IJW763" s="416"/>
      <c r="IJX763" s="416"/>
      <c r="IJY763" s="416"/>
      <c r="IJZ763" s="416"/>
      <c r="IKA763" s="416"/>
      <c r="IKB763" s="416"/>
      <c r="IKC763" s="416"/>
      <c r="IKD763" s="416"/>
      <c r="IKE763" s="416"/>
      <c r="IKF763" s="416"/>
      <c r="IKG763" s="416"/>
      <c r="IKH763" s="416"/>
      <c r="IKI763" s="416"/>
      <c r="IKJ763" s="416"/>
      <c r="IKK763" s="416"/>
      <c r="IKL763" s="416"/>
      <c r="IKM763" s="416"/>
      <c r="IKN763" s="416"/>
      <c r="IKO763" s="416"/>
      <c r="IKP763" s="416"/>
      <c r="IKQ763" s="416"/>
      <c r="IKR763" s="416"/>
      <c r="IKS763" s="416"/>
      <c r="IKT763" s="416"/>
      <c r="IKU763" s="416"/>
      <c r="IKV763" s="416"/>
      <c r="IKW763" s="416"/>
      <c r="IKX763" s="417"/>
      <c r="IKY763" s="417"/>
      <c r="IKZ763" s="417"/>
      <c r="ILA763" s="417"/>
      <c r="ILB763" s="417"/>
      <c r="ILC763" s="417"/>
      <c r="ILD763" s="417"/>
      <c r="ILE763" s="417"/>
      <c r="ILF763" s="417"/>
      <c r="ILG763" s="417"/>
      <c r="ILH763" s="417"/>
      <c r="ILI763" s="417"/>
      <c r="ILJ763" s="417"/>
      <c r="ILK763" s="417"/>
      <c r="ILL763" s="417"/>
      <c r="ILM763" s="417"/>
      <c r="ILN763" s="417"/>
      <c r="ILO763" s="417"/>
      <c r="ILP763" s="417"/>
      <c r="ILQ763" s="417"/>
      <c r="ILR763" s="417"/>
      <c r="ILS763" s="417"/>
      <c r="ILT763" s="417"/>
      <c r="ILU763" s="417"/>
      <c r="ILV763" s="418"/>
      <c r="ILW763" s="418"/>
      <c r="ILX763" s="418"/>
      <c r="ILY763" s="418"/>
      <c r="ILZ763" s="418"/>
      <c r="IMA763" s="417"/>
      <c r="IMB763" s="417"/>
      <c r="IMC763" s="418"/>
      <c r="IMD763" s="418"/>
      <c r="IME763" s="417"/>
      <c r="IMF763" s="417"/>
      <c r="IMG763" s="418"/>
      <c r="IMH763" s="418"/>
      <c r="IMI763" s="417"/>
      <c r="IMJ763" s="417"/>
      <c r="IMK763" s="417"/>
      <c r="IML763" s="417"/>
      <c r="IMM763" s="417"/>
      <c r="IMN763" s="417"/>
      <c r="IMO763" s="417"/>
      <c r="IMP763" s="418"/>
      <c r="IMQ763" s="418"/>
      <c r="IMR763" s="417"/>
      <c r="IMS763" s="417"/>
      <c r="IMT763" s="418"/>
      <c r="IMU763" s="418"/>
      <c r="IMV763" s="417"/>
      <c r="IMW763" s="417"/>
      <c r="IMX763" s="417"/>
      <c r="IMY763" s="417"/>
      <c r="IMZ763" s="417"/>
      <c r="INA763" s="411"/>
      <c r="INB763" s="443"/>
      <c r="INC763" s="417"/>
      <c r="IND763" s="417"/>
      <c r="INE763" s="417"/>
      <c r="INF763" s="417"/>
      <c r="ING763" s="417"/>
      <c r="INH763" s="417"/>
      <c r="INI763" s="417"/>
      <c r="INJ763" s="416"/>
      <c r="INK763" s="416"/>
      <c r="INL763" s="416"/>
      <c r="INM763" s="416"/>
      <c r="INN763" s="416"/>
      <c r="INO763" s="416"/>
      <c r="INP763" s="416"/>
      <c r="INQ763" s="416"/>
      <c r="INR763" s="416"/>
      <c r="INS763" s="416"/>
      <c r="INT763" s="416"/>
      <c r="INU763" s="416"/>
      <c r="INV763" s="416"/>
      <c r="INW763" s="416"/>
      <c r="INX763" s="416"/>
      <c r="INY763" s="416"/>
      <c r="INZ763" s="416"/>
      <c r="IOA763" s="416"/>
      <c r="IOB763" s="416"/>
      <c r="IOC763" s="416"/>
      <c r="IOD763" s="416"/>
      <c r="IOE763" s="416"/>
      <c r="IOF763" s="416"/>
      <c r="IOG763" s="416"/>
      <c r="IOH763" s="416"/>
      <c r="IOI763" s="416"/>
      <c r="IOJ763" s="416"/>
      <c r="IOK763" s="416"/>
      <c r="IOL763" s="416"/>
      <c r="IOM763" s="416"/>
      <c r="ION763" s="416"/>
      <c r="IOO763" s="416"/>
      <c r="IOP763" s="416"/>
      <c r="IOQ763" s="416"/>
      <c r="IOR763" s="416"/>
      <c r="IOS763" s="416"/>
      <c r="IOT763" s="416"/>
      <c r="IOU763" s="416"/>
      <c r="IOV763" s="416"/>
      <c r="IOW763" s="416"/>
      <c r="IOX763" s="416"/>
      <c r="IOY763" s="416"/>
      <c r="IOZ763" s="416"/>
      <c r="IPA763" s="416"/>
      <c r="IPB763" s="417"/>
      <c r="IPC763" s="417"/>
      <c r="IPD763" s="417"/>
      <c r="IPE763" s="417"/>
      <c r="IPF763" s="417"/>
      <c r="IPG763" s="417"/>
      <c r="IPH763" s="417"/>
      <c r="IPI763" s="417"/>
      <c r="IPJ763" s="417"/>
      <c r="IPK763" s="417"/>
      <c r="IPL763" s="417"/>
      <c r="IPM763" s="417"/>
      <c r="IPN763" s="417"/>
      <c r="IPO763" s="417"/>
      <c r="IPP763" s="417"/>
      <c r="IPQ763" s="417"/>
      <c r="IPR763" s="417"/>
      <c r="IPS763" s="417"/>
      <c r="IPT763" s="417"/>
      <c r="IPU763" s="417"/>
      <c r="IPV763" s="417"/>
      <c r="IPW763" s="417"/>
      <c r="IPX763" s="417"/>
      <c r="IPY763" s="417"/>
      <c r="IPZ763" s="418"/>
      <c r="IQA763" s="418"/>
      <c r="IQB763" s="418"/>
      <c r="IQC763" s="418"/>
      <c r="IQD763" s="418"/>
      <c r="IQE763" s="417"/>
      <c r="IQF763" s="417"/>
      <c r="IQG763" s="418"/>
      <c r="IQH763" s="418"/>
      <c r="IQI763" s="417"/>
      <c r="IQJ763" s="417"/>
      <c r="IQK763" s="418"/>
      <c r="IQL763" s="418"/>
      <c r="IQM763" s="417"/>
      <c r="IQN763" s="417"/>
      <c r="IQO763" s="417"/>
      <c r="IQP763" s="417"/>
      <c r="IQQ763" s="417"/>
      <c r="IQR763" s="417"/>
      <c r="IQS763" s="417"/>
      <c r="IQT763" s="418"/>
      <c r="IQU763" s="418"/>
      <c r="IQV763" s="417"/>
      <c r="IQW763" s="417"/>
      <c r="IQX763" s="418"/>
      <c r="IQY763" s="418"/>
      <c r="IQZ763" s="417"/>
      <c r="IRA763" s="417"/>
      <c r="IRB763" s="417"/>
      <c r="IRC763" s="417"/>
      <c r="IRD763" s="417"/>
      <c r="IRE763" s="411"/>
      <c r="IRF763" s="443"/>
      <c r="IRG763" s="417"/>
      <c r="IRH763" s="417"/>
      <c r="IRI763" s="417"/>
      <c r="IRJ763" s="417"/>
      <c r="IRK763" s="417"/>
      <c r="IRL763" s="417"/>
      <c r="IRM763" s="417"/>
      <c r="IRN763" s="416"/>
      <c r="IRO763" s="416"/>
      <c r="IRP763" s="416"/>
      <c r="IRQ763" s="416"/>
      <c r="IRR763" s="416"/>
      <c r="IRS763" s="416"/>
      <c r="IRT763" s="416"/>
      <c r="IRU763" s="416"/>
      <c r="IRV763" s="416"/>
      <c r="IRW763" s="416"/>
      <c r="IRX763" s="416"/>
      <c r="IRY763" s="416"/>
      <c r="IRZ763" s="416"/>
      <c r="ISA763" s="416"/>
      <c r="ISB763" s="416"/>
      <c r="ISC763" s="416"/>
      <c r="ISD763" s="416"/>
      <c r="ISE763" s="416"/>
      <c r="ISF763" s="416"/>
      <c r="ISG763" s="416"/>
      <c r="ISH763" s="416"/>
      <c r="ISI763" s="416"/>
      <c r="ISJ763" s="416"/>
      <c r="ISK763" s="416"/>
      <c r="ISL763" s="416"/>
      <c r="ISM763" s="416"/>
      <c r="ISN763" s="416"/>
      <c r="ISO763" s="416"/>
      <c r="ISP763" s="416"/>
      <c r="ISQ763" s="416"/>
      <c r="ISR763" s="416"/>
      <c r="ISS763" s="416"/>
      <c r="IST763" s="416"/>
      <c r="ISU763" s="416"/>
      <c r="ISV763" s="416"/>
      <c r="ISW763" s="416"/>
      <c r="ISX763" s="416"/>
      <c r="ISY763" s="416"/>
      <c r="ISZ763" s="416"/>
      <c r="ITA763" s="416"/>
      <c r="ITB763" s="416"/>
      <c r="ITC763" s="416"/>
      <c r="ITD763" s="416"/>
      <c r="ITE763" s="416"/>
      <c r="ITF763" s="417"/>
      <c r="ITG763" s="417"/>
      <c r="ITH763" s="417"/>
      <c r="ITI763" s="417"/>
      <c r="ITJ763" s="417"/>
      <c r="ITK763" s="417"/>
      <c r="ITL763" s="417"/>
      <c r="ITM763" s="417"/>
      <c r="ITN763" s="417"/>
      <c r="ITO763" s="417"/>
      <c r="ITP763" s="417"/>
      <c r="ITQ763" s="417"/>
      <c r="ITR763" s="417"/>
      <c r="ITS763" s="417"/>
      <c r="ITT763" s="417"/>
      <c r="ITU763" s="417"/>
      <c r="ITV763" s="417"/>
      <c r="ITW763" s="417"/>
      <c r="ITX763" s="417"/>
      <c r="ITY763" s="417"/>
      <c r="ITZ763" s="417"/>
      <c r="IUA763" s="417"/>
      <c r="IUB763" s="417"/>
      <c r="IUC763" s="417"/>
      <c r="IUD763" s="418"/>
      <c r="IUE763" s="418"/>
      <c r="IUF763" s="418"/>
      <c r="IUG763" s="418"/>
      <c r="IUH763" s="418"/>
      <c r="IUI763" s="417"/>
      <c r="IUJ763" s="417"/>
      <c r="IUK763" s="418"/>
      <c r="IUL763" s="418"/>
      <c r="IUM763" s="417"/>
      <c r="IUN763" s="417"/>
      <c r="IUO763" s="418"/>
      <c r="IUP763" s="418"/>
      <c r="IUQ763" s="417"/>
      <c r="IUR763" s="417"/>
      <c r="IUS763" s="417"/>
      <c r="IUT763" s="417"/>
      <c r="IUU763" s="417"/>
      <c r="IUV763" s="417"/>
      <c r="IUW763" s="417"/>
      <c r="IUX763" s="418"/>
      <c r="IUY763" s="418"/>
      <c r="IUZ763" s="417"/>
      <c r="IVA763" s="417"/>
      <c r="IVB763" s="418"/>
      <c r="IVC763" s="418"/>
      <c r="IVD763" s="417"/>
      <c r="IVE763" s="417"/>
      <c r="IVF763" s="417"/>
      <c r="IVG763" s="417"/>
      <c r="IVH763" s="417"/>
      <c r="IVI763" s="411"/>
      <c r="IVJ763" s="443"/>
      <c r="IVK763" s="417"/>
      <c r="IVL763" s="417"/>
      <c r="IVM763" s="417"/>
      <c r="IVN763" s="417"/>
      <c r="IVO763" s="417"/>
      <c r="IVP763" s="417"/>
      <c r="IVQ763" s="417"/>
      <c r="IVR763" s="416"/>
      <c r="IVS763" s="416"/>
      <c r="IVT763" s="416"/>
      <c r="IVU763" s="416"/>
      <c r="IVV763" s="416"/>
      <c r="IVW763" s="416"/>
      <c r="IVX763" s="416"/>
      <c r="IVY763" s="416"/>
      <c r="IVZ763" s="416"/>
      <c r="IWA763" s="416"/>
      <c r="IWB763" s="416"/>
      <c r="IWC763" s="416"/>
      <c r="IWD763" s="416"/>
      <c r="IWE763" s="416"/>
      <c r="IWF763" s="416"/>
      <c r="IWG763" s="416"/>
      <c r="IWH763" s="416"/>
      <c r="IWI763" s="416"/>
      <c r="IWJ763" s="416"/>
      <c r="IWK763" s="416"/>
      <c r="IWL763" s="416"/>
      <c r="IWM763" s="416"/>
      <c r="IWN763" s="416"/>
      <c r="IWO763" s="416"/>
      <c r="IWP763" s="416"/>
      <c r="IWQ763" s="416"/>
      <c r="IWR763" s="416"/>
      <c r="IWS763" s="416"/>
      <c r="IWT763" s="416"/>
      <c r="IWU763" s="416"/>
      <c r="IWV763" s="416"/>
      <c r="IWW763" s="416"/>
      <c r="IWX763" s="416"/>
      <c r="IWY763" s="416"/>
      <c r="IWZ763" s="416"/>
      <c r="IXA763" s="416"/>
      <c r="IXB763" s="416"/>
      <c r="IXC763" s="416"/>
      <c r="IXD763" s="416"/>
      <c r="IXE763" s="416"/>
      <c r="IXF763" s="416"/>
      <c r="IXG763" s="416"/>
      <c r="IXH763" s="416"/>
      <c r="IXI763" s="416"/>
      <c r="IXJ763" s="417"/>
      <c r="IXK763" s="417"/>
      <c r="IXL763" s="417"/>
      <c r="IXM763" s="417"/>
      <c r="IXN763" s="417"/>
      <c r="IXO763" s="417"/>
      <c r="IXP763" s="417"/>
      <c r="IXQ763" s="417"/>
      <c r="IXR763" s="417"/>
      <c r="IXS763" s="417"/>
      <c r="IXT763" s="417"/>
      <c r="IXU763" s="417"/>
      <c r="IXV763" s="417"/>
      <c r="IXW763" s="417"/>
      <c r="IXX763" s="417"/>
      <c r="IXY763" s="417"/>
      <c r="IXZ763" s="417"/>
      <c r="IYA763" s="417"/>
      <c r="IYB763" s="417"/>
      <c r="IYC763" s="417"/>
      <c r="IYD763" s="417"/>
      <c r="IYE763" s="417"/>
      <c r="IYF763" s="417"/>
      <c r="IYG763" s="417"/>
      <c r="IYH763" s="418"/>
      <c r="IYI763" s="418"/>
      <c r="IYJ763" s="418"/>
      <c r="IYK763" s="418"/>
      <c r="IYL763" s="418"/>
      <c r="IYM763" s="417"/>
      <c r="IYN763" s="417"/>
      <c r="IYO763" s="418"/>
      <c r="IYP763" s="418"/>
      <c r="IYQ763" s="417"/>
      <c r="IYR763" s="417"/>
      <c r="IYS763" s="418"/>
      <c r="IYT763" s="418"/>
      <c r="IYU763" s="417"/>
      <c r="IYV763" s="417"/>
      <c r="IYW763" s="417"/>
      <c r="IYX763" s="417"/>
      <c r="IYY763" s="417"/>
      <c r="IYZ763" s="417"/>
      <c r="IZA763" s="417"/>
      <c r="IZB763" s="418"/>
      <c r="IZC763" s="418"/>
      <c r="IZD763" s="417"/>
      <c r="IZE763" s="417"/>
      <c r="IZF763" s="418"/>
      <c r="IZG763" s="418"/>
      <c r="IZH763" s="417"/>
      <c r="IZI763" s="417"/>
      <c r="IZJ763" s="417"/>
      <c r="IZK763" s="417"/>
      <c r="IZL763" s="417"/>
      <c r="IZM763" s="411"/>
      <c r="IZN763" s="443"/>
      <c r="IZO763" s="417"/>
      <c r="IZP763" s="417"/>
      <c r="IZQ763" s="417"/>
      <c r="IZR763" s="417"/>
      <c r="IZS763" s="417"/>
      <c r="IZT763" s="417"/>
      <c r="IZU763" s="417"/>
      <c r="IZV763" s="416"/>
      <c r="IZW763" s="416"/>
      <c r="IZX763" s="416"/>
      <c r="IZY763" s="416"/>
      <c r="IZZ763" s="416"/>
      <c r="JAA763" s="416"/>
      <c r="JAB763" s="416"/>
      <c r="JAC763" s="416"/>
      <c r="JAD763" s="416"/>
      <c r="JAE763" s="416"/>
      <c r="JAF763" s="416"/>
      <c r="JAG763" s="416"/>
      <c r="JAH763" s="416"/>
      <c r="JAI763" s="416"/>
      <c r="JAJ763" s="416"/>
      <c r="JAK763" s="416"/>
      <c r="JAL763" s="416"/>
      <c r="JAM763" s="416"/>
      <c r="JAN763" s="416"/>
      <c r="JAO763" s="416"/>
      <c r="JAP763" s="416"/>
      <c r="JAQ763" s="416"/>
      <c r="JAR763" s="416"/>
      <c r="JAS763" s="416"/>
      <c r="JAT763" s="416"/>
      <c r="JAU763" s="416"/>
      <c r="JAV763" s="416"/>
      <c r="JAW763" s="416"/>
      <c r="JAX763" s="416"/>
      <c r="JAY763" s="416"/>
      <c r="JAZ763" s="416"/>
      <c r="JBA763" s="416"/>
      <c r="JBB763" s="416"/>
      <c r="JBC763" s="416"/>
      <c r="JBD763" s="416"/>
      <c r="JBE763" s="416"/>
      <c r="JBF763" s="416"/>
      <c r="JBG763" s="416"/>
      <c r="JBH763" s="416"/>
      <c r="JBI763" s="416"/>
      <c r="JBJ763" s="416"/>
      <c r="JBK763" s="416"/>
      <c r="JBL763" s="416"/>
      <c r="JBM763" s="416"/>
      <c r="JBN763" s="417"/>
      <c r="JBO763" s="417"/>
      <c r="JBP763" s="417"/>
      <c r="JBQ763" s="417"/>
      <c r="JBR763" s="417"/>
      <c r="JBS763" s="417"/>
      <c r="JBT763" s="417"/>
      <c r="JBU763" s="417"/>
      <c r="JBV763" s="417"/>
      <c r="JBW763" s="417"/>
      <c r="JBX763" s="417"/>
      <c r="JBY763" s="417"/>
      <c r="JBZ763" s="417"/>
      <c r="JCA763" s="417"/>
      <c r="JCB763" s="417"/>
      <c r="JCC763" s="417"/>
      <c r="JCD763" s="417"/>
      <c r="JCE763" s="417"/>
      <c r="JCF763" s="417"/>
      <c r="JCG763" s="417"/>
      <c r="JCH763" s="417"/>
      <c r="JCI763" s="417"/>
      <c r="JCJ763" s="417"/>
      <c r="JCK763" s="417"/>
      <c r="JCL763" s="418"/>
      <c r="JCM763" s="418"/>
      <c r="JCN763" s="418"/>
      <c r="JCO763" s="418"/>
      <c r="JCP763" s="418"/>
      <c r="JCQ763" s="417"/>
      <c r="JCR763" s="417"/>
      <c r="JCS763" s="418"/>
      <c r="JCT763" s="418"/>
      <c r="JCU763" s="417"/>
      <c r="JCV763" s="417"/>
      <c r="JCW763" s="418"/>
      <c r="JCX763" s="418"/>
      <c r="JCY763" s="417"/>
      <c r="JCZ763" s="417"/>
      <c r="JDA763" s="417"/>
      <c r="JDB763" s="417"/>
      <c r="JDC763" s="417"/>
      <c r="JDD763" s="417"/>
      <c r="JDE763" s="417"/>
      <c r="JDF763" s="418"/>
      <c r="JDG763" s="418"/>
      <c r="JDH763" s="417"/>
      <c r="JDI763" s="417"/>
      <c r="JDJ763" s="418"/>
      <c r="JDK763" s="418"/>
      <c r="JDL763" s="417"/>
      <c r="JDM763" s="417"/>
      <c r="JDN763" s="417"/>
      <c r="JDO763" s="417"/>
      <c r="JDP763" s="417"/>
      <c r="JDQ763" s="411"/>
      <c r="JDR763" s="443"/>
      <c r="JDS763" s="417"/>
      <c r="JDT763" s="417"/>
      <c r="JDU763" s="417"/>
      <c r="JDV763" s="417"/>
      <c r="JDW763" s="417"/>
      <c r="JDX763" s="417"/>
      <c r="JDY763" s="417"/>
      <c r="JDZ763" s="416"/>
      <c r="JEA763" s="416"/>
      <c r="JEB763" s="416"/>
      <c r="JEC763" s="416"/>
      <c r="JED763" s="416"/>
      <c r="JEE763" s="416"/>
      <c r="JEF763" s="416"/>
      <c r="JEG763" s="416"/>
      <c r="JEH763" s="416"/>
      <c r="JEI763" s="416"/>
      <c r="JEJ763" s="416"/>
      <c r="JEK763" s="416"/>
      <c r="JEL763" s="416"/>
      <c r="JEM763" s="416"/>
      <c r="JEN763" s="416"/>
      <c r="JEO763" s="416"/>
      <c r="JEP763" s="416"/>
      <c r="JEQ763" s="416"/>
      <c r="JER763" s="416"/>
      <c r="JES763" s="416"/>
      <c r="JET763" s="416"/>
      <c r="JEU763" s="416"/>
      <c r="JEV763" s="416"/>
      <c r="JEW763" s="416"/>
      <c r="JEX763" s="416"/>
      <c r="JEY763" s="416"/>
      <c r="JEZ763" s="416"/>
      <c r="JFA763" s="416"/>
      <c r="JFB763" s="416"/>
      <c r="JFC763" s="416"/>
      <c r="JFD763" s="416"/>
      <c r="JFE763" s="416"/>
      <c r="JFF763" s="416"/>
      <c r="JFG763" s="416"/>
      <c r="JFH763" s="416"/>
      <c r="JFI763" s="416"/>
      <c r="JFJ763" s="416"/>
      <c r="JFK763" s="416"/>
      <c r="JFL763" s="416"/>
      <c r="JFM763" s="416"/>
      <c r="JFN763" s="416"/>
      <c r="JFO763" s="416"/>
      <c r="JFP763" s="416"/>
      <c r="JFQ763" s="416"/>
      <c r="JFR763" s="417"/>
      <c r="JFS763" s="417"/>
      <c r="JFT763" s="417"/>
      <c r="JFU763" s="417"/>
      <c r="JFV763" s="417"/>
      <c r="JFW763" s="417"/>
      <c r="JFX763" s="417"/>
      <c r="JFY763" s="417"/>
      <c r="JFZ763" s="417"/>
      <c r="JGA763" s="417"/>
      <c r="JGB763" s="417"/>
      <c r="JGC763" s="417"/>
      <c r="JGD763" s="417"/>
      <c r="JGE763" s="417"/>
      <c r="JGF763" s="417"/>
      <c r="JGG763" s="417"/>
      <c r="JGH763" s="417"/>
      <c r="JGI763" s="417"/>
      <c r="JGJ763" s="417"/>
      <c r="JGK763" s="417"/>
      <c r="JGL763" s="417"/>
      <c r="JGM763" s="417"/>
      <c r="JGN763" s="417"/>
      <c r="JGO763" s="417"/>
      <c r="JGP763" s="418"/>
      <c r="JGQ763" s="418"/>
      <c r="JGR763" s="418"/>
      <c r="JGS763" s="418"/>
      <c r="JGT763" s="418"/>
      <c r="JGU763" s="417"/>
      <c r="JGV763" s="417"/>
      <c r="JGW763" s="418"/>
      <c r="JGX763" s="418"/>
      <c r="JGY763" s="417"/>
      <c r="JGZ763" s="417"/>
      <c r="JHA763" s="418"/>
      <c r="JHB763" s="418"/>
      <c r="JHC763" s="417"/>
      <c r="JHD763" s="417"/>
      <c r="JHE763" s="417"/>
      <c r="JHF763" s="417"/>
      <c r="JHG763" s="417"/>
      <c r="JHH763" s="417"/>
      <c r="JHI763" s="417"/>
      <c r="JHJ763" s="418"/>
      <c r="JHK763" s="418"/>
      <c r="JHL763" s="417"/>
      <c r="JHM763" s="417"/>
      <c r="JHN763" s="418"/>
      <c r="JHO763" s="418"/>
      <c r="JHP763" s="417"/>
      <c r="JHQ763" s="417"/>
      <c r="JHR763" s="417"/>
      <c r="JHS763" s="417"/>
      <c r="JHT763" s="417"/>
      <c r="JHU763" s="411"/>
      <c r="JHV763" s="443"/>
      <c r="JHW763" s="417"/>
      <c r="JHX763" s="417"/>
      <c r="JHY763" s="417"/>
      <c r="JHZ763" s="417"/>
      <c r="JIA763" s="417"/>
      <c r="JIB763" s="417"/>
      <c r="JIC763" s="417"/>
      <c r="JID763" s="416"/>
      <c r="JIE763" s="416"/>
      <c r="JIF763" s="416"/>
      <c r="JIG763" s="416"/>
      <c r="JIH763" s="416"/>
      <c r="JII763" s="416"/>
      <c r="JIJ763" s="416"/>
      <c r="JIK763" s="416"/>
      <c r="JIL763" s="416"/>
      <c r="JIM763" s="416"/>
      <c r="JIN763" s="416"/>
      <c r="JIO763" s="416"/>
      <c r="JIP763" s="416"/>
      <c r="JIQ763" s="416"/>
      <c r="JIR763" s="416"/>
      <c r="JIS763" s="416"/>
      <c r="JIT763" s="416"/>
      <c r="JIU763" s="416"/>
      <c r="JIV763" s="416"/>
      <c r="JIW763" s="416"/>
      <c r="JIX763" s="416"/>
      <c r="JIY763" s="416"/>
      <c r="JIZ763" s="416"/>
      <c r="JJA763" s="416"/>
      <c r="JJB763" s="416"/>
      <c r="JJC763" s="416"/>
      <c r="JJD763" s="416"/>
      <c r="JJE763" s="416"/>
      <c r="JJF763" s="416"/>
      <c r="JJG763" s="416"/>
      <c r="JJH763" s="416"/>
      <c r="JJI763" s="416"/>
      <c r="JJJ763" s="416"/>
      <c r="JJK763" s="416"/>
      <c r="JJL763" s="416"/>
      <c r="JJM763" s="416"/>
      <c r="JJN763" s="416"/>
      <c r="JJO763" s="416"/>
      <c r="JJP763" s="416"/>
      <c r="JJQ763" s="416"/>
      <c r="JJR763" s="416"/>
      <c r="JJS763" s="416"/>
      <c r="JJT763" s="416"/>
      <c r="JJU763" s="416"/>
      <c r="JJV763" s="417"/>
      <c r="JJW763" s="417"/>
      <c r="JJX763" s="417"/>
      <c r="JJY763" s="417"/>
      <c r="JJZ763" s="417"/>
      <c r="JKA763" s="417"/>
      <c r="JKB763" s="417"/>
      <c r="JKC763" s="417"/>
      <c r="JKD763" s="417"/>
      <c r="JKE763" s="417"/>
      <c r="JKF763" s="417"/>
      <c r="JKG763" s="417"/>
      <c r="JKH763" s="417"/>
      <c r="JKI763" s="417"/>
      <c r="JKJ763" s="417"/>
      <c r="JKK763" s="417"/>
      <c r="JKL763" s="417"/>
      <c r="JKM763" s="417"/>
      <c r="JKN763" s="417"/>
      <c r="JKO763" s="417"/>
      <c r="JKP763" s="417"/>
      <c r="JKQ763" s="417"/>
      <c r="JKR763" s="417"/>
      <c r="JKS763" s="417"/>
      <c r="JKT763" s="418"/>
      <c r="JKU763" s="418"/>
      <c r="JKV763" s="418"/>
      <c r="JKW763" s="418"/>
      <c r="JKX763" s="418"/>
      <c r="JKY763" s="417"/>
      <c r="JKZ763" s="417"/>
      <c r="JLA763" s="418"/>
      <c r="JLB763" s="418"/>
      <c r="JLC763" s="417"/>
      <c r="JLD763" s="417"/>
      <c r="JLE763" s="418"/>
      <c r="JLF763" s="418"/>
      <c r="JLG763" s="417"/>
      <c r="JLH763" s="417"/>
      <c r="JLI763" s="417"/>
      <c r="JLJ763" s="417"/>
      <c r="JLK763" s="417"/>
      <c r="JLL763" s="417"/>
      <c r="JLM763" s="417"/>
      <c r="JLN763" s="418"/>
      <c r="JLO763" s="418"/>
      <c r="JLP763" s="417"/>
      <c r="JLQ763" s="417"/>
      <c r="JLR763" s="418"/>
      <c r="JLS763" s="418"/>
      <c r="JLT763" s="417"/>
      <c r="JLU763" s="417"/>
      <c r="JLV763" s="417"/>
      <c r="JLW763" s="417"/>
      <c r="JLX763" s="417"/>
      <c r="JLY763" s="411"/>
      <c r="JLZ763" s="443"/>
      <c r="JMA763" s="417"/>
      <c r="JMB763" s="417"/>
      <c r="JMC763" s="417"/>
      <c r="JMD763" s="417"/>
      <c r="JME763" s="417"/>
      <c r="JMF763" s="417"/>
      <c r="JMG763" s="417"/>
      <c r="JMH763" s="416"/>
      <c r="JMI763" s="416"/>
      <c r="JMJ763" s="416"/>
      <c r="JMK763" s="416"/>
      <c r="JML763" s="416"/>
      <c r="JMM763" s="416"/>
      <c r="JMN763" s="416"/>
      <c r="JMO763" s="416"/>
      <c r="JMP763" s="416"/>
      <c r="JMQ763" s="416"/>
      <c r="JMR763" s="416"/>
      <c r="JMS763" s="416"/>
      <c r="JMT763" s="416"/>
      <c r="JMU763" s="416"/>
      <c r="JMV763" s="416"/>
      <c r="JMW763" s="416"/>
      <c r="JMX763" s="416"/>
      <c r="JMY763" s="416"/>
      <c r="JMZ763" s="416"/>
      <c r="JNA763" s="416"/>
      <c r="JNB763" s="416"/>
      <c r="JNC763" s="416"/>
      <c r="JND763" s="416"/>
      <c r="JNE763" s="416"/>
      <c r="JNF763" s="416"/>
      <c r="JNG763" s="416"/>
      <c r="JNH763" s="416"/>
      <c r="JNI763" s="416"/>
      <c r="JNJ763" s="416"/>
      <c r="JNK763" s="416"/>
      <c r="JNL763" s="416"/>
      <c r="JNM763" s="416"/>
      <c r="JNN763" s="416"/>
      <c r="JNO763" s="416"/>
      <c r="JNP763" s="416"/>
      <c r="JNQ763" s="416"/>
      <c r="JNR763" s="416"/>
      <c r="JNS763" s="416"/>
      <c r="JNT763" s="416"/>
      <c r="JNU763" s="416"/>
      <c r="JNV763" s="416"/>
      <c r="JNW763" s="416"/>
      <c r="JNX763" s="416"/>
      <c r="JNY763" s="416"/>
      <c r="JNZ763" s="417"/>
      <c r="JOA763" s="417"/>
      <c r="JOB763" s="417"/>
      <c r="JOC763" s="417"/>
      <c r="JOD763" s="417"/>
      <c r="JOE763" s="417"/>
      <c r="JOF763" s="417"/>
      <c r="JOG763" s="417"/>
      <c r="JOH763" s="417"/>
      <c r="JOI763" s="417"/>
      <c r="JOJ763" s="417"/>
      <c r="JOK763" s="417"/>
      <c r="JOL763" s="417"/>
      <c r="JOM763" s="417"/>
      <c r="JON763" s="417"/>
      <c r="JOO763" s="417"/>
      <c r="JOP763" s="417"/>
      <c r="JOQ763" s="417"/>
      <c r="JOR763" s="417"/>
      <c r="JOS763" s="417"/>
      <c r="JOT763" s="417"/>
      <c r="JOU763" s="417"/>
      <c r="JOV763" s="417"/>
      <c r="JOW763" s="417"/>
      <c r="JOX763" s="418"/>
      <c r="JOY763" s="418"/>
      <c r="JOZ763" s="418"/>
      <c r="JPA763" s="418"/>
      <c r="JPB763" s="418"/>
      <c r="JPC763" s="417"/>
      <c r="JPD763" s="417"/>
      <c r="JPE763" s="418"/>
      <c r="JPF763" s="418"/>
      <c r="JPG763" s="417"/>
      <c r="JPH763" s="417"/>
      <c r="JPI763" s="418"/>
      <c r="JPJ763" s="418"/>
      <c r="JPK763" s="417"/>
      <c r="JPL763" s="417"/>
      <c r="JPM763" s="417"/>
      <c r="JPN763" s="417"/>
      <c r="JPO763" s="417"/>
      <c r="JPP763" s="417"/>
      <c r="JPQ763" s="417"/>
      <c r="JPR763" s="418"/>
      <c r="JPS763" s="418"/>
      <c r="JPT763" s="417"/>
      <c r="JPU763" s="417"/>
      <c r="JPV763" s="418"/>
      <c r="JPW763" s="418"/>
      <c r="JPX763" s="417"/>
      <c r="JPY763" s="417"/>
      <c r="JPZ763" s="417"/>
      <c r="JQA763" s="417"/>
      <c r="JQB763" s="417"/>
      <c r="JQC763" s="411"/>
      <c r="JQD763" s="443"/>
      <c r="JQE763" s="417"/>
      <c r="JQF763" s="417"/>
      <c r="JQG763" s="417"/>
      <c r="JQH763" s="417"/>
      <c r="JQI763" s="417"/>
      <c r="JQJ763" s="417"/>
      <c r="JQK763" s="417"/>
      <c r="JQL763" s="416"/>
      <c r="JQM763" s="416"/>
      <c r="JQN763" s="416"/>
      <c r="JQO763" s="416"/>
      <c r="JQP763" s="416"/>
      <c r="JQQ763" s="416"/>
      <c r="JQR763" s="416"/>
      <c r="JQS763" s="416"/>
      <c r="JQT763" s="416"/>
      <c r="JQU763" s="416"/>
      <c r="JQV763" s="416"/>
      <c r="JQW763" s="416"/>
      <c r="JQX763" s="416"/>
      <c r="JQY763" s="416"/>
      <c r="JQZ763" s="416"/>
      <c r="JRA763" s="416"/>
      <c r="JRB763" s="416"/>
      <c r="JRC763" s="416"/>
      <c r="JRD763" s="416"/>
      <c r="JRE763" s="416"/>
      <c r="JRF763" s="416"/>
      <c r="JRG763" s="416"/>
      <c r="JRH763" s="416"/>
      <c r="JRI763" s="416"/>
      <c r="JRJ763" s="416"/>
      <c r="JRK763" s="416"/>
      <c r="JRL763" s="416"/>
      <c r="JRM763" s="416"/>
      <c r="JRN763" s="416"/>
      <c r="JRO763" s="416"/>
      <c r="JRP763" s="416"/>
      <c r="JRQ763" s="416"/>
      <c r="JRR763" s="416"/>
      <c r="JRS763" s="416"/>
      <c r="JRT763" s="416"/>
      <c r="JRU763" s="416"/>
      <c r="JRV763" s="416"/>
      <c r="JRW763" s="416"/>
      <c r="JRX763" s="416"/>
      <c r="JRY763" s="416"/>
      <c r="JRZ763" s="416"/>
      <c r="JSA763" s="416"/>
      <c r="JSB763" s="416"/>
      <c r="JSC763" s="416"/>
      <c r="JSD763" s="417"/>
      <c r="JSE763" s="417"/>
      <c r="JSF763" s="417"/>
      <c r="JSG763" s="417"/>
      <c r="JSH763" s="417"/>
      <c r="JSI763" s="417"/>
      <c r="JSJ763" s="417"/>
      <c r="JSK763" s="417"/>
      <c r="JSL763" s="417"/>
      <c r="JSM763" s="417"/>
      <c r="JSN763" s="417"/>
      <c r="JSO763" s="417"/>
      <c r="JSP763" s="417"/>
      <c r="JSQ763" s="417"/>
      <c r="JSR763" s="417"/>
      <c r="JSS763" s="417"/>
      <c r="JST763" s="417"/>
      <c r="JSU763" s="417"/>
      <c r="JSV763" s="417"/>
      <c r="JSW763" s="417"/>
      <c r="JSX763" s="417"/>
      <c r="JSY763" s="417"/>
      <c r="JSZ763" s="417"/>
      <c r="JTA763" s="417"/>
      <c r="JTB763" s="418"/>
      <c r="JTC763" s="418"/>
      <c r="JTD763" s="418"/>
      <c r="JTE763" s="418"/>
      <c r="JTF763" s="418"/>
      <c r="JTG763" s="417"/>
      <c r="JTH763" s="417"/>
      <c r="JTI763" s="418"/>
      <c r="JTJ763" s="418"/>
      <c r="JTK763" s="417"/>
      <c r="JTL763" s="417"/>
      <c r="JTM763" s="418"/>
      <c r="JTN763" s="418"/>
      <c r="JTO763" s="417"/>
      <c r="JTP763" s="417"/>
      <c r="JTQ763" s="417"/>
      <c r="JTR763" s="417"/>
      <c r="JTS763" s="417"/>
      <c r="JTT763" s="417"/>
      <c r="JTU763" s="417"/>
      <c r="JTV763" s="418"/>
      <c r="JTW763" s="418"/>
      <c r="JTX763" s="417"/>
      <c r="JTY763" s="417"/>
      <c r="JTZ763" s="418"/>
      <c r="JUA763" s="418"/>
      <c r="JUB763" s="417"/>
      <c r="JUC763" s="417"/>
      <c r="JUD763" s="417"/>
      <c r="JUE763" s="417"/>
      <c r="JUF763" s="417"/>
      <c r="JUG763" s="411"/>
      <c r="JUH763" s="443"/>
      <c r="JUI763" s="417"/>
      <c r="JUJ763" s="417"/>
      <c r="JUK763" s="417"/>
      <c r="JUL763" s="417"/>
      <c r="JUM763" s="417"/>
      <c r="JUN763" s="417"/>
      <c r="JUO763" s="417"/>
      <c r="JUP763" s="416"/>
      <c r="JUQ763" s="416"/>
      <c r="JUR763" s="416"/>
      <c r="JUS763" s="416"/>
      <c r="JUT763" s="416"/>
      <c r="JUU763" s="416"/>
      <c r="JUV763" s="416"/>
      <c r="JUW763" s="416"/>
      <c r="JUX763" s="416"/>
      <c r="JUY763" s="416"/>
      <c r="JUZ763" s="416"/>
      <c r="JVA763" s="416"/>
      <c r="JVB763" s="416"/>
      <c r="JVC763" s="416"/>
      <c r="JVD763" s="416"/>
      <c r="JVE763" s="416"/>
      <c r="JVF763" s="416"/>
      <c r="JVG763" s="416"/>
      <c r="JVH763" s="416"/>
      <c r="JVI763" s="416"/>
      <c r="JVJ763" s="416"/>
      <c r="JVK763" s="416"/>
      <c r="JVL763" s="416"/>
      <c r="JVM763" s="416"/>
      <c r="JVN763" s="416"/>
      <c r="JVO763" s="416"/>
      <c r="JVP763" s="416"/>
      <c r="JVQ763" s="416"/>
      <c r="JVR763" s="416"/>
      <c r="JVS763" s="416"/>
      <c r="JVT763" s="416"/>
      <c r="JVU763" s="416"/>
      <c r="JVV763" s="416"/>
      <c r="JVW763" s="416"/>
      <c r="JVX763" s="416"/>
      <c r="JVY763" s="416"/>
      <c r="JVZ763" s="416"/>
      <c r="JWA763" s="416"/>
      <c r="JWB763" s="416"/>
      <c r="JWC763" s="416"/>
      <c r="JWD763" s="416"/>
      <c r="JWE763" s="416"/>
      <c r="JWF763" s="416"/>
      <c r="JWG763" s="416"/>
      <c r="JWH763" s="417"/>
      <c r="JWI763" s="417"/>
      <c r="JWJ763" s="417"/>
      <c r="JWK763" s="417"/>
      <c r="JWL763" s="417"/>
      <c r="JWM763" s="417"/>
      <c r="JWN763" s="417"/>
      <c r="JWO763" s="417"/>
      <c r="JWP763" s="417"/>
      <c r="JWQ763" s="417"/>
      <c r="JWR763" s="417"/>
      <c r="JWS763" s="417"/>
      <c r="JWT763" s="417"/>
      <c r="JWU763" s="417"/>
      <c r="JWV763" s="417"/>
      <c r="JWW763" s="417"/>
      <c r="JWX763" s="417"/>
      <c r="JWY763" s="417"/>
      <c r="JWZ763" s="417"/>
      <c r="JXA763" s="417"/>
      <c r="JXB763" s="417"/>
      <c r="JXC763" s="417"/>
      <c r="JXD763" s="417"/>
      <c r="JXE763" s="417"/>
      <c r="JXF763" s="418"/>
      <c r="JXG763" s="418"/>
      <c r="JXH763" s="418"/>
      <c r="JXI763" s="418"/>
      <c r="JXJ763" s="418"/>
      <c r="JXK763" s="417"/>
      <c r="JXL763" s="417"/>
      <c r="JXM763" s="418"/>
      <c r="JXN763" s="418"/>
      <c r="JXO763" s="417"/>
      <c r="JXP763" s="417"/>
      <c r="JXQ763" s="418"/>
      <c r="JXR763" s="418"/>
      <c r="JXS763" s="417"/>
      <c r="JXT763" s="417"/>
      <c r="JXU763" s="417"/>
      <c r="JXV763" s="417"/>
      <c r="JXW763" s="417"/>
      <c r="JXX763" s="417"/>
      <c r="JXY763" s="417"/>
      <c r="JXZ763" s="418"/>
      <c r="JYA763" s="418"/>
      <c r="JYB763" s="417"/>
      <c r="JYC763" s="417"/>
      <c r="JYD763" s="418"/>
      <c r="JYE763" s="418"/>
      <c r="JYF763" s="417"/>
      <c r="JYG763" s="417"/>
      <c r="JYH763" s="417"/>
      <c r="JYI763" s="417"/>
      <c r="JYJ763" s="417"/>
      <c r="JYK763" s="411"/>
      <c r="JYL763" s="443"/>
      <c r="JYM763" s="417"/>
      <c r="JYN763" s="417"/>
      <c r="JYO763" s="417"/>
      <c r="JYP763" s="417"/>
      <c r="JYQ763" s="417"/>
      <c r="JYR763" s="417"/>
      <c r="JYS763" s="417"/>
      <c r="JYT763" s="416"/>
      <c r="JYU763" s="416"/>
      <c r="JYV763" s="416"/>
      <c r="JYW763" s="416"/>
      <c r="JYX763" s="416"/>
      <c r="JYY763" s="416"/>
      <c r="JYZ763" s="416"/>
      <c r="JZA763" s="416"/>
      <c r="JZB763" s="416"/>
      <c r="JZC763" s="416"/>
      <c r="JZD763" s="416"/>
      <c r="JZE763" s="416"/>
      <c r="JZF763" s="416"/>
      <c r="JZG763" s="416"/>
      <c r="JZH763" s="416"/>
      <c r="JZI763" s="416"/>
      <c r="JZJ763" s="416"/>
      <c r="JZK763" s="416"/>
      <c r="JZL763" s="416"/>
      <c r="JZM763" s="416"/>
      <c r="JZN763" s="416"/>
      <c r="JZO763" s="416"/>
      <c r="JZP763" s="416"/>
      <c r="JZQ763" s="416"/>
      <c r="JZR763" s="416"/>
      <c r="JZS763" s="416"/>
      <c r="JZT763" s="416"/>
      <c r="JZU763" s="416"/>
      <c r="JZV763" s="416"/>
      <c r="JZW763" s="416"/>
      <c r="JZX763" s="416"/>
      <c r="JZY763" s="416"/>
      <c r="JZZ763" s="416"/>
      <c r="KAA763" s="416"/>
      <c r="KAB763" s="416"/>
      <c r="KAC763" s="416"/>
      <c r="KAD763" s="416"/>
      <c r="KAE763" s="416"/>
      <c r="KAF763" s="416"/>
      <c r="KAG763" s="416"/>
      <c r="KAH763" s="416"/>
      <c r="KAI763" s="416"/>
      <c r="KAJ763" s="416"/>
      <c r="KAK763" s="416"/>
      <c r="KAL763" s="417"/>
      <c r="KAM763" s="417"/>
      <c r="KAN763" s="417"/>
      <c r="KAO763" s="417"/>
      <c r="KAP763" s="417"/>
      <c r="KAQ763" s="417"/>
      <c r="KAR763" s="417"/>
      <c r="KAS763" s="417"/>
      <c r="KAT763" s="417"/>
      <c r="KAU763" s="417"/>
      <c r="KAV763" s="417"/>
      <c r="KAW763" s="417"/>
      <c r="KAX763" s="417"/>
      <c r="KAY763" s="417"/>
      <c r="KAZ763" s="417"/>
      <c r="KBA763" s="417"/>
      <c r="KBB763" s="417"/>
      <c r="KBC763" s="417"/>
      <c r="KBD763" s="417"/>
      <c r="KBE763" s="417"/>
      <c r="KBF763" s="417"/>
      <c r="KBG763" s="417"/>
      <c r="KBH763" s="417"/>
      <c r="KBI763" s="417"/>
      <c r="KBJ763" s="418"/>
      <c r="KBK763" s="418"/>
      <c r="KBL763" s="418"/>
      <c r="KBM763" s="418"/>
      <c r="KBN763" s="418"/>
      <c r="KBO763" s="417"/>
      <c r="KBP763" s="417"/>
      <c r="KBQ763" s="418"/>
      <c r="KBR763" s="418"/>
      <c r="KBS763" s="417"/>
      <c r="KBT763" s="417"/>
      <c r="KBU763" s="418"/>
      <c r="KBV763" s="418"/>
      <c r="KBW763" s="417"/>
      <c r="KBX763" s="417"/>
      <c r="KBY763" s="417"/>
      <c r="KBZ763" s="417"/>
      <c r="KCA763" s="417"/>
      <c r="KCB763" s="417"/>
      <c r="KCC763" s="417"/>
      <c r="KCD763" s="418"/>
      <c r="KCE763" s="418"/>
      <c r="KCF763" s="417"/>
      <c r="KCG763" s="417"/>
      <c r="KCH763" s="418"/>
      <c r="KCI763" s="418"/>
      <c r="KCJ763" s="417"/>
      <c r="KCK763" s="417"/>
      <c r="KCL763" s="417"/>
      <c r="KCM763" s="417"/>
      <c r="KCN763" s="417"/>
      <c r="KCO763" s="411"/>
      <c r="KCP763" s="443"/>
      <c r="KCQ763" s="417"/>
      <c r="KCR763" s="417"/>
      <c r="KCS763" s="417"/>
      <c r="KCT763" s="417"/>
      <c r="KCU763" s="417"/>
      <c r="KCV763" s="417"/>
      <c r="KCW763" s="417"/>
      <c r="KCX763" s="416"/>
      <c r="KCY763" s="416"/>
      <c r="KCZ763" s="416"/>
      <c r="KDA763" s="416"/>
      <c r="KDB763" s="416"/>
      <c r="KDC763" s="416"/>
      <c r="KDD763" s="416"/>
      <c r="KDE763" s="416"/>
      <c r="KDF763" s="416"/>
      <c r="KDG763" s="416"/>
      <c r="KDH763" s="416"/>
      <c r="KDI763" s="416"/>
      <c r="KDJ763" s="416"/>
      <c r="KDK763" s="416"/>
      <c r="KDL763" s="416"/>
      <c r="KDM763" s="416"/>
      <c r="KDN763" s="416"/>
      <c r="KDO763" s="416"/>
      <c r="KDP763" s="416"/>
      <c r="KDQ763" s="416"/>
      <c r="KDR763" s="416"/>
      <c r="KDS763" s="416"/>
      <c r="KDT763" s="416"/>
      <c r="KDU763" s="416"/>
      <c r="KDV763" s="416"/>
      <c r="KDW763" s="416"/>
      <c r="KDX763" s="416"/>
      <c r="KDY763" s="416"/>
      <c r="KDZ763" s="416"/>
      <c r="KEA763" s="416"/>
      <c r="KEB763" s="416"/>
      <c r="KEC763" s="416"/>
      <c r="KED763" s="416"/>
      <c r="KEE763" s="416"/>
      <c r="KEF763" s="416"/>
      <c r="KEG763" s="416"/>
      <c r="KEH763" s="416"/>
      <c r="KEI763" s="416"/>
      <c r="KEJ763" s="416"/>
      <c r="KEK763" s="416"/>
      <c r="KEL763" s="416"/>
      <c r="KEM763" s="416"/>
      <c r="KEN763" s="416"/>
      <c r="KEO763" s="416"/>
      <c r="KEP763" s="417"/>
      <c r="KEQ763" s="417"/>
      <c r="KER763" s="417"/>
      <c r="KES763" s="417"/>
      <c r="KET763" s="417"/>
      <c r="KEU763" s="417"/>
      <c r="KEV763" s="417"/>
      <c r="KEW763" s="417"/>
      <c r="KEX763" s="417"/>
      <c r="KEY763" s="417"/>
      <c r="KEZ763" s="417"/>
      <c r="KFA763" s="417"/>
      <c r="KFB763" s="417"/>
      <c r="KFC763" s="417"/>
      <c r="KFD763" s="417"/>
      <c r="KFE763" s="417"/>
      <c r="KFF763" s="417"/>
      <c r="KFG763" s="417"/>
      <c r="KFH763" s="417"/>
      <c r="KFI763" s="417"/>
      <c r="KFJ763" s="417"/>
      <c r="KFK763" s="417"/>
      <c r="KFL763" s="417"/>
      <c r="KFM763" s="417"/>
      <c r="KFN763" s="418"/>
      <c r="KFO763" s="418"/>
      <c r="KFP763" s="418"/>
      <c r="KFQ763" s="418"/>
      <c r="KFR763" s="418"/>
      <c r="KFS763" s="417"/>
      <c r="KFT763" s="417"/>
      <c r="KFU763" s="418"/>
      <c r="KFV763" s="418"/>
      <c r="KFW763" s="417"/>
      <c r="KFX763" s="417"/>
      <c r="KFY763" s="418"/>
      <c r="KFZ763" s="418"/>
      <c r="KGA763" s="417"/>
      <c r="KGB763" s="417"/>
      <c r="KGC763" s="417"/>
      <c r="KGD763" s="417"/>
      <c r="KGE763" s="417"/>
      <c r="KGF763" s="417"/>
      <c r="KGG763" s="417"/>
      <c r="KGH763" s="418"/>
      <c r="KGI763" s="418"/>
      <c r="KGJ763" s="417"/>
      <c r="KGK763" s="417"/>
      <c r="KGL763" s="418"/>
      <c r="KGM763" s="418"/>
      <c r="KGN763" s="417"/>
      <c r="KGO763" s="417"/>
      <c r="KGP763" s="417"/>
      <c r="KGQ763" s="417"/>
      <c r="KGR763" s="417"/>
      <c r="KGS763" s="411"/>
      <c r="KGT763" s="443"/>
      <c r="KGU763" s="417"/>
      <c r="KGV763" s="417"/>
      <c r="KGW763" s="417"/>
      <c r="KGX763" s="417"/>
      <c r="KGY763" s="417"/>
      <c r="KGZ763" s="417"/>
      <c r="KHA763" s="417"/>
      <c r="KHB763" s="416"/>
      <c r="KHC763" s="416"/>
      <c r="KHD763" s="416"/>
      <c r="KHE763" s="416"/>
      <c r="KHF763" s="416"/>
      <c r="KHG763" s="416"/>
      <c r="KHH763" s="416"/>
      <c r="KHI763" s="416"/>
      <c r="KHJ763" s="416"/>
      <c r="KHK763" s="416"/>
      <c r="KHL763" s="416"/>
      <c r="KHM763" s="416"/>
      <c r="KHN763" s="416"/>
      <c r="KHO763" s="416"/>
      <c r="KHP763" s="416"/>
      <c r="KHQ763" s="416"/>
      <c r="KHR763" s="416"/>
      <c r="KHS763" s="416"/>
      <c r="KHT763" s="416"/>
      <c r="KHU763" s="416"/>
      <c r="KHV763" s="416"/>
      <c r="KHW763" s="416"/>
      <c r="KHX763" s="416"/>
      <c r="KHY763" s="416"/>
      <c r="KHZ763" s="416"/>
      <c r="KIA763" s="416"/>
      <c r="KIB763" s="416"/>
      <c r="KIC763" s="416"/>
      <c r="KID763" s="416"/>
      <c r="KIE763" s="416"/>
      <c r="KIF763" s="416"/>
      <c r="KIG763" s="416"/>
      <c r="KIH763" s="416"/>
      <c r="KII763" s="416"/>
      <c r="KIJ763" s="416"/>
      <c r="KIK763" s="416"/>
      <c r="KIL763" s="416"/>
      <c r="KIM763" s="416"/>
      <c r="KIN763" s="416"/>
      <c r="KIO763" s="416"/>
      <c r="KIP763" s="416"/>
      <c r="KIQ763" s="416"/>
      <c r="KIR763" s="416"/>
      <c r="KIS763" s="416"/>
      <c r="KIT763" s="417"/>
      <c r="KIU763" s="417"/>
      <c r="KIV763" s="417"/>
      <c r="KIW763" s="417"/>
      <c r="KIX763" s="417"/>
      <c r="KIY763" s="417"/>
      <c r="KIZ763" s="417"/>
      <c r="KJA763" s="417"/>
      <c r="KJB763" s="417"/>
      <c r="KJC763" s="417"/>
      <c r="KJD763" s="417"/>
      <c r="KJE763" s="417"/>
      <c r="KJF763" s="417"/>
      <c r="KJG763" s="417"/>
      <c r="KJH763" s="417"/>
      <c r="KJI763" s="417"/>
      <c r="KJJ763" s="417"/>
      <c r="KJK763" s="417"/>
      <c r="KJL763" s="417"/>
      <c r="KJM763" s="417"/>
      <c r="KJN763" s="417"/>
      <c r="KJO763" s="417"/>
      <c r="KJP763" s="417"/>
      <c r="KJQ763" s="417"/>
      <c r="KJR763" s="418"/>
      <c r="KJS763" s="418"/>
      <c r="KJT763" s="418"/>
      <c r="KJU763" s="418"/>
      <c r="KJV763" s="418"/>
      <c r="KJW763" s="417"/>
      <c r="KJX763" s="417"/>
      <c r="KJY763" s="418"/>
      <c r="KJZ763" s="418"/>
      <c r="KKA763" s="417"/>
      <c r="KKB763" s="417"/>
      <c r="KKC763" s="418"/>
      <c r="KKD763" s="418"/>
      <c r="KKE763" s="417"/>
      <c r="KKF763" s="417"/>
      <c r="KKG763" s="417"/>
      <c r="KKH763" s="417"/>
      <c r="KKI763" s="417"/>
      <c r="KKJ763" s="417"/>
      <c r="KKK763" s="417"/>
      <c r="KKL763" s="418"/>
      <c r="KKM763" s="418"/>
      <c r="KKN763" s="417"/>
      <c r="KKO763" s="417"/>
      <c r="KKP763" s="418"/>
      <c r="KKQ763" s="418"/>
      <c r="KKR763" s="417"/>
      <c r="KKS763" s="417"/>
      <c r="KKT763" s="417"/>
      <c r="KKU763" s="417"/>
      <c r="KKV763" s="417"/>
      <c r="KKW763" s="411"/>
      <c r="KKX763" s="443"/>
      <c r="KKY763" s="417"/>
      <c r="KKZ763" s="417"/>
      <c r="KLA763" s="417"/>
      <c r="KLB763" s="417"/>
      <c r="KLC763" s="417"/>
      <c r="KLD763" s="417"/>
      <c r="KLE763" s="417"/>
      <c r="KLF763" s="416"/>
      <c r="KLG763" s="416"/>
      <c r="KLH763" s="416"/>
      <c r="KLI763" s="416"/>
      <c r="KLJ763" s="416"/>
      <c r="KLK763" s="416"/>
      <c r="KLL763" s="416"/>
      <c r="KLM763" s="416"/>
      <c r="KLN763" s="416"/>
      <c r="KLO763" s="416"/>
      <c r="KLP763" s="416"/>
      <c r="KLQ763" s="416"/>
      <c r="KLR763" s="416"/>
      <c r="KLS763" s="416"/>
      <c r="KLT763" s="416"/>
      <c r="KLU763" s="416"/>
      <c r="KLV763" s="416"/>
      <c r="KLW763" s="416"/>
      <c r="KLX763" s="416"/>
      <c r="KLY763" s="416"/>
      <c r="KLZ763" s="416"/>
      <c r="KMA763" s="416"/>
      <c r="KMB763" s="416"/>
      <c r="KMC763" s="416"/>
      <c r="KMD763" s="416"/>
      <c r="KME763" s="416"/>
      <c r="KMF763" s="416"/>
      <c r="KMG763" s="416"/>
      <c r="KMH763" s="416"/>
      <c r="KMI763" s="416"/>
      <c r="KMJ763" s="416"/>
      <c r="KMK763" s="416"/>
      <c r="KML763" s="416"/>
      <c r="KMM763" s="416"/>
      <c r="KMN763" s="416"/>
      <c r="KMO763" s="416"/>
      <c r="KMP763" s="416"/>
      <c r="KMQ763" s="416"/>
      <c r="KMR763" s="416"/>
      <c r="KMS763" s="416"/>
      <c r="KMT763" s="416"/>
      <c r="KMU763" s="416"/>
      <c r="KMV763" s="416"/>
      <c r="KMW763" s="416"/>
      <c r="KMX763" s="417"/>
      <c r="KMY763" s="417"/>
      <c r="KMZ763" s="417"/>
      <c r="KNA763" s="417"/>
      <c r="KNB763" s="417"/>
      <c r="KNC763" s="417"/>
      <c r="KND763" s="417"/>
      <c r="KNE763" s="417"/>
      <c r="KNF763" s="417"/>
      <c r="KNG763" s="417"/>
      <c r="KNH763" s="417"/>
      <c r="KNI763" s="417"/>
      <c r="KNJ763" s="417"/>
      <c r="KNK763" s="417"/>
      <c r="KNL763" s="417"/>
      <c r="KNM763" s="417"/>
      <c r="KNN763" s="417"/>
      <c r="KNO763" s="417"/>
      <c r="KNP763" s="417"/>
      <c r="KNQ763" s="417"/>
      <c r="KNR763" s="417"/>
      <c r="KNS763" s="417"/>
      <c r="KNT763" s="417"/>
      <c r="KNU763" s="417"/>
      <c r="KNV763" s="418"/>
      <c r="KNW763" s="418"/>
      <c r="KNX763" s="418"/>
      <c r="KNY763" s="418"/>
      <c r="KNZ763" s="418"/>
      <c r="KOA763" s="417"/>
      <c r="KOB763" s="417"/>
      <c r="KOC763" s="418"/>
      <c r="KOD763" s="418"/>
      <c r="KOE763" s="417"/>
      <c r="KOF763" s="417"/>
      <c r="KOG763" s="418"/>
      <c r="KOH763" s="418"/>
      <c r="KOI763" s="417"/>
      <c r="KOJ763" s="417"/>
      <c r="KOK763" s="417"/>
      <c r="KOL763" s="417"/>
      <c r="KOM763" s="417"/>
      <c r="KON763" s="417"/>
      <c r="KOO763" s="417"/>
      <c r="KOP763" s="418"/>
      <c r="KOQ763" s="418"/>
      <c r="KOR763" s="417"/>
      <c r="KOS763" s="417"/>
      <c r="KOT763" s="418"/>
      <c r="KOU763" s="418"/>
      <c r="KOV763" s="417"/>
      <c r="KOW763" s="417"/>
      <c r="KOX763" s="417"/>
      <c r="KOY763" s="417"/>
      <c r="KOZ763" s="417"/>
      <c r="KPA763" s="411"/>
      <c r="KPB763" s="443"/>
      <c r="KPC763" s="417"/>
      <c r="KPD763" s="417"/>
      <c r="KPE763" s="417"/>
      <c r="KPF763" s="417"/>
      <c r="KPG763" s="417"/>
      <c r="KPH763" s="417"/>
      <c r="KPI763" s="417"/>
      <c r="KPJ763" s="416"/>
      <c r="KPK763" s="416"/>
      <c r="KPL763" s="416"/>
      <c r="KPM763" s="416"/>
      <c r="KPN763" s="416"/>
      <c r="KPO763" s="416"/>
      <c r="KPP763" s="416"/>
      <c r="KPQ763" s="416"/>
      <c r="KPR763" s="416"/>
      <c r="KPS763" s="416"/>
      <c r="KPT763" s="416"/>
      <c r="KPU763" s="416"/>
      <c r="KPV763" s="416"/>
      <c r="KPW763" s="416"/>
      <c r="KPX763" s="416"/>
      <c r="KPY763" s="416"/>
      <c r="KPZ763" s="416"/>
      <c r="KQA763" s="416"/>
      <c r="KQB763" s="416"/>
      <c r="KQC763" s="416"/>
      <c r="KQD763" s="416"/>
      <c r="KQE763" s="416"/>
      <c r="KQF763" s="416"/>
      <c r="KQG763" s="416"/>
      <c r="KQH763" s="416"/>
      <c r="KQI763" s="416"/>
      <c r="KQJ763" s="416"/>
      <c r="KQK763" s="416"/>
      <c r="KQL763" s="416"/>
      <c r="KQM763" s="416"/>
      <c r="KQN763" s="416"/>
      <c r="KQO763" s="416"/>
      <c r="KQP763" s="416"/>
      <c r="KQQ763" s="416"/>
      <c r="KQR763" s="416"/>
      <c r="KQS763" s="416"/>
      <c r="KQT763" s="416"/>
      <c r="KQU763" s="416"/>
      <c r="KQV763" s="416"/>
      <c r="KQW763" s="416"/>
      <c r="KQX763" s="416"/>
      <c r="KQY763" s="416"/>
      <c r="KQZ763" s="416"/>
      <c r="KRA763" s="416"/>
      <c r="KRB763" s="417"/>
      <c r="KRC763" s="417"/>
      <c r="KRD763" s="417"/>
      <c r="KRE763" s="417"/>
      <c r="KRF763" s="417"/>
      <c r="KRG763" s="417"/>
      <c r="KRH763" s="417"/>
      <c r="KRI763" s="417"/>
      <c r="KRJ763" s="417"/>
      <c r="KRK763" s="417"/>
      <c r="KRL763" s="417"/>
      <c r="KRM763" s="417"/>
      <c r="KRN763" s="417"/>
      <c r="KRO763" s="417"/>
      <c r="KRP763" s="417"/>
      <c r="KRQ763" s="417"/>
      <c r="KRR763" s="417"/>
      <c r="KRS763" s="417"/>
      <c r="KRT763" s="417"/>
      <c r="KRU763" s="417"/>
      <c r="KRV763" s="417"/>
      <c r="KRW763" s="417"/>
      <c r="KRX763" s="417"/>
      <c r="KRY763" s="417"/>
      <c r="KRZ763" s="418"/>
      <c r="KSA763" s="418"/>
      <c r="KSB763" s="418"/>
      <c r="KSC763" s="418"/>
      <c r="KSD763" s="418"/>
      <c r="KSE763" s="417"/>
      <c r="KSF763" s="417"/>
      <c r="KSG763" s="418"/>
      <c r="KSH763" s="418"/>
      <c r="KSI763" s="417"/>
      <c r="KSJ763" s="417"/>
      <c r="KSK763" s="418"/>
      <c r="KSL763" s="418"/>
      <c r="KSM763" s="417"/>
      <c r="KSN763" s="417"/>
      <c r="KSO763" s="417"/>
      <c r="KSP763" s="417"/>
      <c r="KSQ763" s="417"/>
      <c r="KSR763" s="417"/>
      <c r="KSS763" s="417"/>
      <c r="KST763" s="418"/>
      <c r="KSU763" s="418"/>
      <c r="KSV763" s="417"/>
      <c r="KSW763" s="417"/>
      <c r="KSX763" s="418"/>
      <c r="KSY763" s="418"/>
      <c r="KSZ763" s="417"/>
      <c r="KTA763" s="417"/>
      <c r="KTB763" s="417"/>
      <c r="KTC763" s="417"/>
      <c r="KTD763" s="417"/>
      <c r="KTE763" s="411"/>
      <c r="KTF763" s="443"/>
      <c r="KTG763" s="417"/>
      <c r="KTH763" s="417"/>
      <c r="KTI763" s="417"/>
      <c r="KTJ763" s="417"/>
      <c r="KTK763" s="417"/>
      <c r="KTL763" s="417"/>
      <c r="KTM763" s="417"/>
      <c r="KTN763" s="416"/>
      <c r="KTO763" s="416"/>
      <c r="KTP763" s="416"/>
      <c r="KTQ763" s="416"/>
      <c r="KTR763" s="416"/>
      <c r="KTS763" s="416"/>
      <c r="KTT763" s="416"/>
      <c r="KTU763" s="416"/>
      <c r="KTV763" s="416"/>
      <c r="KTW763" s="416"/>
      <c r="KTX763" s="416"/>
      <c r="KTY763" s="416"/>
      <c r="KTZ763" s="416"/>
      <c r="KUA763" s="416"/>
      <c r="KUB763" s="416"/>
      <c r="KUC763" s="416"/>
      <c r="KUD763" s="416"/>
      <c r="KUE763" s="416"/>
      <c r="KUF763" s="416"/>
      <c r="KUG763" s="416"/>
      <c r="KUH763" s="416"/>
      <c r="KUI763" s="416"/>
      <c r="KUJ763" s="416"/>
      <c r="KUK763" s="416"/>
      <c r="KUL763" s="416"/>
      <c r="KUM763" s="416"/>
      <c r="KUN763" s="416"/>
      <c r="KUO763" s="416"/>
      <c r="KUP763" s="416"/>
      <c r="KUQ763" s="416"/>
      <c r="KUR763" s="416"/>
      <c r="KUS763" s="416"/>
      <c r="KUT763" s="416"/>
      <c r="KUU763" s="416"/>
      <c r="KUV763" s="416"/>
      <c r="KUW763" s="416"/>
      <c r="KUX763" s="416"/>
      <c r="KUY763" s="416"/>
      <c r="KUZ763" s="416"/>
      <c r="KVA763" s="416"/>
      <c r="KVB763" s="416"/>
      <c r="KVC763" s="416"/>
      <c r="KVD763" s="416"/>
      <c r="KVE763" s="416"/>
      <c r="KVF763" s="417"/>
      <c r="KVG763" s="417"/>
      <c r="KVH763" s="417"/>
      <c r="KVI763" s="417"/>
      <c r="KVJ763" s="417"/>
      <c r="KVK763" s="417"/>
      <c r="KVL763" s="417"/>
      <c r="KVM763" s="417"/>
      <c r="KVN763" s="417"/>
      <c r="KVO763" s="417"/>
      <c r="KVP763" s="417"/>
      <c r="KVQ763" s="417"/>
      <c r="KVR763" s="417"/>
      <c r="KVS763" s="417"/>
      <c r="KVT763" s="417"/>
      <c r="KVU763" s="417"/>
      <c r="KVV763" s="417"/>
      <c r="KVW763" s="417"/>
      <c r="KVX763" s="417"/>
      <c r="KVY763" s="417"/>
      <c r="KVZ763" s="417"/>
      <c r="KWA763" s="417"/>
      <c r="KWB763" s="417"/>
      <c r="KWC763" s="417"/>
      <c r="KWD763" s="418"/>
      <c r="KWE763" s="418"/>
      <c r="KWF763" s="418"/>
      <c r="KWG763" s="418"/>
      <c r="KWH763" s="418"/>
      <c r="KWI763" s="417"/>
      <c r="KWJ763" s="417"/>
      <c r="KWK763" s="418"/>
      <c r="KWL763" s="418"/>
      <c r="KWM763" s="417"/>
      <c r="KWN763" s="417"/>
      <c r="KWO763" s="418"/>
      <c r="KWP763" s="418"/>
      <c r="KWQ763" s="417"/>
      <c r="KWR763" s="417"/>
      <c r="KWS763" s="417"/>
      <c r="KWT763" s="417"/>
      <c r="KWU763" s="417"/>
      <c r="KWV763" s="417"/>
      <c r="KWW763" s="417"/>
      <c r="KWX763" s="418"/>
      <c r="KWY763" s="418"/>
      <c r="KWZ763" s="417"/>
      <c r="KXA763" s="417"/>
      <c r="KXB763" s="418"/>
      <c r="KXC763" s="418"/>
      <c r="KXD763" s="417"/>
      <c r="KXE763" s="417"/>
      <c r="KXF763" s="417"/>
      <c r="KXG763" s="417"/>
      <c r="KXH763" s="417"/>
      <c r="KXI763" s="411"/>
      <c r="KXJ763" s="443"/>
      <c r="KXK763" s="417"/>
      <c r="KXL763" s="417"/>
      <c r="KXM763" s="417"/>
      <c r="KXN763" s="417"/>
      <c r="KXO763" s="417"/>
      <c r="KXP763" s="417"/>
      <c r="KXQ763" s="417"/>
      <c r="KXR763" s="416"/>
      <c r="KXS763" s="416"/>
      <c r="KXT763" s="416"/>
      <c r="KXU763" s="416"/>
      <c r="KXV763" s="416"/>
      <c r="KXW763" s="416"/>
      <c r="KXX763" s="416"/>
      <c r="KXY763" s="416"/>
      <c r="KXZ763" s="416"/>
      <c r="KYA763" s="416"/>
      <c r="KYB763" s="416"/>
      <c r="KYC763" s="416"/>
      <c r="KYD763" s="416"/>
      <c r="KYE763" s="416"/>
      <c r="KYF763" s="416"/>
      <c r="KYG763" s="416"/>
      <c r="KYH763" s="416"/>
      <c r="KYI763" s="416"/>
      <c r="KYJ763" s="416"/>
      <c r="KYK763" s="416"/>
      <c r="KYL763" s="416"/>
      <c r="KYM763" s="416"/>
      <c r="KYN763" s="416"/>
      <c r="KYO763" s="416"/>
      <c r="KYP763" s="416"/>
      <c r="KYQ763" s="416"/>
      <c r="KYR763" s="416"/>
      <c r="KYS763" s="416"/>
      <c r="KYT763" s="416"/>
      <c r="KYU763" s="416"/>
      <c r="KYV763" s="416"/>
      <c r="KYW763" s="416"/>
      <c r="KYX763" s="416"/>
      <c r="KYY763" s="416"/>
      <c r="KYZ763" s="416"/>
      <c r="KZA763" s="416"/>
      <c r="KZB763" s="416"/>
      <c r="KZC763" s="416"/>
      <c r="KZD763" s="416"/>
      <c r="KZE763" s="416"/>
      <c r="KZF763" s="416"/>
      <c r="KZG763" s="416"/>
      <c r="KZH763" s="416"/>
      <c r="KZI763" s="416"/>
      <c r="KZJ763" s="417"/>
      <c r="KZK763" s="417"/>
      <c r="KZL763" s="417"/>
      <c r="KZM763" s="417"/>
      <c r="KZN763" s="417"/>
      <c r="KZO763" s="417"/>
      <c r="KZP763" s="417"/>
      <c r="KZQ763" s="417"/>
      <c r="KZR763" s="417"/>
      <c r="KZS763" s="417"/>
      <c r="KZT763" s="417"/>
      <c r="KZU763" s="417"/>
      <c r="KZV763" s="417"/>
      <c r="KZW763" s="417"/>
      <c r="KZX763" s="417"/>
      <c r="KZY763" s="417"/>
      <c r="KZZ763" s="417"/>
      <c r="LAA763" s="417"/>
      <c r="LAB763" s="417"/>
      <c r="LAC763" s="417"/>
      <c r="LAD763" s="417"/>
      <c r="LAE763" s="417"/>
      <c r="LAF763" s="417"/>
      <c r="LAG763" s="417"/>
      <c r="LAH763" s="418"/>
      <c r="LAI763" s="418"/>
      <c r="LAJ763" s="418"/>
      <c r="LAK763" s="418"/>
      <c r="LAL763" s="418"/>
      <c r="LAM763" s="417"/>
      <c r="LAN763" s="417"/>
      <c r="LAO763" s="418"/>
      <c r="LAP763" s="418"/>
      <c r="LAQ763" s="417"/>
      <c r="LAR763" s="417"/>
      <c r="LAS763" s="418"/>
      <c r="LAT763" s="418"/>
      <c r="LAU763" s="417"/>
      <c r="LAV763" s="417"/>
      <c r="LAW763" s="417"/>
      <c r="LAX763" s="417"/>
      <c r="LAY763" s="417"/>
      <c r="LAZ763" s="417"/>
      <c r="LBA763" s="417"/>
      <c r="LBB763" s="418"/>
      <c r="LBC763" s="418"/>
      <c r="LBD763" s="417"/>
      <c r="LBE763" s="417"/>
      <c r="LBF763" s="418"/>
      <c r="LBG763" s="418"/>
      <c r="LBH763" s="417"/>
      <c r="LBI763" s="417"/>
      <c r="LBJ763" s="417"/>
      <c r="LBK763" s="417"/>
      <c r="LBL763" s="417"/>
      <c r="LBM763" s="411"/>
      <c r="LBN763" s="443"/>
      <c r="LBO763" s="417"/>
      <c r="LBP763" s="417"/>
      <c r="LBQ763" s="417"/>
      <c r="LBR763" s="417"/>
      <c r="LBS763" s="417"/>
      <c r="LBT763" s="417"/>
      <c r="LBU763" s="417"/>
      <c r="LBV763" s="416"/>
      <c r="LBW763" s="416"/>
      <c r="LBX763" s="416"/>
      <c r="LBY763" s="416"/>
      <c r="LBZ763" s="416"/>
      <c r="LCA763" s="416"/>
      <c r="LCB763" s="416"/>
      <c r="LCC763" s="416"/>
      <c r="LCD763" s="416"/>
      <c r="LCE763" s="416"/>
      <c r="LCF763" s="416"/>
      <c r="LCG763" s="416"/>
      <c r="LCH763" s="416"/>
      <c r="LCI763" s="416"/>
      <c r="LCJ763" s="416"/>
      <c r="LCK763" s="416"/>
      <c r="LCL763" s="416"/>
      <c r="LCM763" s="416"/>
      <c r="LCN763" s="416"/>
      <c r="LCO763" s="416"/>
      <c r="LCP763" s="416"/>
      <c r="LCQ763" s="416"/>
      <c r="LCR763" s="416"/>
      <c r="LCS763" s="416"/>
      <c r="LCT763" s="416"/>
      <c r="LCU763" s="416"/>
      <c r="LCV763" s="416"/>
      <c r="LCW763" s="416"/>
      <c r="LCX763" s="416"/>
      <c r="LCY763" s="416"/>
      <c r="LCZ763" s="416"/>
      <c r="LDA763" s="416"/>
      <c r="LDB763" s="416"/>
      <c r="LDC763" s="416"/>
      <c r="LDD763" s="416"/>
      <c r="LDE763" s="416"/>
      <c r="LDF763" s="416"/>
      <c r="LDG763" s="416"/>
      <c r="LDH763" s="416"/>
      <c r="LDI763" s="416"/>
      <c r="LDJ763" s="416"/>
      <c r="LDK763" s="416"/>
      <c r="LDL763" s="416"/>
      <c r="LDM763" s="416"/>
      <c r="LDN763" s="417"/>
      <c r="LDO763" s="417"/>
      <c r="LDP763" s="417"/>
      <c r="LDQ763" s="417"/>
      <c r="LDR763" s="417"/>
      <c r="LDS763" s="417"/>
      <c r="LDT763" s="417"/>
      <c r="LDU763" s="417"/>
      <c r="LDV763" s="417"/>
      <c r="LDW763" s="417"/>
      <c r="LDX763" s="417"/>
      <c r="LDY763" s="417"/>
      <c r="LDZ763" s="417"/>
      <c r="LEA763" s="417"/>
      <c r="LEB763" s="417"/>
      <c r="LEC763" s="417"/>
      <c r="LED763" s="417"/>
      <c r="LEE763" s="417"/>
      <c r="LEF763" s="417"/>
      <c r="LEG763" s="417"/>
      <c r="LEH763" s="417"/>
      <c r="LEI763" s="417"/>
      <c r="LEJ763" s="417"/>
      <c r="LEK763" s="417"/>
      <c r="LEL763" s="418"/>
      <c r="LEM763" s="418"/>
      <c r="LEN763" s="418"/>
      <c r="LEO763" s="418"/>
      <c r="LEP763" s="418"/>
      <c r="LEQ763" s="417"/>
      <c r="LER763" s="417"/>
      <c r="LES763" s="418"/>
      <c r="LET763" s="418"/>
      <c r="LEU763" s="417"/>
      <c r="LEV763" s="417"/>
      <c r="LEW763" s="418"/>
      <c r="LEX763" s="418"/>
      <c r="LEY763" s="417"/>
      <c r="LEZ763" s="417"/>
      <c r="LFA763" s="417"/>
      <c r="LFB763" s="417"/>
      <c r="LFC763" s="417"/>
      <c r="LFD763" s="417"/>
      <c r="LFE763" s="417"/>
      <c r="LFF763" s="418"/>
      <c r="LFG763" s="418"/>
      <c r="LFH763" s="417"/>
      <c r="LFI763" s="417"/>
      <c r="LFJ763" s="418"/>
      <c r="LFK763" s="418"/>
      <c r="LFL763" s="417"/>
      <c r="LFM763" s="417"/>
      <c r="LFN763" s="417"/>
      <c r="LFO763" s="417"/>
      <c r="LFP763" s="417"/>
      <c r="LFQ763" s="411"/>
      <c r="LFR763" s="443"/>
      <c r="LFS763" s="417"/>
      <c r="LFT763" s="417"/>
      <c r="LFU763" s="417"/>
      <c r="LFV763" s="417"/>
      <c r="LFW763" s="417"/>
      <c r="LFX763" s="417"/>
      <c r="LFY763" s="417"/>
      <c r="LFZ763" s="416"/>
      <c r="LGA763" s="416"/>
      <c r="LGB763" s="416"/>
      <c r="LGC763" s="416"/>
      <c r="LGD763" s="416"/>
      <c r="LGE763" s="416"/>
      <c r="LGF763" s="416"/>
      <c r="LGG763" s="416"/>
      <c r="LGH763" s="416"/>
      <c r="LGI763" s="416"/>
      <c r="LGJ763" s="416"/>
      <c r="LGK763" s="416"/>
      <c r="LGL763" s="416"/>
      <c r="LGM763" s="416"/>
      <c r="LGN763" s="416"/>
      <c r="LGO763" s="416"/>
      <c r="LGP763" s="416"/>
      <c r="LGQ763" s="416"/>
      <c r="LGR763" s="416"/>
      <c r="LGS763" s="416"/>
      <c r="LGT763" s="416"/>
      <c r="LGU763" s="416"/>
      <c r="LGV763" s="416"/>
      <c r="LGW763" s="416"/>
      <c r="LGX763" s="416"/>
      <c r="LGY763" s="416"/>
      <c r="LGZ763" s="416"/>
      <c r="LHA763" s="416"/>
      <c r="LHB763" s="416"/>
      <c r="LHC763" s="416"/>
      <c r="LHD763" s="416"/>
      <c r="LHE763" s="416"/>
      <c r="LHF763" s="416"/>
      <c r="LHG763" s="416"/>
      <c r="LHH763" s="416"/>
      <c r="LHI763" s="416"/>
      <c r="LHJ763" s="416"/>
      <c r="LHK763" s="416"/>
      <c r="LHL763" s="416"/>
      <c r="LHM763" s="416"/>
      <c r="LHN763" s="416"/>
      <c r="LHO763" s="416"/>
      <c r="LHP763" s="416"/>
      <c r="LHQ763" s="416"/>
      <c r="LHR763" s="417"/>
      <c r="LHS763" s="417"/>
      <c r="LHT763" s="417"/>
      <c r="LHU763" s="417"/>
      <c r="LHV763" s="417"/>
      <c r="LHW763" s="417"/>
      <c r="LHX763" s="417"/>
      <c r="LHY763" s="417"/>
      <c r="LHZ763" s="417"/>
      <c r="LIA763" s="417"/>
      <c r="LIB763" s="417"/>
      <c r="LIC763" s="417"/>
      <c r="LID763" s="417"/>
      <c r="LIE763" s="417"/>
      <c r="LIF763" s="417"/>
      <c r="LIG763" s="417"/>
      <c r="LIH763" s="417"/>
      <c r="LII763" s="417"/>
      <c r="LIJ763" s="417"/>
      <c r="LIK763" s="417"/>
      <c r="LIL763" s="417"/>
      <c r="LIM763" s="417"/>
      <c r="LIN763" s="417"/>
      <c r="LIO763" s="417"/>
      <c r="LIP763" s="418"/>
      <c r="LIQ763" s="418"/>
      <c r="LIR763" s="418"/>
      <c r="LIS763" s="418"/>
      <c r="LIT763" s="418"/>
      <c r="LIU763" s="417"/>
      <c r="LIV763" s="417"/>
      <c r="LIW763" s="418"/>
      <c r="LIX763" s="418"/>
      <c r="LIY763" s="417"/>
      <c r="LIZ763" s="417"/>
      <c r="LJA763" s="418"/>
      <c r="LJB763" s="418"/>
      <c r="LJC763" s="417"/>
      <c r="LJD763" s="417"/>
      <c r="LJE763" s="417"/>
      <c r="LJF763" s="417"/>
      <c r="LJG763" s="417"/>
      <c r="LJH763" s="417"/>
      <c r="LJI763" s="417"/>
      <c r="LJJ763" s="418"/>
      <c r="LJK763" s="418"/>
      <c r="LJL763" s="417"/>
      <c r="LJM763" s="417"/>
      <c r="LJN763" s="418"/>
      <c r="LJO763" s="418"/>
      <c r="LJP763" s="417"/>
      <c r="LJQ763" s="417"/>
      <c r="LJR763" s="417"/>
      <c r="LJS763" s="417"/>
      <c r="LJT763" s="417"/>
      <c r="LJU763" s="411"/>
      <c r="LJV763" s="443"/>
      <c r="LJW763" s="417"/>
      <c r="LJX763" s="417"/>
      <c r="LJY763" s="417"/>
      <c r="LJZ763" s="417"/>
      <c r="LKA763" s="417"/>
      <c r="LKB763" s="417"/>
      <c r="LKC763" s="417"/>
      <c r="LKD763" s="416"/>
      <c r="LKE763" s="416"/>
      <c r="LKF763" s="416"/>
      <c r="LKG763" s="416"/>
      <c r="LKH763" s="416"/>
      <c r="LKI763" s="416"/>
      <c r="LKJ763" s="416"/>
      <c r="LKK763" s="416"/>
      <c r="LKL763" s="416"/>
      <c r="LKM763" s="416"/>
      <c r="LKN763" s="416"/>
      <c r="LKO763" s="416"/>
      <c r="LKP763" s="416"/>
      <c r="LKQ763" s="416"/>
      <c r="LKR763" s="416"/>
      <c r="LKS763" s="416"/>
      <c r="LKT763" s="416"/>
      <c r="LKU763" s="416"/>
      <c r="LKV763" s="416"/>
      <c r="LKW763" s="416"/>
      <c r="LKX763" s="416"/>
      <c r="LKY763" s="416"/>
      <c r="LKZ763" s="416"/>
      <c r="LLA763" s="416"/>
      <c r="LLB763" s="416"/>
      <c r="LLC763" s="416"/>
      <c r="LLD763" s="416"/>
      <c r="LLE763" s="416"/>
      <c r="LLF763" s="416"/>
      <c r="LLG763" s="416"/>
      <c r="LLH763" s="416"/>
      <c r="LLI763" s="416"/>
      <c r="LLJ763" s="416"/>
      <c r="LLK763" s="416"/>
      <c r="LLL763" s="416"/>
      <c r="LLM763" s="416"/>
      <c r="LLN763" s="416"/>
      <c r="LLO763" s="416"/>
      <c r="LLP763" s="416"/>
      <c r="LLQ763" s="416"/>
      <c r="LLR763" s="416"/>
      <c r="LLS763" s="416"/>
      <c r="LLT763" s="416"/>
      <c r="LLU763" s="416"/>
      <c r="LLV763" s="417"/>
      <c r="LLW763" s="417"/>
      <c r="LLX763" s="417"/>
      <c r="LLY763" s="417"/>
      <c r="LLZ763" s="417"/>
      <c r="LMA763" s="417"/>
      <c r="LMB763" s="417"/>
      <c r="LMC763" s="417"/>
      <c r="LMD763" s="417"/>
      <c r="LME763" s="417"/>
      <c r="LMF763" s="417"/>
      <c r="LMG763" s="417"/>
      <c r="LMH763" s="417"/>
      <c r="LMI763" s="417"/>
      <c r="LMJ763" s="417"/>
      <c r="LMK763" s="417"/>
      <c r="LML763" s="417"/>
      <c r="LMM763" s="417"/>
      <c r="LMN763" s="417"/>
      <c r="LMO763" s="417"/>
      <c r="LMP763" s="417"/>
      <c r="LMQ763" s="417"/>
      <c r="LMR763" s="417"/>
      <c r="LMS763" s="417"/>
      <c r="LMT763" s="418"/>
      <c r="LMU763" s="418"/>
      <c r="LMV763" s="418"/>
      <c r="LMW763" s="418"/>
      <c r="LMX763" s="418"/>
      <c r="LMY763" s="417"/>
      <c r="LMZ763" s="417"/>
      <c r="LNA763" s="418"/>
      <c r="LNB763" s="418"/>
      <c r="LNC763" s="417"/>
      <c r="LND763" s="417"/>
      <c r="LNE763" s="418"/>
      <c r="LNF763" s="418"/>
      <c r="LNG763" s="417"/>
      <c r="LNH763" s="417"/>
      <c r="LNI763" s="417"/>
      <c r="LNJ763" s="417"/>
      <c r="LNK763" s="417"/>
      <c r="LNL763" s="417"/>
      <c r="LNM763" s="417"/>
      <c r="LNN763" s="418"/>
      <c r="LNO763" s="418"/>
      <c r="LNP763" s="417"/>
      <c r="LNQ763" s="417"/>
      <c r="LNR763" s="418"/>
      <c r="LNS763" s="418"/>
      <c r="LNT763" s="417"/>
      <c r="LNU763" s="417"/>
      <c r="LNV763" s="417"/>
      <c r="LNW763" s="417"/>
      <c r="LNX763" s="417"/>
      <c r="LNY763" s="411"/>
      <c r="LNZ763" s="443"/>
      <c r="LOA763" s="417"/>
      <c r="LOB763" s="417"/>
      <c r="LOC763" s="417"/>
      <c r="LOD763" s="417"/>
      <c r="LOE763" s="417"/>
      <c r="LOF763" s="417"/>
      <c r="LOG763" s="417"/>
      <c r="LOH763" s="416"/>
      <c r="LOI763" s="416"/>
      <c r="LOJ763" s="416"/>
      <c r="LOK763" s="416"/>
      <c r="LOL763" s="416"/>
      <c r="LOM763" s="416"/>
      <c r="LON763" s="416"/>
      <c r="LOO763" s="416"/>
      <c r="LOP763" s="416"/>
      <c r="LOQ763" s="416"/>
      <c r="LOR763" s="416"/>
      <c r="LOS763" s="416"/>
      <c r="LOT763" s="416"/>
      <c r="LOU763" s="416"/>
      <c r="LOV763" s="416"/>
      <c r="LOW763" s="416"/>
      <c r="LOX763" s="416"/>
      <c r="LOY763" s="416"/>
      <c r="LOZ763" s="416"/>
      <c r="LPA763" s="416"/>
      <c r="LPB763" s="416"/>
      <c r="LPC763" s="416"/>
      <c r="LPD763" s="416"/>
      <c r="LPE763" s="416"/>
      <c r="LPF763" s="416"/>
      <c r="LPG763" s="416"/>
      <c r="LPH763" s="416"/>
      <c r="LPI763" s="416"/>
      <c r="LPJ763" s="416"/>
      <c r="LPK763" s="416"/>
      <c r="LPL763" s="416"/>
      <c r="LPM763" s="416"/>
      <c r="LPN763" s="416"/>
      <c r="LPO763" s="416"/>
      <c r="LPP763" s="416"/>
      <c r="LPQ763" s="416"/>
      <c r="LPR763" s="416"/>
      <c r="LPS763" s="416"/>
      <c r="LPT763" s="416"/>
      <c r="LPU763" s="416"/>
      <c r="LPV763" s="416"/>
      <c r="LPW763" s="416"/>
      <c r="LPX763" s="416"/>
      <c r="LPY763" s="416"/>
      <c r="LPZ763" s="417"/>
      <c r="LQA763" s="417"/>
      <c r="LQB763" s="417"/>
      <c r="LQC763" s="417"/>
      <c r="LQD763" s="417"/>
      <c r="LQE763" s="417"/>
      <c r="LQF763" s="417"/>
      <c r="LQG763" s="417"/>
      <c r="LQH763" s="417"/>
      <c r="LQI763" s="417"/>
      <c r="LQJ763" s="417"/>
      <c r="LQK763" s="417"/>
      <c r="LQL763" s="417"/>
      <c r="LQM763" s="417"/>
      <c r="LQN763" s="417"/>
      <c r="LQO763" s="417"/>
      <c r="LQP763" s="417"/>
      <c r="LQQ763" s="417"/>
      <c r="LQR763" s="417"/>
      <c r="LQS763" s="417"/>
      <c r="LQT763" s="417"/>
      <c r="LQU763" s="417"/>
      <c r="LQV763" s="417"/>
      <c r="LQW763" s="417"/>
      <c r="LQX763" s="418"/>
      <c r="LQY763" s="418"/>
      <c r="LQZ763" s="418"/>
      <c r="LRA763" s="418"/>
      <c r="LRB763" s="418"/>
      <c r="LRC763" s="417"/>
      <c r="LRD763" s="417"/>
      <c r="LRE763" s="418"/>
      <c r="LRF763" s="418"/>
      <c r="LRG763" s="417"/>
      <c r="LRH763" s="417"/>
      <c r="LRI763" s="418"/>
      <c r="LRJ763" s="418"/>
      <c r="LRK763" s="417"/>
      <c r="LRL763" s="417"/>
      <c r="LRM763" s="417"/>
      <c r="LRN763" s="417"/>
      <c r="LRO763" s="417"/>
      <c r="LRP763" s="417"/>
      <c r="LRQ763" s="417"/>
      <c r="LRR763" s="418"/>
      <c r="LRS763" s="418"/>
      <c r="LRT763" s="417"/>
      <c r="LRU763" s="417"/>
      <c r="LRV763" s="418"/>
      <c r="LRW763" s="418"/>
      <c r="LRX763" s="417"/>
      <c r="LRY763" s="417"/>
      <c r="LRZ763" s="417"/>
      <c r="LSA763" s="417"/>
      <c r="LSB763" s="417"/>
      <c r="LSC763" s="411"/>
      <c r="LSD763" s="443"/>
      <c r="LSE763" s="417"/>
      <c r="LSF763" s="417"/>
      <c r="LSG763" s="417"/>
      <c r="LSH763" s="417"/>
      <c r="LSI763" s="417"/>
      <c r="LSJ763" s="417"/>
      <c r="LSK763" s="417"/>
      <c r="LSL763" s="416"/>
      <c r="LSM763" s="416"/>
      <c r="LSN763" s="416"/>
      <c r="LSO763" s="416"/>
      <c r="LSP763" s="416"/>
      <c r="LSQ763" s="416"/>
      <c r="LSR763" s="416"/>
      <c r="LSS763" s="416"/>
      <c r="LST763" s="416"/>
      <c r="LSU763" s="416"/>
      <c r="LSV763" s="416"/>
      <c r="LSW763" s="416"/>
      <c r="LSX763" s="416"/>
      <c r="LSY763" s="416"/>
      <c r="LSZ763" s="416"/>
      <c r="LTA763" s="416"/>
      <c r="LTB763" s="416"/>
      <c r="LTC763" s="416"/>
      <c r="LTD763" s="416"/>
      <c r="LTE763" s="416"/>
      <c r="LTF763" s="416"/>
      <c r="LTG763" s="416"/>
      <c r="LTH763" s="416"/>
      <c r="LTI763" s="416"/>
      <c r="LTJ763" s="416"/>
      <c r="LTK763" s="416"/>
      <c r="LTL763" s="416"/>
      <c r="LTM763" s="416"/>
      <c r="LTN763" s="416"/>
      <c r="LTO763" s="416"/>
      <c r="LTP763" s="416"/>
      <c r="LTQ763" s="416"/>
      <c r="LTR763" s="416"/>
      <c r="LTS763" s="416"/>
      <c r="LTT763" s="416"/>
      <c r="LTU763" s="416"/>
      <c r="LTV763" s="416"/>
      <c r="LTW763" s="416"/>
      <c r="LTX763" s="416"/>
      <c r="LTY763" s="416"/>
      <c r="LTZ763" s="416"/>
      <c r="LUA763" s="416"/>
      <c r="LUB763" s="416"/>
      <c r="LUC763" s="416"/>
      <c r="LUD763" s="417"/>
      <c r="LUE763" s="417"/>
      <c r="LUF763" s="417"/>
      <c r="LUG763" s="417"/>
      <c r="LUH763" s="417"/>
      <c r="LUI763" s="417"/>
      <c r="LUJ763" s="417"/>
      <c r="LUK763" s="417"/>
      <c r="LUL763" s="417"/>
      <c r="LUM763" s="417"/>
      <c r="LUN763" s="417"/>
      <c r="LUO763" s="417"/>
      <c r="LUP763" s="417"/>
      <c r="LUQ763" s="417"/>
      <c r="LUR763" s="417"/>
      <c r="LUS763" s="417"/>
      <c r="LUT763" s="417"/>
      <c r="LUU763" s="417"/>
      <c r="LUV763" s="417"/>
      <c r="LUW763" s="417"/>
      <c r="LUX763" s="417"/>
      <c r="LUY763" s="417"/>
      <c r="LUZ763" s="417"/>
      <c r="LVA763" s="417"/>
      <c r="LVB763" s="418"/>
      <c r="LVC763" s="418"/>
      <c r="LVD763" s="418"/>
      <c r="LVE763" s="418"/>
      <c r="LVF763" s="418"/>
      <c r="LVG763" s="417"/>
      <c r="LVH763" s="417"/>
      <c r="LVI763" s="418"/>
      <c r="LVJ763" s="418"/>
      <c r="LVK763" s="417"/>
      <c r="LVL763" s="417"/>
      <c r="LVM763" s="418"/>
      <c r="LVN763" s="418"/>
      <c r="LVO763" s="417"/>
      <c r="LVP763" s="417"/>
      <c r="LVQ763" s="417"/>
      <c r="LVR763" s="417"/>
      <c r="LVS763" s="417"/>
      <c r="LVT763" s="417"/>
      <c r="LVU763" s="417"/>
      <c r="LVV763" s="418"/>
      <c r="LVW763" s="418"/>
      <c r="LVX763" s="417"/>
      <c r="LVY763" s="417"/>
      <c r="LVZ763" s="418"/>
      <c r="LWA763" s="418"/>
      <c r="LWB763" s="417"/>
      <c r="LWC763" s="417"/>
      <c r="LWD763" s="417"/>
      <c r="LWE763" s="417"/>
      <c r="LWF763" s="417"/>
      <c r="LWG763" s="411"/>
      <c r="LWH763" s="443"/>
      <c r="LWI763" s="417"/>
      <c r="LWJ763" s="417"/>
      <c r="LWK763" s="417"/>
      <c r="LWL763" s="417"/>
      <c r="LWM763" s="417"/>
      <c r="LWN763" s="417"/>
      <c r="LWO763" s="417"/>
      <c r="LWP763" s="416"/>
      <c r="LWQ763" s="416"/>
      <c r="LWR763" s="416"/>
      <c r="LWS763" s="416"/>
      <c r="LWT763" s="416"/>
      <c r="LWU763" s="416"/>
      <c r="LWV763" s="416"/>
      <c r="LWW763" s="416"/>
      <c r="LWX763" s="416"/>
      <c r="LWY763" s="416"/>
      <c r="LWZ763" s="416"/>
      <c r="LXA763" s="416"/>
      <c r="LXB763" s="416"/>
      <c r="LXC763" s="416"/>
      <c r="LXD763" s="416"/>
      <c r="LXE763" s="416"/>
      <c r="LXF763" s="416"/>
      <c r="LXG763" s="416"/>
      <c r="LXH763" s="416"/>
      <c r="LXI763" s="416"/>
      <c r="LXJ763" s="416"/>
      <c r="LXK763" s="416"/>
      <c r="LXL763" s="416"/>
      <c r="LXM763" s="416"/>
      <c r="LXN763" s="416"/>
      <c r="LXO763" s="416"/>
      <c r="LXP763" s="416"/>
      <c r="LXQ763" s="416"/>
      <c r="LXR763" s="416"/>
      <c r="LXS763" s="416"/>
      <c r="LXT763" s="416"/>
      <c r="LXU763" s="416"/>
      <c r="LXV763" s="416"/>
      <c r="LXW763" s="416"/>
      <c r="LXX763" s="416"/>
      <c r="LXY763" s="416"/>
      <c r="LXZ763" s="416"/>
      <c r="LYA763" s="416"/>
      <c r="LYB763" s="416"/>
      <c r="LYC763" s="416"/>
      <c r="LYD763" s="416"/>
      <c r="LYE763" s="416"/>
      <c r="LYF763" s="416"/>
      <c r="LYG763" s="416"/>
      <c r="LYH763" s="417"/>
      <c r="LYI763" s="417"/>
      <c r="LYJ763" s="417"/>
      <c r="LYK763" s="417"/>
      <c r="LYL763" s="417"/>
      <c r="LYM763" s="417"/>
      <c r="LYN763" s="417"/>
      <c r="LYO763" s="417"/>
      <c r="LYP763" s="417"/>
      <c r="LYQ763" s="417"/>
      <c r="LYR763" s="417"/>
      <c r="LYS763" s="417"/>
      <c r="LYT763" s="417"/>
      <c r="LYU763" s="417"/>
      <c r="LYV763" s="417"/>
      <c r="LYW763" s="417"/>
      <c r="LYX763" s="417"/>
      <c r="LYY763" s="417"/>
      <c r="LYZ763" s="417"/>
      <c r="LZA763" s="417"/>
      <c r="LZB763" s="417"/>
      <c r="LZC763" s="417"/>
      <c r="LZD763" s="417"/>
      <c r="LZE763" s="417"/>
      <c r="LZF763" s="418"/>
      <c r="LZG763" s="418"/>
      <c r="LZH763" s="418"/>
      <c r="LZI763" s="418"/>
      <c r="LZJ763" s="418"/>
      <c r="LZK763" s="417"/>
      <c r="LZL763" s="417"/>
      <c r="LZM763" s="418"/>
      <c r="LZN763" s="418"/>
      <c r="LZO763" s="417"/>
      <c r="LZP763" s="417"/>
      <c r="LZQ763" s="418"/>
      <c r="LZR763" s="418"/>
      <c r="LZS763" s="417"/>
      <c r="LZT763" s="417"/>
      <c r="LZU763" s="417"/>
      <c r="LZV763" s="417"/>
      <c r="LZW763" s="417"/>
      <c r="LZX763" s="417"/>
      <c r="LZY763" s="417"/>
      <c r="LZZ763" s="418"/>
      <c r="MAA763" s="418"/>
      <c r="MAB763" s="417"/>
      <c r="MAC763" s="417"/>
      <c r="MAD763" s="418"/>
      <c r="MAE763" s="418"/>
      <c r="MAF763" s="417"/>
      <c r="MAG763" s="417"/>
      <c r="MAH763" s="417"/>
      <c r="MAI763" s="417"/>
      <c r="MAJ763" s="417"/>
      <c r="MAK763" s="411"/>
      <c r="MAL763" s="443"/>
      <c r="MAM763" s="417"/>
      <c r="MAN763" s="417"/>
      <c r="MAO763" s="417"/>
      <c r="MAP763" s="417"/>
      <c r="MAQ763" s="417"/>
      <c r="MAR763" s="417"/>
      <c r="MAS763" s="417"/>
      <c r="MAT763" s="416"/>
      <c r="MAU763" s="416"/>
      <c r="MAV763" s="416"/>
      <c r="MAW763" s="416"/>
      <c r="MAX763" s="416"/>
      <c r="MAY763" s="416"/>
      <c r="MAZ763" s="416"/>
      <c r="MBA763" s="416"/>
      <c r="MBB763" s="416"/>
      <c r="MBC763" s="416"/>
      <c r="MBD763" s="416"/>
      <c r="MBE763" s="416"/>
      <c r="MBF763" s="416"/>
      <c r="MBG763" s="416"/>
      <c r="MBH763" s="416"/>
      <c r="MBI763" s="416"/>
      <c r="MBJ763" s="416"/>
      <c r="MBK763" s="416"/>
      <c r="MBL763" s="416"/>
      <c r="MBM763" s="416"/>
      <c r="MBN763" s="416"/>
      <c r="MBO763" s="416"/>
      <c r="MBP763" s="416"/>
      <c r="MBQ763" s="416"/>
      <c r="MBR763" s="416"/>
      <c r="MBS763" s="416"/>
      <c r="MBT763" s="416"/>
      <c r="MBU763" s="416"/>
      <c r="MBV763" s="416"/>
      <c r="MBW763" s="416"/>
      <c r="MBX763" s="416"/>
      <c r="MBY763" s="416"/>
      <c r="MBZ763" s="416"/>
      <c r="MCA763" s="416"/>
      <c r="MCB763" s="416"/>
      <c r="MCC763" s="416"/>
      <c r="MCD763" s="416"/>
      <c r="MCE763" s="416"/>
      <c r="MCF763" s="416"/>
      <c r="MCG763" s="416"/>
      <c r="MCH763" s="416"/>
      <c r="MCI763" s="416"/>
      <c r="MCJ763" s="416"/>
      <c r="MCK763" s="416"/>
      <c r="MCL763" s="417"/>
      <c r="MCM763" s="417"/>
      <c r="MCN763" s="417"/>
      <c r="MCO763" s="417"/>
      <c r="MCP763" s="417"/>
      <c r="MCQ763" s="417"/>
      <c r="MCR763" s="417"/>
      <c r="MCS763" s="417"/>
      <c r="MCT763" s="417"/>
      <c r="MCU763" s="417"/>
      <c r="MCV763" s="417"/>
      <c r="MCW763" s="417"/>
      <c r="MCX763" s="417"/>
      <c r="MCY763" s="417"/>
      <c r="MCZ763" s="417"/>
      <c r="MDA763" s="417"/>
      <c r="MDB763" s="417"/>
      <c r="MDC763" s="417"/>
      <c r="MDD763" s="417"/>
      <c r="MDE763" s="417"/>
      <c r="MDF763" s="417"/>
      <c r="MDG763" s="417"/>
      <c r="MDH763" s="417"/>
      <c r="MDI763" s="417"/>
      <c r="MDJ763" s="418"/>
      <c r="MDK763" s="418"/>
      <c r="MDL763" s="418"/>
      <c r="MDM763" s="418"/>
      <c r="MDN763" s="418"/>
      <c r="MDO763" s="417"/>
      <c r="MDP763" s="417"/>
      <c r="MDQ763" s="418"/>
      <c r="MDR763" s="418"/>
      <c r="MDS763" s="417"/>
      <c r="MDT763" s="417"/>
      <c r="MDU763" s="418"/>
      <c r="MDV763" s="418"/>
      <c r="MDW763" s="417"/>
      <c r="MDX763" s="417"/>
      <c r="MDY763" s="417"/>
      <c r="MDZ763" s="417"/>
      <c r="MEA763" s="417"/>
      <c r="MEB763" s="417"/>
      <c r="MEC763" s="417"/>
      <c r="MED763" s="418"/>
      <c r="MEE763" s="418"/>
      <c r="MEF763" s="417"/>
      <c r="MEG763" s="417"/>
      <c r="MEH763" s="418"/>
      <c r="MEI763" s="418"/>
      <c r="MEJ763" s="417"/>
      <c r="MEK763" s="417"/>
      <c r="MEL763" s="417"/>
      <c r="MEM763" s="417"/>
      <c r="MEN763" s="417"/>
      <c r="MEO763" s="411"/>
      <c r="MEP763" s="443"/>
      <c r="MEQ763" s="417"/>
      <c r="MER763" s="417"/>
      <c r="MES763" s="417"/>
      <c r="MET763" s="417"/>
      <c r="MEU763" s="417"/>
      <c r="MEV763" s="417"/>
      <c r="MEW763" s="417"/>
      <c r="MEX763" s="416"/>
      <c r="MEY763" s="416"/>
      <c r="MEZ763" s="416"/>
      <c r="MFA763" s="416"/>
      <c r="MFB763" s="416"/>
      <c r="MFC763" s="416"/>
      <c r="MFD763" s="416"/>
      <c r="MFE763" s="416"/>
      <c r="MFF763" s="416"/>
      <c r="MFG763" s="416"/>
      <c r="MFH763" s="416"/>
      <c r="MFI763" s="416"/>
      <c r="MFJ763" s="416"/>
      <c r="MFK763" s="416"/>
      <c r="MFL763" s="416"/>
      <c r="MFM763" s="416"/>
      <c r="MFN763" s="416"/>
      <c r="MFO763" s="416"/>
      <c r="MFP763" s="416"/>
      <c r="MFQ763" s="416"/>
      <c r="MFR763" s="416"/>
      <c r="MFS763" s="416"/>
      <c r="MFT763" s="416"/>
      <c r="MFU763" s="416"/>
      <c r="MFV763" s="416"/>
      <c r="MFW763" s="416"/>
      <c r="MFX763" s="416"/>
      <c r="MFY763" s="416"/>
      <c r="MFZ763" s="416"/>
      <c r="MGA763" s="416"/>
      <c r="MGB763" s="416"/>
      <c r="MGC763" s="416"/>
      <c r="MGD763" s="416"/>
      <c r="MGE763" s="416"/>
      <c r="MGF763" s="416"/>
      <c r="MGG763" s="416"/>
      <c r="MGH763" s="416"/>
      <c r="MGI763" s="416"/>
      <c r="MGJ763" s="416"/>
      <c r="MGK763" s="416"/>
      <c r="MGL763" s="416"/>
      <c r="MGM763" s="416"/>
      <c r="MGN763" s="416"/>
      <c r="MGO763" s="416"/>
      <c r="MGP763" s="417"/>
      <c r="MGQ763" s="417"/>
      <c r="MGR763" s="417"/>
      <c r="MGS763" s="417"/>
      <c r="MGT763" s="417"/>
      <c r="MGU763" s="417"/>
      <c r="MGV763" s="417"/>
      <c r="MGW763" s="417"/>
      <c r="MGX763" s="417"/>
      <c r="MGY763" s="417"/>
      <c r="MGZ763" s="417"/>
      <c r="MHA763" s="417"/>
      <c r="MHB763" s="417"/>
      <c r="MHC763" s="417"/>
      <c r="MHD763" s="417"/>
      <c r="MHE763" s="417"/>
      <c r="MHF763" s="417"/>
      <c r="MHG763" s="417"/>
      <c r="MHH763" s="417"/>
      <c r="MHI763" s="417"/>
      <c r="MHJ763" s="417"/>
      <c r="MHK763" s="417"/>
      <c r="MHL763" s="417"/>
      <c r="MHM763" s="417"/>
      <c r="MHN763" s="418"/>
      <c r="MHO763" s="418"/>
      <c r="MHP763" s="418"/>
      <c r="MHQ763" s="418"/>
      <c r="MHR763" s="418"/>
      <c r="MHS763" s="417"/>
      <c r="MHT763" s="417"/>
      <c r="MHU763" s="418"/>
      <c r="MHV763" s="418"/>
      <c r="MHW763" s="417"/>
      <c r="MHX763" s="417"/>
      <c r="MHY763" s="418"/>
      <c r="MHZ763" s="418"/>
      <c r="MIA763" s="417"/>
      <c r="MIB763" s="417"/>
      <c r="MIC763" s="417"/>
      <c r="MID763" s="417"/>
      <c r="MIE763" s="417"/>
      <c r="MIF763" s="417"/>
      <c r="MIG763" s="417"/>
      <c r="MIH763" s="418"/>
      <c r="MII763" s="418"/>
      <c r="MIJ763" s="417"/>
      <c r="MIK763" s="417"/>
      <c r="MIL763" s="418"/>
      <c r="MIM763" s="418"/>
      <c r="MIN763" s="417"/>
      <c r="MIO763" s="417"/>
      <c r="MIP763" s="417"/>
      <c r="MIQ763" s="417"/>
      <c r="MIR763" s="417"/>
      <c r="MIS763" s="411"/>
      <c r="MIT763" s="443"/>
      <c r="MIU763" s="417"/>
      <c r="MIV763" s="417"/>
      <c r="MIW763" s="417"/>
      <c r="MIX763" s="417"/>
      <c r="MIY763" s="417"/>
      <c r="MIZ763" s="417"/>
      <c r="MJA763" s="417"/>
      <c r="MJB763" s="416"/>
      <c r="MJC763" s="416"/>
      <c r="MJD763" s="416"/>
      <c r="MJE763" s="416"/>
      <c r="MJF763" s="416"/>
      <c r="MJG763" s="416"/>
      <c r="MJH763" s="416"/>
      <c r="MJI763" s="416"/>
      <c r="MJJ763" s="416"/>
      <c r="MJK763" s="416"/>
      <c r="MJL763" s="416"/>
      <c r="MJM763" s="416"/>
      <c r="MJN763" s="416"/>
      <c r="MJO763" s="416"/>
      <c r="MJP763" s="416"/>
      <c r="MJQ763" s="416"/>
      <c r="MJR763" s="416"/>
      <c r="MJS763" s="416"/>
      <c r="MJT763" s="416"/>
      <c r="MJU763" s="416"/>
      <c r="MJV763" s="416"/>
      <c r="MJW763" s="416"/>
      <c r="MJX763" s="416"/>
      <c r="MJY763" s="416"/>
      <c r="MJZ763" s="416"/>
      <c r="MKA763" s="416"/>
      <c r="MKB763" s="416"/>
      <c r="MKC763" s="416"/>
      <c r="MKD763" s="416"/>
      <c r="MKE763" s="416"/>
      <c r="MKF763" s="416"/>
      <c r="MKG763" s="416"/>
      <c r="MKH763" s="416"/>
      <c r="MKI763" s="416"/>
      <c r="MKJ763" s="416"/>
      <c r="MKK763" s="416"/>
      <c r="MKL763" s="416"/>
      <c r="MKM763" s="416"/>
      <c r="MKN763" s="416"/>
      <c r="MKO763" s="416"/>
      <c r="MKP763" s="416"/>
      <c r="MKQ763" s="416"/>
      <c r="MKR763" s="416"/>
      <c r="MKS763" s="416"/>
      <c r="MKT763" s="417"/>
      <c r="MKU763" s="417"/>
      <c r="MKV763" s="417"/>
      <c r="MKW763" s="417"/>
      <c r="MKX763" s="417"/>
      <c r="MKY763" s="417"/>
      <c r="MKZ763" s="417"/>
      <c r="MLA763" s="417"/>
      <c r="MLB763" s="417"/>
      <c r="MLC763" s="417"/>
      <c r="MLD763" s="417"/>
      <c r="MLE763" s="417"/>
      <c r="MLF763" s="417"/>
      <c r="MLG763" s="417"/>
      <c r="MLH763" s="417"/>
      <c r="MLI763" s="417"/>
      <c r="MLJ763" s="417"/>
      <c r="MLK763" s="417"/>
      <c r="MLL763" s="417"/>
      <c r="MLM763" s="417"/>
      <c r="MLN763" s="417"/>
      <c r="MLO763" s="417"/>
      <c r="MLP763" s="417"/>
      <c r="MLQ763" s="417"/>
      <c r="MLR763" s="418"/>
      <c r="MLS763" s="418"/>
      <c r="MLT763" s="418"/>
      <c r="MLU763" s="418"/>
      <c r="MLV763" s="418"/>
      <c r="MLW763" s="417"/>
      <c r="MLX763" s="417"/>
      <c r="MLY763" s="418"/>
      <c r="MLZ763" s="418"/>
      <c r="MMA763" s="417"/>
      <c r="MMB763" s="417"/>
      <c r="MMC763" s="418"/>
      <c r="MMD763" s="418"/>
      <c r="MME763" s="417"/>
      <c r="MMF763" s="417"/>
      <c r="MMG763" s="417"/>
      <c r="MMH763" s="417"/>
      <c r="MMI763" s="417"/>
      <c r="MMJ763" s="417"/>
      <c r="MMK763" s="417"/>
      <c r="MML763" s="418"/>
      <c r="MMM763" s="418"/>
      <c r="MMN763" s="417"/>
      <c r="MMO763" s="417"/>
      <c r="MMP763" s="418"/>
      <c r="MMQ763" s="418"/>
      <c r="MMR763" s="417"/>
      <c r="MMS763" s="417"/>
      <c r="MMT763" s="417"/>
      <c r="MMU763" s="417"/>
      <c r="MMV763" s="417"/>
      <c r="MMW763" s="411"/>
      <c r="MMX763" s="443"/>
      <c r="MMY763" s="417"/>
      <c r="MMZ763" s="417"/>
      <c r="MNA763" s="417"/>
      <c r="MNB763" s="417"/>
      <c r="MNC763" s="417"/>
      <c r="MND763" s="417"/>
      <c r="MNE763" s="417"/>
      <c r="MNF763" s="416"/>
      <c r="MNG763" s="416"/>
      <c r="MNH763" s="416"/>
      <c r="MNI763" s="416"/>
      <c r="MNJ763" s="416"/>
      <c r="MNK763" s="416"/>
      <c r="MNL763" s="416"/>
      <c r="MNM763" s="416"/>
      <c r="MNN763" s="416"/>
      <c r="MNO763" s="416"/>
      <c r="MNP763" s="416"/>
      <c r="MNQ763" s="416"/>
      <c r="MNR763" s="416"/>
      <c r="MNS763" s="416"/>
      <c r="MNT763" s="416"/>
      <c r="MNU763" s="416"/>
      <c r="MNV763" s="416"/>
      <c r="MNW763" s="416"/>
      <c r="MNX763" s="416"/>
      <c r="MNY763" s="416"/>
      <c r="MNZ763" s="416"/>
      <c r="MOA763" s="416"/>
      <c r="MOB763" s="416"/>
      <c r="MOC763" s="416"/>
      <c r="MOD763" s="416"/>
      <c r="MOE763" s="416"/>
      <c r="MOF763" s="416"/>
      <c r="MOG763" s="416"/>
      <c r="MOH763" s="416"/>
      <c r="MOI763" s="416"/>
      <c r="MOJ763" s="416"/>
      <c r="MOK763" s="416"/>
      <c r="MOL763" s="416"/>
      <c r="MOM763" s="416"/>
      <c r="MON763" s="416"/>
      <c r="MOO763" s="416"/>
      <c r="MOP763" s="416"/>
      <c r="MOQ763" s="416"/>
      <c r="MOR763" s="416"/>
      <c r="MOS763" s="416"/>
      <c r="MOT763" s="416"/>
      <c r="MOU763" s="416"/>
      <c r="MOV763" s="416"/>
      <c r="MOW763" s="416"/>
      <c r="MOX763" s="417"/>
      <c r="MOY763" s="417"/>
      <c r="MOZ763" s="417"/>
      <c r="MPA763" s="417"/>
      <c r="MPB763" s="417"/>
      <c r="MPC763" s="417"/>
      <c r="MPD763" s="417"/>
      <c r="MPE763" s="417"/>
      <c r="MPF763" s="417"/>
      <c r="MPG763" s="417"/>
      <c r="MPH763" s="417"/>
      <c r="MPI763" s="417"/>
      <c r="MPJ763" s="417"/>
      <c r="MPK763" s="417"/>
      <c r="MPL763" s="417"/>
      <c r="MPM763" s="417"/>
      <c r="MPN763" s="417"/>
      <c r="MPO763" s="417"/>
      <c r="MPP763" s="417"/>
      <c r="MPQ763" s="417"/>
      <c r="MPR763" s="417"/>
      <c r="MPS763" s="417"/>
      <c r="MPT763" s="417"/>
      <c r="MPU763" s="417"/>
      <c r="MPV763" s="418"/>
      <c r="MPW763" s="418"/>
      <c r="MPX763" s="418"/>
      <c r="MPY763" s="418"/>
      <c r="MPZ763" s="418"/>
      <c r="MQA763" s="417"/>
      <c r="MQB763" s="417"/>
      <c r="MQC763" s="418"/>
      <c r="MQD763" s="418"/>
      <c r="MQE763" s="417"/>
      <c r="MQF763" s="417"/>
      <c r="MQG763" s="418"/>
      <c r="MQH763" s="418"/>
      <c r="MQI763" s="417"/>
      <c r="MQJ763" s="417"/>
      <c r="MQK763" s="417"/>
      <c r="MQL763" s="417"/>
      <c r="MQM763" s="417"/>
      <c r="MQN763" s="417"/>
      <c r="MQO763" s="417"/>
      <c r="MQP763" s="418"/>
      <c r="MQQ763" s="418"/>
      <c r="MQR763" s="417"/>
      <c r="MQS763" s="417"/>
      <c r="MQT763" s="418"/>
      <c r="MQU763" s="418"/>
      <c r="MQV763" s="417"/>
      <c r="MQW763" s="417"/>
      <c r="MQX763" s="417"/>
      <c r="MQY763" s="417"/>
      <c r="MQZ763" s="417"/>
      <c r="MRA763" s="411"/>
      <c r="MRB763" s="443"/>
      <c r="MRC763" s="417"/>
      <c r="MRD763" s="417"/>
      <c r="MRE763" s="417"/>
      <c r="MRF763" s="417"/>
      <c r="MRG763" s="417"/>
      <c r="MRH763" s="417"/>
      <c r="MRI763" s="417"/>
      <c r="MRJ763" s="416"/>
      <c r="MRK763" s="416"/>
      <c r="MRL763" s="416"/>
      <c r="MRM763" s="416"/>
      <c r="MRN763" s="416"/>
      <c r="MRO763" s="416"/>
      <c r="MRP763" s="416"/>
      <c r="MRQ763" s="416"/>
      <c r="MRR763" s="416"/>
      <c r="MRS763" s="416"/>
      <c r="MRT763" s="416"/>
      <c r="MRU763" s="416"/>
      <c r="MRV763" s="416"/>
      <c r="MRW763" s="416"/>
      <c r="MRX763" s="416"/>
      <c r="MRY763" s="416"/>
      <c r="MRZ763" s="416"/>
      <c r="MSA763" s="416"/>
      <c r="MSB763" s="416"/>
      <c r="MSC763" s="416"/>
      <c r="MSD763" s="416"/>
      <c r="MSE763" s="416"/>
      <c r="MSF763" s="416"/>
      <c r="MSG763" s="416"/>
      <c r="MSH763" s="416"/>
      <c r="MSI763" s="416"/>
      <c r="MSJ763" s="416"/>
      <c r="MSK763" s="416"/>
      <c r="MSL763" s="416"/>
      <c r="MSM763" s="416"/>
      <c r="MSN763" s="416"/>
      <c r="MSO763" s="416"/>
      <c r="MSP763" s="416"/>
      <c r="MSQ763" s="416"/>
      <c r="MSR763" s="416"/>
      <c r="MSS763" s="416"/>
      <c r="MST763" s="416"/>
      <c r="MSU763" s="416"/>
      <c r="MSV763" s="416"/>
      <c r="MSW763" s="416"/>
      <c r="MSX763" s="416"/>
      <c r="MSY763" s="416"/>
      <c r="MSZ763" s="416"/>
      <c r="MTA763" s="416"/>
      <c r="MTB763" s="417"/>
      <c r="MTC763" s="417"/>
      <c r="MTD763" s="417"/>
      <c r="MTE763" s="417"/>
      <c r="MTF763" s="417"/>
      <c r="MTG763" s="417"/>
      <c r="MTH763" s="417"/>
      <c r="MTI763" s="417"/>
      <c r="MTJ763" s="417"/>
      <c r="MTK763" s="417"/>
      <c r="MTL763" s="417"/>
      <c r="MTM763" s="417"/>
      <c r="MTN763" s="417"/>
      <c r="MTO763" s="417"/>
      <c r="MTP763" s="417"/>
      <c r="MTQ763" s="417"/>
      <c r="MTR763" s="417"/>
      <c r="MTS763" s="417"/>
      <c r="MTT763" s="417"/>
      <c r="MTU763" s="417"/>
      <c r="MTV763" s="417"/>
      <c r="MTW763" s="417"/>
      <c r="MTX763" s="417"/>
      <c r="MTY763" s="417"/>
      <c r="MTZ763" s="418"/>
      <c r="MUA763" s="418"/>
      <c r="MUB763" s="418"/>
      <c r="MUC763" s="418"/>
      <c r="MUD763" s="418"/>
      <c r="MUE763" s="417"/>
      <c r="MUF763" s="417"/>
      <c r="MUG763" s="418"/>
      <c r="MUH763" s="418"/>
      <c r="MUI763" s="417"/>
      <c r="MUJ763" s="417"/>
      <c r="MUK763" s="418"/>
      <c r="MUL763" s="418"/>
      <c r="MUM763" s="417"/>
      <c r="MUN763" s="417"/>
      <c r="MUO763" s="417"/>
      <c r="MUP763" s="417"/>
      <c r="MUQ763" s="417"/>
      <c r="MUR763" s="417"/>
      <c r="MUS763" s="417"/>
      <c r="MUT763" s="418"/>
      <c r="MUU763" s="418"/>
      <c r="MUV763" s="417"/>
      <c r="MUW763" s="417"/>
      <c r="MUX763" s="418"/>
      <c r="MUY763" s="418"/>
      <c r="MUZ763" s="417"/>
      <c r="MVA763" s="417"/>
      <c r="MVB763" s="417"/>
      <c r="MVC763" s="417"/>
      <c r="MVD763" s="417"/>
      <c r="MVE763" s="411"/>
      <c r="MVF763" s="443"/>
      <c r="MVG763" s="417"/>
      <c r="MVH763" s="417"/>
      <c r="MVI763" s="417"/>
      <c r="MVJ763" s="417"/>
      <c r="MVK763" s="417"/>
      <c r="MVL763" s="417"/>
      <c r="MVM763" s="417"/>
      <c r="MVN763" s="416"/>
      <c r="MVO763" s="416"/>
      <c r="MVP763" s="416"/>
      <c r="MVQ763" s="416"/>
      <c r="MVR763" s="416"/>
      <c r="MVS763" s="416"/>
      <c r="MVT763" s="416"/>
      <c r="MVU763" s="416"/>
      <c r="MVV763" s="416"/>
      <c r="MVW763" s="416"/>
      <c r="MVX763" s="416"/>
      <c r="MVY763" s="416"/>
      <c r="MVZ763" s="416"/>
      <c r="MWA763" s="416"/>
      <c r="MWB763" s="416"/>
      <c r="MWC763" s="416"/>
      <c r="MWD763" s="416"/>
      <c r="MWE763" s="416"/>
      <c r="MWF763" s="416"/>
      <c r="MWG763" s="416"/>
      <c r="MWH763" s="416"/>
      <c r="MWI763" s="416"/>
      <c r="MWJ763" s="416"/>
      <c r="MWK763" s="416"/>
      <c r="MWL763" s="416"/>
      <c r="MWM763" s="416"/>
      <c r="MWN763" s="416"/>
      <c r="MWO763" s="416"/>
      <c r="MWP763" s="416"/>
      <c r="MWQ763" s="416"/>
      <c r="MWR763" s="416"/>
      <c r="MWS763" s="416"/>
      <c r="MWT763" s="416"/>
      <c r="MWU763" s="416"/>
      <c r="MWV763" s="416"/>
      <c r="MWW763" s="416"/>
      <c r="MWX763" s="416"/>
      <c r="MWY763" s="416"/>
      <c r="MWZ763" s="416"/>
      <c r="MXA763" s="416"/>
      <c r="MXB763" s="416"/>
      <c r="MXC763" s="416"/>
      <c r="MXD763" s="416"/>
      <c r="MXE763" s="416"/>
      <c r="MXF763" s="417"/>
      <c r="MXG763" s="417"/>
      <c r="MXH763" s="417"/>
      <c r="MXI763" s="417"/>
      <c r="MXJ763" s="417"/>
      <c r="MXK763" s="417"/>
      <c r="MXL763" s="417"/>
      <c r="MXM763" s="417"/>
      <c r="MXN763" s="417"/>
      <c r="MXO763" s="417"/>
      <c r="MXP763" s="417"/>
      <c r="MXQ763" s="417"/>
      <c r="MXR763" s="417"/>
      <c r="MXS763" s="417"/>
      <c r="MXT763" s="417"/>
      <c r="MXU763" s="417"/>
      <c r="MXV763" s="417"/>
      <c r="MXW763" s="417"/>
      <c r="MXX763" s="417"/>
      <c r="MXY763" s="417"/>
      <c r="MXZ763" s="417"/>
      <c r="MYA763" s="417"/>
      <c r="MYB763" s="417"/>
      <c r="MYC763" s="417"/>
      <c r="MYD763" s="418"/>
      <c r="MYE763" s="418"/>
      <c r="MYF763" s="418"/>
      <c r="MYG763" s="418"/>
      <c r="MYH763" s="418"/>
      <c r="MYI763" s="417"/>
      <c r="MYJ763" s="417"/>
      <c r="MYK763" s="418"/>
      <c r="MYL763" s="418"/>
      <c r="MYM763" s="417"/>
      <c r="MYN763" s="417"/>
      <c r="MYO763" s="418"/>
      <c r="MYP763" s="418"/>
      <c r="MYQ763" s="417"/>
      <c r="MYR763" s="417"/>
      <c r="MYS763" s="417"/>
      <c r="MYT763" s="417"/>
      <c r="MYU763" s="417"/>
      <c r="MYV763" s="417"/>
      <c r="MYW763" s="417"/>
      <c r="MYX763" s="418"/>
      <c r="MYY763" s="418"/>
      <c r="MYZ763" s="417"/>
      <c r="MZA763" s="417"/>
      <c r="MZB763" s="418"/>
      <c r="MZC763" s="418"/>
      <c r="MZD763" s="417"/>
      <c r="MZE763" s="417"/>
      <c r="MZF763" s="417"/>
      <c r="MZG763" s="417"/>
      <c r="MZH763" s="417"/>
      <c r="MZI763" s="411"/>
      <c r="MZJ763" s="443"/>
      <c r="MZK763" s="417"/>
      <c r="MZL763" s="417"/>
      <c r="MZM763" s="417"/>
      <c r="MZN763" s="417"/>
      <c r="MZO763" s="417"/>
      <c r="MZP763" s="417"/>
      <c r="MZQ763" s="417"/>
      <c r="MZR763" s="416"/>
      <c r="MZS763" s="416"/>
      <c r="MZT763" s="416"/>
      <c r="MZU763" s="416"/>
      <c r="MZV763" s="416"/>
      <c r="MZW763" s="416"/>
      <c r="MZX763" s="416"/>
      <c r="MZY763" s="416"/>
      <c r="MZZ763" s="416"/>
      <c r="NAA763" s="416"/>
      <c r="NAB763" s="416"/>
      <c r="NAC763" s="416"/>
      <c r="NAD763" s="416"/>
      <c r="NAE763" s="416"/>
      <c r="NAF763" s="416"/>
      <c r="NAG763" s="416"/>
      <c r="NAH763" s="416"/>
      <c r="NAI763" s="416"/>
      <c r="NAJ763" s="416"/>
      <c r="NAK763" s="416"/>
      <c r="NAL763" s="416"/>
      <c r="NAM763" s="416"/>
      <c r="NAN763" s="416"/>
      <c r="NAO763" s="416"/>
      <c r="NAP763" s="416"/>
      <c r="NAQ763" s="416"/>
      <c r="NAR763" s="416"/>
      <c r="NAS763" s="416"/>
      <c r="NAT763" s="416"/>
      <c r="NAU763" s="416"/>
      <c r="NAV763" s="416"/>
      <c r="NAW763" s="416"/>
      <c r="NAX763" s="416"/>
      <c r="NAY763" s="416"/>
      <c r="NAZ763" s="416"/>
      <c r="NBA763" s="416"/>
      <c r="NBB763" s="416"/>
      <c r="NBC763" s="416"/>
      <c r="NBD763" s="416"/>
      <c r="NBE763" s="416"/>
      <c r="NBF763" s="416"/>
      <c r="NBG763" s="416"/>
      <c r="NBH763" s="416"/>
      <c r="NBI763" s="416"/>
      <c r="NBJ763" s="417"/>
      <c r="NBK763" s="417"/>
      <c r="NBL763" s="417"/>
      <c r="NBM763" s="417"/>
      <c r="NBN763" s="417"/>
      <c r="NBO763" s="417"/>
      <c r="NBP763" s="417"/>
      <c r="NBQ763" s="417"/>
      <c r="NBR763" s="417"/>
      <c r="NBS763" s="417"/>
      <c r="NBT763" s="417"/>
      <c r="NBU763" s="417"/>
      <c r="NBV763" s="417"/>
      <c r="NBW763" s="417"/>
      <c r="NBX763" s="417"/>
      <c r="NBY763" s="417"/>
      <c r="NBZ763" s="417"/>
      <c r="NCA763" s="417"/>
      <c r="NCB763" s="417"/>
      <c r="NCC763" s="417"/>
      <c r="NCD763" s="417"/>
      <c r="NCE763" s="417"/>
      <c r="NCF763" s="417"/>
      <c r="NCG763" s="417"/>
      <c r="NCH763" s="418"/>
      <c r="NCI763" s="418"/>
      <c r="NCJ763" s="418"/>
      <c r="NCK763" s="418"/>
      <c r="NCL763" s="418"/>
      <c r="NCM763" s="417"/>
      <c r="NCN763" s="417"/>
      <c r="NCO763" s="418"/>
      <c r="NCP763" s="418"/>
      <c r="NCQ763" s="417"/>
      <c r="NCR763" s="417"/>
      <c r="NCS763" s="418"/>
      <c r="NCT763" s="418"/>
      <c r="NCU763" s="417"/>
      <c r="NCV763" s="417"/>
      <c r="NCW763" s="417"/>
      <c r="NCX763" s="417"/>
      <c r="NCY763" s="417"/>
      <c r="NCZ763" s="417"/>
      <c r="NDA763" s="417"/>
      <c r="NDB763" s="418"/>
      <c r="NDC763" s="418"/>
      <c r="NDD763" s="417"/>
      <c r="NDE763" s="417"/>
      <c r="NDF763" s="418"/>
      <c r="NDG763" s="418"/>
      <c r="NDH763" s="417"/>
      <c r="NDI763" s="417"/>
      <c r="NDJ763" s="417"/>
      <c r="NDK763" s="417"/>
      <c r="NDL763" s="417"/>
      <c r="NDM763" s="411"/>
      <c r="NDN763" s="443"/>
      <c r="NDO763" s="417"/>
      <c r="NDP763" s="417"/>
      <c r="NDQ763" s="417"/>
      <c r="NDR763" s="417"/>
      <c r="NDS763" s="417"/>
      <c r="NDT763" s="417"/>
      <c r="NDU763" s="417"/>
      <c r="NDV763" s="416"/>
      <c r="NDW763" s="416"/>
      <c r="NDX763" s="416"/>
      <c r="NDY763" s="416"/>
      <c r="NDZ763" s="416"/>
      <c r="NEA763" s="416"/>
      <c r="NEB763" s="416"/>
      <c r="NEC763" s="416"/>
      <c r="NED763" s="416"/>
      <c r="NEE763" s="416"/>
      <c r="NEF763" s="416"/>
      <c r="NEG763" s="416"/>
      <c r="NEH763" s="416"/>
      <c r="NEI763" s="416"/>
      <c r="NEJ763" s="416"/>
      <c r="NEK763" s="416"/>
      <c r="NEL763" s="416"/>
      <c r="NEM763" s="416"/>
      <c r="NEN763" s="416"/>
      <c r="NEO763" s="416"/>
      <c r="NEP763" s="416"/>
      <c r="NEQ763" s="416"/>
      <c r="NER763" s="416"/>
      <c r="NES763" s="416"/>
      <c r="NET763" s="416"/>
      <c r="NEU763" s="416"/>
      <c r="NEV763" s="416"/>
      <c r="NEW763" s="416"/>
      <c r="NEX763" s="416"/>
      <c r="NEY763" s="416"/>
      <c r="NEZ763" s="416"/>
      <c r="NFA763" s="416"/>
      <c r="NFB763" s="416"/>
      <c r="NFC763" s="416"/>
      <c r="NFD763" s="416"/>
      <c r="NFE763" s="416"/>
      <c r="NFF763" s="416"/>
      <c r="NFG763" s="416"/>
      <c r="NFH763" s="416"/>
      <c r="NFI763" s="416"/>
      <c r="NFJ763" s="416"/>
      <c r="NFK763" s="416"/>
      <c r="NFL763" s="416"/>
      <c r="NFM763" s="416"/>
      <c r="NFN763" s="417"/>
      <c r="NFO763" s="417"/>
      <c r="NFP763" s="417"/>
      <c r="NFQ763" s="417"/>
      <c r="NFR763" s="417"/>
      <c r="NFS763" s="417"/>
      <c r="NFT763" s="417"/>
      <c r="NFU763" s="417"/>
      <c r="NFV763" s="417"/>
      <c r="NFW763" s="417"/>
      <c r="NFX763" s="417"/>
      <c r="NFY763" s="417"/>
      <c r="NFZ763" s="417"/>
      <c r="NGA763" s="417"/>
      <c r="NGB763" s="417"/>
      <c r="NGC763" s="417"/>
      <c r="NGD763" s="417"/>
      <c r="NGE763" s="417"/>
      <c r="NGF763" s="417"/>
      <c r="NGG763" s="417"/>
      <c r="NGH763" s="417"/>
      <c r="NGI763" s="417"/>
      <c r="NGJ763" s="417"/>
      <c r="NGK763" s="417"/>
      <c r="NGL763" s="418"/>
      <c r="NGM763" s="418"/>
      <c r="NGN763" s="418"/>
      <c r="NGO763" s="418"/>
      <c r="NGP763" s="418"/>
      <c r="NGQ763" s="417"/>
      <c r="NGR763" s="417"/>
      <c r="NGS763" s="418"/>
      <c r="NGT763" s="418"/>
      <c r="NGU763" s="417"/>
      <c r="NGV763" s="417"/>
      <c r="NGW763" s="418"/>
      <c r="NGX763" s="418"/>
      <c r="NGY763" s="417"/>
      <c r="NGZ763" s="417"/>
      <c r="NHA763" s="417"/>
      <c r="NHB763" s="417"/>
      <c r="NHC763" s="417"/>
      <c r="NHD763" s="417"/>
      <c r="NHE763" s="417"/>
      <c r="NHF763" s="418"/>
      <c r="NHG763" s="418"/>
      <c r="NHH763" s="417"/>
      <c r="NHI763" s="417"/>
      <c r="NHJ763" s="418"/>
      <c r="NHK763" s="418"/>
      <c r="NHL763" s="417"/>
      <c r="NHM763" s="417"/>
      <c r="NHN763" s="417"/>
      <c r="NHO763" s="417"/>
      <c r="NHP763" s="417"/>
      <c r="NHQ763" s="411"/>
      <c r="NHR763" s="443"/>
      <c r="NHS763" s="417"/>
      <c r="NHT763" s="417"/>
      <c r="NHU763" s="417"/>
      <c r="NHV763" s="417"/>
      <c r="NHW763" s="417"/>
      <c r="NHX763" s="417"/>
      <c r="NHY763" s="417"/>
      <c r="NHZ763" s="416"/>
      <c r="NIA763" s="416"/>
      <c r="NIB763" s="416"/>
      <c r="NIC763" s="416"/>
      <c r="NID763" s="416"/>
      <c r="NIE763" s="416"/>
      <c r="NIF763" s="416"/>
      <c r="NIG763" s="416"/>
      <c r="NIH763" s="416"/>
      <c r="NII763" s="416"/>
      <c r="NIJ763" s="416"/>
      <c r="NIK763" s="416"/>
      <c r="NIL763" s="416"/>
      <c r="NIM763" s="416"/>
      <c r="NIN763" s="416"/>
      <c r="NIO763" s="416"/>
      <c r="NIP763" s="416"/>
      <c r="NIQ763" s="416"/>
      <c r="NIR763" s="416"/>
      <c r="NIS763" s="416"/>
      <c r="NIT763" s="416"/>
      <c r="NIU763" s="416"/>
      <c r="NIV763" s="416"/>
      <c r="NIW763" s="416"/>
      <c r="NIX763" s="416"/>
      <c r="NIY763" s="416"/>
      <c r="NIZ763" s="416"/>
      <c r="NJA763" s="416"/>
      <c r="NJB763" s="416"/>
      <c r="NJC763" s="416"/>
      <c r="NJD763" s="416"/>
      <c r="NJE763" s="416"/>
      <c r="NJF763" s="416"/>
      <c r="NJG763" s="416"/>
      <c r="NJH763" s="416"/>
      <c r="NJI763" s="416"/>
      <c r="NJJ763" s="416"/>
      <c r="NJK763" s="416"/>
      <c r="NJL763" s="416"/>
      <c r="NJM763" s="416"/>
      <c r="NJN763" s="416"/>
      <c r="NJO763" s="416"/>
      <c r="NJP763" s="416"/>
      <c r="NJQ763" s="416"/>
      <c r="NJR763" s="417"/>
      <c r="NJS763" s="417"/>
      <c r="NJT763" s="417"/>
      <c r="NJU763" s="417"/>
      <c r="NJV763" s="417"/>
      <c r="NJW763" s="417"/>
      <c r="NJX763" s="417"/>
      <c r="NJY763" s="417"/>
      <c r="NJZ763" s="417"/>
      <c r="NKA763" s="417"/>
      <c r="NKB763" s="417"/>
      <c r="NKC763" s="417"/>
      <c r="NKD763" s="417"/>
      <c r="NKE763" s="417"/>
      <c r="NKF763" s="417"/>
      <c r="NKG763" s="417"/>
      <c r="NKH763" s="417"/>
      <c r="NKI763" s="417"/>
      <c r="NKJ763" s="417"/>
      <c r="NKK763" s="417"/>
      <c r="NKL763" s="417"/>
      <c r="NKM763" s="417"/>
      <c r="NKN763" s="417"/>
      <c r="NKO763" s="417"/>
      <c r="NKP763" s="418"/>
      <c r="NKQ763" s="418"/>
      <c r="NKR763" s="418"/>
      <c r="NKS763" s="418"/>
      <c r="NKT763" s="418"/>
      <c r="NKU763" s="417"/>
      <c r="NKV763" s="417"/>
      <c r="NKW763" s="418"/>
      <c r="NKX763" s="418"/>
      <c r="NKY763" s="417"/>
      <c r="NKZ763" s="417"/>
      <c r="NLA763" s="418"/>
      <c r="NLB763" s="418"/>
      <c r="NLC763" s="417"/>
      <c r="NLD763" s="417"/>
      <c r="NLE763" s="417"/>
      <c r="NLF763" s="417"/>
      <c r="NLG763" s="417"/>
      <c r="NLH763" s="417"/>
      <c r="NLI763" s="417"/>
      <c r="NLJ763" s="418"/>
      <c r="NLK763" s="418"/>
      <c r="NLL763" s="417"/>
      <c r="NLM763" s="417"/>
      <c r="NLN763" s="418"/>
      <c r="NLO763" s="418"/>
      <c r="NLP763" s="417"/>
      <c r="NLQ763" s="417"/>
      <c r="NLR763" s="417"/>
      <c r="NLS763" s="417"/>
      <c r="NLT763" s="417"/>
      <c r="NLU763" s="411"/>
      <c r="NLV763" s="443"/>
      <c r="NLW763" s="417"/>
      <c r="NLX763" s="417"/>
      <c r="NLY763" s="417"/>
      <c r="NLZ763" s="417"/>
      <c r="NMA763" s="417"/>
      <c r="NMB763" s="417"/>
      <c r="NMC763" s="417"/>
      <c r="NMD763" s="416"/>
      <c r="NME763" s="416"/>
      <c r="NMF763" s="416"/>
      <c r="NMG763" s="416"/>
      <c r="NMH763" s="416"/>
      <c r="NMI763" s="416"/>
      <c r="NMJ763" s="416"/>
      <c r="NMK763" s="416"/>
      <c r="NML763" s="416"/>
      <c r="NMM763" s="416"/>
      <c r="NMN763" s="416"/>
      <c r="NMO763" s="416"/>
      <c r="NMP763" s="416"/>
      <c r="NMQ763" s="416"/>
      <c r="NMR763" s="416"/>
      <c r="NMS763" s="416"/>
      <c r="NMT763" s="416"/>
      <c r="NMU763" s="416"/>
      <c r="NMV763" s="416"/>
      <c r="NMW763" s="416"/>
      <c r="NMX763" s="416"/>
      <c r="NMY763" s="416"/>
      <c r="NMZ763" s="416"/>
      <c r="NNA763" s="416"/>
      <c r="NNB763" s="416"/>
      <c r="NNC763" s="416"/>
      <c r="NND763" s="416"/>
      <c r="NNE763" s="416"/>
      <c r="NNF763" s="416"/>
      <c r="NNG763" s="416"/>
      <c r="NNH763" s="416"/>
      <c r="NNI763" s="416"/>
      <c r="NNJ763" s="416"/>
      <c r="NNK763" s="416"/>
      <c r="NNL763" s="416"/>
      <c r="NNM763" s="416"/>
      <c r="NNN763" s="416"/>
      <c r="NNO763" s="416"/>
      <c r="NNP763" s="416"/>
      <c r="NNQ763" s="416"/>
      <c r="NNR763" s="416"/>
      <c r="NNS763" s="416"/>
      <c r="NNT763" s="416"/>
      <c r="NNU763" s="416"/>
      <c r="NNV763" s="417"/>
      <c r="NNW763" s="417"/>
      <c r="NNX763" s="417"/>
      <c r="NNY763" s="417"/>
      <c r="NNZ763" s="417"/>
      <c r="NOA763" s="417"/>
      <c r="NOB763" s="417"/>
      <c r="NOC763" s="417"/>
      <c r="NOD763" s="417"/>
      <c r="NOE763" s="417"/>
      <c r="NOF763" s="417"/>
      <c r="NOG763" s="417"/>
      <c r="NOH763" s="417"/>
      <c r="NOI763" s="417"/>
      <c r="NOJ763" s="417"/>
      <c r="NOK763" s="417"/>
      <c r="NOL763" s="417"/>
      <c r="NOM763" s="417"/>
      <c r="NON763" s="417"/>
      <c r="NOO763" s="417"/>
      <c r="NOP763" s="417"/>
      <c r="NOQ763" s="417"/>
      <c r="NOR763" s="417"/>
      <c r="NOS763" s="417"/>
      <c r="NOT763" s="418"/>
      <c r="NOU763" s="418"/>
      <c r="NOV763" s="418"/>
      <c r="NOW763" s="418"/>
      <c r="NOX763" s="418"/>
      <c r="NOY763" s="417"/>
      <c r="NOZ763" s="417"/>
      <c r="NPA763" s="418"/>
      <c r="NPB763" s="418"/>
      <c r="NPC763" s="417"/>
      <c r="NPD763" s="417"/>
      <c r="NPE763" s="418"/>
      <c r="NPF763" s="418"/>
      <c r="NPG763" s="417"/>
      <c r="NPH763" s="417"/>
      <c r="NPI763" s="417"/>
      <c r="NPJ763" s="417"/>
      <c r="NPK763" s="417"/>
      <c r="NPL763" s="417"/>
      <c r="NPM763" s="417"/>
      <c r="NPN763" s="418"/>
      <c r="NPO763" s="418"/>
      <c r="NPP763" s="417"/>
      <c r="NPQ763" s="417"/>
      <c r="NPR763" s="418"/>
      <c r="NPS763" s="418"/>
      <c r="NPT763" s="417"/>
      <c r="NPU763" s="417"/>
      <c r="NPV763" s="417"/>
      <c r="NPW763" s="417"/>
      <c r="NPX763" s="417"/>
      <c r="NPY763" s="411"/>
      <c r="NPZ763" s="443"/>
      <c r="NQA763" s="417"/>
      <c r="NQB763" s="417"/>
      <c r="NQC763" s="417"/>
      <c r="NQD763" s="417"/>
      <c r="NQE763" s="417"/>
      <c r="NQF763" s="417"/>
      <c r="NQG763" s="417"/>
      <c r="NQH763" s="416"/>
      <c r="NQI763" s="416"/>
      <c r="NQJ763" s="416"/>
      <c r="NQK763" s="416"/>
      <c r="NQL763" s="416"/>
      <c r="NQM763" s="416"/>
      <c r="NQN763" s="416"/>
      <c r="NQO763" s="416"/>
      <c r="NQP763" s="416"/>
      <c r="NQQ763" s="416"/>
      <c r="NQR763" s="416"/>
      <c r="NQS763" s="416"/>
      <c r="NQT763" s="416"/>
      <c r="NQU763" s="416"/>
      <c r="NQV763" s="416"/>
      <c r="NQW763" s="416"/>
      <c r="NQX763" s="416"/>
      <c r="NQY763" s="416"/>
      <c r="NQZ763" s="416"/>
      <c r="NRA763" s="416"/>
      <c r="NRB763" s="416"/>
      <c r="NRC763" s="416"/>
      <c r="NRD763" s="416"/>
      <c r="NRE763" s="416"/>
      <c r="NRF763" s="416"/>
      <c r="NRG763" s="416"/>
      <c r="NRH763" s="416"/>
      <c r="NRI763" s="416"/>
      <c r="NRJ763" s="416"/>
      <c r="NRK763" s="416"/>
      <c r="NRL763" s="416"/>
      <c r="NRM763" s="416"/>
      <c r="NRN763" s="416"/>
      <c r="NRO763" s="416"/>
      <c r="NRP763" s="416"/>
      <c r="NRQ763" s="416"/>
      <c r="NRR763" s="416"/>
      <c r="NRS763" s="416"/>
      <c r="NRT763" s="416"/>
      <c r="NRU763" s="416"/>
      <c r="NRV763" s="416"/>
      <c r="NRW763" s="416"/>
      <c r="NRX763" s="416"/>
      <c r="NRY763" s="416"/>
      <c r="NRZ763" s="417"/>
      <c r="NSA763" s="417"/>
      <c r="NSB763" s="417"/>
      <c r="NSC763" s="417"/>
      <c r="NSD763" s="417"/>
      <c r="NSE763" s="417"/>
      <c r="NSF763" s="417"/>
      <c r="NSG763" s="417"/>
      <c r="NSH763" s="417"/>
      <c r="NSI763" s="417"/>
      <c r="NSJ763" s="417"/>
      <c r="NSK763" s="417"/>
      <c r="NSL763" s="417"/>
      <c r="NSM763" s="417"/>
      <c r="NSN763" s="417"/>
      <c r="NSO763" s="417"/>
      <c r="NSP763" s="417"/>
      <c r="NSQ763" s="417"/>
      <c r="NSR763" s="417"/>
      <c r="NSS763" s="417"/>
      <c r="NST763" s="417"/>
      <c r="NSU763" s="417"/>
      <c r="NSV763" s="417"/>
      <c r="NSW763" s="417"/>
      <c r="NSX763" s="418"/>
      <c r="NSY763" s="418"/>
      <c r="NSZ763" s="418"/>
      <c r="NTA763" s="418"/>
      <c r="NTB763" s="418"/>
      <c r="NTC763" s="417"/>
      <c r="NTD763" s="417"/>
      <c r="NTE763" s="418"/>
      <c r="NTF763" s="418"/>
      <c r="NTG763" s="417"/>
      <c r="NTH763" s="417"/>
      <c r="NTI763" s="418"/>
      <c r="NTJ763" s="418"/>
      <c r="NTK763" s="417"/>
      <c r="NTL763" s="417"/>
      <c r="NTM763" s="417"/>
      <c r="NTN763" s="417"/>
      <c r="NTO763" s="417"/>
      <c r="NTP763" s="417"/>
      <c r="NTQ763" s="417"/>
      <c r="NTR763" s="418"/>
      <c r="NTS763" s="418"/>
      <c r="NTT763" s="417"/>
      <c r="NTU763" s="417"/>
      <c r="NTV763" s="418"/>
      <c r="NTW763" s="418"/>
      <c r="NTX763" s="417"/>
      <c r="NTY763" s="417"/>
      <c r="NTZ763" s="417"/>
      <c r="NUA763" s="417"/>
      <c r="NUB763" s="417"/>
      <c r="NUC763" s="411"/>
      <c r="NUD763" s="443"/>
      <c r="NUE763" s="417"/>
      <c r="NUF763" s="417"/>
      <c r="NUG763" s="417"/>
      <c r="NUH763" s="417"/>
      <c r="NUI763" s="417"/>
      <c r="NUJ763" s="417"/>
      <c r="NUK763" s="417"/>
      <c r="NUL763" s="416"/>
      <c r="NUM763" s="416"/>
      <c r="NUN763" s="416"/>
      <c r="NUO763" s="416"/>
      <c r="NUP763" s="416"/>
      <c r="NUQ763" s="416"/>
      <c r="NUR763" s="416"/>
      <c r="NUS763" s="416"/>
      <c r="NUT763" s="416"/>
      <c r="NUU763" s="416"/>
      <c r="NUV763" s="416"/>
      <c r="NUW763" s="416"/>
      <c r="NUX763" s="416"/>
      <c r="NUY763" s="416"/>
      <c r="NUZ763" s="416"/>
      <c r="NVA763" s="416"/>
      <c r="NVB763" s="416"/>
      <c r="NVC763" s="416"/>
      <c r="NVD763" s="416"/>
      <c r="NVE763" s="416"/>
      <c r="NVF763" s="416"/>
      <c r="NVG763" s="416"/>
      <c r="NVH763" s="416"/>
      <c r="NVI763" s="416"/>
      <c r="NVJ763" s="416"/>
      <c r="NVK763" s="416"/>
      <c r="NVL763" s="416"/>
      <c r="NVM763" s="416"/>
      <c r="NVN763" s="416"/>
      <c r="NVO763" s="416"/>
      <c r="NVP763" s="416"/>
      <c r="NVQ763" s="416"/>
      <c r="NVR763" s="416"/>
      <c r="NVS763" s="416"/>
      <c r="NVT763" s="416"/>
      <c r="NVU763" s="416"/>
      <c r="NVV763" s="416"/>
      <c r="NVW763" s="416"/>
      <c r="NVX763" s="416"/>
      <c r="NVY763" s="416"/>
      <c r="NVZ763" s="416"/>
      <c r="NWA763" s="416"/>
      <c r="NWB763" s="416"/>
      <c r="NWC763" s="416"/>
      <c r="NWD763" s="417"/>
      <c r="NWE763" s="417"/>
      <c r="NWF763" s="417"/>
      <c r="NWG763" s="417"/>
      <c r="NWH763" s="417"/>
      <c r="NWI763" s="417"/>
      <c r="NWJ763" s="417"/>
      <c r="NWK763" s="417"/>
      <c r="NWL763" s="417"/>
      <c r="NWM763" s="417"/>
      <c r="NWN763" s="417"/>
      <c r="NWO763" s="417"/>
      <c r="NWP763" s="417"/>
      <c r="NWQ763" s="417"/>
      <c r="NWR763" s="417"/>
      <c r="NWS763" s="417"/>
      <c r="NWT763" s="417"/>
      <c r="NWU763" s="417"/>
      <c r="NWV763" s="417"/>
      <c r="NWW763" s="417"/>
      <c r="NWX763" s="417"/>
      <c r="NWY763" s="417"/>
      <c r="NWZ763" s="417"/>
      <c r="NXA763" s="417"/>
      <c r="NXB763" s="418"/>
      <c r="NXC763" s="418"/>
      <c r="NXD763" s="418"/>
      <c r="NXE763" s="418"/>
      <c r="NXF763" s="418"/>
      <c r="NXG763" s="417"/>
      <c r="NXH763" s="417"/>
      <c r="NXI763" s="418"/>
      <c r="NXJ763" s="418"/>
      <c r="NXK763" s="417"/>
      <c r="NXL763" s="417"/>
      <c r="NXM763" s="418"/>
      <c r="NXN763" s="418"/>
      <c r="NXO763" s="417"/>
      <c r="NXP763" s="417"/>
      <c r="NXQ763" s="417"/>
      <c r="NXR763" s="417"/>
      <c r="NXS763" s="417"/>
      <c r="NXT763" s="417"/>
      <c r="NXU763" s="417"/>
      <c r="NXV763" s="418"/>
      <c r="NXW763" s="418"/>
      <c r="NXX763" s="417"/>
      <c r="NXY763" s="417"/>
      <c r="NXZ763" s="418"/>
      <c r="NYA763" s="418"/>
      <c r="NYB763" s="417"/>
      <c r="NYC763" s="417"/>
      <c r="NYD763" s="417"/>
      <c r="NYE763" s="417"/>
      <c r="NYF763" s="417"/>
      <c r="NYG763" s="411"/>
      <c r="NYH763" s="443"/>
      <c r="NYI763" s="417"/>
      <c r="NYJ763" s="417"/>
      <c r="NYK763" s="417"/>
      <c r="NYL763" s="417"/>
      <c r="NYM763" s="417"/>
      <c r="NYN763" s="417"/>
      <c r="NYO763" s="417"/>
      <c r="NYP763" s="416"/>
      <c r="NYQ763" s="416"/>
      <c r="NYR763" s="416"/>
      <c r="NYS763" s="416"/>
      <c r="NYT763" s="416"/>
      <c r="NYU763" s="416"/>
      <c r="NYV763" s="416"/>
      <c r="NYW763" s="416"/>
      <c r="NYX763" s="416"/>
      <c r="NYY763" s="416"/>
      <c r="NYZ763" s="416"/>
      <c r="NZA763" s="416"/>
      <c r="NZB763" s="416"/>
      <c r="NZC763" s="416"/>
      <c r="NZD763" s="416"/>
      <c r="NZE763" s="416"/>
      <c r="NZF763" s="416"/>
      <c r="NZG763" s="416"/>
      <c r="NZH763" s="416"/>
      <c r="NZI763" s="416"/>
      <c r="NZJ763" s="416"/>
      <c r="NZK763" s="416"/>
      <c r="NZL763" s="416"/>
      <c r="NZM763" s="416"/>
      <c r="NZN763" s="416"/>
      <c r="NZO763" s="416"/>
      <c r="NZP763" s="416"/>
      <c r="NZQ763" s="416"/>
      <c r="NZR763" s="416"/>
      <c r="NZS763" s="416"/>
      <c r="NZT763" s="416"/>
      <c r="NZU763" s="416"/>
      <c r="NZV763" s="416"/>
      <c r="NZW763" s="416"/>
      <c r="NZX763" s="416"/>
      <c r="NZY763" s="416"/>
      <c r="NZZ763" s="416"/>
      <c r="OAA763" s="416"/>
      <c r="OAB763" s="416"/>
      <c r="OAC763" s="416"/>
      <c r="OAD763" s="416"/>
      <c r="OAE763" s="416"/>
      <c r="OAF763" s="416"/>
      <c r="OAG763" s="416"/>
      <c r="OAH763" s="417"/>
      <c r="OAI763" s="417"/>
      <c r="OAJ763" s="417"/>
      <c r="OAK763" s="417"/>
      <c r="OAL763" s="417"/>
      <c r="OAM763" s="417"/>
      <c r="OAN763" s="417"/>
      <c r="OAO763" s="417"/>
      <c r="OAP763" s="417"/>
      <c r="OAQ763" s="417"/>
      <c r="OAR763" s="417"/>
      <c r="OAS763" s="417"/>
      <c r="OAT763" s="417"/>
      <c r="OAU763" s="417"/>
      <c r="OAV763" s="417"/>
      <c r="OAW763" s="417"/>
      <c r="OAX763" s="417"/>
      <c r="OAY763" s="417"/>
      <c r="OAZ763" s="417"/>
      <c r="OBA763" s="417"/>
      <c r="OBB763" s="417"/>
      <c r="OBC763" s="417"/>
      <c r="OBD763" s="417"/>
      <c r="OBE763" s="417"/>
      <c r="OBF763" s="418"/>
      <c r="OBG763" s="418"/>
      <c r="OBH763" s="418"/>
      <c r="OBI763" s="418"/>
      <c r="OBJ763" s="418"/>
      <c r="OBK763" s="417"/>
      <c r="OBL763" s="417"/>
      <c r="OBM763" s="418"/>
      <c r="OBN763" s="418"/>
      <c r="OBO763" s="417"/>
      <c r="OBP763" s="417"/>
      <c r="OBQ763" s="418"/>
      <c r="OBR763" s="418"/>
      <c r="OBS763" s="417"/>
      <c r="OBT763" s="417"/>
      <c r="OBU763" s="417"/>
      <c r="OBV763" s="417"/>
      <c r="OBW763" s="417"/>
      <c r="OBX763" s="417"/>
      <c r="OBY763" s="417"/>
      <c r="OBZ763" s="418"/>
      <c r="OCA763" s="418"/>
      <c r="OCB763" s="417"/>
      <c r="OCC763" s="417"/>
      <c r="OCD763" s="418"/>
      <c r="OCE763" s="418"/>
      <c r="OCF763" s="417"/>
      <c r="OCG763" s="417"/>
      <c r="OCH763" s="417"/>
      <c r="OCI763" s="417"/>
      <c r="OCJ763" s="417"/>
      <c r="OCK763" s="411"/>
      <c r="OCL763" s="443"/>
      <c r="OCM763" s="417"/>
      <c r="OCN763" s="417"/>
      <c r="OCO763" s="417"/>
      <c r="OCP763" s="417"/>
      <c r="OCQ763" s="417"/>
      <c r="OCR763" s="417"/>
      <c r="OCS763" s="417"/>
      <c r="OCT763" s="416"/>
      <c r="OCU763" s="416"/>
      <c r="OCV763" s="416"/>
      <c r="OCW763" s="416"/>
      <c r="OCX763" s="416"/>
      <c r="OCY763" s="416"/>
      <c r="OCZ763" s="416"/>
      <c r="ODA763" s="416"/>
      <c r="ODB763" s="416"/>
      <c r="ODC763" s="416"/>
      <c r="ODD763" s="416"/>
      <c r="ODE763" s="416"/>
      <c r="ODF763" s="416"/>
      <c r="ODG763" s="416"/>
      <c r="ODH763" s="416"/>
      <c r="ODI763" s="416"/>
      <c r="ODJ763" s="416"/>
      <c r="ODK763" s="416"/>
      <c r="ODL763" s="416"/>
      <c r="ODM763" s="416"/>
      <c r="ODN763" s="416"/>
      <c r="ODO763" s="416"/>
      <c r="ODP763" s="416"/>
      <c r="ODQ763" s="416"/>
      <c r="ODR763" s="416"/>
      <c r="ODS763" s="416"/>
      <c r="ODT763" s="416"/>
      <c r="ODU763" s="416"/>
      <c r="ODV763" s="416"/>
      <c r="ODW763" s="416"/>
      <c r="ODX763" s="416"/>
      <c r="ODY763" s="416"/>
      <c r="ODZ763" s="416"/>
      <c r="OEA763" s="416"/>
      <c r="OEB763" s="416"/>
      <c r="OEC763" s="416"/>
      <c r="OED763" s="416"/>
      <c r="OEE763" s="416"/>
      <c r="OEF763" s="416"/>
      <c r="OEG763" s="416"/>
      <c r="OEH763" s="416"/>
      <c r="OEI763" s="416"/>
      <c r="OEJ763" s="416"/>
      <c r="OEK763" s="416"/>
      <c r="OEL763" s="417"/>
      <c r="OEM763" s="417"/>
      <c r="OEN763" s="417"/>
      <c r="OEO763" s="417"/>
      <c r="OEP763" s="417"/>
      <c r="OEQ763" s="417"/>
      <c r="OER763" s="417"/>
      <c r="OES763" s="417"/>
      <c r="OET763" s="417"/>
      <c r="OEU763" s="417"/>
      <c r="OEV763" s="417"/>
      <c r="OEW763" s="417"/>
      <c r="OEX763" s="417"/>
      <c r="OEY763" s="417"/>
      <c r="OEZ763" s="417"/>
      <c r="OFA763" s="417"/>
      <c r="OFB763" s="417"/>
      <c r="OFC763" s="417"/>
      <c r="OFD763" s="417"/>
      <c r="OFE763" s="417"/>
      <c r="OFF763" s="417"/>
      <c r="OFG763" s="417"/>
      <c r="OFH763" s="417"/>
      <c r="OFI763" s="417"/>
      <c r="OFJ763" s="418"/>
      <c r="OFK763" s="418"/>
      <c r="OFL763" s="418"/>
      <c r="OFM763" s="418"/>
      <c r="OFN763" s="418"/>
      <c r="OFO763" s="417"/>
      <c r="OFP763" s="417"/>
      <c r="OFQ763" s="418"/>
      <c r="OFR763" s="418"/>
      <c r="OFS763" s="417"/>
      <c r="OFT763" s="417"/>
      <c r="OFU763" s="418"/>
      <c r="OFV763" s="418"/>
      <c r="OFW763" s="417"/>
      <c r="OFX763" s="417"/>
      <c r="OFY763" s="417"/>
      <c r="OFZ763" s="417"/>
      <c r="OGA763" s="417"/>
      <c r="OGB763" s="417"/>
      <c r="OGC763" s="417"/>
      <c r="OGD763" s="418"/>
      <c r="OGE763" s="418"/>
      <c r="OGF763" s="417"/>
      <c r="OGG763" s="417"/>
      <c r="OGH763" s="418"/>
      <c r="OGI763" s="418"/>
      <c r="OGJ763" s="417"/>
      <c r="OGK763" s="417"/>
      <c r="OGL763" s="417"/>
      <c r="OGM763" s="417"/>
      <c r="OGN763" s="417"/>
      <c r="OGO763" s="411"/>
      <c r="OGP763" s="443"/>
      <c r="OGQ763" s="417"/>
      <c r="OGR763" s="417"/>
      <c r="OGS763" s="417"/>
      <c r="OGT763" s="417"/>
      <c r="OGU763" s="417"/>
      <c r="OGV763" s="417"/>
      <c r="OGW763" s="417"/>
      <c r="OGX763" s="416"/>
      <c r="OGY763" s="416"/>
      <c r="OGZ763" s="416"/>
      <c r="OHA763" s="416"/>
      <c r="OHB763" s="416"/>
      <c r="OHC763" s="416"/>
      <c r="OHD763" s="416"/>
      <c r="OHE763" s="416"/>
      <c r="OHF763" s="416"/>
      <c r="OHG763" s="416"/>
      <c r="OHH763" s="416"/>
      <c r="OHI763" s="416"/>
      <c r="OHJ763" s="416"/>
      <c r="OHK763" s="416"/>
      <c r="OHL763" s="416"/>
      <c r="OHM763" s="416"/>
      <c r="OHN763" s="416"/>
      <c r="OHO763" s="416"/>
      <c r="OHP763" s="416"/>
      <c r="OHQ763" s="416"/>
      <c r="OHR763" s="416"/>
      <c r="OHS763" s="416"/>
      <c r="OHT763" s="416"/>
      <c r="OHU763" s="416"/>
      <c r="OHV763" s="416"/>
      <c r="OHW763" s="416"/>
      <c r="OHX763" s="416"/>
      <c r="OHY763" s="416"/>
      <c r="OHZ763" s="416"/>
      <c r="OIA763" s="416"/>
      <c r="OIB763" s="416"/>
      <c r="OIC763" s="416"/>
      <c r="OID763" s="416"/>
      <c r="OIE763" s="416"/>
      <c r="OIF763" s="416"/>
      <c r="OIG763" s="416"/>
      <c r="OIH763" s="416"/>
      <c r="OII763" s="416"/>
      <c r="OIJ763" s="416"/>
      <c r="OIK763" s="416"/>
      <c r="OIL763" s="416"/>
      <c r="OIM763" s="416"/>
      <c r="OIN763" s="416"/>
      <c r="OIO763" s="416"/>
      <c r="OIP763" s="417"/>
      <c r="OIQ763" s="417"/>
      <c r="OIR763" s="417"/>
      <c r="OIS763" s="417"/>
      <c r="OIT763" s="417"/>
      <c r="OIU763" s="417"/>
      <c r="OIV763" s="417"/>
      <c r="OIW763" s="417"/>
      <c r="OIX763" s="417"/>
      <c r="OIY763" s="417"/>
      <c r="OIZ763" s="417"/>
      <c r="OJA763" s="417"/>
      <c r="OJB763" s="417"/>
      <c r="OJC763" s="417"/>
      <c r="OJD763" s="417"/>
      <c r="OJE763" s="417"/>
      <c r="OJF763" s="417"/>
      <c r="OJG763" s="417"/>
      <c r="OJH763" s="417"/>
      <c r="OJI763" s="417"/>
      <c r="OJJ763" s="417"/>
      <c r="OJK763" s="417"/>
      <c r="OJL763" s="417"/>
      <c r="OJM763" s="417"/>
      <c r="OJN763" s="418"/>
      <c r="OJO763" s="418"/>
      <c r="OJP763" s="418"/>
      <c r="OJQ763" s="418"/>
      <c r="OJR763" s="418"/>
      <c r="OJS763" s="417"/>
      <c r="OJT763" s="417"/>
      <c r="OJU763" s="418"/>
      <c r="OJV763" s="418"/>
      <c r="OJW763" s="417"/>
      <c r="OJX763" s="417"/>
      <c r="OJY763" s="418"/>
      <c r="OJZ763" s="418"/>
      <c r="OKA763" s="417"/>
      <c r="OKB763" s="417"/>
      <c r="OKC763" s="417"/>
      <c r="OKD763" s="417"/>
      <c r="OKE763" s="417"/>
      <c r="OKF763" s="417"/>
      <c r="OKG763" s="417"/>
      <c r="OKH763" s="418"/>
      <c r="OKI763" s="418"/>
      <c r="OKJ763" s="417"/>
      <c r="OKK763" s="417"/>
      <c r="OKL763" s="418"/>
      <c r="OKM763" s="418"/>
      <c r="OKN763" s="417"/>
      <c r="OKO763" s="417"/>
      <c r="OKP763" s="417"/>
      <c r="OKQ763" s="417"/>
      <c r="OKR763" s="417"/>
      <c r="OKS763" s="411"/>
      <c r="OKT763" s="443"/>
      <c r="OKU763" s="417"/>
      <c r="OKV763" s="417"/>
      <c r="OKW763" s="417"/>
      <c r="OKX763" s="417"/>
      <c r="OKY763" s="417"/>
      <c r="OKZ763" s="417"/>
      <c r="OLA763" s="417"/>
      <c r="OLB763" s="416"/>
      <c r="OLC763" s="416"/>
      <c r="OLD763" s="416"/>
      <c r="OLE763" s="416"/>
      <c r="OLF763" s="416"/>
      <c r="OLG763" s="416"/>
      <c r="OLH763" s="416"/>
      <c r="OLI763" s="416"/>
      <c r="OLJ763" s="416"/>
      <c r="OLK763" s="416"/>
      <c r="OLL763" s="416"/>
      <c r="OLM763" s="416"/>
      <c r="OLN763" s="416"/>
      <c r="OLO763" s="416"/>
      <c r="OLP763" s="416"/>
      <c r="OLQ763" s="416"/>
      <c r="OLR763" s="416"/>
      <c r="OLS763" s="416"/>
      <c r="OLT763" s="416"/>
      <c r="OLU763" s="416"/>
      <c r="OLV763" s="416"/>
      <c r="OLW763" s="416"/>
      <c r="OLX763" s="416"/>
      <c r="OLY763" s="416"/>
      <c r="OLZ763" s="416"/>
      <c r="OMA763" s="416"/>
      <c r="OMB763" s="416"/>
      <c r="OMC763" s="416"/>
      <c r="OMD763" s="416"/>
      <c r="OME763" s="416"/>
      <c r="OMF763" s="416"/>
      <c r="OMG763" s="416"/>
      <c r="OMH763" s="416"/>
      <c r="OMI763" s="416"/>
      <c r="OMJ763" s="416"/>
      <c r="OMK763" s="416"/>
      <c r="OML763" s="416"/>
      <c r="OMM763" s="416"/>
      <c r="OMN763" s="416"/>
      <c r="OMO763" s="416"/>
      <c r="OMP763" s="416"/>
      <c r="OMQ763" s="416"/>
      <c r="OMR763" s="416"/>
      <c r="OMS763" s="416"/>
      <c r="OMT763" s="417"/>
      <c r="OMU763" s="417"/>
      <c r="OMV763" s="417"/>
      <c r="OMW763" s="417"/>
      <c r="OMX763" s="417"/>
      <c r="OMY763" s="417"/>
      <c r="OMZ763" s="417"/>
      <c r="ONA763" s="417"/>
      <c r="ONB763" s="417"/>
      <c r="ONC763" s="417"/>
      <c r="OND763" s="417"/>
      <c r="ONE763" s="417"/>
      <c r="ONF763" s="417"/>
      <c r="ONG763" s="417"/>
      <c r="ONH763" s="417"/>
      <c r="ONI763" s="417"/>
      <c r="ONJ763" s="417"/>
      <c r="ONK763" s="417"/>
      <c r="ONL763" s="417"/>
      <c r="ONM763" s="417"/>
      <c r="ONN763" s="417"/>
      <c r="ONO763" s="417"/>
      <c r="ONP763" s="417"/>
      <c r="ONQ763" s="417"/>
      <c r="ONR763" s="418"/>
      <c r="ONS763" s="418"/>
      <c r="ONT763" s="418"/>
      <c r="ONU763" s="418"/>
      <c r="ONV763" s="418"/>
      <c r="ONW763" s="417"/>
      <c r="ONX763" s="417"/>
      <c r="ONY763" s="418"/>
      <c r="ONZ763" s="418"/>
      <c r="OOA763" s="417"/>
      <c r="OOB763" s="417"/>
      <c r="OOC763" s="418"/>
      <c r="OOD763" s="418"/>
      <c r="OOE763" s="417"/>
      <c r="OOF763" s="417"/>
      <c r="OOG763" s="417"/>
      <c r="OOH763" s="417"/>
      <c r="OOI763" s="417"/>
      <c r="OOJ763" s="417"/>
      <c r="OOK763" s="417"/>
      <c r="OOL763" s="418"/>
      <c r="OOM763" s="418"/>
      <c r="OON763" s="417"/>
      <c r="OOO763" s="417"/>
      <c r="OOP763" s="418"/>
      <c r="OOQ763" s="418"/>
      <c r="OOR763" s="417"/>
      <c r="OOS763" s="417"/>
      <c r="OOT763" s="417"/>
      <c r="OOU763" s="417"/>
      <c r="OOV763" s="417"/>
      <c r="OOW763" s="411"/>
      <c r="OOX763" s="443"/>
      <c r="OOY763" s="417"/>
      <c r="OOZ763" s="417"/>
      <c r="OPA763" s="417"/>
      <c r="OPB763" s="417"/>
      <c r="OPC763" s="417"/>
      <c r="OPD763" s="417"/>
      <c r="OPE763" s="417"/>
      <c r="OPF763" s="416"/>
      <c r="OPG763" s="416"/>
      <c r="OPH763" s="416"/>
      <c r="OPI763" s="416"/>
      <c r="OPJ763" s="416"/>
      <c r="OPK763" s="416"/>
      <c r="OPL763" s="416"/>
      <c r="OPM763" s="416"/>
      <c r="OPN763" s="416"/>
      <c r="OPO763" s="416"/>
      <c r="OPP763" s="416"/>
      <c r="OPQ763" s="416"/>
      <c r="OPR763" s="416"/>
      <c r="OPS763" s="416"/>
      <c r="OPT763" s="416"/>
      <c r="OPU763" s="416"/>
      <c r="OPV763" s="416"/>
      <c r="OPW763" s="416"/>
      <c r="OPX763" s="416"/>
      <c r="OPY763" s="416"/>
      <c r="OPZ763" s="416"/>
      <c r="OQA763" s="416"/>
      <c r="OQB763" s="416"/>
      <c r="OQC763" s="416"/>
      <c r="OQD763" s="416"/>
      <c r="OQE763" s="416"/>
      <c r="OQF763" s="416"/>
      <c r="OQG763" s="416"/>
      <c r="OQH763" s="416"/>
      <c r="OQI763" s="416"/>
      <c r="OQJ763" s="416"/>
      <c r="OQK763" s="416"/>
      <c r="OQL763" s="416"/>
      <c r="OQM763" s="416"/>
      <c r="OQN763" s="416"/>
      <c r="OQO763" s="416"/>
      <c r="OQP763" s="416"/>
      <c r="OQQ763" s="416"/>
      <c r="OQR763" s="416"/>
      <c r="OQS763" s="416"/>
      <c r="OQT763" s="416"/>
      <c r="OQU763" s="416"/>
      <c r="OQV763" s="416"/>
      <c r="OQW763" s="416"/>
      <c r="OQX763" s="417"/>
      <c r="OQY763" s="417"/>
      <c r="OQZ763" s="417"/>
      <c r="ORA763" s="417"/>
      <c r="ORB763" s="417"/>
      <c r="ORC763" s="417"/>
      <c r="ORD763" s="417"/>
      <c r="ORE763" s="417"/>
      <c r="ORF763" s="417"/>
      <c r="ORG763" s="417"/>
      <c r="ORH763" s="417"/>
      <c r="ORI763" s="417"/>
      <c r="ORJ763" s="417"/>
      <c r="ORK763" s="417"/>
      <c r="ORL763" s="417"/>
      <c r="ORM763" s="417"/>
      <c r="ORN763" s="417"/>
      <c r="ORO763" s="417"/>
      <c r="ORP763" s="417"/>
      <c r="ORQ763" s="417"/>
      <c r="ORR763" s="417"/>
      <c r="ORS763" s="417"/>
      <c r="ORT763" s="417"/>
      <c r="ORU763" s="417"/>
      <c r="ORV763" s="418"/>
      <c r="ORW763" s="418"/>
      <c r="ORX763" s="418"/>
      <c r="ORY763" s="418"/>
      <c r="ORZ763" s="418"/>
      <c r="OSA763" s="417"/>
      <c r="OSB763" s="417"/>
      <c r="OSC763" s="418"/>
      <c r="OSD763" s="418"/>
      <c r="OSE763" s="417"/>
      <c r="OSF763" s="417"/>
      <c r="OSG763" s="418"/>
      <c r="OSH763" s="418"/>
      <c r="OSI763" s="417"/>
      <c r="OSJ763" s="417"/>
      <c r="OSK763" s="417"/>
      <c r="OSL763" s="417"/>
      <c r="OSM763" s="417"/>
      <c r="OSN763" s="417"/>
      <c r="OSO763" s="417"/>
      <c r="OSP763" s="418"/>
      <c r="OSQ763" s="418"/>
      <c r="OSR763" s="417"/>
      <c r="OSS763" s="417"/>
      <c r="OST763" s="418"/>
      <c r="OSU763" s="418"/>
      <c r="OSV763" s="417"/>
      <c r="OSW763" s="417"/>
      <c r="OSX763" s="417"/>
      <c r="OSY763" s="417"/>
      <c r="OSZ763" s="417"/>
      <c r="OTA763" s="411"/>
      <c r="OTB763" s="443"/>
      <c r="OTC763" s="417"/>
      <c r="OTD763" s="417"/>
      <c r="OTE763" s="417"/>
      <c r="OTF763" s="417"/>
      <c r="OTG763" s="417"/>
      <c r="OTH763" s="417"/>
      <c r="OTI763" s="417"/>
      <c r="OTJ763" s="416"/>
      <c r="OTK763" s="416"/>
      <c r="OTL763" s="416"/>
      <c r="OTM763" s="416"/>
      <c r="OTN763" s="416"/>
      <c r="OTO763" s="416"/>
      <c r="OTP763" s="416"/>
      <c r="OTQ763" s="416"/>
      <c r="OTR763" s="416"/>
      <c r="OTS763" s="416"/>
      <c r="OTT763" s="416"/>
      <c r="OTU763" s="416"/>
      <c r="OTV763" s="416"/>
      <c r="OTW763" s="416"/>
      <c r="OTX763" s="416"/>
      <c r="OTY763" s="416"/>
      <c r="OTZ763" s="416"/>
      <c r="OUA763" s="416"/>
      <c r="OUB763" s="416"/>
      <c r="OUC763" s="416"/>
      <c r="OUD763" s="416"/>
      <c r="OUE763" s="416"/>
      <c r="OUF763" s="416"/>
      <c r="OUG763" s="416"/>
      <c r="OUH763" s="416"/>
      <c r="OUI763" s="416"/>
      <c r="OUJ763" s="416"/>
      <c r="OUK763" s="416"/>
      <c r="OUL763" s="416"/>
      <c r="OUM763" s="416"/>
      <c r="OUN763" s="416"/>
      <c r="OUO763" s="416"/>
      <c r="OUP763" s="416"/>
      <c r="OUQ763" s="416"/>
      <c r="OUR763" s="416"/>
      <c r="OUS763" s="416"/>
      <c r="OUT763" s="416"/>
      <c r="OUU763" s="416"/>
      <c r="OUV763" s="416"/>
      <c r="OUW763" s="416"/>
      <c r="OUX763" s="416"/>
      <c r="OUY763" s="416"/>
      <c r="OUZ763" s="416"/>
      <c r="OVA763" s="416"/>
      <c r="OVB763" s="417"/>
      <c r="OVC763" s="417"/>
      <c r="OVD763" s="417"/>
      <c r="OVE763" s="417"/>
      <c r="OVF763" s="417"/>
      <c r="OVG763" s="417"/>
      <c r="OVH763" s="417"/>
      <c r="OVI763" s="417"/>
      <c r="OVJ763" s="417"/>
      <c r="OVK763" s="417"/>
      <c r="OVL763" s="417"/>
      <c r="OVM763" s="417"/>
      <c r="OVN763" s="417"/>
      <c r="OVO763" s="417"/>
      <c r="OVP763" s="417"/>
      <c r="OVQ763" s="417"/>
      <c r="OVR763" s="417"/>
      <c r="OVS763" s="417"/>
      <c r="OVT763" s="417"/>
      <c r="OVU763" s="417"/>
      <c r="OVV763" s="417"/>
      <c r="OVW763" s="417"/>
      <c r="OVX763" s="417"/>
      <c r="OVY763" s="417"/>
      <c r="OVZ763" s="418"/>
      <c r="OWA763" s="418"/>
      <c r="OWB763" s="418"/>
      <c r="OWC763" s="418"/>
      <c r="OWD763" s="418"/>
      <c r="OWE763" s="417"/>
      <c r="OWF763" s="417"/>
      <c r="OWG763" s="418"/>
      <c r="OWH763" s="418"/>
      <c r="OWI763" s="417"/>
      <c r="OWJ763" s="417"/>
      <c r="OWK763" s="418"/>
      <c r="OWL763" s="418"/>
      <c r="OWM763" s="417"/>
      <c r="OWN763" s="417"/>
      <c r="OWO763" s="417"/>
      <c r="OWP763" s="417"/>
      <c r="OWQ763" s="417"/>
      <c r="OWR763" s="417"/>
      <c r="OWS763" s="417"/>
      <c r="OWT763" s="418"/>
      <c r="OWU763" s="418"/>
      <c r="OWV763" s="417"/>
      <c r="OWW763" s="417"/>
      <c r="OWX763" s="418"/>
      <c r="OWY763" s="418"/>
      <c r="OWZ763" s="417"/>
      <c r="OXA763" s="417"/>
      <c r="OXB763" s="417"/>
      <c r="OXC763" s="417"/>
      <c r="OXD763" s="417"/>
      <c r="OXE763" s="411"/>
      <c r="OXF763" s="443"/>
      <c r="OXG763" s="417"/>
      <c r="OXH763" s="417"/>
      <c r="OXI763" s="417"/>
      <c r="OXJ763" s="417"/>
      <c r="OXK763" s="417"/>
      <c r="OXL763" s="417"/>
      <c r="OXM763" s="417"/>
      <c r="OXN763" s="416"/>
      <c r="OXO763" s="416"/>
      <c r="OXP763" s="416"/>
      <c r="OXQ763" s="416"/>
      <c r="OXR763" s="416"/>
      <c r="OXS763" s="416"/>
      <c r="OXT763" s="416"/>
      <c r="OXU763" s="416"/>
      <c r="OXV763" s="416"/>
      <c r="OXW763" s="416"/>
      <c r="OXX763" s="416"/>
      <c r="OXY763" s="416"/>
      <c r="OXZ763" s="416"/>
      <c r="OYA763" s="416"/>
      <c r="OYB763" s="416"/>
      <c r="OYC763" s="416"/>
      <c r="OYD763" s="416"/>
      <c r="OYE763" s="416"/>
      <c r="OYF763" s="416"/>
      <c r="OYG763" s="416"/>
      <c r="OYH763" s="416"/>
      <c r="OYI763" s="416"/>
      <c r="OYJ763" s="416"/>
      <c r="OYK763" s="416"/>
      <c r="OYL763" s="416"/>
      <c r="OYM763" s="416"/>
      <c r="OYN763" s="416"/>
      <c r="OYO763" s="416"/>
      <c r="OYP763" s="416"/>
      <c r="OYQ763" s="416"/>
      <c r="OYR763" s="416"/>
      <c r="OYS763" s="416"/>
      <c r="OYT763" s="416"/>
      <c r="OYU763" s="416"/>
      <c r="OYV763" s="416"/>
      <c r="OYW763" s="416"/>
      <c r="OYX763" s="416"/>
      <c r="OYY763" s="416"/>
      <c r="OYZ763" s="416"/>
      <c r="OZA763" s="416"/>
      <c r="OZB763" s="416"/>
      <c r="OZC763" s="416"/>
      <c r="OZD763" s="416"/>
      <c r="OZE763" s="416"/>
      <c r="OZF763" s="417"/>
      <c r="OZG763" s="417"/>
      <c r="OZH763" s="417"/>
      <c r="OZI763" s="417"/>
      <c r="OZJ763" s="417"/>
      <c r="OZK763" s="417"/>
      <c r="OZL763" s="417"/>
      <c r="OZM763" s="417"/>
      <c r="OZN763" s="417"/>
      <c r="OZO763" s="417"/>
      <c r="OZP763" s="417"/>
      <c r="OZQ763" s="417"/>
      <c r="OZR763" s="417"/>
      <c r="OZS763" s="417"/>
      <c r="OZT763" s="417"/>
      <c r="OZU763" s="417"/>
      <c r="OZV763" s="417"/>
      <c r="OZW763" s="417"/>
      <c r="OZX763" s="417"/>
      <c r="OZY763" s="417"/>
      <c r="OZZ763" s="417"/>
      <c r="PAA763" s="417"/>
      <c r="PAB763" s="417"/>
      <c r="PAC763" s="417"/>
      <c r="PAD763" s="418"/>
      <c r="PAE763" s="418"/>
      <c r="PAF763" s="418"/>
      <c r="PAG763" s="418"/>
      <c r="PAH763" s="418"/>
      <c r="PAI763" s="417"/>
      <c r="PAJ763" s="417"/>
      <c r="PAK763" s="418"/>
      <c r="PAL763" s="418"/>
      <c r="PAM763" s="417"/>
      <c r="PAN763" s="417"/>
      <c r="PAO763" s="418"/>
      <c r="PAP763" s="418"/>
      <c r="PAQ763" s="417"/>
      <c r="PAR763" s="417"/>
      <c r="PAS763" s="417"/>
      <c r="PAT763" s="417"/>
      <c r="PAU763" s="417"/>
      <c r="PAV763" s="417"/>
      <c r="PAW763" s="417"/>
      <c r="PAX763" s="418"/>
      <c r="PAY763" s="418"/>
      <c r="PAZ763" s="417"/>
      <c r="PBA763" s="417"/>
      <c r="PBB763" s="418"/>
      <c r="PBC763" s="418"/>
      <c r="PBD763" s="417"/>
      <c r="PBE763" s="417"/>
      <c r="PBF763" s="417"/>
      <c r="PBG763" s="417"/>
      <c r="PBH763" s="417"/>
      <c r="PBI763" s="411"/>
      <c r="PBJ763" s="443"/>
      <c r="PBK763" s="417"/>
      <c r="PBL763" s="417"/>
      <c r="PBM763" s="417"/>
      <c r="PBN763" s="417"/>
      <c r="PBO763" s="417"/>
      <c r="PBP763" s="417"/>
      <c r="PBQ763" s="417"/>
      <c r="PBR763" s="416"/>
      <c r="PBS763" s="416"/>
      <c r="PBT763" s="416"/>
      <c r="PBU763" s="416"/>
      <c r="PBV763" s="416"/>
      <c r="PBW763" s="416"/>
      <c r="PBX763" s="416"/>
      <c r="PBY763" s="416"/>
      <c r="PBZ763" s="416"/>
      <c r="PCA763" s="416"/>
      <c r="PCB763" s="416"/>
      <c r="PCC763" s="416"/>
      <c r="PCD763" s="416"/>
      <c r="PCE763" s="416"/>
      <c r="PCF763" s="416"/>
      <c r="PCG763" s="416"/>
      <c r="PCH763" s="416"/>
      <c r="PCI763" s="416"/>
      <c r="PCJ763" s="416"/>
      <c r="PCK763" s="416"/>
      <c r="PCL763" s="416"/>
      <c r="PCM763" s="416"/>
      <c r="PCN763" s="416"/>
      <c r="PCO763" s="416"/>
      <c r="PCP763" s="416"/>
      <c r="PCQ763" s="416"/>
      <c r="PCR763" s="416"/>
      <c r="PCS763" s="416"/>
      <c r="PCT763" s="416"/>
      <c r="PCU763" s="416"/>
      <c r="PCV763" s="416"/>
      <c r="PCW763" s="416"/>
      <c r="PCX763" s="416"/>
      <c r="PCY763" s="416"/>
      <c r="PCZ763" s="416"/>
      <c r="PDA763" s="416"/>
      <c r="PDB763" s="416"/>
      <c r="PDC763" s="416"/>
      <c r="PDD763" s="416"/>
      <c r="PDE763" s="416"/>
      <c r="PDF763" s="416"/>
      <c r="PDG763" s="416"/>
      <c r="PDH763" s="416"/>
      <c r="PDI763" s="416"/>
      <c r="PDJ763" s="417"/>
      <c r="PDK763" s="417"/>
      <c r="PDL763" s="417"/>
      <c r="PDM763" s="417"/>
      <c r="PDN763" s="417"/>
      <c r="PDO763" s="417"/>
      <c r="PDP763" s="417"/>
      <c r="PDQ763" s="417"/>
      <c r="PDR763" s="417"/>
      <c r="PDS763" s="417"/>
      <c r="PDT763" s="417"/>
      <c r="PDU763" s="417"/>
      <c r="PDV763" s="417"/>
      <c r="PDW763" s="417"/>
      <c r="PDX763" s="417"/>
      <c r="PDY763" s="417"/>
      <c r="PDZ763" s="417"/>
      <c r="PEA763" s="417"/>
      <c r="PEB763" s="417"/>
      <c r="PEC763" s="417"/>
      <c r="PED763" s="417"/>
      <c r="PEE763" s="417"/>
      <c r="PEF763" s="417"/>
      <c r="PEG763" s="417"/>
      <c r="PEH763" s="418"/>
      <c r="PEI763" s="418"/>
      <c r="PEJ763" s="418"/>
      <c r="PEK763" s="418"/>
      <c r="PEL763" s="418"/>
      <c r="PEM763" s="417"/>
      <c r="PEN763" s="417"/>
      <c r="PEO763" s="418"/>
      <c r="PEP763" s="418"/>
      <c r="PEQ763" s="417"/>
      <c r="PER763" s="417"/>
      <c r="PES763" s="418"/>
      <c r="PET763" s="418"/>
      <c r="PEU763" s="417"/>
      <c r="PEV763" s="417"/>
      <c r="PEW763" s="417"/>
      <c r="PEX763" s="417"/>
      <c r="PEY763" s="417"/>
      <c r="PEZ763" s="417"/>
      <c r="PFA763" s="417"/>
      <c r="PFB763" s="418"/>
      <c r="PFC763" s="418"/>
      <c r="PFD763" s="417"/>
      <c r="PFE763" s="417"/>
      <c r="PFF763" s="418"/>
      <c r="PFG763" s="418"/>
      <c r="PFH763" s="417"/>
      <c r="PFI763" s="417"/>
      <c r="PFJ763" s="417"/>
      <c r="PFK763" s="417"/>
      <c r="PFL763" s="417"/>
      <c r="PFM763" s="411"/>
      <c r="PFN763" s="443"/>
      <c r="PFO763" s="417"/>
      <c r="PFP763" s="417"/>
      <c r="PFQ763" s="417"/>
      <c r="PFR763" s="417"/>
      <c r="PFS763" s="417"/>
      <c r="PFT763" s="417"/>
      <c r="PFU763" s="417"/>
      <c r="PFV763" s="416"/>
      <c r="PFW763" s="416"/>
      <c r="PFX763" s="416"/>
      <c r="PFY763" s="416"/>
      <c r="PFZ763" s="416"/>
      <c r="PGA763" s="416"/>
      <c r="PGB763" s="416"/>
      <c r="PGC763" s="416"/>
      <c r="PGD763" s="416"/>
      <c r="PGE763" s="416"/>
      <c r="PGF763" s="416"/>
      <c r="PGG763" s="416"/>
      <c r="PGH763" s="416"/>
      <c r="PGI763" s="416"/>
      <c r="PGJ763" s="416"/>
      <c r="PGK763" s="416"/>
      <c r="PGL763" s="416"/>
      <c r="PGM763" s="416"/>
      <c r="PGN763" s="416"/>
      <c r="PGO763" s="416"/>
      <c r="PGP763" s="416"/>
      <c r="PGQ763" s="416"/>
      <c r="PGR763" s="416"/>
      <c r="PGS763" s="416"/>
      <c r="PGT763" s="416"/>
      <c r="PGU763" s="416"/>
      <c r="PGV763" s="416"/>
      <c r="PGW763" s="416"/>
      <c r="PGX763" s="416"/>
      <c r="PGY763" s="416"/>
      <c r="PGZ763" s="416"/>
      <c r="PHA763" s="416"/>
      <c r="PHB763" s="416"/>
      <c r="PHC763" s="416"/>
      <c r="PHD763" s="416"/>
      <c r="PHE763" s="416"/>
      <c r="PHF763" s="416"/>
      <c r="PHG763" s="416"/>
      <c r="PHH763" s="416"/>
      <c r="PHI763" s="416"/>
      <c r="PHJ763" s="416"/>
      <c r="PHK763" s="416"/>
      <c r="PHL763" s="416"/>
      <c r="PHM763" s="416"/>
      <c r="PHN763" s="417"/>
      <c r="PHO763" s="417"/>
      <c r="PHP763" s="417"/>
      <c r="PHQ763" s="417"/>
      <c r="PHR763" s="417"/>
      <c r="PHS763" s="417"/>
      <c r="PHT763" s="417"/>
      <c r="PHU763" s="417"/>
      <c r="PHV763" s="417"/>
      <c r="PHW763" s="417"/>
      <c r="PHX763" s="417"/>
      <c r="PHY763" s="417"/>
      <c r="PHZ763" s="417"/>
      <c r="PIA763" s="417"/>
      <c r="PIB763" s="417"/>
      <c r="PIC763" s="417"/>
      <c r="PID763" s="417"/>
      <c r="PIE763" s="417"/>
      <c r="PIF763" s="417"/>
      <c r="PIG763" s="417"/>
      <c r="PIH763" s="417"/>
      <c r="PII763" s="417"/>
      <c r="PIJ763" s="417"/>
      <c r="PIK763" s="417"/>
      <c r="PIL763" s="418"/>
      <c r="PIM763" s="418"/>
      <c r="PIN763" s="418"/>
      <c r="PIO763" s="418"/>
      <c r="PIP763" s="418"/>
      <c r="PIQ763" s="417"/>
      <c r="PIR763" s="417"/>
      <c r="PIS763" s="418"/>
      <c r="PIT763" s="418"/>
      <c r="PIU763" s="417"/>
      <c r="PIV763" s="417"/>
      <c r="PIW763" s="418"/>
      <c r="PIX763" s="418"/>
      <c r="PIY763" s="417"/>
      <c r="PIZ763" s="417"/>
      <c r="PJA763" s="417"/>
      <c r="PJB763" s="417"/>
      <c r="PJC763" s="417"/>
      <c r="PJD763" s="417"/>
      <c r="PJE763" s="417"/>
      <c r="PJF763" s="418"/>
      <c r="PJG763" s="418"/>
      <c r="PJH763" s="417"/>
      <c r="PJI763" s="417"/>
      <c r="PJJ763" s="418"/>
      <c r="PJK763" s="418"/>
      <c r="PJL763" s="417"/>
      <c r="PJM763" s="417"/>
      <c r="PJN763" s="417"/>
      <c r="PJO763" s="417"/>
      <c r="PJP763" s="417"/>
      <c r="PJQ763" s="411"/>
      <c r="PJR763" s="443"/>
      <c r="PJS763" s="417"/>
      <c r="PJT763" s="417"/>
      <c r="PJU763" s="417"/>
      <c r="PJV763" s="417"/>
      <c r="PJW763" s="417"/>
      <c r="PJX763" s="417"/>
      <c r="PJY763" s="417"/>
      <c r="PJZ763" s="416"/>
      <c r="PKA763" s="416"/>
      <c r="PKB763" s="416"/>
      <c r="PKC763" s="416"/>
      <c r="PKD763" s="416"/>
      <c r="PKE763" s="416"/>
      <c r="PKF763" s="416"/>
      <c r="PKG763" s="416"/>
      <c r="PKH763" s="416"/>
      <c r="PKI763" s="416"/>
      <c r="PKJ763" s="416"/>
      <c r="PKK763" s="416"/>
      <c r="PKL763" s="416"/>
      <c r="PKM763" s="416"/>
      <c r="PKN763" s="416"/>
      <c r="PKO763" s="416"/>
      <c r="PKP763" s="416"/>
      <c r="PKQ763" s="416"/>
      <c r="PKR763" s="416"/>
      <c r="PKS763" s="416"/>
      <c r="PKT763" s="416"/>
      <c r="PKU763" s="416"/>
      <c r="PKV763" s="416"/>
      <c r="PKW763" s="416"/>
      <c r="PKX763" s="416"/>
      <c r="PKY763" s="416"/>
      <c r="PKZ763" s="416"/>
      <c r="PLA763" s="416"/>
      <c r="PLB763" s="416"/>
      <c r="PLC763" s="416"/>
      <c r="PLD763" s="416"/>
      <c r="PLE763" s="416"/>
      <c r="PLF763" s="416"/>
      <c r="PLG763" s="416"/>
      <c r="PLH763" s="416"/>
      <c r="PLI763" s="416"/>
      <c r="PLJ763" s="416"/>
      <c r="PLK763" s="416"/>
      <c r="PLL763" s="416"/>
      <c r="PLM763" s="416"/>
      <c r="PLN763" s="416"/>
      <c r="PLO763" s="416"/>
      <c r="PLP763" s="416"/>
      <c r="PLQ763" s="416"/>
      <c r="PLR763" s="417"/>
      <c r="PLS763" s="417"/>
      <c r="PLT763" s="417"/>
      <c r="PLU763" s="417"/>
      <c r="PLV763" s="417"/>
      <c r="PLW763" s="417"/>
      <c r="PLX763" s="417"/>
      <c r="PLY763" s="417"/>
      <c r="PLZ763" s="417"/>
      <c r="PMA763" s="417"/>
      <c r="PMB763" s="417"/>
      <c r="PMC763" s="417"/>
      <c r="PMD763" s="417"/>
      <c r="PME763" s="417"/>
      <c r="PMF763" s="417"/>
      <c r="PMG763" s="417"/>
      <c r="PMH763" s="417"/>
      <c r="PMI763" s="417"/>
      <c r="PMJ763" s="417"/>
      <c r="PMK763" s="417"/>
      <c r="PML763" s="417"/>
      <c r="PMM763" s="417"/>
      <c r="PMN763" s="417"/>
      <c r="PMO763" s="417"/>
      <c r="PMP763" s="418"/>
      <c r="PMQ763" s="418"/>
      <c r="PMR763" s="418"/>
      <c r="PMS763" s="418"/>
      <c r="PMT763" s="418"/>
      <c r="PMU763" s="417"/>
      <c r="PMV763" s="417"/>
      <c r="PMW763" s="418"/>
      <c r="PMX763" s="418"/>
      <c r="PMY763" s="417"/>
      <c r="PMZ763" s="417"/>
      <c r="PNA763" s="418"/>
      <c r="PNB763" s="418"/>
      <c r="PNC763" s="417"/>
      <c r="PND763" s="417"/>
      <c r="PNE763" s="417"/>
      <c r="PNF763" s="417"/>
      <c r="PNG763" s="417"/>
      <c r="PNH763" s="417"/>
      <c r="PNI763" s="417"/>
      <c r="PNJ763" s="418"/>
      <c r="PNK763" s="418"/>
      <c r="PNL763" s="417"/>
      <c r="PNM763" s="417"/>
      <c r="PNN763" s="418"/>
      <c r="PNO763" s="418"/>
      <c r="PNP763" s="417"/>
      <c r="PNQ763" s="417"/>
      <c r="PNR763" s="417"/>
      <c r="PNS763" s="417"/>
      <c r="PNT763" s="417"/>
      <c r="PNU763" s="411"/>
      <c r="PNV763" s="443"/>
      <c r="PNW763" s="417"/>
      <c r="PNX763" s="417"/>
      <c r="PNY763" s="417"/>
      <c r="PNZ763" s="417"/>
      <c r="POA763" s="417"/>
      <c r="POB763" s="417"/>
      <c r="POC763" s="417"/>
      <c r="POD763" s="416"/>
      <c r="POE763" s="416"/>
      <c r="POF763" s="416"/>
      <c r="POG763" s="416"/>
      <c r="POH763" s="416"/>
      <c r="POI763" s="416"/>
      <c r="POJ763" s="416"/>
      <c r="POK763" s="416"/>
      <c r="POL763" s="416"/>
      <c r="POM763" s="416"/>
      <c r="PON763" s="416"/>
      <c r="POO763" s="416"/>
      <c r="POP763" s="416"/>
      <c r="POQ763" s="416"/>
      <c r="POR763" s="416"/>
      <c r="POS763" s="416"/>
      <c r="POT763" s="416"/>
      <c r="POU763" s="416"/>
      <c r="POV763" s="416"/>
      <c r="POW763" s="416"/>
      <c r="POX763" s="416"/>
      <c r="POY763" s="416"/>
      <c r="POZ763" s="416"/>
      <c r="PPA763" s="416"/>
      <c r="PPB763" s="416"/>
      <c r="PPC763" s="416"/>
      <c r="PPD763" s="416"/>
      <c r="PPE763" s="416"/>
      <c r="PPF763" s="416"/>
      <c r="PPG763" s="416"/>
      <c r="PPH763" s="416"/>
      <c r="PPI763" s="416"/>
      <c r="PPJ763" s="416"/>
      <c r="PPK763" s="416"/>
      <c r="PPL763" s="416"/>
      <c r="PPM763" s="416"/>
      <c r="PPN763" s="416"/>
      <c r="PPO763" s="416"/>
      <c r="PPP763" s="416"/>
      <c r="PPQ763" s="416"/>
      <c r="PPR763" s="416"/>
      <c r="PPS763" s="416"/>
      <c r="PPT763" s="416"/>
      <c r="PPU763" s="416"/>
      <c r="PPV763" s="417"/>
      <c r="PPW763" s="417"/>
      <c r="PPX763" s="417"/>
      <c r="PPY763" s="417"/>
      <c r="PPZ763" s="417"/>
      <c r="PQA763" s="417"/>
      <c r="PQB763" s="417"/>
      <c r="PQC763" s="417"/>
      <c r="PQD763" s="417"/>
      <c r="PQE763" s="417"/>
      <c r="PQF763" s="417"/>
      <c r="PQG763" s="417"/>
      <c r="PQH763" s="417"/>
      <c r="PQI763" s="417"/>
      <c r="PQJ763" s="417"/>
      <c r="PQK763" s="417"/>
      <c r="PQL763" s="417"/>
      <c r="PQM763" s="417"/>
      <c r="PQN763" s="417"/>
      <c r="PQO763" s="417"/>
      <c r="PQP763" s="417"/>
      <c r="PQQ763" s="417"/>
      <c r="PQR763" s="417"/>
      <c r="PQS763" s="417"/>
      <c r="PQT763" s="418"/>
      <c r="PQU763" s="418"/>
      <c r="PQV763" s="418"/>
      <c r="PQW763" s="418"/>
      <c r="PQX763" s="418"/>
      <c r="PQY763" s="417"/>
      <c r="PQZ763" s="417"/>
      <c r="PRA763" s="418"/>
      <c r="PRB763" s="418"/>
      <c r="PRC763" s="417"/>
      <c r="PRD763" s="417"/>
      <c r="PRE763" s="418"/>
      <c r="PRF763" s="418"/>
      <c r="PRG763" s="417"/>
      <c r="PRH763" s="417"/>
      <c r="PRI763" s="417"/>
      <c r="PRJ763" s="417"/>
      <c r="PRK763" s="417"/>
      <c r="PRL763" s="417"/>
      <c r="PRM763" s="417"/>
      <c r="PRN763" s="418"/>
      <c r="PRO763" s="418"/>
      <c r="PRP763" s="417"/>
      <c r="PRQ763" s="417"/>
      <c r="PRR763" s="418"/>
      <c r="PRS763" s="418"/>
      <c r="PRT763" s="417"/>
      <c r="PRU763" s="417"/>
      <c r="PRV763" s="417"/>
      <c r="PRW763" s="417"/>
      <c r="PRX763" s="417"/>
      <c r="PRY763" s="411"/>
      <c r="PRZ763" s="443"/>
      <c r="PSA763" s="417"/>
      <c r="PSB763" s="417"/>
      <c r="PSC763" s="417"/>
      <c r="PSD763" s="417"/>
      <c r="PSE763" s="417"/>
      <c r="PSF763" s="417"/>
      <c r="PSG763" s="417"/>
      <c r="PSH763" s="416"/>
      <c r="PSI763" s="416"/>
      <c r="PSJ763" s="416"/>
      <c r="PSK763" s="416"/>
      <c r="PSL763" s="416"/>
      <c r="PSM763" s="416"/>
      <c r="PSN763" s="416"/>
      <c r="PSO763" s="416"/>
      <c r="PSP763" s="416"/>
      <c r="PSQ763" s="416"/>
      <c r="PSR763" s="416"/>
      <c r="PSS763" s="416"/>
      <c r="PST763" s="416"/>
      <c r="PSU763" s="416"/>
      <c r="PSV763" s="416"/>
      <c r="PSW763" s="416"/>
      <c r="PSX763" s="416"/>
      <c r="PSY763" s="416"/>
      <c r="PSZ763" s="416"/>
      <c r="PTA763" s="416"/>
      <c r="PTB763" s="416"/>
      <c r="PTC763" s="416"/>
      <c r="PTD763" s="416"/>
      <c r="PTE763" s="416"/>
      <c r="PTF763" s="416"/>
      <c r="PTG763" s="416"/>
      <c r="PTH763" s="416"/>
      <c r="PTI763" s="416"/>
      <c r="PTJ763" s="416"/>
      <c r="PTK763" s="416"/>
      <c r="PTL763" s="416"/>
      <c r="PTM763" s="416"/>
      <c r="PTN763" s="416"/>
      <c r="PTO763" s="416"/>
      <c r="PTP763" s="416"/>
      <c r="PTQ763" s="416"/>
      <c r="PTR763" s="416"/>
      <c r="PTS763" s="416"/>
      <c r="PTT763" s="416"/>
      <c r="PTU763" s="416"/>
      <c r="PTV763" s="416"/>
      <c r="PTW763" s="416"/>
      <c r="PTX763" s="416"/>
      <c r="PTY763" s="416"/>
      <c r="PTZ763" s="417"/>
      <c r="PUA763" s="417"/>
      <c r="PUB763" s="417"/>
      <c r="PUC763" s="417"/>
      <c r="PUD763" s="417"/>
      <c r="PUE763" s="417"/>
      <c r="PUF763" s="417"/>
      <c r="PUG763" s="417"/>
      <c r="PUH763" s="417"/>
      <c r="PUI763" s="417"/>
      <c r="PUJ763" s="417"/>
      <c r="PUK763" s="417"/>
      <c r="PUL763" s="417"/>
      <c r="PUM763" s="417"/>
      <c r="PUN763" s="417"/>
      <c r="PUO763" s="417"/>
      <c r="PUP763" s="417"/>
      <c r="PUQ763" s="417"/>
      <c r="PUR763" s="417"/>
      <c r="PUS763" s="417"/>
      <c r="PUT763" s="417"/>
      <c r="PUU763" s="417"/>
      <c r="PUV763" s="417"/>
      <c r="PUW763" s="417"/>
      <c r="PUX763" s="418"/>
      <c r="PUY763" s="418"/>
      <c r="PUZ763" s="418"/>
      <c r="PVA763" s="418"/>
      <c r="PVB763" s="418"/>
      <c r="PVC763" s="417"/>
      <c r="PVD763" s="417"/>
      <c r="PVE763" s="418"/>
      <c r="PVF763" s="418"/>
      <c r="PVG763" s="417"/>
      <c r="PVH763" s="417"/>
      <c r="PVI763" s="418"/>
      <c r="PVJ763" s="418"/>
      <c r="PVK763" s="417"/>
      <c r="PVL763" s="417"/>
      <c r="PVM763" s="417"/>
      <c r="PVN763" s="417"/>
      <c r="PVO763" s="417"/>
      <c r="PVP763" s="417"/>
      <c r="PVQ763" s="417"/>
      <c r="PVR763" s="418"/>
      <c r="PVS763" s="418"/>
      <c r="PVT763" s="417"/>
      <c r="PVU763" s="417"/>
      <c r="PVV763" s="418"/>
      <c r="PVW763" s="418"/>
      <c r="PVX763" s="417"/>
      <c r="PVY763" s="417"/>
      <c r="PVZ763" s="417"/>
      <c r="PWA763" s="417"/>
      <c r="PWB763" s="417"/>
      <c r="PWC763" s="411"/>
      <c r="PWD763" s="443"/>
      <c r="PWE763" s="417"/>
      <c r="PWF763" s="417"/>
      <c r="PWG763" s="417"/>
      <c r="PWH763" s="417"/>
      <c r="PWI763" s="417"/>
      <c r="PWJ763" s="417"/>
      <c r="PWK763" s="417"/>
      <c r="PWL763" s="416"/>
      <c r="PWM763" s="416"/>
      <c r="PWN763" s="416"/>
      <c r="PWO763" s="416"/>
      <c r="PWP763" s="416"/>
      <c r="PWQ763" s="416"/>
      <c r="PWR763" s="416"/>
      <c r="PWS763" s="416"/>
      <c r="PWT763" s="416"/>
      <c r="PWU763" s="416"/>
      <c r="PWV763" s="416"/>
      <c r="PWW763" s="416"/>
      <c r="PWX763" s="416"/>
      <c r="PWY763" s="416"/>
      <c r="PWZ763" s="416"/>
      <c r="PXA763" s="416"/>
      <c r="PXB763" s="416"/>
      <c r="PXC763" s="416"/>
      <c r="PXD763" s="416"/>
      <c r="PXE763" s="416"/>
      <c r="PXF763" s="416"/>
      <c r="PXG763" s="416"/>
      <c r="PXH763" s="416"/>
      <c r="PXI763" s="416"/>
      <c r="PXJ763" s="416"/>
      <c r="PXK763" s="416"/>
      <c r="PXL763" s="416"/>
      <c r="PXM763" s="416"/>
      <c r="PXN763" s="416"/>
      <c r="PXO763" s="416"/>
      <c r="PXP763" s="416"/>
      <c r="PXQ763" s="416"/>
      <c r="PXR763" s="416"/>
      <c r="PXS763" s="416"/>
      <c r="PXT763" s="416"/>
      <c r="PXU763" s="416"/>
      <c r="PXV763" s="416"/>
      <c r="PXW763" s="416"/>
      <c r="PXX763" s="416"/>
      <c r="PXY763" s="416"/>
      <c r="PXZ763" s="416"/>
      <c r="PYA763" s="416"/>
      <c r="PYB763" s="416"/>
      <c r="PYC763" s="416"/>
      <c r="PYD763" s="417"/>
      <c r="PYE763" s="417"/>
      <c r="PYF763" s="417"/>
      <c r="PYG763" s="417"/>
      <c r="PYH763" s="417"/>
      <c r="PYI763" s="417"/>
      <c r="PYJ763" s="417"/>
      <c r="PYK763" s="417"/>
      <c r="PYL763" s="417"/>
      <c r="PYM763" s="417"/>
      <c r="PYN763" s="417"/>
      <c r="PYO763" s="417"/>
      <c r="PYP763" s="417"/>
      <c r="PYQ763" s="417"/>
      <c r="PYR763" s="417"/>
      <c r="PYS763" s="417"/>
      <c r="PYT763" s="417"/>
      <c r="PYU763" s="417"/>
      <c r="PYV763" s="417"/>
      <c r="PYW763" s="417"/>
      <c r="PYX763" s="417"/>
      <c r="PYY763" s="417"/>
      <c r="PYZ763" s="417"/>
      <c r="PZA763" s="417"/>
      <c r="PZB763" s="418"/>
      <c r="PZC763" s="418"/>
      <c r="PZD763" s="418"/>
      <c r="PZE763" s="418"/>
      <c r="PZF763" s="418"/>
      <c r="PZG763" s="417"/>
      <c r="PZH763" s="417"/>
      <c r="PZI763" s="418"/>
      <c r="PZJ763" s="418"/>
      <c r="PZK763" s="417"/>
      <c r="PZL763" s="417"/>
      <c r="PZM763" s="418"/>
      <c r="PZN763" s="418"/>
      <c r="PZO763" s="417"/>
      <c r="PZP763" s="417"/>
      <c r="PZQ763" s="417"/>
      <c r="PZR763" s="417"/>
      <c r="PZS763" s="417"/>
      <c r="PZT763" s="417"/>
      <c r="PZU763" s="417"/>
      <c r="PZV763" s="418"/>
      <c r="PZW763" s="418"/>
      <c r="PZX763" s="417"/>
      <c r="PZY763" s="417"/>
      <c r="PZZ763" s="418"/>
      <c r="QAA763" s="418"/>
      <c r="QAB763" s="417"/>
      <c r="QAC763" s="417"/>
      <c r="QAD763" s="417"/>
      <c r="QAE763" s="417"/>
      <c r="QAF763" s="417"/>
      <c r="QAG763" s="411"/>
      <c r="QAH763" s="443"/>
      <c r="QAI763" s="417"/>
      <c r="QAJ763" s="417"/>
      <c r="QAK763" s="417"/>
      <c r="QAL763" s="417"/>
      <c r="QAM763" s="417"/>
      <c r="QAN763" s="417"/>
      <c r="QAO763" s="417"/>
      <c r="QAP763" s="416"/>
      <c r="QAQ763" s="416"/>
      <c r="QAR763" s="416"/>
      <c r="QAS763" s="416"/>
      <c r="QAT763" s="416"/>
      <c r="QAU763" s="416"/>
      <c r="QAV763" s="416"/>
      <c r="QAW763" s="416"/>
      <c r="QAX763" s="416"/>
      <c r="QAY763" s="416"/>
      <c r="QAZ763" s="416"/>
      <c r="QBA763" s="416"/>
      <c r="QBB763" s="416"/>
      <c r="QBC763" s="416"/>
      <c r="QBD763" s="416"/>
      <c r="QBE763" s="416"/>
      <c r="QBF763" s="416"/>
      <c r="QBG763" s="416"/>
      <c r="QBH763" s="416"/>
      <c r="QBI763" s="416"/>
      <c r="QBJ763" s="416"/>
      <c r="QBK763" s="416"/>
      <c r="QBL763" s="416"/>
      <c r="QBM763" s="416"/>
      <c r="QBN763" s="416"/>
      <c r="QBO763" s="416"/>
      <c r="QBP763" s="416"/>
      <c r="QBQ763" s="416"/>
      <c r="QBR763" s="416"/>
      <c r="QBS763" s="416"/>
      <c r="QBT763" s="416"/>
      <c r="QBU763" s="416"/>
      <c r="QBV763" s="416"/>
      <c r="QBW763" s="416"/>
      <c r="QBX763" s="416"/>
      <c r="QBY763" s="416"/>
      <c r="QBZ763" s="416"/>
      <c r="QCA763" s="416"/>
      <c r="QCB763" s="416"/>
      <c r="QCC763" s="416"/>
      <c r="QCD763" s="416"/>
      <c r="QCE763" s="416"/>
      <c r="QCF763" s="416"/>
      <c r="QCG763" s="416"/>
      <c r="QCH763" s="417"/>
      <c r="QCI763" s="417"/>
      <c r="QCJ763" s="417"/>
      <c r="QCK763" s="417"/>
      <c r="QCL763" s="417"/>
      <c r="QCM763" s="417"/>
      <c r="QCN763" s="417"/>
      <c r="QCO763" s="417"/>
      <c r="QCP763" s="417"/>
      <c r="QCQ763" s="417"/>
      <c r="QCR763" s="417"/>
      <c r="QCS763" s="417"/>
      <c r="QCT763" s="417"/>
      <c r="QCU763" s="417"/>
      <c r="QCV763" s="417"/>
      <c r="QCW763" s="417"/>
      <c r="QCX763" s="417"/>
      <c r="QCY763" s="417"/>
      <c r="QCZ763" s="417"/>
      <c r="QDA763" s="417"/>
      <c r="QDB763" s="417"/>
      <c r="QDC763" s="417"/>
      <c r="QDD763" s="417"/>
      <c r="QDE763" s="417"/>
      <c r="QDF763" s="418"/>
      <c r="QDG763" s="418"/>
      <c r="QDH763" s="418"/>
      <c r="QDI763" s="418"/>
      <c r="QDJ763" s="418"/>
      <c r="QDK763" s="417"/>
      <c r="QDL763" s="417"/>
      <c r="QDM763" s="418"/>
      <c r="QDN763" s="418"/>
      <c r="QDO763" s="417"/>
      <c r="QDP763" s="417"/>
      <c r="QDQ763" s="418"/>
      <c r="QDR763" s="418"/>
      <c r="QDS763" s="417"/>
      <c r="QDT763" s="417"/>
      <c r="QDU763" s="417"/>
      <c r="QDV763" s="417"/>
      <c r="QDW763" s="417"/>
      <c r="QDX763" s="417"/>
      <c r="QDY763" s="417"/>
      <c r="QDZ763" s="418"/>
      <c r="QEA763" s="418"/>
      <c r="QEB763" s="417"/>
      <c r="QEC763" s="417"/>
      <c r="QED763" s="418"/>
      <c r="QEE763" s="418"/>
      <c r="QEF763" s="417"/>
      <c r="QEG763" s="417"/>
      <c r="QEH763" s="417"/>
      <c r="QEI763" s="417"/>
      <c r="QEJ763" s="417"/>
      <c r="QEK763" s="411"/>
      <c r="QEL763" s="443"/>
      <c r="QEM763" s="417"/>
      <c r="QEN763" s="417"/>
      <c r="QEO763" s="417"/>
      <c r="QEP763" s="417"/>
      <c r="QEQ763" s="417"/>
      <c r="QER763" s="417"/>
      <c r="QES763" s="417"/>
      <c r="QET763" s="416"/>
      <c r="QEU763" s="416"/>
      <c r="QEV763" s="416"/>
      <c r="QEW763" s="416"/>
      <c r="QEX763" s="416"/>
      <c r="QEY763" s="416"/>
      <c r="QEZ763" s="416"/>
      <c r="QFA763" s="416"/>
      <c r="QFB763" s="416"/>
      <c r="QFC763" s="416"/>
      <c r="QFD763" s="416"/>
      <c r="QFE763" s="416"/>
      <c r="QFF763" s="416"/>
      <c r="QFG763" s="416"/>
      <c r="QFH763" s="416"/>
      <c r="QFI763" s="416"/>
      <c r="QFJ763" s="416"/>
      <c r="QFK763" s="416"/>
      <c r="QFL763" s="416"/>
      <c r="QFM763" s="416"/>
      <c r="QFN763" s="416"/>
      <c r="QFO763" s="416"/>
      <c r="QFP763" s="416"/>
      <c r="QFQ763" s="416"/>
      <c r="QFR763" s="416"/>
      <c r="QFS763" s="416"/>
      <c r="QFT763" s="416"/>
      <c r="QFU763" s="416"/>
      <c r="QFV763" s="416"/>
      <c r="QFW763" s="416"/>
      <c r="QFX763" s="416"/>
      <c r="QFY763" s="416"/>
      <c r="QFZ763" s="416"/>
      <c r="QGA763" s="416"/>
      <c r="QGB763" s="416"/>
      <c r="QGC763" s="416"/>
      <c r="QGD763" s="416"/>
      <c r="QGE763" s="416"/>
      <c r="QGF763" s="416"/>
      <c r="QGG763" s="416"/>
      <c r="QGH763" s="416"/>
      <c r="QGI763" s="416"/>
      <c r="QGJ763" s="416"/>
      <c r="QGK763" s="416"/>
      <c r="QGL763" s="417"/>
      <c r="QGM763" s="417"/>
      <c r="QGN763" s="417"/>
      <c r="QGO763" s="417"/>
      <c r="QGP763" s="417"/>
      <c r="QGQ763" s="417"/>
      <c r="QGR763" s="417"/>
      <c r="QGS763" s="417"/>
      <c r="QGT763" s="417"/>
      <c r="QGU763" s="417"/>
      <c r="QGV763" s="417"/>
      <c r="QGW763" s="417"/>
      <c r="QGX763" s="417"/>
      <c r="QGY763" s="417"/>
      <c r="QGZ763" s="417"/>
      <c r="QHA763" s="417"/>
      <c r="QHB763" s="417"/>
      <c r="QHC763" s="417"/>
      <c r="QHD763" s="417"/>
      <c r="QHE763" s="417"/>
      <c r="QHF763" s="417"/>
      <c r="QHG763" s="417"/>
      <c r="QHH763" s="417"/>
      <c r="QHI763" s="417"/>
      <c r="QHJ763" s="418"/>
      <c r="QHK763" s="418"/>
      <c r="QHL763" s="418"/>
      <c r="QHM763" s="418"/>
      <c r="QHN763" s="418"/>
      <c r="QHO763" s="417"/>
      <c r="QHP763" s="417"/>
      <c r="QHQ763" s="418"/>
      <c r="QHR763" s="418"/>
      <c r="QHS763" s="417"/>
      <c r="QHT763" s="417"/>
      <c r="QHU763" s="418"/>
      <c r="QHV763" s="418"/>
      <c r="QHW763" s="417"/>
      <c r="QHX763" s="417"/>
      <c r="QHY763" s="417"/>
      <c r="QHZ763" s="417"/>
      <c r="QIA763" s="417"/>
      <c r="QIB763" s="417"/>
      <c r="QIC763" s="417"/>
      <c r="QID763" s="418"/>
      <c r="QIE763" s="418"/>
      <c r="QIF763" s="417"/>
      <c r="QIG763" s="417"/>
      <c r="QIH763" s="418"/>
      <c r="QII763" s="418"/>
      <c r="QIJ763" s="417"/>
      <c r="QIK763" s="417"/>
      <c r="QIL763" s="417"/>
      <c r="QIM763" s="417"/>
      <c r="QIN763" s="417"/>
      <c r="QIO763" s="411"/>
      <c r="QIP763" s="443"/>
      <c r="QIQ763" s="417"/>
      <c r="QIR763" s="417"/>
      <c r="QIS763" s="417"/>
      <c r="QIT763" s="417"/>
      <c r="QIU763" s="417"/>
      <c r="QIV763" s="417"/>
      <c r="QIW763" s="417"/>
      <c r="QIX763" s="416"/>
      <c r="QIY763" s="416"/>
      <c r="QIZ763" s="416"/>
      <c r="QJA763" s="416"/>
      <c r="QJB763" s="416"/>
      <c r="QJC763" s="416"/>
      <c r="QJD763" s="416"/>
      <c r="QJE763" s="416"/>
      <c r="QJF763" s="416"/>
      <c r="QJG763" s="416"/>
      <c r="QJH763" s="416"/>
      <c r="QJI763" s="416"/>
      <c r="QJJ763" s="416"/>
      <c r="QJK763" s="416"/>
      <c r="QJL763" s="416"/>
      <c r="QJM763" s="416"/>
      <c r="QJN763" s="416"/>
      <c r="QJO763" s="416"/>
      <c r="QJP763" s="416"/>
      <c r="QJQ763" s="416"/>
      <c r="QJR763" s="416"/>
      <c r="QJS763" s="416"/>
      <c r="QJT763" s="416"/>
      <c r="QJU763" s="416"/>
      <c r="QJV763" s="416"/>
      <c r="QJW763" s="416"/>
      <c r="QJX763" s="416"/>
      <c r="QJY763" s="416"/>
      <c r="QJZ763" s="416"/>
      <c r="QKA763" s="416"/>
      <c r="QKB763" s="416"/>
      <c r="QKC763" s="416"/>
      <c r="QKD763" s="416"/>
      <c r="QKE763" s="416"/>
      <c r="QKF763" s="416"/>
      <c r="QKG763" s="416"/>
      <c r="QKH763" s="416"/>
      <c r="QKI763" s="416"/>
      <c r="QKJ763" s="416"/>
      <c r="QKK763" s="416"/>
      <c r="QKL763" s="416"/>
      <c r="QKM763" s="416"/>
      <c r="QKN763" s="416"/>
      <c r="QKO763" s="416"/>
      <c r="QKP763" s="417"/>
      <c r="QKQ763" s="417"/>
      <c r="QKR763" s="417"/>
      <c r="QKS763" s="417"/>
      <c r="QKT763" s="417"/>
      <c r="QKU763" s="417"/>
      <c r="QKV763" s="417"/>
      <c r="QKW763" s="417"/>
      <c r="QKX763" s="417"/>
      <c r="QKY763" s="417"/>
      <c r="QKZ763" s="417"/>
      <c r="QLA763" s="417"/>
      <c r="QLB763" s="417"/>
      <c r="QLC763" s="417"/>
      <c r="QLD763" s="417"/>
      <c r="QLE763" s="417"/>
      <c r="QLF763" s="417"/>
      <c r="QLG763" s="417"/>
      <c r="QLH763" s="417"/>
      <c r="QLI763" s="417"/>
      <c r="QLJ763" s="417"/>
      <c r="QLK763" s="417"/>
      <c r="QLL763" s="417"/>
      <c r="QLM763" s="417"/>
      <c r="QLN763" s="418"/>
      <c r="QLO763" s="418"/>
      <c r="QLP763" s="418"/>
      <c r="QLQ763" s="418"/>
      <c r="QLR763" s="418"/>
      <c r="QLS763" s="417"/>
      <c r="QLT763" s="417"/>
      <c r="QLU763" s="418"/>
      <c r="QLV763" s="418"/>
      <c r="QLW763" s="417"/>
      <c r="QLX763" s="417"/>
      <c r="QLY763" s="418"/>
      <c r="QLZ763" s="418"/>
      <c r="QMA763" s="417"/>
      <c r="QMB763" s="417"/>
      <c r="QMC763" s="417"/>
      <c r="QMD763" s="417"/>
      <c r="QME763" s="417"/>
      <c r="QMF763" s="417"/>
      <c r="QMG763" s="417"/>
      <c r="QMH763" s="418"/>
      <c r="QMI763" s="418"/>
      <c r="QMJ763" s="417"/>
      <c r="QMK763" s="417"/>
      <c r="QML763" s="418"/>
      <c r="QMM763" s="418"/>
      <c r="QMN763" s="417"/>
      <c r="QMO763" s="417"/>
      <c r="QMP763" s="417"/>
      <c r="QMQ763" s="417"/>
      <c r="QMR763" s="417"/>
      <c r="QMS763" s="411"/>
      <c r="QMT763" s="443"/>
      <c r="QMU763" s="417"/>
      <c r="QMV763" s="417"/>
      <c r="QMW763" s="417"/>
      <c r="QMX763" s="417"/>
      <c r="QMY763" s="417"/>
      <c r="QMZ763" s="417"/>
      <c r="QNA763" s="417"/>
      <c r="QNB763" s="416"/>
      <c r="QNC763" s="416"/>
      <c r="QND763" s="416"/>
      <c r="QNE763" s="416"/>
      <c r="QNF763" s="416"/>
      <c r="QNG763" s="416"/>
      <c r="QNH763" s="416"/>
      <c r="QNI763" s="416"/>
      <c r="QNJ763" s="416"/>
      <c r="QNK763" s="416"/>
      <c r="QNL763" s="416"/>
      <c r="QNM763" s="416"/>
      <c r="QNN763" s="416"/>
      <c r="QNO763" s="416"/>
      <c r="QNP763" s="416"/>
      <c r="QNQ763" s="416"/>
      <c r="QNR763" s="416"/>
      <c r="QNS763" s="416"/>
      <c r="QNT763" s="416"/>
      <c r="QNU763" s="416"/>
      <c r="QNV763" s="416"/>
      <c r="QNW763" s="416"/>
      <c r="QNX763" s="416"/>
      <c r="QNY763" s="416"/>
      <c r="QNZ763" s="416"/>
      <c r="QOA763" s="416"/>
      <c r="QOB763" s="416"/>
      <c r="QOC763" s="416"/>
      <c r="QOD763" s="416"/>
      <c r="QOE763" s="416"/>
      <c r="QOF763" s="416"/>
      <c r="QOG763" s="416"/>
      <c r="QOH763" s="416"/>
      <c r="QOI763" s="416"/>
      <c r="QOJ763" s="416"/>
      <c r="QOK763" s="416"/>
      <c r="QOL763" s="416"/>
      <c r="QOM763" s="416"/>
      <c r="QON763" s="416"/>
      <c r="QOO763" s="416"/>
      <c r="QOP763" s="416"/>
      <c r="QOQ763" s="416"/>
      <c r="QOR763" s="416"/>
      <c r="QOS763" s="416"/>
      <c r="QOT763" s="417"/>
      <c r="QOU763" s="417"/>
      <c r="QOV763" s="417"/>
      <c r="QOW763" s="417"/>
      <c r="QOX763" s="417"/>
      <c r="QOY763" s="417"/>
      <c r="QOZ763" s="417"/>
      <c r="QPA763" s="417"/>
      <c r="QPB763" s="417"/>
      <c r="QPC763" s="417"/>
      <c r="QPD763" s="417"/>
      <c r="QPE763" s="417"/>
      <c r="QPF763" s="417"/>
      <c r="QPG763" s="417"/>
      <c r="QPH763" s="417"/>
      <c r="QPI763" s="417"/>
      <c r="QPJ763" s="417"/>
      <c r="QPK763" s="417"/>
      <c r="QPL763" s="417"/>
      <c r="QPM763" s="417"/>
      <c r="QPN763" s="417"/>
      <c r="QPO763" s="417"/>
      <c r="QPP763" s="417"/>
      <c r="QPQ763" s="417"/>
      <c r="QPR763" s="418"/>
      <c r="QPS763" s="418"/>
      <c r="QPT763" s="418"/>
      <c r="QPU763" s="418"/>
      <c r="QPV763" s="418"/>
      <c r="QPW763" s="417"/>
      <c r="QPX763" s="417"/>
      <c r="QPY763" s="418"/>
      <c r="QPZ763" s="418"/>
      <c r="QQA763" s="417"/>
      <c r="QQB763" s="417"/>
      <c r="QQC763" s="418"/>
      <c r="QQD763" s="418"/>
      <c r="QQE763" s="417"/>
      <c r="QQF763" s="417"/>
      <c r="QQG763" s="417"/>
      <c r="QQH763" s="417"/>
      <c r="QQI763" s="417"/>
      <c r="QQJ763" s="417"/>
      <c r="QQK763" s="417"/>
      <c r="QQL763" s="418"/>
      <c r="QQM763" s="418"/>
      <c r="QQN763" s="417"/>
      <c r="QQO763" s="417"/>
      <c r="QQP763" s="418"/>
      <c r="QQQ763" s="418"/>
      <c r="QQR763" s="417"/>
      <c r="QQS763" s="417"/>
      <c r="QQT763" s="417"/>
      <c r="QQU763" s="417"/>
      <c r="QQV763" s="417"/>
      <c r="QQW763" s="411"/>
      <c r="QQX763" s="443"/>
      <c r="QQY763" s="417"/>
      <c r="QQZ763" s="417"/>
      <c r="QRA763" s="417"/>
      <c r="QRB763" s="417"/>
      <c r="QRC763" s="417"/>
      <c r="QRD763" s="417"/>
      <c r="QRE763" s="417"/>
      <c r="QRF763" s="416"/>
      <c r="QRG763" s="416"/>
      <c r="QRH763" s="416"/>
      <c r="QRI763" s="416"/>
      <c r="QRJ763" s="416"/>
      <c r="QRK763" s="416"/>
      <c r="QRL763" s="416"/>
      <c r="QRM763" s="416"/>
      <c r="QRN763" s="416"/>
      <c r="QRO763" s="416"/>
      <c r="QRP763" s="416"/>
      <c r="QRQ763" s="416"/>
      <c r="QRR763" s="416"/>
      <c r="QRS763" s="416"/>
      <c r="QRT763" s="416"/>
      <c r="QRU763" s="416"/>
      <c r="QRV763" s="416"/>
      <c r="QRW763" s="416"/>
      <c r="QRX763" s="416"/>
      <c r="QRY763" s="416"/>
      <c r="QRZ763" s="416"/>
      <c r="QSA763" s="416"/>
      <c r="QSB763" s="416"/>
      <c r="QSC763" s="416"/>
      <c r="QSD763" s="416"/>
      <c r="QSE763" s="416"/>
      <c r="QSF763" s="416"/>
      <c r="QSG763" s="416"/>
      <c r="QSH763" s="416"/>
      <c r="QSI763" s="416"/>
      <c r="QSJ763" s="416"/>
      <c r="QSK763" s="416"/>
      <c r="QSL763" s="416"/>
      <c r="QSM763" s="416"/>
      <c r="QSN763" s="416"/>
      <c r="QSO763" s="416"/>
      <c r="QSP763" s="416"/>
      <c r="QSQ763" s="416"/>
      <c r="QSR763" s="416"/>
      <c r="QSS763" s="416"/>
      <c r="QST763" s="416"/>
      <c r="QSU763" s="416"/>
      <c r="QSV763" s="416"/>
      <c r="QSW763" s="416"/>
      <c r="QSX763" s="417"/>
      <c r="QSY763" s="417"/>
      <c r="QSZ763" s="417"/>
      <c r="QTA763" s="417"/>
      <c r="QTB763" s="417"/>
      <c r="QTC763" s="417"/>
      <c r="QTD763" s="417"/>
      <c r="QTE763" s="417"/>
      <c r="QTF763" s="417"/>
      <c r="QTG763" s="417"/>
      <c r="QTH763" s="417"/>
      <c r="QTI763" s="417"/>
      <c r="QTJ763" s="417"/>
      <c r="QTK763" s="417"/>
      <c r="QTL763" s="417"/>
      <c r="QTM763" s="417"/>
      <c r="QTN763" s="417"/>
      <c r="QTO763" s="417"/>
      <c r="QTP763" s="417"/>
      <c r="QTQ763" s="417"/>
      <c r="QTR763" s="417"/>
      <c r="QTS763" s="417"/>
      <c r="QTT763" s="417"/>
      <c r="QTU763" s="417"/>
      <c r="QTV763" s="418"/>
      <c r="QTW763" s="418"/>
      <c r="QTX763" s="418"/>
      <c r="QTY763" s="418"/>
      <c r="QTZ763" s="418"/>
      <c r="QUA763" s="417"/>
      <c r="QUB763" s="417"/>
      <c r="QUC763" s="418"/>
      <c r="QUD763" s="418"/>
      <c r="QUE763" s="417"/>
      <c r="QUF763" s="417"/>
      <c r="QUG763" s="418"/>
      <c r="QUH763" s="418"/>
      <c r="QUI763" s="417"/>
      <c r="QUJ763" s="417"/>
      <c r="QUK763" s="417"/>
      <c r="QUL763" s="417"/>
      <c r="QUM763" s="417"/>
      <c r="QUN763" s="417"/>
      <c r="QUO763" s="417"/>
      <c r="QUP763" s="418"/>
      <c r="QUQ763" s="418"/>
      <c r="QUR763" s="417"/>
      <c r="QUS763" s="417"/>
      <c r="QUT763" s="418"/>
      <c r="QUU763" s="418"/>
      <c r="QUV763" s="417"/>
      <c r="QUW763" s="417"/>
      <c r="QUX763" s="417"/>
      <c r="QUY763" s="417"/>
      <c r="QUZ763" s="417"/>
      <c r="QVA763" s="411"/>
      <c r="QVB763" s="443"/>
      <c r="QVC763" s="417"/>
      <c r="QVD763" s="417"/>
      <c r="QVE763" s="417"/>
      <c r="QVF763" s="417"/>
      <c r="QVG763" s="417"/>
      <c r="QVH763" s="417"/>
      <c r="QVI763" s="417"/>
      <c r="QVJ763" s="416"/>
      <c r="QVK763" s="416"/>
      <c r="QVL763" s="416"/>
      <c r="QVM763" s="416"/>
      <c r="QVN763" s="416"/>
      <c r="QVO763" s="416"/>
      <c r="QVP763" s="416"/>
      <c r="QVQ763" s="416"/>
      <c r="QVR763" s="416"/>
      <c r="QVS763" s="416"/>
      <c r="QVT763" s="416"/>
      <c r="QVU763" s="416"/>
      <c r="QVV763" s="416"/>
      <c r="QVW763" s="416"/>
      <c r="QVX763" s="416"/>
      <c r="QVY763" s="416"/>
      <c r="QVZ763" s="416"/>
      <c r="QWA763" s="416"/>
      <c r="QWB763" s="416"/>
      <c r="QWC763" s="416"/>
      <c r="QWD763" s="416"/>
      <c r="QWE763" s="416"/>
      <c r="QWF763" s="416"/>
      <c r="QWG763" s="416"/>
      <c r="QWH763" s="416"/>
      <c r="QWI763" s="416"/>
      <c r="QWJ763" s="416"/>
      <c r="QWK763" s="416"/>
      <c r="QWL763" s="416"/>
      <c r="QWM763" s="416"/>
      <c r="QWN763" s="416"/>
      <c r="QWO763" s="416"/>
      <c r="QWP763" s="416"/>
      <c r="QWQ763" s="416"/>
      <c r="QWR763" s="416"/>
      <c r="QWS763" s="416"/>
      <c r="QWT763" s="416"/>
      <c r="QWU763" s="416"/>
      <c r="QWV763" s="416"/>
      <c r="QWW763" s="416"/>
      <c r="QWX763" s="416"/>
      <c r="QWY763" s="416"/>
      <c r="QWZ763" s="416"/>
      <c r="QXA763" s="416"/>
      <c r="QXB763" s="417"/>
      <c r="QXC763" s="417"/>
      <c r="QXD763" s="417"/>
      <c r="QXE763" s="417"/>
      <c r="QXF763" s="417"/>
      <c r="QXG763" s="417"/>
      <c r="QXH763" s="417"/>
      <c r="QXI763" s="417"/>
      <c r="QXJ763" s="417"/>
      <c r="QXK763" s="417"/>
      <c r="QXL763" s="417"/>
      <c r="QXM763" s="417"/>
      <c r="QXN763" s="417"/>
      <c r="QXO763" s="417"/>
      <c r="QXP763" s="417"/>
      <c r="QXQ763" s="417"/>
      <c r="QXR763" s="417"/>
      <c r="QXS763" s="417"/>
      <c r="QXT763" s="417"/>
      <c r="QXU763" s="417"/>
      <c r="QXV763" s="417"/>
      <c r="QXW763" s="417"/>
      <c r="QXX763" s="417"/>
      <c r="QXY763" s="417"/>
      <c r="QXZ763" s="418"/>
      <c r="QYA763" s="418"/>
      <c r="QYB763" s="418"/>
      <c r="QYC763" s="418"/>
      <c r="QYD763" s="418"/>
      <c r="QYE763" s="417"/>
      <c r="QYF763" s="417"/>
      <c r="QYG763" s="418"/>
      <c r="QYH763" s="418"/>
      <c r="QYI763" s="417"/>
      <c r="QYJ763" s="417"/>
      <c r="QYK763" s="418"/>
      <c r="QYL763" s="418"/>
      <c r="QYM763" s="417"/>
      <c r="QYN763" s="417"/>
      <c r="QYO763" s="417"/>
      <c r="QYP763" s="417"/>
      <c r="QYQ763" s="417"/>
      <c r="QYR763" s="417"/>
      <c r="QYS763" s="417"/>
      <c r="QYT763" s="418"/>
      <c r="QYU763" s="418"/>
      <c r="QYV763" s="417"/>
      <c r="QYW763" s="417"/>
      <c r="QYX763" s="418"/>
      <c r="QYY763" s="418"/>
      <c r="QYZ763" s="417"/>
      <c r="QZA763" s="417"/>
      <c r="QZB763" s="417"/>
      <c r="QZC763" s="417"/>
      <c r="QZD763" s="417"/>
      <c r="QZE763" s="411"/>
      <c r="QZF763" s="443"/>
      <c r="QZG763" s="417"/>
      <c r="QZH763" s="417"/>
      <c r="QZI763" s="417"/>
      <c r="QZJ763" s="417"/>
      <c r="QZK763" s="417"/>
      <c r="QZL763" s="417"/>
      <c r="QZM763" s="417"/>
      <c r="QZN763" s="416"/>
      <c r="QZO763" s="416"/>
      <c r="QZP763" s="416"/>
      <c r="QZQ763" s="416"/>
      <c r="QZR763" s="416"/>
      <c r="QZS763" s="416"/>
      <c r="QZT763" s="416"/>
      <c r="QZU763" s="416"/>
      <c r="QZV763" s="416"/>
      <c r="QZW763" s="416"/>
      <c r="QZX763" s="416"/>
      <c r="QZY763" s="416"/>
      <c r="QZZ763" s="416"/>
      <c r="RAA763" s="416"/>
      <c r="RAB763" s="416"/>
      <c r="RAC763" s="416"/>
      <c r="RAD763" s="416"/>
      <c r="RAE763" s="416"/>
      <c r="RAF763" s="416"/>
      <c r="RAG763" s="416"/>
      <c r="RAH763" s="416"/>
      <c r="RAI763" s="416"/>
      <c r="RAJ763" s="416"/>
      <c r="RAK763" s="416"/>
      <c r="RAL763" s="416"/>
      <c r="RAM763" s="416"/>
      <c r="RAN763" s="416"/>
      <c r="RAO763" s="416"/>
      <c r="RAP763" s="416"/>
      <c r="RAQ763" s="416"/>
      <c r="RAR763" s="416"/>
      <c r="RAS763" s="416"/>
      <c r="RAT763" s="416"/>
      <c r="RAU763" s="416"/>
      <c r="RAV763" s="416"/>
      <c r="RAW763" s="416"/>
      <c r="RAX763" s="416"/>
      <c r="RAY763" s="416"/>
      <c r="RAZ763" s="416"/>
      <c r="RBA763" s="416"/>
      <c r="RBB763" s="416"/>
      <c r="RBC763" s="416"/>
      <c r="RBD763" s="416"/>
      <c r="RBE763" s="416"/>
      <c r="RBF763" s="417"/>
      <c r="RBG763" s="417"/>
      <c r="RBH763" s="417"/>
      <c r="RBI763" s="417"/>
      <c r="RBJ763" s="417"/>
      <c r="RBK763" s="417"/>
      <c r="RBL763" s="417"/>
      <c r="RBM763" s="417"/>
      <c r="RBN763" s="417"/>
      <c r="RBO763" s="417"/>
      <c r="RBP763" s="417"/>
      <c r="RBQ763" s="417"/>
      <c r="RBR763" s="417"/>
      <c r="RBS763" s="417"/>
      <c r="RBT763" s="417"/>
      <c r="RBU763" s="417"/>
      <c r="RBV763" s="417"/>
      <c r="RBW763" s="417"/>
      <c r="RBX763" s="417"/>
      <c r="RBY763" s="417"/>
      <c r="RBZ763" s="417"/>
      <c r="RCA763" s="417"/>
      <c r="RCB763" s="417"/>
    </row>
    <row r="764" spans="1:12248" s="39" customFormat="1" ht="141.75" customHeight="1" x14ac:dyDescent="0.25">
      <c r="B764" s="209" t="s">
        <v>34</v>
      </c>
      <c r="C764" s="133" t="s">
        <v>471</v>
      </c>
      <c r="D764" s="188">
        <f>G764</f>
        <v>2400</v>
      </c>
      <c r="E764" s="189"/>
      <c r="F764" s="189"/>
      <c r="G764" s="188">
        <f>'[13]Распределение средств 24-26 '!$I$302</f>
        <v>2400</v>
      </c>
      <c r="H764" s="189"/>
      <c r="I764" s="188">
        <f>O764</f>
        <v>600</v>
      </c>
      <c r="J764" s="591">
        <f t="shared" si="1744"/>
        <v>0.25</v>
      </c>
      <c r="K764" s="37"/>
      <c r="L764" s="37"/>
      <c r="M764" s="37"/>
      <c r="N764" s="37"/>
      <c r="O764" s="188">
        <v>600</v>
      </c>
      <c r="P764" s="591">
        <f>O764/G764</f>
        <v>0.25</v>
      </c>
      <c r="Q764" s="37"/>
      <c r="R764" s="37"/>
      <c r="S764" s="188">
        <f t="shared" si="1680"/>
        <v>600</v>
      </c>
      <c r="T764" s="597">
        <f t="shared" si="1681"/>
        <v>0.25</v>
      </c>
      <c r="U764" s="37"/>
      <c r="V764" s="37"/>
      <c r="W764" s="37"/>
      <c r="X764" s="37"/>
      <c r="Y764" s="188">
        <v>600</v>
      </c>
      <c r="Z764" s="591">
        <f>Y764/G764</f>
        <v>0.25</v>
      </c>
      <c r="AA764" s="37"/>
      <c r="AB764" s="37"/>
      <c r="AC764" s="188">
        <f t="shared" ref="AC764:AC774" si="1823">AI764</f>
        <v>2000</v>
      </c>
      <c r="AD764" s="597">
        <f t="shared" ref="AD764:AD775" si="1824">AC764/D764</f>
        <v>0.83333333333333337</v>
      </c>
      <c r="AE764" s="37"/>
      <c r="AF764" s="597"/>
      <c r="AG764" s="37"/>
      <c r="AH764" s="597"/>
      <c r="AI764" s="188">
        <v>2000</v>
      </c>
      <c r="AJ764" s="597">
        <f>AI764/G764</f>
        <v>0.83333333333333337</v>
      </c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130"/>
      <c r="AV764" s="130">
        <f>AY764</f>
        <v>22256.184000000001</v>
      </c>
      <c r="AW764" s="37"/>
      <c r="AX764" s="37"/>
      <c r="AY764" s="130">
        <v>22256.184000000001</v>
      </c>
      <c r="AZ764" s="37"/>
      <c r="BA764" s="120">
        <f t="shared" si="1732"/>
        <v>0</v>
      </c>
      <c r="BB764" s="37"/>
      <c r="BC764" s="37"/>
      <c r="BD764" s="37"/>
      <c r="BE764" s="130">
        <f t="shared" si="1733"/>
        <v>2400</v>
      </c>
      <c r="BF764" s="37">
        <f t="shared" si="1821"/>
        <v>0</v>
      </c>
      <c r="BG764" s="130">
        <f t="shared" si="1822"/>
        <v>2400</v>
      </c>
      <c r="BH764" s="37">
        <f t="shared" si="1822"/>
        <v>0</v>
      </c>
      <c r="BI764" s="130">
        <f>BL764</f>
        <v>23011.704000000002</v>
      </c>
      <c r="BJ764" s="37"/>
      <c r="BK764" s="37"/>
      <c r="BL764" s="130">
        <v>23011.704000000002</v>
      </c>
      <c r="BM764" s="37"/>
      <c r="BN764" s="130">
        <f t="shared" si="1780"/>
        <v>23011.704000000002</v>
      </c>
      <c r="BO764" s="130">
        <f>BR764</f>
        <v>23011.704000000002</v>
      </c>
      <c r="BP764" s="37"/>
      <c r="BQ764" s="37"/>
      <c r="BR764" s="130">
        <v>23011.704000000002</v>
      </c>
      <c r="BS764" s="37"/>
      <c r="BT764" s="130">
        <f t="shared" si="1737"/>
        <v>23011.704000000002</v>
      </c>
      <c r="BU764" s="37">
        <f t="shared" si="1738"/>
        <v>0</v>
      </c>
      <c r="BV764" s="130">
        <f>BY764</f>
        <v>23011.704000000002</v>
      </c>
      <c r="BW764" s="37"/>
      <c r="BX764" s="37"/>
      <c r="BY764" s="130">
        <f>BL764</f>
        <v>23011.704000000002</v>
      </c>
      <c r="BZ764" s="37"/>
      <c r="CA764" s="130">
        <f t="shared" si="1739"/>
        <v>0</v>
      </c>
      <c r="CB764" s="189"/>
      <c r="CC764" s="188"/>
      <c r="CD764" s="189"/>
      <c r="CE764" s="130">
        <f t="shared" si="1778"/>
        <v>23011.704000000002</v>
      </c>
      <c r="CF764" s="189">
        <f t="shared" si="1786"/>
        <v>0</v>
      </c>
      <c r="CG764" s="189"/>
      <c r="CH764" s="188">
        <f t="shared" si="1740"/>
        <v>23011.704000000002</v>
      </c>
      <c r="CI764" s="189">
        <f t="shared" si="1741"/>
        <v>0</v>
      </c>
      <c r="CJ764" s="130"/>
      <c r="CK764" s="130">
        <f>CN764</f>
        <v>0</v>
      </c>
      <c r="CL764" s="37"/>
      <c r="CM764" s="37"/>
      <c r="CN764" s="130">
        <f>CI764</f>
        <v>0</v>
      </c>
      <c r="CO764" s="37"/>
    </row>
    <row r="765" spans="1:12248" s="39" customFormat="1" ht="120.75" customHeight="1" x14ac:dyDescent="0.25">
      <c r="B765" s="209" t="s">
        <v>62</v>
      </c>
      <c r="C765" s="133" t="s">
        <v>472</v>
      </c>
      <c r="D765" s="188">
        <f t="shared" ref="D765:D774" si="1825">G765</f>
        <v>649286.69999999995</v>
      </c>
      <c r="E765" s="189"/>
      <c r="F765" s="189"/>
      <c r="G765" s="188">
        <f>'[13]Распределение средств 24-26 '!$I$305</f>
        <v>649286.69999999995</v>
      </c>
      <c r="H765" s="189"/>
      <c r="I765" s="188">
        <f t="shared" ref="I765:I774" si="1826">O765</f>
        <v>0</v>
      </c>
      <c r="J765" s="591">
        <f t="shared" si="1744"/>
        <v>0</v>
      </c>
      <c r="K765" s="37"/>
      <c r="L765" s="37"/>
      <c r="M765" s="37"/>
      <c r="N765" s="37"/>
      <c r="O765" s="188">
        <v>0</v>
      </c>
      <c r="P765" s="591">
        <f t="shared" ref="P765:P774" si="1827">O765/G765</f>
        <v>0</v>
      </c>
      <c r="Q765" s="37"/>
      <c r="R765" s="37"/>
      <c r="S765" s="188">
        <f t="shared" si="1680"/>
        <v>0</v>
      </c>
      <c r="T765" s="597">
        <f t="shared" si="1681"/>
        <v>0</v>
      </c>
      <c r="U765" s="37"/>
      <c r="V765" s="37"/>
      <c r="W765" s="37"/>
      <c r="X765" s="37"/>
      <c r="Y765" s="188"/>
      <c r="Z765" s="37"/>
      <c r="AA765" s="37"/>
      <c r="AB765" s="37"/>
      <c r="AC765" s="188">
        <f t="shared" si="1823"/>
        <v>649286.69999999995</v>
      </c>
      <c r="AD765" s="597">
        <f t="shared" si="1824"/>
        <v>1</v>
      </c>
      <c r="AE765" s="37"/>
      <c r="AF765" s="597"/>
      <c r="AG765" s="37"/>
      <c r="AH765" s="597"/>
      <c r="AI765" s="188">
        <v>649286.69999999995</v>
      </c>
      <c r="AJ765" s="597">
        <f>AI765/G765</f>
        <v>1</v>
      </c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130"/>
      <c r="AV765" s="130">
        <f t="shared" ref="AV765:AV774" si="1828">AY765</f>
        <v>649286.69999999995</v>
      </c>
      <c r="AW765" s="37"/>
      <c r="AX765" s="37"/>
      <c r="AY765" s="130">
        <v>649286.69999999995</v>
      </c>
      <c r="AZ765" s="37"/>
      <c r="BA765" s="120">
        <f t="shared" si="1732"/>
        <v>0</v>
      </c>
      <c r="BB765" s="37"/>
      <c r="BC765" s="37"/>
      <c r="BD765" s="37"/>
      <c r="BE765" s="130">
        <f t="shared" si="1733"/>
        <v>649286.69999999995</v>
      </c>
      <c r="BF765" s="37">
        <f t="shared" si="1821"/>
        <v>0</v>
      </c>
      <c r="BG765" s="130">
        <f t="shared" si="1822"/>
        <v>649286.69999999995</v>
      </c>
      <c r="BH765" s="37">
        <f t="shared" si="1822"/>
        <v>0</v>
      </c>
      <c r="BI765" s="130">
        <f t="shared" ref="BI765:BI774" si="1829">BL765</f>
        <v>649286.69999999995</v>
      </c>
      <c r="BJ765" s="37"/>
      <c r="BK765" s="37"/>
      <c r="BL765" s="130">
        <f>G765</f>
        <v>649286.69999999995</v>
      </c>
      <c r="BM765" s="37"/>
      <c r="BN765" s="130">
        <f t="shared" si="1780"/>
        <v>649286.69999999995</v>
      </c>
      <c r="BO765" s="130">
        <f t="shared" ref="BO765:BO774" si="1830">BR765</f>
        <v>649286.69999999995</v>
      </c>
      <c r="BP765" s="37"/>
      <c r="BQ765" s="37"/>
      <c r="BR765" s="130">
        <f>AY765</f>
        <v>649286.69999999995</v>
      </c>
      <c r="BS765" s="37"/>
      <c r="BT765" s="130">
        <f t="shared" si="1737"/>
        <v>649286.69999999995</v>
      </c>
      <c r="BU765" s="37">
        <f t="shared" si="1738"/>
        <v>0</v>
      </c>
      <c r="BV765" s="130">
        <f t="shared" ref="BV765:BV772" si="1831">BY765</f>
        <v>649286.69999999995</v>
      </c>
      <c r="BW765" s="37"/>
      <c r="BX765" s="37"/>
      <c r="BY765" s="130">
        <f>BL765</f>
        <v>649286.69999999995</v>
      </c>
      <c r="BZ765" s="37"/>
      <c r="CA765" s="130">
        <f t="shared" si="1739"/>
        <v>0</v>
      </c>
      <c r="CB765" s="189"/>
      <c r="CC765" s="188"/>
      <c r="CD765" s="189"/>
      <c r="CE765" s="130">
        <f t="shared" si="1778"/>
        <v>649286.69999999995</v>
      </c>
      <c r="CF765" s="189">
        <f t="shared" si="1786"/>
        <v>0</v>
      </c>
      <c r="CG765" s="189"/>
      <c r="CH765" s="188">
        <f t="shared" si="1740"/>
        <v>649286.69999999995</v>
      </c>
      <c r="CI765" s="189">
        <f t="shared" si="1741"/>
        <v>0</v>
      </c>
      <c r="CJ765" s="130"/>
      <c r="CK765" s="130">
        <f t="shared" ref="CK765:CK774" si="1832">CN765</f>
        <v>0</v>
      </c>
      <c r="CL765" s="37"/>
      <c r="CM765" s="37"/>
      <c r="CN765" s="130">
        <f>CI765</f>
        <v>0</v>
      </c>
      <c r="CO765" s="37"/>
    </row>
    <row r="766" spans="1:12248" s="39" customFormat="1" ht="106.5" customHeight="1" x14ac:dyDescent="0.25">
      <c r="B766" s="209" t="s">
        <v>7</v>
      </c>
      <c r="C766" s="133" t="s">
        <v>394</v>
      </c>
      <c r="D766" s="188">
        <f t="shared" si="1825"/>
        <v>434223.50994000002</v>
      </c>
      <c r="E766" s="189"/>
      <c r="F766" s="189"/>
      <c r="G766" s="188">
        <f>'[13]Распределение средств 24-26 '!$I$324</f>
        <v>434223.50994000002</v>
      </c>
      <c r="H766" s="189"/>
      <c r="I766" s="188">
        <f t="shared" si="1826"/>
        <v>77436.036219999995</v>
      </c>
      <c r="J766" s="591">
        <f t="shared" si="1744"/>
        <v>0.17833220552866869</v>
      </c>
      <c r="K766" s="37"/>
      <c r="L766" s="37"/>
      <c r="M766" s="37"/>
      <c r="N766" s="37"/>
      <c r="O766" s="188">
        <v>77436.036219999995</v>
      </c>
      <c r="P766" s="591">
        <f t="shared" si="1827"/>
        <v>0.17833220552866869</v>
      </c>
      <c r="Q766" s="37"/>
      <c r="R766" s="37"/>
      <c r="S766" s="188">
        <f t="shared" si="1680"/>
        <v>77436.036219999995</v>
      </c>
      <c r="T766" s="597">
        <f t="shared" si="1681"/>
        <v>0.17833220552866869</v>
      </c>
      <c r="U766" s="37"/>
      <c r="V766" s="37"/>
      <c r="W766" s="37"/>
      <c r="X766" s="37"/>
      <c r="Y766" s="188">
        <v>77436.036219999995</v>
      </c>
      <c r="Z766" s="591">
        <f t="shared" ref="Z766:Z771" si="1833">Y766/G766</f>
        <v>0.17833220552866869</v>
      </c>
      <c r="AA766" s="37"/>
      <c r="AB766" s="37"/>
      <c r="AC766" s="188">
        <f t="shared" si="1823"/>
        <v>156754.43708999999</v>
      </c>
      <c r="AD766" s="597">
        <f t="shared" si="1824"/>
        <v>0.36099942426346271</v>
      </c>
      <c r="AE766" s="37"/>
      <c r="AF766" s="597"/>
      <c r="AG766" s="37"/>
      <c r="AH766" s="597"/>
      <c r="AI766" s="188">
        <v>156754.43708999999</v>
      </c>
      <c r="AJ766" s="597">
        <f t="shared" ref="AJ766:AJ773" si="1834">AI766/G766</f>
        <v>0.36099942426346271</v>
      </c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130"/>
      <c r="AV766" s="130">
        <f t="shared" si="1828"/>
        <v>434223.50994000002</v>
      </c>
      <c r="AW766" s="37"/>
      <c r="AX766" s="37"/>
      <c r="AY766" s="130">
        <v>434223.50994000002</v>
      </c>
      <c r="AZ766" s="37"/>
      <c r="BA766" s="120">
        <f t="shared" si="1732"/>
        <v>0</v>
      </c>
      <c r="BB766" s="37"/>
      <c r="BC766" s="37"/>
      <c r="BD766" s="37"/>
      <c r="BE766" s="130">
        <f t="shared" si="1733"/>
        <v>434223.50994000002</v>
      </c>
      <c r="BF766" s="37">
        <f t="shared" si="1821"/>
        <v>0</v>
      </c>
      <c r="BG766" s="130">
        <f t="shared" si="1822"/>
        <v>434223.50994000002</v>
      </c>
      <c r="BH766" s="37">
        <f t="shared" si="1822"/>
        <v>0</v>
      </c>
      <c r="BI766" s="130">
        <f t="shared" si="1829"/>
        <v>434217.50994000002</v>
      </c>
      <c r="BJ766" s="37"/>
      <c r="BK766" s="37"/>
      <c r="BL766" s="130">
        <v>434217.50994000002</v>
      </c>
      <c r="BM766" s="37"/>
      <c r="BN766" s="130">
        <f t="shared" si="1780"/>
        <v>434217.50994000002</v>
      </c>
      <c r="BO766" s="130">
        <f t="shared" si="1830"/>
        <v>434217.50994000002</v>
      </c>
      <c r="BP766" s="37"/>
      <c r="BQ766" s="37"/>
      <c r="BR766" s="130">
        <v>434217.50994000002</v>
      </c>
      <c r="BS766" s="37"/>
      <c r="BT766" s="130">
        <f t="shared" si="1737"/>
        <v>434217.50994000002</v>
      </c>
      <c r="BU766" s="37">
        <f t="shared" si="1738"/>
        <v>0</v>
      </c>
      <c r="BV766" s="130">
        <f t="shared" si="1831"/>
        <v>434217.50994000002</v>
      </c>
      <c r="BW766" s="37"/>
      <c r="BX766" s="37"/>
      <c r="BY766" s="130">
        <f>BL766</f>
        <v>434217.50994000002</v>
      </c>
      <c r="BZ766" s="37"/>
      <c r="CA766" s="130">
        <f t="shared" si="1739"/>
        <v>0</v>
      </c>
      <c r="CB766" s="189"/>
      <c r="CC766" s="188"/>
      <c r="CD766" s="189"/>
      <c r="CE766" s="130">
        <f t="shared" si="1778"/>
        <v>434217.50994000002</v>
      </c>
      <c r="CF766" s="189">
        <f t="shared" si="1786"/>
        <v>0</v>
      </c>
      <c r="CG766" s="189"/>
      <c r="CH766" s="188">
        <f t="shared" si="1740"/>
        <v>434217.50994000002</v>
      </c>
      <c r="CI766" s="189">
        <f t="shared" si="1741"/>
        <v>0</v>
      </c>
      <c r="CJ766" s="130"/>
      <c r="CK766" s="130">
        <f t="shared" si="1832"/>
        <v>0</v>
      </c>
      <c r="CL766" s="37"/>
      <c r="CM766" s="37"/>
      <c r="CN766" s="130">
        <f>CI766</f>
        <v>0</v>
      </c>
      <c r="CO766" s="37"/>
    </row>
    <row r="767" spans="1:12248" s="39" customFormat="1" ht="85.5" customHeight="1" x14ac:dyDescent="0.25">
      <c r="B767" s="209" t="s">
        <v>8</v>
      </c>
      <c r="C767" s="133" t="s">
        <v>395</v>
      </c>
      <c r="D767" s="188">
        <f t="shared" si="1825"/>
        <v>230055.52953</v>
      </c>
      <c r="E767" s="188"/>
      <c r="F767" s="188"/>
      <c r="G767" s="188">
        <f>'[13]Распределение средств 24-26 '!$I$343</f>
        <v>230055.52953</v>
      </c>
      <c r="H767" s="188"/>
      <c r="I767" s="188">
        <f t="shared" si="1826"/>
        <v>139773.8082</v>
      </c>
      <c r="J767" s="591">
        <f t="shared" si="1744"/>
        <v>0.60756552335671221</v>
      </c>
      <c r="K767" s="130"/>
      <c r="L767" s="130"/>
      <c r="M767" s="130"/>
      <c r="N767" s="130"/>
      <c r="O767" s="188">
        <v>139773.8082</v>
      </c>
      <c r="P767" s="591">
        <f t="shared" si="1827"/>
        <v>0.60756552335671221</v>
      </c>
      <c r="Q767" s="130"/>
      <c r="R767" s="130"/>
      <c r="S767" s="188">
        <f t="shared" si="1680"/>
        <v>9978.7973999999995</v>
      </c>
      <c r="T767" s="597">
        <f t="shared" si="1681"/>
        <v>4.3375603361442923E-2</v>
      </c>
      <c r="U767" s="130"/>
      <c r="V767" s="130"/>
      <c r="W767" s="130"/>
      <c r="X767" s="130"/>
      <c r="Y767" s="188">
        <v>9978.7973999999995</v>
      </c>
      <c r="Z767" s="591">
        <f t="shared" si="1833"/>
        <v>4.3375603361442923E-2</v>
      </c>
      <c r="AA767" s="130"/>
      <c r="AB767" s="130"/>
      <c r="AC767" s="188">
        <f t="shared" si="1823"/>
        <v>230055.52953</v>
      </c>
      <c r="AD767" s="597">
        <f t="shared" si="1824"/>
        <v>1</v>
      </c>
      <c r="AE767" s="130"/>
      <c r="AF767" s="597"/>
      <c r="AG767" s="130"/>
      <c r="AH767" s="597"/>
      <c r="AI767" s="188">
        <v>230055.52953</v>
      </c>
      <c r="AJ767" s="597">
        <f t="shared" si="1834"/>
        <v>1</v>
      </c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>
        <f t="shared" si="1828"/>
        <v>230055.52953</v>
      </c>
      <c r="AW767" s="130"/>
      <c r="AX767" s="130"/>
      <c r="AY767" s="130">
        <v>230055.52953</v>
      </c>
      <c r="AZ767" s="130"/>
      <c r="BA767" s="120">
        <f t="shared" si="1732"/>
        <v>0</v>
      </c>
      <c r="BB767" s="130"/>
      <c r="BC767" s="130"/>
      <c r="BD767" s="130"/>
      <c r="BE767" s="130">
        <f t="shared" si="1733"/>
        <v>230055.52953</v>
      </c>
      <c r="BF767" s="130">
        <f t="shared" si="1821"/>
        <v>0</v>
      </c>
      <c r="BG767" s="130">
        <f t="shared" si="1822"/>
        <v>230055.52953</v>
      </c>
      <c r="BH767" s="130">
        <f t="shared" si="1822"/>
        <v>0</v>
      </c>
      <c r="BI767" s="130">
        <f t="shared" si="1829"/>
        <v>193010.62250999999</v>
      </c>
      <c r="BJ767" s="130"/>
      <c r="BK767" s="130"/>
      <c r="BL767" s="130">
        <v>193010.62250999999</v>
      </c>
      <c r="BM767" s="37"/>
      <c r="BN767" s="130">
        <f t="shared" si="1780"/>
        <v>193010.62250999999</v>
      </c>
      <c r="BO767" s="130">
        <f t="shared" si="1830"/>
        <v>193010.62250999999</v>
      </c>
      <c r="BP767" s="130"/>
      <c r="BQ767" s="130"/>
      <c r="BR767" s="130">
        <v>193010.62250999999</v>
      </c>
      <c r="BS767" s="37"/>
      <c r="BT767" s="130">
        <f t="shared" si="1737"/>
        <v>193010.62250999999</v>
      </c>
      <c r="BU767" s="37">
        <f t="shared" si="1738"/>
        <v>0</v>
      </c>
      <c r="BV767" s="130">
        <f t="shared" si="1831"/>
        <v>155965.72670999999</v>
      </c>
      <c r="BW767" s="130"/>
      <c r="BX767" s="130"/>
      <c r="BY767" s="130">
        <v>155965.72670999999</v>
      </c>
      <c r="BZ767" s="37"/>
      <c r="CA767" s="130">
        <f t="shared" si="1739"/>
        <v>0</v>
      </c>
      <c r="CB767" s="188"/>
      <c r="CC767" s="188"/>
      <c r="CD767" s="189"/>
      <c r="CE767" s="130">
        <f t="shared" si="1778"/>
        <v>155965.72670999999</v>
      </c>
      <c r="CF767" s="188">
        <f t="shared" si="1786"/>
        <v>0</v>
      </c>
      <c r="CG767" s="188"/>
      <c r="CH767" s="188">
        <f t="shared" si="1740"/>
        <v>155965.72670999999</v>
      </c>
      <c r="CI767" s="189">
        <f t="shared" si="1741"/>
        <v>0</v>
      </c>
      <c r="CJ767" s="130"/>
      <c r="CK767" s="130">
        <f t="shared" si="1832"/>
        <v>155965.72670999999</v>
      </c>
      <c r="CL767" s="130"/>
      <c r="CM767" s="130"/>
      <c r="CN767" s="130">
        <v>155965.72670999999</v>
      </c>
      <c r="CO767" s="37"/>
    </row>
    <row r="768" spans="1:12248" s="39" customFormat="1" ht="153.75" customHeight="1" x14ac:dyDescent="0.25">
      <c r="A768" s="209"/>
      <c r="B768" s="209" t="s">
        <v>10</v>
      </c>
      <c r="C768" s="133" t="s">
        <v>477</v>
      </c>
      <c r="D768" s="188">
        <f t="shared" si="1825"/>
        <v>1.5</v>
      </c>
      <c r="E768" s="189"/>
      <c r="F768" s="189"/>
      <c r="G768" s="188">
        <v>1.5</v>
      </c>
      <c r="H768" s="189"/>
      <c r="I768" s="188">
        <f t="shared" si="1826"/>
        <v>9.3100000000000002E-2</v>
      </c>
      <c r="J768" s="591">
        <f t="shared" si="1744"/>
        <v>6.2066666666666666E-2</v>
      </c>
      <c r="K768" s="37"/>
      <c r="L768" s="37"/>
      <c r="M768" s="37"/>
      <c r="N768" s="37"/>
      <c r="O768" s="188">
        <v>9.3100000000000002E-2</v>
      </c>
      <c r="P768" s="591">
        <f t="shared" si="1827"/>
        <v>6.2066666666666666E-2</v>
      </c>
      <c r="Q768" s="37"/>
      <c r="R768" s="37"/>
      <c r="S768" s="188">
        <f t="shared" si="1680"/>
        <v>9.3100000000000002E-2</v>
      </c>
      <c r="T768" s="597">
        <f t="shared" si="1681"/>
        <v>6.2066666666666666E-2</v>
      </c>
      <c r="U768" s="37"/>
      <c r="V768" s="37"/>
      <c r="W768" s="37"/>
      <c r="X768" s="37"/>
      <c r="Y768" s="188">
        <v>9.3100000000000002E-2</v>
      </c>
      <c r="Z768" s="591">
        <f t="shared" si="1833"/>
        <v>6.2066666666666666E-2</v>
      </c>
      <c r="AA768" s="37"/>
      <c r="AB768" s="37"/>
      <c r="AC768" s="188">
        <f t="shared" si="1823"/>
        <v>0.66500000000000004</v>
      </c>
      <c r="AD768" s="597">
        <f t="shared" si="1824"/>
        <v>0.44333333333333336</v>
      </c>
      <c r="AE768" s="37"/>
      <c r="AF768" s="597"/>
      <c r="AG768" s="37"/>
      <c r="AH768" s="597"/>
      <c r="AI768" s="188">
        <v>0.66500000000000004</v>
      </c>
      <c r="AJ768" s="597">
        <f t="shared" si="1834"/>
        <v>0.44333333333333336</v>
      </c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130"/>
      <c r="AV768" s="130">
        <f t="shared" si="1828"/>
        <v>1.5</v>
      </c>
      <c r="AW768" s="37"/>
      <c r="AX768" s="37"/>
      <c r="AY768" s="130">
        <v>1.5</v>
      </c>
      <c r="AZ768" s="37"/>
      <c r="BA768" s="120">
        <f t="shared" si="1732"/>
        <v>0</v>
      </c>
      <c r="BB768" s="37"/>
      <c r="BC768" s="37"/>
      <c r="BD768" s="37"/>
      <c r="BE768" s="130">
        <f t="shared" si="1733"/>
        <v>1.5</v>
      </c>
      <c r="BF768" s="37">
        <f t="shared" si="1821"/>
        <v>0</v>
      </c>
      <c r="BG768" s="130">
        <f t="shared" si="1822"/>
        <v>1.5</v>
      </c>
      <c r="BH768" s="37">
        <f t="shared" si="1822"/>
        <v>0</v>
      </c>
      <c r="BI768" s="130">
        <f t="shared" si="1829"/>
        <v>1.5</v>
      </c>
      <c r="BJ768" s="37"/>
      <c r="BK768" s="37"/>
      <c r="BL768" s="130">
        <v>1.5</v>
      </c>
      <c r="BM768" s="37"/>
      <c r="BN768" s="130">
        <f t="shared" si="1780"/>
        <v>1.5</v>
      </c>
      <c r="BO768" s="130">
        <f t="shared" si="1830"/>
        <v>1.5</v>
      </c>
      <c r="BP768" s="37"/>
      <c r="BQ768" s="37"/>
      <c r="BR768" s="130">
        <v>1.5</v>
      </c>
      <c r="BS768" s="37"/>
      <c r="BT768" s="130">
        <f t="shared" si="1737"/>
        <v>1.5</v>
      </c>
      <c r="BU768" s="37">
        <f t="shared" si="1738"/>
        <v>0</v>
      </c>
      <c r="BV768" s="130">
        <f t="shared" si="1831"/>
        <v>1.5</v>
      </c>
      <c r="BW768" s="37"/>
      <c r="BX768" s="37"/>
      <c r="BY768" s="130">
        <v>1.5</v>
      </c>
      <c r="BZ768" s="37"/>
      <c r="CA768" s="130">
        <f t="shared" si="1739"/>
        <v>0</v>
      </c>
      <c r="CB768" s="189"/>
      <c r="CC768" s="188"/>
      <c r="CD768" s="189"/>
      <c r="CE768" s="130">
        <f t="shared" si="1778"/>
        <v>1.5</v>
      </c>
      <c r="CF768" s="189">
        <f t="shared" si="1786"/>
        <v>0</v>
      </c>
      <c r="CG768" s="189"/>
      <c r="CH768" s="188">
        <f t="shared" si="1740"/>
        <v>1.5</v>
      </c>
      <c r="CI768" s="189">
        <f t="shared" si="1741"/>
        <v>0</v>
      </c>
      <c r="CJ768" s="130"/>
      <c r="CK768" s="130">
        <f t="shared" si="1832"/>
        <v>1.5</v>
      </c>
      <c r="CL768" s="37"/>
      <c r="CM768" s="37"/>
      <c r="CN768" s="130">
        <v>1.5</v>
      </c>
      <c r="CO768" s="37"/>
    </row>
    <row r="769" spans="1:93" s="39" customFormat="1" ht="117.75" customHeight="1" x14ac:dyDescent="0.25">
      <c r="A769" s="209"/>
      <c r="B769" s="209" t="s">
        <v>11</v>
      </c>
      <c r="C769" s="133" t="s">
        <v>474</v>
      </c>
      <c r="D769" s="188">
        <f t="shared" si="1825"/>
        <v>27.6</v>
      </c>
      <c r="E769" s="189"/>
      <c r="F769" s="189"/>
      <c r="G769" s="188">
        <v>27.6</v>
      </c>
      <c r="H769" s="189"/>
      <c r="I769" s="188">
        <f t="shared" si="1826"/>
        <v>8.2799999999999994</v>
      </c>
      <c r="J769" s="591">
        <f t="shared" si="1744"/>
        <v>0.3</v>
      </c>
      <c r="K769" s="37"/>
      <c r="L769" s="37"/>
      <c r="M769" s="37"/>
      <c r="N769" s="37"/>
      <c r="O769" s="188">
        <v>8.2799999999999994</v>
      </c>
      <c r="P769" s="591">
        <f t="shared" si="1827"/>
        <v>0.3</v>
      </c>
      <c r="Q769" s="37"/>
      <c r="R769" s="37"/>
      <c r="S769" s="188">
        <f t="shared" si="1680"/>
        <v>0</v>
      </c>
      <c r="T769" s="597">
        <f t="shared" si="1681"/>
        <v>0</v>
      </c>
      <c r="U769" s="37"/>
      <c r="V769" s="37"/>
      <c r="W769" s="37"/>
      <c r="X769" s="37"/>
      <c r="Y769" s="188">
        <v>0</v>
      </c>
      <c r="Z769" s="591">
        <f t="shared" si="1833"/>
        <v>0</v>
      </c>
      <c r="AA769" s="37"/>
      <c r="AB769" s="37"/>
      <c r="AC769" s="188">
        <f t="shared" si="1823"/>
        <v>27.6</v>
      </c>
      <c r="AD769" s="597">
        <f t="shared" si="1824"/>
        <v>1</v>
      </c>
      <c r="AE769" s="37"/>
      <c r="AF769" s="597"/>
      <c r="AG769" s="37"/>
      <c r="AH769" s="597"/>
      <c r="AI769" s="188">
        <v>27.6</v>
      </c>
      <c r="AJ769" s="597">
        <f t="shared" si="1834"/>
        <v>1</v>
      </c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130"/>
      <c r="AV769" s="130">
        <f t="shared" si="1828"/>
        <v>27.6</v>
      </c>
      <c r="AW769" s="37"/>
      <c r="AX769" s="37"/>
      <c r="AY769" s="130">
        <v>27.6</v>
      </c>
      <c r="AZ769" s="37"/>
      <c r="BA769" s="120">
        <f t="shared" si="1732"/>
        <v>0</v>
      </c>
      <c r="BB769" s="37"/>
      <c r="BC769" s="37"/>
      <c r="BD769" s="37"/>
      <c r="BE769" s="130">
        <f t="shared" si="1733"/>
        <v>27.6</v>
      </c>
      <c r="BF769" s="37">
        <f t="shared" si="1821"/>
        <v>0</v>
      </c>
      <c r="BG769" s="130">
        <f t="shared" si="1822"/>
        <v>27.6</v>
      </c>
      <c r="BH769" s="37">
        <f t="shared" si="1822"/>
        <v>0</v>
      </c>
      <c r="BI769" s="130">
        <f t="shared" si="1829"/>
        <v>27.6</v>
      </c>
      <c r="BJ769" s="37"/>
      <c r="BK769" s="37"/>
      <c r="BL769" s="130">
        <v>27.6</v>
      </c>
      <c r="BM769" s="37"/>
      <c r="BN769" s="130">
        <f t="shared" si="1780"/>
        <v>27.6</v>
      </c>
      <c r="BO769" s="130">
        <f t="shared" si="1830"/>
        <v>27.6</v>
      </c>
      <c r="BP769" s="37"/>
      <c r="BQ769" s="37"/>
      <c r="BR769" s="130">
        <v>27.6</v>
      </c>
      <c r="BS769" s="37"/>
      <c r="BT769" s="130">
        <f t="shared" si="1737"/>
        <v>27.6</v>
      </c>
      <c r="BU769" s="37">
        <f t="shared" si="1738"/>
        <v>0</v>
      </c>
      <c r="BV769" s="130">
        <f t="shared" si="1831"/>
        <v>27.6</v>
      </c>
      <c r="BW769" s="37"/>
      <c r="BX769" s="37"/>
      <c r="BY769" s="130">
        <f t="shared" ref="BY769:BY774" si="1835">BL769</f>
        <v>27.6</v>
      </c>
      <c r="BZ769" s="37"/>
      <c r="CA769" s="130">
        <f t="shared" si="1739"/>
        <v>0</v>
      </c>
      <c r="CB769" s="189"/>
      <c r="CC769" s="188"/>
      <c r="CD769" s="189"/>
      <c r="CE769" s="130">
        <f t="shared" si="1778"/>
        <v>27.6</v>
      </c>
      <c r="CF769" s="189">
        <f t="shared" si="1786"/>
        <v>0</v>
      </c>
      <c r="CG769" s="189"/>
      <c r="CH769" s="188">
        <f t="shared" si="1740"/>
        <v>27.6</v>
      </c>
      <c r="CI769" s="189">
        <f t="shared" si="1741"/>
        <v>0</v>
      </c>
      <c r="CJ769" s="130"/>
      <c r="CK769" s="130">
        <f t="shared" si="1832"/>
        <v>0</v>
      </c>
      <c r="CL769" s="37"/>
      <c r="CM769" s="37"/>
      <c r="CN769" s="130">
        <f t="shared" ref="CN769:CN774" si="1836">CI769</f>
        <v>0</v>
      </c>
      <c r="CO769" s="37"/>
    </row>
    <row r="770" spans="1:93" s="39" customFormat="1" ht="59.25" customHeight="1" x14ac:dyDescent="0.25">
      <c r="A770" s="209"/>
      <c r="B770" s="209" t="s">
        <v>15</v>
      </c>
      <c r="C770" s="133" t="s">
        <v>475</v>
      </c>
      <c r="D770" s="188">
        <f t="shared" si="1825"/>
        <v>155</v>
      </c>
      <c r="E770" s="189"/>
      <c r="F770" s="189"/>
      <c r="G770" s="188">
        <v>155</v>
      </c>
      <c r="H770" s="189"/>
      <c r="I770" s="188">
        <f t="shared" si="1826"/>
        <v>17.406020000000002</v>
      </c>
      <c r="J770" s="591">
        <f t="shared" si="1744"/>
        <v>0.11229690322580646</v>
      </c>
      <c r="K770" s="37"/>
      <c r="L770" s="37"/>
      <c r="M770" s="37"/>
      <c r="N770" s="37"/>
      <c r="O770" s="188">
        <v>17.406020000000002</v>
      </c>
      <c r="P770" s="591">
        <f t="shared" si="1827"/>
        <v>0.11229690322580646</v>
      </c>
      <c r="Q770" s="37"/>
      <c r="R770" s="37"/>
      <c r="S770" s="188">
        <f t="shared" si="1680"/>
        <v>17.406020000000002</v>
      </c>
      <c r="T770" s="597">
        <f t="shared" si="1681"/>
        <v>0.11229690322580646</v>
      </c>
      <c r="U770" s="37"/>
      <c r="V770" s="37"/>
      <c r="W770" s="37"/>
      <c r="X770" s="37"/>
      <c r="Y770" s="188">
        <f>O770</f>
        <v>17.406020000000002</v>
      </c>
      <c r="Z770" s="591">
        <f t="shared" si="1833"/>
        <v>0.11229690322580646</v>
      </c>
      <c r="AA770" s="37"/>
      <c r="AB770" s="37"/>
      <c r="AC770" s="188">
        <f t="shared" si="1823"/>
        <v>17.406020000000002</v>
      </c>
      <c r="AD770" s="597">
        <f t="shared" si="1824"/>
        <v>0.11229690322580646</v>
      </c>
      <c r="AE770" s="37"/>
      <c r="AF770" s="597"/>
      <c r="AG770" s="37"/>
      <c r="AH770" s="597"/>
      <c r="AI770" s="188">
        <f>Y770</f>
        <v>17.406020000000002</v>
      </c>
      <c r="AJ770" s="597">
        <f t="shared" si="1834"/>
        <v>0.11229690322580646</v>
      </c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130"/>
      <c r="AV770" s="130">
        <f t="shared" si="1828"/>
        <v>155</v>
      </c>
      <c r="AW770" s="37"/>
      <c r="AX770" s="37"/>
      <c r="AY770" s="130">
        <v>155</v>
      </c>
      <c r="AZ770" s="37"/>
      <c r="BA770" s="120"/>
      <c r="BB770" s="37"/>
      <c r="BC770" s="37"/>
      <c r="BD770" s="37"/>
      <c r="BE770" s="130"/>
      <c r="BF770" s="37"/>
      <c r="BG770" s="130">
        <f t="shared" ref="BG770:BG775" si="1837">G770</f>
        <v>155</v>
      </c>
      <c r="BH770" s="37"/>
      <c r="BI770" s="130">
        <f t="shared" si="1829"/>
        <v>0</v>
      </c>
      <c r="BJ770" s="37"/>
      <c r="BK770" s="37"/>
      <c r="BL770" s="130">
        <v>0</v>
      </c>
      <c r="BM770" s="37"/>
      <c r="BN770" s="130"/>
      <c r="BO770" s="130">
        <f t="shared" si="1830"/>
        <v>0</v>
      </c>
      <c r="BP770" s="37"/>
      <c r="BQ770" s="37"/>
      <c r="BR770" s="130">
        <v>0</v>
      </c>
      <c r="BS770" s="37"/>
      <c r="BT770" s="130">
        <f t="shared" si="1737"/>
        <v>0</v>
      </c>
      <c r="BU770" s="37"/>
      <c r="BV770" s="130">
        <f t="shared" si="1831"/>
        <v>0</v>
      </c>
      <c r="BW770" s="37"/>
      <c r="BX770" s="37"/>
      <c r="BY770" s="130">
        <f t="shared" si="1835"/>
        <v>0</v>
      </c>
      <c r="BZ770" s="37"/>
      <c r="CA770" s="130"/>
      <c r="CB770" s="189"/>
      <c r="CC770" s="188"/>
      <c r="CD770" s="189"/>
      <c r="CE770" s="130"/>
      <c r="CF770" s="189"/>
      <c r="CG770" s="189"/>
      <c r="CH770" s="188"/>
      <c r="CI770" s="189"/>
      <c r="CJ770" s="130"/>
      <c r="CK770" s="130">
        <f t="shared" si="1832"/>
        <v>0</v>
      </c>
      <c r="CL770" s="37"/>
      <c r="CM770" s="37"/>
      <c r="CN770" s="130">
        <f t="shared" si="1836"/>
        <v>0</v>
      </c>
      <c r="CO770" s="37"/>
    </row>
    <row r="771" spans="1:93" s="39" customFormat="1" ht="57.75" customHeight="1" x14ac:dyDescent="0.25">
      <c r="A771" s="209"/>
      <c r="B771" s="209" t="s">
        <v>12</v>
      </c>
      <c r="C771" s="133" t="s">
        <v>396</v>
      </c>
      <c r="D771" s="188">
        <f t="shared" si="1825"/>
        <v>20000</v>
      </c>
      <c r="E771" s="189"/>
      <c r="F771" s="189"/>
      <c r="G771" s="188">
        <v>20000</v>
      </c>
      <c r="H771" s="189"/>
      <c r="I771" s="188">
        <f t="shared" si="1826"/>
        <v>5910</v>
      </c>
      <c r="J771" s="591">
        <f t="shared" si="1744"/>
        <v>0.29549999999999998</v>
      </c>
      <c r="K771" s="37"/>
      <c r="L771" s="37"/>
      <c r="M771" s="37"/>
      <c r="N771" s="37"/>
      <c r="O771" s="188">
        <v>5910</v>
      </c>
      <c r="P771" s="591">
        <f t="shared" si="1827"/>
        <v>0.29549999999999998</v>
      </c>
      <c r="Q771" s="37"/>
      <c r="R771" s="37"/>
      <c r="S771" s="188">
        <f t="shared" si="1680"/>
        <v>5910</v>
      </c>
      <c r="T771" s="597">
        <f t="shared" si="1681"/>
        <v>0.29549999999999998</v>
      </c>
      <c r="U771" s="37"/>
      <c r="V771" s="37"/>
      <c r="W771" s="37"/>
      <c r="X771" s="37"/>
      <c r="Y771" s="188">
        <f>O771</f>
        <v>5910</v>
      </c>
      <c r="Z771" s="591">
        <f t="shared" si="1833"/>
        <v>0.29549999999999998</v>
      </c>
      <c r="AA771" s="37"/>
      <c r="AB771" s="37"/>
      <c r="AC771" s="188">
        <f t="shared" si="1823"/>
        <v>5910</v>
      </c>
      <c r="AD771" s="597">
        <f t="shared" si="1824"/>
        <v>0.29549999999999998</v>
      </c>
      <c r="AE771" s="37"/>
      <c r="AF771" s="597"/>
      <c r="AG771" s="37"/>
      <c r="AH771" s="597"/>
      <c r="AI771" s="188">
        <v>5910</v>
      </c>
      <c r="AJ771" s="597">
        <f t="shared" si="1834"/>
        <v>0.29549999999999998</v>
      </c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130"/>
      <c r="AV771" s="130">
        <f t="shared" si="1828"/>
        <v>20000</v>
      </c>
      <c r="AW771" s="37"/>
      <c r="AX771" s="37"/>
      <c r="AY771" s="130">
        <v>20000</v>
      </c>
      <c r="AZ771" s="37"/>
      <c r="BA771" s="120"/>
      <c r="BB771" s="37"/>
      <c r="BC771" s="37"/>
      <c r="BD771" s="37"/>
      <c r="BE771" s="130"/>
      <c r="BF771" s="37"/>
      <c r="BG771" s="130">
        <f t="shared" si="1837"/>
        <v>20000</v>
      </c>
      <c r="BH771" s="37"/>
      <c r="BI771" s="130">
        <f t="shared" si="1829"/>
        <v>20000</v>
      </c>
      <c r="BJ771" s="37"/>
      <c r="BK771" s="37"/>
      <c r="BL771" s="130">
        <v>20000</v>
      </c>
      <c r="BM771" s="37"/>
      <c r="BN771" s="130"/>
      <c r="BO771" s="130">
        <f t="shared" si="1830"/>
        <v>20000</v>
      </c>
      <c r="BP771" s="37"/>
      <c r="BQ771" s="37"/>
      <c r="BR771" s="130">
        <v>20000</v>
      </c>
      <c r="BS771" s="37"/>
      <c r="BT771" s="130">
        <f t="shared" si="1737"/>
        <v>20000</v>
      </c>
      <c r="BU771" s="37"/>
      <c r="BV771" s="130">
        <f t="shared" si="1831"/>
        <v>20000</v>
      </c>
      <c r="BW771" s="37"/>
      <c r="BX771" s="37"/>
      <c r="BY771" s="130">
        <f t="shared" si="1835"/>
        <v>20000</v>
      </c>
      <c r="BZ771" s="37"/>
      <c r="CA771" s="130"/>
      <c r="CB771" s="189"/>
      <c r="CC771" s="188"/>
      <c r="CD771" s="189"/>
      <c r="CE771" s="130"/>
      <c r="CF771" s="189"/>
      <c r="CG771" s="189"/>
      <c r="CH771" s="188"/>
      <c r="CI771" s="189"/>
      <c r="CJ771" s="130"/>
      <c r="CK771" s="130">
        <f t="shared" si="1832"/>
        <v>0</v>
      </c>
      <c r="CL771" s="37"/>
      <c r="CM771" s="37"/>
      <c r="CN771" s="130">
        <f t="shared" si="1836"/>
        <v>0</v>
      </c>
      <c r="CO771" s="37"/>
    </row>
    <row r="772" spans="1:93" s="39" customFormat="1" ht="57.75" customHeight="1" x14ac:dyDescent="0.25">
      <c r="A772" s="209"/>
      <c r="B772" s="209" t="s">
        <v>13</v>
      </c>
      <c r="C772" s="133" t="s">
        <v>473</v>
      </c>
      <c r="D772" s="188">
        <f t="shared" si="1825"/>
        <v>1980</v>
      </c>
      <c r="E772" s="189"/>
      <c r="F772" s="189"/>
      <c r="G772" s="188">
        <v>1980</v>
      </c>
      <c r="H772" s="189"/>
      <c r="I772" s="188">
        <f t="shared" si="1826"/>
        <v>0</v>
      </c>
      <c r="J772" s="591">
        <f t="shared" si="1744"/>
        <v>0</v>
      </c>
      <c r="K772" s="37"/>
      <c r="L772" s="37"/>
      <c r="M772" s="37"/>
      <c r="N772" s="37"/>
      <c r="O772" s="188"/>
      <c r="P772" s="591">
        <f t="shared" si="1827"/>
        <v>0</v>
      </c>
      <c r="Q772" s="37"/>
      <c r="R772" s="37"/>
      <c r="S772" s="188">
        <f t="shared" si="1680"/>
        <v>0</v>
      </c>
      <c r="T772" s="597">
        <f t="shared" si="1681"/>
        <v>0</v>
      </c>
      <c r="U772" s="37"/>
      <c r="V772" s="37"/>
      <c r="W772" s="37"/>
      <c r="X772" s="37"/>
      <c r="Y772" s="188">
        <v>0</v>
      </c>
      <c r="Z772" s="37">
        <v>0</v>
      </c>
      <c r="AA772" s="37"/>
      <c r="AB772" s="37"/>
      <c r="AC772" s="188">
        <f t="shared" si="1823"/>
        <v>1413</v>
      </c>
      <c r="AD772" s="597">
        <f t="shared" si="1824"/>
        <v>0.71363636363636362</v>
      </c>
      <c r="AE772" s="37"/>
      <c r="AF772" s="597"/>
      <c r="AG772" s="37"/>
      <c r="AH772" s="597"/>
      <c r="AI772" s="188">
        <v>1413</v>
      </c>
      <c r="AJ772" s="597">
        <f t="shared" si="1834"/>
        <v>0.71363636363636362</v>
      </c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130"/>
      <c r="AV772" s="130">
        <f t="shared" si="1828"/>
        <v>1980</v>
      </c>
      <c r="AW772" s="37"/>
      <c r="AX772" s="37"/>
      <c r="AY772" s="130">
        <v>1980</v>
      </c>
      <c r="AZ772" s="37"/>
      <c r="BA772" s="120"/>
      <c r="BB772" s="37"/>
      <c r="BC772" s="37"/>
      <c r="BD772" s="37"/>
      <c r="BE772" s="130"/>
      <c r="BF772" s="37"/>
      <c r="BG772" s="130">
        <f t="shared" si="1837"/>
        <v>1980</v>
      </c>
      <c r="BH772" s="37"/>
      <c r="BI772" s="130">
        <f t="shared" si="1829"/>
        <v>1980</v>
      </c>
      <c r="BJ772" s="37"/>
      <c r="BK772" s="37"/>
      <c r="BL772" s="130">
        <v>1980</v>
      </c>
      <c r="BM772" s="37"/>
      <c r="BN772" s="130"/>
      <c r="BO772" s="130">
        <f t="shared" si="1830"/>
        <v>1980</v>
      </c>
      <c r="BP772" s="37"/>
      <c r="BQ772" s="37"/>
      <c r="BR772" s="130">
        <v>1980</v>
      </c>
      <c r="BS772" s="37"/>
      <c r="BT772" s="130">
        <f t="shared" si="1737"/>
        <v>1980</v>
      </c>
      <c r="BU772" s="37"/>
      <c r="BV772" s="130">
        <f t="shared" si="1831"/>
        <v>1980</v>
      </c>
      <c r="BW772" s="37"/>
      <c r="BX772" s="37"/>
      <c r="BY772" s="130">
        <f t="shared" si="1835"/>
        <v>1980</v>
      </c>
      <c r="BZ772" s="37"/>
      <c r="CA772" s="130"/>
      <c r="CB772" s="189"/>
      <c r="CC772" s="188"/>
      <c r="CD772" s="189"/>
      <c r="CE772" s="130"/>
      <c r="CF772" s="189"/>
      <c r="CG772" s="189"/>
      <c r="CH772" s="188"/>
      <c r="CI772" s="189"/>
      <c r="CJ772" s="130"/>
      <c r="CK772" s="130">
        <f t="shared" si="1832"/>
        <v>0</v>
      </c>
      <c r="CL772" s="37"/>
      <c r="CM772" s="37"/>
      <c r="CN772" s="130">
        <f t="shared" si="1836"/>
        <v>0</v>
      </c>
      <c r="CO772" s="37"/>
    </row>
    <row r="773" spans="1:93" s="39" customFormat="1" ht="54.75" customHeight="1" x14ac:dyDescent="0.25">
      <c r="A773" s="209"/>
      <c r="B773" s="209" t="s">
        <v>14</v>
      </c>
      <c r="C773" s="133" t="s">
        <v>478</v>
      </c>
      <c r="D773" s="188">
        <f>G773</f>
        <v>8246.25</v>
      </c>
      <c r="E773" s="189"/>
      <c r="F773" s="189"/>
      <c r="G773" s="188">
        <f>'[13]Распределение средств 24-26 '!$I$361</f>
        <v>8246.25</v>
      </c>
      <c r="H773" s="189"/>
      <c r="I773" s="188">
        <f t="shared" si="1826"/>
        <v>527.89075000000003</v>
      </c>
      <c r="J773" s="591">
        <f t="shared" si="1744"/>
        <v>6.4015855691981205E-2</v>
      </c>
      <c r="K773" s="37"/>
      <c r="L773" s="37"/>
      <c r="M773" s="37"/>
      <c r="N773" s="37"/>
      <c r="O773" s="188">
        <v>527.89075000000003</v>
      </c>
      <c r="P773" s="591">
        <f t="shared" si="1827"/>
        <v>6.4015855691981205E-2</v>
      </c>
      <c r="Q773" s="37"/>
      <c r="R773" s="37"/>
      <c r="S773" s="188">
        <f t="shared" si="1680"/>
        <v>719.92819999999995</v>
      </c>
      <c r="T773" s="597">
        <f t="shared" si="1681"/>
        <v>8.7303707745945119E-2</v>
      </c>
      <c r="U773" s="37"/>
      <c r="V773" s="37"/>
      <c r="W773" s="37"/>
      <c r="X773" s="37"/>
      <c r="Y773" s="188">
        <v>719.92819999999995</v>
      </c>
      <c r="Z773" s="591">
        <f>Y773/G773</f>
        <v>8.7303707745945119E-2</v>
      </c>
      <c r="AA773" s="37"/>
      <c r="AB773" s="37"/>
      <c r="AC773" s="188">
        <f t="shared" si="1823"/>
        <v>3730.3</v>
      </c>
      <c r="AD773" s="597">
        <f t="shared" si="1824"/>
        <v>0.45236319539184477</v>
      </c>
      <c r="AE773" s="37"/>
      <c r="AF773" s="597"/>
      <c r="AG773" s="37"/>
      <c r="AH773" s="597"/>
      <c r="AI773" s="188">
        <v>3730.3</v>
      </c>
      <c r="AJ773" s="597">
        <f t="shared" si="1834"/>
        <v>0.45236319539184477</v>
      </c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130"/>
      <c r="AV773" s="130"/>
      <c r="AW773" s="37"/>
      <c r="AX773" s="37"/>
      <c r="AY773" s="130"/>
      <c r="AZ773" s="37"/>
      <c r="BA773" s="120"/>
      <c r="BB773" s="37"/>
      <c r="BC773" s="37"/>
      <c r="BD773" s="37"/>
      <c r="BE773" s="130"/>
      <c r="BF773" s="37"/>
      <c r="BG773" s="130"/>
      <c r="BH773" s="37"/>
      <c r="BI773" s="130"/>
      <c r="BJ773" s="37"/>
      <c r="BK773" s="37"/>
      <c r="BL773" s="130"/>
      <c r="BM773" s="37"/>
      <c r="BN773" s="130"/>
      <c r="BO773" s="130"/>
      <c r="BP773" s="37"/>
      <c r="BQ773" s="37"/>
      <c r="BR773" s="130"/>
      <c r="BS773" s="37"/>
      <c r="BT773" s="130"/>
      <c r="BU773" s="37"/>
      <c r="BV773" s="130"/>
      <c r="BW773" s="37"/>
      <c r="BX773" s="37"/>
      <c r="BY773" s="130"/>
      <c r="BZ773" s="37"/>
      <c r="CA773" s="130"/>
      <c r="CB773" s="189"/>
      <c r="CC773" s="188"/>
      <c r="CD773" s="189"/>
      <c r="CE773" s="130"/>
      <c r="CF773" s="189"/>
      <c r="CG773" s="189"/>
      <c r="CH773" s="188"/>
      <c r="CI773" s="189"/>
      <c r="CJ773" s="130"/>
      <c r="CK773" s="130"/>
      <c r="CL773" s="37"/>
      <c r="CM773" s="37"/>
      <c r="CN773" s="130"/>
      <c r="CO773" s="37"/>
    </row>
    <row r="774" spans="1:93" s="39" customFormat="1" ht="67.5" customHeight="1" x14ac:dyDescent="0.25">
      <c r="A774" s="209"/>
      <c r="B774" s="209" t="s">
        <v>280</v>
      </c>
      <c r="C774" s="133" t="s">
        <v>476</v>
      </c>
      <c r="D774" s="188">
        <f t="shared" si="1825"/>
        <v>22256.184000000001</v>
      </c>
      <c r="E774" s="189"/>
      <c r="F774" s="189"/>
      <c r="G774" s="188">
        <f>'[13]Распределение средств 24-26 '!$I$338</f>
        <v>22256.184000000001</v>
      </c>
      <c r="H774" s="189"/>
      <c r="I774" s="188">
        <f t="shared" si="1826"/>
        <v>4141.1499999999996</v>
      </c>
      <c r="J774" s="591">
        <f t="shared" si="1744"/>
        <v>0.18606738693389663</v>
      </c>
      <c r="K774" s="37"/>
      <c r="L774" s="37"/>
      <c r="M774" s="37"/>
      <c r="N774" s="37"/>
      <c r="O774" s="188">
        <v>4141.1499999999996</v>
      </c>
      <c r="P774" s="591">
        <f t="shared" si="1827"/>
        <v>0.18606738693389663</v>
      </c>
      <c r="Q774" s="37"/>
      <c r="R774" s="37"/>
      <c r="S774" s="188">
        <f t="shared" si="1680"/>
        <v>4141.1499999999996</v>
      </c>
      <c r="T774" s="597">
        <f t="shared" si="1681"/>
        <v>0.18606738693389663</v>
      </c>
      <c r="U774" s="37"/>
      <c r="V774" s="37"/>
      <c r="W774" s="37"/>
      <c r="X774" s="37"/>
      <c r="Y774" s="188">
        <v>4141.1499999999996</v>
      </c>
      <c r="Z774" s="591">
        <f>Y774/G774</f>
        <v>0.18606738693389663</v>
      </c>
      <c r="AA774" s="37"/>
      <c r="AB774" s="37"/>
      <c r="AC774" s="188">
        <f t="shared" si="1823"/>
        <v>17194.2</v>
      </c>
      <c r="AD774" s="597">
        <f t="shared" si="1824"/>
        <v>0.77255831457899515</v>
      </c>
      <c r="AE774" s="37"/>
      <c r="AF774" s="597"/>
      <c r="AG774" s="37"/>
      <c r="AH774" s="597"/>
      <c r="AI774" s="188">
        <v>17194.2</v>
      </c>
      <c r="AJ774" s="597">
        <f t="shared" ref="AJ774" si="1838">AI774/G774</f>
        <v>0.77255831457899515</v>
      </c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130"/>
      <c r="AV774" s="130">
        <f t="shared" si="1828"/>
        <v>8246.25</v>
      </c>
      <c r="AW774" s="37"/>
      <c r="AX774" s="37"/>
      <c r="AY774" s="130">
        <v>8246.25</v>
      </c>
      <c r="AZ774" s="37"/>
      <c r="BA774" s="120">
        <f t="shared" si="1732"/>
        <v>0</v>
      </c>
      <c r="BB774" s="37"/>
      <c r="BC774" s="37"/>
      <c r="BD774" s="37"/>
      <c r="BE774" s="130">
        <f t="shared" si="1733"/>
        <v>22256.184000000001</v>
      </c>
      <c r="BF774" s="37">
        <f>E774</f>
        <v>0</v>
      </c>
      <c r="BG774" s="130">
        <f t="shared" si="1837"/>
        <v>22256.184000000001</v>
      </c>
      <c r="BH774" s="37">
        <f>H774</f>
        <v>0</v>
      </c>
      <c r="BI774" s="130">
        <f t="shared" si="1829"/>
        <v>22256.184000000001</v>
      </c>
      <c r="BJ774" s="37"/>
      <c r="BK774" s="37"/>
      <c r="BL774" s="130">
        <f>G774</f>
        <v>22256.184000000001</v>
      </c>
      <c r="BM774" s="37"/>
      <c r="BN774" s="130">
        <f t="shared" si="1780"/>
        <v>8246.25</v>
      </c>
      <c r="BO774" s="130">
        <f t="shared" si="1830"/>
        <v>8246.25</v>
      </c>
      <c r="BP774" s="37"/>
      <c r="BQ774" s="37"/>
      <c r="BR774" s="130">
        <f>AY774</f>
        <v>8246.25</v>
      </c>
      <c r="BS774" s="37"/>
      <c r="BT774" s="130">
        <f t="shared" si="1737"/>
        <v>22256.184000000001</v>
      </c>
      <c r="BU774" s="37">
        <f t="shared" si="1738"/>
        <v>0</v>
      </c>
      <c r="BV774" s="130">
        <f t="shared" ref="BV774" si="1839">BY774</f>
        <v>22256.184000000001</v>
      </c>
      <c r="BW774" s="37"/>
      <c r="BX774" s="37"/>
      <c r="BY774" s="130">
        <f t="shared" si="1835"/>
        <v>22256.184000000001</v>
      </c>
      <c r="BZ774" s="37"/>
      <c r="CA774" s="130">
        <f t="shared" ref="CA774:CA775" si="1840">CB774+CC774+CD774</f>
        <v>0</v>
      </c>
      <c r="CB774" s="189"/>
      <c r="CC774" s="188"/>
      <c r="CD774" s="189"/>
      <c r="CE774" s="130">
        <f t="shared" ref="CE774" si="1841">CF774+CH774+CI774</f>
        <v>22256.184000000001</v>
      </c>
      <c r="CF774" s="189">
        <f t="shared" ref="CF774" si="1842">BW774</f>
        <v>0</v>
      </c>
      <c r="CG774" s="189"/>
      <c r="CH774" s="188">
        <f t="shared" ref="CH774" si="1843">BY774</f>
        <v>22256.184000000001</v>
      </c>
      <c r="CI774" s="189">
        <f t="shared" ref="CI774" si="1844">BZ774</f>
        <v>0</v>
      </c>
      <c r="CJ774" s="130"/>
      <c r="CK774" s="130">
        <f t="shared" si="1832"/>
        <v>0</v>
      </c>
      <c r="CL774" s="37"/>
      <c r="CM774" s="37"/>
      <c r="CN774" s="130">
        <f t="shared" si="1836"/>
        <v>0</v>
      </c>
      <c r="CO774" s="37"/>
    </row>
    <row r="775" spans="1:93" s="410" customFormat="1" ht="92.25" customHeight="1" x14ac:dyDescent="0.25">
      <c r="B775" s="867" t="s">
        <v>352</v>
      </c>
      <c r="C775" s="867"/>
      <c r="D775" s="799">
        <f>E775+F775+G775+H775</f>
        <v>2618044.9352299999</v>
      </c>
      <c r="E775" s="799">
        <f>E720</f>
        <v>619303.37997999997</v>
      </c>
      <c r="F775" s="799">
        <f>F720</f>
        <v>630109.28177999984</v>
      </c>
      <c r="G775" s="799">
        <f>G720</f>
        <v>1368632.2734699999</v>
      </c>
      <c r="H775" s="799">
        <f>H720</f>
        <v>0</v>
      </c>
      <c r="I775" s="799">
        <f>K775+M775+O775</f>
        <v>262821.23221999995</v>
      </c>
      <c r="J775" s="800">
        <f>I775/D775</f>
        <v>0.10038835800078069</v>
      </c>
      <c r="K775" s="799">
        <f>K720</f>
        <v>2378.4679900000001</v>
      </c>
      <c r="L775" s="800">
        <f>K775/E775</f>
        <v>3.8405538656624341E-3</v>
      </c>
      <c r="M775" s="799">
        <f>M720</f>
        <v>32028.09994</v>
      </c>
      <c r="N775" s="800">
        <f>M775/F775</f>
        <v>5.0829436839152108E-2</v>
      </c>
      <c r="O775" s="799">
        <f>O720</f>
        <v>228414.66428999996</v>
      </c>
      <c r="P775" s="800">
        <f>O775/G775</f>
        <v>0.16689264802362325</v>
      </c>
      <c r="Q775" s="799">
        <f>Q720</f>
        <v>0</v>
      </c>
      <c r="R775" s="800">
        <v>0</v>
      </c>
      <c r="S775" s="799">
        <f t="shared" si="1680"/>
        <v>133421.02498999998</v>
      </c>
      <c r="T775" s="578">
        <f t="shared" si="1681"/>
        <v>5.0962083650515612E-2</v>
      </c>
      <c r="U775" s="799">
        <f>U720</f>
        <v>2378.4679900000001</v>
      </c>
      <c r="V775" s="801"/>
      <c r="W775" s="799">
        <f>W720</f>
        <v>32239.146059999999</v>
      </c>
      <c r="X775" s="801"/>
      <c r="Y775" s="799">
        <f>Y720</f>
        <v>98803.410939999972</v>
      </c>
      <c r="Z775" s="801"/>
      <c r="AA775" s="799">
        <f>AA720</f>
        <v>0</v>
      </c>
      <c r="AB775" s="800">
        <v>0</v>
      </c>
      <c r="AC775" s="799">
        <f>AE775+AG775+AI775+AK775</f>
        <v>1876624.99389</v>
      </c>
      <c r="AD775" s="800">
        <f t="shared" si="1824"/>
        <v>0.71680396643961164</v>
      </c>
      <c r="AE775" s="799">
        <f>AE720</f>
        <v>498737.94585000002</v>
      </c>
      <c r="AF775" s="578">
        <f t="shared" si="1817"/>
        <v>0.80532088467869567</v>
      </c>
      <c r="AG775" s="799">
        <f>AG719</f>
        <v>311497.21039999998</v>
      </c>
      <c r="AH775" s="578">
        <f t="shared" si="1712"/>
        <v>0.4943542642635726</v>
      </c>
      <c r="AI775" s="799">
        <f>AI720</f>
        <v>1066389.83764</v>
      </c>
      <c r="AJ775" s="801"/>
      <c r="AK775" s="799">
        <f>AK720</f>
        <v>0</v>
      </c>
      <c r="AL775" s="801"/>
      <c r="AM775" s="372"/>
      <c r="AN775" s="372"/>
      <c r="AO775" s="372"/>
      <c r="AP775" s="372"/>
      <c r="AQ775" s="372"/>
      <c r="AR775" s="372"/>
      <c r="AS775" s="372"/>
      <c r="AT775" s="372"/>
      <c r="AU775" s="372">
        <f>AV775-D775</f>
        <v>317603.50253999978</v>
      </c>
      <c r="AV775" s="372">
        <f>AW775+AX775+AY775+AZ775</f>
        <v>2935648.4377699997</v>
      </c>
      <c r="AW775" s="372">
        <f>AW720</f>
        <v>499303.37998000003</v>
      </c>
      <c r="AX775" s="372">
        <f>AX720</f>
        <v>1070112.7843200001</v>
      </c>
      <c r="AY775" s="372">
        <f>AY720</f>
        <v>1366232.2734699999</v>
      </c>
      <c r="AZ775" s="372">
        <f>AZ720</f>
        <v>0</v>
      </c>
      <c r="BA775" s="372">
        <f t="shared" si="1732"/>
        <v>0</v>
      </c>
      <c r="BB775" s="372"/>
      <c r="BC775" s="372"/>
      <c r="BD775" s="372"/>
      <c r="BE775" s="372">
        <f t="shared" si="1733"/>
        <v>1987935.6534499999</v>
      </c>
      <c r="BF775" s="372">
        <f>E775</f>
        <v>619303.37997999997</v>
      </c>
      <c r="BG775" s="372">
        <f t="shared" si="1837"/>
        <v>1368632.2734699999</v>
      </c>
      <c r="BH775" s="372">
        <f>H775</f>
        <v>0</v>
      </c>
      <c r="BI775" s="372">
        <f>BJ775+BK775+BL775+BM775</f>
        <v>3417311.4618699998</v>
      </c>
      <c r="BJ775" s="372">
        <f>BJ721+BJ763</f>
        <v>999943.5</v>
      </c>
      <c r="BK775" s="372">
        <f>BK721+BK763</f>
        <v>1073576.14142</v>
      </c>
      <c r="BL775" s="372">
        <f>BL721+BL763</f>
        <v>1343791.8204499998</v>
      </c>
      <c r="BM775" s="372">
        <f>BM720</f>
        <v>0</v>
      </c>
      <c r="BN775" s="372">
        <f>BO775-BI775</f>
        <v>-73328.384709999897</v>
      </c>
      <c r="BO775" s="372">
        <f>BP775+BQ775+BR775+BS775</f>
        <v>3343983.0771599999</v>
      </c>
      <c r="BP775" s="372">
        <f>BP721+BP763</f>
        <v>999943.5</v>
      </c>
      <c r="BQ775" s="372">
        <f>BQ721+BQ763</f>
        <v>1014257.69071</v>
      </c>
      <c r="BR775" s="372">
        <f>BR721+BR763</f>
        <v>1329781.8864499999</v>
      </c>
      <c r="BS775" s="372">
        <f>BS720</f>
        <v>0</v>
      </c>
      <c r="BT775" s="372">
        <f t="shared" si="1737"/>
        <v>1343791.8204499998</v>
      </c>
      <c r="BU775" s="372">
        <f t="shared" si="1738"/>
        <v>0</v>
      </c>
      <c r="BV775" s="372">
        <f>BW775+BX775+BY775+BZ775</f>
        <v>2331746.9246499999</v>
      </c>
      <c r="BW775" s="372">
        <f>BW721+BW763</f>
        <v>670000</v>
      </c>
      <c r="BX775" s="372">
        <f>BX721+BX763</f>
        <v>355000</v>
      </c>
      <c r="BY775" s="372">
        <f>BY721+BY763</f>
        <v>1306746.9246499999</v>
      </c>
      <c r="BZ775" s="372">
        <f>BZ720</f>
        <v>0</v>
      </c>
      <c r="CA775" s="372">
        <f t="shared" si="1840"/>
        <v>0</v>
      </c>
      <c r="CB775" s="372">
        <f>CB721+CB763</f>
        <v>0</v>
      </c>
      <c r="CC775" s="372">
        <f>CC721+CC763</f>
        <v>0</v>
      </c>
      <c r="CD775" s="372">
        <f>CD721+CD763</f>
        <v>0</v>
      </c>
      <c r="CE775" s="372">
        <f>CF775+CG775+CH775+CI775</f>
        <v>2331746.9246499999</v>
      </c>
      <c r="CF775" s="372">
        <f>CF721+CF763</f>
        <v>670000</v>
      </c>
      <c r="CG775" s="372">
        <f>CG721+CG763</f>
        <v>355000</v>
      </c>
      <c r="CH775" s="372">
        <f>CH721+CH763</f>
        <v>1306746.9246499999</v>
      </c>
      <c r="CI775" s="372">
        <f>CI720</f>
        <v>0</v>
      </c>
      <c r="CJ775" s="372">
        <v>0</v>
      </c>
      <c r="CK775" s="372">
        <f>CL775+CM775+CN775+CO775</f>
        <v>2331746.9246499999</v>
      </c>
      <c r="CL775" s="372">
        <f>CL721+CL763</f>
        <v>670000</v>
      </c>
      <c r="CM775" s="372">
        <f>CM721+CM763</f>
        <v>355000</v>
      </c>
      <c r="CN775" s="372">
        <f>CN721+CN763</f>
        <v>1306746.9246499999</v>
      </c>
      <c r="CO775" s="372">
        <f>CO720</f>
        <v>0</v>
      </c>
    </row>
    <row r="776" spans="1:93" s="61" customFormat="1" ht="60.75" customHeight="1" x14ac:dyDescent="0.3">
      <c r="B776" s="878" t="s">
        <v>196</v>
      </c>
      <c r="C776" s="878"/>
      <c r="D776" s="185">
        <f>E776+F776+G776+H776</f>
        <v>16833609.210419998</v>
      </c>
      <c r="E776" s="185">
        <f>E777+E778+E780+E781</f>
        <v>3571251.95138</v>
      </c>
      <c r="F776" s="185">
        <f>F777+F778+F780+F781</f>
        <v>10659826.419639999</v>
      </c>
      <c r="G776" s="185">
        <f>G777+G778+G780+G781</f>
        <v>1368632.2734699999</v>
      </c>
      <c r="H776" s="185">
        <f>H777+H778+H780+H781</f>
        <v>1233898.5659299998</v>
      </c>
      <c r="I776" s="185">
        <f>K776+M776+O776</f>
        <v>353834.54247999995</v>
      </c>
      <c r="J776" s="580">
        <f>I776/D776</f>
        <v>2.1019529327137788E-2</v>
      </c>
      <c r="K776" s="185">
        <f>K777+K778+K780+K781</f>
        <v>27950.75275</v>
      </c>
      <c r="L776" s="580">
        <f>K776/E776</f>
        <v>7.8265978235445687E-3</v>
      </c>
      <c r="M776" s="185">
        <f>M777+M778+M780+M781</f>
        <v>97469.125439999989</v>
      </c>
      <c r="N776" s="580">
        <f>M776/F776</f>
        <v>9.1435940514396942E-3</v>
      </c>
      <c r="O776" s="185">
        <f>O777+O778+O780+O781</f>
        <v>228414.66428999996</v>
      </c>
      <c r="P776" s="580">
        <f>O776/G776</f>
        <v>0.16689264802362325</v>
      </c>
      <c r="Q776" s="185">
        <f>Q777+Q778+Q780+Q781</f>
        <v>17007.811989999998</v>
      </c>
      <c r="R776" s="580">
        <f>Q776/H776</f>
        <v>1.3783800759328273E-2</v>
      </c>
      <c r="S776" s="185">
        <f t="shared" si="1680"/>
        <v>1050377.8220900001</v>
      </c>
      <c r="T776" s="794">
        <f t="shared" si="1681"/>
        <v>6.2397659881507569E-2</v>
      </c>
      <c r="U776" s="185">
        <f>U777+U778+U780+U781</f>
        <v>39923.183820000006</v>
      </c>
      <c r="V776" s="672"/>
      <c r="W776" s="185">
        <f>W777+W778+W779+W780</f>
        <v>894643.41534000007</v>
      </c>
      <c r="X776" s="580">
        <f>W776/F776</f>
        <v>8.3926640089718618E-2</v>
      </c>
      <c r="Y776" s="185">
        <f>Y777+Y778+Y780+Y781</f>
        <v>98803.410939999972</v>
      </c>
      <c r="Z776" s="672"/>
      <c r="AA776" s="185">
        <f>AA777+AA778+AA780+AA781</f>
        <v>17007.811989999998</v>
      </c>
      <c r="AB776" s="580">
        <f t="shared" ref="AB776:AB777" si="1845">AA776/H776</f>
        <v>1.3783800759328273E-2</v>
      </c>
      <c r="AC776" s="185">
        <f>AE776+AG776+AI776+AK776</f>
        <v>10023084.669849999</v>
      </c>
      <c r="AD776" s="580">
        <f>AC776/D776</f>
        <v>0.59542101426744032</v>
      </c>
      <c r="AE776" s="185">
        <f>AE777+AE778+AE780+AE781</f>
        <v>2297462.0437400001</v>
      </c>
      <c r="AF776" s="580">
        <f t="shared" si="1817"/>
        <v>0.64332118680459294</v>
      </c>
      <c r="AG776" s="185">
        <f>AG777+AG778+AG780+AG781</f>
        <v>5437815.7373000002</v>
      </c>
      <c r="AH776" s="580">
        <f t="shared" si="1712"/>
        <v>0.51012235314462506</v>
      </c>
      <c r="AI776" s="185">
        <f>AI777+AI778+AI780+AI781</f>
        <v>1066389.83764</v>
      </c>
      <c r="AJ776" s="672"/>
      <c r="AK776" s="185">
        <f>AK777+AK778+AK780+AK781</f>
        <v>1221417.0511699996</v>
      </c>
      <c r="AL776" s="580">
        <f>AK776/H776</f>
        <v>0.98988448880269775</v>
      </c>
      <c r="AM776" s="672"/>
      <c r="AN776" s="672"/>
      <c r="AO776" s="672"/>
      <c r="AP776" s="672"/>
      <c r="AQ776" s="672"/>
      <c r="AR776" s="672"/>
      <c r="AS776" s="672"/>
      <c r="AT776" s="672"/>
      <c r="AU776" s="672">
        <f>AU777+AU778+AU780+AU781</f>
        <v>765849.53207999945</v>
      </c>
      <c r="AV776" s="672">
        <f>AW776+AX776+AY776+AZ776</f>
        <v>17599458.7425</v>
      </c>
      <c r="AW776" s="672">
        <f t="shared" ref="AW776:BH776" si="1846">AW777+AW778+AW780+AW781</f>
        <v>3936232.3621099996</v>
      </c>
      <c r="AX776" s="672">
        <f t="shared" si="1846"/>
        <v>10680100.175919998</v>
      </c>
      <c r="AY776" s="672">
        <f t="shared" si="1846"/>
        <v>1366232.2734699999</v>
      </c>
      <c r="AZ776" s="672">
        <f t="shared" si="1846"/>
        <v>1616893.9309999999</v>
      </c>
      <c r="BA776" s="672" t="e">
        <f t="shared" si="1846"/>
        <v>#REF!</v>
      </c>
      <c r="BB776" s="672" t="e">
        <f t="shared" si="1846"/>
        <v>#REF!</v>
      </c>
      <c r="BC776" s="672" t="e">
        <f t="shared" si="1846"/>
        <v>#REF!</v>
      </c>
      <c r="BD776" s="672" t="e">
        <f t="shared" si="1846"/>
        <v>#REF!</v>
      </c>
      <c r="BE776" s="672" t="e">
        <f t="shared" si="1846"/>
        <v>#REF!</v>
      </c>
      <c r="BF776" s="672" t="e">
        <f t="shared" si="1846"/>
        <v>#REF!</v>
      </c>
      <c r="BG776" s="672">
        <f t="shared" si="1846"/>
        <v>1368632.2734699999</v>
      </c>
      <c r="BH776" s="672" t="e">
        <f t="shared" si="1846"/>
        <v>#REF!</v>
      </c>
      <c r="BI776" s="672">
        <f>BJ776+BK776+BL776+BM776</f>
        <v>17182822.876229998</v>
      </c>
      <c r="BJ776" s="672">
        <f>BJ777+BJ778+BJ780+BJ781</f>
        <v>5696200.75985</v>
      </c>
      <c r="BK776" s="672">
        <f>BK777+BK778+BK780+BK781</f>
        <v>9089718.5832999982</v>
      </c>
      <c r="BL776" s="672">
        <f>BL777+BL778+BL780+BL781</f>
        <v>1343791.8204499998</v>
      </c>
      <c r="BM776" s="672">
        <f>BM777+BM778+BM780+BM781</f>
        <v>1053111.71263</v>
      </c>
      <c r="BN776" s="672">
        <f>BN777+BN778+BN780+BN781</f>
        <v>-14009.934000000358</v>
      </c>
      <c r="BO776" s="672">
        <f>BP776+BQ776+BR776+BS776</f>
        <v>17168812.942229997</v>
      </c>
      <c r="BP776" s="672">
        <f>BP777+BP778+BP780+BP781</f>
        <v>5696200.75985</v>
      </c>
      <c r="BQ776" s="672">
        <f>BQ777+BQ778+BQ780+BQ781</f>
        <v>9089718.5832999982</v>
      </c>
      <c r="BR776" s="672">
        <f>BR777+BR778+BR780+BR781</f>
        <v>1329781.8864499999</v>
      </c>
      <c r="BS776" s="672">
        <f>BS777+BS778+BS780+BS781</f>
        <v>1053111.71263</v>
      </c>
      <c r="BT776" s="672">
        <f t="shared" si="1737"/>
        <v>1343791.8204499998</v>
      </c>
      <c r="BU776" s="672" t="e">
        <f>BU777</f>
        <v>#REF!</v>
      </c>
      <c r="BV776" s="672" t="e">
        <f>BW776+BX776+BY776+BZ776</f>
        <v>#REF!</v>
      </c>
      <c r="BW776" s="672">
        <f>BW777+BW778+BW780+BW781</f>
        <v>2304943.4885999998</v>
      </c>
      <c r="BX776" s="672">
        <f>BX777+BX778+BX780+BX781</f>
        <v>6464365.2821499994</v>
      </c>
      <c r="BY776" s="672">
        <f>BY777+BY778+BY780+BY781</f>
        <v>1306746.9246499999</v>
      </c>
      <c r="BZ776" s="672" t="e">
        <f>BZ777+BZ778+BZ780+BZ781</f>
        <v>#REF!</v>
      </c>
      <c r="CA776" s="672" t="e">
        <f>CB776+CC776+CD776</f>
        <v>#REF!</v>
      </c>
      <c r="CB776" s="672" t="e">
        <f>CB777+CB778+CB780+CB781</f>
        <v>#REF!</v>
      </c>
      <c r="CC776" s="672" t="e">
        <f>CC775+CC712+CC284+CC311</f>
        <v>#REF!</v>
      </c>
      <c r="CD776" s="672" t="e">
        <f>CD775+CD712+CD284+CD311</f>
        <v>#REF!</v>
      </c>
      <c r="CE776" s="672">
        <f>CF776+CG776+CH776+CI776</f>
        <v>22342376.130671382</v>
      </c>
      <c r="CF776" s="672">
        <f>CF777+CF778+CF780+CF781</f>
        <v>5203561.4409999996</v>
      </c>
      <c r="CG776" s="672">
        <f>CG777+CG778+CG780+CG781</f>
        <v>14742067.765021382</v>
      </c>
      <c r="CH776" s="672">
        <f>CH777+CH778+CH780+CH781</f>
        <v>1306746.9246499999</v>
      </c>
      <c r="CI776" s="672">
        <f>CI777+CI778+CI780+CI781</f>
        <v>1090000</v>
      </c>
      <c r="CJ776" s="672">
        <f>CJ777+CJ778+CJ780+CJ781</f>
        <v>0</v>
      </c>
      <c r="CK776" s="672">
        <f>CL776+CM776+CN776+CO776</f>
        <v>22342376.130671382</v>
      </c>
      <c r="CL776" s="672">
        <f>CL777+CL778+CL780+CL781</f>
        <v>5203561.4409999996</v>
      </c>
      <c r="CM776" s="672">
        <f>CM777+CM778+CM780+CM781</f>
        <v>14742067.765021382</v>
      </c>
      <c r="CN776" s="672">
        <f>CN777+CN778+CN780+CN781</f>
        <v>1306746.9246499999</v>
      </c>
      <c r="CO776" s="672">
        <f>CO777+CO778+CO780+CO781</f>
        <v>1090000</v>
      </c>
    </row>
    <row r="777" spans="1:93" s="52" customFormat="1" ht="48.75" customHeight="1" x14ac:dyDescent="0.25">
      <c r="B777" s="868" t="s">
        <v>264</v>
      </c>
      <c r="C777" s="868"/>
      <c r="D777" s="182">
        <f>E777+F777+G777+H777</f>
        <v>9787574.7251099981</v>
      </c>
      <c r="E777" s="182">
        <f>E775+E713+E309+E320</f>
        <v>2893363.90619</v>
      </c>
      <c r="F777" s="182">
        <f>F775+F713+F309+F320</f>
        <v>4291679.9795199996</v>
      </c>
      <c r="G777" s="182">
        <f>G775+G713+G309+G320</f>
        <v>1368632.2734699999</v>
      </c>
      <c r="H777" s="182">
        <f>H775+H713+H309+H320</f>
        <v>1233898.5659299998</v>
      </c>
      <c r="I777" s="182">
        <f t="shared" ref="I777:I781" si="1847">K777+M777+O777</f>
        <v>325008.27682999999</v>
      </c>
      <c r="J777" s="574">
        <f t="shared" ref="J777:J781" si="1848">I777/D777</f>
        <v>3.3206211544540454E-2</v>
      </c>
      <c r="K777" s="182">
        <f>K775+K713+K309+K320</f>
        <v>22978.980250000001</v>
      </c>
      <c r="L777" s="574">
        <f t="shared" ref="L777:L781" si="1849">K777/E777</f>
        <v>7.9419599452523991E-3</v>
      </c>
      <c r="M777" s="182">
        <f>M775+M713+M309+M320</f>
        <v>73614.632289999994</v>
      </c>
      <c r="N777" s="574">
        <f t="shared" ref="N777:N780" si="1850">M777/F777</f>
        <v>1.7152870820119581E-2</v>
      </c>
      <c r="O777" s="182">
        <f>O775+O713+O309+O320</f>
        <v>228414.66428999996</v>
      </c>
      <c r="P777" s="574">
        <f t="shared" ref="P777" si="1851">O777/G777</f>
        <v>0.16689264802362325</v>
      </c>
      <c r="Q777" s="182">
        <f>Q775+Q713+Q309+Q320</f>
        <v>17007.811989999998</v>
      </c>
      <c r="R777" s="574">
        <f>Q777/H777</f>
        <v>1.3783800759328273E-2</v>
      </c>
      <c r="S777" s="182">
        <f t="shared" ref="S777:S781" si="1852">U777+W777+Y777+AA777</f>
        <v>193994.70848999996</v>
      </c>
      <c r="T777" s="798">
        <f t="shared" ref="T777:T781" si="1853">S777/D777</f>
        <v>1.9820508546648134E-2</v>
      </c>
      <c r="U777" s="182">
        <f>U775+U713+U309+U320</f>
        <v>32820.651680000003</v>
      </c>
      <c r="V777" s="669"/>
      <c r="W777" s="182">
        <f>W775+W713+W309+W320</f>
        <v>45362.833879999998</v>
      </c>
      <c r="X777" s="574">
        <f t="shared" ref="X777:X780" si="1854">W777/F777</f>
        <v>1.0569947921669961E-2</v>
      </c>
      <c r="Y777" s="182">
        <f>Y775+Y713+Y309+Y320</f>
        <v>98803.410939999972</v>
      </c>
      <c r="Z777" s="669"/>
      <c r="AA777" s="182">
        <f>AA775+AA713+AA309+AA320</f>
        <v>17007.811989999998</v>
      </c>
      <c r="AB777" s="574">
        <f t="shared" si="1845"/>
        <v>1.3783800759328273E-2</v>
      </c>
      <c r="AC777" s="182">
        <f t="shared" ref="AC777:AC781" si="1855">AE777+AG777+AI777+AK777</f>
        <v>6553822.7250099992</v>
      </c>
      <c r="AD777" s="574">
        <f t="shared" ref="AD777:AD781" si="1856">AC777/D777</f>
        <v>0.66960640496528556</v>
      </c>
      <c r="AE777" s="182">
        <f>AE775+AE713+AE309+AE320</f>
        <v>1871600.21071</v>
      </c>
      <c r="AF777" s="574">
        <f t="shared" si="1817"/>
        <v>0.64685959713050234</v>
      </c>
      <c r="AG777" s="182">
        <f>AG775+AG713+AG309+AG320</f>
        <v>2394415.62549</v>
      </c>
      <c r="AH777" s="574">
        <f t="shared" si="1712"/>
        <v>0.55792035681043539</v>
      </c>
      <c r="AI777" s="182">
        <f>AI775+AI713+AI309+AI320</f>
        <v>1066389.83764</v>
      </c>
      <c r="AJ777" s="669"/>
      <c r="AK777" s="182">
        <f>AK775+AK713+AK309+AK320</f>
        <v>1221417.0511699996</v>
      </c>
      <c r="AL777" s="574">
        <f>AK777/H777</f>
        <v>0.98988448880269775</v>
      </c>
      <c r="AM777" s="669"/>
      <c r="AN777" s="669"/>
      <c r="AO777" s="669"/>
      <c r="AP777" s="669"/>
      <c r="AQ777" s="669"/>
      <c r="AR777" s="669"/>
      <c r="AS777" s="669"/>
      <c r="AT777" s="669"/>
      <c r="AU777" s="669">
        <f>AU775+AU713+AU309+AU320</f>
        <v>765849.51738999889</v>
      </c>
      <c r="AV777" s="669">
        <f>AW777+AX777+AY777+AZ777</f>
        <v>10553424.242499998</v>
      </c>
      <c r="AW777" s="669">
        <f>AW775+AW713+AW309+AW320</f>
        <v>3458650.2807199997</v>
      </c>
      <c r="AX777" s="669">
        <f>AX775+AX713+AX309+AX320</f>
        <v>4311953.7211099993</v>
      </c>
      <c r="AY777" s="669">
        <f>AY775+AY713+AY309+AY320</f>
        <v>1366232.2734699999</v>
      </c>
      <c r="AZ777" s="669">
        <f>AZ775+AZ713+AZ309+AZ320</f>
        <v>1416587.9671999998</v>
      </c>
      <c r="BA777" s="669" t="e">
        <f>BB777+BC777+BD777</f>
        <v>#REF!</v>
      </c>
      <c r="BB777" s="669" t="e">
        <f>BB309+BB713+BB719</f>
        <v>#REF!</v>
      </c>
      <c r="BC777" s="669" t="e">
        <f>BC309+BC713+BC719</f>
        <v>#REF!</v>
      </c>
      <c r="BD777" s="669" t="e">
        <f>BD309+BD713+BD719</f>
        <v>#REF!</v>
      </c>
      <c r="BE777" s="669" t="e">
        <f t="shared" si="1733"/>
        <v>#REF!</v>
      </c>
      <c r="BF777" s="669" t="e">
        <f>BF309+BF713+BF719</f>
        <v>#REF!</v>
      </c>
      <c r="BG777" s="669">
        <f>G777</f>
        <v>1368632.2734699999</v>
      </c>
      <c r="BH777" s="669" t="e">
        <f>BH309+BH713+BH719</f>
        <v>#REF!</v>
      </c>
      <c r="BI777" s="669">
        <f>BJ777+BK777+BL777+BM777</f>
        <v>10734317.27623</v>
      </c>
      <c r="BJ777" s="669">
        <f>BJ775+BJ713+BJ309+BJ320</f>
        <v>3304159.2475299998</v>
      </c>
      <c r="BK777" s="669">
        <f>BK775+BK713+BK309+BK320</f>
        <v>5033254.4956199992</v>
      </c>
      <c r="BL777" s="669">
        <f>BL775+BL713+BL309+BL320</f>
        <v>1343791.8204499998</v>
      </c>
      <c r="BM777" s="669">
        <f>BM775+BM713+BM309+BM320</f>
        <v>1053111.71263</v>
      </c>
      <c r="BN777" s="669">
        <f>BN775+BN713+BN309+BN320</f>
        <v>-14009.934000000358</v>
      </c>
      <c r="BO777" s="669">
        <f>BP777+BQ777+BR777+BS777</f>
        <v>10720307.34223</v>
      </c>
      <c r="BP777" s="669">
        <f>BP775+BP713+BP309+BP320</f>
        <v>3304159.2475299998</v>
      </c>
      <c r="BQ777" s="669">
        <f>BQ775+BQ713+BQ309+BQ320</f>
        <v>5033254.4956199992</v>
      </c>
      <c r="BR777" s="669">
        <f>BR775+BR713+BR309+BR320</f>
        <v>1329781.8864499999</v>
      </c>
      <c r="BS777" s="669">
        <f>BS775+BS713+BS309+BS320</f>
        <v>1053111.71263</v>
      </c>
      <c r="BT777" s="669">
        <f t="shared" si="1737"/>
        <v>1343791.8204499998</v>
      </c>
      <c r="BU777" s="669" t="e">
        <f>BU309+BU713+BU719</f>
        <v>#REF!</v>
      </c>
      <c r="BV777" s="669" t="e">
        <f>BW777+BX777+BY777+BZ777</f>
        <v>#REF!</v>
      </c>
      <c r="BW777" s="669">
        <f>BW775+BW713+BW309</f>
        <v>2304943.4885999998</v>
      </c>
      <c r="BX777" s="669">
        <f>BX775+BX713+BX309</f>
        <v>6464365.2821499994</v>
      </c>
      <c r="BY777" s="669">
        <f>BY775+BY713+BY309</f>
        <v>1306746.9246499999</v>
      </c>
      <c r="BZ777" s="669" t="e">
        <f>BZ775+BZ713+BZ309</f>
        <v>#REF!</v>
      </c>
      <c r="CA777" s="669" t="e">
        <f>CB777+CC777+CD777</f>
        <v>#REF!</v>
      </c>
      <c r="CB777" s="669" t="e">
        <f>CB309+CB713+CB719</f>
        <v>#REF!</v>
      </c>
      <c r="CC777" s="669" t="e">
        <f>CC309+CC713+CC719</f>
        <v>#REF!</v>
      </c>
      <c r="CD777" s="669" t="e">
        <f>CD309+CD713+CD719</f>
        <v>#REF!</v>
      </c>
      <c r="CE777" s="669">
        <f>CF777+CG777+CH777+CI777</f>
        <v>15306252.930671381</v>
      </c>
      <c r="CF777" s="669">
        <f>CF775+CF713+CF309+CF320</f>
        <v>3484155.7309999997</v>
      </c>
      <c r="CG777" s="669">
        <f>CG775+CG713+CG309+CG320</f>
        <v>9425350.2750213817</v>
      </c>
      <c r="CH777" s="669">
        <f>CH775+CH713+CH309+CH320</f>
        <v>1306746.9246499999</v>
      </c>
      <c r="CI777" s="669">
        <f>CI775+CI713+CI309+CI320</f>
        <v>1090000</v>
      </c>
      <c r="CJ777" s="669">
        <f>CJ775+CJ713+CJ309+CJ320</f>
        <v>0</v>
      </c>
      <c r="CK777" s="669">
        <f>CL777+CM777+CN777+CO777</f>
        <v>15306252.930671381</v>
      </c>
      <c r="CL777" s="669">
        <f>CL775+CL713+CL309+CL320</f>
        <v>3484155.7309999997</v>
      </c>
      <c r="CM777" s="669">
        <f>CM775+CM713+CM309+CM320</f>
        <v>9425350.2750213817</v>
      </c>
      <c r="CN777" s="669">
        <f>CN775+CN713+CN309+CN320</f>
        <v>1306746.9246499999</v>
      </c>
      <c r="CO777" s="669">
        <f>CO775+CO713+CO309+CO320</f>
        <v>1090000</v>
      </c>
    </row>
    <row r="778" spans="1:93" s="25" customFormat="1" ht="41.25" customHeight="1" x14ac:dyDescent="0.25">
      <c r="B778" s="869" t="s">
        <v>265</v>
      </c>
      <c r="C778" s="869"/>
      <c r="D778" s="183">
        <f t="shared" ref="D778:D781" si="1857">E778+F778+G778+H778</f>
        <v>1847940.5</v>
      </c>
      <c r="E778" s="183">
        <f>E307+E322</f>
        <v>331770.44519</v>
      </c>
      <c r="F778" s="183">
        <f>F307+F322</f>
        <v>1516170.0548099999</v>
      </c>
      <c r="G778" s="183">
        <f>G307+G322</f>
        <v>0</v>
      </c>
      <c r="H778" s="183">
        <f>H307+H322</f>
        <v>0</v>
      </c>
      <c r="I778" s="192">
        <f t="shared" si="1847"/>
        <v>28826.265649999998</v>
      </c>
      <c r="J778" s="599">
        <f t="shared" si="1848"/>
        <v>1.5599130843227905E-2</v>
      </c>
      <c r="K778" s="192">
        <f>K307+K322</f>
        <v>4971.7725</v>
      </c>
      <c r="L778" s="599">
        <f t="shared" si="1849"/>
        <v>1.4985579855230143E-2</v>
      </c>
      <c r="M778" s="192">
        <f>M307+M322</f>
        <v>23854.493149999998</v>
      </c>
      <c r="N778" s="599">
        <f t="shared" si="1850"/>
        <v>1.5733388925815016E-2</v>
      </c>
      <c r="O778" s="192">
        <f>O307+O322</f>
        <v>0</v>
      </c>
      <c r="P778" s="599">
        <v>0</v>
      </c>
      <c r="Q778" s="192">
        <f>Q307+Q322</f>
        <v>0</v>
      </c>
      <c r="R778" s="116"/>
      <c r="S778" s="192">
        <f t="shared" si="1852"/>
        <v>7102.5321400000003</v>
      </c>
      <c r="T778" s="687">
        <f t="shared" si="1853"/>
        <v>3.84348529619866E-3</v>
      </c>
      <c r="U778" s="192">
        <f>U307+U322</f>
        <v>7102.5321400000003</v>
      </c>
      <c r="V778" s="116"/>
      <c r="W778" s="192">
        <f>W307+W322</f>
        <v>0</v>
      </c>
      <c r="X778" s="599">
        <f t="shared" si="1854"/>
        <v>0</v>
      </c>
      <c r="Y778" s="192">
        <f>Y307+Y322</f>
        <v>0</v>
      </c>
      <c r="Z778" s="116"/>
      <c r="AA778" s="192">
        <f>AA307+AA322</f>
        <v>0</v>
      </c>
      <c r="AB778" s="116"/>
      <c r="AC778" s="192">
        <f t="shared" si="1855"/>
        <v>1847940.44784</v>
      </c>
      <c r="AD778" s="599">
        <f t="shared" si="1856"/>
        <v>0.99999997177398303</v>
      </c>
      <c r="AE778" s="192">
        <f>AE307+AE322</f>
        <v>331770.39303000004</v>
      </c>
      <c r="AF778" s="599">
        <f t="shared" si="1817"/>
        <v>0.99999984278286169</v>
      </c>
      <c r="AG778" s="192">
        <f>AG307+AG322</f>
        <v>1516170.0548099999</v>
      </c>
      <c r="AH778" s="599">
        <f t="shared" si="1712"/>
        <v>1</v>
      </c>
      <c r="AI778" s="192">
        <f>AI307+AI322</f>
        <v>0</v>
      </c>
      <c r="AJ778" s="116"/>
      <c r="AK778" s="192">
        <f>AK307+AK322</f>
        <v>0</v>
      </c>
      <c r="AL778" s="602"/>
      <c r="AM778" s="116"/>
      <c r="AN778" s="116"/>
      <c r="AO778" s="116"/>
      <c r="AP778" s="116"/>
      <c r="AQ778" s="116"/>
      <c r="AR778" s="116"/>
      <c r="AS778" s="116"/>
      <c r="AT778" s="116"/>
      <c r="AU778" s="116">
        <f>AU307</f>
        <v>0</v>
      </c>
      <c r="AV778" s="116">
        <f t="shared" ref="AV778:AV781" si="1858">AW778+AX778+AY778+AZ778</f>
        <v>1847940.5</v>
      </c>
      <c r="AW778" s="116">
        <f>AW307+AW322</f>
        <v>331770.44519</v>
      </c>
      <c r="AX778" s="116">
        <f>AX307+AX322</f>
        <v>1516170.0548099999</v>
      </c>
      <c r="AY778" s="116">
        <f>AY307+AY322</f>
        <v>0</v>
      </c>
      <c r="AZ778" s="116">
        <f>AZ307+AZ322</f>
        <v>0</v>
      </c>
      <c r="BA778" s="116" t="e">
        <f>BB778+BC778+BD778</f>
        <v>#REF!</v>
      </c>
      <c r="BB778" s="116" t="e">
        <f>BB714+BB307+BB311</f>
        <v>#REF!</v>
      </c>
      <c r="BC778" s="116" t="e">
        <f>BC714+BC307</f>
        <v>#REF!</v>
      </c>
      <c r="BD778" s="116" t="e">
        <f>BD714+BD307</f>
        <v>#REF!</v>
      </c>
      <c r="BE778" s="116" t="e">
        <f t="shared" si="1733"/>
        <v>#REF!</v>
      </c>
      <c r="BF778" s="116" t="e">
        <f>BF714+BF307+BF311</f>
        <v>#REF!</v>
      </c>
      <c r="BG778" s="116">
        <f>G778</f>
        <v>0</v>
      </c>
      <c r="BH778" s="116">
        <f>H778</f>
        <v>0</v>
      </c>
      <c r="BI778" s="116">
        <f t="shared" ref="BI778:BI781" si="1859">BJ778+BK778+BL778+BM778</f>
        <v>4931899.5999999996</v>
      </c>
      <c r="BJ778" s="116">
        <f>BJ307+BJ322</f>
        <v>2092041.51232</v>
      </c>
      <c r="BK778" s="116">
        <f>BK307+BK322</f>
        <v>2839858.0876799999</v>
      </c>
      <c r="BL778" s="116">
        <f>BL307+BL322</f>
        <v>0</v>
      </c>
      <c r="BM778" s="116">
        <f>BM307+BM322</f>
        <v>0</v>
      </c>
      <c r="BN778" s="116">
        <f>BN307</f>
        <v>0</v>
      </c>
      <c r="BO778" s="116">
        <f t="shared" ref="BO778:BO781" si="1860">BP778+BQ778+BR778+BS778</f>
        <v>4931899.5999999996</v>
      </c>
      <c r="BP778" s="116">
        <f>BP307+BP322</f>
        <v>2092041.51232</v>
      </c>
      <c r="BQ778" s="116">
        <f>BQ307+BQ322</f>
        <v>2839858.0876799999</v>
      </c>
      <c r="BR778" s="116">
        <f>BR307+BR322</f>
        <v>0</v>
      </c>
      <c r="BS778" s="116">
        <f>BS307+BS322</f>
        <v>0</v>
      </c>
      <c r="BT778" s="116">
        <f t="shared" si="1737"/>
        <v>0</v>
      </c>
      <c r="BU778" s="116">
        <f t="shared" si="1738"/>
        <v>0</v>
      </c>
      <c r="BV778" s="116">
        <f t="shared" ref="BV778:BV781" si="1861">BW778+BX778+BY778+BZ778</f>
        <v>0</v>
      </c>
      <c r="BW778" s="116">
        <f>BW307+BW322</f>
        <v>0</v>
      </c>
      <c r="BX778" s="116">
        <f>BX307+BX322</f>
        <v>0</v>
      </c>
      <c r="BY778" s="116">
        <f>BY307+BY322</f>
        <v>0</v>
      </c>
      <c r="BZ778" s="116">
        <f>BZ307+BZ322</f>
        <v>0</v>
      </c>
      <c r="CA778" s="116" t="e">
        <f>CB778+CC778+CD778</f>
        <v>#REF!</v>
      </c>
      <c r="CB778" s="116" t="e">
        <f>CB714+CB307+CB311</f>
        <v>#REF!</v>
      </c>
      <c r="CC778" s="116" t="e">
        <f>CC714+CC307</f>
        <v>#REF!</v>
      </c>
      <c r="CD778" s="116" t="e">
        <f>CD714+CD307</f>
        <v>#REF!</v>
      </c>
      <c r="CE778" s="116">
        <f>CF778+CG778+CH778+CI778</f>
        <v>7036123.2000000002</v>
      </c>
      <c r="CF778" s="116">
        <f>CF307+CF322</f>
        <v>1719405.71</v>
      </c>
      <c r="CG778" s="116">
        <f>CG307+CG322</f>
        <v>5316717.49</v>
      </c>
      <c r="CH778" s="116">
        <f>CH307+CH322</f>
        <v>0</v>
      </c>
      <c r="CI778" s="116">
        <f>CI307+CI322</f>
        <v>0</v>
      </c>
      <c r="CJ778" s="116">
        <f>CJ307</f>
        <v>0</v>
      </c>
      <c r="CK778" s="116">
        <f t="shared" ref="CK778:CK781" si="1862">CL778+CM778+CN778+CO778</f>
        <v>7036123.2000000002</v>
      </c>
      <c r="CL778" s="116">
        <f>CL307+CL322</f>
        <v>1719405.71</v>
      </c>
      <c r="CM778" s="116">
        <f>CM307+CM322</f>
        <v>5316717.49</v>
      </c>
      <c r="CN778" s="116">
        <f>CN307+CN322</f>
        <v>0</v>
      </c>
      <c r="CO778" s="116">
        <f>CO307+CO322</f>
        <v>0</v>
      </c>
    </row>
    <row r="779" spans="1:93" s="25" customFormat="1" ht="41.25" customHeight="1" x14ac:dyDescent="0.25">
      <c r="B779" s="883" t="s">
        <v>479</v>
      </c>
      <c r="C779" s="884"/>
      <c r="D779" s="183"/>
      <c r="E779" s="183"/>
      <c r="F779" s="183"/>
      <c r="G779" s="183"/>
      <c r="H779" s="183"/>
      <c r="I779" s="192"/>
      <c r="J779" s="599"/>
      <c r="K779" s="192"/>
      <c r="L779" s="599"/>
      <c r="M779" s="192"/>
      <c r="N779" s="599"/>
      <c r="O779" s="192"/>
      <c r="P779" s="599"/>
      <c r="Q779" s="192"/>
      <c r="R779" s="116"/>
      <c r="S779" s="192">
        <f>W779</f>
        <v>36219.215320000003</v>
      </c>
      <c r="T779" s="687">
        <v>0</v>
      </c>
      <c r="U779" s="192"/>
      <c r="V779" s="116"/>
      <c r="W779" s="192">
        <f>W308</f>
        <v>36219.215320000003</v>
      </c>
      <c r="X779" s="599">
        <v>0</v>
      </c>
      <c r="Y779" s="192"/>
      <c r="Z779" s="116"/>
      <c r="AA779" s="192"/>
      <c r="AB779" s="116"/>
      <c r="AC779" s="192"/>
      <c r="AD779" s="599"/>
      <c r="AE779" s="192"/>
      <c r="AF779" s="599"/>
      <c r="AG779" s="192"/>
      <c r="AH779" s="599"/>
      <c r="AI779" s="192"/>
      <c r="AJ779" s="116"/>
      <c r="AK779" s="192"/>
      <c r="AL779" s="602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16"/>
      <c r="AY779" s="116"/>
      <c r="AZ779" s="116"/>
      <c r="BA779" s="116"/>
      <c r="BB779" s="116"/>
      <c r="BC779" s="116"/>
      <c r="BD779" s="116"/>
      <c r="BE779" s="116"/>
      <c r="BF779" s="116"/>
      <c r="BG779" s="116"/>
      <c r="BH779" s="116"/>
      <c r="BI779" s="116"/>
      <c r="BJ779" s="116"/>
      <c r="BK779" s="116"/>
      <c r="BL779" s="116"/>
      <c r="BM779" s="116"/>
      <c r="BN779" s="116"/>
      <c r="BO779" s="116"/>
      <c r="BP779" s="116"/>
      <c r="BQ779" s="116"/>
      <c r="BR779" s="116"/>
      <c r="BS779" s="116"/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</row>
    <row r="780" spans="1:93" s="201" customFormat="1" ht="52.5" customHeight="1" x14ac:dyDescent="0.25">
      <c r="B780" s="866" t="s">
        <v>267</v>
      </c>
      <c r="C780" s="866"/>
      <c r="D780" s="248">
        <f t="shared" si="1857"/>
        <v>4851976.3853099998</v>
      </c>
      <c r="E780" s="248">
        <f>E324</f>
        <v>0</v>
      </c>
      <c r="F780" s="248">
        <f>F324</f>
        <v>4851976.3853099998</v>
      </c>
      <c r="G780" s="248">
        <f>G324</f>
        <v>0</v>
      </c>
      <c r="H780" s="248">
        <f>H324</f>
        <v>0</v>
      </c>
      <c r="I780" s="480">
        <f t="shared" si="1847"/>
        <v>0</v>
      </c>
      <c r="J780" s="576">
        <f t="shared" si="1848"/>
        <v>0</v>
      </c>
      <c r="K780" s="480">
        <f>K324</f>
        <v>0</v>
      </c>
      <c r="L780" s="576">
        <v>0</v>
      </c>
      <c r="M780" s="480">
        <f>M324</f>
        <v>0</v>
      </c>
      <c r="N780" s="576">
        <f t="shared" si="1850"/>
        <v>0</v>
      </c>
      <c r="O780" s="480">
        <f>O324</f>
        <v>0</v>
      </c>
      <c r="P780" s="576">
        <v>0</v>
      </c>
      <c r="Q780" s="480">
        <f>Q324</f>
        <v>0</v>
      </c>
      <c r="R780" s="202"/>
      <c r="S780" s="480">
        <f t="shared" si="1852"/>
        <v>813061.36614000006</v>
      </c>
      <c r="T780" s="802">
        <f t="shared" si="1853"/>
        <v>0.16757323234335</v>
      </c>
      <c r="U780" s="480">
        <f>U324</f>
        <v>0</v>
      </c>
      <c r="V780" s="202"/>
      <c r="W780" s="480">
        <f>W324</f>
        <v>813061.36614000006</v>
      </c>
      <c r="X780" s="576">
        <f t="shared" si="1854"/>
        <v>0.16757323234335</v>
      </c>
      <c r="Y780" s="480">
        <f>Y324</f>
        <v>0</v>
      </c>
      <c r="Z780" s="202"/>
      <c r="AA780" s="480">
        <f>AA324</f>
        <v>0</v>
      </c>
      <c r="AB780" s="202"/>
      <c r="AC780" s="480">
        <f t="shared" si="1855"/>
        <v>1527230.0569999998</v>
      </c>
      <c r="AD780" s="576">
        <f t="shared" si="1856"/>
        <v>0.31476452804343624</v>
      </c>
      <c r="AE780" s="480">
        <f>AE324</f>
        <v>0</v>
      </c>
      <c r="AF780" s="576"/>
      <c r="AG780" s="480">
        <f>AG324</f>
        <v>1527230.0569999998</v>
      </c>
      <c r="AH780" s="576">
        <f t="shared" si="1712"/>
        <v>0.31476452804343624</v>
      </c>
      <c r="AI780" s="480">
        <f>AI324</f>
        <v>0</v>
      </c>
      <c r="AJ780" s="202"/>
      <c r="AK780" s="480">
        <f>AK324</f>
        <v>0</v>
      </c>
      <c r="AL780" s="621"/>
      <c r="AM780" s="202"/>
      <c r="AN780" s="202"/>
      <c r="AO780" s="202"/>
      <c r="AP780" s="202"/>
      <c r="AQ780" s="202"/>
      <c r="AR780" s="202"/>
      <c r="AS780" s="202"/>
      <c r="AT780" s="202"/>
      <c r="AU780" s="202">
        <f>AU715</f>
        <v>1.469000056385994E-2</v>
      </c>
      <c r="AV780" s="202">
        <f t="shared" si="1858"/>
        <v>4851976.4000000004</v>
      </c>
      <c r="AW780" s="202">
        <f t="shared" ref="AW780:BH780" si="1863">AW324</f>
        <v>0</v>
      </c>
      <c r="AX780" s="202">
        <f t="shared" si="1863"/>
        <v>4851976.4000000004</v>
      </c>
      <c r="AY780" s="202">
        <f t="shared" si="1863"/>
        <v>0</v>
      </c>
      <c r="AZ780" s="202">
        <f t="shared" si="1863"/>
        <v>0</v>
      </c>
      <c r="BA780" s="202">
        <f t="shared" si="1863"/>
        <v>0</v>
      </c>
      <c r="BB780" s="202">
        <f t="shared" si="1863"/>
        <v>0</v>
      </c>
      <c r="BC780" s="202">
        <f t="shared" si="1863"/>
        <v>0</v>
      </c>
      <c r="BD780" s="202">
        <f t="shared" si="1863"/>
        <v>0</v>
      </c>
      <c r="BE780" s="202">
        <f t="shared" si="1863"/>
        <v>0</v>
      </c>
      <c r="BF780" s="202">
        <f t="shared" si="1863"/>
        <v>0</v>
      </c>
      <c r="BG780" s="202">
        <f t="shared" si="1863"/>
        <v>0</v>
      </c>
      <c r="BH780" s="202">
        <f t="shared" si="1863"/>
        <v>0</v>
      </c>
      <c r="BI780" s="202">
        <f t="shared" si="1859"/>
        <v>1216606</v>
      </c>
      <c r="BJ780" s="202">
        <f>BJ324</f>
        <v>0</v>
      </c>
      <c r="BK780" s="202">
        <f>BK324</f>
        <v>1216606</v>
      </c>
      <c r="BL780" s="202">
        <f>BL324</f>
        <v>0</v>
      </c>
      <c r="BM780" s="202">
        <f>BM324</f>
        <v>0</v>
      </c>
      <c r="BN780" s="202">
        <f>BN715</f>
        <v>0</v>
      </c>
      <c r="BO780" s="202">
        <f t="shared" si="1860"/>
        <v>1216605.9999999998</v>
      </c>
      <c r="BP780" s="202">
        <f>BP324</f>
        <v>0</v>
      </c>
      <c r="BQ780" s="202">
        <f>BQ324</f>
        <v>1216605.9999999998</v>
      </c>
      <c r="BR780" s="202">
        <f>BR324</f>
        <v>0</v>
      </c>
      <c r="BS780" s="202">
        <f>BS324</f>
        <v>0</v>
      </c>
      <c r="BT780" s="202">
        <f t="shared" si="1737"/>
        <v>0</v>
      </c>
      <c r="BU780" s="202">
        <f t="shared" si="1738"/>
        <v>0</v>
      </c>
      <c r="BV780" s="202">
        <f t="shared" si="1861"/>
        <v>0</v>
      </c>
      <c r="BW780" s="202">
        <f>BW324</f>
        <v>0</v>
      </c>
      <c r="BX780" s="202">
        <f>BX324</f>
        <v>0</v>
      </c>
      <c r="BY780" s="202">
        <f>BY324</f>
        <v>0</v>
      </c>
      <c r="BZ780" s="202">
        <f>BZ324</f>
        <v>0</v>
      </c>
      <c r="CA780" s="202">
        <f t="shared" ref="CA780:CD781" si="1864">CA715</f>
        <v>0</v>
      </c>
      <c r="CB780" s="202">
        <f t="shared" si="1864"/>
        <v>0</v>
      </c>
      <c r="CC780" s="202">
        <f t="shared" si="1864"/>
        <v>0</v>
      </c>
      <c r="CD780" s="202">
        <f t="shared" si="1864"/>
        <v>0</v>
      </c>
      <c r="CE780" s="202">
        <f t="shared" ref="CE780" si="1865">CF780+CH780+CI780</f>
        <v>0</v>
      </c>
      <c r="CF780" s="202">
        <f>CF324</f>
        <v>0</v>
      </c>
      <c r="CG780" s="202">
        <f>CG324</f>
        <v>0</v>
      </c>
      <c r="CH780" s="202">
        <f>CH324</f>
        <v>0</v>
      </c>
      <c r="CI780" s="202">
        <f>CI324</f>
        <v>0</v>
      </c>
      <c r="CJ780" s="202">
        <f>CJ715</f>
        <v>0</v>
      </c>
      <c r="CK780" s="202">
        <f t="shared" si="1862"/>
        <v>0</v>
      </c>
      <c r="CL780" s="202">
        <f>CL324</f>
        <v>0</v>
      </c>
      <c r="CM780" s="202">
        <f>CM324</f>
        <v>0</v>
      </c>
      <c r="CN780" s="202">
        <f>CN324</f>
        <v>0</v>
      </c>
      <c r="CO780" s="202">
        <f>CO324</f>
        <v>0</v>
      </c>
    </row>
    <row r="781" spans="1:93" s="361" customFormat="1" ht="52.5" customHeight="1" x14ac:dyDescent="0.25">
      <c r="B781" s="876" t="s">
        <v>284</v>
      </c>
      <c r="C781" s="877"/>
      <c r="D781" s="791">
        <f t="shared" si="1857"/>
        <v>346117.6</v>
      </c>
      <c r="E781" s="791">
        <f>E705</f>
        <v>346117.6</v>
      </c>
      <c r="F781" s="791"/>
      <c r="G781" s="791">
        <f>G716</f>
        <v>0</v>
      </c>
      <c r="H781" s="791">
        <f>H716</f>
        <v>0</v>
      </c>
      <c r="I781" s="803">
        <f t="shared" si="1847"/>
        <v>0</v>
      </c>
      <c r="J781" s="796">
        <f t="shared" si="1848"/>
        <v>0</v>
      </c>
      <c r="K781" s="803">
        <f>K705</f>
        <v>0</v>
      </c>
      <c r="L781" s="796">
        <f t="shared" si="1849"/>
        <v>0</v>
      </c>
      <c r="M781" s="803"/>
      <c r="N781" s="796">
        <v>0</v>
      </c>
      <c r="O781" s="803">
        <f>O716</f>
        <v>0</v>
      </c>
      <c r="P781" s="796">
        <v>0</v>
      </c>
      <c r="Q781" s="803">
        <f>Q716</f>
        <v>0</v>
      </c>
      <c r="R781" s="360"/>
      <c r="S781" s="803">
        <f t="shared" si="1852"/>
        <v>0</v>
      </c>
      <c r="T781" s="797">
        <f t="shared" si="1853"/>
        <v>0</v>
      </c>
      <c r="U781" s="803">
        <f>U705</f>
        <v>0</v>
      </c>
      <c r="V781" s="360"/>
      <c r="W781" s="803"/>
      <c r="X781" s="796"/>
      <c r="Y781" s="803">
        <f>Y716</f>
        <v>0</v>
      </c>
      <c r="Z781" s="360"/>
      <c r="AA781" s="803">
        <f>AA716</f>
        <v>0</v>
      </c>
      <c r="AB781" s="360"/>
      <c r="AC781" s="803">
        <f t="shared" si="1855"/>
        <v>94091.44</v>
      </c>
      <c r="AD781" s="796">
        <f t="shared" si="1856"/>
        <v>0.27184818108065006</v>
      </c>
      <c r="AE781" s="803">
        <f>AE705</f>
        <v>94091.44</v>
      </c>
      <c r="AF781" s="796">
        <f t="shared" si="1817"/>
        <v>0.27184818108065006</v>
      </c>
      <c r="AG781" s="803"/>
      <c r="AH781" s="796"/>
      <c r="AI781" s="803">
        <f>AI716</f>
        <v>0</v>
      </c>
      <c r="AJ781" s="360"/>
      <c r="AK781" s="803">
        <f>AK716</f>
        <v>0</v>
      </c>
      <c r="AL781" s="622"/>
      <c r="AM781" s="360"/>
      <c r="AN781" s="360"/>
      <c r="AO781" s="360"/>
      <c r="AP781" s="360"/>
      <c r="AQ781" s="360"/>
      <c r="AR781" s="360"/>
      <c r="AS781" s="360"/>
      <c r="AT781" s="360"/>
      <c r="AU781" s="360">
        <f>AU716</f>
        <v>0</v>
      </c>
      <c r="AV781" s="360">
        <f t="shared" si="1858"/>
        <v>346117.6</v>
      </c>
      <c r="AW781" s="360">
        <f>AW705</f>
        <v>145811.63620000001</v>
      </c>
      <c r="AX781" s="360"/>
      <c r="AY781" s="360">
        <f t="shared" ref="AY781:BH781" si="1866">AY716</f>
        <v>0</v>
      </c>
      <c r="AZ781" s="360">
        <f t="shared" si="1866"/>
        <v>200305.96379999997</v>
      </c>
      <c r="BA781" s="360">
        <f t="shared" si="1866"/>
        <v>0</v>
      </c>
      <c r="BB781" s="360">
        <f t="shared" si="1866"/>
        <v>0</v>
      </c>
      <c r="BC781" s="360">
        <f t="shared" si="1866"/>
        <v>0</v>
      </c>
      <c r="BD781" s="360">
        <f t="shared" si="1866"/>
        <v>0</v>
      </c>
      <c r="BE781" s="360">
        <f t="shared" si="1866"/>
        <v>346117.6</v>
      </c>
      <c r="BF781" s="360">
        <f t="shared" si="1866"/>
        <v>346117.6</v>
      </c>
      <c r="BG781" s="360">
        <f t="shared" si="1866"/>
        <v>0</v>
      </c>
      <c r="BH781" s="360">
        <f t="shared" si="1866"/>
        <v>0</v>
      </c>
      <c r="BI781" s="360">
        <f t="shared" si="1859"/>
        <v>300000</v>
      </c>
      <c r="BJ781" s="360">
        <f>BJ705</f>
        <v>300000</v>
      </c>
      <c r="BK781" s="360"/>
      <c r="BL781" s="360">
        <f>BL716</f>
        <v>0</v>
      </c>
      <c r="BM781" s="360">
        <f>BM716</f>
        <v>0</v>
      </c>
      <c r="BN781" s="360">
        <f>BN716</f>
        <v>0</v>
      </c>
      <c r="BO781" s="360">
        <f t="shared" si="1860"/>
        <v>300000</v>
      </c>
      <c r="BP781" s="360">
        <f>BP705</f>
        <v>300000</v>
      </c>
      <c r="BQ781" s="360"/>
      <c r="BR781" s="360">
        <f>BR716</f>
        <v>0</v>
      </c>
      <c r="BS781" s="360">
        <f>BS716</f>
        <v>0</v>
      </c>
      <c r="BT781" s="360">
        <f>BT716</f>
        <v>0</v>
      </c>
      <c r="BU781" s="360">
        <f>BU716</f>
        <v>0</v>
      </c>
      <c r="BV781" s="360">
        <f t="shared" si="1861"/>
        <v>0</v>
      </c>
      <c r="BW781" s="360">
        <f>BW705</f>
        <v>0</v>
      </c>
      <c r="BX781" s="360"/>
      <c r="BY781" s="360">
        <f>BY716</f>
        <v>0</v>
      </c>
      <c r="BZ781" s="360">
        <f>BZ716</f>
        <v>0</v>
      </c>
      <c r="CA781" s="360">
        <f t="shared" si="1864"/>
        <v>0</v>
      </c>
      <c r="CB781" s="360">
        <f t="shared" si="1864"/>
        <v>0</v>
      </c>
      <c r="CC781" s="360">
        <f t="shared" si="1864"/>
        <v>0</v>
      </c>
      <c r="CD781" s="360">
        <f t="shared" si="1864"/>
        <v>0</v>
      </c>
      <c r="CE781" s="360">
        <f>CE716</f>
        <v>0</v>
      </c>
      <c r="CF781" s="360">
        <f>CF705</f>
        <v>0</v>
      </c>
      <c r="CG781" s="360"/>
      <c r="CH781" s="360">
        <f>CH716</f>
        <v>0</v>
      </c>
      <c r="CI781" s="360">
        <f>CI716</f>
        <v>0</v>
      </c>
      <c r="CJ781" s="360">
        <f>CJ716</f>
        <v>0</v>
      </c>
      <c r="CK781" s="360">
        <f t="shared" si="1862"/>
        <v>0</v>
      </c>
      <c r="CL781" s="360">
        <f>CL705</f>
        <v>0</v>
      </c>
      <c r="CM781" s="360"/>
      <c r="CN781" s="360">
        <f>CN716</f>
        <v>0</v>
      </c>
      <c r="CO781" s="360">
        <f>CO716</f>
        <v>0</v>
      </c>
    </row>
    <row r="782" spans="1:93" s="104" customFormat="1" ht="44.25" customHeight="1" x14ac:dyDescent="0.3">
      <c r="B782" s="820" t="s">
        <v>184</v>
      </c>
      <c r="C782" s="821"/>
      <c r="D782" s="821"/>
      <c r="E782" s="821"/>
      <c r="F782" s="821"/>
      <c r="G782" s="821"/>
      <c r="H782" s="821"/>
      <c r="I782" s="821"/>
      <c r="J782" s="821"/>
      <c r="K782" s="821"/>
      <c r="L782" s="821"/>
      <c r="M782" s="821"/>
      <c r="N782" s="821"/>
      <c r="O782" s="821"/>
      <c r="P782" s="821"/>
      <c r="Q782" s="821"/>
      <c r="R782" s="821"/>
      <c r="S782" s="821"/>
      <c r="T782" s="821"/>
      <c r="U782" s="821"/>
      <c r="V782" s="821"/>
      <c r="W782" s="821"/>
      <c r="X782" s="821"/>
      <c r="Y782" s="821"/>
      <c r="Z782" s="821"/>
      <c r="AA782" s="821"/>
      <c r="AB782" s="821"/>
      <c r="AC782" s="821"/>
      <c r="AD782" s="821"/>
      <c r="AE782" s="821"/>
      <c r="AF782" s="821"/>
      <c r="AG782" s="821"/>
      <c r="AH782" s="821"/>
      <c r="AI782" s="821"/>
      <c r="AJ782" s="821"/>
      <c r="AK782" s="821"/>
      <c r="AL782" s="821"/>
      <c r="AM782" s="821"/>
      <c r="AN782" s="821"/>
      <c r="AO782" s="821"/>
      <c r="AP782" s="821"/>
      <c r="AQ782" s="821"/>
      <c r="AR782" s="821"/>
      <c r="AS782" s="821"/>
      <c r="AT782" s="821"/>
      <c r="AU782" s="821"/>
      <c r="AV782" s="821"/>
      <c r="AW782" s="821"/>
      <c r="AX782" s="821"/>
      <c r="AY782" s="821"/>
      <c r="AZ782" s="821"/>
      <c r="BA782" s="821"/>
      <c r="BB782" s="821"/>
      <c r="BC782" s="821"/>
      <c r="BD782" s="821"/>
      <c r="BE782" s="821"/>
      <c r="BF782" s="821"/>
      <c r="BG782" s="821"/>
      <c r="BH782" s="821"/>
      <c r="BI782" s="821"/>
      <c r="BJ782" s="821"/>
      <c r="BK782" s="821"/>
      <c r="BL782" s="821"/>
      <c r="BM782" s="821"/>
      <c r="BN782" s="821"/>
      <c r="BO782" s="821"/>
      <c r="BP782" s="821"/>
      <c r="BQ782" s="821"/>
      <c r="BR782" s="821"/>
      <c r="BS782" s="821"/>
      <c r="BT782" s="821"/>
      <c r="BU782" s="821"/>
      <c r="BV782" s="821"/>
      <c r="BW782" s="821"/>
      <c r="BX782" s="821"/>
      <c r="BY782" s="821"/>
      <c r="BZ782" s="821"/>
      <c r="CA782" s="821"/>
      <c r="CB782" s="821"/>
      <c r="CC782" s="821"/>
      <c r="CD782" s="821"/>
      <c r="CE782" s="821"/>
      <c r="CF782" s="821"/>
      <c r="CG782" s="821"/>
      <c r="CH782" s="821"/>
      <c r="CI782" s="821"/>
      <c r="CJ782" s="821"/>
      <c r="CK782" s="821"/>
    </row>
    <row r="783" spans="1:93" s="104" customFormat="1" ht="73.5" hidden="1" customHeight="1" x14ac:dyDescent="0.3"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21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</row>
    <row r="784" spans="1:93" s="104" customFormat="1" ht="69.75" customHeight="1" x14ac:dyDescent="0.3">
      <c r="B784" s="870" t="s">
        <v>185</v>
      </c>
      <c r="C784" s="871"/>
      <c r="D784" s="871"/>
      <c r="E784" s="871"/>
      <c r="F784" s="871"/>
      <c r="G784" s="871"/>
      <c r="H784" s="871"/>
      <c r="I784" s="871"/>
      <c r="J784" s="871"/>
      <c r="K784" s="871"/>
      <c r="L784" s="871"/>
      <c r="M784" s="871"/>
      <c r="N784" s="871"/>
      <c r="O784" s="871"/>
      <c r="P784" s="871"/>
      <c r="Q784" s="871"/>
      <c r="R784" s="871"/>
      <c r="S784" s="871"/>
      <c r="T784" s="871"/>
      <c r="U784" s="871"/>
      <c r="V784" s="871"/>
      <c r="W784" s="871"/>
      <c r="X784" s="871"/>
      <c r="Y784" s="871"/>
      <c r="Z784" s="871"/>
      <c r="AA784" s="871"/>
      <c r="AB784" s="871"/>
      <c r="AC784" s="871"/>
      <c r="AD784" s="871"/>
      <c r="AE784" s="871"/>
      <c r="AF784" s="871"/>
      <c r="AG784" s="871"/>
      <c r="AH784" s="871"/>
      <c r="AI784" s="871"/>
      <c r="AJ784" s="871"/>
      <c r="AK784" s="871"/>
      <c r="AL784" s="871"/>
      <c r="AM784" s="871"/>
      <c r="AN784" s="871"/>
      <c r="AO784" s="871"/>
      <c r="AP784" s="871"/>
      <c r="AQ784" s="871"/>
      <c r="AR784" s="871"/>
      <c r="AS784" s="871"/>
      <c r="AT784" s="871"/>
      <c r="AU784" s="871"/>
      <c r="AV784" s="871"/>
      <c r="AW784" s="871"/>
      <c r="AX784" s="871"/>
      <c r="AY784" s="871"/>
      <c r="AZ784" s="871"/>
      <c r="BA784" s="871"/>
      <c r="BB784" s="871"/>
      <c r="BC784" s="871"/>
      <c r="BD784" s="871"/>
      <c r="BE784" s="871"/>
      <c r="BF784" s="871"/>
      <c r="BG784" s="871"/>
      <c r="BH784" s="871"/>
      <c r="BI784" s="871"/>
      <c r="BJ784" s="871"/>
      <c r="BK784" s="871"/>
      <c r="BL784" s="871"/>
      <c r="BM784" s="871"/>
      <c r="BN784" s="871"/>
      <c r="BO784" s="871"/>
      <c r="BP784" s="871"/>
      <c r="BQ784" s="871"/>
      <c r="BR784" s="871"/>
      <c r="BS784" s="871"/>
      <c r="BT784" s="871"/>
      <c r="BU784" s="871"/>
      <c r="BV784" s="871"/>
      <c r="BW784" s="871"/>
      <c r="BX784" s="871"/>
      <c r="BY784" s="871"/>
      <c r="BZ784" s="871"/>
      <c r="CA784" s="871"/>
      <c r="CB784" s="871"/>
      <c r="CC784" s="871"/>
      <c r="CD784" s="871"/>
      <c r="CE784" s="871"/>
      <c r="CF784" s="871"/>
      <c r="CG784" s="871"/>
      <c r="CH784" s="871"/>
      <c r="CI784" s="871"/>
      <c r="CJ784" s="871"/>
      <c r="CK784" s="871"/>
    </row>
    <row r="785" spans="2:93" s="403" customFormat="1" ht="113.25" hidden="1" customHeight="1" x14ac:dyDescent="0.35">
      <c r="B785" s="402" t="s">
        <v>34</v>
      </c>
      <c r="C785" s="377" t="s">
        <v>364</v>
      </c>
      <c r="D785" s="391">
        <f>E785+F785+G785+H785</f>
        <v>716099.28987999994</v>
      </c>
      <c r="E785" s="391">
        <f>E786</f>
        <v>544623.95297999994</v>
      </c>
      <c r="F785" s="391">
        <f t="shared" ref="F785:H785" si="1867">F786</f>
        <v>107889.23961999999</v>
      </c>
      <c r="G785" s="391">
        <f t="shared" si="1867"/>
        <v>63586.097280000002</v>
      </c>
      <c r="H785" s="391">
        <f t="shared" si="1867"/>
        <v>0</v>
      </c>
      <c r="I785" s="391"/>
      <c r="J785" s="391"/>
      <c r="K785" s="391"/>
      <c r="L785" s="391"/>
      <c r="M785" s="391"/>
      <c r="N785" s="391"/>
      <c r="O785" s="391"/>
      <c r="P785" s="391"/>
      <c r="Q785" s="391"/>
      <c r="R785" s="391"/>
      <c r="S785" s="391"/>
      <c r="T785" s="391"/>
      <c r="U785" s="391"/>
      <c r="V785" s="391"/>
      <c r="W785" s="391"/>
      <c r="X785" s="391"/>
      <c r="Y785" s="391"/>
      <c r="Z785" s="391"/>
      <c r="AA785" s="391"/>
      <c r="AB785" s="391"/>
      <c r="AC785" s="202"/>
      <c r="AD785" s="391"/>
      <c r="AE785" s="391"/>
      <c r="AF785" s="391"/>
      <c r="AG785" s="391"/>
      <c r="AH785" s="391"/>
      <c r="AI785" s="391"/>
      <c r="AJ785" s="391"/>
      <c r="AK785" s="391"/>
      <c r="AL785" s="202"/>
      <c r="AM785" s="391"/>
      <c r="AN785" s="391"/>
      <c r="AO785" s="391"/>
      <c r="AP785" s="391"/>
      <c r="AQ785" s="391"/>
      <c r="AR785" s="391"/>
      <c r="AS785" s="391"/>
      <c r="AT785" s="391"/>
      <c r="AU785" s="391"/>
      <c r="AV785" s="128">
        <f>AW785+AX785+AY785+AZ785</f>
        <v>758829.34008999995</v>
      </c>
      <c r="AW785" s="391">
        <f>AW786</f>
        <v>560042.27297999989</v>
      </c>
      <c r="AX785" s="391">
        <f t="shared" ref="AX785:AZ785" si="1868">AX786</f>
        <v>134511.23962000001</v>
      </c>
      <c r="AY785" s="391">
        <f t="shared" si="1868"/>
        <v>64275.827490000003</v>
      </c>
      <c r="AZ785" s="391">
        <f t="shared" si="1868"/>
        <v>0</v>
      </c>
      <c r="BA785" s="391"/>
      <c r="BB785" s="391"/>
      <c r="BC785" s="391"/>
      <c r="BD785" s="391"/>
      <c r="BE785" s="391"/>
      <c r="BF785" s="391"/>
      <c r="BG785" s="391"/>
      <c r="BH785" s="391"/>
      <c r="BI785" s="202">
        <f>BJ785+BK785+BL785+BM785</f>
        <v>716099.28987999994</v>
      </c>
      <c r="BJ785" s="391">
        <f>BJ786</f>
        <v>544623.95297999994</v>
      </c>
      <c r="BK785" s="391">
        <f t="shared" ref="BK785" si="1869">BK786</f>
        <v>107889.23961999999</v>
      </c>
      <c r="BL785" s="391">
        <f t="shared" ref="BL785" si="1870">BL786</f>
        <v>63586.097280000002</v>
      </c>
      <c r="BM785" s="391">
        <f t="shared" ref="BM785" si="1871">BM786</f>
        <v>0</v>
      </c>
      <c r="BN785" s="378"/>
      <c r="BO785" s="202">
        <f>BP785+BQ785+BR785+BS785</f>
        <v>716099.28987999994</v>
      </c>
      <c r="BP785" s="202">
        <f>BP786</f>
        <v>544623.95297999994</v>
      </c>
      <c r="BQ785" s="391">
        <f t="shared" ref="BQ785:BS785" si="1872">BQ786</f>
        <v>107889.23961999999</v>
      </c>
      <c r="BR785" s="391">
        <f t="shared" si="1872"/>
        <v>63586.097280000002</v>
      </c>
      <c r="BS785" s="391">
        <f t="shared" si="1872"/>
        <v>0</v>
      </c>
      <c r="BT785" s="392"/>
      <c r="BU785" s="392"/>
      <c r="BV785" s="202">
        <f>BW785+BX785+BY785+BZ785</f>
        <v>716099.28987999994</v>
      </c>
      <c r="BW785" s="391">
        <f>BW786</f>
        <v>544623.95297999994</v>
      </c>
      <c r="BX785" s="391">
        <f t="shared" ref="BX785" si="1873">BX786</f>
        <v>107889.23961999999</v>
      </c>
      <c r="BY785" s="391">
        <f t="shared" ref="BY785" si="1874">BY786</f>
        <v>63586.097280000002</v>
      </c>
      <c r="BZ785" s="391">
        <f t="shared" ref="BZ785" si="1875">BZ786</f>
        <v>0</v>
      </c>
      <c r="CA785" s="378"/>
      <c r="CB785" s="391"/>
      <c r="CC785" s="391"/>
      <c r="CD785" s="391"/>
      <c r="CE785" s="391"/>
      <c r="CF785" s="392"/>
      <c r="CG785" s="392"/>
      <c r="CH785" s="392"/>
      <c r="CI785" s="392"/>
      <c r="CJ785" s="378"/>
      <c r="CK785" s="202">
        <f>CL785+CM785+CN785+CO785</f>
        <v>716099.28987999994</v>
      </c>
      <c r="CL785" s="391">
        <f>CL786</f>
        <v>544623.95297999994</v>
      </c>
      <c r="CM785" s="391">
        <f t="shared" ref="CM785:CO785" si="1876">CM786</f>
        <v>107889.23961999999</v>
      </c>
      <c r="CN785" s="391">
        <f t="shared" si="1876"/>
        <v>63586.097280000002</v>
      </c>
      <c r="CO785" s="391">
        <f t="shared" si="1876"/>
        <v>0</v>
      </c>
    </row>
    <row r="786" spans="2:93" s="448" customFormat="1" ht="84.75" customHeight="1" x14ac:dyDescent="0.3">
      <c r="B786" s="447" t="s">
        <v>34</v>
      </c>
      <c r="C786" s="444" t="s">
        <v>414</v>
      </c>
      <c r="D786" s="409">
        <f>E786+F786+G786+H786</f>
        <v>716099.28987999994</v>
      </c>
      <c r="E786" s="409">
        <v>544623.95297999994</v>
      </c>
      <c r="F786" s="409">
        <v>107889.23961999999</v>
      </c>
      <c r="G786" s="409">
        <v>63586.097280000002</v>
      </c>
      <c r="H786" s="413"/>
      <c r="I786" s="409">
        <f>K786+M786+O786+Q786</f>
        <v>295457.58275</v>
      </c>
      <c r="J786" s="575">
        <f>I786/D786</f>
        <v>0.41259303971591871</v>
      </c>
      <c r="K786" s="408">
        <v>269692.91644</v>
      </c>
      <c r="L786" s="575">
        <f>K786/E786</f>
        <v>0.49519106709194599</v>
      </c>
      <c r="M786" s="408">
        <v>15195.27665</v>
      </c>
      <c r="N786" s="575">
        <f>M786/F786</f>
        <v>0.14084144724274406</v>
      </c>
      <c r="O786" s="408">
        <v>10569.389660000001</v>
      </c>
      <c r="P786" s="575">
        <f>O786/G786</f>
        <v>0.1662217074505756</v>
      </c>
      <c r="Q786" s="412"/>
      <c r="R786" s="412"/>
      <c r="S786" s="409">
        <f t="shared" ref="S786:S808" si="1877">U786+W786+Y786+AA786</f>
        <v>280275.58720000001</v>
      </c>
      <c r="T786" s="575">
        <f t="shared" ref="T786:T808" si="1878">S786/D786</f>
        <v>0.39139207531816861</v>
      </c>
      <c r="U786" s="409">
        <v>247675.61812</v>
      </c>
      <c r="V786" s="589">
        <f>U786/E786</f>
        <v>0.45476446044064339</v>
      </c>
      <c r="W786" s="409">
        <v>18660.45335</v>
      </c>
      <c r="X786" s="589">
        <f>W786/F786</f>
        <v>0.17295935549944141</v>
      </c>
      <c r="Y786" s="409">
        <v>13939.515729999999</v>
      </c>
      <c r="Z786" s="589">
        <f>Y786/G786</f>
        <v>0.219222696883214</v>
      </c>
      <c r="AA786" s="412"/>
      <c r="AB786" s="412"/>
      <c r="AC786" s="409">
        <f>AE786+AG786+AI786+AK786</f>
        <v>504580.72466000001</v>
      </c>
      <c r="AD786" s="575">
        <f>AC786/D786</f>
        <v>0.70462397015441103</v>
      </c>
      <c r="AE786" s="409">
        <v>350879.93917999999</v>
      </c>
      <c r="AF786" s="575">
        <f t="shared" ref="AF786:AF806" si="1879">AE786/E786</f>
        <v>0.64426093869008594</v>
      </c>
      <c r="AG786" s="409">
        <v>94987.134189999997</v>
      </c>
      <c r="AH786" s="575">
        <f t="shared" ref="AH786:AH805" si="1880">AG786/F786</f>
        <v>0.88041341772874759</v>
      </c>
      <c r="AI786" s="409">
        <v>58713.651290000002</v>
      </c>
      <c r="AJ786" s="575">
        <f>AI786/G786</f>
        <v>0.92337246350339308</v>
      </c>
      <c r="AK786" s="412"/>
      <c r="AL786" s="412"/>
      <c r="AM786" s="412"/>
      <c r="AN786" s="412"/>
      <c r="AO786" s="412"/>
      <c r="AP786" s="412"/>
      <c r="AQ786" s="412"/>
      <c r="AR786" s="412"/>
      <c r="AS786" s="412"/>
      <c r="AT786" s="412"/>
      <c r="AU786" s="408">
        <f>AV786-D786</f>
        <v>42730.050210000016</v>
      </c>
      <c r="AV786" s="408">
        <f>AW786+AX786+AY786+AZ786</f>
        <v>758829.34008999995</v>
      </c>
      <c r="AW786" s="408">
        <f>E786+15418.32</f>
        <v>560042.27297999989</v>
      </c>
      <c r="AX786" s="408">
        <f>134511.23962</f>
        <v>134511.23962000001</v>
      </c>
      <c r="AY786" s="408">
        <v>64275.827490000003</v>
      </c>
      <c r="AZ786" s="408"/>
      <c r="BA786" s="408">
        <f>BB786+BC786+BD786</f>
        <v>0</v>
      </c>
      <c r="BB786" s="408"/>
      <c r="BC786" s="408"/>
      <c r="BD786" s="408"/>
      <c r="BE786" s="408">
        <f>BF786+BG786+BH786</f>
        <v>608210.05025999993</v>
      </c>
      <c r="BF786" s="408">
        <f>E786</f>
        <v>544623.95297999994</v>
      </c>
      <c r="BG786" s="408">
        <f t="shared" ref="BG786:BH789" si="1881">G786</f>
        <v>63586.097280000002</v>
      </c>
      <c r="BH786" s="408">
        <f t="shared" si="1881"/>
        <v>0</v>
      </c>
      <c r="BI786" s="408">
        <f>BJ786+BK786+BL786+BM786</f>
        <v>716099.28987999994</v>
      </c>
      <c r="BJ786" s="408">
        <f>E786</f>
        <v>544623.95297999994</v>
      </c>
      <c r="BK786" s="408">
        <f>F786</f>
        <v>107889.23961999999</v>
      </c>
      <c r="BL786" s="408">
        <f>G786</f>
        <v>63586.097280000002</v>
      </c>
      <c r="BM786" s="408"/>
      <c r="BN786" s="408">
        <f>BO786-BI786</f>
        <v>0</v>
      </c>
      <c r="BO786" s="408">
        <f>BP786+BQ786+BR786+BS786</f>
        <v>716099.28987999994</v>
      </c>
      <c r="BP786" s="408">
        <f>BJ786</f>
        <v>544623.95297999994</v>
      </c>
      <c r="BQ786" s="408">
        <f>BK786</f>
        <v>107889.23961999999</v>
      </c>
      <c r="BR786" s="408">
        <f>BL786</f>
        <v>63586.097280000002</v>
      </c>
      <c r="BS786" s="408"/>
      <c r="BT786" s="408">
        <f t="shared" ref="BT786:BU786" si="1882">BL786</f>
        <v>63586.097280000002</v>
      </c>
      <c r="BU786" s="408">
        <f t="shared" si="1882"/>
        <v>0</v>
      </c>
      <c r="BV786" s="408">
        <f>BW786+BX786+BY786+BZ786</f>
        <v>716099.28987999994</v>
      </c>
      <c r="BW786" s="408">
        <f>BP786</f>
        <v>544623.95297999994</v>
      </c>
      <c r="BX786" s="408">
        <f>BK786</f>
        <v>107889.23961999999</v>
      </c>
      <c r="BY786" s="408">
        <v>63586.097280000002</v>
      </c>
      <c r="BZ786" s="408"/>
      <c r="CA786" s="408">
        <f>CB786+CC786+CD786</f>
        <v>0</v>
      </c>
      <c r="CB786" s="408"/>
      <c r="CC786" s="408"/>
      <c r="CD786" s="408"/>
      <c r="CE786" s="408">
        <f>CF786+CG786+CH786+CI786</f>
        <v>717721.28987999994</v>
      </c>
      <c r="CF786" s="408">
        <f>BW786</f>
        <v>544623.95297999994</v>
      </c>
      <c r="CG786" s="408">
        <v>109511.23961999999</v>
      </c>
      <c r="CH786" s="408">
        <f t="shared" ref="CH786:CH795" si="1883">BY786</f>
        <v>63586.097280000002</v>
      </c>
      <c r="CI786" s="408">
        <f t="shared" ref="CI786:CI795" si="1884">BZ786</f>
        <v>0</v>
      </c>
      <c r="CJ786" s="408"/>
      <c r="CK786" s="408">
        <f>CL786+CM786+CN786+CO786</f>
        <v>716099.28987999994</v>
      </c>
      <c r="CL786" s="408">
        <f>CF786</f>
        <v>544623.95297999994</v>
      </c>
      <c r="CM786" s="409">
        <f>BX786</f>
        <v>107889.23961999999</v>
      </c>
      <c r="CN786" s="408">
        <v>63586.097280000002</v>
      </c>
      <c r="CO786" s="413"/>
    </row>
    <row r="787" spans="2:93" s="448" customFormat="1" ht="91.5" hidden="1" customHeight="1" x14ac:dyDescent="0.3">
      <c r="B787" s="458" t="s">
        <v>18</v>
      </c>
      <c r="C787" s="444" t="s">
        <v>114</v>
      </c>
      <c r="D787" s="413">
        <f>E787+G787+H787</f>
        <v>0</v>
      </c>
      <c r="E787" s="413">
        <v>0</v>
      </c>
      <c r="F787" s="413"/>
      <c r="G787" s="413"/>
      <c r="H787" s="413"/>
      <c r="I787" s="413"/>
      <c r="J787" s="412"/>
      <c r="K787" s="412"/>
      <c r="L787" s="412"/>
      <c r="M787" s="412"/>
      <c r="N787" s="412"/>
      <c r="O787" s="412"/>
      <c r="P787" s="412"/>
      <c r="Q787" s="412"/>
      <c r="R787" s="412"/>
      <c r="S787" s="413">
        <f t="shared" si="1877"/>
        <v>0</v>
      </c>
      <c r="T787" s="575" t="e">
        <f t="shared" si="1878"/>
        <v>#DIV/0!</v>
      </c>
      <c r="U787" s="413"/>
      <c r="V787" s="412"/>
      <c r="W787" s="413"/>
      <c r="X787" s="412"/>
      <c r="Y787" s="413"/>
      <c r="Z787" s="412"/>
      <c r="AA787" s="412"/>
      <c r="AB787" s="412"/>
      <c r="AC787" s="413"/>
      <c r="AD787" s="412"/>
      <c r="AE787" s="413">
        <v>0</v>
      </c>
      <c r="AF787" s="575" t="e">
        <f t="shared" si="1879"/>
        <v>#DIV/0!</v>
      </c>
      <c r="AG787" s="413"/>
      <c r="AH787" s="575" t="e">
        <f t="shared" si="1880"/>
        <v>#DIV/0!</v>
      </c>
      <c r="AI787" s="413"/>
      <c r="AJ787" s="412"/>
      <c r="AK787" s="412"/>
      <c r="AL787" s="412"/>
      <c r="AM787" s="412"/>
      <c r="AN787" s="412"/>
      <c r="AO787" s="412"/>
      <c r="AP787" s="412"/>
      <c r="AQ787" s="412"/>
      <c r="AR787" s="412"/>
      <c r="AS787" s="412"/>
      <c r="AT787" s="412"/>
      <c r="AU787" s="408">
        <f>AV787+AW787+AX787</f>
        <v>0</v>
      </c>
      <c r="AV787" s="408">
        <f>AW787+AY787+AZ787</f>
        <v>0</v>
      </c>
      <c r="AW787" s="408">
        <v>0</v>
      </c>
      <c r="AX787" s="408"/>
      <c r="AY787" s="408"/>
      <c r="AZ787" s="408"/>
      <c r="BA787" s="408">
        <f t="shared" ref="BA787:BA801" si="1885">BB787+BC787+BD787</f>
        <v>0</v>
      </c>
      <c r="BB787" s="408"/>
      <c r="BC787" s="408"/>
      <c r="BD787" s="408"/>
      <c r="BE787" s="408">
        <f t="shared" ref="BE787:BE808" si="1886">BF787+BG787+BH787</f>
        <v>0</v>
      </c>
      <c r="BF787" s="408">
        <f>E787</f>
        <v>0</v>
      </c>
      <c r="BG787" s="408">
        <f t="shared" si="1881"/>
        <v>0</v>
      </c>
      <c r="BH787" s="408">
        <f t="shared" si="1881"/>
        <v>0</v>
      </c>
      <c r="BI787" s="408">
        <f>BJ787+BL787+BM787</f>
        <v>0</v>
      </c>
      <c r="BJ787" s="408">
        <v>0</v>
      </c>
      <c r="BK787" s="408"/>
      <c r="BL787" s="408"/>
      <c r="BM787" s="408"/>
      <c r="BN787" s="408"/>
      <c r="BO787" s="408">
        <f>BP787+BR787+BS787</f>
        <v>0</v>
      </c>
      <c r="BP787" s="408">
        <v>0</v>
      </c>
      <c r="BQ787" s="408"/>
      <c r="BR787" s="408"/>
      <c r="BS787" s="408"/>
      <c r="BT787" s="408">
        <f t="shared" ref="BT787:BT808" si="1887">BL787</f>
        <v>0</v>
      </c>
      <c r="BU787" s="408">
        <f t="shared" ref="BU787:BU807" si="1888">BM787</f>
        <v>0</v>
      </c>
      <c r="BV787" s="408">
        <f>BW787+BY787+BZ787</f>
        <v>0</v>
      </c>
      <c r="BW787" s="408">
        <v>0</v>
      </c>
      <c r="BX787" s="408"/>
      <c r="BY787" s="408"/>
      <c r="BZ787" s="408"/>
      <c r="CA787" s="408">
        <f t="shared" ref="CA787:CA801" si="1889">CB787+CC787+CD787</f>
        <v>0</v>
      </c>
      <c r="CB787" s="408"/>
      <c r="CC787" s="408"/>
      <c r="CD787" s="408"/>
      <c r="CE787" s="408">
        <f t="shared" ref="CE787:CE800" si="1890">CF787+CH787+CI787</f>
        <v>0</v>
      </c>
      <c r="CF787" s="408">
        <f t="shared" ref="CF787:CF795" si="1891">BW787</f>
        <v>0</v>
      </c>
      <c r="CG787" s="408"/>
      <c r="CH787" s="408">
        <f t="shared" si="1883"/>
        <v>0</v>
      </c>
      <c r="CI787" s="408">
        <f t="shared" si="1884"/>
        <v>0</v>
      </c>
      <c r="CJ787" s="408"/>
      <c r="CK787" s="408">
        <f>CL787+CN787+CO787</f>
        <v>0</v>
      </c>
      <c r="CL787" s="412">
        <v>0</v>
      </c>
      <c r="CM787" s="412"/>
      <c r="CN787" s="412"/>
      <c r="CO787" s="413"/>
    </row>
    <row r="788" spans="2:93" s="448" customFormat="1" ht="93.75" hidden="1" customHeight="1" x14ac:dyDescent="0.3">
      <c r="B788" s="458" t="s">
        <v>18</v>
      </c>
      <c r="C788" s="444" t="s">
        <v>115</v>
      </c>
      <c r="D788" s="413">
        <f>E788</f>
        <v>0</v>
      </c>
      <c r="E788" s="413">
        <v>0</v>
      </c>
      <c r="F788" s="413"/>
      <c r="G788" s="413"/>
      <c r="H788" s="413"/>
      <c r="I788" s="413"/>
      <c r="J788" s="412"/>
      <c r="K788" s="412"/>
      <c r="L788" s="412"/>
      <c r="M788" s="412"/>
      <c r="N788" s="412"/>
      <c r="O788" s="412"/>
      <c r="P788" s="412"/>
      <c r="Q788" s="412"/>
      <c r="R788" s="412"/>
      <c r="S788" s="413">
        <f t="shared" si="1877"/>
        <v>0</v>
      </c>
      <c r="T788" s="575" t="e">
        <f t="shared" si="1878"/>
        <v>#DIV/0!</v>
      </c>
      <c r="U788" s="413"/>
      <c r="V788" s="412"/>
      <c r="W788" s="413"/>
      <c r="X788" s="412"/>
      <c r="Y788" s="413"/>
      <c r="Z788" s="412"/>
      <c r="AA788" s="412"/>
      <c r="AB788" s="412"/>
      <c r="AC788" s="413"/>
      <c r="AD788" s="412"/>
      <c r="AE788" s="413">
        <v>0</v>
      </c>
      <c r="AF788" s="575" t="e">
        <f t="shared" si="1879"/>
        <v>#DIV/0!</v>
      </c>
      <c r="AG788" s="413"/>
      <c r="AH788" s="575" t="e">
        <f t="shared" si="1880"/>
        <v>#DIV/0!</v>
      </c>
      <c r="AI788" s="413"/>
      <c r="AJ788" s="412"/>
      <c r="AK788" s="412"/>
      <c r="AL788" s="412"/>
      <c r="AM788" s="412"/>
      <c r="AN788" s="412"/>
      <c r="AO788" s="412"/>
      <c r="AP788" s="412"/>
      <c r="AQ788" s="412"/>
      <c r="AR788" s="412"/>
      <c r="AS788" s="412"/>
      <c r="AT788" s="412"/>
      <c r="AU788" s="408">
        <f>AV788</f>
        <v>0</v>
      </c>
      <c r="AV788" s="408">
        <f>AW788</f>
        <v>0</v>
      </c>
      <c r="AW788" s="408">
        <v>0</v>
      </c>
      <c r="AX788" s="408"/>
      <c r="AY788" s="408"/>
      <c r="AZ788" s="408"/>
      <c r="BA788" s="408">
        <f t="shared" si="1885"/>
        <v>0</v>
      </c>
      <c r="BB788" s="408"/>
      <c r="BC788" s="408"/>
      <c r="BD788" s="408"/>
      <c r="BE788" s="408">
        <f t="shared" si="1886"/>
        <v>0</v>
      </c>
      <c r="BF788" s="408">
        <f>E788</f>
        <v>0</v>
      </c>
      <c r="BG788" s="408">
        <f t="shared" si="1881"/>
        <v>0</v>
      </c>
      <c r="BH788" s="408">
        <f t="shared" si="1881"/>
        <v>0</v>
      </c>
      <c r="BI788" s="408">
        <f>BJ788</f>
        <v>0</v>
      </c>
      <c r="BJ788" s="408">
        <v>0</v>
      </c>
      <c r="BK788" s="408"/>
      <c r="BL788" s="408"/>
      <c r="BM788" s="408"/>
      <c r="BN788" s="408"/>
      <c r="BO788" s="408">
        <f>BP788</f>
        <v>0</v>
      </c>
      <c r="BP788" s="408">
        <v>0</v>
      </c>
      <c r="BQ788" s="408"/>
      <c r="BR788" s="408"/>
      <c r="BS788" s="408"/>
      <c r="BT788" s="408">
        <f t="shared" si="1887"/>
        <v>0</v>
      </c>
      <c r="BU788" s="408">
        <f t="shared" si="1888"/>
        <v>0</v>
      </c>
      <c r="BV788" s="408">
        <f>BW788</f>
        <v>0</v>
      </c>
      <c r="BW788" s="408">
        <v>0</v>
      </c>
      <c r="BX788" s="408"/>
      <c r="BY788" s="408"/>
      <c r="BZ788" s="408"/>
      <c r="CA788" s="408">
        <f t="shared" si="1889"/>
        <v>0</v>
      </c>
      <c r="CB788" s="408"/>
      <c r="CC788" s="408"/>
      <c r="CD788" s="408"/>
      <c r="CE788" s="408">
        <f t="shared" si="1890"/>
        <v>0</v>
      </c>
      <c r="CF788" s="408">
        <f t="shared" si="1891"/>
        <v>0</v>
      </c>
      <c r="CG788" s="408"/>
      <c r="CH788" s="408">
        <f t="shared" si="1883"/>
        <v>0</v>
      </c>
      <c r="CI788" s="408">
        <f t="shared" si="1884"/>
        <v>0</v>
      </c>
      <c r="CJ788" s="408"/>
      <c r="CK788" s="408">
        <f>CL788</f>
        <v>0</v>
      </c>
      <c r="CL788" s="412">
        <v>0</v>
      </c>
      <c r="CM788" s="412"/>
      <c r="CN788" s="412"/>
      <c r="CO788" s="413"/>
    </row>
    <row r="789" spans="2:93" s="448" customFormat="1" ht="123.75" hidden="1" customHeight="1" x14ac:dyDescent="0.3">
      <c r="B789" s="458" t="s">
        <v>23</v>
      </c>
      <c r="C789" s="444" t="s">
        <v>116</v>
      </c>
      <c r="D789" s="413">
        <v>0</v>
      </c>
      <c r="E789" s="413"/>
      <c r="F789" s="413"/>
      <c r="G789" s="413"/>
      <c r="H789" s="413"/>
      <c r="I789" s="413"/>
      <c r="J789" s="412"/>
      <c r="K789" s="412"/>
      <c r="L789" s="412"/>
      <c r="M789" s="412"/>
      <c r="N789" s="412"/>
      <c r="O789" s="412"/>
      <c r="P789" s="412"/>
      <c r="Q789" s="412"/>
      <c r="R789" s="412"/>
      <c r="S789" s="413">
        <f t="shared" si="1877"/>
        <v>0</v>
      </c>
      <c r="T789" s="575" t="e">
        <f t="shared" si="1878"/>
        <v>#DIV/0!</v>
      </c>
      <c r="U789" s="413"/>
      <c r="V789" s="412"/>
      <c r="W789" s="413"/>
      <c r="X789" s="412"/>
      <c r="Y789" s="413"/>
      <c r="Z789" s="412"/>
      <c r="AA789" s="412"/>
      <c r="AB789" s="412"/>
      <c r="AC789" s="413"/>
      <c r="AD789" s="412"/>
      <c r="AE789" s="413"/>
      <c r="AF789" s="575" t="e">
        <f t="shared" si="1879"/>
        <v>#DIV/0!</v>
      </c>
      <c r="AG789" s="413"/>
      <c r="AH789" s="575" t="e">
        <f t="shared" si="1880"/>
        <v>#DIV/0!</v>
      </c>
      <c r="AI789" s="413"/>
      <c r="AJ789" s="412"/>
      <c r="AK789" s="412"/>
      <c r="AL789" s="412"/>
      <c r="AM789" s="412"/>
      <c r="AN789" s="412"/>
      <c r="AO789" s="412"/>
      <c r="AP789" s="412"/>
      <c r="AQ789" s="412"/>
      <c r="AR789" s="412"/>
      <c r="AS789" s="412"/>
      <c r="AT789" s="412"/>
      <c r="AU789" s="408">
        <v>0</v>
      </c>
      <c r="AV789" s="408">
        <v>0</v>
      </c>
      <c r="AW789" s="408"/>
      <c r="AX789" s="408"/>
      <c r="AY789" s="408"/>
      <c r="AZ789" s="408"/>
      <c r="BA789" s="408">
        <f t="shared" si="1885"/>
        <v>0</v>
      </c>
      <c r="BB789" s="408"/>
      <c r="BC789" s="408"/>
      <c r="BD789" s="408"/>
      <c r="BE789" s="408">
        <f t="shared" si="1886"/>
        <v>0</v>
      </c>
      <c r="BF789" s="408">
        <f>E789</f>
        <v>0</v>
      </c>
      <c r="BG789" s="408">
        <f t="shared" si="1881"/>
        <v>0</v>
      </c>
      <c r="BH789" s="408">
        <f t="shared" si="1881"/>
        <v>0</v>
      </c>
      <c r="BI789" s="408">
        <v>0</v>
      </c>
      <c r="BJ789" s="408"/>
      <c r="BK789" s="408"/>
      <c r="BL789" s="408"/>
      <c r="BM789" s="408"/>
      <c r="BN789" s="408"/>
      <c r="BO789" s="408">
        <v>0</v>
      </c>
      <c r="BP789" s="408"/>
      <c r="BQ789" s="408"/>
      <c r="BR789" s="408"/>
      <c r="BS789" s="408"/>
      <c r="BT789" s="408">
        <f t="shared" si="1887"/>
        <v>0</v>
      </c>
      <c r="BU789" s="408">
        <f t="shared" si="1888"/>
        <v>0</v>
      </c>
      <c r="BV789" s="408">
        <v>0</v>
      </c>
      <c r="BW789" s="408"/>
      <c r="BX789" s="408"/>
      <c r="BY789" s="408"/>
      <c r="BZ789" s="408"/>
      <c r="CA789" s="408">
        <f t="shared" si="1889"/>
        <v>0</v>
      </c>
      <c r="CB789" s="408"/>
      <c r="CC789" s="408"/>
      <c r="CD789" s="408"/>
      <c r="CE789" s="408">
        <f t="shared" si="1890"/>
        <v>0</v>
      </c>
      <c r="CF789" s="408">
        <f t="shared" si="1891"/>
        <v>0</v>
      </c>
      <c r="CG789" s="408"/>
      <c r="CH789" s="408">
        <f t="shared" si="1883"/>
        <v>0</v>
      </c>
      <c r="CI789" s="408">
        <f t="shared" si="1884"/>
        <v>0</v>
      </c>
      <c r="CJ789" s="408"/>
      <c r="CK789" s="408">
        <v>0</v>
      </c>
      <c r="CL789" s="412"/>
      <c r="CM789" s="412"/>
      <c r="CN789" s="412"/>
      <c r="CO789" s="413"/>
    </row>
    <row r="790" spans="2:93" s="804" customFormat="1" ht="113.25" hidden="1" customHeight="1" x14ac:dyDescent="0.35">
      <c r="B790" s="447" t="s">
        <v>62</v>
      </c>
      <c r="C790" s="457" t="s">
        <v>365</v>
      </c>
      <c r="D790" s="409">
        <f>E790+F790+G790+H790</f>
        <v>417441.87719999999</v>
      </c>
      <c r="E790" s="409">
        <f>E791</f>
        <v>0</v>
      </c>
      <c r="F790" s="409">
        <f t="shared" ref="F790" si="1892">F791</f>
        <v>0</v>
      </c>
      <c r="G790" s="409">
        <f t="shared" ref="G790" si="1893">G791</f>
        <v>0</v>
      </c>
      <c r="H790" s="409">
        <f t="shared" ref="H790" si="1894">H791</f>
        <v>417441.87719999999</v>
      </c>
      <c r="I790" s="409"/>
      <c r="J790" s="408"/>
      <c r="K790" s="408"/>
      <c r="L790" s="408"/>
      <c r="M790" s="408"/>
      <c r="N790" s="408"/>
      <c r="O790" s="408"/>
      <c r="P790" s="408"/>
      <c r="Q790" s="408"/>
      <c r="R790" s="408"/>
      <c r="S790" s="409">
        <f t="shared" si="1877"/>
        <v>0</v>
      </c>
      <c r="T790" s="575">
        <f t="shared" si="1878"/>
        <v>0</v>
      </c>
      <c r="U790" s="409"/>
      <c r="V790" s="408"/>
      <c r="W790" s="409"/>
      <c r="X790" s="408"/>
      <c r="Y790" s="409"/>
      <c r="Z790" s="408"/>
      <c r="AA790" s="408"/>
      <c r="AB790" s="408"/>
      <c r="AC790" s="409"/>
      <c r="AD790" s="408"/>
      <c r="AE790" s="409">
        <f>AE791</f>
        <v>0</v>
      </c>
      <c r="AF790" s="575" t="e">
        <f t="shared" si="1879"/>
        <v>#DIV/0!</v>
      </c>
      <c r="AG790" s="409"/>
      <c r="AH790" s="575" t="e">
        <f t="shared" si="1880"/>
        <v>#DIV/0!</v>
      </c>
      <c r="AI790" s="409"/>
      <c r="AJ790" s="408"/>
      <c r="AK790" s="408"/>
      <c r="AL790" s="408"/>
      <c r="AM790" s="408"/>
      <c r="AN790" s="408"/>
      <c r="AO790" s="408"/>
      <c r="AP790" s="408"/>
      <c r="AQ790" s="408"/>
      <c r="AR790" s="408"/>
      <c r="AS790" s="408"/>
      <c r="AT790" s="408"/>
      <c r="AU790" s="408"/>
      <c r="AV790" s="408">
        <f>AW790+AX790+AY790+AZ790</f>
        <v>1017441.8772</v>
      </c>
      <c r="AW790" s="408">
        <f>AW791</f>
        <v>0</v>
      </c>
      <c r="AX790" s="408">
        <f t="shared" ref="AX790:AZ790" si="1895">AX791</f>
        <v>0</v>
      </c>
      <c r="AY790" s="408">
        <f t="shared" si="1895"/>
        <v>0</v>
      </c>
      <c r="AZ790" s="408">
        <f t="shared" si="1895"/>
        <v>1017441.8772</v>
      </c>
      <c r="BA790" s="408"/>
      <c r="BB790" s="408"/>
      <c r="BC790" s="408"/>
      <c r="BD790" s="408"/>
      <c r="BE790" s="408"/>
      <c r="BF790" s="408"/>
      <c r="BG790" s="408"/>
      <c r="BH790" s="408"/>
      <c r="BI790" s="408">
        <f>BJ790+BK790+BL790+BM790</f>
        <v>53006.588839999997</v>
      </c>
      <c r="BJ790" s="408">
        <f>BJ791</f>
        <v>0</v>
      </c>
      <c r="BK790" s="408">
        <f t="shared" ref="BK790" si="1896">BK791</f>
        <v>0</v>
      </c>
      <c r="BL790" s="408">
        <f t="shared" ref="BL790" si="1897">BL791</f>
        <v>0</v>
      </c>
      <c r="BM790" s="408">
        <f t="shared" ref="BM790" si="1898">BM791</f>
        <v>53006.588839999997</v>
      </c>
      <c r="BN790" s="408"/>
      <c r="BO790" s="408">
        <f>BP790+BQ790+BR790+BS790</f>
        <v>53006.588839999997</v>
      </c>
      <c r="BP790" s="408">
        <f>BP791</f>
        <v>0</v>
      </c>
      <c r="BQ790" s="408">
        <f t="shared" ref="BQ790:BS790" si="1899">BQ791</f>
        <v>0</v>
      </c>
      <c r="BR790" s="408">
        <f t="shared" si="1899"/>
        <v>0</v>
      </c>
      <c r="BS790" s="408">
        <f t="shared" si="1899"/>
        <v>53006.588839999997</v>
      </c>
      <c r="BT790" s="408"/>
      <c r="BU790" s="408"/>
      <c r="BV790" s="408">
        <f>BW790+BX790+BY790+BZ790</f>
        <v>29036.971959999999</v>
      </c>
      <c r="BW790" s="408">
        <f>BW791</f>
        <v>0</v>
      </c>
      <c r="BX790" s="408">
        <f t="shared" ref="BX790" si="1900">BX791</f>
        <v>0</v>
      </c>
      <c r="BY790" s="408">
        <f t="shared" ref="BY790" si="1901">BY791</f>
        <v>0</v>
      </c>
      <c r="BZ790" s="408">
        <f t="shared" ref="BZ790" si="1902">BZ791</f>
        <v>29036.971959999999</v>
      </c>
      <c r="CA790" s="408"/>
      <c r="CB790" s="408"/>
      <c r="CC790" s="408"/>
      <c r="CD790" s="408"/>
      <c r="CE790" s="408"/>
      <c r="CF790" s="408"/>
      <c r="CG790" s="408"/>
      <c r="CH790" s="408"/>
      <c r="CI790" s="408"/>
      <c r="CJ790" s="408"/>
      <c r="CK790" s="408">
        <f>CL790+CM790+CN790+CO790</f>
        <v>29036.971959999999</v>
      </c>
      <c r="CL790" s="408">
        <f>CL791</f>
        <v>0</v>
      </c>
      <c r="CM790" s="408">
        <f t="shared" ref="CM790:CO790" si="1903">CM791</f>
        <v>0</v>
      </c>
      <c r="CN790" s="408">
        <f t="shared" si="1903"/>
        <v>0</v>
      </c>
      <c r="CO790" s="408">
        <f t="shared" si="1903"/>
        <v>29036.971959999999</v>
      </c>
    </row>
    <row r="791" spans="2:93" s="448" customFormat="1" ht="190.5" customHeight="1" x14ac:dyDescent="0.3">
      <c r="B791" s="411" t="s">
        <v>62</v>
      </c>
      <c r="C791" s="444" t="s">
        <v>197</v>
      </c>
      <c r="D791" s="409">
        <f>E791+H791</f>
        <v>417441.87719999999</v>
      </c>
      <c r="E791" s="413"/>
      <c r="F791" s="413"/>
      <c r="G791" s="413"/>
      <c r="H791" s="416">
        <v>417441.87719999999</v>
      </c>
      <c r="I791" s="416">
        <f>Q791</f>
        <v>104890.13982</v>
      </c>
      <c r="J791" s="575">
        <f>I791/D791</f>
        <v>0.25126884854857584</v>
      </c>
      <c r="K791" s="416"/>
      <c r="L791" s="416"/>
      <c r="M791" s="416"/>
      <c r="N791" s="416"/>
      <c r="O791" s="416"/>
      <c r="P791" s="416"/>
      <c r="Q791" s="416">
        <v>104890.13982</v>
      </c>
      <c r="R791" s="575">
        <f>Q791/H791</f>
        <v>0.25126884854857584</v>
      </c>
      <c r="S791" s="409">
        <f t="shared" si="1877"/>
        <v>104890.13982</v>
      </c>
      <c r="T791" s="575">
        <f t="shared" si="1878"/>
        <v>0.25126884854857584</v>
      </c>
      <c r="U791" s="409"/>
      <c r="V791" s="416"/>
      <c r="W791" s="409"/>
      <c r="X791" s="416"/>
      <c r="Y791" s="409"/>
      <c r="Z791" s="416"/>
      <c r="AA791" s="416">
        <f>Q791</f>
        <v>104890.13982</v>
      </c>
      <c r="AB791" s="575">
        <f>AA791/H791</f>
        <v>0.25126884854857584</v>
      </c>
      <c r="AC791" s="409">
        <f>AK791</f>
        <v>417441.87719999999</v>
      </c>
      <c r="AD791" s="575">
        <f>AC791/D791</f>
        <v>1</v>
      </c>
      <c r="AE791" s="409"/>
      <c r="AF791" s="575"/>
      <c r="AG791" s="409"/>
      <c r="AH791" s="575"/>
      <c r="AI791" s="409"/>
      <c r="AJ791" s="416"/>
      <c r="AK791" s="416">
        <v>417441.87719999999</v>
      </c>
      <c r="AL791" s="575">
        <f>AK791/H791</f>
        <v>1</v>
      </c>
      <c r="AM791" s="416"/>
      <c r="AN791" s="416"/>
      <c r="AO791" s="416"/>
      <c r="AP791" s="416"/>
      <c r="AQ791" s="416"/>
      <c r="AR791" s="416"/>
      <c r="AS791" s="416"/>
      <c r="AT791" s="416"/>
      <c r="AU791" s="408">
        <f>AV791-H791</f>
        <v>600000</v>
      </c>
      <c r="AV791" s="408">
        <f>AW791+AZ791</f>
        <v>1017441.8772</v>
      </c>
      <c r="AW791" s="408"/>
      <c r="AX791" s="408"/>
      <c r="AY791" s="408"/>
      <c r="AZ791" s="408">
        <f>817441.8772+200000</f>
        <v>1017441.8772</v>
      </c>
      <c r="BA791" s="408">
        <f t="shared" si="1885"/>
        <v>0</v>
      </c>
      <c r="BB791" s="408"/>
      <c r="BC791" s="408"/>
      <c r="BD791" s="408"/>
      <c r="BE791" s="408">
        <f t="shared" si="1886"/>
        <v>417441.87719999999</v>
      </c>
      <c r="BF791" s="408">
        <f>E791</f>
        <v>0</v>
      </c>
      <c r="BG791" s="408">
        <f>G791</f>
        <v>0</v>
      </c>
      <c r="BH791" s="408">
        <f>H791</f>
        <v>417441.87719999999</v>
      </c>
      <c r="BI791" s="408">
        <f>BJ791+BM791</f>
        <v>53006.588839999997</v>
      </c>
      <c r="BJ791" s="408"/>
      <c r="BK791" s="408"/>
      <c r="BL791" s="408"/>
      <c r="BM791" s="408">
        <v>53006.588839999997</v>
      </c>
      <c r="BN791" s="408">
        <v>0</v>
      </c>
      <c r="BO791" s="408">
        <f>BP791+BS791</f>
        <v>53006.588839999997</v>
      </c>
      <c r="BP791" s="408"/>
      <c r="BQ791" s="408"/>
      <c r="BR791" s="408"/>
      <c r="BS791" s="408">
        <v>53006.588839999997</v>
      </c>
      <c r="BT791" s="408">
        <f t="shared" si="1887"/>
        <v>0</v>
      </c>
      <c r="BU791" s="408">
        <f t="shared" si="1888"/>
        <v>53006.588839999997</v>
      </c>
      <c r="BV791" s="408">
        <f>BW791+BZ791</f>
        <v>29036.971959999999</v>
      </c>
      <c r="BW791" s="408"/>
      <c r="BX791" s="408"/>
      <c r="BY791" s="408"/>
      <c r="BZ791" s="408">
        <v>29036.971959999999</v>
      </c>
      <c r="CA791" s="408">
        <f t="shared" si="1889"/>
        <v>0</v>
      </c>
      <c r="CB791" s="408"/>
      <c r="CC791" s="408"/>
      <c r="CD791" s="408"/>
      <c r="CE791" s="408">
        <f t="shared" si="1890"/>
        <v>29036.971959999999</v>
      </c>
      <c r="CF791" s="408">
        <f t="shared" si="1891"/>
        <v>0</v>
      </c>
      <c r="CG791" s="408"/>
      <c r="CH791" s="408">
        <f t="shared" si="1883"/>
        <v>0</v>
      </c>
      <c r="CI791" s="408">
        <f t="shared" si="1884"/>
        <v>29036.971959999999</v>
      </c>
      <c r="CJ791" s="408">
        <v>0</v>
      </c>
      <c r="CK791" s="408">
        <f>CL791+CO791</f>
        <v>29036.971959999999</v>
      </c>
      <c r="CL791" s="412"/>
      <c r="CM791" s="412"/>
      <c r="CN791" s="412"/>
      <c r="CO791" s="408">
        <v>29036.971959999999</v>
      </c>
    </row>
    <row r="792" spans="2:93" s="804" customFormat="1" ht="165" hidden="1" customHeight="1" x14ac:dyDescent="0.35">
      <c r="B792" s="447" t="s">
        <v>7</v>
      </c>
      <c r="C792" s="457" t="s">
        <v>361</v>
      </c>
      <c r="D792" s="409">
        <f>E792</f>
        <v>2875597.4729800001</v>
      </c>
      <c r="E792" s="409">
        <f>E793</f>
        <v>2875597.4729800001</v>
      </c>
      <c r="F792" s="409"/>
      <c r="G792" s="409"/>
      <c r="H792" s="409"/>
      <c r="I792" s="409"/>
      <c r="J792" s="408"/>
      <c r="K792" s="408"/>
      <c r="L792" s="408"/>
      <c r="M792" s="408"/>
      <c r="N792" s="408"/>
      <c r="O792" s="408"/>
      <c r="P792" s="408"/>
      <c r="Q792" s="408"/>
      <c r="R792" s="408"/>
      <c r="S792" s="409">
        <f t="shared" si="1877"/>
        <v>0</v>
      </c>
      <c r="T792" s="575">
        <f t="shared" si="1878"/>
        <v>0</v>
      </c>
      <c r="U792" s="409"/>
      <c r="V792" s="408"/>
      <c r="W792" s="409"/>
      <c r="X792" s="408"/>
      <c r="Y792" s="409"/>
      <c r="Z792" s="408"/>
      <c r="AA792" s="408"/>
      <c r="AB792" s="408"/>
      <c r="AC792" s="409">
        <f t="shared" ref="AC792:AC796" si="1904">AK792</f>
        <v>0</v>
      </c>
      <c r="AD792" s="408"/>
      <c r="AE792" s="409">
        <f>AE793</f>
        <v>2014189.0243800001</v>
      </c>
      <c r="AF792" s="575">
        <f t="shared" si="1879"/>
        <v>0.7004419232197624</v>
      </c>
      <c r="AG792" s="409"/>
      <c r="AH792" s="575" t="e">
        <f t="shared" si="1880"/>
        <v>#DIV/0!</v>
      </c>
      <c r="AI792" s="409"/>
      <c r="AJ792" s="408"/>
      <c r="AK792" s="408"/>
      <c r="AL792" s="408"/>
      <c r="AM792" s="408"/>
      <c r="AN792" s="408"/>
      <c r="AO792" s="408"/>
      <c r="AP792" s="408"/>
      <c r="AQ792" s="408"/>
      <c r="AR792" s="408"/>
      <c r="AS792" s="408"/>
      <c r="AT792" s="408"/>
      <c r="AU792" s="408"/>
      <c r="AV792" s="408">
        <f>AW792</f>
        <v>4245616.2876200005</v>
      </c>
      <c r="AW792" s="408">
        <f>AW793</f>
        <v>4245616.2876200005</v>
      </c>
      <c r="AX792" s="408"/>
      <c r="AY792" s="408"/>
      <c r="AZ792" s="408"/>
      <c r="BA792" s="408"/>
      <c r="BB792" s="408"/>
      <c r="BC792" s="408"/>
      <c r="BD792" s="408"/>
      <c r="BE792" s="408"/>
      <c r="BF792" s="408"/>
      <c r="BG792" s="408"/>
      <c r="BH792" s="408"/>
      <c r="BI792" s="408">
        <f>BJ792</f>
        <v>3392559.1916799997</v>
      </c>
      <c r="BJ792" s="408">
        <f>BJ793</f>
        <v>3392559.1916799997</v>
      </c>
      <c r="BK792" s="408"/>
      <c r="BL792" s="408"/>
      <c r="BM792" s="408"/>
      <c r="BN792" s="408"/>
      <c r="BO792" s="408">
        <f>BP792</f>
        <v>3392559.1916799997</v>
      </c>
      <c r="BP792" s="408">
        <f>BP793</f>
        <v>3392559.1916799997</v>
      </c>
      <c r="BQ792" s="408"/>
      <c r="BR792" s="408"/>
      <c r="BS792" s="408"/>
      <c r="BT792" s="408"/>
      <c r="BU792" s="408"/>
      <c r="BV792" s="408">
        <f>BW792</f>
        <v>3197070.6767600002</v>
      </c>
      <c r="BW792" s="408">
        <f>BW793</f>
        <v>3197070.6767600002</v>
      </c>
      <c r="BX792" s="408"/>
      <c r="BY792" s="408"/>
      <c r="BZ792" s="408"/>
      <c r="CA792" s="408"/>
      <c r="CB792" s="408"/>
      <c r="CC792" s="408"/>
      <c r="CD792" s="408"/>
      <c r="CE792" s="408"/>
      <c r="CF792" s="408"/>
      <c r="CG792" s="408"/>
      <c r="CH792" s="408"/>
      <c r="CI792" s="408"/>
      <c r="CJ792" s="408"/>
      <c r="CK792" s="408">
        <f>CL792</f>
        <v>2517257.7414899999</v>
      </c>
      <c r="CL792" s="408">
        <f>CL793</f>
        <v>2517257.7414899999</v>
      </c>
      <c r="CM792" s="408"/>
      <c r="CN792" s="408"/>
      <c r="CO792" s="408"/>
    </row>
    <row r="793" spans="2:93" s="450" customFormat="1" ht="90.75" customHeight="1" x14ac:dyDescent="0.25">
      <c r="B793" s="447" t="s">
        <v>7</v>
      </c>
      <c r="C793" s="449" t="s">
        <v>103</v>
      </c>
      <c r="D793" s="409">
        <f>E793+F793+G793+H793</f>
        <v>2875597.4729800001</v>
      </c>
      <c r="E793" s="409">
        <v>2875597.4729800001</v>
      </c>
      <c r="F793" s="409"/>
      <c r="G793" s="413"/>
      <c r="H793" s="413"/>
      <c r="I793" s="409">
        <f>K793</f>
        <v>624055.81475000002</v>
      </c>
      <c r="J793" s="575">
        <f>I793/D793</f>
        <v>0.21701779216800013</v>
      </c>
      <c r="K793" s="408">
        <v>624055.81475000002</v>
      </c>
      <c r="L793" s="575">
        <f>K793/D793</f>
        <v>0.21701779216800013</v>
      </c>
      <c r="M793" s="412"/>
      <c r="N793" s="412"/>
      <c r="O793" s="412"/>
      <c r="P793" s="412"/>
      <c r="Q793" s="412"/>
      <c r="R793" s="412"/>
      <c r="S793" s="409">
        <f t="shared" si="1877"/>
        <v>787155.04992000002</v>
      </c>
      <c r="T793" s="575">
        <f t="shared" si="1878"/>
        <v>0.27373617389650373</v>
      </c>
      <c r="U793" s="409">
        <v>787155.04992000002</v>
      </c>
      <c r="V793" s="589">
        <f>U793/D793</f>
        <v>0.27373617389650373</v>
      </c>
      <c r="W793" s="409"/>
      <c r="X793" s="412"/>
      <c r="Y793" s="409"/>
      <c r="Z793" s="412"/>
      <c r="AA793" s="412"/>
      <c r="AB793" s="412"/>
      <c r="AC793" s="409">
        <f>AE793</f>
        <v>2014189.0243800001</v>
      </c>
      <c r="AD793" s="575">
        <f>AC793/D793</f>
        <v>0.7004419232197624</v>
      </c>
      <c r="AE793" s="409">
        <v>2014189.0243800001</v>
      </c>
      <c r="AF793" s="575">
        <f t="shared" si="1879"/>
        <v>0.7004419232197624</v>
      </c>
      <c r="AG793" s="409"/>
      <c r="AH793" s="575"/>
      <c r="AI793" s="409"/>
      <c r="AJ793" s="412"/>
      <c r="AK793" s="412"/>
      <c r="AL793" s="412"/>
      <c r="AM793" s="412"/>
      <c r="AN793" s="412"/>
      <c r="AO793" s="412"/>
      <c r="AP793" s="412"/>
      <c r="AQ793" s="412"/>
      <c r="AR793" s="412"/>
      <c r="AS793" s="412"/>
      <c r="AT793" s="412"/>
      <c r="AU793" s="408">
        <f>AW793-E793</f>
        <v>1370018.8146400005</v>
      </c>
      <c r="AV793" s="408">
        <f>AW793+AX793+AY793+AZ793</f>
        <v>4245616.2876200005</v>
      </c>
      <c r="AW793" s="408">
        <f>3568789.21801+229430.81527+167705.22+159282.67234+20408.362+100000</f>
        <v>4245616.2876200005</v>
      </c>
      <c r="AX793" s="408"/>
      <c r="AY793" s="408"/>
      <c r="AZ793" s="408"/>
      <c r="BA793" s="408">
        <f>BB793+BC793+BD793</f>
        <v>0</v>
      </c>
      <c r="BB793" s="408"/>
      <c r="BC793" s="408"/>
      <c r="BD793" s="408"/>
      <c r="BE793" s="408">
        <f>BF793+BG793+BH793</f>
        <v>2875597.4729800001</v>
      </c>
      <c r="BF793" s="408">
        <f>E793</f>
        <v>2875597.4729800001</v>
      </c>
      <c r="BG793" s="408"/>
      <c r="BH793" s="408"/>
      <c r="BI793" s="408">
        <f>BJ793+BK793+BL793+BM793</f>
        <v>3392559.1916799997</v>
      </c>
      <c r="BJ793" s="408">
        <f>3633963.13838-241403.9467</f>
        <v>3392559.1916799997</v>
      </c>
      <c r="BK793" s="408"/>
      <c r="BL793" s="408"/>
      <c r="BM793" s="408"/>
      <c r="BN793" s="408">
        <v>0</v>
      </c>
      <c r="BO793" s="408">
        <f>BP793+BQ793+BR793+BS793</f>
        <v>3392559.1916799997</v>
      </c>
      <c r="BP793" s="408">
        <f>3633963.13838-241403.9467</f>
        <v>3392559.1916799997</v>
      </c>
      <c r="BQ793" s="408"/>
      <c r="BR793" s="408"/>
      <c r="BS793" s="408"/>
      <c r="BT793" s="408">
        <f>BL793</f>
        <v>0</v>
      </c>
      <c r="BU793" s="408">
        <f>BM793</f>
        <v>0</v>
      </c>
      <c r="BV793" s="408">
        <f>BW793+BX793+BY793+BZ793</f>
        <v>3197070.6767600002</v>
      </c>
      <c r="BW793" s="408">
        <v>3197070.6767600002</v>
      </c>
      <c r="BX793" s="408"/>
      <c r="BY793" s="408"/>
      <c r="BZ793" s="408"/>
      <c r="CA793" s="408">
        <f t="shared" ref="CA793" si="1905">CB793+CC793+CD793</f>
        <v>-679812.93527000025</v>
      </c>
      <c r="CB793" s="408">
        <f>CF793-BW793</f>
        <v>-679812.93527000025</v>
      </c>
      <c r="CC793" s="408"/>
      <c r="CD793" s="408"/>
      <c r="CE793" s="408">
        <f t="shared" ref="CE793" si="1906">CF793</f>
        <v>2517257.7414899999</v>
      </c>
      <c r="CF793" s="408">
        <v>2517257.7414899999</v>
      </c>
      <c r="CG793" s="408"/>
      <c r="CH793" s="408">
        <f>BY793</f>
        <v>0</v>
      </c>
      <c r="CI793" s="408">
        <f>BZ793</f>
        <v>0</v>
      </c>
      <c r="CJ793" s="408">
        <f>CL793-CF793</f>
        <v>0</v>
      </c>
      <c r="CK793" s="408">
        <f>CL793+CM793+CN793+CO793</f>
        <v>2517257.7414899999</v>
      </c>
      <c r="CL793" s="408">
        <f>3197070.67676+[6]Лист1!$N$74</f>
        <v>2517257.7414899999</v>
      </c>
      <c r="CM793" s="408"/>
      <c r="CN793" s="412"/>
      <c r="CO793" s="413"/>
    </row>
    <row r="794" spans="2:93" s="804" customFormat="1" ht="180" hidden="1" customHeight="1" x14ac:dyDescent="0.35">
      <c r="B794" s="447" t="s">
        <v>8</v>
      </c>
      <c r="C794" s="457" t="s">
        <v>353</v>
      </c>
      <c r="D794" s="409">
        <f>E794+F794+G794+H794</f>
        <v>150</v>
      </c>
      <c r="E794" s="409">
        <f>E795</f>
        <v>0</v>
      </c>
      <c r="F794" s="409">
        <f t="shared" ref="F794:BH794" si="1907">F795</f>
        <v>0</v>
      </c>
      <c r="G794" s="409">
        <f t="shared" si="1907"/>
        <v>0</v>
      </c>
      <c r="H794" s="409">
        <f t="shared" si="1907"/>
        <v>150</v>
      </c>
      <c r="I794" s="409"/>
      <c r="J794" s="408"/>
      <c r="K794" s="408"/>
      <c r="L794" s="408"/>
      <c r="M794" s="408"/>
      <c r="N794" s="408"/>
      <c r="O794" s="408"/>
      <c r="P794" s="408"/>
      <c r="Q794" s="408"/>
      <c r="R794" s="408"/>
      <c r="S794" s="409">
        <f t="shared" si="1877"/>
        <v>0</v>
      </c>
      <c r="T794" s="575">
        <f t="shared" si="1878"/>
        <v>0</v>
      </c>
      <c r="U794" s="409">
        <f>U795</f>
        <v>0</v>
      </c>
      <c r="V794" s="408"/>
      <c r="W794" s="409"/>
      <c r="X794" s="408"/>
      <c r="Y794" s="409"/>
      <c r="Z794" s="408"/>
      <c r="AA794" s="408"/>
      <c r="AB794" s="408"/>
      <c r="AC794" s="409">
        <f t="shared" si="1904"/>
        <v>0</v>
      </c>
      <c r="AD794" s="408"/>
      <c r="AE794" s="409">
        <f>AE795</f>
        <v>0</v>
      </c>
      <c r="AF794" s="575" t="e">
        <f t="shared" si="1879"/>
        <v>#DIV/0!</v>
      </c>
      <c r="AG794" s="409"/>
      <c r="AH794" s="575" t="e">
        <f t="shared" si="1880"/>
        <v>#DIV/0!</v>
      </c>
      <c r="AI794" s="409"/>
      <c r="AJ794" s="408"/>
      <c r="AK794" s="408"/>
      <c r="AL794" s="408"/>
      <c r="AM794" s="408"/>
      <c r="AN794" s="408"/>
      <c r="AO794" s="408"/>
      <c r="AP794" s="408"/>
      <c r="AQ794" s="408"/>
      <c r="AR794" s="408"/>
      <c r="AS794" s="408"/>
      <c r="AT794" s="408"/>
      <c r="AU794" s="408">
        <f t="shared" si="1907"/>
        <v>0</v>
      </c>
      <c r="AV794" s="408">
        <f>AW794+AX794+AY794+AZ794</f>
        <v>150</v>
      </c>
      <c r="AW794" s="408">
        <f>AW795</f>
        <v>0</v>
      </c>
      <c r="AX794" s="408">
        <f t="shared" si="1907"/>
        <v>0</v>
      </c>
      <c r="AY794" s="408">
        <f t="shared" si="1907"/>
        <v>0</v>
      </c>
      <c r="AZ794" s="408">
        <f t="shared" si="1907"/>
        <v>150</v>
      </c>
      <c r="BA794" s="408">
        <f t="shared" si="1907"/>
        <v>0</v>
      </c>
      <c r="BB794" s="408">
        <f t="shared" si="1907"/>
        <v>0</v>
      </c>
      <c r="BC794" s="408">
        <f t="shared" si="1907"/>
        <v>0</v>
      </c>
      <c r="BD794" s="408">
        <f t="shared" si="1907"/>
        <v>0</v>
      </c>
      <c r="BE794" s="408">
        <f t="shared" si="1907"/>
        <v>150</v>
      </c>
      <c r="BF794" s="408">
        <f t="shared" si="1907"/>
        <v>0</v>
      </c>
      <c r="BG794" s="408">
        <f t="shared" si="1907"/>
        <v>0</v>
      </c>
      <c r="BH794" s="408">
        <f t="shared" si="1907"/>
        <v>150</v>
      </c>
      <c r="BI794" s="408">
        <f>BJ794+BK794+BL794+BM794</f>
        <v>150</v>
      </c>
      <c r="BJ794" s="408">
        <f>BJ795</f>
        <v>0</v>
      </c>
      <c r="BK794" s="408">
        <f t="shared" ref="BK794" si="1908">BK795</f>
        <v>0</v>
      </c>
      <c r="BL794" s="408">
        <f t="shared" ref="BL794" si="1909">BL795</f>
        <v>0</v>
      </c>
      <c r="BM794" s="408">
        <f t="shared" ref="BM794" si="1910">BM795</f>
        <v>150</v>
      </c>
      <c r="BN794" s="408"/>
      <c r="BO794" s="408">
        <f>BP794+BQ794+BR794+BS794</f>
        <v>150</v>
      </c>
      <c r="BP794" s="408">
        <f>BP795</f>
        <v>0</v>
      </c>
      <c r="BQ794" s="408">
        <f t="shared" ref="BQ794:BS794" si="1911">BQ795</f>
        <v>0</v>
      </c>
      <c r="BR794" s="408">
        <f t="shared" si="1911"/>
        <v>0</v>
      </c>
      <c r="BS794" s="408">
        <f t="shared" si="1911"/>
        <v>150</v>
      </c>
      <c r="BT794" s="408"/>
      <c r="BU794" s="408"/>
      <c r="BV794" s="408">
        <f>BW794+BX794+BY794+BZ794</f>
        <v>150</v>
      </c>
      <c r="BW794" s="408">
        <f>BW795</f>
        <v>0</v>
      </c>
      <c r="BX794" s="408">
        <f t="shared" ref="BX794" si="1912">BX795</f>
        <v>0</v>
      </c>
      <c r="BY794" s="408">
        <f t="shared" ref="BY794" si="1913">BY795</f>
        <v>0</v>
      </c>
      <c r="BZ794" s="408">
        <f t="shared" ref="BZ794" si="1914">BZ795</f>
        <v>150</v>
      </c>
      <c r="CA794" s="408"/>
      <c r="CB794" s="408"/>
      <c r="CC794" s="408"/>
      <c r="CD794" s="408"/>
      <c r="CE794" s="408"/>
      <c r="CF794" s="408"/>
      <c r="CG794" s="408"/>
      <c r="CH794" s="408"/>
      <c r="CI794" s="408"/>
      <c r="CJ794" s="408"/>
      <c r="CK794" s="408">
        <f>CL794+CM794+CN794+CO794</f>
        <v>150</v>
      </c>
      <c r="CL794" s="408">
        <f>CL795</f>
        <v>0</v>
      </c>
      <c r="CM794" s="408">
        <f t="shared" ref="CM794:CO794" si="1915">CM795</f>
        <v>0</v>
      </c>
      <c r="CN794" s="408">
        <f t="shared" si="1915"/>
        <v>0</v>
      </c>
      <c r="CO794" s="408">
        <f t="shared" si="1915"/>
        <v>150</v>
      </c>
    </row>
    <row r="795" spans="2:93" s="450" customFormat="1" ht="154.5" customHeight="1" x14ac:dyDescent="0.25">
      <c r="B795" s="411" t="s">
        <v>8</v>
      </c>
      <c r="C795" s="444" t="s">
        <v>319</v>
      </c>
      <c r="D795" s="409">
        <f>H795</f>
        <v>150</v>
      </c>
      <c r="E795" s="413"/>
      <c r="F795" s="413"/>
      <c r="G795" s="413"/>
      <c r="H795" s="416">
        <v>150</v>
      </c>
      <c r="I795" s="416"/>
      <c r="J795" s="416"/>
      <c r="K795" s="416"/>
      <c r="L795" s="416"/>
      <c r="M795" s="416"/>
      <c r="N795" s="416"/>
      <c r="O795" s="416"/>
      <c r="P795" s="416"/>
      <c r="Q795" s="416"/>
      <c r="R795" s="416"/>
      <c r="S795" s="409">
        <f t="shared" si="1877"/>
        <v>0</v>
      </c>
      <c r="T795" s="575">
        <f t="shared" si="1878"/>
        <v>0</v>
      </c>
      <c r="U795" s="409"/>
      <c r="V795" s="416"/>
      <c r="W795" s="409"/>
      <c r="X795" s="416"/>
      <c r="Y795" s="409"/>
      <c r="Z795" s="416"/>
      <c r="AA795" s="416"/>
      <c r="AB795" s="416"/>
      <c r="AC795" s="409">
        <f t="shared" si="1904"/>
        <v>0</v>
      </c>
      <c r="AD795" s="416"/>
      <c r="AE795" s="409"/>
      <c r="AF795" s="575"/>
      <c r="AG795" s="409"/>
      <c r="AH795" s="575"/>
      <c r="AI795" s="409"/>
      <c r="AJ795" s="416"/>
      <c r="AK795" s="416"/>
      <c r="AL795" s="416"/>
      <c r="AM795" s="416"/>
      <c r="AN795" s="416"/>
      <c r="AO795" s="416"/>
      <c r="AP795" s="416"/>
      <c r="AQ795" s="416"/>
      <c r="AR795" s="416"/>
      <c r="AS795" s="416"/>
      <c r="AT795" s="416"/>
      <c r="AU795" s="408">
        <v>0</v>
      </c>
      <c r="AV795" s="408">
        <f>AZ795</f>
        <v>150</v>
      </c>
      <c r="AW795" s="408"/>
      <c r="AX795" s="408"/>
      <c r="AY795" s="408"/>
      <c r="AZ795" s="408">
        <v>150</v>
      </c>
      <c r="BA795" s="408">
        <f t="shared" si="1885"/>
        <v>0</v>
      </c>
      <c r="BB795" s="408"/>
      <c r="BC795" s="408"/>
      <c r="BD795" s="408"/>
      <c r="BE795" s="408">
        <f t="shared" si="1886"/>
        <v>150</v>
      </c>
      <c r="BF795" s="408">
        <f>E795</f>
        <v>0</v>
      </c>
      <c r="BG795" s="408">
        <f>G795</f>
        <v>0</v>
      </c>
      <c r="BH795" s="408">
        <f>H795</f>
        <v>150</v>
      </c>
      <c r="BI795" s="408">
        <f>BM795</f>
        <v>150</v>
      </c>
      <c r="BJ795" s="408"/>
      <c r="BK795" s="408"/>
      <c r="BL795" s="408"/>
      <c r="BM795" s="408">
        <f>H795</f>
        <v>150</v>
      </c>
      <c r="BN795" s="408">
        <v>0</v>
      </c>
      <c r="BO795" s="408">
        <f>BS795</f>
        <v>150</v>
      </c>
      <c r="BP795" s="408"/>
      <c r="BQ795" s="408"/>
      <c r="BR795" s="408"/>
      <c r="BS795" s="408">
        <f>AZ795</f>
        <v>150</v>
      </c>
      <c r="BT795" s="408">
        <f t="shared" si="1887"/>
        <v>0</v>
      </c>
      <c r="BU795" s="408">
        <f t="shared" si="1888"/>
        <v>150</v>
      </c>
      <c r="BV795" s="408">
        <f>BZ795</f>
        <v>150</v>
      </c>
      <c r="BW795" s="408"/>
      <c r="BX795" s="408"/>
      <c r="BY795" s="408"/>
      <c r="BZ795" s="408">
        <f>BM795</f>
        <v>150</v>
      </c>
      <c r="CA795" s="408">
        <f t="shared" si="1889"/>
        <v>0</v>
      </c>
      <c r="CB795" s="408"/>
      <c r="CC795" s="408"/>
      <c r="CD795" s="408"/>
      <c r="CE795" s="408">
        <f t="shared" si="1890"/>
        <v>150</v>
      </c>
      <c r="CF795" s="408">
        <f t="shared" si="1891"/>
        <v>0</v>
      </c>
      <c r="CG795" s="408"/>
      <c r="CH795" s="408">
        <f t="shared" si="1883"/>
        <v>0</v>
      </c>
      <c r="CI795" s="408">
        <f t="shared" si="1884"/>
        <v>150</v>
      </c>
      <c r="CJ795" s="408">
        <v>0</v>
      </c>
      <c r="CK795" s="408">
        <f>CO795</f>
        <v>150</v>
      </c>
      <c r="CL795" s="412"/>
      <c r="CM795" s="412"/>
      <c r="CN795" s="412"/>
      <c r="CO795" s="408">
        <f>BZ795</f>
        <v>150</v>
      </c>
    </row>
    <row r="796" spans="2:93" s="450" customFormat="1" ht="134.25" hidden="1" customHeight="1" x14ac:dyDescent="0.25">
      <c r="B796" s="411" t="s">
        <v>10</v>
      </c>
      <c r="C796" s="457" t="s">
        <v>354</v>
      </c>
      <c r="D796" s="409">
        <f t="shared" ref="D796:D808" si="1916">E796+F796+G796+H796</f>
        <v>0</v>
      </c>
      <c r="E796" s="409">
        <f>E797</f>
        <v>0</v>
      </c>
      <c r="F796" s="409">
        <f t="shared" ref="F796" si="1917">F797</f>
        <v>0</v>
      </c>
      <c r="G796" s="409">
        <f t="shared" ref="G796" si="1918">G797</f>
        <v>0</v>
      </c>
      <c r="H796" s="409">
        <f t="shared" ref="H796" si="1919">H797</f>
        <v>0</v>
      </c>
      <c r="I796" s="409"/>
      <c r="J796" s="408"/>
      <c r="K796" s="408"/>
      <c r="L796" s="408"/>
      <c r="M796" s="408"/>
      <c r="N796" s="408"/>
      <c r="O796" s="408"/>
      <c r="P796" s="408"/>
      <c r="Q796" s="408"/>
      <c r="R796" s="408"/>
      <c r="S796" s="409">
        <f t="shared" si="1877"/>
        <v>0</v>
      </c>
      <c r="T796" s="575" t="e">
        <f t="shared" si="1878"/>
        <v>#DIV/0!</v>
      </c>
      <c r="U796" s="409">
        <f>U797</f>
        <v>0</v>
      </c>
      <c r="V796" s="408"/>
      <c r="W796" s="409"/>
      <c r="X796" s="408"/>
      <c r="Y796" s="409"/>
      <c r="Z796" s="408"/>
      <c r="AA796" s="408"/>
      <c r="AB796" s="408"/>
      <c r="AC796" s="409">
        <f t="shared" si="1904"/>
        <v>0</v>
      </c>
      <c r="AD796" s="408"/>
      <c r="AE796" s="409">
        <f>AE797</f>
        <v>0</v>
      </c>
      <c r="AF796" s="575"/>
      <c r="AG796" s="409"/>
      <c r="AH796" s="575"/>
      <c r="AI796" s="409"/>
      <c r="AJ796" s="408"/>
      <c r="AK796" s="408"/>
      <c r="AL796" s="408"/>
      <c r="AM796" s="408"/>
      <c r="AN796" s="408"/>
      <c r="AO796" s="408"/>
      <c r="AP796" s="408"/>
      <c r="AQ796" s="408"/>
      <c r="AR796" s="408"/>
      <c r="AS796" s="408"/>
      <c r="AT796" s="408"/>
      <c r="AU796" s="408"/>
      <c r="AV796" s="408">
        <f t="shared" ref="AV796:AV808" si="1920">AW796+AX796+AY796+AZ796</f>
        <v>500</v>
      </c>
      <c r="AW796" s="408">
        <f>AW797</f>
        <v>500</v>
      </c>
      <c r="AX796" s="408">
        <f t="shared" ref="AX796:AZ796" si="1921">AX797</f>
        <v>0</v>
      </c>
      <c r="AY796" s="408">
        <f t="shared" si="1921"/>
        <v>0</v>
      </c>
      <c r="AZ796" s="408">
        <f t="shared" si="1921"/>
        <v>0</v>
      </c>
      <c r="BA796" s="408"/>
      <c r="BB796" s="412"/>
      <c r="BC796" s="412"/>
      <c r="BD796" s="408"/>
      <c r="BE796" s="408"/>
      <c r="BF796" s="412"/>
      <c r="BG796" s="412"/>
      <c r="BH796" s="408"/>
      <c r="BI796" s="408">
        <f t="shared" ref="BI796:BI808" si="1922">BJ796+BK796+BL796+BM796</f>
        <v>0</v>
      </c>
      <c r="BJ796" s="408">
        <f>BJ797</f>
        <v>0</v>
      </c>
      <c r="BK796" s="408">
        <f t="shared" ref="BK796" si="1923">BK797</f>
        <v>0</v>
      </c>
      <c r="BL796" s="408">
        <f t="shared" ref="BL796" si="1924">BL797</f>
        <v>0</v>
      </c>
      <c r="BM796" s="408">
        <f t="shared" ref="BM796" si="1925">BM797</f>
        <v>0</v>
      </c>
      <c r="BN796" s="408"/>
      <c r="BO796" s="408">
        <f t="shared" ref="BO796:BO808" si="1926">BP796+BQ796+BR796+BS796</f>
        <v>0</v>
      </c>
      <c r="BP796" s="408">
        <f>BP797</f>
        <v>0</v>
      </c>
      <c r="BQ796" s="408">
        <f t="shared" ref="BQ796:BS796" si="1927">BQ797</f>
        <v>0</v>
      </c>
      <c r="BR796" s="408">
        <f t="shared" si="1927"/>
        <v>0</v>
      </c>
      <c r="BS796" s="408">
        <f t="shared" si="1927"/>
        <v>0</v>
      </c>
      <c r="BT796" s="413"/>
      <c r="BU796" s="409"/>
      <c r="BV796" s="408">
        <f t="shared" ref="BV796:BV808" si="1928">BW796+BX796+BY796+BZ796</f>
        <v>0</v>
      </c>
      <c r="BW796" s="408">
        <f>BW797</f>
        <v>0</v>
      </c>
      <c r="BX796" s="408">
        <f t="shared" ref="BX796" si="1929">BX797</f>
        <v>0</v>
      </c>
      <c r="BY796" s="408">
        <f t="shared" ref="BY796" si="1930">BY797</f>
        <v>0</v>
      </c>
      <c r="BZ796" s="408">
        <f t="shared" ref="BZ796" si="1931">BZ797</f>
        <v>0</v>
      </c>
      <c r="CA796" s="408"/>
      <c r="CB796" s="413"/>
      <c r="CC796" s="413"/>
      <c r="CD796" s="409"/>
      <c r="CE796" s="408"/>
      <c r="CF796" s="413"/>
      <c r="CG796" s="413"/>
      <c r="CH796" s="413"/>
      <c r="CI796" s="409"/>
      <c r="CJ796" s="408"/>
      <c r="CK796" s="408">
        <f t="shared" ref="CK796:CK808" si="1932">CL796+CM796+CN796+CO796</f>
        <v>0</v>
      </c>
      <c r="CL796" s="408">
        <f>CL797</f>
        <v>0</v>
      </c>
      <c r="CM796" s="408">
        <f t="shared" ref="CM796:CO796" si="1933">CM797</f>
        <v>0</v>
      </c>
      <c r="CN796" s="408">
        <f t="shared" si="1933"/>
        <v>0</v>
      </c>
      <c r="CO796" s="408">
        <f t="shared" si="1933"/>
        <v>0</v>
      </c>
    </row>
    <row r="797" spans="2:93" s="450" customFormat="1" ht="154.5" customHeight="1" x14ac:dyDescent="0.25">
      <c r="B797" s="411" t="s">
        <v>10</v>
      </c>
      <c r="C797" s="444" t="s">
        <v>366</v>
      </c>
      <c r="D797" s="409">
        <f t="shared" si="1916"/>
        <v>0</v>
      </c>
      <c r="E797" s="413"/>
      <c r="F797" s="413"/>
      <c r="G797" s="413"/>
      <c r="H797" s="409"/>
      <c r="I797" s="409"/>
      <c r="J797" s="408"/>
      <c r="K797" s="408"/>
      <c r="L797" s="408"/>
      <c r="M797" s="408"/>
      <c r="N797" s="408"/>
      <c r="O797" s="408"/>
      <c r="P797" s="408"/>
      <c r="Q797" s="408"/>
      <c r="R797" s="408"/>
      <c r="S797" s="409">
        <f t="shared" si="1877"/>
        <v>0</v>
      </c>
      <c r="T797" s="575">
        <v>0</v>
      </c>
      <c r="U797" s="409"/>
      <c r="V797" s="408"/>
      <c r="W797" s="409"/>
      <c r="X797" s="408"/>
      <c r="Y797" s="409"/>
      <c r="Z797" s="408"/>
      <c r="AA797" s="408"/>
      <c r="AB797" s="408"/>
      <c r="AC797" s="409"/>
      <c r="AD797" s="408"/>
      <c r="AE797" s="409"/>
      <c r="AF797" s="575"/>
      <c r="AG797" s="409"/>
      <c r="AH797" s="575"/>
      <c r="AI797" s="409"/>
      <c r="AJ797" s="408"/>
      <c r="AK797" s="408"/>
      <c r="AL797" s="408"/>
      <c r="AM797" s="408"/>
      <c r="AN797" s="408"/>
      <c r="AO797" s="408"/>
      <c r="AP797" s="408"/>
      <c r="AQ797" s="408"/>
      <c r="AR797" s="408"/>
      <c r="AS797" s="408"/>
      <c r="AT797" s="408"/>
      <c r="AU797" s="408">
        <f>AW797-E797</f>
        <v>500</v>
      </c>
      <c r="AV797" s="408">
        <f t="shared" si="1920"/>
        <v>500</v>
      </c>
      <c r="AW797" s="408">
        <v>500</v>
      </c>
      <c r="AX797" s="412"/>
      <c r="AY797" s="412"/>
      <c r="AZ797" s="408"/>
      <c r="BA797" s="408"/>
      <c r="BB797" s="412"/>
      <c r="BC797" s="412"/>
      <c r="BD797" s="408"/>
      <c r="BE797" s="408"/>
      <c r="BF797" s="412"/>
      <c r="BG797" s="412"/>
      <c r="BH797" s="408"/>
      <c r="BI797" s="413">
        <f t="shared" si="1922"/>
        <v>0</v>
      </c>
      <c r="BJ797" s="413"/>
      <c r="BK797" s="413"/>
      <c r="BL797" s="413"/>
      <c r="BM797" s="409"/>
      <c r="BN797" s="408">
        <v>0</v>
      </c>
      <c r="BO797" s="408">
        <f t="shared" si="1926"/>
        <v>0</v>
      </c>
      <c r="BP797" s="408"/>
      <c r="BQ797" s="408"/>
      <c r="BR797" s="408"/>
      <c r="BS797" s="408"/>
      <c r="BT797" s="408"/>
      <c r="BU797" s="408"/>
      <c r="BV797" s="408">
        <f t="shared" si="1928"/>
        <v>0</v>
      </c>
      <c r="BW797" s="408"/>
      <c r="BX797" s="408"/>
      <c r="BY797" s="408"/>
      <c r="BZ797" s="408"/>
      <c r="CA797" s="408"/>
      <c r="CB797" s="408"/>
      <c r="CC797" s="408"/>
      <c r="CD797" s="408"/>
      <c r="CE797" s="408">
        <v>0</v>
      </c>
      <c r="CF797" s="408"/>
      <c r="CG797" s="408"/>
      <c r="CH797" s="408"/>
      <c r="CI797" s="408"/>
      <c r="CJ797" s="408">
        <v>0</v>
      </c>
      <c r="CK797" s="408">
        <f t="shared" si="1932"/>
        <v>0</v>
      </c>
      <c r="CL797" s="413"/>
      <c r="CM797" s="413"/>
      <c r="CN797" s="413"/>
      <c r="CO797" s="409"/>
    </row>
    <row r="798" spans="2:93" s="410" customFormat="1" ht="92.25" customHeight="1" x14ac:dyDescent="0.25">
      <c r="B798" s="867" t="s">
        <v>269</v>
      </c>
      <c r="C798" s="867"/>
      <c r="D798" s="799">
        <f t="shared" si="1916"/>
        <v>4009288.6400600001</v>
      </c>
      <c r="E798" s="799">
        <f>E786+E791+E793+E795+E797</f>
        <v>3420221.4259600001</v>
      </c>
      <c r="F798" s="799">
        <f t="shared" ref="F798:G798" si="1934">F786+F791+F793+F795+F797</f>
        <v>107889.23961999999</v>
      </c>
      <c r="G798" s="799">
        <f t="shared" si="1934"/>
        <v>63586.097280000002</v>
      </c>
      <c r="H798" s="799">
        <f>H786+H791+H793+H795+H797+H796</f>
        <v>417591.87719999999</v>
      </c>
      <c r="I798" s="799">
        <f t="shared" ref="I798:I808" si="1935">K798+M798+O798+Q798</f>
        <v>1024403.53732</v>
      </c>
      <c r="J798" s="800">
        <f>I798/D798</f>
        <v>0.25550755490247506</v>
      </c>
      <c r="K798" s="799">
        <f>K786+K791+K793+K795+K797</f>
        <v>893748.73118999996</v>
      </c>
      <c r="L798" s="800">
        <f>K798/D798</f>
        <v>0.22291952798305506</v>
      </c>
      <c r="M798" s="799">
        <f t="shared" ref="M798" si="1936">M786+M791+M793+M795+M797</f>
        <v>15195.27665</v>
      </c>
      <c r="N798" s="800">
        <f>M798/F798</f>
        <v>0.14084144724274406</v>
      </c>
      <c r="O798" s="799">
        <f t="shared" ref="O798" si="1937">O786+O791+O793+O795+O797</f>
        <v>10569.389660000001</v>
      </c>
      <c r="P798" s="800">
        <f>O798/G798</f>
        <v>0.1662217074505756</v>
      </c>
      <c r="Q798" s="799">
        <f>Q799+Q800</f>
        <v>104890.13982</v>
      </c>
      <c r="R798" s="800">
        <f>Q798/H798</f>
        <v>0.25117859217784611</v>
      </c>
      <c r="S798" s="799">
        <f t="shared" si="1877"/>
        <v>1158381.2612099999</v>
      </c>
      <c r="T798" s="578">
        <f t="shared" si="1878"/>
        <v>0.28892438664447578</v>
      </c>
      <c r="U798" s="799">
        <f>U786+U791+U793+U795+U797</f>
        <v>1034830.66804</v>
      </c>
      <c r="V798" s="578">
        <f>U798/E798</f>
        <v>0.30256247744238957</v>
      </c>
      <c r="W798" s="799">
        <f t="shared" ref="W798" si="1938">W786+W791+W793+W795+W797</f>
        <v>18660.45335</v>
      </c>
      <c r="X798" s="801">
        <f>W798/F798</f>
        <v>0.17295935549944141</v>
      </c>
      <c r="Y798" s="799"/>
      <c r="Z798" s="801"/>
      <c r="AA798" s="799">
        <f>AA799+AA800</f>
        <v>104890.13982</v>
      </c>
      <c r="AB798" s="800">
        <f>AA798/H798</f>
        <v>0.25117859217784611</v>
      </c>
      <c r="AC798" s="799">
        <f>AE798+AG798+AI798+AK798</f>
        <v>2877497.9749500002</v>
      </c>
      <c r="AD798" s="800">
        <f>AC798/D798</f>
        <v>0.71770786123967811</v>
      </c>
      <c r="AE798" s="799">
        <f>AE786+AE791+AE793+AE795+AE797</f>
        <v>2365068.9635600001</v>
      </c>
      <c r="AF798" s="578">
        <f t="shared" si="1879"/>
        <v>0.69149586211254255</v>
      </c>
      <c r="AG798" s="799">
        <f t="shared" ref="AG798" si="1939">AG786+AG791+AG793+AG795+AG797</f>
        <v>94987.134189999997</v>
      </c>
      <c r="AH798" s="578">
        <f t="shared" si="1880"/>
        <v>0.88041341772874759</v>
      </c>
      <c r="AI798" s="799"/>
      <c r="AJ798" s="801"/>
      <c r="AK798" s="799">
        <f>AK786+AK791+AK793+AK795+AK797+AK796</f>
        <v>417441.87719999999</v>
      </c>
      <c r="AL798" s="801"/>
      <c r="AM798" s="372"/>
      <c r="AN798" s="372"/>
      <c r="AO798" s="372"/>
      <c r="AP798" s="372"/>
      <c r="AQ798" s="372"/>
      <c r="AR798" s="372"/>
      <c r="AS798" s="372"/>
      <c r="AT798" s="372"/>
      <c r="AU798" s="372">
        <f>AU799+AU800</f>
        <v>2013248.8648500005</v>
      </c>
      <c r="AV798" s="372">
        <f t="shared" si="1920"/>
        <v>6022537.5049100006</v>
      </c>
      <c r="AW798" s="372">
        <f>AW786+AW791+AW793+AW795+AW797</f>
        <v>4806158.5606000004</v>
      </c>
      <c r="AX798" s="372">
        <f t="shared" ref="AX798:AY798" si="1940">AX786+AX791+AX793+AX795+AX797</f>
        <v>134511.23962000001</v>
      </c>
      <c r="AY798" s="372">
        <f t="shared" si="1940"/>
        <v>64275.827490000003</v>
      </c>
      <c r="AZ798" s="372">
        <f>AZ786+AZ791+AZ793+AZ795+AZ797+AZ796</f>
        <v>1017591.8772</v>
      </c>
      <c r="BA798" s="372">
        <f>BA799+BA800</f>
        <v>0</v>
      </c>
      <c r="BB798" s="372">
        <f t="shared" ref="BB798:BD798" si="1941">BB786+BB791+BB795</f>
        <v>0</v>
      </c>
      <c r="BC798" s="372">
        <f t="shared" si="1941"/>
        <v>0</v>
      </c>
      <c r="BD798" s="372">
        <f t="shared" si="1941"/>
        <v>0</v>
      </c>
      <c r="BE798" s="372">
        <f t="shared" si="1886"/>
        <v>3901399.40044</v>
      </c>
      <c r="BF798" s="372">
        <f>E798</f>
        <v>3420221.4259600001</v>
      </c>
      <c r="BG798" s="372">
        <f t="shared" ref="BG798:BH800" si="1942">G798</f>
        <v>63586.097280000002</v>
      </c>
      <c r="BH798" s="372">
        <f t="shared" si="1942"/>
        <v>417591.87719999999</v>
      </c>
      <c r="BI798" s="372">
        <f t="shared" si="1922"/>
        <v>4161815.0703999996</v>
      </c>
      <c r="BJ798" s="372">
        <f>BJ786+BJ791+BJ793+BJ795+BJ797</f>
        <v>3937183.1446599998</v>
      </c>
      <c r="BK798" s="372">
        <f t="shared" ref="BK798" si="1943">BK786+BK791+BK793+BK795+BK797</f>
        <v>107889.23961999999</v>
      </c>
      <c r="BL798" s="372">
        <f t="shared" ref="BL798" si="1944">BL786+BL791+BL793+BL795+BL797</f>
        <v>63586.097280000002</v>
      </c>
      <c r="BM798" s="372">
        <f t="shared" ref="BM798" si="1945">BM786+BM791+BM793+BM795+BM797</f>
        <v>53156.588839999997</v>
      </c>
      <c r="BN798" s="372">
        <f>BN799+BN800</f>
        <v>0</v>
      </c>
      <c r="BO798" s="372">
        <f t="shared" si="1926"/>
        <v>4161815.0703999996</v>
      </c>
      <c r="BP798" s="372">
        <f>BP786+BP791+BP793+BP795+BP797</f>
        <v>3937183.1446599998</v>
      </c>
      <c r="BQ798" s="372">
        <f t="shared" ref="BQ798:BS798" si="1946">BQ786+BQ791+BQ793+BQ795+BQ797</f>
        <v>107889.23961999999</v>
      </c>
      <c r="BR798" s="372">
        <f t="shared" si="1946"/>
        <v>63586.097280000002</v>
      </c>
      <c r="BS798" s="372">
        <f t="shared" si="1946"/>
        <v>53156.588839999997</v>
      </c>
      <c r="BT798" s="372">
        <f t="shared" si="1887"/>
        <v>63586.097280000002</v>
      </c>
      <c r="BU798" s="372">
        <f t="shared" si="1888"/>
        <v>53156.588839999997</v>
      </c>
      <c r="BV798" s="372">
        <f t="shared" si="1928"/>
        <v>3942356.9386000005</v>
      </c>
      <c r="BW798" s="372">
        <f>BW786+BW791+BW793+BW795+BW797</f>
        <v>3741694.6297400002</v>
      </c>
      <c r="BX798" s="372">
        <f t="shared" ref="BX798" si="1947">BX786+BX791+BX793+BX795+BX797</f>
        <v>107889.23961999999</v>
      </c>
      <c r="BY798" s="372">
        <f t="shared" ref="BY798" si="1948">BY786+BY791+BY793+BY795+BY797</f>
        <v>63586.097280000002</v>
      </c>
      <c r="BZ798" s="372">
        <f t="shared" ref="BZ798" si="1949">BZ786+BZ791+BZ793+BZ795+BZ797</f>
        <v>29186.971959999999</v>
      </c>
      <c r="CA798" s="372">
        <f t="shared" si="1889"/>
        <v>0</v>
      </c>
      <c r="CB798" s="372">
        <f t="shared" ref="CB798:CD798" si="1950">CB786+CB791+CB795</f>
        <v>0</v>
      </c>
      <c r="CC798" s="372">
        <f t="shared" si="1950"/>
        <v>0</v>
      </c>
      <c r="CD798" s="372">
        <f t="shared" si="1950"/>
        <v>0</v>
      </c>
      <c r="CE798" s="372">
        <f t="shared" si="1890"/>
        <v>3154654.7637100001</v>
      </c>
      <c r="CF798" s="372">
        <f>CF786+CF791+CF793+CF795+CF797</f>
        <v>3061881.69447</v>
      </c>
      <c r="CG798" s="372">
        <f t="shared" ref="CG798:CI798" si="1951">CG786+CG791+CG793+CG795+CG797</f>
        <v>109511.23961999999</v>
      </c>
      <c r="CH798" s="372">
        <f t="shared" si="1951"/>
        <v>63586.097280000002</v>
      </c>
      <c r="CI798" s="372">
        <f t="shared" si="1951"/>
        <v>29186.971959999999</v>
      </c>
      <c r="CJ798" s="372">
        <f>CJ799+CJ800</f>
        <v>0</v>
      </c>
      <c r="CK798" s="372">
        <f t="shared" si="1932"/>
        <v>3262544.0033300002</v>
      </c>
      <c r="CL798" s="372">
        <f>CL786+CL791+CL793+CL795+CL797</f>
        <v>3061881.69447</v>
      </c>
      <c r="CM798" s="372">
        <f t="shared" ref="CM798:CO798" si="1952">CM786+CM791+CM793+CM795+CM797</f>
        <v>107889.23961999999</v>
      </c>
      <c r="CN798" s="372">
        <f t="shared" si="1952"/>
        <v>63586.097280000002</v>
      </c>
      <c r="CO798" s="372">
        <f t="shared" si="1952"/>
        <v>29186.971959999999</v>
      </c>
    </row>
    <row r="799" spans="2:93" s="77" customFormat="1" ht="57" customHeight="1" x14ac:dyDescent="0.3">
      <c r="B799" s="868" t="s">
        <v>264</v>
      </c>
      <c r="C799" s="868"/>
      <c r="D799" s="182">
        <f t="shared" si="1916"/>
        <v>4009138.6400600001</v>
      </c>
      <c r="E799" s="182">
        <f>E786+E791+E793+E795+E797</f>
        <v>3420221.4259600001</v>
      </c>
      <c r="F799" s="182">
        <f t="shared" ref="F799:G799" si="1953">F786+F791+F793+F795+F797</f>
        <v>107889.23961999999</v>
      </c>
      <c r="G799" s="182">
        <f t="shared" si="1953"/>
        <v>63586.097280000002</v>
      </c>
      <c r="H799" s="182">
        <f>H791</f>
        <v>417441.87719999999</v>
      </c>
      <c r="I799" s="182">
        <f t="shared" si="1935"/>
        <v>1024403.53732</v>
      </c>
      <c r="J799" s="574">
        <f>I799/D799</f>
        <v>0.25551711459513632</v>
      </c>
      <c r="K799" s="182">
        <f>K786+K791+K793+K795+K797</f>
        <v>893748.73118999996</v>
      </c>
      <c r="L799" s="574">
        <f>K799/E799</f>
        <v>0.26131311978993854</v>
      </c>
      <c r="M799" s="182">
        <f t="shared" ref="M799" si="1954">M786+M791+M793+M795+M797</f>
        <v>15195.27665</v>
      </c>
      <c r="N799" s="574">
        <f>M799/F799</f>
        <v>0.14084144724274406</v>
      </c>
      <c r="O799" s="182">
        <f t="shared" ref="O799" si="1955">O786+O791+O793+O795+O797</f>
        <v>10569.389660000001</v>
      </c>
      <c r="P799" s="574">
        <f>O799/G799</f>
        <v>0.1662217074505756</v>
      </c>
      <c r="Q799" s="182">
        <f>Q791</f>
        <v>104890.13982</v>
      </c>
      <c r="R799" s="574">
        <f>Q799/H799</f>
        <v>0.25126884854857584</v>
      </c>
      <c r="S799" s="182">
        <f t="shared" si="1877"/>
        <v>1158381.2612099999</v>
      </c>
      <c r="T799" s="574">
        <f t="shared" si="1878"/>
        <v>0.28893519661187467</v>
      </c>
      <c r="U799" s="182">
        <f>U786+U791+U793+U795+U797</f>
        <v>1034830.66804</v>
      </c>
      <c r="V799" s="574">
        <f t="shared" ref="V799:V806" si="1956">U799/E799</f>
        <v>0.30256247744238957</v>
      </c>
      <c r="W799" s="182">
        <f t="shared" ref="W799" si="1957">W786+W791+W793+W795+W797</f>
        <v>18660.45335</v>
      </c>
      <c r="X799" s="574">
        <f t="shared" ref="X799" si="1958">W799/F799</f>
        <v>0.17295935549944141</v>
      </c>
      <c r="Y799" s="669"/>
      <c r="Z799" s="669"/>
      <c r="AA799" s="182">
        <f>AA791</f>
        <v>104890.13982</v>
      </c>
      <c r="AB799" s="574">
        <f t="shared" ref="AB799:AB808" si="1959">AA799/H799</f>
        <v>0.25126884854857584</v>
      </c>
      <c r="AC799" s="182">
        <f>AE799+AG799+AI799+AK799</f>
        <v>2877497.9749500002</v>
      </c>
      <c r="AD799" s="574">
        <f t="shared" ref="AD799:AD800" si="1960">AC799/D799</f>
        <v>0.71773471393519483</v>
      </c>
      <c r="AE799" s="182">
        <f>AE786+AE791+AE793+AE795+AE797</f>
        <v>2365068.9635600001</v>
      </c>
      <c r="AF799" s="574">
        <f t="shared" si="1879"/>
        <v>0.69149586211254255</v>
      </c>
      <c r="AG799" s="182">
        <f t="shared" ref="AG799" si="1961">AG786+AG791+AG793+AG795+AG797</f>
        <v>94987.134189999997</v>
      </c>
      <c r="AH799" s="574">
        <f t="shared" si="1880"/>
        <v>0.88041341772874759</v>
      </c>
      <c r="AI799" s="182"/>
      <c r="AJ799" s="669"/>
      <c r="AK799" s="182">
        <f>AK791</f>
        <v>417441.87719999999</v>
      </c>
      <c r="AL799" s="669"/>
      <c r="AM799" s="669"/>
      <c r="AN799" s="669"/>
      <c r="AO799" s="669"/>
      <c r="AP799" s="669"/>
      <c r="AQ799" s="669"/>
      <c r="AR799" s="669"/>
      <c r="AS799" s="669"/>
      <c r="AT799" s="669"/>
      <c r="AU799" s="669">
        <f>AU786+AU791+AU793+AU795</f>
        <v>2012748.8648500005</v>
      </c>
      <c r="AV799" s="669">
        <f t="shared" si="1920"/>
        <v>6021887.5049100006</v>
      </c>
      <c r="AW799" s="669">
        <f>AW786+AW791+AW793+AW795</f>
        <v>4805658.5606000004</v>
      </c>
      <c r="AX799" s="669">
        <f t="shared" ref="AX799:AY799" si="1962">AX786+AX791+AX793+AX795+AX797</f>
        <v>134511.23962000001</v>
      </c>
      <c r="AY799" s="669">
        <f t="shared" si="1962"/>
        <v>64275.827490000003</v>
      </c>
      <c r="AZ799" s="669">
        <f>AZ791</f>
        <v>1017441.8772</v>
      </c>
      <c r="BA799" s="669">
        <f>BB799+BC799+BD799</f>
        <v>0</v>
      </c>
      <c r="BB799" s="669">
        <f>BB786+BB791</f>
        <v>0</v>
      </c>
      <c r="BC799" s="669">
        <f t="shared" ref="BC799:BD799" si="1963">BC786+BC791</f>
        <v>0</v>
      </c>
      <c r="BD799" s="669">
        <f t="shared" si="1963"/>
        <v>0</v>
      </c>
      <c r="BE799" s="669">
        <f t="shared" si="1886"/>
        <v>3901249.40044</v>
      </c>
      <c r="BF799" s="669">
        <f>E799</f>
        <v>3420221.4259600001</v>
      </c>
      <c r="BG799" s="669">
        <f t="shared" si="1942"/>
        <v>63586.097280000002</v>
      </c>
      <c r="BH799" s="669">
        <f t="shared" si="1942"/>
        <v>417441.87719999999</v>
      </c>
      <c r="BI799" s="669">
        <f t="shared" si="1922"/>
        <v>4161665.0703999996</v>
      </c>
      <c r="BJ799" s="669">
        <f>BJ786+BJ791+BJ793+BJ795+BJ797</f>
        <v>3937183.1446599998</v>
      </c>
      <c r="BK799" s="669">
        <f t="shared" ref="BK799:BL799" si="1964">BK786+BK791+BK793+BK795+BK797</f>
        <v>107889.23961999999</v>
      </c>
      <c r="BL799" s="669">
        <f t="shared" si="1964"/>
        <v>63586.097280000002</v>
      </c>
      <c r="BM799" s="669">
        <f>BM791</f>
        <v>53006.588839999997</v>
      </c>
      <c r="BN799" s="669">
        <f>BN786+BN791+BN793</f>
        <v>0</v>
      </c>
      <c r="BO799" s="669">
        <f t="shared" si="1926"/>
        <v>4161665.0703999996</v>
      </c>
      <c r="BP799" s="669">
        <f>BP786+BP791+BP793+BP795+BP797</f>
        <v>3937183.1446599998</v>
      </c>
      <c r="BQ799" s="669">
        <f t="shared" ref="BQ799:BR799" si="1965">BQ786+BQ791+BQ793+BQ795+BQ797</f>
        <v>107889.23961999999</v>
      </c>
      <c r="BR799" s="669">
        <f t="shared" si="1965"/>
        <v>63586.097280000002</v>
      </c>
      <c r="BS799" s="669">
        <f>BS791</f>
        <v>53006.588839999997</v>
      </c>
      <c r="BT799" s="182">
        <f t="shared" ref="BT799:BU799" si="1966">BT786+BT791</f>
        <v>63586.097280000002</v>
      </c>
      <c r="BU799" s="182">
        <f t="shared" si="1966"/>
        <v>53006.588839999997</v>
      </c>
      <c r="BV799" s="669">
        <f t="shared" si="1928"/>
        <v>3942206.9386000005</v>
      </c>
      <c r="BW799" s="669">
        <f>BW786+BW791+BW793+BW795+BW797</f>
        <v>3741694.6297400002</v>
      </c>
      <c r="BX799" s="669">
        <f t="shared" ref="BX799:BY799" si="1967">BX786+BX791+BX793+BX795+BX797</f>
        <v>107889.23961999999</v>
      </c>
      <c r="BY799" s="669">
        <f t="shared" si="1967"/>
        <v>63586.097280000002</v>
      </c>
      <c r="BZ799" s="669">
        <f>BZ791</f>
        <v>29036.971959999999</v>
      </c>
      <c r="CA799" s="669">
        <f t="shared" si="1889"/>
        <v>0</v>
      </c>
      <c r="CB799" s="182">
        <f>CB786+CB791</f>
        <v>0</v>
      </c>
      <c r="CC799" s="182">
        <f t="shared" ref="CC799:CD799" si="1968">CC786+CC791</f>
        <v>0</v>
      </c>
      <c r="CD799" s="182">
        <f t="shared" si="1968"/>
        <v>0</v>
      </c>
      <c r="CE799" s="669">
        <f t="shared" si="1890"/>
        <v>3154504.7637100001</v>
      </c>
      <c r="CF799" s="669">
        <f>CF786+CF791+CF793+CF795+CF797</f>
        <v>3061881.69447</v>
      </c>
      <c r="CG799" s="669">
        <f t="shared" ref="CG799:CH799" si="1969">CG786+CG791+CG793+CG795+CG797</f>
        <v>109511.23961999999</v>
      </c>
      <c r="CH799" s="669">
        <f t="shared" si="1969"/>
        <v>63586.097280000002</v>
      </c>
      <c r="CI799" s="669">
        <f>CI791</f>
        <v>29036.971959999999</v>
      </c>
      <c r="CJ799" s="669">
        <f>CJ786+CJ791+CJ793</f>
        <v>0</v>
      </c>
      <c r="CK799" s="669">
        <f t="shared" si="1932"/>
        <v>3262394.0033300002</v>
      </c>
      <c r="CL799" s="669">
        <f>CL786+CL791+CL793+CL795+CL797</f>
        <v>3061881.69447</v>
      </c>
      <c r="CM799" s="669">
        <f t="shared" ref="CM799:CN799" si="1970">CM786+CM791+CM793+CM795+CM797</f>
        <v>107889.23961999999</v>
      </c>
      <c r="CN799" s="669">
        <f t="shared" si="1970"/>
        <v>63586.097280000002</v>
      </c>
      <c r="CO799" s="669">
        <f>CO791</f>
        <v>29036.971959999999</v>
      </c>
    </row>
    <row r="800" spans="2:93" s="77" customFormat="1" ht="55.5" customHeight="1" x14ac:dyDescent="0.3">
      <c r="B800" s="868" t="s">
        <v>268</v>
      </c>
      <c r="C800" s="868"/>
      <c r="D800" s="182">
        <f t="shared" si="1916"/>
        <v>150</v>
      </c>
      <c r="E800" s="182">
        <f>E795</f>
        <v>0</v>
      </c>
      <c r="F800" s="182">
        <f>F795</f>
        <v>0</v>
      </c>
      <c r="G800" s="182">
        <f t="shared" ref="G800" si="1971">G795</f>
        <v>0</v>
      </c>
      <c r="H800" s="182">
        <f>H795+H797</f>
        <v>150</v>
      </c>
      <c r="I800" s="182">
        <f t="shared" si="1935"/>
        <v>0</v>
      </c>
      <c r="J800" s="574">
        <f>I800/D800</f>
        <v>0</v>
      </c>
      <c r="K800" s="182">
        <f>K795</f>
        <v>0</v>
      </c>
      <c r="L800" s="574">
        <v>0</v>
      </c>
      <c r="M800" s="182">
        <f>M795</f>
        <v>0</v>
      </c>
      <c r="N800" s="574">
        <v>0</v>
      </c>
      <c r="O800" s="182">
        <f t="shared" ref="O800" si="1972">O795</f>
        <v>0</v>
      </c>
      <c r="P800" s="574">
        <v>0</v>
      </c>
      <c r="Q800" s="182">
        <f>Q795+Q797</f>
        <v>0</v>
      </c>
      <c r="R800" s="574">
        <v>0</v>
      </c>
      <c r="S800" s="182">
        <f t="shared" si="1877"/>
        <v>0</v>
      </c>
      <c r="T800" s="574">
        <f t="shared" si="1878"/>
        <v>0</v>
      </c>
      <c r="U800" s="182">
        <f>U795</f>
        <v>0</v>
      </c>
      <c r="V800" s="574">
        <v>0</v>
      </c>
      <c r="W800" s="182">
        <f>W795</f>
        <v>0</v>
      </c>
      <c r="X800" s="574">
        <v>0</v>
      </c>
      <c r="Y800" s="669"/>
      <c r="Z800" s="669"/>
      <c r="AA800" s="182">
        <f>AA795+AA797</f>
        <v>0</v>
      </c>
      <c r="AB800" s="574">
        <f t="shared" si="1959"/>
        <v>0</v>
      </c>
      <c r="AC800" s="182">
        <f>AE800+AG800+AI800+AK800</f>
        <v>0</v>
      </c>
      <c r="AD800" s="574">
        <f t="shared" si="1960"/>
        <v>0</v>
      </c>
      <c r="AE800" s="182">
        <f>AE795</f>
        <v>0</v>
      </c>
      <c r="AF800" s="574" t="e">
        <f t="shared" si="1879"/>
        <v>#DIV/0!</v>
      </c>
      <c r="AG800" s="182">
        <f>AG795</f>
        <v>0</v>
      </c>
      <c r="AH800" s="574" t="e">
        <f t="shared" si="1880"/>
        <v>#DIV/0!</v>
      </c>
      <c r="AI800" s="182"/>
      <c r="AJ800" s="669"/>
      <c r="AK800" s="182">
        <f>AK795+AK797</f>
        <v>0</v>
      </c>
      <c r="AL800" s="669"/>
      <c r="AM800" s="669"/>
      <c r="AN800" s="669"/>
      <c r="AO800" s="669"/>
      <c r="AP800" s="669"/>
      <c r="AQ800" s="669"/>
      <c r="AR800" s="669"/>
      <c r="AS800" s="669"/>
      <c r="AT800" s="669"/>
      <c r="AU800" s="669">
        <f>AW800-E800</f>
        <v>500</v>
      </c>
      <c r="AV800" s="669">
        <f t="shared" si="1920"/>
        <v>650</v>
      </c>
      <c r="AW800" s="669">
        <f>AW797</f>
        <v>500</v>
      </c>
      <c r="AX800" s="669">
        <f>AX795</f>
        <v>0</v>
      </c>
      <c r="AY800" s="669">
        <f t="shared" ref="AY800" si="1973">AY795</f>
        <v>0</v>
      </c>
      <c r="AZ800" s="669">
        <f>AZ795+AZ797</f>
        <v>150</v>
      </c>
      <c r="BA800" s="669">
        <f>BB800+BC800+BD800</f>
        <v>0</v>
      </c>
      <c r="BB800" s="669">
        <f>BB795</f>
        <v>0</v>
      </c>
      <c r="BC800" s="669">
        <f t="shared" ref="BC800:BD800" si="1974">BC795</f>
        <v>0</v>
      </c>
      <c r="BD800" s="669">
        <f t="shared" si="1974"/>
        <v>0</v>
      </c>
      <c r="BE800" s="669">
        <f t="shared" si="1886"/>
        <v>150</v>
      </c>
      <c r="BF800" s="669">
        <f>E800</f>
        <v>0</v>
      </c>
      <c r="BG800" s="669">
        <f t="shared" si="1942"/>
        <v>0</v>
      </c>
      <c r="BH800" s="669">
        <f t="shared" si="1942"/>
        <v>150</v>
      </c>
      <c r="BI800" s="669">
        <f t="shared" si="1922"/>
        <v>150</v>
      </c>
      <c r="BJ800" s="182">
        <f>BJ795</f>
        <v>0</v>
      </c>
      <c r="BK800" s="182"/>
      <c r="BL800" s="182">
        <f t="shared" ref="BL800" si="1975">BL795</f>
        <v>0</v>
      </c>
      <c r="BM800" s="669">
        <f>BM795+BM797</f>
        <v>150</v>
      </c>
      <c r="BN800" s="669">
        <f>BN795</f>
        <v>0</v>
      </c>
      <c r="BO800" s="669">
        <f t="shared" si="1926"/>
        <v>150</v>
      </c>
      <c r="BP800" s="182">
        <f>BP795</f>
        <v>0</v>
      </c>
      <c r="BQ800" s="182"/>
      <c r="BR800" s="182">
        <f t="shared" ref="BR800" si="1976">BR795</f>
        <v>0</v>
      </c>
      <c r="BS800" s="669">
        <f>BS795+BS797</f>
        <v>150</v>
      </c>
      <c r="BT800" s="182">
        <f t="shared" ref="BT800:BU800" si="1977">BT795</f>
        <v>0</v>
      </c>
      <c r="BU800" s="182">
        <f t="shared" si="1977"/>
        <v>150</v>
      </c>
      <c r="BV800" s="669">
        <f t="shared" si="1928"/>
        <v>150</v>
      </c>
      <c r="BW800" s="182">
        <f>BW795</f>
        <v>0</v>
      </c>
      <c r="BX800" s="182"/>
      <c r="BY800" s="182">
        <f t="shared" ref="BY800" si="1978">BY795</f>
        <v>0</v>
      </c>
      <c r="BZ800" s="669">
        <f>BZ795+BZ797</f>
        <v>150</v>
      </c>
      <c r="CA800" s="669">
        <f t="shared" si="1889"/>
        <v>0</v>
      </c>
      <c r="CB800" s="182">
        <f>CB795</f>
        <v>0</v>
      </c>
      <c r="CC800" s="182">
        <f t="shared" ref="CC800:CD800" si="1979">CC795</f>
        <v>0</v>
      </c>
      <c r="CD800" s="182">
        <f t="shared" si="1979"/>
        <v>0</v>
      </c>
      <c r="CE800" s="669">
        <f t="shared" si="1890"/>
        <v>150</v>
      </c>
      <c r="CF800" s="182">
        <f>CF795</f>
        <v>0</v>
      </c>
      <c r="CG800" s="182"/>
      <c r="CH800" s="182">
        <f t="shared" ref="CH800" si="1980">CH795</f>
        <v>0</v>
      </c>
      <c r="CI800" s="669">
        <f>CI795+CI797</f>
        <v>150</v>
      </c>
      <c r="CJ800" s="669">
        <f>CJ795</f>
        <v>0</v>
      </c>
      <c r="CK800" s="669">
        <f t="shared" si="1932"/>
        <v>150</v>
      </c>
      <c r="CL800" s="182">
        <f>CL795</f>
        <v>0</v>
      </c>
      <c r="CM800" s="182"/>
      <c r="CN800" s="182">
        <f t="shared" ref="CN800" si="1981">CN795</f>
        <v>0</v>
      </c>
      <c r="CO800" s="669">
        <f>CO795+CO797</f>
        <v>150</v>
      </c>
    </row>
    <row r="801" spans="2:93" s="450" customFormat="1" ht="63" customHeight="1" x14ac:dyDescent="0.25">
      <c r="B801" s="865" t="s">
        <v>130</v>
      </c>
      <c r="C801" s="865"/>
      <c r="D801" s="416">
        <f t="shared" si="1916"/>
        <v>20842897.850480001</v>
      </c>
      <c r="E801" s="416">
        <f>E802+E803+E805+E807+E806</f>
        <v>6991473.3773400001</v>
      </c>
      <c r="F801" s="416">
        <f>F802+F803+F805+F807+F806</f>
        <v>10767715.659259999</v>
      </c>
      <c r="G801" s="416">
        <f t="shared" ref="G801" si="1982">G802+G803+G805+G807</f>
        <v>1432218.37075</v>
      </c>
      <c r="H801" s="416">
        <f t="shared" ref="H801" si="1983">H802+H803+H805+H807</f>
        <v>1651490.4431299998</v>
      </c>
      <c r="I801" s="416">
        <f t="shared" si="1935"/>
        <v>1395245.8917899998</v>
      </c>
      <c r="J801" s="575">
        <f>I801/D801</f>
        <v>6.6941070373180755E-2</v>
      </c>
      <c r="K801" s="416">
        <f>K802+K803+K805+K807+K806</f>
        <v>921699.48393999995</v>
      </c>
      <c r="L801" s="575">
        <f>K801/E801</f>
        <v>0.13183193787554304</v>
      </c>
      <c r="M801" s="416">
        <f>M802+M803+M805+M807+M806</f>
        <v>112664.40208999999</v>
      </c>
      <c r="N801" s="575">
        <f>M801/F801</f>
        <v>1.046316652995114E-2</v>
      </c>
      <c r="O801" s="416">
        <f t="shared" ref="O801" si="1984">O802+O803+O805+O807</f>
        <v>238984.05394999997</v>
      </c>
      <c r="P801" s="575">
        <f>O801/G801</f>
        <v>0.16686286032265654</v>
      </c>
      <c r="Q801" s="416">
        <f t="shared" ref="Q801" si="1985">Q802+Q803+Q805+Q807</f>
        <v>121897.95181</v>
      </c>
      <c r="R801" s="575">
        <f>Q801/H801</f>
        <v>7.3810873273339669E-2</v>
      </c>
      <c r="S801" s="416">
        <f t="shared" si="1877"/>
        <v>2208759.0833000001</v>
      </c>
      <c r="T801" s="575">
        <f t="shared" si="1878"/>
        <v>0.10597178468871753</v>
      </c>
      <c r="U801" s="416">
        <f>U802+U803+U805+U807+U806</f>
        <v>1074753.8518600001</v>
      </c>
      <c r="V801" s="575">
        <f t="shared" si="1956"/>
        <v>0.15372351346475477</v>
      </c>
      <c r="W801" s="416">
        <f>W802+W803+W805+W807+W806+W804</f>
        <v>913303.86869000003</v>
      </c>
      <c r="X801" s="575">
        <f>W801/F801</f>
        <v>8.4818720849540521E-2</v>
      </c>
      <c r="Y801" s="417">
        <f t="shared" ref="Y801" si="1986">Y802+Y803+Y805+Y807</f>
        <v>98803.410939999972</v>
      </c>
      <c r="Z801" s="417"/>
      <c r="AA801" s="416">
        <f t="shared" ref="AA801" si="1987">AA802+AA803+AA805+AA807</f>
        <v>121897.95181</v>
      </c>
      <c r="AB801" s="575">
        <f t="shared" si="1959"/>
        <v>7.3810873273339669E-2</v>
      </c>
      <c r="AC801" s="416">
        <f>AE801+AG801+AI801+AK801</f>
        <v>12900582.6448</v>
      </c>
      <c r="AD801" s="575">
        <f>AC801/D801</f>
        <v>0.61894381181275648</v>
      </c>
      <c r="AE801" s="416">
        <f>AE802+AE803+AE805+AE807+AE806</f>
        <v>4662531.0073000006</v>
      </c>
      <c r="AF801" s="575">
        <f t="shared" si="1879"/>
        <v>0.66688818731852528</v>
      </c>
      <c r="AG801" s="416">
        <f>AG802+AG803+AG805+AG807+AG806</f>
        <v>5532802.8714899998</v>
      </c>
      <c r="AH801" s="575">
        <f t="shared" si="1880"/>
        <v>0.51383255711548348</v>
      </c>
      <c r="AI801" s="416">
        <f t="shared" ref="AI801" si="1988">AI802+AI803+AI805+AI807</f>
        <v>1066389.83764</v>
      </c>
      <c r="AJ801" s="417"/>
      <c r="AK801" s="416">
        <f t="shared" ref="AK801" si="1989">AK802+AK803+AK805+AK807</f>
        <v>1638858.9283699996</v>
      </c>
      <c r="AL801" s="575">
        <f>AK801/H801</f>
        <v>0.99235144543975673</v>
      </c>
      <c r="AM801" s="417"/>
      <c r="AN801" s="417"/>
      <c r="AO801" s="417"/>
      <c r="AP801" s="417"/>
      <c r="AQ801" s="417"/>
      <c r="AR801" s="417"/>
      <c r="AS801" s="417"/>
      <c r="AT801" s="417"/>
      <c r="AU801" s="417">
        <f>AV801-D801</f>
        <v>2779098.396929998</v>
      </c>
      <c r="AV801" s="417">
        <f t="shared" si="1920"/>
        <v>23621996.247409999</v>
      </c>
      <c r="AW801" s="417">
        <f>AW802+AW803+AW805+AW807+AW806</f>
        <v>8742390.9227099996</v>
      </c>
      <c r="AX801" s="417">
        <f>AX802+AX803+AX805+AX807+AX806</f>
        <v>10814611.415539999</v>
      </c>
      <c r="AY801" s="417">
        <f t="shared" ref="AY801" si="1990">AY802+AY803+AY805+AY807</f>
        <v>1430508.10096</v>
      </c>
      <c r="AZ801" s="417">
        <f>AZ802+AZ803+AZ805+AZ806+AZ807</f>
        <v>2634485.8081999999</v>
      </c>
      <c r="BA801" s="417" t="e">
        <f t="shared" si="1885"/>
        <v>#REF!</v>
      </c>
      <c r="BB801" s="417" t="e">
        <f>BB802+BB803+BB805+BB807+BB806</f>
        <v>#REF!</v>
      </c>
      <c r="BC801" s="417" t="e">
        <f t="shared" ref="BC801:BD801" si="1991">BC802+BC803+BC805+BC807</f>
        <v>#REF!</v>
      </c>
      <c r="BD801" s="417" t="e">
        <f t="shared" si="1991"/>
        <v>#REF!</v>
      </c>
      <c r="BE801" s="417" t="e">
        <f t="shared" si="1886"/>
        <v>#REF!</v>
      </c>
      <c r="BF801" s="417" t="e">
        <f>BF802+BF803+BF805+BF807+BF806</f>
        <v>#REF!</v>
      </c>
      <c r="BG801" s="417">
        <f>G801</f>
        <v>1432218.37075</v>
      </c>
      <c r="BH801" s="417" t="e">
        <f t="shared" ref="BH801" si="1992">BH802+BH803+BH805+BH807</f>
        <v>#REF!</v>
      </c>
      <c r="BI801" s="417">
        <f t="shared" si="1922"/>
        <v>21344637.946630001</v>
      </c>
      <c r="BJ801" s="417">
        <f>BJ802+BJ803+BJ805+BJ807+BJ806</f>
        <v>9633383.9045100007</v>
      </c>
      <c r="BK801" s="417">
        <f>BK802+BK803+BK805+BK807+BK806</f>
        <v>9197607.8229199983</v>
      </c>
      <c r="BL801" s="417">
        <f t="shared" ref="BL801:BM801" si="1993">BL802+BL803+BL805+BL807</f>
        <v>1407377.9177299999</v>
      </c>
      <c r="BM801" s="417">
        <f t="shared" si="1993"/>
        <v>1106268.3014700001</v>
      </c>
      <c r="BN801" s="417">
        <f>BO801-BI801</f>
        <v>-14009.934000000358</v>
      </c>
      <c r="BO801" s="417">
        <f t="shared" si="1926"/>
        <v>21330628.012630001</v>
      </c>
      <c r="BP801" s="417">
        <f>BP802+BP803+BP805+BP807+BP806</f>
        <v>9633383.9045100007</v>
      </c>
      <c r="BQ801" s="417">
        <f>BQ802+BQ803+BQ805+BQ807+BQ806</f>
        <v>9197607.8229199983</v>
      </c>
      <c r="BR801" s="417">
        <f t="shared" ref="BR801:BS801" si="1994">BR802+BR803+BR805+BR807</f>
        <v>1393367.98373</v>
      </c>
      <c r="BS801" s="417">
        <f t="shared" si="1994"/>
        <v>1106268.3014700001</v>
      </c>
      <c r="BT801" s="417">
        <f t="shared" ref="BT801:BU801" si="1995">BT802+BT803+BT805+BT807+BT806</f>
        <v>1407377.9177299999</v>
      </c>
      <c r="BU801" s="417" t="e">
        <f t="shared" si="1995"/>
        <v>#REF!</v>
      </c>
      <c r="BV801" s="417" t="e">
        <f t="shared" si="1928"/>
        <v>#REF!</v>
      </c>
      <c r="BW801" s="417">
        <f>BW802+BW803+BW805+BW807+BW806</f>
        <v>6046638.1183400005</v>
      </c>
      <c r="BX801" s="417">
        <f>BX802+BX803+BX805+BX807+BX806</f>
        <v>6572254.5217699995</v>
      </c>
      <c r="BY801" s="417">
        <f t="shared" ref="BY801:BZ801" si="1996">BY802+BY803+BY805+BY807</f>
        <v>1370333.02193</v>
      </c>
      <c r="BZ801" s="417" t="e">
        <f t="shared" si="1996"/>
        <v>#REF!</v>
      </c>
      <c r="CA801" s="417" t="e">
        <f t="shared" si="1889"/>
        <v>#REF!</v>
      </c>
      <c r="CB801" s="417" t="e">
        <f>CB802+CB803+CB805+CB807+CB806</f>
        <v>#REF!</v>
      </c>
      <c r="CC801" s="417" t="e">
        <f t="shared" ref="CC801:CD801" si="1997">CC802+CC803+CC805+CC807+CC806</f>
        <v>#REF!</v>
      </c>
      <c r="CD801" s="417" t="e">
        <f t="shared" si="1997"/>
        <v>#REF!</v>
      </c>
      <c r="CE801" s="417">
        <f>CF801+CG801+CH801+CI801</f>
        <v>25606542.134001385</v>
      </c>
      <c r="CF801" s="417">
        <f>CF802+CF803+CF805+CF807+CF806</f>
        <v>8265443.1354700001</v>
      </c>
      <c r="CG801" s="417">
        <f>CG802+CG803+CG805+CG807+CG806</f>
        <v>14851579.004641382</v>
      </c>
      <c r="CH801" s="417">
        <f t="shared" ref="CH801:CI801" si="1998">CH802+CH803+CH805+CH807</f>
        <v>1370333.02193</v>
      </c>
      <c r="CI801" s="417">
        <f t="shared" si="1998"/>
        <v>1119186.97196</v>
      </c>
      <c r="CJ801" s="417">
        <f>CJ776+CJ798</f>
        <v>0</v>
      </c>
      <c r="CK801" s="417">
        <f t="shared" si="1932"/>
        <v>25604920.134001385</v>
      </c>
      <c r="CL801" s="417">
        <f>CL802+CL803+CL805+CL807+CL806</f>
        <v>8265443.1354700001</v>
      </c>
      <c r="CM801" s="417">
        <f>CM802+CM803+CM805+CM807+CM806</f>
        <v>14849957.004641382</v>
      </c>
      <c r="CN801" s="417">
        <f t="shared" ref="CN801:CO801" si="1999">CN802+CN803+CN805+CN807</f>
        <v>1370333.02193</v>
      </c>
      <c r="CO801" s="417">
        <f t="shared" si="1999"/>
        <v>1119186.97196</v>
      </c>
    </row>
    <row r="802" spans="2:93" s="47" customFormat="1" ht="57" customHeight="1" x14ac:dyDescent="0.25">
      <c r="B802" s="868" t="s">
        <v>264</v>
      </c>
      <c r="C802" s="868"/>
      <c r="D802" s="182">
        <f t="shared" si="1916"/>
        <v>13796713.36517</v>
      </c>
      <c r="E802" s="182">
        <f>E777+E799</f>
        <v>6313585.3321500001</v>
      </c>
      <c r="F802" s="182">
        <f>F777+F799</f>
        <v>4399569.2191399997</v>
      </c>
      <c r="G802" s="182">
        <f>G777+G799</f>
        <v>1432218.37075</v>
      </c>
      <c r="H802" s="182">
        <f>H777+H799</f>
        <v>1651340.4431299998</v>
      </c>
      <c r="I802" s="182">
        <f t="shared" si="1935"/>
        <v>1366419.6261399998</v>
      </c>
      <c r="J802" s="574">
        <f t="shared" ref="J802:J808" si="2000">I802/D802</f>
        <v>9.9039502378120411E-2</v>
      </c>
      <c r="K802" s="182">
        <f>K777+K799</f>
        <v>916727.71143999998</v>
      </c>
      <c r="L802" s="574">
        <f t="shared" ref="L802:L806" si="2001">K802/E802</f>
        <v>0.14519922725552545</v>
      </c>
      <c r="M802" s="182">
        <f>M777+M799</f>
        <v>88809.908939999994</v>
      </c>
      <c r="N802" s="574">
        <f>M802/F802</f>
        <v>2.0186046523291205E-2</v>
      </c>
      <c r="O802" s="182">
        <f>O777+O799</f>
        <v>238984.05394999997</v>
      </c>
      <c r="P802" s="574">
        <f>O802/G802</f>
        <v>0.16686286032265654</v>
      </c>
      <c r="Q802" s="182">
        <f>Q777+Q799</f>
        <v>121897.95181</v>
      </c>
      <c r="R802" s="574">
        <f>Q802/H802</f>
        <v>7.3817577905953169E-2</v>
      </c>
      <c r="S802" s="182">
        <f t="shared" si="1877"/>
        <v>1352375.9696999998</v>
      </c>
      <c r="T802" s="574">
        <f t="shared" si="1878"/>
        <v>9.8021603689621636E-2</v>
      </c>
      <c r="U802" s="182">
        <f>U777+U799</f>
        <v>1067651.31972</v>
      </c>
      <c r="V802" s="574">
        <f t="shared" si="1956"/>
        <v>0.16910380767062932</v>
      </c>
      <c r="W802" s="182">
        <f>W777+W799</f>
        <v>64023.287230000002</v>
      </c>
      <c r="X802" s="574">
        <f t="shared" ref="X802:X805" si="2002">W802/F802</f>
        <v>1.4552171824339401E-2</v>
      </c>
      <c r="Y802" s="669">
        <f>Y777+Y799</f>
        <v>98803.410939999972</v>
      </c>
      <c r="Z802" s="669"/>
      <c r="AA802" s="182">
        <f>AA777+AA799</f>
        <v>121897.95181</v>
      </c>
      <c r="AB802" s="574">
        <f t="shared" si="1959"/>
        <v>7.3817577905953169E-2</v>
      </c>
      <c r="AC802" s="182">
        <f>AE802+AG802+AI802+AK802</f>
        <v>9431320.699959999</v>
      </c>
      <c r="AD802" s="574">
        <f t="shared" ref="AD802:AD808" si="2003">AC802/D802</f>
        <v>0.68359184179106758</v>
      </c>
      <c r="AE802" s="182">
        <f>AE777+AE799</f>
        <v>4236669.1742700003</v>
      </c>
      <c r="AF802" s="574">
        <f t="shared" si="1879"/>
        <v>0.67104013827073183</v>
      </c>
      <c r="AG802" s="182">
        <f>AG777+AG799</f>
        <v>2489402.7596800001</v>
      </c>
      <c r="AH802" s="574">
        <f t="shared" si="1880"/>
        <v>0.56582875179007031</v>
      </c>
      <c r="AI802" s="182">
        <f>AI777+AI799</f>
        <v>1066389.83764</v>
      </c>
      <c r="AJ802" s="669"/>
      <c r="AK802" s="182">
        <f>AK777+AK799</f>
        <v>1638858.9283699996</v>
      </c>
      <c r="AL802" s="574">
        <f t="shared" ref="AL802:AL808" si="2004">AK802/H802</f>
        <v>0.99244158597827214</v>
      </c>
      <c r="AM802" s="669"/>
      <c r="AN802" s="669"/>
      <c r="AO802" s="669"/>
      <c r="AP802" s="669"/>
      <c r="AQ802" s="669"/>
      <c r="AR802" s="669"/>
      <c r="AS802" s="669"/>
      <c r="AT802" s="669"/>
      <c r="AU802" s="669">
        <f>AU799+AU777</f>
        <v>2778598.3822399992</v>
      </c>
      <c r="AV802" s="669">
        <f t="shared" si="1920"/>
        <v>16575311.747409999</v>
      </c>
      <c r="AW802" s="669">
        <f>AW777+AW799</f>
        <v>8264308.8413200006</v>
      </c>
      <c r="AX802" s="669">
        <f>AX777+AX799</f>
        <v>4446464.9607299995</v>
      </c>
      <c r="AY802" s="669">
        <f>AY777+AY799</f>
        <v>1430508.10096</v>
      </c>
      <c r="AZ802" s="669">
        <f>AZ777+AZ799</f>
        <v>2434029.8443999998</v>
      </c>
      <c r="BA802" s="669" t="e">
        <f>BA799+BA777</f>
        <v>#REF!</v>
      </c>
      <c r="BB802" s="669" t="e">
        <f>BB777+BB799</f>
        <v>#REF!</v>
      </c>
      <c r="BC802" s="669" t="e">
        <f>BC777+BC799</f>
        <v>#REF!</v>
      </c>
      <c r="BD802" s="669" t="e">
        <f>BD777+BD799</f>
        <v>#REF!</v>
      </c>
      <c r="BE802" s="669" t="e">
        <f t="shared" si="1886"/>
        <v>#REF!</v>
      </c>
      <c r="BF802" s="669" t="e">
        <f>BF777+BF799</f>
        <v>#REF!</v>
      </c>
      <c r="BG802" s="669">
        <f>G802</f>
        <v>1432218.37075</v>
      </c>
      <c r="BH802" s="669" t="e">
        <f>BH777+BH799</f>
        <v>#REF!</v>
      </c>
      <c r="BI802" s="669">
        <f t="shared" si="1922"/>
        <v>14895982.34663</v>
      </c>
      <c r="BJ802" s="669">
        <f>BJ777+BJ799</f>
        <v>7241342.39219</v>
      </c>
      <c r="BK802" s="669">
        <f>BK777+BK799</f>
        <v>5141143.7352399994</v>
      </c>
      <c r="BL802" s="669">
        <f>BL777+BL799</f>
        <v>1407377.9177299999</v>
      </c>
      <c r="BM802" s="669">
        <f>BM777+BM799</f>
        <v>1106118.3014700001</v>
      </c>
      <c r="BN802" s="669">
        <f>BN799+BN777</f>
        <v>-14009.934000000358</v>
      </c>
      <c r="BO802" s="669">
        <f t="shared" si="1926"/>
        <v>14881972.412629999</v>
      </c>
      <c r="BP802" s="669">
        <f>BP777+BP799</f>
        <v>7241342.39219</v>
      </c>
      <c r="BQ802" s="669">
        <f t="shared" ref="BQ802:BS802" si="2005">BQ777+BQ799</f>
        <v>5141143.7352399994</v>
      </c>
      <c r="BR802" s="669">
        <f t="shared" si="2005"/>
        <v>1393367.98373</v>
      </c>
      <c r="BS802" s="669">
        <f t="shared" si="2005"/>
        <v>1106118.3014700001</v>
      </c>
      <c r="BT802" s="182">
        <f t="shared" si="1887"/>
        <v>1407377.9177299999</v>
      </c>
      <c r="BU802" s="669" t="e">
        <f>BU777+BU799</f>
        <v>#REF!</v>
      </c>
      <c r="BV802" s="669" t="e">
        <f t="shared" si="1928"/>
        <v>#REF!</v>
      </c>
      <c r="BW802" s="669">
        <f>BW777+BW799</f>
        <v>6046638.1183400005</v>
      </c>
      <c r="BX802" s="669">
        <f>BX777+BX799</f>
        <v>6572254.5217699995</v>
      </c>
      <c r="BY802" s="669">
        <f>BY777+BY799</f>
        <v>1370333.02193</v>
      </c>
      <c r="BZ802" s="669" t="e">
        <f>BZ777+BZ799</f>
        <v>#REF!</v>
      </c>
      <c r="CA802" s="669" t="e">
        <f>CB802+CC802+CD802</f>
        <v>#REF!</v>
      </c>
      <c r="CB802" s="182" t="e">
        <f>CB777+CB799</f>
        <v>#REF!</v>
      </c>
      <c r="CC802" s="182" t="e">
        <f>CC777+CC799</f>
        <v>#REF!</v>
      </c>
      <c r="CD802" s="669" t="e">
        <f>CD777+CD799</f>
        <v>#REF!</v>
      </c>
      <c r="CE802" s="669">
        <f t="shared" ref="CE802:CE808" si="2006">CF802+CG802+CH802+CI802</f>
        <v>18570268.934001382</v>
      </c>
      <c r="CF802" s="669">
        <f>CF777+CF799</f>
        <v>6546037.4254700001</v>
      </c>
      <c r="CG802" s="669">
        <f>CG777+CG799</f>
        <v>9534861.5146413818</v>
      </c>
      <c r="CH802" s="669">
        <f>CH777+CH799</f>
        <v>1370333.02193</v>
      </c>
      <c r="CI802" s="669">
        <f>CI777+CI799</f>
        <v>1119036.97196</v>
      </c>
      <c r="CJ802" s="669">
        <f>CJ799+CJ777</f>
        <v>0</v>
      </c>
      <c r="CK802" s="669">
        <f t="shared" si="1932"/>
        <v>18568646.934001382</v>
      </c>
      <c r="CL802" s="669">
        <f>CL777+CL799</f>
        <v>6546037.4254700001</v>
      </c>
      <c r="CM802" s="669">
        <f>CM777+CM799</f>
        <v>9533239.5146413818</v>
      </c>
      <c r="CN802" s="669">
        <f>CN777+CN799</f>
        <v>1370333.02193</v>
      </c>
      <c r="CO802" s="669">
        <f>CO777+CO799</f>
        <v>1119036.97196</v>
      </c>
    </row>
    <row r="803" spans="2:93" s="25" customFormat="1" ht="59.25" customHeight="1" x14ac:dyDescent="0.25">
      <c r="B803" s="869" t="s">
        <v>265</v>
      </c>
      <c r="C803" s="869"/>
      <c r="D803" s="183">
        <f t="shared" si="1916"/>
        <v>1847940.5</v>
      </c>
      <c r="E803" s="183">
        <f t="shared" ref="E803:F803" si="2007">E778</f>
        <v>331770.44519</v>
      </c>
      <c r="F803" s="183">
        <f t="shared" si="2007"/>
        <v>1516170.0548099999</v>
      </c>
      <c r="G803" s="183">
        <f t="shared" ref="G803:AU803" si="2008">G778</f>
        <v>0</v>
      </c>
      <c r="H803" s="183">
        <f t="shared" si="2008"/>
        <v>0</v>
      </c>
      <c r="I803" s="183">
        <f t="shared" si="1935"/>
        <v>28826.265649999998</v>
      </c>
      <c r="J803" s="599">
        <f t="shared" si="2000"/>
        <v>1.5599130843227905E-2</v>
      </c>
      <c r="K803" s="183">
        <f t="shared" ref="K803" si="2009">K778</f>
        <v>4971.7725</v>
      </c>
      <c r="L803" s="599">
        <f t="shared" si="2001"/>
        <v>1.4985579855230143E-2</v>
      </c>
      <c r="M803" s="183">
        <f t="shared" ref="M803" si="2010">M778</f>
        <v>23854.493149999998</v>
      </c>
      <c r="N803" s="599">
        <f t="shared" ref="N803:N805" si="2011">M803/F803</f>
        <v>1.5733388925815016E-2</v>
      </c>
      <c r="O803" s="183">
        <f t="shared" ref="O803" si="2012">O778</f>
        <v>0</v>
      </c>
      <c r="P803" s="599">
        <v>0</v>
      </c>
      <c r="Q803" s="183">
        <f t="shared" ref="Q803" si="2013">Q778</f>
        <v>0</v>
      </c>
      <c r="R803" s="116"/>
      <c r="S803" s="183">
        <f t="shared" si="1877"/>
        <v>7102.5321400000003</v>
      </c>
      <c r="T803" s="599">
        <f t="shared" si="1878"/>
        <v>3.84348529619866E-3</v>
      </c>
      <c r="U803" s="183">
        <f t="shared" ref="U803" si="2014">U778</f>
        <v>7102.5321400000003</v>
      </c>
      <c r="V803" s="599">
        <f t="shared" si="1956"/>
        <v>2.1407971213145541E-2</v>
      </c>
      <c r="W803" s="183">
        <f t="shared" ref="W803" si="2015">W778</f>
        <v>0</v>
      </c>
      <c r="X803" s="599">
        <f t="shared" si="2002"/>
        <v>0</v>
      </c>
      <c r="Y803" s="116">
        <f t="shared" ref="Y803" si="2016">Y778</f>
        <v>0</v>
      </c>
      <c r="Z803" s="116"/>
      <c r="AA803" s="183">
        <f>AA778</f>
        <v>0</v>
      </c>
      <c r="AB803" s="116" t="e">
        <f t="shared" si="1959"/>
        <v>#DIV/0!</v>
      </c>
      <c r="AC803" s="183">
        <f t="shared" ref="AC803:AC808" si="2017">AE803+AG803+AI803+AK803</f>
        <v>1847940.44784</v>
      </c>
      <c r="AD803" s="599">
        <f t="shared" si="2003"/>
        <v>0.99999997177398303</v>
      </c>
      <c r="AE803" s="183">
        <f t="shared" ref="AE803" si="2018">AE778</f>
        <v>331770.39303000004</v>
      </c>
      <c r="AF803" s="599">
        <f t="shared" si="1879"/>
        <v>0.99999984278286169</v>
      </c>
      <c r="AG803" s="183">
        <f t="shared" ref="AG803" si="2019">AG778</f>
        <v>1516170.0548099999</v>
      </c>
      <c r="AH803" s="599">
        <f t="shared" si="1880"/>
        <v>1</v>
      </c>
      <c r="AI803" s="183">
        <f t="shared" ref="AI803" si="2020">AI778</f>
        <v>0</v>
      </c>
      <c r="AJ803" s="116"/>
      <c r="AK803" s="183">
        <f t="shared" ref="AK803" si="2021">AK778</f>
        <v>0</v>
      </c>
      <c r="AL803" s="599">
        <v>0</v>
      </c>
      <c r="AM803" s="116"/>
      <c r="AN803" s="116"/>
      <c r="AO803" s="116"/>
      <c r="AP803" s="116"/>
      <c r="AQ803" s="116"/>
      <c r="AR803" s="116"/>
      <c r="AS803" s="116"/>
      <c r="AT803" s="116"/>
      <c r="AU803" s="116">
        <f t="shared" si="2008"/>
        <v>0</v>
      </c>
      <c r="AV803" s="116">
        <f t="shared" si="1920"/>
        <v>1847940.5</v>
      </c>
      <c r="AW803" s="116">
        <f t="shared" ref="AW803:BA803" si="2022">AW778</f>
        <v>331770.44519</v>
      </c>
      <c r="AX803" s="116">
        <f t="shared" si="2022"/>
        <v>1516170.0548099999</v>
      </c>
      <c r="AY803" s="116">
        <f t="shared" si="2022"/>
        <v>0</v>
      </c>
      <c r="AZ803" s="116">
        <f t="shared" si="2022"/>
        <v>0</v>
      </c>
      <c r="BA803" s="116" t="e">
        <f t="shared" si="2022"/>
        <v>#REF!</v>
      </c>
      <c r="BB803" s="116" t="e">
        <f>BB778</f>
        <v>#REF!</v>
      </c>
      <c r="BC803" s="116" t="e">
        <f>BC778</f>
        <v>#REF!</v>
      </c>
      <c r="BD803" s="116" t="e">
        <f>BD778</f>
        <v>#REF!</v>
      </c>
      <c r="BE803" s="116" t="e">
        <f t="shared" si="1886"/>
        <v>#REF!</v>
      </c>
      <c r="BF803" s="116" t="e">
        <f>BF778</f>
        <v>#REF!</v>
      </c>
      <c r="BG803" s="116">
        <f>G803</f>
        <v>0</v>
      </c>
      <c r="BH803" s="116">
        <f>H803</f>
        <v>0</v>
      </c>
      <c r="BI803" s="116">
        <f t="shared" si="1922"/>
        <v>4931899.5999999996</v>
      </c>
      <c r="BJ803" s="116">
        <f>BJ778</f>
        <v>2092041.51232</v>
      </c>
      <c r="BK803" s="116">
        <f>BK778</f>
        <v>2839858.0876799999</v>
      </c>
      <c r="BL803" s="116">
        <f>BL778</f>
        <v>0</v>
      </c>
      <c r="BM803" s="116">
        <f>BM778</f>
        <v>0</v>
      </c>
      <c r="BN803" s="116">
        <f>BN778</f>
        <v>0</v>
      </c>
      <c r="BO803" s="116">
        <f t="shared" si="1926"/>
        <v>4931899.5999999996</v>
      </c>
      <c r="BP803" s="116">
        <f t="shared" ref="BP803:BS803" si="2023">BP778</f>
        <v>2092041.51232</v>
      </c>
      <c r="BQ803" s="116">
        <f t="shared" si="2023"/>
        <v>2839858.0876799999</v>
      </c>
      <c r="BR803" s="116">
        <f t="shared" si="2023"/>
        <v>0</v>
      </c>
      <c r="BS803" s="116">
        <f t="shared" si="2023"/>
        <v>0</v>
      </c>
      <c r="BT803" s="116">
        <f t="shared" si="1887"/>
        <v>0</v>
      </c>
      <c r="BU803" s="116">
        <f t="shared" si="1888"/>
        <v>0</v>
      </c>
      <c r="BV803" s="116">
        <f t="shared" si="1928"/>
        <v>0</v>
      </c>
      <c r="BW803" s="116">
        <f t="shared" ref="BW803:BZ803" si="2024">BW778</f>
        <v>0</v>
      </c>
      <c r="BX803" s="116">
        <f t="shared" si="2024"/>
        <v>0</v>
      </c>
      <c r="BY803" s="116">
        <f t="shared" si="2024"/>
        <v>0</v>
      </c>
      <c r="BZ803" s="116">
        <f t="shared" si="2024"/>
        <v>0</v>
      </c>
      <c r="CA803" s="116" t="e">
        <f t="shared" ref="CA803:CA805" si="2025">CB803+CC803+CD803</f>
        <v>#REF!</v>
      </c>
      <c r="CB803" s="116" t="e">
        <f t="shared" ref="CB803:CD803" si="2026">CB778</f>
        <v>#REF!</v>
      </c>
      <c r="CC803" s="116" t="e">
        <f t="shared" si="2026"/>
        <v>#REF!</v>
      </c>
      <c r="CD803" s="116" t="e">
        <f t="shared" si="2026"/>
        <v>#REF!</v>
      </c>
      <c r="CE803" s="116">
        <f t="shared" si="2006"/>
        <v>7036123.2000000002</v>
      </c>
      <c r="CF803" s="116">
        <f t="shared" ref="CF803:CI803" si="2027">CF778</f>
        <v>1719405.71</v>
      </c>
      <c r="CG803" s="116">
        <f t="shared" si="2027"/>
        <v>5316717.49</v>
      </c>
      <c r="CH803" s="116">
        <f t="shared" si="2027"/>
        <v>0</v>
      </c>
      <c r="CI803" s="116">
        <f t="shared" si="2027"/>
        <v>0</v>
      </c>
      <c r="CJ803" s="116">
        <f t="shared" ref="CJ803" si="2028">CJ778</f>
        <v>0</v>
      </c>
      <c r="CK803" s="116">
        <f t="shared" si="1932"/>
        <v>7036123.2000000002</v>
      </c>
      <c r="CL803" s="116">
        <f t="shared" ref="CL803:CM803" si="2029">CL778</f>
        <v>1719405.71</v>
      </c>
      <c r="CM803" s="116">
        <f t="shared" si="2029"/>
        <v>5316717.49</v>
      </c>
      <c r="CN803" s="116">
        <f t="shared" ref="CN803:CO803" si="2030">CN778</f>
        <v>0</v>
      </c>
      <c r="CO803" s="116">
        <f t="shared" si="2030"/>
        <v>0</v>
      </c>
    </row>
    <row r="804" spans="2:93" s="25" customFormat="1" ht="59.25" customHeight="1" x14ac:dyDescent="0.25">
      <c r="B804" s="883" t="s">
        <v>479</v>
      </c>
      <c r="C804" s="884"/>
      <c r="D804" s="183"/>
      <c r="E804" s="183"/>
      <c r="F804" s="183"/>
      <c r="G804" s="183"/>
      <c r="H804" s="183"/>
      <c r="I804" s="183"/>
      <c r="J804" s="599"/>
      <c r="K804" s="183"/>
      <c r="L804" s="599"/>
      <c r="M804" s="183"/>
      <c r="N804" s="599"/>
      <c r="O804" s="183"/>
      <c r="P804" s="599"/>
      <c r="Q804" s="183"/>
      <c r="R804" s="116"/>
      <c r="S804" s="183">
        <f>W804</f>
        <v>36219.215320000003</v>
      </c>
      <c r="T804" s="599">
        <v>0</v>
      </c>
      <c r="U804" s="183"/>
      <c r="V804" s="599"/>
      <c r="W804" s="183">
        <f>W779</f>
        <v>36219.215320000003</v>
      </c>
      <c r="X804" s="599">
        <v>0</v>
      </c>
      <c r="Y804" s="116"/>
      <c r="Z804" s="116"/>
      <c r="AA804" s="183"/>
      <c r="AB804" s="116"/>
      <c r="AC804" s="183"/>
      <c r="AD804" s="599"/>
      <c r="AE804" s="183"/>
      <c r="AF804" s="599"/>
      <c r="AG804" s="183"/>
      <c r="AH804" s="599"/>
      <c r="AI804" s="183"/>
      <c r="AJ804" s="116"/>
      <c r="AK804" s="183"/>
      <c r="AL804" s="599"/>
      <c r="AM804" s="116"/>
      <c r="AN804" s="116"/>
      <c r="AO804" s="116"/>
      <c r="AP804" s="116"/>
      <c r="AQ804" s="116"/>
      <c r="AR804" s="116"/>
      <c r="AS804" s="116"/>
      <c r="AT804" s="116"/>
      <c r="AU804" s="116"/>
      <c r="AV804" s="116"/>
      <c r="AW804" s="116"/>
      <c r="AX804" s="116"/>
      <c r="AY804" s="116"/>
      <c r="AZ804" s="116"/>
      <c r="BA804" s="116"/>
      <c r="BB804" s="116"/>
      <c r="BC804" s="116"/>
      <c r="BD804" s="116"/>
      <c r="BE804" s="116"/>
      <c r="BF804" s="116"/>
      <c r="BG804" s="116"/>
      <c r="BH804" s="116"/>
      <c r="BI804" s="116"/>
      <c r="BJ804" s="116"/>
      <c r="BK804" s="116"/>
      <c r="BL804" s="116"/>
      <c r="BM804" s="116"/>
      <c r="BN804" s="116"/>
      <c r="BO804" s="116"/>
      <c r="BP804" s="116"/>
      <c r="BQ804" s="116"/>
      <c r="BR804" s="116"/>
      <c r="BS804" s="116"/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</row>
    <row r="805" spans="2:93" s="201" customFormat="1" ht="52.5" customHeight="1" x14ac:dyDescent="0.25">
      <c r="B805" s="866" t="s">
        <v>267</v>
      </c>
      <c r="C805" s="866"/>
      <c r="D805" s="248">
        <f t="shared" si="1916"/>
        <v>4851976.3853099998</v>
      </c>
      <c r="E805" s="248">
        <f t="shared" ref="E805:F805" si="2031">E780</f>
        <v>0</v>
      </c>
      <c r="F805" s="248">
        <f t="shared" si="2031"/>
        <v>4851976.3853099998</v>
      </c>
      <c r="G805" s="248">
        <f t="shared" ref="G805:AU805" si="2032">G780</f>
        <v>0</v>
      </c>
      <c r="H805" s="248">
        <f t="shared" si="2032"/>
        <v>0</v>
      </c>
      <c r="I805" s="248">
        <f t="shared" si="1935"/>
        <v>0</v>
      </c>
      <c r="J805" s="576">
        <f t="shared" si="2000"/>
        <v>0</v>
      </c>
      <c r="K805" s="248">
        <f t="shared" ref="K805" si="2033">K780</f>
        <v>0</v>
      </c>
      <c r="L805" s="576">
        <v>0</v>
      </c>
      <c r="M805" s="248">
        <f t="shared" ref="M805" si="2034">M780</f>
        <v>0</v>
      </c>
      <c r="N805" s="576">
        <f t="shared" si="2011"/>
        <v>0</v>
      </c>
      <c r="O805" s="248">
        <f t="shared" ref="O805" si="2035">O780</f>
        <v>0</v>
      </c>
      <c r="P805" s="576">
        <v>0</v>
      </c>
      <c r="Q805" s="248">
        <f t="shared" ref="Q805" si="2036">Q780</f>
        <v>0</v>
      </c>
      <c r="R805" s="202"/>
      <c r="S805" s="248">
        <f t="shared" si="1877"/>
        <v>813061.36614000006</v>
      </c>
      <c r="T805" s="576">
        <f t="shared" si="1878"/>
        <v>0.16757323234335</v>
      </c>
      <c r="U805" s="248">
        <f t="shared" ref="U805" si="2037">U780</f>
        <v>0</v>
      </c>
      <c r="V805" s="576">
        <v>0</v>
      </c>
      <c r="W805" s="248">
        <f t="shared" ref="W805" si="2038">W780</f>
        <v>813061.36614000006</v>
      </c>
      <c r="X805" s="576">
        <f t="shared" si="2002"/>
        <v>0.16757323234335</v>
      </c>
      <c r="Y805" s="202">
        <f t="shared" ref="Y805" si="2039">Y780</f>
        <v>0</v>
      </c>
      <c r="Z805" s="202"/>
      <c r="AA805" s="248"/>
      <c r="AB805" s="202"/>
      <c r="AC805" s="248">
        <f t="shared" si="2017"/>
        <v>1527230.0569999998</v>
      </c>
      <c r="AD805" s="576">
        <f t="shared" si="2003"/>
        <v>0.31476452804343624</v>
      </c>
      <c r="AE805" s="248"/>
      <c r="AF805" s="576"/>
      <c r="AG805" s="248">
        <f t="shared" ref="AG805" si="2040">AG780</f>
        <v>1527230.0569999998</v>
      </c>
      <c r="AH805" s="576">
        <f t="shared" si="1880"/>
        <v>0.31476452804343624</v>
      </c>
      <c r="AI805" s="248">
        <f t="shared" ref="AI805" si="2041">AI780</f>
        <v>0</v>
      </c>
      <c r="AJ805" s="202"/>
      <c r="AK805" s="248">
        <f t="shared" ref="AK805" si="2042">AK780</f>
        <v>0</v>
      </c>
      <c r="AL805" s="576">
        <v>0</v>
      </c>
      <c r="AM805" s="202"/>
      <c r="AN805" s="202"/>
      <c r="AO805" s="202"/>
      <c r="AP805" s="202"/>
      <c r="AQ805" s="202"/>
      <c r="AR805" s="202"/>
      <c r="AS805" s="202"/>
      <c r="AT805" s="202"/>
      <c r="AU805" s="202">
        <f t="shared" si="2032"/>
        <v>1.469000056385994E-2</v>
      </c>
      <c r="AV805" s="202">
        <f t="shared" si="1920"/>
        <v>4851976.4000000004</v>
      </c>
      <c r="AW805" s="202">
        <f t="shared" ref="AW805:BA805" si="2043">AW780</f>
        <v>0</v>
      </c>
      <c r="AX805" s="202">
        <f t="shared" si="2043"/>
        <v>4851976.4000000004</v>
      </c>
      <c r="AY805" s="202">
        <f t="shared" si="2043"/>
        <v>0</v>
      </c>
      <c r="AZ805" s="202">
        <f t="shared" si="2043"/>
        <v>0</v>
      </c>
      <c r="BA805" s="202">
        <f t="shared" si="2043"/>
        <v>0</v>
      </c>
      <c r="BB805" s="202">
        <f t="shared" ref="BB805:BD805" si="2044">BB780</f>
        <v>0</v>
      </c>
      <c r="BC805" s="202">
        <f t="shared" si="2044"/>
        <v>0</v>
      </c>
      <c r="BD805" s="202">
        <f t="shared" si="2044"/>
        <v>0</v>
      </c>
      <c r="BE805" s="202">
        <f t="shared" si="1886"/>
        <v>0</v>
      </c>
      <c r="BF805" s="202">
        <f>BF780</f>
        <v>0</v>
      </c>
      <c r="BG805" s="202">
        <f>G805</f>
        <v>0</v>
      </c>
      <c r="BH805" s="202">
        <f>H805</f>
        <v>0</v>
      </c>
      <c r="BI805" s="202">
        <f t="shared" si="1922"/>
        <v>1216606</v>
      </c>
      <c r="BJ805" s="202">
        <f t="shared" ref="BJ805:BN805" si="2045">BJ780</f>
        <v>0</v>
      </c>
      <c r="BK805" s="202">
        <f t="shared" ref="BK805" si="2046">BK780</f>
        <v>1216606</v>
      </c>
      <c r="BL805" s="202">
        <f t="shared" si="2045"/>
        <v>0</v>
      </c>
      <c r="BM805" s="202">
        <f t="shared" si="2045"/>
        <v>0</v>
      </c>
      <c r="BN805" s="202">
        <f t="shared" si="2045"/>
        <v>0</v>
      </c>
      <c r="BO805" s="202">
        <f t="shared" si="1926"/>
        <v>1216605.9999999998</v>
      </c>
      <c r="BP805" s="202">
        <f t="shared" ref="BP805:BS805" si="2047">BP780</f>
        <v>0</v>
      </c>
      <c r="BQ805" s="202">
        <f t="shared" si="2047"/>
        <v>1216605.9999999998</v>
      </c>
      <c r="BR805" s="202">
        <f t="shared" si="2047"/>
        <v>0</v>
      </c>
      <c r="BS805" s="202">
        <f t="shared" si="2047"/>
        <v>0</v>
      </c>
      <c r="BT805" s="202">
        <f t="shared" si="1887"/>
        <v>0</v>
      </c>
      <c r="BU805" s="202">
        <f t="shared" si="1888"/>
        <v>0</v>
      </c>
      <c r="BV805" s="202">
        <f t="shared" si="1928"/>
        <v>0</v>
      </c>
      <c r="BW805" s="202">
        <f t="shared" ref="BW805:BZ805" si="2048">BW780</f>
        <v>0</v>
      </c>
      <c r="BX805" s="202">
        <f t="shared" si="2048"/>
        <v>0</v>
      </c>
      <c r="BY805" s="202">
        <f t="shared" si="2048"/>
        <v>0</v>
      </c>
      <c r="BZ805" s="202">
        <f t="shared" si="2048"/>
        <v>0</v>
      </c>
      <c r="CA805" s="202">
        <f t="shared" si="2025"/>
        <v>0</v>
      </c>
      <c r="CB805" s="202">
        <f t="shared" ref="CB805:CD805" si="2049">CB780</f>
        <v>0</v>
      </c>
      <c r="CC805" s="202">
        <f t="shared" si="2049"/>
        <v>0</v>
      </c>
      <c r="CD805" s="202">
        <f t="shared" si="2049"/>
        <v>0</v>
      </c>
      <c r="CE805" s="202">
        <f t="shared" si="2006"/>
        <v>0</v>
      </c>
      <c r="CF805" s="202">
        <f t="shared" ref="CF805:CI805" si="2050">CF780</f>
        <v>0</v>
      </c>
      <c r="CG805" s="202">
        <f t="shared" si="2050"/>
        <v>0</v>
      </c>
      <c r="CH805" s="202">
        <f t="shared" si="2050"/>
        <v>0</v>
      </c>
      <c r="CI805" s="202">
        <f t="shared" si="2050"/>
        <v>0</v>
      </c>
      <c r="CJ805" s="202">
        <f t="shared" ref="CJ805" si="2051">CJ780</f>
        <v>0</v>
      </c>
      <c r="CK805" s="202">
        <f t="shared" si="1932"/>
        <v>0</v>
      </c>
      <c r="CL805" s="202">
        <f t="shared" ref="CL805:CM805" si="2052">CL780</f>
        <v>0</v>
      </c>
      <c r="CM805" s="202">
        <f t="shared" si="2052"/>
        <v>0</v>
      </c>
      <c r="CN805" s="202">
        <f t="shared" ref="CN805:CO805" si="2053">CN780</f>
        <v>0</v>
      </c>
      <c r="CO805" s="202">
        <f t="shared" si="2053"/>
        <v>0</v>
      </c>
    </row>
    <row r="806" spans="2:93" s="696" customFormat="1" ht="37.5" customHeight="1" x14ac:dyDescent="0.25">
      <c r="B806" s="834" t="s">
        <v>284</v>
      </c>
      <c r="C806" s="835"/>
      <c r="D806" s="695">
        <f t="shared" si="1916"/>
        <v>346117.6</v>
      </c>
      <c r="E806" s="695">
        <f>E716</f>
        <v>346117.6</v>
      </c>
      <c r="F806" s="695">
        <f>F716</f>
        <v>0</v>
      </c>
      <c r="G806" s="695"/>
      <c r="H806" s="695"/>
      <c r="I806" s="695">
        <f t="shared" si="1935"/>
        <v>0</v>
      </c>
      <c r="J806" s="694">
        <f t="shared" si="2000"/>
        <v>0</v>
      </c>
      <c r="K806" s="695">
        <f>K716</f>
        <v>0</v>
      </c>
      <c r="L806" s="694">
        <f t="shared" si="2001"/>
        <v>0</v>
      </c>
      <c r="M806" s="695">
        <f>M716</f>
        <v>0</v>
      </c>
      <c r="N806" s="694">
        <v>0</v>
      </c>
      <c r="O806" s="695"/>
      <c r="P806" s="694">
        <v>0</v>
      </c>
      <c r="Q806" s="695"/>
      <c r="R806" s="611"/>
      <c r="S806" s="695">
        <f t="shared" si="1877"/>
        <v>0</v>
      </c>
      <c r="T806" s="694">
        <f t="shared" si="1878"/>
        <v>0</v>
      </c>
      <c r="U806" s="695">
        <f>U716</f>
        <v>0</v>
      </c>
      <c r="V806" s="694">
        <f t="shared" si="1956"/>
        <v>0</v>
      </c>
      <c r="W806" s="695">
        <f>W716</f>
        <v>0</v>
      </c>
      <c r="X806" s="694"/>
      <c r="Y806" s="611"/>
      <c r="Z806" s="611"/>
      <c r="AA806" s="695"/>
      <c r="AB806" s="611"/>
      <c r="AC806" s="695">
        <f t="shared" si="2017"/>
        <v>94091.44</v>
      </c>
      <c r="AD806" s="694">
        <f t="shared" si="2003"/>
        <v>0.27184818108065006</v>
      </c>
      <c r="AE806" s="695">
        <f>AE716</f>
        <v>94091.44</v>
      </c>
      <c r="AF806" s="694">
        <f t="shared" si="1879"/>
        <v>0.27184818108065006</v>
      </c>
      <c r="AG806" s="695">
        <f>AG716</f>
        <v>0</v>
      </c>
      <c r="AH806" s="694"/>
      <c r="AI806" s="695"/>
      <c r="AJ806" s="611"/>
      <c r="AK806" s="695"/>
      <c r="AL806" s="694">
        <v>0</v>
      </c>
      <c r="AM806" s="611"/>
      <c r="AN806" s="611"/>
      <c r="AO806" s="611"/>
      <c r="AP806" s="611"/>
      <c r="AQ806" s="611"/>
      <c r="AR806" s="611"/>
      <c r="AS806" s="611"/>
      <c r="AT806" s="611"/>
      <c r="AU806" s="611">
        <f>AV806-D806</f>
        <v>0</v>
      </c>
      <c r="AV806" s="611">
        <f t="shared" si="1920"/>
        <v>346117.6</v>
      </c>
      <c r="AW806" s="611">
        <f>AW716</f>
        <v>145811.63620000001</v>
      </c>
      <c r="AX806" s="611">
        <f>AX716</f>
        <v>0</v>
      </c>
      <c r="AY806" s="611">
        <f>AY716</f>
        <v>0</v>
      </c>
      <c r="AZ806" s="611">
        <f>AZ716</f>
        <v>200305.96379999997</v>
      </c>
      <c r="BA806" s="611">
        <f>BB806-AV806</f>
        <v>-346117.6</v>
      </c>
      <c r="BB806" s="611">
        <f>BB716</f>
        <v>0</v>
      </c>
      <c r="BC806" s="611"/>
      <c r="BD806" s="611"/>
      <c r="BE806" s="611">
        <f>BF806+BG806+BH806</f>
        <v>346117.6</v>
      </c>
      <c r="BF806" s="611">
        <f>BF716</f>
        <v>346117.6</v>
      </c>
      <c r="BG806" s="611"/>
      <c r="BH806" s="611"/>
      <c r="BI806" s="611">
        <f t="shared" si="1922"/>
        <v>300000</v>
      </c>
      <c r="BJ806" s="611">
        <f>BJ716</f>
        <v>300000</v>
      </c>
      <c r="BK806" s="611">
        <f>BK716</f>
        <v>0</v>
      </c>
      <c r="BL806" s="611"/>
      <c r="BM806" s="611"/>
      <c r="BN806" s="611">
        <v>0</v>
      </c>
      <c r="BO806" s="611">
        <f t="shared" si="1926"/>
        <v>300000</v>
      </c>
      <c r="BP806" s="611">
        <f>BP716</f>
        <v>300000</v>
      </c>
      <c r="BQ806" s="611">
        <f>BQ716</f>
        <v>0</v>
      </c>
      <c r="BR806" s="611"/>
      <c r="BS806" s="611"/>
      <c r="BT806" s="611"/>
      <c r="BU806" s="611"/>
      <c r="BV806" s="611">
        <f t="shared" si="1928"/>
        <v>0</v>
      </c>
      <c r="BW806" s="611">
        <f>BW716</f>
        <v>0</v>
      </c>
      <c r="BX806" s="611">
        <f>BX716</f>
        <v>0</v>
      </c>
      <c r="BY806" s="611"/>
      <c r="BZ806" s="611"/>
      <c r="CA806" s="611">
        <f>CB806+CC806+CD806</f>
        <v>0</v>
      </c>
      <c r="CB806" s="611">
        <f>CB716</f>
        <v>0</v>
      </c>
      <c r="CC806" s="611"/>
      <c r="CD806" s="611"/>
      <c r="CE806" s="611">
        <f t="shared" si="2006"/>
        <v>0</v>
      </c>
      <c r="CF806" s="611">
        <f>CF716</f>
        <v>0</v>
      </c>
      <c r="CG806" s="611">
        <f>CG716</f>
        <v>0</v>
      </c>
      <c r="CH806" s="611"/>
      <c r="CI806" s="611"/>
      <c r="CJ806" s="611">
        <v>0</v>
      </c>
      <c r="CK806" s="611">
        <f t="shared" si="1932"/>
        <v>0</v>
      </c>
      <c r="CL806" s="611">
        <f>CL716</f>
        <v>0</v>
      </c>
      <c r="CM806" s="611">
        <f>CM716</f>
        <v>0</v>
      </c>
      <c r="CN806" s="611"/>
      <c r="CO806" s="611"/>
    </row>
    <row r="807" spans="2:93" s="44" customFormat="1" ht="52.5" customHeight="1" x14ac:dyDescent="0.25">
      <c r="B807" s="868" t="s">
        <v>268</v>
      </c>
      <c r="C807" s="868"/>
      <c r="D807" s="182">
        <f t="shared" si="1916"/>
        <v>150</v>
      </c>
      <c r="E807" s="182">
        <f>E795</f>
        <v>0</v>
      </c>
      <c r="F807" s="182">
        <f>F795</f>
        <v>0</v>
      </c>
      <c r="G807" s="182">
        <f t="shared" ref="G807:H807" si="2054">G795</f>
        <v>0</v>
      </c>
      <c r="H807" s="182">
        <f t="shared" si="2054"/>
        <v>150</v>
      </c>
      <c r="I807" s="182">
        <f t="shared" si="1935"/>
        <v>0</v>
      </c>
      <c r="J807" s="574">
        <f t="shared" si="2000"/>
        <v>0</v>
      </c>
      <c r="K807" s="182">
        <f>K795</f>
        <v>0</v>
      </c>
      <c r="L807" s="574">
        <v>0</v>
      </c>
      <c r="M807" s="182">
        <f>M795</f>
        <v>0</v>
      </c>
      <c r="N807" s="574">
        <v>0</v>
      </c>
      <c r="O807" s="182">
        <f t="shared" ref="O807" si="2055">O795</f>
        <v>0</v>
      </c>
      <c r="P807" s="574">
        <v>0</v>
      </c>
      <c r="Q807" s="182">
        <f t="shared" ref="Q807" si="2056">Q795</f>
        <v>0</v>
      </c>
      <c r="R807" s="669"/>
      <c r="S807" s="182">
        <f t="shared" si="1877"/>
        <v>0</v>
      </c>
      <c r="T807" s="574">
        <f t="shared" si="1878"/>
        <v>0</v>
      </c>
      <c r="U807" s="182">
        <f>U795</f>
        <v>0</v>
      </c>
      <c r="V807" s="574">
        <v>0</v>
      </c>
      <c r="W807" s="182">
        <f>W795</f>
        <v>0</v>
      </c>
      <c r="X807" s="574"/>
      <c r="Y807" s="669">
        <f t="shared" ref="Y807" si="2057">Y795</f>
        <v>0</v>
      </c>
      <c r="Z807" s="669"/>
      <c r="AA807" s="182">
        <f t="shared" ref="AA807" si="2058">AA795</f>
        <v>0</v>
      </c>
      <c r="AB807" s="669">
        <f t="shared" si="1959"/>
        <v>0</v>
      </c>
      <c r="AC807" s="182">
        <f t="shared" si="2017"/>
        <v>0</v>
      </c>
      <c r="AD807" s="574">
        <f t="shared" si="2003"/>
        <v>0</v>
      </c>
      <c r="AE807" s="182">
        <f>AE795</f>
        <v>0</v>
      </c>
      <c r="AF807" s="574"/>
      <c r="AG807" s="182">
        <f>AG795</f>
        <v>0</v>
      </c>
      <c r="AH807" s="574"/>
      <c r="AI807" s="182">
        <f t="shared" ref="AI807" si="2059">AI795</f>
        <v>0</v>
      </c>
      <c r="AJ807" s="669"/>
      <c r="AK807" s="182">
        <f t="shared" ref="AK807" si="2060">AK795</f>
        <v>0</v>
      </c>
      <c r="AL807" s="574">
        <f t="shared" si="2004"/>
        <v>0</v>
      </c>
      <c r="AM807" s="669"/>
      <c r="AN807" s="669"/>
      <c r="AO807" s="669"/>
      <c r="AP807" s="669"/>
      <c r="AQ807" s="669"/>
      <c r="AR807" s="669"/>
      <c r="AS807" s="669"/>
      <c r="AT807" s="669"/>
      <c r="AU807" s="128">
        <v>0</v>
      </c>
      <c r="AV807" s="669">
        <f t="shared" si="1920"/>
        <v>650</v>
      </c>
      <c r="AW807" s="669">
        <f>AW800</f>
        <v>500</v>
      </c>
      <c r="AX807" s="669">
        <f>AX795</f>
        <v>0</v>
      </c>
      <c r="AY807" s="669">
        <f t="shared" ref="AY807:AZ807" si="2061">AY795</f>
        <v>0</v>
      </c>
      <c r="AZ807" s="669">
        <f t="shared" si="2061"/>
        <v>150</v>
      </c>
      <c r="BA807" s="128">
        <v>0</v>
      </c>
      <c r="BB807" s="669">
        <f>BB795</f>
        <v>0</v>
      </c>
      <c r="BC807" s="669">
        <f t="shared" ref="BC807:BD807" si="2062">BC795</f>
        <v>0</v>
      </c>
      <c r="BD807" s="669">
        <f t="shared" si="2062"/>
        <v>0</v>
      </c>
      <c r="BE807" s="669">
        <f t="shared" si="1886"/>
        <v>150</v>
      </c>
      <c r="BF807" s="669">
        <f>BF795</f>
        <v>0</v>
      </c>
      <c r="BG807" s="669">
        <f>G807</f>
        <v>0</v>
      </c>
      <c r="BH807" s="669">
        <f>H807</f>
        <v>150</v>
      </c>
      <c r="BI807" s="669">
        <f t="shared" si="1922"/>
        <v>150</v>
      </c>
      <c r="BJ807" s="669">
        <f>BJ795</f>
        <v>0</v>
      </c>
      <c r="BK807" s="669">
        <f>BK795</f>
        <v>0</v>
      </c>
      <c r="BL807" s="669">
        <f t="shared" ref="BL807:BM807" si="2063">BL795</f>
        <v>0</v>
      </c>
      <c r="BM807" s="669">
        <f t="shared" si="2063"/>
        <v>150</v>
      </c>
      <c r="BN807" s="128">
        <v>0</v>
      </c>
      <c r="BO807" s="669">
        <f t="shared" si="1926"/>
        <v>150</v>
      </c>
      <c r="BP807" s="669">
        <f>BP795</f>
        <v>0</v>
      </c>
      <c r="BQ807" s="669">
        <f>BQ795</f>
        <v>0</v>
      </c>
      <c r="BR807" s="669">
        <f t="shared" ref="BR807:BS807" si="2064">BR795</f>
        <v>0</v>
      </c>
      <c r="BS807" s="669">
        <f t="shared" si="2064"/>
        <v>150</v>
      </c>
      <c r="BT807" s="182">
        <f t="shared" si="1887"/>
        <v>0</v>
      </c>
      <c r="BU807" s="182">
        <f t="shared" si="1888"/>
        <v>150</v>
      </c>
      <c r="BV807" s="669">
        <f t="shared" si="1928"/>
        <v>150</v>
      </c>
      <c r="BW807" s="669">
        <f>BW795</f>
        <v>0</v>
      </c>
      <c r="BX807" s="669">
        <f>BX795</f>
        <v>0</v>
      </c>
      <c r="BY807" s="669">
        <f t="shared" ref="BY807:BZ807" si="2065">BY795</f>
        <v>0</v>
      </c>
      <c r="BZ807" s="669">
        <f t="shared" si="2065"/>
        <v>150</v>
      </c>
      <c r="CA807" s="669">
        <f t="shared" ref="CA807:CA808" si="2066">CB807+CC807+CD807</f>
        <v>150</v>
      </c>
      <c r="CB807" s="182">
        <f>BS807</f>
        <v>150</v>
      </c>
      <c r="CC807" s="182">
        <f t="shared" ref="CC807:CD807" si="2067">CC795</f>
        <v>0</v>
      </c>
      <c r="CD807" s="182">
        <f t="shared" si="2067"/>
        <v>0</v>
      </c>
      <c r="CE807" s="669">
        <f t="shared" si="2006"/>
        <v>150</v>
      </c>
      <c r="CF807" s="669">
        <f>CF795</f>
        <v>0</v>
      </c>
      <c r="CG807" s="669">
        <f>CG795</f>
        <v>0</v>
      </c>
      <c r="CH807" s="669">
        <f t="shared" ref="CH807:CI807" si="2068">CH795</f>
        <v>0</v>
      </c>
      <c r="CI807" s="669">
        <f t="shared" si="2068"/>
        <v>150</v>
      </c>
      <c r="CJ807" s="128">
        <v>0</v>
      </c>
      <c r="CK807" s="669">
        <f t="shared" si="1932"/>
        <v>150</v>
      </c>
      <c r="CL807" s="669">
        <f>CL795</f>
        <v>0</v>
      </c>
      <c r="CM807" s="669">
        <f>CM795</f>
        <v>0</v>
      </c>
      <c r="CN807" s="669">
        <f t="shared" ref="CN807:CO807" si="2069">CN795</f>
        <v>0</v>
      </c>
      <c r="CO807" s="669">
        <f t="shared" si="2069"/>
        <v>150</v>
      </c>
    </row>
    <row r="808" spans="2:93" s="636" customFormat="1" ht="43.5" customHeight="1" x14ac:dyDescent="0.25">
      <c r="B808" s="856" t="s">
        <v>188</v>
      </c>
      <c r="C808" s="856"/>
      <c r="D808" s="184">
        <f t="shared" si="1916"/>
        <v>1233898.5659299998</v>
      </c>
      <c r="E808" s="184">
        <f>E717</f>
        <v>0</v>
      </c>
      <c r="F808" s="184">
        <f>F717</f>
        <v>0</v>
      </c>
      <c r="G808" s="184">
        <f>G717</f>
        <v>0</v>
      </c>
      <c r="H808" s="184">
        <f>H717</f>
        <v>1233898.5659299998</v>
      </c>
      <c r="I808" s="184">
        <f t="shared" si="1935"/>
        <v>17007.811989999998</v>
      </c>
      <c r="J808" s="605">
        <f t="shared" si="2000"/>
        <v>1.3783800759328273E-2</v>
      </c>
      <c r="K808" s="184">
        <f>K717</f>
        <v>0</v>
      </c>
      <c r="L808" s="605">
        <v>0</v>
      </c>
      <c r="M808" s="184">
        <f>M717</f>
        <v>0</v>
      </c>
      <c r="N808" s="605">
        <v>0</v>
      </c>
      <c r="O808" s="184">
        <f>O717</f>
        <v>0</v>
      </c>
      <c r="P808" s="605">
        <v>0</v>
      </c>
      <c r="Q808" s="184">
        <f>Q717</f>
        <v>17007.811989999998</v>
      </c>
      <c r="R808" s="603">
        <f>Q808/H808</f>
        <v>1.3783800759328273E-2</v>
      </c>
      <c r="S808" s="184">
        <f t="shared" si="1877"/>
        <v>17007.811989999998</v>
      </c>
      <c r="T808" s="605">
        <f t="shared" si="1878"/>
        <v>1.3783800759328273E-2</v>
      </c>
      <c r="U808" s="184">
        <f>U717</f>
        <v>0</v>
      </c>
      <c r="V808" s="605">
        <v>0</v>
      </c>
      <c r="W808" s="184">
        <f>W717</f>
        <v>0</v>
      </c>
      <c r="X808" s="132"/>
      <c r="Y808" s="132">
        <f>Y717</f>
        <v>0</v>
      </c>
      <c r="Z808" s="132"/>
      <c r="AA808" s="184">
        <f>AA717</f>
        <v>17007.811989999998</v>
      </c>
      <c r="AB808" s="603">
        <f t="shared" si="1959"/>
        <v>1.3783800759328273E-2</v>
      </c>
      <c r="AC808" s="184">
        <f t="shared" si="2017"/>
        <v>1221417.0511699996</v>
      </c>
      <c r="AD808" s="605">
        <f t="shared" si="2003"/>
        <v>0.98988448880269775</v>
      </c>
      <c r="AE808" s="184">
        <f>AE717</f>
        <v>0</v>
      </c>
      <c r="AF808" s="605"/>
      <c r="AG808" s="184">
        <f>AG717</f>
        <v>0</v>
      </c>
      <c r="AH808" s="605"/>
      <c r="AI808" s="184">
        <f>AI717</f>
        <v>0</v>
      </c>
      <c r="AJ808" s="132"/>
      <c r="AK808" s="184">
        <f>AK717</f>
        <v>1221417.0511699996</v>
      </c>
      <c r="AL808" s="605">
        <f t="shared" si="2004"/>
        <v>0.98988448880269775</v>
      </c>
      <c r="AM808" s="132"/>
      <c r="AN808" s="132"/>
      <c r="AO808" s="132"/>
      <c r="AP808" s="132"/>
      <c r="AQ808" s="132"/>
      <c r="AR808" s="132"/>
      <c r="AS808" s="132"/>
      <c r="AT808" s="132"/>
      <c r="AU808" s="132">
        <f>AU717</f>
        <v>382995.36507000006</v>
      </c>
      <c r="AV808" s="132">
        <f t="shared" si="1920"/>
        <v>1616893.9309999999</v>
      </c>
      <c r="AW808" s="132">
        <f t="shared" ref="AW808:BD808" si="2070">AW717</f>
        <v>0</v>
      </c>
      <c r="AX808" s="132">
        <f t="shared" si="2070"/>
        <v>0</v>
      </c>
      <c r="AY808" s="132">
        <f t="shared" si="2070"/>
        <v>0</v>
      </c>
      <c r="AZ808" s="132">
        <f t="shared" si="2070"/>
        <v>1616893.9309999999</v>
      </c>
      <c r="BA808" s="132">
        <f t="shared" si="2070"/>
        <v>-349333.69045999995</v>
      </c>
      <c r="BB808" s="132">
        <f t="shared" si="2070"/>
        <v>0</v>
      </c>
      <c r="BC808" s="132">
        <f t="shared" si="2070"/>
        <v>0</v>
      </c>
      <c r="BD808" s="132">
        <f t="shared" si="2070"/>
        <v>-349333.69045999995</v>
      </c>
      <c r="BE808" s="132">
        <f t="shared" si="1886"/>
        <v>1233898.5659299998</v>
      </c>
      <c r="BF808" s="132">
        <f>E808</f>
        <v>0</v>
      </c>
      <c r="BG808" s="132">
        <f>G808</f>
        <v>0</v>
      </c>
      <c r="BH808" s="132">
        <f>H808</f>
        <v>1233898.5659299998</v>
      </c>
      <c r="BI808" s="132">
        <f t="shared" si="1922"/>
        <v>1053111.71263</v>
      </c>
      <c r="BJ808" s="132">
        <f>BJ717</f>
        <v>0</v>
      </c>
      <c r="BK808" s="132">
        <f>BK717</f>
        <v>0</v>
      </c>
      <c r="BL808" s="132">
        <f>BL717</f>
        <v>0</v>
      </c>
      <c r="BM808" s="132">
        <f>BM717</f>
        <v>1053111.71263</v>
      </c>
      <c r="BN808" s="132">
        <f>BN717</f>
        <v>0</v>
      </c>
      <c r="BO808" s="132">
        <f t="shared" si="1926"/>
        <v>1053111.71263</v>
      </c>
      <c r="BP808" s="132">
        <f>BP717</f>
        <v>0</v>
      </c>
      <c r="BQ808" s="132">
        <f>BQ717</f>
        <v>0</v>
      </c>
      <c r="BR808" s="132">
        <f>BR717</f>
        <v>0</v>
      </c>
      <c r="BS808" s="132">
        <f>BS717</f>
        <v>1053111.71263</v>
      </c>
      <c r="BT808" s="184">
        <f t="shared" si="1887"/>
        <v>0</v>
      </c>
      <c r="BU808" s="184">
        <f>BU717</f>
        <v>788248.13207000005</v>
      </c>
      <c r="BV808" s="132" t="e">
        <f t="shared" si="1928"/>
        <v>#REF!</v>
      </c>
      <c r="BW808" s="132">
        <f>BW717</f>
        <v>0</v>
      </c>
      <c r="BX808" s="132">
        <f>BX717</f>
        <v>0</v>
      </c>
      <c r="BY808" s="132">
        <f>BY717</f>
        <v>0</v>
      </c>
      <c r="BZ808" s="132" t="e">
        <f>BZ717</f>
        <v>#REF!</v>
      </c>
      <c r="CA808" s="132">
        <f t="shared" si="2066"/>
        <v>944111.71262999997</v>
      </c>
      <c r="CB808" s="184">
        <f>BS808</f>
        <v>1053111.71263</v>
      </c>
      <c r="CC808" s="184">
        <f>CC717</f>
        <v>0</v>
      </c>
      <c r="CD808" s="184">
        <f>CD717</f>
        <v>-109000</v>
      </c>
      <c r="CE808" s="132">
        <f t="shared" si="2006"/>
        <v>1090000</v>
      </c>
      <c r="CF808" s="132">
        <f>CF717</f>
        <v>0</v>
      </c>
      <c r="CG808" s="132">
        <f>CG717</f>
        <v>0</v>
      </c>
      <c r="CH808" s="132">
        <f>CH717</f>
        <v>0</v>
      </c>
      <c r="CI808" s="132">
        <f>CI717</f>
        <v>1090000</v>
      </c>
      <c r="CJ808" s="132">
        <f>CJ717</f>
        <v>0</v>
      </c>
      <c r="CK808" s="132">
        <f t="shared" si="1932"/>
        <v>1090000</v>
      </c>
      <c r="CL808" s="132">
        <f>CL717</f>
        <v>0</v>
      </c>
      <c r="CM808" s="132">
        <f>CM717</f>
        <v>0</v>
      </c>
      <c r="CN808" s="132">
        <f>CN717</f>
        <v>0</v>
      </c>
      <c r="CO808" s="132">
        <f>CO717</f>
        <v>1090000</v>
      </c>
    </row>
    <row r="809" spans="2:93" s="28" customFormat="1" ht="51" customHeight="1" x14ac:dyDescent="0.25">
      <c r="B809" s="872" t="s">
        <v>131</v>
      </c>
      <c r="C809" s="873"/>
      <c r="D809" s="873"/>
      <c r="E809" s="873"/>
      <c r="F809" s="873"/>
      <c r="G809" s="873"/>
      <c r="H809" s="873"/>
      <c r="I809" s="873"/>
      <c r="J809" s="873"/>
      <c r="K809" s="873"/>
      <c r="L809" s="873"/>
      <c r="M809" s="873"/>
      <c r="N809" s="873"/>
      <c r="O809" s="873"/>
      <c r="P809" s="873"/>
      <c r="Q809" s="873"/>
      <c r="R809" s="873"/>
      <c r="S809" s="873"/>
      <c r="T809" s="873"/>
      <c r="U809" s="873"/>
      <c r="V809" s="873"/>
      <c r="W809" s="873"/>
      <c r="X809" s="873"/>
      <c r="Y809" s="873"/>
      <c r="Z809" s="873"/>
      <c r="AA809" s="873"/>
      <c r="AB809" s="873"/>
      <c r="AC809" s="873"/>
      <c r="AD809" s="873"/>
      <c r="AE809" s="873"/>
      <c r="AF809" s="873"/>
      <c r="AG809" s="873"/>
      <c r="AH809" s="873"/>
      <c r="AI809" s="873"/>
      <c r="AJ809" s="873"/>
      <c r="AK809" s="873"/>
      <c r="AL809" s="873"/>
      <c r="AM809" s="873"/>
      <c r="AN809" s="873"/>
      <c r="AO809" s="873"/>
      <c r="AP809" s="873"/>
      <c r="AQ809" s="873"/>
      <c r="AR809" s="873"/>
      <c r="AS809" s="873"/>
      <c r="AT809" s="873"/>
      <c r="AU809" s="873"/>
      <c r="AV809" s="873"/>
      <c r="AW809" s="873"/>
      <c r="AX809" s="873"/>
      <c r="AY809" s="873"/>
      <c r="AZ809" s="873"/>
      <c r="BA809" s="873"/>
      <c r="BB809" s="873"/>
      <c r="BC809" s="873"/>
      <c r="BD809" s="873"/>
      <c r="BE809" s="873"/>
      <c r="BF809" s="873"/>
      <c r="BG809" s="873"/>
      <c r="BH809" s="873"/>
      <c r="BI809" s="873"/>
      <c r="BJ809" s="873"/>
      <c r="BK809" s="873"/>
      <c r="BL809" s="873"/>
      <c r="BM809" s="873"/>
      <c r="BN809" s="873"/>
      <c r="BO809" s="873"/>
      <c r="BP809" s="873"/>
      <c r="BQ809" s="873"/>
      <c r="BR809" s="873"/>
      <c r="BS809" s="873"/>
      <c r="BT809" s="873"/>
      <c r="BU809" s="873"/>
      <c r="BV809" s="873"/>
      <c r="BW809" s="873"/>
      <c r="BX809" s="873"/>
      <c r="BY809" s="873"/>
      <c r="BZ809" s="873"/>
      <c r="CA809" s="873"/>
      <c r="CB809" s="873"/>
      <c r="CC809" s="873"/>
      <c r="CD809" s="873"/>
      <c r="CE809" s="873"/>
      <c r="CF809" s="873"/>
      <c r="CG809" s="873"/>
      <c r="CH809" s="873"/>
      <c r="CI809" s="873"/>
      <c r="CJ809" s="873"/>
      <c r="CK809" s="873"/>
      <c r="CL809" s="27"/>
      <c r="CM809" s="27"/>
      <c r="CN809" s="27"/>
      <c r="CO809" s="27"/>
    </row>
    <row r="810" spans="2:93" s="28" customFormat="1" ht="47.25" hidden="1" customHeight="1" x14ac:dyDescent="0.3">
      <c r="B810" s="853" t="s">
        <v>181</v>
      </c>
      <c r="C810" s="853"/>
      <c r="D810" s="853"/>
      <c r="E810" s="853"/>
      <c r="F810" s="853"/>
      <c r="G810" s="853"/>
      <c r="H810" s="853"/>
      <c r="I810" s="853"/>
      <c r="J810" s="853"/>
      <c r="K810" s="853"/>
      <c r="L810" s="853"/>
      <c r="M810" s="853"/>
      <c r="N810" s="853"/>
      <c r="O810" s="853"/>
      <c r="P810" s="853"/>
      <c r="Q810" s="853"/>
      <c r="R810" s="853"/>
      <c r="S810" s="853"/>
      <c r="T810" s="853"/>
      <c r="U810" s="853"/>
      <c r="V810" s="853"/>
      <c r="W810" s="853"/>
      <c r="X810" s="853"/>
      <c r="Y810" s="853"/>
      <c r="Z810" s="853"/>
      <c r="AA810" s="853"/>
      <c r="AB810" s="853"/>
      <c r="AC810" s="853"/>
      <c r="AD810" s="853"/>
      <c r="AE810" s="853"/>
      <c r="AF810" s="853"/>
      <c r="AG810" s="853"/>
      <c r="AH810" s="853"/>
      <c r="AI810" s="853"/>
      <c r="AJ810" s="853"/>
      <c r="AK810" s="853"/>
      <c r="AL810" s="853"/>
      <c r="AM810" s="853"/>
      <c r="AN810" s="853"/>
      <c r="AO810" s="853"/>
      <c r="AP810" s="853"/>
      <c r="AQ810" s="853"/>
      <c r="AR810" s="853"/>
      <c r="AS810" s="853"/>
      <c r="AT810" s="853"/>
      <c r="AU810" s="853"/>
      <c r="AV810" s="853"/>
      <c r="AW810" s="853"/>
      <c r="AX810" s="853"/>
      <c r="AY810" s="853"/>
      <c r="AZ810" s="853"/>
      <c r="BA810" s="853"/>
      <c r="BB810" s="853"/>
      <c r="BC810" s="853"/>
      <c r="BD810" s="853"/>
      <c r="BE810" s="853"/>
      <c r="BF810" s="853"/>
      <c r="BG810" s="853"/>
      <c r="BH810" s="853"/>
      <c r="BI810" s="853"/>
      <c r="BJ810" s="853"/>
      <c r="BK810" s="853"/>
      <c r="BL810" s="853"/>
      <c r="BM810" s="853"/>
      <c r="BN810" s="853"/>
      <c r="BO810" s="853"/>
      <c r="BP810" s="853"/>
      <c r="BQ810" s="853"/>
      <c r="BR810" s="853"/>
      <c r="BS810" s="853"/>
      <c r="BT810" s="853"/>
      <c r="BU810" s="853"/>
      <c r="BV810" s="853"/>
      <c r="BW810" s="853"/>
      <c r="BX810" s="853"/>
      <c r="BY810" s="853"/>
      <c r="BZ810" s="853"/>
      <c r="CA810" s="853"/>
      <c r="CB810" s="853"/>
      <c r="CC810" s="853"/>
      <c r="CD810" s="853"/>
      <c r="CE810" s="853"/>
      <c r="CF810" s="853"/>
      <c r="CG810" s="853"/>
      <c r="CH810" s="853"/>
      <c r="CI810" s="853"/>
      <c r="CJ810" s="81"/>
      <c r="CK810" s="81"/>
      <c r="CL810" s="27"/>
      <c r="CM810" s="27"/>
      <c r="CN810" s="27"/>
      <c r="CO810" s="27"/>
    </row>
    <row r="811" spans="2:93" s="28" customFormat="1" ht="64.5" hidden="1" customHeight="1" x14ac:dyDescent="0.3">
      <c r="B811" s="863" t="s">
        <v>186</v>
      </c>
      <c r="C811" s="863"/>
      <c r="D811" s="863"/>
      <c r="E811" s="863"/>
      <c r="F811" s="863"/>
      <c r="G811" s="863"/>
      <c r="H811" s="863"/>
      <c r="I811" s="863"/>
      <c r="J811" s="863"/>
      <c r="K811" s="863"/>
      <c r="L811" s="863"/>
      <c r="M811" s="863"/>
      <c r="N811" s="863"/>
      <c r="O811" s="863"/>
      <c r="P811" s="863"/>
      <c r="Q811" s="863"/>
      <c r="R811" s="863"/>
      <c r="S811" s="863"/>
      <c r="T811" s="863"/>
      <c r="U811" s="863"/>
      <c r="V811" s="863"/>
      <c r="W811" s="863"/>
      <c r="X811" s="863"/>
      <c r="Y811" s="863"/>
      <c r="Z811" s="863"/>
      <c r="AA811" s="863"/>
      <c r="AB811" s="863"/>
      <c r="AC811" s="863"/>
      <c r="AD811" s="863"/>
      <c r="AE811" s="863"/>
      <c r="AF811" s="863"/>
      <c r="AG811" s="863"/>
      <c r="AH811" s="863"/>
      <c r="AI811" s="863"/>
      <c r="AJ811" s="863"/>
      <c r="AK811" s="863"/>
      <c r="AL811" s="863"/>
      <c r="AM811" s="863"/>
      <c r="AN811" s="863"/>
      <c r="AO811" s="863"/>
      <c r="AP811" s="863"/>
      <c r="AQ811" s="863"/>
      <c r="AR811" s="863"/>
      <c r="AS811" s="863"/>
      <c r="AT811" s="863"/>
      <c r="AU811" s="863"/>
      <c r="AV811" s="863"/>
      <c r="AW811" s="863"/>
      <c r="AX811" s="863"/>
      <c r="AY811" s="863"/>
      <c r="AZ811" s="863"/>
      <c r="BA811" s="863"/>
      <c r="BB811" s="863"/>
      <c r="BC811" s="863"/>
      <c r="BD811" s="863"/>
      <c r="BE811" s="863"/>
      <c r="BF811" s="863"/>
      <c r="BG811" s="863"/>
      <c r="BH811" s="863"/>
      <c r="BI811" s="863"/>
      <c r="BJ811" s="863"/>
      <c r="BK811" s="863"/>
      <c r="BL811" s="863"/>
      <c r="BM811" s="863"/>
      <c r="BN811" s="863"/>
      <c r="BO811" s="863"/>
      <c r="BP811" s="863"/>
      <c r="BQ811" s="863"/>
      <c r="BR811" s="863"/>
      <c r="BS811" s="863"/>
      <c r="BT811" s="863"/>
      <c r="BU811" s="863"/>
      <c r="BV811" s="863"/>
      <c r="BW811" s="863"/>
      <c r="BX811" s="863"/>
      <c r="BY811" s="863"/>
      <c r="BZ811" s="863"/>
      <c r="CA811" s="863"/>
      <c r="CB811" s="863"/>
      <c r="CC811" s="863"/>
      <c r="CD811" s="863"/>
      <c r="CE811" s="863"/>
      <c r="CF811" s="863"/>
      <c r="CG811" s="863"/>
      <c r="CH811" s="863"/>
      <c r="CI811" s="863"/>
      <c r="CJ811" s="81"/>
      <c r="CK811" s="81"/>
      <c r="CL811" s="27"/>
      <c r="CM811" s="27"/>
      <c r="CN811" s="27"/>
      <c r="CO811" s="27"/>
    </row>
    <row r="812" spans="2:93" s="54" customFormat="1" ht="258" hidden="1" customHeight="1" x14ac:dyDescent="0.25">
      <c r="B812" s="208">
        <v>1</v>
      </c>
      <c r="C812" s="150" t="s">
        <v>198</v>
      </c>
      <c r="D812" s="302">
        <f>D834+D836</f>
        <v>0</v>
      </c>
      <c r="E812" s="302"/>
      <c r="F812" s="357"/>
      <c r="G812" s="102"/>
      <c r="H812" s="302">
        <f>SUM(H832:H842)</f>
        <v>120402.8</v>
      </c>
      <c r="I812" s="559"/>
      <c r="J812" s="559"/>
      <c r="K812" s="559"/>
      <c r="L812" s="559"/>
      <c r="M812" s="559"/>
      <c r="N812" s="559"/>
      <c r="O812" s="559"/>
      <c r="P812" s="559"/>
      <c r="Q812" s="559"/>
      <c r="R812" s="559"/>
      <c r="S812" s="559"/>
      <c r="T812" s="559"/>
      <c r="U812" s="559"/>
      <c r="V812" s="559"/>
      <c r="W812" s="559"/>
      <c r="X812" s="559"/>
      <c r="Y812" s="559"/>
      <c r="Z812" s="559"/>
      <c r="AA812" s="559"/>
      <c r="AB812" s="559"/>
      <c r="AC812" s="582"/>
      <c r="AD812" s="559"/>
      <c r="AE812" s="559"/>
      <c r="AF812" s="559"/>
      <c r="AG812" s="559"/>
      <c r="AH812" s="559"/>
      <c r="AI812" s="559"/>
      <c r="AJ812" s="559"/>
      <c r="AK812" s="559"/>
      <c r="AL812" s="582"/>
      <c r="AM812" s="559"/>
      <c r="AN812" s="559"/>
      <c r="AO812" s="559"/>
      <c r="AP812" s="559"/>
      <c r="AQ812" s="559"/>
      <c r="AR812" s="559"/>
      <c r="AS812" s="559"/>
      <c r="AT812" s="559"/>
      <c r="AU812" s="559">
        <f>AX812</f>
        <v>0</v>
      </c>
      <c r="AV812" s="564">
        <f>AV834+AV836</f>
        <v>0</v>
      </c>
      <c r="AW812" s="490"/>
      <c r="AX812" s="490"/>
      <c r="AY812" s="102"/>
      <c r="AZ812" s="490">
        <f>SUM(AZ832:AZ842)</f>
        <v>120402.8</v>
      </c>
      <c r="BA812" s="102">
        <f>BB812+BC812+BD812</f>
        <v>0</v>
      </c>
      <c r="BB812" s="102"/>
      <c r="BC812" s="102"/>
      <c r="BD812" s="102"/>
      <c r="BE812" s="102">
        <f>BF812+BG812+BH812</f>
        <v>120402.8</v>
      </c>
      <c r="BF812" s="102">
        <f t="shared" ref="BF812:BF836" si="2071">E812</f>
        <v>0</v>
      </c>
      <c r="BG812" s="102">
        <f t="shared" ref="BG812:BG836" si="2072">G812</f>
        <v>0</v>
      </c>
      <c r="BH812" s="102">
        <f t="shared" ref="BH812:BH836" si="2073">H812</f>
        <v>120402.8</v>
      </c>
      <c r="BI812" s="499">
        <f>BI834+BI836</f>
        <v>0</v>
      </c>
      <c r="BJ812" s="185"/>
      <c r="BK812" s="185"/>
      <c r="BL812" s="35"/>
      <c r="BM812" s="185">
        <f>SUM(BM832:BM842)</f>
        <v>36410</v>
      </c>
      <c r="BN812" s="327">
        <f>BO812+BP812+BQ812</f>
        <v>0</v>
      </c>
      <c r="BO812" s="499">
        <f>BO834+BO836</f>
        <v>0</v>
      </c>
      <c r="BP812" s="185"/>
      <c r="BQ812" s="185"/>
      <c r="BR812" s="35"/>
      <c r="BS812" s="185">
        <f>SUM(BS832:BS842)</f>
        <v>36410</v>
      </c>
      <c r="BT812" s="35">
        <f t="shared" ref="BT812:BU812" si="2074">BL812</f>
        <v>0</v>
      </c>
      <c r="BU812" s="185">
        <f t="shared" si="2074"/>
        <v>36410</v>
      </c>
      <c r="BV812" s="499">
        <f>BV834+BV836</f>
        <v>0</v>
      </c>
      <c r="BW812" s="185"/>
      <c r="BX812" s="185"/>
      <c r="BY812" s="35"/>
      <c r="BZ812" s="185">
        <f>SUM(BZ832:BZ842)</f>
        <v>0</v>
      </c>
      <c r="CA812" s="344">
        <f>CB812+CC812+CD812</f>
        <v>0</v>
      </c>
      <c r="CB812" s="185"/>
      <c r="CC812" s="35"/>
      <c r="CD812" s="185"/>
      <c r="CE812" s="344">
        <f>CF812+CH812+CI812</f>
        <v>0</v>
      </c>
      <c r="CF812" s="185">
        <f>BW812</f>
        <v>0</v>
      </c>
      <c r="CG812" s="185"/>
      <c r="CH812" s="35">
        <f t="shared" ref="CH812:CH836" si="2075">BY812</f>
        <v>0</v>
      </c>
      <c r="CI812" s="185">
        <f t="shared" ref="CI812:CI836" si="2076">BZ812</f>
        <v>0</v>
      </c>
      <c r="CJ812" s="490"/>
      <c r="CK812" s="499">
        <f>CK834+CK836</f>
        <v>0</v>
      </c>
      <c r="CL812" s="185"/>
      <c r="CM812" s="185"/>
      <c r="CN812" s="35"/>
      <c r="CO812" s="185">
        <f>SUM(CO832:CO842)</f>
        <v>139002.4</v>
      </c>
    </row>
    <row r="813" spans="2:93" s="27" customFormat="1" ht="15" hidden="1" customHeight="1" x14ac:dyDescent="0.25">
      <c r="B813" s="216"/>
      <c r="C813" s="128" t="s">
        <v>35</v>
      </c>
      <c r="D813" s="130">
        <f>H813</f>
        <v>0</v>
      </c>
      <c r="E813" s="37"/>
      <c r="F813" s="37"/>
      <c r="G813" s="37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30">
        <f>AX813</f>
        <v>0</v>
      </c>
      <c r="AV813" s="130">
        <f>AZ813</f>
        <v>0</v>
      </c>
      <c r="AW813" s="37"/>
      <c r="AX813" s="37"/>
      <c r="AY813" s="37"/>
      <c r="AZ813" s="130"/>
      <c r="BA813" s="102">
        <f t="shared" ref="BA813:BA849" si="2077">BB813+BC813+BD813</f>
        <v>0</v>
      </c>
      <c r="BB813" s="37"/>
      <c r="BC813" s="37"/>
      <c r="BD813" s="37"/>
      <c r="BE813" s="102">
        <f t="shared" ref="BE813:BE849" si="2078">BF813+BG813+BH813</f>
        <v>0</v>
      </c>
      <c r="BF813" s="102">
        <f t="shared" si="2071"/>
        <v>0</v>
      </c>
      <c r="BG813" s="102">
        <f t="shared" si="2072"/>
        <v>0</v>
      </c>
      <c r="BH813" s="102">
        <f t="shared" si="2073"/>
        <v>0</v>
      </c>
      <c r="BI813" s="130">
        <f>BM813</f>
        <v>0</v>
      </c>
      <c r="BJ813" s="189"/>
      <c r="BK813" s="189"/>
      <c r="BL813" s="189"/>
      <c r="BM813" s="188"/>
      <c r="BN813" s="130">
        <f t="shared" ref="BN813:BN849" si="2079">BO813+BP813+BQ813</f>
        <v>0</v>
      </c>
      <c r="BO813" s="130">
        <f>BS813</f>
        <v>0</v>
      </c>
      <c r="BP813" s="189"/>
      <c r="BQ813" s="189"/>
      <c r="BR813" s="189"/>
      <c r="BS813" s="188"/>
      <c r="BT813" s="189">
        <f t="shared" ref="BT813:BT849" si="2080">BL813</f>
        <v>0</v>
      </c>
      <c r="BU813" s="188">
        <f t="shared" ref="BU813:BU849" si="2081">BM813</f>
        <v>0</v>
      </c>
      <c r="BV813" s="130">
        <f>BZ813</f>
        <v>0</v>
      </c>
      <c r="BW813" s="189"/>
      <c r="BX813" s="189"/>
      <c r="BY813" s="189"/>
      <c r="BZ813" s="188"/>
      <c r="CA813" s="130">
        <f t="shared" ref="CA813:CA836" si="2082">CB813+CC813+CD813</f>
        <v>0</v>
      </c>
      <c r="CB813" s="189"/>
      <c r="CC813" s="189"/>
      <c r="CD813" s="188"/>
      <c r="CE813" s="130">
        <f t="shared" ref="CE813:CE836" si="2083">CF813+CH813+CI813</f>
        <v>0</v>
      </c>
      <c r="CF813" s="189">
        <f t="shared" ref="CF813:CF836" si="2084">BW813</f>
        <v>0</v>
      </c>
      <c r="CG813" s="189"/>
      <c r="CH813" s="189">
        <f t="shared" si="2075"/>
        <v>0</v>
      </c>
      <c r="CI813" s="188">
        <f t="shared" si="2076"/>
        <v>0</v>
      </c>
      <c r="CJ813" s="130"/>
      <c r="CK813" s="130">
        <f>CO813</f>
        <v>0</v>
      </c>
      <c r="CL813" s="189"/>
      <c r="CM813" s="189"/>
      <c r="CN813" s="189"/>
      <c r="CO813" s="188"/>
    </row>
    <row r="814" spans="2:93" s="27" customFormat="1" ht="15.75" hidden="1" customHeight="1" x14ac:dyDescent="0.25">
      <c r="B814" s="216"/>
      <c r="C814" s="153" t="s">
        <v>132</v>
      </c>
      <c r="D814" s="154">
        <f>H814</f>
        <v>0</v>
      </c>
      <c r="E814" s="324"/>
      <c r="F814" s="324"/>
      <c r="G814" s="32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>
        <f>AX814</f>
        <v>0</v>
      </c>
      <c r="AV814" s="130">
        <f>AZ814</f>
        <v>0</v>
      </c>
      <c r="AW814" s="324"/>
      <c r="AX814" s="324"/>
      <c r="AY814" s="324"/>
      <c r="AZ814" s="154"/>
      <c r="BA814" s="102">
        <f t="shared" si="2077"/>
        <v>0</v>
      </c>
      <c r="BB814" s="324"/>
      <c r="BC814" s="324"/>
      <c r="BD814" s="324"/>
      <c r="BE814" s="102">
        <f t="shared" si="2078"/>
        <v>0</v>
      </c>
      <c r="BF814" s="102">
        <f t="shared" si="2071"/>
        <v>0</v>
      </c>
      <c r="BG814" s="102">
        <f t="shared" si="2072"/>
        <v>0</v>
      </c>
      <c r="BH814" s="102">
        <f t="shared" si="2073"/>
        <v>0</v>
      </c>
      <c r="BI814" s="154">
        <f>BM814</f>
        <v>0</v>
      </c>
      <c r="BJ814" s="271"/>
      <c r="BK814" s="271"/>
      <c r="BL814" s="271"/>
      <c r="BM814" s="270"/>
      <c r="BN814" s="154">
        <f t="shared" si="2079"/>
        <v>0</v>
      </c>
      <c r="BO814" s="154">
        <f>BS814</f>
        <v>0</v>
      </c>
      <c r="BP814" s="271"/>
      <c r="BQ814" s="271"/>
      <c r="BR814" s="271"/>
      <c r="BS814" s="270"/>
      <c r="BT814" s="271">
        <f t="shared" si="2080"/>
        <v>0</v>
      </c>
      <c r="BU814" s="270">
        <f t="shared" si="2081"/>
        <v>0</v>
      </c>
      <c r="BV814" s="154">
        <f>BZ814</f>
        <v>0</v>
      </c>
      <c r="BW814" s="271"/>
      <c r="BX814" s="271"/>
      <c r="BY814" s="271"/>
      <c r="BZ814" s="270"/>
      <c r="CA814" s="154">
        <f t="shared" si="2082"/>
        <v>0</v>
      </c>
      <c r="CB814" s="271"/>
      <c r="CC814" s="271"/>
      <c r="CD814" s="270"/>
      <c r="CE814" s="154">
        <f t="shared" si="2083"/>
        <v>0</v>
      </c>
      <c r="CF814" s="271">
        <f t="shared" si="2084"/>
        <v>0</v>
      </c>
      <c r="CG814" s="271"/>
      <c r="CH814" s="271">
        <f t="shared" si="2075"/>
        <v>0</v>
      </c>
      <c r="CI814" s="270">
        <f t="shared" si="2076"/>
        <v>0</v>
      </c>
      <c r="CJ814" s="154"/>
      <c r="CK814" s="154">
        <f>CO814</f>
        <v>0</v>
      </c>
      <c r="CL814" s="271"/>
      <c r="CM814" s="271"/>
      <c r="CN814" s="271"/>
      <c r="CO814" s="270"/>
    </row>
    <row r="815" spans="2:93" s="27" customFormat="1" ht="15" hidden="1" customHeight="1" x14ac:dyDescent="0.25">
      <c r="B815" s="233"/>
      <c r="C815" s="148" t="s">
        <v>133</v>
      </c>
      <c r="D815" s="130">
        <f>E815+H815</f>
        <v>0</v>
      </c>
      <c r="E815" s="37">
        <f>E818+E821</f>
        <v>0</v>
      </c>
      <c r="F815" s="37"/>
      <c r="G815" s="37"/>
      <c r="H815" s="130">
        <f>H818+H821</f>
        <v>0</v>
      </c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30">
        <f>AV815+AX815</f>
        <v>0</v>
      </c>
      <c r="AV815" s="130">
        <f>AW815+AZ815</f>
        <v>0</v>
      </c>
      <c r="AW815" s="37">
        <f>AW818+AW821</f>
        <v>0</v>
      </c>
      <c r="AX815" s="37"/>
      <c r="AY815" s="37"/>
      <c r="AZ815" s="130">
        <f>AZ818+AZ821</f>
        <v>0</v>
      </c>
      <c r="BA815" s="102">
        <f t="shared" si="2077"/>
        <v>0</v>
      </c>
      <c r="BB815" s="37"/>
      <c r="BC815" s="37"/>
      <c r="BD815" s="37"/>
      <c r="BE815" s="102">
        <f t="shared" si="2078"/>
        <v>0</v>
      </c>
      <c r="BF815" s="102">
        <f t="shared" si="2071"/>
        <v>0</v>
      </c>
      <c r="BG815" s="102">
        <f t="shared" si="2072"/>
        <v>0</v>
      </c>
      <c r="BH815" s="102">
        <f t="shared" si="2073"/>
        <v>0</v>
      </c>
      <c r="BI815" s="130">
        <f>BJ815+BM815</f>
        <v>0</v>
      </c>
      <c r="BJ815" s="189">
        <f>BJ818+BJ821</f>
        <v>0</v>
      </c>
      <c r="BK815" s="189"/>
      <c r="BL815" s="189"/>
      <c r="BM815" s="188">
        <f>BM818+BM821</f>
        <v>0</v>
      </c>
      <c r="BN815" s="130">
        <f t="shared" si="2079"/>
        <v>0</v>
      </c>
      <c r="BO815" s="130">
        <f>BP815+BS815</f>
        <v>0</v>
      </c>
      <c r="BP815" s="189">
        <f>BP818+BP821</f>
        <v>0</v>
      </c>
      <c r="BQ815" s="189"/>
      <c r="BR815" s="189"/>
      <c r="BS815" s="188">
        <f>BS818+BS821</f>
        <v>0</v>
      </c>
      <c r="BT815" s="189">
        <f t="shared" si="2080"/>
        <v>0</v>
      </c>
      <c r="BU815" s="188">
        <f t="shared" si="2081"/>
        <v>0</v>
      </c>
      <c r="BV815" s="130">
        <f>BW815+BZ815</f>
        <v>0</v>
      </c>
      <c r="BW815" s="189">
        <f>BW818+BW821</f>
        <v>0</v>
      </c>
      <c r="BX815" s="189"/>
      <c r="BY815" s="189"/>
      <c r="BZ815" s="188">
        <f>BZ818+BZ821</f>
        <v>0</v>
      </c>
      <c r="CA815" s="130">
        <f t="shared" si="2082"/>
        <v>0</v>
      </c>
      <c r="CB815" s="189"/>
      <c r="CC815" s="189"/>
      <c r="CD815" s="188"/>
      <c r="CE815" s="130">
        <f t="shared" si="2083"/>
        <v>0</v>
      </c>
      <c r="CF815" s="189">
        <f t="shared" si="2084"/>
        <v>0</v>
      </c>
      <c r="CG815" s="189"/>
      <c r="CH815" s="189">
        <f t="shared" si="2075"/>
        <v>0</v>
      </c>
      <c r="CI815" s="188">
        <f t="shared" si="2076"/>
        <v>0</v>
      </c>
      <c r="CJ815" s="130"/>
      <c r="CK815" s="130">
        <f>CL815+CO815</f>
        <v>0</v>
      </c>
      <c r="CL815" s="189">
        <f>CL818+CL821</f>
        <v>0</v>
      </c>
      <c r="CM815" s="189"/>
      <c r="CN815" s="189"/>
      <c r="CO815" s="188">
        <f>CO818+CO821</f>
        <v>0</v>
      </c>
    </row>
    <row r="816" spans="2:93" s="27" customFormat="1" ht="15" hidden="1" customHeight="1" x14ac:dyDescent="0.25">
      <c r="B816" s="233"/>
      <c r="C816" s="148" t="s">
        <v>134</v>
      </c>
      <c r="D816" s="130">
        <f>E816+H816</f>
        <v>0</v>
      </c>
      <c r="E816" s="37">
        <f>E819+E822</f>
        <v>0</v>
      </c>
      <c r="F816" s="37"/>
      <c r="G816" s="37"/>
      <c r="H816" s="130">
        <f>H819+H822</f>
        <v>0</v>
      </c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30">
        <f>AV816+AX816</f>
        <v>0</v>
      </c>
      <c r="AV816" s="130">
        <f>AW816+AZ816</f>
        <v>0</v>
      </c>
      <c r="AW816" s="37">
        <f>AW819+AW822</f>
        <v>0</v>
      </c>
      <c r="AX816" s="37"/>
      <c r="AY816" s="37"/>
      <c r="AZ816" s="130">
        <f>AZ819+AZ822</f>
        <v>0</v>
      </c>
      <c r="BA816" s="102">
        <f t="shared" si="2077"/>
        <v>0</v>
      </c>
      <c r="BB816" s="37"/>
      <c r="BC816" s="37"/>
      <c r="BD816" s="37"/>
      <c r="BE816" s="102">
        <f t="shared" si="2078"/>
        <v>0</v>
      </c>
      <c r="BF816" s="102">
        <f t="shared" si="2071"/>
        <v>0</v>
      </c>
      <c r="BG816" s="102">
        <f t="shared" si="2072"/>
        <v>0</v>
      </c>
      <c r="BH816" s="102">
        <f t="shared" si="2073"/>
        <v>0</v>
      </c>
      <c r="BI816" s="130">
        <f>BJ816+BM816</f>
        <v>0</v>
      </c>
      <c r="BJ816" s="189">
        <f>BJ819+BJ822</f>
        <v>0</v>
      </c>
      <c r="BK816" s="189"/>
      <c r="BL816" s="189"/>
      <c r="BM816" s="188">
        <f>BM819+BM822</f>
        <v>0</v>
      </c>
      <c r="BN816" s="130">
        <f t="shared" si="2079"/>
        <v>0</v>
      </c>
      <c r="BO816" s="130">
        <f>BP816+BS816</f>
        <v>0</v>
      </c>
      <c r="BP816" s="189">
        <f>BP819+BP822</f>
        <v>0</v>
      </c>
      <c r="BQ816" s="189"/>
      <c r="BR816" s="189"/>
      <c r="BS816" s="188">
        <f>BS819+BS822</f>
        <v>0</v>
      </c>
      <c r="BT816" s="189">
        <f t="shared" si="2080"/>
        <v>0</v>
      </c>
      <c r="BU816" s="188">
        <f t="shared" si="2081"/>
        <v>0</v>
      </c>
      <c r="BV816" s="130">
        <f>BW816+BZ816</f>
        <v>0</v>
      </c>
      <c r="BW816" s="189">
        <f>BW819+BW822</f>
        <v>0</v>
      </c>
      <c r="BX816" s="189"/>
      <c r="BY816" s="189"/>
      <c r="BZ816" s="188">
        <f>BZ819+BZ822</f>
        <v>0</v>
      </c>
      <c r="CA816" s="130">
        <f t="shared" si="2082"/>
        <v>0</v>
      </c>
      <c r="CB816" s="189"/>
      <c r="CC816" s="189"/>
      <c r="CD816" s="188"/>
      <c r="CE816" s="130">
        <f t="shared" si="2083"/>
        <v>0</v>
      </c>
      <c r="CF816" s="189">
        <f t="shared" si="2084"/>
        <v>0</v>
      </c>
      <c r="CG816" s="189"/>
      <c r="CH816" s="189">
        <f t="shared" si="2075"/>
        <v>0</v>
      </c>
      <c r="CI816" s="188">
        <f t="shared" si="2076"/>
        <v>0</v>
      </c>
      <c r="CJ816" s="130"/>
      <c r="CK816" s="130">
        <f>CL816+CO816</f>
        <v>0</v>
      </c>
      <c r="CL816" s="189">
        <f>CL819+CL822</f>
        <v>0</v>
      </c>
      <c r="CM816" s="189"/>
      <c r="CN816" s="189"/>
      <c r="CO816" s="188">
        <f>CO819+CO822</f>
        <v>0</v>
      </c>
    </row>
    <row r="817" spans="2:93" s="27" customFormat="1" ht="33.75" hidden="1" customHeight="1" x14ac:dyDescent="0.25">
      <c r="B817" s="233"/>
      <c r="C817" s="148" t="s">
        <v>135</v>
      </c>
      <c r="D817" s="130">
        <f>E817+H817</f>
        <v>0</v>
      </c>
      <c r="E817" s="37">
        <f>E818+E819</f>
        <v>0</v>
      </c>
      <c r="F817" s="37"/>
      <c r="G817" s="37"/>
      <c r="H817" s="130">
        <f>H818+H819</f>
        <v>0</v>
      </c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30">
        <f>AV817+AX817</f>
        <v>0</v>
      </c>
      <c r="AV817" s="130">
        <f>AW817+AZ817</f>
        <v>0</v>
      </c>
      <c r="AW817" s="37">
        <f>AW818+AW819</f>
        <v>0</v>
      </c>
      <c r="AX817" s="37"/>
      <c r="AY817" s="37"/>
      <c r="AZ817" s="130">
        <f>AZ818+AZ819</f>
        <v>0</v>
      </c>
      <c r="BA817" s="102">
        <f t="shared" si="2077"/>
        <v>0</v>
      </c>
      <c r="BB817" s="37"/>
      <c r="BC817" s="37"/>
      <c r="BD817" s="37"/>
      <c r="BE817" s="102">
        <f t="shared" si="2078"/>
        <v>0</v>
      </c>
      <c r="BF817" s="102">
        <f t="shared" si="2071"/>
        <v>0</v>
      </c>
      <c r="BG817" s="102">
        <f t="shared" si="2072"/>
        <v>0</v>
      </c>
      <c r="BH817" s="102">
        <f t="shared" si="2073"/>
        <v>0</v>
      </c>
      <c r="BI817" s="130">
        <f>BJ817+BM817</f>
        <v>0</v>
      </c>
      <c r="BJ817" s="189">
        <f>BJ818+BJ819</f>
        <v>0</v>
      </c>
      <c r="BK817" s="189"/>
      <c r="BL817" s="189"/>
      <c r="BM817" s="188">
        <f>BM818+BM819</f>
        <v>0</v>
      </c>
      <c r="BN817" s="130">
        <f t="shared" si="2079"/>
        <v>0</v>
      </c>
      <c r="BO817" s="130">
        <f>BP817+BS817</f>
        <v>0</v>
      </c>
      <c r="BP817" s="189">
        <f>BP818+BP819</f>
        <v>0</v>
      </c>
      <c r="BQ817" s="189"/>
      <c r="BR817" s="189"/>
      <c r="BS817" s="188">
        <f>BS818+BS819</f>
        <v>0</v>
      </c>
      <c r="BT817" s="189">
        <f t="shared" si="2080"/>
        <v>0</v>
      </c>
      <c r="BU817" s="188">
        <f t="shared" si="2081"/>
        <v>0</v>
      </c>
      <c r="BV817" s="130">
        <f>BW817+BZ817</f>
        <v>0</v>
      </c>
      <c r="BW817" s="189">
        <f>BW818+BW819</f>
        <v>0</v>
      </c>
      <c r="BX817" s="189"/>
      <c r="BY817" s="189"/>
      <c r="BZ817" s="188">
        <f>BZ818+BZ819</f>
        <v>0</v>
      </c>
      <c r="CA817" s="130">
        <f t="shared" si="2082"/>
        <v>0</v>
      </c>
      <c r="CB817" s="189"/>
      <c r="CC817" s="189"/>
      <c r="CD817" s="188"/>
      <c r="CE817" s="130">
        <f t="shared" si="2083"/>
        <v>0</v>
      </c>
      <c r="CF817" s="189">
        <f t="shared" si="2084"/>
        <v>0</v>
      </c>
      <c r="CG817" s="189"/>
      <c r="CH817" s="189">
        <f t="shared" si="2075"/>
        <v>0</v>
      </c>
      <c r="CI817" s="188">
        <f t="shared" si="2076"/>
        <v>0</v>
      </c>
      <c r="CJ817" s="130"/>
      <c r="CK817" s="130">
        <f>CL817+CO817</f>
        <v>0</v>
      </c>
      <c r="CL817" s="189">
        <f>CL818+CL819</f>
        <v>0</v>
      </c>
      <c r="CM817" s="189"/>
      <c r="CN817" s="189"/>
      <c r="CO817" s="188">
        <f>CO818+CO819</f>
        <v>0</v>
      </c>
    </row>
    <row r="818" spans="2:93" s="27" customFormat="1" ht="17.25" hidden="1" customHeight="1" x14ac:dyDescent="0.25">
      <c r="B818" s="233"/>
      <c r="C818" s="148" t="s">
        <v>133</v>
      </c>
      <c r="D818" s="130">
        <f>E818</f>
        <v>0</v>
      </c>
      <c r="E818" s="37"/>
      <c r="F818" s="37"/>
      <c r="G818" s="37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30">
        <f>AV818</f>
        <v>0</v>
      </c>
      <c r="AV818" s="130">
        <f>AW818</f>
        <v>0</v>
      </c>
      <c r="AW818" s="37"/>
      <c r="AX818" s="37"/>
      <c r="AY818" s="37"/>
      <c r="AZ818" s="130"/>
      <c r="BA818" s="102">
        <f t="shared" si="2077"/>
        <v>0</v>
      </c>
      <c r="BB818" s="37"/>
      <c r="BC818" s="37"/>
      <c r="BD818" s="37"/>
      <c r="BE818" s="102">
        <f t="shared" si="2078"/>
        <v>0</v>
      </c>
      <c r="BF818" s="102">
        <f t="shared" si="2071"/>
        <v>0</v>
      </c>
      <c r="BG818" s="102">
        <f t="shared" si="2072"/>
        <v>0</v>
      </c>
      <c r="BH818" s="102">
        <f t="shared" si="2073"/>
        <v>0</v>
      </c>
      <c r="BI818" s="130">
        <f>BJ818</f>
        <v>0</v>
      </c>
      <c r="BJ818" s="189"/>
      <c r="BK818" s="189"/>
      <c r="BL818" s="189"/>
      <c r="BM818" s="188"/>
      <c r="BN818" s="130">
        <f t="shared" si="2079"/>
        <v>0</v>
      </c>
      <c r="BO818" s="130">
        <f>BP818</f>
        <v>0</v>
      </c>
      <c r="BP818" s="189"/>
      <c r="BQ818" s="189"/>
      <c r="BR818" s="189"/>
      <c r="BS818" s="188"/>
      <c r="BT818" s="189">
        <f t="shared" si="2080"/>
        <v>0</v>
      </c>
      <c r="BU818" s="188">
        <f t="shared" si="2081"/>
        <v>0</v>
      </c>
      <c r="BV818" s="130">
        <f>BW818</f>
        <v>0</v>
      </c>
      <c r="BW818" s="189"/>
      <c r="BX818" s="189"/>
      <c r="BY818" s="189"/>
      <c r="BZ818" s="188"/>
      <c r="CA818" s="130">
        <f t="shared" si="2082"/>
        <v>0</v>
      </c>
      <c r="CB818" s="189"/>
      <c r="CC818" s="189"/>
      <c r="CD818" s="188"/>
      <c r="CE818" s="130">
        <f t="shared" si="2083"/>
        <v>0</v>
      </c>
      <c r="CF818" s="189">
        <f t="shared" si="2084"/>
        <v>0</v>
      </c>
      <c r="CG818" s="189"/>
      <c r="CH818" s="189">
        <f t="shared" si="2075"/>
        <v>0</v>
      </c>
      <c r="CI818" s="188">
        <f t="shared" si="2076"/>
        <v>0</v>
      </c>
      <c r="CJ818" s="130"/>
      <c r="CK818" s="130">
        <f>CL818</f>
        <v>0</v>
      </c>
      <c r="CL818" s="189"/>
      <c r="CM818" s="189"/>
      <c r="CN818" s="189"/>
      <c r="CO818" s="188"/>
    </row>
    <row r="819" spans="2:93" s="27" customFormat="1" ht="29.25" hidden="1" customHeight="1" x14ac:dyDescent="0.25">
      <c r="B819" s="233"/>
      <c r="C819" s="148" t="s">
        <v>134</v>
      </c>
      <c r="D819" s="130">
        <f>E819</f>
        <v>0</v>
      </c>
      <c r="E819" s="37"/>
      <c r="F819" s="37"/>
      <c r="G819" s="37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30">
        <f>AV819</f>
        <v>0</v>
      </c>
      <c r="AV819" s="130">
        <f>AW819</f>
        <v>0</v>
      </c>
      <c r="AW819" s="37"/>
      <c r="AX819" s="37"/>
      <c r="AY819" s="37"/>
      <c r="AZ819" s="130"/>
      <c r="BA819" s="102">
        <f t="shared" si="2077"/>
        <v>0</v>
      </c>
      <c r="BB819" s="37"/>
      <c r="BC819" s="37"/>
      <c r="BD819" s="37"/>
      <c r="BE819" s="102">
        <f t="shared" si="2078"/>
        <v>0</v>
      </c>
      <c r="BF819" s="102">
        <f t="shared" si="2071"/>
        <v>0</v>
      </c>
      <c r="BG819" s="102">
        <f t="shared" si="2072"/>
        <v>0</v>
      </c>
      <c r="BH819" s="102">
        <f t="shared" si="2073"/>
        <v>0</v>
      </c>
      <c r="BI819" s="130">
        <f>BJ819</f>
        <v>0</v>
      </c>
      <c r="BJ819" s="189"/>
      <c r="BK819" s="189"/>
      <c r="BL819" s="189"/>
      <c r="BM819" s="188"/>
      <c r="BN819" s="130">
        <f t="shared" si="2079"/>
        <v>0</v>
      </c>
      <c r="BO819" s="130">
        <f>BP819</f>
        <v>0</v>
      </c>
      <c r="BP819" s="189"/>
      <c r="BQ819" s="189"/>
      <c r="BR819" s="189"/>
      <c r="BS819" s="188"/>
      <c r="BT819" s="189">
        <f t="shared" si="2080"/>
        <v>0</v>
      </c>
      <c r="BU819" s="188">
        <f t="shared" si="2081"/>
        <v>0</v>
      </c>
      <c r="BV819" s="130">
        <f>BW819</f>
        <v>0</v>
      </c>
      <c r="BW819" s="189"/>
      <c r="BX819" s="189"/>
      <c r="BY819" s="189"/>
      <c r="BZ819" s="188"/>
      <c r="CA819" s="130">
        <f t="shared" si="2082"/>
        <v>0</v>
      </c>
      <c r="CB819" s="189"/>
      <c r="CC819" s="189"/>
      <c r="CD819" s="188"/>
      <c r="CE819" s="130">
        <f t="shared" si="2083"/>
        <v>0</v>
      </c>
      <c r="CF819" s="189">
        <f t="shared" si="2084"/>
        <v>0</v>
      </c>
      <c r="CG819" s="189"/>
      <c r="CH819" s="189">
        <f t="shared" si="2075"/>
        <v>0</v>
      </c>
      <c r="CI819" s="188">
        <f t="shared" si="2076"/>
        <v>0</v>
      </c>
      <c r="CJ819" s="130"/>
      <c r="CK819" s="130">
        <f>CL819</f>
        <v>0</v>
      </c>
      <c r="CL819" s="189"/>
      <c r="CM819" s="189"/>
      <c r="CN819" s="189"/>
      <c r="CO819" s="188"/>
    </row>
    <row r="820" spans="2:93" s="27" customFormat="1" ht="32.25" hidden="1" customHeight="1" x14ac:dyDescent="0.25">
      <c r="B820" s="233"/>
      <c r="C820" s="148" t="s">
        <v>136</v>
      </c>
      <c r="D820" s="130">
        <f>E820+H820</f>
        <v>0</v>
      </c>
      <c r="E820" s="37"/>
      <c r="F820" s="37"/>
      <c r="G820" s="37"/>
      <c r="H820" s="130">
        <f>H821+H822</f>
        <v>0</v>
      </c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30">
        <f>AV820+AX820</f>
        <v>0</v>
      </c>
      <c r="AV820" s="130">
        <f>AW820+AZ820</f>
        <v>0</v>
      </c>
      <c r="AW820" s="37"/>
      <c r="AX820" s="37"/>
      <c r="AY820" s="37"/>
      <c r="AZ820" s="130">
        <f>AZ821+AZ822</f>
        <v>0</v>
      </c>
      <c r="BA820" s="102">
        <f t="shared" si="2077"/>
        <v>0</v>
      </c>
      <c r="BB820" s="37"/>
      <c r="BC820" s="37"/>
      <c r="BD820" s="37"/>
      <c r="BE820" s="102">
        <f t="shared" si="2078"/>
        <v>0</v>
      </c>
      <c r="BF820" s="102">
        <f t="shared" si="2071"/>
        <v>0</v>
      </c>
      <c r="BG820" s="102">
        <f t="shared" si="2072"/>
        <v>0</v>
      </c>
      <c r="BH820" s="102">
        <f t="shared" si="2073"/>
        <v>0</v>
      </c>
      <c r="BI820" s="130">
        <f>BJ820+BM820</f>
        <v>0</v>
      </c>
      <c r="BJ820" s="189"/>
      <c r="BK820" s="189"/>
      <c r="BL820" s="189"/>
      <c r="BM820" s="188">
        <f>BM821+BM822</f>
        <v>0</v>
      </c>
      <c r="BN820" s="130">
        <f t="shared" si="2079"/>
        <v>0</v>
      </c>
      <c r="BO820" s="130">
        <f>BP820+BS820</f>
        <v>0</v>
      </c>
      <c r="BP820" s="189"/>
      <c r="BQ820" s="189"/>
      <c r="BR820" s="189"/>
      <c r="BS820" s="188">
        <f>BS821+BS822</f>
        <v>0</v>
      </c>
      <c r="BT820" s="189">
        <f t="shared" si="2080"/>
        <v>0</v>
      </c>
      <c r="BU820" s="188">
        <f t="shared" si="2081"/>
        <v>0</v>
      </c>
      <c r="BV820" s="130">
        <f>BW820+BZ820</f>
        <v>0</v>
      </c>
      <c r="BW820" s="189"/>
      <c r="BX820" s="189"/>
      <c r="BY820" s="189"/>
      <c r="BZ820" s="188">
        <f>BZ821+BZ822</f>
        <v>0</v>
      </c>
      <c r="CA820" s="130">
        <f t="shared" si="2082"/>
        <v>0</v>
      </c>
      <c r="CB820" s="189"/>
      <c r="CC820" s="189"/>
      <c r="CD820" s="188"/>
      <c r="CE820" s="130">
        <f t="shared" si="2083"/>
        <v>0</v>
      </c>
      <c r="CF820" s="189">
        <f t="shared" si="2084"/>
        <v>0</v>
      </c>
      <c r="CG820" s="189"/>
      <c r="CH820" s="189">
        <f t="shared" si="2075"/>
        <v>0</v>
      </c>
      <c r="CI820" s="188">
        <f t="shared" si="2076"/>
        <v>0</v>
      </c>
      <c r="CJ820" s="130"/>
      <c r="CK820" s="130">
        <f>CL820+CO820</f>
        <v>0</v>
      </c>
      <c r="CL820" s="189"/>
      <c r="CM820" s="189"/>
      <c r="CN820" s="189"/>
      <c r="CO820" s="188">
        <f>CO821+CO822</f>
        <v>0</v>
      </c>
    </row>
    <row r="821" spans="2:93" s="27" customFormat="1" ht="15" hidden="1" customHeight="1" x14ac:dyDescent="0.25">
      <c r="B821" s="233"/>
      <c r="C821" s="148" t="s">
        <v>133</v>
      </c>
      <c r="D821" s="130">
        <f>H821</f>
        <v>0</v>
      </c>
      <c r="E821" s="37"/>
      <c r="F821" s="37"/>
      <c r="G821" s="37"/>
      <c r="H821" s="130">
        <f>H824+H827</f>
        <v>0</v>
      </c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30">
        <f>AX821</f>
        <v>0</v>
      </c>
      <c r="AV821" s="130">
        <f>AZ821</f>
        <v>0</v>
      </c>
      <c r="AW821" s="37"/>
      <c r="AX821" s="37"/>
      <c r="AY821" s="37"/>
      <c r="AZ821" s="130">
        <f>AZ824+AZ827</f>
        <v>0</v>
      </c>
      <c r="BA821" s="102">
        <f t="shared" si="2077"/>
        <v>0</v>
      </c>
      <c r="BB821" s="37"/>
      <c r="BC821" s="37"/>
      <c r="BD821" s="37"/>
      <c r="BE821" s="102">
        <f t="shared" si="2078"/>
        <v>0</v>
      </c>
      <c r="BF821" s="102">
        <f t="shared" si="2071"/>
        <v>0</v>
      </c>
      <c r="BG821" s="102">
        <f t="shared" si="2072"/>
        <v>0</v>
      </c>
      <c r="BH821" s="102">
        <f t="shared" si="2073"/>
        <v>0</v>
      </c>
      <c r="BI821" s="130">
        <f>BM821</f>
        <v>0</v>
      </c>
      <c r="BJ821" s="189"/>
      <c r="BK821" s="189"/>
      <c r="BL821" s="189"/>
      <c r="BM821" s="188">
        <f>BM824+BM827</f>
        <v>0</v>
      </c>
      <c r="BN821" s="130">
        <f t="shared" si="2079"/>
        <v>0</v>
      </c>
      <c r="BO821" s="130">
        <f>BS821</f>
        <v>0</v>
      </c>
      <c r="BP821" s="189"/>
      <c r="BQ821" s="189"/>
      <c r="BR821" s="189"/>
      <c r="BS821" s="188">
        <f>BS824+BS827</f>
        <v>0</v>
      </c>
      <c r="BT821" s="189">
        <f t="shared" si="2080"/>
        <v>0</v>
      </c>
      <c r="BU821" s="188">
        <f t="shared" si="2081"/>
        <v>0</v>
      </c>
      <c r="BV821" s="130">
        <f>BZ821</f>
        <v>0</v>
      </c>
      <c r="BW821" s="189"/>
      <c r="BX821" s="189"/>
      <c r="BY821" s="189"/>
      <c r="BZ821" s="188">
        <f>BZ824+BZ827</f>
        <v>0</v>
      </c>
      <c r="CA821" s="130">
        <f t="shared" si="2082"/>
        <v>0</v>
      </c>
      <c r="CB821" s="189"/>
      <c r="CC821" s="189"/>
      <c r="CD821" s="188"/>
      <c r="CE821" s="130">
        <f t="shared" si="2083"/>
        <v>0</v>
      </c>
      <c r="CF821" s="189">
        <f t="shared" si="2084"/>
        <v>0</v>
      </c>
      <c r="CG821" s="189"/>
      <c r="CH821" s="189">
        <f t="shared" si="2075"/>
        <v>0</v>
      </c>
      <c r="CI821" s="188">
        <f t="shared" si="2076"/>
        <v>0</v>
      </c>
      <c r="CJ821" s="130"/>
      <c r="CK821" s="130">
        <f>CO821</f>
        <v>0</v>
      </c>
      <c r="CL821" s="189"/>
      <c r="CM821" s="189"/>
      <c r="CN821" s="189"/>
      <c r="CO821" s="188">
        <f>CO824+CO827</f>
        <v>0</v>
      </c>
    </row>
    <row r="822" spans="2:93" s="27" customFormat="1" ht="15" hidden="1" customHeight="1" x14ac:dyDescent="0.25">
      <c r="B822" s="233"/>
      <c r="C822" s="148" t="s">
        <v>134</v>
      </c>
      <c r="D822" s="130">
        <f>H822</f>
        <v>0</v>
      </c>
      <c r="E822" s="37"/>
      <c r="F822" s="37"/>
      <c r="G822" s="37"/>
      <c r="H822" s="130">
        <f>H825+H828</f>
        <v>0</v>
      </c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>
        <f>AX822</f>
        <v>0</v>
      </c>
      <c r="AV822" s="130">
        <f>AZ822</f>
        <v>0</v>
      </c>
      <c r="AW822" s="37"/>
      <c r="AX822" s="37"/>
      <c r="AY822" s="37"/>
      <c r="AZ822" s="130">
        <f>AZ825+AZ828</f>
        <v>0</v>
      </c>
      <c r="BA822" s="102">
        <f t="shared" si="2077"/>
        <v>0</v>
      </c>
      <c r="BB822" s="37"/>
      <c r="BC822" s="37"/>
      <c r="BD822" s="37"/>
      <c r="BE822" s="102">
        <f t="shared" si="2078"/>
        <v>0</v>
      </c>
      <c r="BF822" s="102">
        <f t="shared" si="2071"/>
        <v>0</v>
      </c>
      <c r="BG822" s="102">
        <f t="shared" si="2072"/>
        <v>0</v>
      </c>
      <c r="BH822" s="102">
        <f t="shared" si="2073"/>
        <v>0</v>
      </c>
      <c r="BI822" s="130">
        <f>BM822</f>
        <v>0</v>
      </c>
      <c r="BJ822" s="189"/>
      <c r="BK822" s="189"/>
      <c r="BL822" s="189"/>
      <c r="BM822" s="188">
        <f>BM825+BM828</f>
        <v>0</v>
      </c>
      <c r="BN822" s="130">
        <f t="shared" si="2079"/>
        <v>0</v>
      </c>
      <c r="BO822" s="130">
        <f>BS822</f>
        <v>0</v>
      </c>
      <c r="BP822" s="189"/>
      <c r="BQ822" s="189"/>
      <c r="BR822" s="189"/>
      <c r="BS822" s="188">
        <f>BS825+BS828</f>
        <v>0</v>
      </c>
      <c r="BT822" s="189">
        <f t="shared" si="2080"/>
        <v>0</v>
      </c>
      <c r="BU822" s="188">
        <f t="shared" si="2081"/>
        <v>0</v>
      </c>
      <c r="BV822" s="130">
        <f>BZ822</f>
        <v>0</v>
      </c>
      <c r="BW822" s="189"/>
      <c r="BX822" s="189"/>
      <c r="BY822" s="189"/>
      <c r="BZ822" s="188">
        <f>BZ825+BZ828</f>
        <v>0</v>
      </c>
      <c r="CA822" s="130">
        <f t="shared" si="2082"/>
        <v>0</v>
      </c>
      <c r="CB822" s="189"/>
      <c r="CC822" s="189"/>
      <c r="CD822" s="188"/>
      <c r="CE822" s="130">
        <f t="shared" si="2083"/>
        <v>0</v>
      </c>
      <c r="CF822" s="189">
        <f t="shared" si="2084"/>
        <v>0</v>
      </c>
      <c r="CG822" s="189"/>
      <c r="CH822" s="189">
        <f t="shared" si="2075"/>
        <v>0</v>
      </c>
      <c r="CI822" s="188">
        <f t="shared" si="2076"/>
        <v>0</v>
      </c>
      <c r="CJ822" s="130"/>
      <c r="CK822" s="130">
        <f>CO822</f>
        <v>0</v>
      </c>
      <c r="CL822" s="189"/>
      <c r="CM822" s="189"/>
      <c r="CN822" s="189"/>
      <c r="CO822" s="188">
        <f>CO825+CO828</f>
        <v>0</v>
      </c>
    </row>
    <row r="823" spans="2:93" s="27" customFormat="1" ht="33.75" hidden="1" customHeight="1" x14ac:dyDescent="0.25">
      <c r="B823" s="233"/>
      <c r="C823" s="148" t="s">
        <v>137</v>
      </c>
      <c r="D823" s="130">
        <f>E823+H823</f>
        <v>0</v>
      </c>
      <c r="E823" s="37"/>
      <c r="F823" s="37"/>
      <c r="G823" s="37"/>
      <c r="H823" s="130">
        <f>H824+H825</f>
        <v>0</v>
      </c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>
        <f>AV823+AX823</f>
        <v>0</v>
      </c>
      <c r="AV823" s="130">
        <f>AW823+AZ823</f>
        <v>0</v>
      </c>
      <c r="AW823" s="37"/>
      <c r="AX823" s="37"/>
      <c r="AY823" s="37"/>
      <c r="AZ823" s="130">
        <f>AZ824+AZ825</f>
        <v>0</v>
      </c>
      <c r="BA823" s="102">
        <f t="shared" si="2077"/>
        <v>0</v>
      </c>
      <c r="BB823" s="37"/>
      <c r="BC823" s="37"/>
      <c r="BD823" s="37"/>
      <c r="BE823" s="102">
        <f t="shared" si="2078"/>
        <v>0</v>
      </c>
      <c r="BF823" s="102">
        <f t="shared" si="2071"/>
        <v>0</v>
      </c>
      <c r="BG823" s="102">
        <f t="shared" si="2072"/>
        <v>0</v>
      </c>
      <c r="BH823" s="102">
        <f t="shared" si="2073"/>
        <v>0</v>
      </c>
      <c r="BI823" s="130">
        <f>BJ823+BM823</f>
        <v>0</v>
      </c>
      <c r="BJ823" s="189"/>
      <c r="BK823" s="189"/>
      <c r="BL823" s="189"/>
      <c r="BM823" s="188">
        <f>BM824+BM825</f>
        <v>0</v>
      </c>
      <c r="BN823" s="130">
        <f t="shared" si="2079"/>
        <v>0</v>
      </c>
      <c r="BO823" s="130">
        <f>BP823+BS823</f>
        <v>0</v>
      </c>
      <c r="BP823" s="189"/>
      <c r="BQ823" s="189"/>
      <c r="BR823" s="189"/>
      <c r="BS823" s="188">
        <f>BS824+BS825</f>
        <v>0</v>
      </c>
      <c r="BT823" s="189">
        <f t="shared" si="2080"/>
        <v>0</v>
      </c>
      <c r="BU823" s="188">
        <f t="shared" si="2081"/>
        <v>0</v>
      </c>
      <c r="BV823" s="130">
        <f>BW823+BZ823</f>
        <v>0</v>
      </c>
      <c r="BW823" s="189"/>
      <c r="BX823" s="189"/>
      <c r="BY823" s="189"/>
      <c r="BZ823" s="188">
        <f>BZ824+BZ825</f>
        <v>0</v>
      </c>
      <c r="CA823" s="130">
        <f t="shared" si="2082"/>
        <v>0</v>
      </c>
      <c r="CB823" s="189"/>
      <c r="CC823" s="189"/>
      <c r="CD823" s="188"/>
      <c r="CE823" s="130">
        <f t="shared" si="2083"/>
        <v>0</v>
      </c>
      <c r="CF823" s="189">
        <f t="shared" si="2084"/>
        <v>0</v>
      </c>
      <c r="CG823" s="189"/>
      <c r="CH823" s="189">
        <f t="shared" si="2075"/>
        <v>0</v>
      </c>
      <c r="CI823" s="188">
        <f t="shared" si="2076"/>
        <v>0</v>
      </c>
      <c r="CJ823" s="130"/>
      <c r="CK823" s="130">
        <f>CL823+CO823</f>
        <v>0</v>
      </c>
      <c r="CL823" s="189"/>
      <c r="CM823" s="189"/>
      <c r="CN823" s="189"/>
      <c r="CO823" s="188">
        <f>CO824+CO825</f>
        <v>0</v>
      </c>
    </row>
    <row r="824" spans="2:93" s="27" customFormat="1" ht="15" hidden="1" customHeight="1" x14ac:dyDescent="0.25">
      <c r="B824" s="233"/>
      <c r="C824" s="148" t="s">
        <v>133</v>
      </c>
      <c r="D824" s="130">
        <f>H824</f>
        <v>0</v>
      </c>
      <c r="E824" s="37"/>
      <c r="F824" s="37"/>
      <c r="G824" s="37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30">
        <f>AX824</f>
        <v>0</v>
      </c>
      <c r="AV824" s="130">
        <f>AZ824</f>
        <v>0</v>
      </c>
      <c r="AW824" s="37"/>
      <c r="AX824" s="37"/>
      <c r="AY824" s="37"/>
      <c r="AZ824" s="130"/>
      <c r="BA824" s="102">
        <f t="shared" si="2077"/>
        <v>0</v>
      </c>
      <c r="BB824" s="37"/>
      <c r="BC824" s="37"/>
      <c r="BD824" s="37"/>
      <c r="BE824" s="102">
        <f t="shared" si="2078"/>
        <v>0</v>
      </c>
      <c r="BF824" s="102">
        <f t="shared" si="2071"/>
        <v>0</v>
      </c>
      <c r="BG824" s="102">
        <f t="shared" si="2072"/>
        <v>0</v>
      </c>
      <c r="BH824" s="102">
        <f t="shared" si="2073"/>
        <v>0</v>
      </c>
      <c r="BI824" s="130">
        <f>BM824</f>
        <v>0</v>
      </c>
      <c r="BJ824" s="189"/>
      <c r="BK824" s="189"/>
      <c r="BL824" s="189"/>
      <c r="BM824" s="188"/>
      <c r="BN824" s="130">
        <f t="shared" si="2079"/>
        <v>0</v>
      </c>
      <c r="BO824" s="130">
        <f>BS824</f>
        <v>0</v>
      </c>
      <c r="BP824" s="189"/>
      <c r="BQ824" s="189"/>
      <c r="BR824" s="189"/>
      <c r="BS824" s="188"/>
      <c r="BT824" s="189">
        <f t="shared" si="2080"/>
        <v>0</v>
      </c>
      <c r="BU824" s="188">
        <f t="shared" si="2081"/>
        <v>0</v>
      </c>
      <c r="BV824" s="130">
        <f>BZ824</f>
        <v>0</v>
      </c>
      <c r="BW824" s="189"/>
      <c r="BX824" s="189"/>
      <c r="BY824" s="189"/>
      <c r="BZ824" s="188"/>
      <c r="CA824" s="130">
        <f t="shared" si="2082"/>
        <v>0</v>
      </c>
      <c r="CB824" s="189"/>
      <c r="CC824" s="189"/>
      <c r="CD824" s="188"/>
      <c r="CE824" s="130">
        <f t="shared" si="2083"/>
        <v>0</v>
      </c>
      <c r="CF824" s="189">
        <f t="shared" si="2084"/>
        <v>0</v>
      </c>
      <c r="CG824" s="189"/>
      <c r="CH824" s="189">
        <f t="shared" si="2075"/>
        <v>0</v>
      </c>
      <c r="CI824" s="188">
        <f t="shared" si="2076"/>
        <v>0</v>
      </c>
      <c r="CJ824" s="130"/>
      <c r="CK824" s="130">
        <f>CO824</f>
        <v>0</v>
      </c>
      <c r="CL824" s="189"/>
      <c r="CM824" s="189"/>
      <c r="CN824" s="189"/>
      <c r="CO824" s="188"/>
    </row>
    <row r="825" spans="2:93" s="27" customFormat="1" ht="15" hidden="1" customHeight="1" x14ac:dyDescent="0.25">
      <c r="B825" s="233"/>
      <c r="C825" s="148" t="s">
        <v>134</v>
      </c>
      <c r="D825" s="130">
        <f>H825</f>
        <v>0</v>
      </c>
      <c r="E825" s="37"/>
      <c r="F825" s="37"/>
      <c r="G825" s="37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>
        <f>AX825</f>
        <v>0</v>
      </c>
      <c r="AV825" s="130">
        <f>AZ825</f>
        <v>0</v>
      </c>
      <c r="AW825" s="37"/>
      <c r="AX825" s="37"/>
      <c r="AY825" s="37"/>
      <c r="AZ825" s="130"/>
      <c r="BA825" s="102">
        <f t="shared" si="2077"/>
        <v>0</v>
      </c>
      <c r="BB825" s="37"/>
      <c r="BC825" s="37"/>
      <c r="BD825" s="37"/>
      <c r="BE825" s="102">
        <f t="shared" si="2078"/>
        <v>0</v>
      </c>
      <c r="BF825" s="102">
        <f t="shared" si="2071"/>
        <v>0</v>
      </c>
      <c r="BG825" s="102">
        <f t="shared" si="2072"/>
        <v>0</v>
      </c>
      <c r="BH825" s="102">
        <f t="shared" si="2073"/>
        <v>0</v>
      </c>
      <c r="BI825" s="130">
        <f>BM825</f>
        <v>0</v>
      </c>
      <c r="BJ825" s="189"/>
      <c r="BK825" s="189"/>
      <c r="BL825" s="189"/>
      <c r="BM825" s="188"/>
      <c r="BN825" s="130">
        <f t="shared" si="2079"/>
        <v>0</v>
      </c>
      <c r="BO825" s="130">
        <f>BS825</f>
        <v>0</v>
      </c>
      <c r="BP825" s="189"/>
      <c r="BQ825" s="189"/>
      <c r="BR825" s="189"/>
      <c r="BS825" s="188"/>
      <c r="BT825" s="189">
        <f t="shared" si="2080"/>
        <v>0</v>
      </c>
      <c r="BU825" s="188">
        <f t="shared" si="2081"/>
        <v>0</v>
      </c>
      <c r="BV825" s="130">
        <f>BZ825</f>
        <v>0</v>
      </c>
      <c r="BW825" s="189"/>
      <c r="BX825" s="189"/>
      <c r="BY825" s="189"/>
      <c r="BZ825" s="188"/>
      <c r="CA825" s="130">
        <f t="shared" si="2082"/>
        <v>0</v>
      </c>
      <c r="CB825" s="189"/>
      <c r="CC825" s="189"/>
      <c r="CD825" s="188"/>
      <c r="CE825" s="130">
        <f t="shared" si="2083"/>
        <v>0</v>
      </c>
      <c r="CF825" s="189">
        <f t="shared" si="2084"/>
        <v>0</v>
      </c>
      <c r="CG825" s="189"/>
      <c r="CH825" s="189">
        <f t="shared" si="2075"/>
        <v>0</v>
      </c>
      <c r="CI825" s="188">
        <f t="shared" si="2076"/>
        <v>0</v>
      </c>
      <c r="CJ825" s="130"/>
      <c r="CK825" s="130">
        <f>CO825</f>
        <v>0</v>
      </c>
      <c r="CL825" s="189"/>
      <c r="CM825" s="189"/>
      <c r="CN825" s="189"/>
      <c r="CO825" s="188"/>
    </row>
    <row r="826" spans="2:93" s="27" customFormat="1" ht="31.5" hidden="1" customHeight="1" x14ac:dyDescent="0.25">
      <c r="B826" s="233"/>
      <c r="C826" s="148" t="s">
        <v>138</v>
      </c>
      <c r="D826" s="130">
        <f>E826+H826</f>
        <v>0</v>
      </c>
      <c r="E826" s="37"/>
      <c r="F826" s="37"/>
      <c r="G826" s="37"/>
      <c r="H826" s="130">
        <f>H827+H828</f>
        <v>0</v>
      </c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>
        <f>AV826+AX826</f>
        <v>0</v>
      </c>
      <c r="AV826" s="130">
        <f>AW826+AZ826</f>
        <v>0</v>
      </c>
      <c r="AW826" s="37"/>
      <c r="AX826" s="37"/>
      <c r="AY826" s="37"/>
      <c r="AZ826" s="130">
        <f>AZ827+AZ828</f>
        <v>0</v>
      </c>
      <c r="BA826" s="102">
        <f t="shared" si="2077"/>
        <v>0</v>
      </c>
      <c r="BB826" s="37"/>
      <c r="BC826" s="37"/>
      <c r="BD826" s="37"/>
      <c r="BE826" s="102">
        <f t="shared" si="2078"/>
        <v>0</v>
      </c>
      <c r="BF826" s="102">
        <f t="shared" si="2071"/>
        <v>0</v>
      </c>
      <c r="BG826" s="102">
        <f t="shared" si="2072"/>
        <v>0</v>
      </c>
      <c r="BH826" s="102">
        <f t="shared" si="2073"/>
        <v>0</v>
      </c>
      <c r="BI826" s="130">
        <f>BJ826+BM826</f>
        <v>0</v>
      </c>
      <c r="BJ826" s="189"/>
      <c r="BK826" s="189"/>
      <c r="BL826" s="189"/>
      <c r="BM826" s="188">
        <f>BM827+BM828</f>
        <v>0</v>
      </c>
      <c r="BN826" s="130">
        <f t="shared" si="2079"/>
        <v>0</v>
      </c>
      <c r="BO826" s="130">
        <f>BP826+BS826</f>
        <v>0</v>
      </c>
      <c r="BP826" s="189"/>
      <c r="BQ826" s="189"/>
      <c r="BR826" s="189"/>
      <c r="BS826" s="188">
        <f>BS827+BS828</f>
        <v>0</v>
      </c>
      <c r="BT826" s="189">
        <f t="shared" si="2080"/>
        <v>0</v>
      </c>
      <c r="BU826" s="188">
        <f t="shared" si="2081"/>
        <v>0</v>
      </c>
      <c r="BV826" s="130">
        <f>BW826+BZ826</f>
        <v>0</v>
      </c>
      <c r="BW826" s="189"/>
      <c r="BX826" s="189"/>
      <c r="BY826" s="189"/>
      <c r="BZ826" s="188">
        <f>BZ827+BZ828</f>
        <v>0</v>
      </c>
      <c r="CA826" s="130">
        <f t="shared" si="2082"/>
        <v>0</v>
      </c>
      <c r="CB826" s="189"/>
      <c r="CC826" s="189"/>
      <c r="CD826" s="188"/>
      <c r="CE826" s="130">
        <f t="shared" si="2083"/>
        <v>0</v>
      </c>
      <c r="CF826" s="189">
        <f t="shared" si="2084"/>
        <v>0</v>
      </c>
      <c r="CG826" s="189"/>
      <c r="CH826" s="189">
        <f t="shared" si="2075"/>
        <v>0</v>
      </c>
      <c r="CI826" s="188">
        <f t="shared" si="2076"/>
        <v>0</v>
      </c>
      <c r="CJ826" s="130"/>
      <c r="CK826" s="130">
        <f>CL826+CO826</f>
        <v>0</v>
      </c>
      <c r="CL826" s="189"/>
      <c r="CM826" s="189"/>
      <c r="CN826" s="189"/>
      <c r="CO826" s="188">
        <f>CO827+CO828</f>
        <v>0</v>
      </c>
    </row>
    <row r="827" spans="2:93" s="27" customFormat="1" ht="20.25" hidden="1" customHeight="1" x14ac:dyDescent="0.25">
      <c r="B827" s="233"/>
      <c r="C827" s="148" t="s">
        <v>133</v>
      </c>
      <c r="D827" s="130">
        <f>H827</f>
        <v>0</v>
      </c>
      <c r="E827" s="37"/>
      <c r="F827" s="37"/>
      <c r="G827" s="37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>
        <f>AX827</f>
        <v>0</v>
      </c>
      <c r="AV827" s="130">
        <f>AZ827</f>
        <v>0</v>
      </c>
      <c r="AW827" s="37"/>
      <c r="AX827" s="37"/>
      <c r="AY827" s="37"/>
      <c r="AZ827" s="130"/>
      <c r="BA827" s="102">
        <f t="shared" si="2077"/>
        <v>0</v>
      </c>
      <c r="BB827" s="37"/>
      <c r="BC827" s="37"/>
      <c r="BD827" s="37"/>
      <c r="BE827" s="102">
        <f t="shared" si="2078"/>
        <v>0</v>
      </c>
      <c r="BF827" s="102">
        <f t="shared" si="2071"/>
        <v>0</v>
      </c>
      <c r="BG827" s="102">
        <f t="shared" si="2072"/>
        <v>0</v>
      </c>
      <c r="BH827" s="102">
        <f t="shared" si="2073"/>
        <v>0</v>
      </c>
      <c r="BI827" s="130">
        <f>BM827</f>
        <v>0</v>
      </c>
      <c r="BJ827" s="189"/>
      <c r="BK827" s="189"/>
      <c r="BL827" s="189"/>
      <c r="BM827" s="188"/>
      <c r="BN827" s="130">
        <f t="shared" si="2079"/>
        <v>0</v>
      </c>
      <c r="BO827" s="130">
        <f>BS827</f>
        <v>0</v>
      </c>
      <c r="BP827" s="189"/>
      <c r="BQ827" s="189"/>
      <c r="BR827" s="189"/>
      <c r="BS827" s="188"/>
      <c r="BT827" s="189">
        <f t="shared" si="2080"/>
        <v>0</v>
      </c>
      <c r="BU827" s="188">
        <f t="shared" si="2081"/>
        <v>0</v>
      </c>
      <c r="BV827" s="130">
        <f>BZ827</f>
        <v>0</v>
      </c>
      <c r="BW827" s="189"/>
      <c r="BX827" s="189"/>
      <c r="BY827" s="189"/>
      <c r="BZ827" s="188"/>
      <c r="CA827" s="130">
        <f t="shared" si="2082"/>
        <v>0</v>
      </c>
      <c r="CB827" s="189"/>
      <c r="CC827" s="189"/>
      <c r="CD827" s="188"/>
      <c r="CE827" s="130">
        <f t="shared" si="2083"/>
        <v>0</v>
      </c>
      <c r="CF827" s="189">
        <f t="shared" si="2084"/>
        <v>0</v>
      </c>
      <c r="CG827" s="189"/>
      <c r="CH827" s="189">
        <f t="shared" si="2075"/>
        <v>0</v>
      </c>
      <c r="CI827" s="188">
        <f t="shared" si="2076"/>
        <v>0</v>
      </c>
      <c r="CJ827" s="130"/>
      <c r="CK827" s="130">
        <f>CO827</f>
        <v>0</v>
      </c>
      <c r="CL827" s="189"/>
      <c r="CM827" s="189"/>
      <c r="CN827" s="189"/>
      <c r="CO827" s="188"/>
    </row>
    <row r="828" spans="2:93" s="27" customFormat="1" ht="18.75" hidden="1" customHeight="1" x14ac:dyDescent="0.25">
      <c r="B828" s="233"/>
      <c r="C828" s="148" t="s">
        <v>134</v>
      </c>
      <c r="D828" s="130">
        <f>H828</f>
        <v>0</v>
      </c>
      <c r="E828" s="37"/>
      <c r="F828" s="37"/>
      <c r="G828" s="37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>
        <f>AX828</f>
        <v>0</v>
      </c>
      <c r="AV828" s="130">
        <f>AZ828</f>
        <v>0</v>
      </c>
      <c r="AW828" s="37"/>
      <c r="AX828" s="37"/>
      <c r="AY828" s="37"/>
      <c r="AZ828" s="130"/>
      <c r="BA828" s="102">
        <f t="shared" si="2077"/>
        <v>0</v>
      </c>
      <c r="BB828" s="37"/>
      <c r="BC828" s="37"/>
      <c r="BD828" s="37"/>
      <c r="BE828" s="102">
        <f t="shared" si="2078"/>
        <v>0</v>
      </c>
      <c r="BF828" s="102">
        <f t="shared" si="2071"/>
        <v>0</v>
      </c>
      <c r="BG828" s="102">
        <f t="shared" si="2072"/>
        <v>0</v>
      </c>
      <c r="BH828" s="102">
        <f t="shared" si="2073"/>
        <v>0</v>
      </c>
      <c r="BI828" s="130">
        <f>BM828</f>
        <v>0</v>
      </c>
      <c r="BJ828" s="189"/>
      <c r="BK828" s="189"/>
      <c r="BL828" s="189"/>
      <c r="BM828" s="188"/>
      <c r="BN828" s="130">
        <f t="shared" si="2079"/>
        <v>0</v>
      </c>
      <c r="BO828" s="130">
        <f>BS828</f>
        <v>0</v>
      </c>
      <c r="BP828" s="189"/>
      <c r="BQ828" s="189"/>
      <c r="BR828" s="189"/>
      <c r="BS828" s="188"/>
      <c r="BT828" s="189">
        <f t="shared" si="2080"/>
        <v>0</v>
      </c>
      <c r="BU828" s="188">
        <f t="shared" si="2081"/>
        <v>0</v>
      </c>
      <c r="BV828" s="130">
        <f>BZ828</f>
        <v>0</v>
      </c>
      <c r="BW828" s="189"/>
      <c r="BX828" s="189"/>
      <c r="BY828" s="189"/>
      <c r="BZ828" s="188"/>
      <c r="CA828" s="130">
        <f t="shared" si="2082"/>
        <v>0</v>
      </c>
      <c r="CB828" s="189"/>
      <c r="CC828" s="189"/>
      <c r="CD828" s="188"/>
      <c r="CE828" s="130">
        <f t="shared" si="2083"/>
        <v>0</v>
      </c>
      <c r="CF828" s="189">
        <f t="shared" si="2084"/>
        <v>0</v>
      </c>
      <c r="CG828" s="189"/>
      <c r="CH828" s="189">
        <f t="shared" si="2075"/>
        <v>0</v>
      </c>
      <c r="CI828" s="188">
        <f t="shared" si="2076"/>
        <v>0</v>
      </c>
      <c r="CJ828" s="130"/>
      <c r="CK828" s="130">
        <f>CO828</f>
        <v>0</v>
      </c>
      <c r="CL828" s="189"/>
      <c r="CM828" s="189"/>
      <c r="CN828" s="189"/>
      <c r="CO828" s="188"/>
    </row>
    <row r="829" spans="2:93" s="51" customFormat="1" ht="26.25" hidden="1" customHeight="1" x14ac:dyDescent="0.25">
      <c r="B829" s="233" t="s">
        <v>12</v>
      </c>
      <c r="C829" s="148" t="s">
        <v>139</v>
      </c>
      <c r="D829" s="128">
        <f>D830+D831</f>
        <v>0</v>
      </c>
      <c r="E829" s="43">
        <f>E830</f>
        <v>0</v>
      </c>
      <c r="F829" s="43"/>
      <c r="G829" s="43"/>
      <c r="H829" s="128">
        <f>H830+H831</f>
        <v>0</v>
      </c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>
        <f>AU830+AU831</f>
        <v>0</v>
      </c>
      <c r="AV829" s="128">
        <f>AV830+AV831</f>
        <v>0</v>
      </c>
      <c r="AW829" s="43">
        <f>AW830</f>
        <v>0</v>
      </c>
      <c r="AX829" s="43"/>
      <c r="AY829" s="43"/>
      <c r="AZ829" s="128">
        <f>AZ830+AZ831</f>
        <v>0</v>
      </c>
      <c r="BA829" s="102">
        <f t="shared" si="2077"/>
        <v>0</v>
      </c>
      <c r="BB829" s="43"/>
      <c r="BC829" s="43"/>
      <c r="BD829" s="43"/>
      <c r="BE829" s="102">
        <f t="shared" si="2078"/>
        <v>0</v>
      </c>
      <c r="BF829" s="102">
        <f t="shared" si="2071"/>
        <v>0</v>
      </c>
      <c r="BG829" s="102">
        <f t="shared" si="2072"/>
        <v>0</v>
      </c>
      <c r="BH829" s="102">
        <f t="shared" si="2073"/>
        <v>0</v>
      </c>
      <c r="BI829" s="128">
        <f>BI830+BI831</f>
        <v>0</v>
      </c>
      <c r="BJ829" s="279">
        <f>BJ830</f>
        <v>0</v>
      </c>
      <c r="BK829" s="279"/>
      <c r="BL829" s="279"/>
      <c r="BM829" s="493">
        <f>BM830+BM831</f>
        <v>0</v>
      </c>
      <c r="BN829" s="128">
        <f t="shared" si="2079"/>
        <v>0</v>
      </c>
      <c r="BO829" s="128">
        <f>BO830+BO831</f>
        <v>0</v>
      </c>
      <c r="BP829" s="279">
        <f>BP830</f>
        <v>0</v>
      </c>
      <c r="BQ829" s="279"/>
      <c r="BR829" s="279"/>
      <c r="BS829" s="493">
        <f>BS830+BS831</f>
        <v>0</v>
      </c>
      <c r="BT829" s="279">
        <f t="shared" si="2080"/>
        <v>0</v>
      </c>
      <c r="BU829" s="325">
        <f t="shared" si="2081"/>
        <v>0</v>
      </c>
      <c r="BV829" s="128">
        <f>BV830+BV831</f>
        <v>0</v>
      </c>
      <c r="BW829" s="279">
        <f>BW830</f>
        <v>0</v>
      </c>
      <c r="BX829" s="279"/>
      <c r="BY829" s="279"/>
      <c r="BZ829" s="341">
        <f>BZ830+BZ831</f>
        <v>0</v>
      </c>
      <c r="CA829" s="128">
        <f t="shared" si="2082"/>
        <v>0</v>
      </c>
      <c r="CB829" s="279"/>
      <c r="CC829" s="279"/>
      <c r="CD829" s="341"/>
      <c r="CE829" s="128">
        <f t="shared" si="2083"/>
        <v>0</v>
      </c>
      <c r="CF829" s="279">
        <f t="shared" si="2084"/>
        <v>0</v>
      </c>
      <c r="CG829" s="279"/>
      <c r="CH829" s="279">
        <f t="shared" si="2075"/>
        <v>0</v>
      </c>
      <c r="CI829" s="341">
        <f t="shared" si="2076"/>
        <v>0</v>
      </c>
      <c r="CJ829" s="128"/>
      <c r="CK829" s="128">
        <f>CK830+CK831</f>
        <v>0</v>
      </c>
      <c r="CL829" s="279">
        <f>CL830</f>
        <v>0</v>
      </c>
      <c r="CM829" s="279"/>
      <c r="CN829" s="279"/>
      <c r="CO829" s="493">
        <f>CO830+CO831</f>
        <v>0</v>
      </c>
    </row>
    <row r="830" spans="2:93" s="27" customFormat="1" ht="15" hidden="1" customHeight="1" x14ac:dyDescent="0.25">
      <c r="B830" s="233"/>
      <c r="C830" s="155" t="s">
        <v>140</v>
      </c>
      <c r="D830" s="130">
        <f>E830+H830</f>
        <v>0</v>
      </c>
      <c r="E830" s="37"/>
      <c r="F830" s="37"/>
      <c r="G830" s="37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>
        <f>AV830+AX830</f>
        <v>0</v>
      </c>
      <c r="AV830" s="130">
        <f>AW830+AZ830</f>
        <v>0</v>
      </c>
      <c r="AW830" s="37"/>
      <c r="AX830" s="37"/>
      <c r="AY830" s="37"/>
      <c r="AZ830" s="130"/>
      <c r="BA830" s="102">
        <f t="shared" si="2077"/>
        <v>0</v>
      </c>
      <c r="BB830" s="37"/>
      <c r="BC830" s="37"/>
      <c r="BD830" s="37"/>
      <c r="BE830" s="102">
        <f t="shared" si="2078"/>
        <v>0</v>
      </c>
      <c r="BF830" s="102">
        <f t="shared" si="2071"/>
        <v>0</v>
      </c>
      <c r="BG830" s="102">
        <f t="shared" si="2072"/>
        <v>0</v>
      </c>
      <c r="BH830" s="102">
        <f t="shared" si="2073"/>
        <v>0</v>
      </c>
      <c r="BI830" s="130">
        <f>BJ830+BM830</f>
        <v>0</v>
      </c>
      <c r="BJ830" s="189"/>
      <c r="BK830" s="189"/>
      <c r="BL830" s="189"/>
      <c r="BM830" s="188"/>
      <c r="BN830" s="130">
        <f t="shared" si="2079"/>
        <v>0</v>
      </c>
      <c r="BO830" s="130">
        <f>BP830+BS830</f>
        <v>0</v>
      </c>
      <c r="BP830" s="189"/>
      <c r="BQ830" s="189"/>
      <c r="BR830" s="189"/>
      <c r="BS830" s="188"/>
      <c r="BT830" s="189">
        <f t="shared" si="2080"/>
        <v>0</v>
      </c>
      <c r="BU830" s="188">
        <f t="shared" si="2081"/>
        <v>0</v>
      </c>
      <c r="BV830" s="130">
        <f>BW830+BZ830</f>
        <v>0</v>
      </c>
      <c r="BW830" s="189"/>
      <c r="BX830" s="189"/>
      <c r="BY830" s="189"/>
      <c r="BZ830" s="188"/>
      <c r="CA830" s="130">
        <f t="shared" si="2082"/>
        <v>0</v>
      </c>
      <c r="CB830" s="189"/>
      <c r="CC830" s="189"/>
      <c r="CD830" s="188"/>
      <c r="CE830" s="130">
        <f t="shared" si="2083"/>
        <v>0</v>
      </c>
      <c r="CF830" s="189">
        <f t="shared" si="2084"/>
        <v>0</v>
      </c>
      <c r="CG830" s="189"/>
      <c r="CH830" s="189">
        <f t="shared" si="2075"/>
        <v>0</v>
      </c>
      <c r="CI830" s="188">
        <f t="shared" si="2076"/>
        <v>0</v>
      </c>
      <c r="CJ830" s="130"/>
      <c r="CK830" s="130">
        <f>CL830+CO830</f>
        <v>0</v>
      </c>
      <c r="CL830" s="189"/>
      <c r="CM830" s="189"/>
      <c r="CN830" s="189"/>
      <c r="CO830" s="188"/>
    </row>
    <row r="831" spans="2:93" s="27" customFormat="1" ht="15" hidden="1" customHeight="1" x14ac:dyDescent="0.25">
      <c r="B831" s="233"/>
      <c r="C831" s="148" t="s">
        <v>141</v>
      </c>
      <c r="D831" s="130">
        <f>H831</f>
        <v>0</v>
      </c>
      <c r="E831" s="37"/>
      <c r="F831" s="37"/>
      <c r="G831" s="37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>
        <f>AX831</f>
        <v>0</v>
      </c>
      <c r="AV831" s="130">
        <f>AZ831</f>
        <v>0</v>
      </c>
      <c r="AW831" s="37"/>
      <c r="AX831" s="37"/>
      <c r="AY831" s="37"/>
      <c r="AZ831" s="130"/>
      <c r="BA831" s="102">
        <f t="shared" si="2077"/>
        <v>0</v>
      </c>
      <c r="BB831" s="37"/>
      <c r="BC831" s="37"/>
      <c r="BD831" s="37"/>
      <c r="BE831" s="102">
        <f t="shared" si="2078"/>
        <v>0</v>
      </c>
      <c r="BF831" s="102">
        <f t="shared" si="2071"/>
        <v>0</v>
      </c>
      <c r="BG831" s="102">
        <f t="shared" si="2072"/>
        <v>0</v>
      </c>
      <c r="BH831" s="102">
        <f t="shared" si="2073"/>
        <v>0</v>
      </c>
      <c r="BI831" s="130">
        <f>BM831</f>
        <v>0</v>
      </c>
      <c r="BJ831" s="189"/>
      <c r="BK831" s="189"/>
      <c r="BL831" s="189"/>
      <c r="BM831" s="188"/>
      <c r="BN831" s="130">
        <f t="shared" si="2079"/>
        <v>0</v>
      </c>
      <c r="BO831" s="130">
        <f>BS831</f>
        <v>0</v>
      </c>
      <c r="BP831" s="189"/>
      <c r="BQ831" s="189"/>
      <c r="BR831" s="189"/>
      <c r="BS831" s="188"/>
      <c r="BT831" s="189">
        <f t="shared" si="2080"/>
        <v>0</v>
      </c>
      <c r="BU831" s="188">
        <f t="shared" si="2081"/>
        <v>0</v>
      </c>
      <c r="BV831" s="130">
        <f>BZ831</f>
        <v>0</v>
      </c>
      <c r="BW831" s="189"/>
      <c r="BX831" s="189"/>
      <c r="BY831" s="189"/>
      <c r="BZ831" s="188"/>
      <c r="CA831" s="130">
        <f t="shared" si="2082"/>
        <v>0</v>
      </c>
      <c r="CB831" s="189"/>
      <c r="CC831" s="189"/>
      <c r="CD831" s="188"/>
      <c r="CE831" s="130">
        <f t="shared" si="2083"/>
        <v>0</v>
      </c>
      <c r="CF831" s="189">
        <f t="shared" si="2084"/>
        <v>0</v>
      </c>
      <c r="CG831" s="189"/>
      <c r="CH831" s="189">
        <f t="shared" si="2075"/>
        <v>0</v>
      </c>
      <c r="CI831" s="188">
        <f t="shared" si="2076"/>
        <v>0</v>
      </c>
      <c r="CJ831" s="130"/>
      <c r="CK831" s="130">
        <f>CO831</f>
        <v>0</v>
      </c>
      <c r="CL831" s="189"/>
      <c r="CM831" s="189"/>
      <c r="CN831" s="189"/>
      <c r="CO831" s="188"/>
    </row>
    <row r="832" spans="2:93" s="27" customFormat="1" ht="89.25" hidden="1" customHeight="1" x14ac:dyDescent="0.25">
      <c r="B832" s="168" t="s">
        <v>34</v>
      </c>
      <c r="C832" s="127" t="s">
        <v>142</v>
      </c>
      <c r="D832" s="130"/>
      <c r="E832" s="37"/>
      <c r="F832" s="37"/>
      <c r="G832" s="37"/>
      <c r="H832" s="130">
        <v>0</v>
      </c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/>
      <c r="AV832" s="130"/>
      <c r="AW832" s="37"/>
      <c r="AX832" s="37"/>
      <c r="AY832" s="37"/>
      <c r="AZ832" s="130">
        <v>0</v>
      </c>
      <c r="BA832" s="102">
        <f t="shared" si="2077"/>
        <v>0</v>
      </c>
      <c r="BB832" s="37"/>
      <c r="BC832" s="37"/>
      <c r="BD832" s="37"/>
      <c r="BE832" s="102">
        <f t="shared" si="2078"/>
        <v>0</v>
      </c>
      <c r="BF832" s="102">
        <f t="shared" si="2071"/>
        <v>0</v>
      </c>
      <c r="BG832" s="102">
        <f t="shared" si="2072"/>
        <v>0</v>
      </c>
      <c r="BH832" s="102">
        <f t="shared" si="2073"/>
        <v>0</v>
      </c>
      <c r="BI832" s="130"/>
      <c r="BJ832" s="189"/>
      <c r="BK832" s="189"/>
      <c r="BL832" s="189"/>
      <c r="BM832" s="188">
        <v>0</v>
      </c>
      <c r="BN832" s="130">
        <f t="shared" si="2079"/>
        <v>0</v>
      </c>
      <c r="BO832" s="130"/>
      <c r="BP832" s="189"/>
      <c r="BQ832" s="189"/>
      <c r="BR832" s="189"/>
      <c r="BS832" s="188">
        <v>0</v>
      </c>
      <c r="BT832" s="189">
        <f t="shared" si="2080"/>
        <v>0</v>
      </c>
      <c r="BU832" s="188">
        <f t="shared" si="2081"/>
        <v>0</v>
      </c>
      <c r="BV832" s="130"/>
      <c r="BW832" s="189"/>
      <c r="BX832" s="189"/>
      <c r="BY832" s="189"/>
      <c r="BZ832" s="188">
        <v>0</v>
      </c>
      <c r="CA832" s="130">
        <f t="shared" si="2082"/>
        <v>0</v>
      </c>
      <c r="CB832" s="189"/>
      <c r="CC832" s="189"/>
      <c r="CD832" s="188"/>
      <c r="CE832" s="130">
        <f t="shared" si="2083"/>
        <v>0</v>
      </c>
      <c r="CF832" s="189">
        <f t="shared" si="2084"/>
        <v>0</v>
      </c>
      <c r="CG832" s="189"/>
      <c r="CH832" s="189">
        <f t="shared" si="2075"/>
        <v>0</v>
      </c>
      <c r="CI832" s="188">
        <f t="shared" si="2076"/>
        <v>0</v>
      </c>
      <c r="CJ832" s="130"/>
      <c r="CK832" s="130"/>
      <c r="CL832" s="189"/>
      <c r="CM832" s="189"/>
      <c r="CN832" s="189"/>
      <c r="CO832" s="188">
        <v>0</v>
      </c>
    </row>
    <row r="833" spans="1:93" s="27" customFormat="1" ht="200.25" hidden="1" customHeight="1" x14ac:dyDescent="0.25">
      <c r="A833" s="27">
        <v>0</v>
      </c>
      <c r="B833" s="168" t="s">
        <v>143</v>
      </c>
      <c r="C833" s="133" t="s">
        <v>144</v>
      </c>
      <c r="D833" s="130">
        <f>E833+H833</f>
        <v>0</v>
      </c>
      <c r="E833" s="37">
        <v>0</v>
      </c>
      <c r="F833" s="37"/>
      <c r="G833" s="37"/>
      <c r="H833" s="130">
        <v>0</v>
      </c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>
        <f>AV833+AX833</f>
        <v>0</v>
      </c>
      <c r="AV833" s="130">
        <f>AW833+AZ833</f>
        <v>0</v>
      </c>
      <c r="AW833" s="37">
        <v>0</v>
      </c>
      <c r="AX833" s="37"/>
      <c r="AY833" s="37"/>
      <c r="AZ833" s="130">
        <v>0</v>
      </c>
      <c r="BA833" s="102">
        <f t="shared" si="2077"/>
        <v>0</v>
      </c>
      <c r="BB833" s="37"/>
      <c r="BC833" s="37"/>
      <c r="BD833" s="37"/>
      <c r="BE833" s="102">
        <f t="shared" si="2078"/>
        <v>0</v>
      </c>
      <c r="BF833" s="102">
        <f t="shared" si="2071"/>
        <v>0</v>
      </c>
      <c r="BG833" s="102">
        <f t="shared" si="2072"/>
        <v>0</v>
      </c>
      <c r="BH833" s="102">
        <f t="shared" si="2073"/>
        <v>0</v>
      </c>
      <c r="BI833" s="130">
        <f>BJ833+BM833</f>
        <v>0</v>
      </c>
      <c r="BJ833" s="189">
        <v>0</v>
      </c>
      <c r="BK833" s="189"/>
      <c r="BL833" s="189"/>
      <c r="BM833" s="188">
        <v>0</v>
      </c>
      <c r="BN833" s="130">
        <f t="shared" si="2079"/>
        <v>0</v>
      </c>
      <c r="BO833" s="130">
        <f>BP833+BS833</f>
        <v>0</v>
      </c>
      <c r="BP833" s="189">
        <v>0</v>
      </c>
      <c r="BQ833" s="189"/>
      <c r="BR833" s="189"/>
      <c r="BS833" s="188">
        <v>0</v>
      </c>
      <c r="BT833" s="189">
        <f t="shared" si="2080"/>
        <v>0</v>
      </c>
      <c r="BU833" s="188">
        <f t="shared" si="2081"/>
        <v>0</v>
      </c>
      <c r="BV833" s="130">
        <f>BW833+BZ833</f>
        <v>0</v>
      </c>
      <c r="BW833" s="189">
        <v>0</v>
      </c>
      <c r="BX833" s="189"/>
      <c r="BY833" s="189"/>
      <c r="BZ833" s="188">
        <v>0</v>
      </c>
      <c r="CA833" s="130">
        <f t="shared" si="2082"/>
        <v>0</v>
      </c>
      <c r="CB833" s="189"/>
      <c r="CC833" s="189"/>
      <c r="CD833" s="188"/>
      <c r="CE833" s="130">
        <f t="shared" si="2083"/>
        <v>0</v>
      </c>
      <c r="CF833" s="189">
        <f t="shared" si="2084"/>
        <v>0</v>
      </c>
      <c r="CG833" s="189"/>
      <c r="CH833" s="189">
        <f t="shared" si="2075"/>
        <v>0</v>
      </c>
      <c r="CI833" s="188">
        <f t="shared" si="2076"/>
        <v>0</v>
      </c>
      <c r="CJ833" s="130"/>
      <c r="CK833" s="130">
        <f>CL833+CO833</f>
        <v>0</v>
      </c>
      <c r="CL833" s="189">
        <v>0</v>
      </c>
      <c r="CM833" s="189"/>
      <c r="CN833" s="189"/>
      <c r="CO833" s="188">
        <v>0</v>
      </c>
    </row>
    <row r="834" spans="1:93" s="27" customFormat="1" ht="102.75" hidden="1" customHeight="1" x14ac:dyDescent="0.25">
      <c r="B834" s="168" t="s">
        <v>62</v>
      </c>
      <c r="C834" s="127" t="s">
        <v>145</v>
      </c>
      <c r="D834" s="130">
        <f>E834+H834</f>
        <v>0</v>
      </c>
      <c r="E834" s="37"/>
      <c r="F834" s="37"/>
      <c r="G834" s="37"/>
      <c r="H834" s="130">
        <v>0</v>
      </c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>
        <f>AV834+AX834</f>
        <v>0</v>
      </c>
      <c r="AV834" s="130">
        <f>AW834+AZ834</f>
        <v>0</v>
      </c>
      <c r="AW834" s="37"/>
      <c r="AX834" s="37"/>
      <c r="AY834" s="37"/>
      <c r="AZ834" s="130">
        <v>0</v>
      </c>
      <c r="BA834" s="102">
        <f t="shared" si="2077"/>
        <v>0</v>
      </c>
      <c r="BB834" s="37"/>
      <c r="BC834" s="37"/>
      <c r="BD834" s="37"/>
      <c r="BE834" s="102">
        <f t="shared" si="2078"/>
        <v>0</v>
      </c>
      <c r="BF834" s="102">
        <f t="shared" si="2071"/>
        <v>0</v>
      </c>
      <c r="BG834" s="102">
        <f t="shared" si="2072"/>
        <v>0</v>
      </c>
      <c r="BH834" s="102">
        <f t="shared" si="2073"/>
        <v>0</v>
      </c>
      <c r="BI834" s="130">
        <f>BJ834+BM834</f>
        <v>0</v>
      </c>
      <c r="BJ834" s="189"/>
      <c r="BK834" s="189"/>
      <c r="BL834" s="189"/>
      <c r="BM834" s="188">
        <v>0</v>
      </c>
      <c r="BN834" s="130">
        <f t="shared" si="2079"/>
        <v>0</v>
      </c>
      <c r="BO834" s="130">
        <f>BP834+BS834</f>
        <v>0</v>
      </c>
      <c r="BP834" s="189"/>
      <c r="BQ834" s="189"/>
      <c r="BR834" s="189"/>
      <c r="BS834" s="188">
        <v>0</v>
      </c>
      <c r="BT834" s="189">
        <f t="shared" si="2080"/>
        <v>0</v>
      </c>
      <c r="BU834" s="188">
        <f t="shared" si="2081"/>
        <v>0</v>
      </c>
      <c r="BV834" s="130">
        <f>BW834+BZ834</f>
        <v>0</v>
      </c>
      <c r="BW834" s="189"/>
      <c r="BX834" s="189"/>
      <c r="BY834" s="189"/>
      <c r="BZ834" s="188">
        <v>0</v>
      </c>
      <c r="CA834" s="130">
        <f t="shared" si="2082"/>
        <v>0</v>
      </c>
      <c r="CB834" s="189"/>
      <c r="CC834" s="189"/>
      <c r="CD834" s="188"/>
      <c r="CE834" s="130">
        <f t="shared" si="2083"/>
        <v>0</v>
      </c>
      <c r="CF834" s="189">
        <f t="shared" si="2084"/>
        <v>0</v>
      </c>
      <c r="CG834" s="189"/>
      <c r="CH834" s="189">
        <f t="shared" si="2075"/>
        <v>0</v>
      </c>
      <c r="CI834" s="188">
        <f t="shared" si="2076"/>
        <v>0</v>
      </c>
      <c r="CJ834" s="130"/>
      <c r="CK834" s="130">
        <f>CL834+CO834</f>
        <v>0</v>
      </c>
      <c r="CL834" s="189"/>
      <c r="CM834" s="189"/>
      <c r="CN834" s="189"/>
      <c r="CO834" s="188">
        <v>0</v>
      </c>
    </row>
    <row r="835" spans="1:93" s="27" customFormat="1" ht="54" hidden="1" customHeight="1" x14ac:dyDescent="0.25">
      <c r="B835" s="168" t="s">
        <v>146</v>
      </c>
      <c r="C835" s="133" t="s">
        <v>147</v>
      </c>
      <c r="D835" s="130">
        <f>E835+H835</f>
        <v>0</v>
      </c>
      <c r="E835" s="37"/>
      <c r="F835" s="37"/>
      <c r="G835" s="37"/>
      <c r="H835" s="130">
        <v>0</v>
      </c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>
        <f>AV835+AX835</f>
        <v>0</v>
      </c>
      <c r="AV835" s="130">
        <f>AW835+AZ835</f>
        <v>0</v>
      </c>
      <c r="AW835" s="37"/>
      <c r="AX835" s="37"/>
      <c r="AY835" s="37"/>
      <c r="AZ835" s="130">
        <v>0</v>
      </c>
      <c r="BA835" s="102">
        <f t="shared" si="2077"/>
        <v>0</v>
      </c>
      <c r="BB835" s="37"/>
      <c r="BC835" s="37"/>
      <c r="BD835" s="37"/>
      <c r="BE835" s="102">
        <f t="shared" si="2078"/>
        <v>0</v>
      </c>
      <c r="BF835" s="102">
        <f t="shared" si="2071"/>
        <v>0</v>
      </c>
      <c r="BG835" s="102">
        <f t="shared" si="2072"/>
        <v>0</v>
      </c>
      <c r="BH835" s="102">
        <f t="shared" si="2073"/>
        <v>0</v>
      </c>
      <c r="BI835" s="130">
        <f>BJ835+BM835</f>
        <v>0</v>
      </c>
      <c r="BJ835" s="189"/>
      <c r="BK835" s="189"/>
      <c r="BL835" s="189"/>
      <c r="BM835" s="188">
        <v>0</v>
      </c>
      <c r="BN835" s="130">
        <f t="shared" si="2079"/>
        <v>0</v>
      </c>
      <c r="BO835" s="130">
        <f>BP835+BS835</f>
        <v>0</v>
      </c>
      <c r="BP835" s="189"/>
      <c r="BQ835" s="189"/>
      <c r="BR835" s="189"/>
      <c r="BS835" s="188">
        <v>0</v>
      </c>
      <c r="BT835" s="189">
        <f t="shared" si="2080"/>
        <v>0</v>
      </c>
      <c r="BU835" s="188">
        <f t="shared" si="2081"/>
        <v>0</v>
      </c>
      <c r="BV835" s="130">
        <f>BW835+BZ835</f>
        <v>0</v>
      </c>
      <c r="BW835" s="189"/>
      <c r="BX835" s="189"/>
      <c r="BY835" s="189"/>
      <c r="BZ835" s="188">
        <v>0</v>
      </c>
      <c r="CA835" s="130">
        <f t="shared" si="2082"/>
        <v>0</v>
      </c>
      <c r="CB835" s="189"/>
      <c r="CC835" s="189"/>
      <c r="CD835" s="188"/>
      <c r="CE835" s="130">
        <f t="shared" si="2083"/>
        <v>0</v>
      </c>
      <c r="CF835" s="189">
        <f t="shared" si="2084"/>
        <v>0</v>
      </c>
      <c r="CG835" s="189"/>
      <c r="CH835" s="189">
        <f t="shared" si="2075"/>
        <v>0</v>
      </c>
      <c r="CI835" s="188">
        <f t="shared" si="2076"/>
        <v>0</v>
      </c>
      <c r="CJ835" s="130"/>
      <c r="CK835" s="130">
        <f>CL835+CO835</f>
        <v>0</v>
      </c>
      <c r="CL835" s="189"/>
      <c r="CM835" s="189"/>
      <c r="CN835" s="189"/>
      <c r="CO835" s="188">
        <v>0</v>
      </c>
    </row>
    <row r="836" spans="1:93" s="27" customFormat="1" ht="118.5" hidden="1" customHeight="1" x14ac:dyDescent="0.25">
      <c r="B836" s="234"/>
      <c r="C836" s="127" t="s">
        <v>148</v>
      </c>
      <c r="D836" s="130">
        <f>E836+H836</f>
        <v>0</v>
      </c>
      <c r="E836" s="37"/>
      <c r="F836" s="37"/>
      <c r="G836" s="37"/>
      <c r="H836" s="130">
        <v>0</v>
      </c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>
        <f>AV836+AX836</f>
        <v>0</v>
      </c>
      <c r="AV836" s="130">
        <f>AW836+AZ836</f>
        <v>0</v>
      </c>
      <c r="AW836" s="37"/>
      <c r="AX836" s="37"/>
      <c r="AY836" s="37"/>
      <c r="AZ836" s="130">
        <v>0</v>
      </c>
      <c r="BA836" s="102">
        <f t="shared" si="2077"/>
        <v>0</v>
      </c>
      <c r="BB836" s="37"/>
      <c r="BC836" s="37"/>
      <c r="BD836" s="37"/>
      <c r="BE836" s="102">
        <f t="shared" si="2078"/>
        <v>0</v>
      </c>
      <c r="BF836" s="102">
        <f t="shared" si="2071"/>
        <v>0</v>
      </c>
      <c r="BG836" s="102">
        <f t="shared" si="2072"/>
        <v>0</v>
      </c>
      <c r="BH836" s="102">
        <f t="shared" si="2073"/>
        <v>0</v>
      </c>
      <c r="BI836" s="130">
        <f>BJ836+BM836</f>
        <v>0</v>
      </c>
      <c r="BJ836" s="189"/>
      <c r="BK836" s="189"/>
      <c r="BL836" s="189"/>
      <c r="BM836" s="188">
        <v>0</v>
      </c>
      <c r="BN836" s="130">
        <f t="shared" si="2079"/>
        <v>0</v>
      </c>
      <c r="BO836" s="130">
        <f>BP836+BS836</f>
        <v>0</v>
      </c>
      <c r="BP836" s="189"/>
      <c r="BQ836" s="189"/>
      <c r="BR836" s="189"/>
      <c r="BS836" s="188">
        <v>0</v>
      </c>
      <c r="BT836" s="189">
        <f t="shared" si="2080"/>
        <v>0</v>
      </c>
      <c r="BU836" s="188">
        <f t="shared" si="2081"/>
        <v>0</v>
      </c>
      <c r="BV836" s="130">
        <f>BW836+BZ836</f>
        <v>0</v>
      </c>
      <c r="BW836" s="189"/>
      <c r="BX836" s="189"/>
      <c r="BY836" s="189"/>
      <c r="BZ836" s="188">
        <v>0</v>
      </c>
      <c r="CA836" s="130">
        <f t="shared" si="2082"/>
        <v>0</v>
      </c>
      <c r="CB836" s="189"/>
      <c r="CC836" s="189"/>
      <c r="CD836" s="188"/>
      <c r="CE836" s="130">
        <f t="shared" si="2083"/>
        <v>0</v>
      </c>
      <c r="CF836" s="189">
        <f t="shared" si="2084"/>
        <v>0</v>
      </c>
      <c r="CG836" s="189"/>
      <c r="CH836" s="189">
        <f t="shared" si="2075"/>
        <v>0</v>
      </c>
      <c r="CI836" s="188">
        <f t="shared" si="2076"/>
        <v>0</v>
      </c>
      <c r="CJ836" s="130"/>
      <c r="CK836" s="130">
        <f>CL836+CO836</f>
        <v>0</v>
      </c>
      <c r="CL836" s="189"/>
      <c r="CM836" s="189"/>
      <c r="CN836" s="189"/>
      <c r="CO836" s="188">
        <v>0</v>
      </c>
    </row>
    <row r="837" spans="1:93" s="27" customFormat="1" ht="118.5" hidden="1" customHeight="1" x14ac:dyDescent="0.25">
      <c r="B837" s="234"/>
      <c r="C837" s="127" t="s">
        <v>145</v>
      </c>
      <c r="D837" s="130"/>
      <c r="E837" s="37"/>
      <c r="F837" s="37"/>
      <c r="G837" s="37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/>
      <c r="AV837" s="130"/>
      <c r="AW837" s="37"/>
      <c r="AX837" s="37"/>
      <c r="AY837" s="37"/>
      <c r="AZ837" s="130"/>
      <c r="BA837" s="102"/>
      <c r="BB837" s="37"/>
      <c r="BC837" s="37"/>
      <c r="BD837" s="37"/>
      <c r="BE837" s="102"/>
      <c r="BF837" s="102"/>
      <c r="BG837" s="102"/>
      <c r="BH837" s="102"/>
      <c r="BI837" s="130"/>
      <c r="BJ837" s="189"/>
      <c r="BK837" s="189"/>
      <c r="BL837" s="189"/>
      <c r="BM837" s="188"/>
      <c r="BN837" s="130"/>
      <c r="BO837" s="130"/>
      <c r="BP837" s="189"/>
      <c r="BQ837" s="189"/>
      <c r="BR837" s="189"/>
      <c r="BS837" s="188"/>
      <c r="BT837" s="189"/>
      <c r="BU837" s="188"/>
      <c r="BV837" s="130"/>
      <c r="BW837" s="189"/>
      <c r="BX837" s="189"/>
      <c r="BY837" s="189"/>
      <c r="BZ837" s="188"/>
      <c r="CA837" s="130"/>
      <c r="CB837" s="189"/>
      <c r="CC837" s="189"/>
      <c r="CD837" s="188"/>
      <c r="CE837" s="130"/>
      <c r="CF837" s="189"/>
      <c r="CG837" s="189"/>
      <c r="CH837" s="189"/>
      <c r="CI837" s="188"/>
      <c r="CJ837" s="130"/>
      <c r="CK837" s="130"/>
      <c r="CL837" s="189"/>
      <c r="CM837" s="189"/>
      <c r="CN837" s="189"/>
      <c r="CO837" s="188"/>
    </row>
    <row r="838" spans="1:93" s="384" customFormat="1" ht="91.5" customHeight="1" x14ac:dyDescent="0.25">
      <c r="B838" s="459" t="s">
        <v>337</v>
      </c>
      <c r="C838" s="460" t="s">
        <v>344</v>
      </c>
      <c r="D838" s="552">
        <f>SUM(E838:H838)</f>
        <v>140067.337</v>
      </c>
      <c r="E838" s="552">
        <f t="shared" ref="E838:G838" si="2085">E839+E840</f>
        <v>0</v>
      </c>
      <c r="F838" s="552">
        <f>F840</f>
        <v>79865.937000000005</v>
      </c>
      <c r="G838" s="552">
        <f t="shared" si="2085"/>
        <v>0</v>
      </c>
      <c r="H838" s="552">
        <f>H839+H840</f>
        <v>60201.4</v>
      </c>
      <c r="I838" s="552">
        <f>Q838</f>
        <v>13624.234359999999</v>
      </c>
      <c r="J838" s="600">
        <f>I838/D838</f>
        <v>9.7269175325293708E-2</v>
      </c>
      <c r="K838" s="552"/>
      <c r="L838" s="552"/>
      <c r="M838" s="552"/>
      <c r="N838" s="552"/>
      <c r="O838" s="552"/>
      <c r="P838" s="552"/>
      <c r="Q838" s="552">
        <f>Q839+Q840</f>
        <v>13624.234359999999</v>
      </c>
      <c r="R838" s="600">
        <f>Q838/H838</f>
        <v>0.22631092233735425</v>
      </c>
      <c r="S838" s="552">
        <f t="shared" ref="S838:S846" si="2086">U838+W838+Y838+AA838</f>
        <v>13624.234359999999</v>
      </c>
      <c r="T838" s="600">
        <f t="shared" ref="T838:T846" si="2087">S838/D838</f>
        <v>9.7269175325293708E-2</v>
      </c>
      <c r="U838" s="414">
        <f t="shared" ref="U838" si="2088">U839+U840</f>
        <v>0</v>
      </c>
      <c r="V838" s="552"/>
      <c r="W838" s="414">
        <f>W840</f>
        <v>0</v>
      </c>
      <c r="X838" s="552"/>
      <c r="Y838" s="552"/>
      <c r="Z838" s="552"/>
      <c r="AA838" s="552">
        <f>AA839+AA840</f>
        <v>13624.234359999999</v>
      </c>
      <c r="AB838" s="600">
        <f>AA838/H838</f>
        <v>0.22631092233735425</v>
      </c>
      <c r="AC838" s="552">
        <f>AE838+AG838+AI838+AK838</f>
        <v>63953.9</v>
      </c>
      <c r="AD838" s="600">
        <f>AC838/D838</f>
        <v>0.45659395951819948</v>
      </c>
      <c r="AE838" s="414"/>
      <c r="AF838" s="600"/>
      <c r="AG838" s="552">
        <f>AG840</f>
        <v>3752.5</v>
      </c>
      <c r="AH838" s="600">
        <f>AG838/F838</f>
        <v>4.6984986853657019E-2</v>
      </c>
      <c r="AI838" s="552"/>
      <c r="AJ838" s="552"/>
      <c r="AK838" s="552">
        <f>AK839+AK840</f>
        <v>60201.4</v>
      </c>
      <c r="AL838" s="600">
        <f>AK838/H838</f>
        <v>1</v>
      </c>
      <c r="AM838" s="552"/>
      <c r="AN838" s="552"/>
      <c r="AO838" s="552"/>
      <c r="AP838" s="552"/>
      <c r="AQ838" s="552"/>
      <c r="AR838" s="552"/>
      <c r="AS838" s="552"/>
      <c r="AT838" s="552"/>
      <c r="AU838" s="414">
        <f>AU839+AU840</f>
        <v>-68453.437000000005</v>
      </c>
      <c r="AV838" s="414">
        <f>SUM(AW838:AZ838)</f>
        <v>71613.899999999994</v>
      </c>
      <c r="AW838" s="414">
        <f t="shared" ref="AW838" si="2089">AW839+AW840</f>
        <v>0</v>
      </c>
      <c r="AX838" s="414">
        <f>AX840</f>
        <v>11412.5</v>
      </c>
      <c r="AY838" s="414">
        <f t="shared" ref="AY838" si="2090">AY839+AY840</f>
        <v>0</v>
      </c>
      <c r="AZ838" s="414">
        <f>AZ839+AZ840</f>
        <v>60201.4</v>
      </c>
      <c r="BA838" s="414"/>
      <c r="BB838" s="414"/>
      <c r="BC838" s="414"/>
      <c r="BD838" s="414"/>
      <c r="BE838" s="414"/>
      <c r="BF838" s="414"/>
      <c r="BG838" s="414"/>
      <c r="BH838" s="414"/>
      <c r="BI838" s="414">
        <f>BJ838+BL838+BM838</f>
        <v>18205</v>
      </c>
      <c r="BJ838" s="414"/>
      <c r="BK838" s="414"/>
      <c r="BL838" s="414">
        <f t="shared" ref="BL838" si="2091">BL839+BL840</f>
        <v>0</v>
      </c>
      <c r="BM838" s="414">
        <f>BM839+BM840</f>
        <v>18205</v>
      </c>
      <c r="BN838" s="414">
        <f>BN839+BN840</f>
        <v>0</v>
      </c>
      <c r="BO838" s="414">
        <f>BP838+BR838+BS838</f>
        <v>18205</v>
      </c>
      <c r="BP838" s="414">
        <f t="shared" ref="BP838" si="2092">BP839+BP840</f>
        <v>0</v>
      </c>
      <c r="BQ838" s="414"/>
      <c r="BR838" s="414">
        <f t="shared" ref="BR838" si="2093">BR839+BR840</f>
        <v>0</v>
      </c>
      <c r="BS838" s="414">
        <f>BS839+BS840</f>
        <v>18205</v>
      </c>
      <c r="BT838" s="414"/>
      <c r="BU838" s="414"/>
      <c r="BV838" s="414">
        <f>BW838+BY838+BZ838</f>
        <v>0</v>
      </c>
      <c r="BW838" s="414">
        <f t="shared" ref="BW838" si="2094">BW839+BW840</f>
        <v>0</v>
      </c>
      <c r="BX838" s="414"/>
      <c r="BY838" s="414">
        <f t="shared" ref="BY838" si="2095">BY839+BY840</f>
        <v>0</v>
      </c>
      <c r="BZ838" s="414">
        <f>BZ839+BZ840</f>
        <v>0</v>
      </c>
      <c r="CA838" s="414"/>
      <c r="CB838" s="414"/>
      <c r="CC838" s="414"/>
      <c r="CD838" s="414"/>
      <c r="CE838" s="414">
        <f>CI838</f>
        <v>69501.2</v>
      </c>
      <c r="CF838" s="414"/>
      <c r="CG838" s="414"/>
      <c r="CH838" s="414"/>
      <c r="CI838" s="414">
        <f>CI839+CI840</f>
        <v>69501.2</v>
      </c>
      <c r="CJ838" s="414">
        <v>0</v>
      </c>
      <c r="CK838" s="414">
        <f>CL838+CN838+CO838</f>
        <v>69501.2</v>
      </c>
      <c r="CL838" s="128">
        <f t="shared" ref="CL838" si="2096">CL839+CL840</f>
        <v>0</v>
      </c>
      <c r="CM838" s="414"/>
      <c r="CN838" s="414">
        <f t="shared" ref="CN838" si="2097">CN839+CN840</f>
        <v>0</v>
      </c>
      <c r="CO838" s="414">
        <f>CO839+CO840</f>
        <v>69501.2</v>
      </c>
    </row>
    <row r="839" spans="1:93" s="25" customFormat="1" ht="62.25" customHeight="1" x14ac:dyDescent="0.25">
      <c r="B839" s="466"/>
      <c r="C839" s="529" t="s">
        <v>32</v>
      </c>
      <c r="D839" s="192">
        <f t="shared" ref="D839" si="2098">E839+G839+H839</f>
        <v>40334.9</v>
      </c>
      <c r="E839" s="192">
        <f t="shared" ref="E839:G839" si="2099">E855</f>
        <v>0</v>
      </c>
      <c r="F839" s="192">
        <f>F855</f>
        <v>0</v>
      </c>
      <c r="G839" s="192">
        <f t="shared" si="2099"/>
        <v>0</v>
      </c>
      <c r="H839" s="192">
        <f>H869</f>
        <v>40334.9</v>
      </c>
      <c r="I839" s="192">
        <f>Q839</f>
        <v>9128.2284199999995</v>
      </c>
      <c r="J839" s="599">
        <f>I839/D839</f>
        <v>0.22631092230301797</v>
      </c>
      <c r="K839" s="563"/>
      <c r="L839" s="563"/>
      <c r="M839" s="563"/>
      <c r="N839" s="563"/>
      <c r="O839" s="563"/>
      <c r="P839" s="563"/>
      <c r="Q839" s="570">
        <f>Q869</f>
        <v>9128.2284199999995</v>
      </c>
      <c r="R839" s="599">
        <f>Q839/H839</f>
        <v>0.22631092230301797</v>
      </c>
      <c r="S839" s="670">
        <f t="shared" si="2086"/>
        <v>9128.2284199999995</v>
      </c>
      <c r="T839" s="599">
        <f t="shared" si="2087"/>
        <v>0.22631092230301797</v>
      </c>
      <c r="U839" s="585">
        <f t="shared" ref="U839" si="2100">U855</f>
        <v>0</v>
      </c>
      <c r="V839" s="563"/>
      <c r="W839" s="585">
        <f>W855</f>
        <v>0</v>
      </c>
      <c r="X839" s="563"/>
      <c r="Y839" s="563"/>
      <c r="Z839" s="563"/>
      <c r="AA839" s="585">
        <f>AA869</f>
        <v>9128.2284199999995</v>
      </c>
      <c r="AB839" s="599">
        <f>AA839/H839</f>
        <v>0.22631092230301797</v>
      </c>
      <c r="AC839" s="192">
        <f>AK839</f>
        <v>40334.9</v>
      </c>
      <c r="AD839" s="599">
        <f>AC839/D839</f>
        <v>1</v>
      </c>
      <c r="AE839" s="585"/>
      <c r="AF839" s="580"/>
      <c r="AG839" s="192">
        <f>AG855</f>
        <v>0</v>
      </c>
      <c r="AH839" s="599">
        <v>0</v>
      </c>
      <c r="AI839" s="563"/>
      <c r="AJ839" s="563"/>
      <c r="AK839" s="192">
        <f>AK869</f>
        <v>40334.9</v>
      </c>
      <c r="AL839" s="623">
        <f t="shared" ref="AL839:AL840" si="2101">AK839/H839</f>
        <v>1</v>
      </c>
      <c r="AM839" s="563"/>
      <c r="AN839" s="563"/>
      <c r="AO839" s="563"/>
      <c r="AP839" s="563"/>
      <c r="AQ839" s="563"/>
      <c r="AR839" s="563"/>
      <c r="AS839" s="563"/>
      <c r="AT839" s="563"/>
      <c r="AU839" s="563">
        <f>AZ839-H839</f>
        <v>0</v>
      </c>
      <c r="AV839" s="563">
        <f t="shared" ref="AV839" si="2102">AW839+AY839+AZ839</f>
        <v>40334.9</v>
      </c>
      <c r="AW839" s="487">
        <f t="shared" ref="AW839" si="2103">AW855</f>
        <v>0</v>
      </c>
      <c r="AX839" s="544">
        <f>AX855</f>
        <v>0</v>
      </c>
      <c r="AY839" s="487">
        <f t="shared" ref="AY839" si="2104">AY855</f>
        <v>0</v>
      </c>
      <c r="AZ839" s="487">
        <f>AZ869</f>
        <v>40334.9</v>
      </c>
      <c r="BA839" s="487">
        <f t="shared" ref="BA839" si="2105">BB839+BC839+BD839</f>
        <v>0</v>
      </c>
      <c r="BB839" s="529">
        <f>BB842</f>
        <v>0</v>
      </c>
      <c r="BC839" s="529"/>
      <c r="BD839" s="529">
        <f>BD842</f>
        <v>0</v>
      </c>
      <c r="BE839" s="529">
        <f t="shared" ref="BE839" si="2106">BF839+BG839+BH839</f>
        <v>0</v>
      </c>
      <c r="BF839" s="487">
        <f>BF842</f>
        <v>0</v>
      </c>
      <c r="BG839" s="487">
        <f t="shared" ref="BG839:BH839" si="2107">BG842</f>
        <v>0</v>
      </c>
      <c r="BH839" s="487">
        <f t="shared" si="2107"/>
        <v>0</v>
      </c>
      <c r="BI839" s="494">
        <f t="shared" ref="BI839:BI840" si="2108">BJ839+BL839+BM839</f>
        <v>12197.3</v>
      </c>
      <c r="BJ839" s="544"/>
      <c r="BK839" s="487"/>
      <c r="BL839" s="487">
        <f t="shared" ref="BL839" si="2109">BL855</f>
        <v>0</v>
      </c>
      <c r="BM839" s="544">
        <f>BM869</f>
        <v>12197.3</v>
      </c>
      <c r="BN839" s="487">
        <f>BS839-BM839</f>
        <v>0</v>
      </c>
      <c r="BO839" s="494">
        <f t="shared" ref="BO839:BO840" si="2110">BP839+BR839+BS839</f>
        <v>12197.3</v>
      </c>
      <c r="BP839" s="487">
        <f t="shared" ref="BP839" si="2111">BP855</f>
        <v>0</v>
      </c>
      <c r="BQ839" s="487"/>
      <c r="BR839" s="487">
        <f t="shared" ref="BR839" si="2112">BR855</f>
        <v>0</v>
      </c>
      <c r="BS839" s="487">
        <f>BS869</f>
        <v>12197.3</v>
      </c>
      <c r="BT839" s="487"/>
      <c r="BU839" s="487"/>
      <c r="BV839" s="494">
        <f t="shared" ref="BV839:BV840" si="2113">BW839+BY839+BZ839</f>
        <v>0</v>
      </c>
      <c r="BW839" s="487">
        <f t="shared" ref="BW839:BY839" si="2114">BW855</f>
        <v>0</v>
      </c>
      <c r="BX839" s="487"/>
      <c r="BY839" s="487">
        <f t="shared" si="2114"/>
        <v>0</v>
      </c>
      <c r="BZ839" s="487">
        <f>BZ855</f>
        <v>0</v>
      </c>
      <c r="CA839" s="487"/>
      <c r="CB839" s="487"/>
      <c r="CC839" s="487"/>
      <c r="CD839" s="487"/>
      <c r="CE839" s="487">
        <f>CI839</f>
        <v>29885.5</v>
      </c>
      <c r="CF839" s="487"/>
      <c r="CG839" s="529"/>
      <c r="CH839" s="487"/>
      <c r="CI839" s="550">
        <f>CI869</f>
        <v>29885.5</v>
      </c>
      <c r="CJ839" s="487">
        <v>0</v>
      </c>
      <c r="CK839" s="494">
        <f t="shared" ref="CK839:CK840" si="2115">CL839+CN839+CO839</f>
        <v>29885.5</v>
      </c>
      <c r="CL839" s="487">
        <f t="shared" ref="CL839" si="2116">CL855</f>
        <v>0</v>
      </c>
      <c r="CM839" s="487"/>
      <c r="CN839" s="487">
        <f t="shared" ref="CN839" si="2117">CN855</f>
        <v>0</v>
      </c>
      <c r="CO839" s="487">
        <f>CO869</f>
        <v>29885.5</v>
      </c>
    </row>
    <row r="840" spans="1:93" s="163" customFormat="1" ht="67.5" customHeight="1" x14ac:dyDescent="0.25">
      <c r="B840" s="461"/>
      <c r="C840" s="530" t="s">
        <v>283</v>
      </c>
      <c r="D840" s="182">
        <f>SUM(E840:H840)</f>
        <v>99732.437000000005</v>
      </c>
      <c r="E840" s="182">
        <f>E848+E870</f>
        <v>0</v>
      </c>
      <c r="F840" s="182">
        <f>F849+F863</f>
        <v>79865.937000000005</v>
      </c>
      <c r="G840" s="182">
        <f>G848+G870</f>
        <v>0</v>
      </c>
      <c r="H840" s="182">
        <f>H848+H870</f>
        <v>19866.5</v>
      </c>
      <c r="I840" s="182">
        <f>Q840</f>
        <v>4496.00594</v>
      </c>
      <c r="J840" s="574">
        <f>I840/D840</f>
        <v>4.5080678616125663E-2</v>
      </c>
      <c r="K840" s="564"/>
      <c r="L840" s="564"/>
      <c r="M840" s="564"/>
      <c r="N840" s="564"/>
      <c r="O840" s="564"/>
      <c r="P840" s="564"/>
      <c r="Q840" s="569">
        <f>Q848+Q870</f>
        <v>4496.00594</v>
      </c>
      <c r="R840" s="574">
        <f>Q840/H840</f>
        <v>0.22631092240706718</v>
      </c>
      <c r="S840" s="669">
        <f t="shared" si="2086"/>
        <v>4496.00594</v>
      </c>
      <c r="T840" s="574">
        <f t="shared" si="2087"/>
        <v>4.5080678616125663E-2</v>
      </c>
      <c r="U840" s="586">
        <f>U848+U870</f>
        <v>0</v>
      </c>
      <c r="V840" s="564"/>
      <c r="W840" s="586">
        <f>W849+W863</f>
        <v>0</v>
      </c>
      <c r="X840" s="564"/>
      <c r="Y840" s="564"/>
      <c r="Z840" s="564"/>
      <c r="AA840" s="586">
        <f>AA848+AA870</f>
        <v>4496.00594</v>
      </c>
      <c r="AB840" s="574">
        <f t="shared" ref="AB840" si="2118">AA840/H840</f>
        <v>0.22631092240706718</v>
      </c>
      <c r="AC840" s="182">
        <f>AK840</f>
        <v>19866.5</v>
      </c>
      <c r="AD840" s="574">
        <f>AC840/D840</f>
        <v>0.19919798009147213</v>
      </c>
      <c r="AE840" s="586"/>
      <c r="AF840" s="580"/>
      <c r="AG840" s="182">
        <f>AG849+AG863</f>
        <v>3752.5</v>
      </c>
      <c r="AH840" s="574">
        <f t="shared" ref="AH840:AH845" si="2119">AG840/F840</f>
        <v>4.6984986853657019E-2</v>
      </c>
      <c r="AI840" s="564"/>
      <c r="AJ840" s="564"/>
      <c r="AK840" s="182">
        <f>AK848+AK870</f>
        <v>19866.5</v>
      </c>
      <c r="AL840" s="623">
        <f t="shared" si="2101"/>
        <v>1</v>
      </c>
      <c r="AM840" s="564"/>
      <c r="AN840" s="564"/>
      <c r="AO840" s="564"/>
      <c r="AP840" s="564"/>
      <c r="AQ840" s="564"/>
      <c r="AR840" s="564"/>
      <c r="AS840" s="564"/>
      <c r="AT840" s="564"/>
      <c r="AU840" s="564">
        <f>AU848+AU870</f>
        <v>-68453.437000000005</v>
      </c>
      <c r="AV840" s="564">
        <f>SUM(AW840:AZ840)</f>
        <v>31279</v>
      </c>
      <c r="AW840" s="486">
        <f>AW848+AW870</f>
        <v>0</v>
      </c>
      <c r="AX840" s="545">
        <f>AX849+AX863</f>
        <v>11412.5</v>
      </c>
      <c r="AY840" s="486">
        <f t="shared" ref="AY840:BH840" si="2120">AY848+AY870</f>
        <v>0</v>
      </c>
      <c r="AZ840" s="486">
        <f t="shared" si="2120"/>
        <v>19866.5</v>
      </c>
      <c r="BA840" s="437">
        <f t="shared" si="2120"/>
        <v>0</v>
      </c>
      <c r="BB840" s="530">
        <f t="shared" si="2120"/>
        <v>0</v>
      </c>
      <c r="BC840" s="530">
        <f t="shared" si="2120"/>
        <v>0</v>
      </c>
      <c r="BD840" s="530">
        <f t="shared" si="2120"/>
        <v>0</v>
      </c>
      <c r="BE840" s="530" t="e">
        <f t="shared" si="2120"/>
        <v>#REF!</v>
      </c>
      <c r="BF840" s="437" t="e">
        <f t="shared" si="2120"/>
        <v>#REF!</v>
      </c>
      <c r="BG840" s="437">
        <f t="shared" si="2120"/>
        <v>0</v>
      </c>
      <c r="BH840" s="437">
        <f t="shared" si="2120"/>
        <v>0</v>
      </c>
      <c r="BI840" s="495">
        <f t="shared" si="2108"/>
        <v>6007.7</v>
      </c>
      <c r="BJ840" s="545"/>
      <c r="BK840" s="486"/>
      <c r="BL840" s="486">
        <f t="shared" ref="BL840" si="2121">BL845+BL856</f>
        <v>0</v>
      </c>
      <c r="BM840" s="545">
        <f>BM848+BM870</f>
        <v>6007.7</v>
      </c>
      <c r="BN840" s="486">
        <f>BN848+BN870</f>
        <v>0</v>
      </c>
      <c r="BO840" s="495">
        <f t="shared" si="2110"/>
        <v>6007.7</v>
      </c>
      <c r="BP840" s="486">
        <f t="shared" ref="BP840" si="2122">BP845+BP856</f>
        <v>0</v>
      </c>
      <c r="BQ840" s="486"/>
      <c r="BR840" s="486">
        <f t="shared" ref="BR840" si="2123">BR845+BR856</f>
        <v>0</v>
      </c>
      <c r="BS840" s="486">
        <f>BS848+BS870</f>
        <v>6007.7</v>
      </c>
      <c r="BT840" s="441"/>
      <c r="BU840" s="441"/>
      <c r="BV840" s="495">
        <f t="shared" si="2113"/>
        <v>0</v>
      </c>
      <c r="BW840" s="437">
        <f t="shared" ref="BW840:BY840" si="2124">BW845+BW856</f>
        <v>0</v>
      </c>
      <c r="BX840" s="437"/>
      <c r="BY840" s="437">
        <f t="shared" si="2124"/>
        <v>0</v>
      </c>
      <c r="BZ840" s="437">
        <f>BZ845+BZ856</f>
        <v>0</v>
      </c>
      <c r="CA840" s="441"/>
      <c r="CB840" s="441"/>
      <c r="CC840" s="441"/>
      <c r="CD840" s="441"/>
      <c r="CE840" s="441">
        <f>CI840</f>
        <v>39615.699999999997</v>
      </c>
      <c r="CF840" s="441"/>
      <c r="CG840" s="537"/>
      <c r="CH840" s="441"/>
      <c r="CI840" s="549">
        <f>CI848+CI870</f>
        <v>39615.699999999997</v>
      </c>
      <c r="CJ840" s="486">
        <f>CJ848+CJ870</f>
        <v>0</v>
      </c>
      <c r="CK840" s="495">
        <f t="shared" si="2115"/>
        <v>39615.699999999997</v>
      </c>
      <c r="CL840" s="486">
        <f t="shared" ref="CL840" si="2125">CL845+CL856</f>
        <v>0</v>
      </c>
      <c r="CM840" s="486"/>
      <c r="CN840" s="486">
        <f t="shared" ref="CN840" si="2126">CN845+CN856</f>
        <v>0</v>
      </c>
      <c r="CO840" s="486">
        <f>CO848+CO870</f>
        <v>39615.699999999997</v>
      </c>
    </row>
    <row r="841" spans="1:93" s="415" customFormat="1" ht="201" hidden="1" customHeight="1" x14ac:dyDescent="0.25">
      <c r="B841" s="458">
        <v>1</v>
      </c>
      <c r="C841" s="463" t="s">
        <v>375</v>
      </c>
      <c r="D841" s="416">
        <f>E841+F841</f>
        <v>11412.5</v>
      </c>
      <c r="E841" s="409">
        <f>E845</f>
        <v>0</v>
      </c>
      <c r="F841" s="409">
        <f>F845</f>
        <v>11412.5</v>
      </c>
      <c r="G841" s="413"/>
      <c r="H841" s="413"/>
      <c r="I841" s="413"/>
      <c r="J841" s="412"/>
      <c r="K841" s="412"/>
      <c r="L841" s="412"/>
      <c r="M841" s="412"/>
      <c r="N841" s="412"/>
      <c r="O841" s="412"/>
      <c r="P841" s="412"/>
      <c r="Q841" s="412"/>
      <c r="R841" s="588"/>
      <c r="S841" s="412">
        <f t="shared" si="2086"/>
        <v>0</v>
      </c>
      <c r="T841" s="588">
        <f t="shared" si="2087"/>
        <v>0</v>
      </c>
      <c r="U841" s="408">
        <f>U845</f>
        <v>0</v>
      </c>
      <c r="V841" s="412"/>
      <c r="W841" s="408">
        <f>W845</f>
        <v>0</v>
      </c>
      <c r="X841" s="412"/>
      <c r="Y841" s="412"/>
      <c r="Z841" s="412"/>
      <c r="AA841" s="412"/>
      <c r="AB841" s="412"/>
      <c r="AC841" s="45"/>
      <c r="AD841" s="412"/>
      <c r="AE841" s="408">
        <f>AE845</f>
        <v>0</v>
      </c>
      <c r="AF841" s="580" t="e">
        <f t="shared" ref="AF841:AF845" si="2127">AE841/E841</f>
        <v>#DIV/0!</v>
      </c>
      <c r="AG841" s="408">
        <f>AG845</f>
        <v>3752.5</v>
      </c>
      <c r="AH841" s="600">
        <f t="shared" si="2119"/>
        <v>0.32880613362541072</v>
      </c>
      <c r="AI841" s="412"/>
      <c r="AJ841" s="412"/>
      <c r="AK841" s="412"/>
      <c r="AL841" s="45"/>
      <c r="AM841" s="412"/>
      <c r="AN841" s="412"/>
      <c r="AO841" s="412"/>
      <c r="AP841" s="412"/>
      <c r="AQ841" s="412"/>
      <c r="AR841" s="412"/>
      <c r="AS841" s="412"/>
      <c r="AT841" s="412"/>
      <c r="AU841" s="417">
        <f>AV841</f>
        <v>0</v>
      </c>
      <c r="AV841" s="564">
        <f>AW841+AX841</f>
        <v>0</v>
      </c>
      <c r="AW841" s="408">
        <f>AW845</f>
        <v>0</v>
      </c>
      <c r="AX841" s="408">
        <f>AX845</f>
        <v>0</v>
      </c>
      <c r="AY841" s="412"/>
      <c r="AZ841" s="412"/>
      <c r="BA841" s="408">
        <f t="shared" si="2077"/>
        <v>79865.937000000005</v>
      </c>
      <c r="BB841" s="408">
        <f>BB849</f>
        <v>79865.937000000005</v>
      </c>
      <c r="BC841" s="412"/>
      <c r="BD841" s="412"/>
      <c r="BE841" s="408">
        <f t="shared" si="2078"/>
        <v>79865.937000000005</v>
      </c>
      <c r="BF841" s="408">
        <f>BF849</f>
        <v>79865.937000000005</v>
      </c>
      <c r="BG841" s="408">
        <f>G841</f>
        <v>0</v>
      </c>
      <c r="BH841" s="418">
        <f>H841</f>
        <v>0</v>
      </c>
      <c r="BI841" s="499">
        <f>BJ841</f>
        <v>0</v>
      </c>
      <c r="BJ841" s="408">
        <f>BJ845</f>
        <v>0</v>
      </c>
      <c r="BK841" s="408"/>
      <c r="BL841" s="412"/>
      <c r="BM841" s="412"/>
      <c r="BN841" s="417">
        <f t="shared" si="2079"/>
        <v>0</v>
      </c>
      <c r="BO841" s="499">
        <f>BP841</f>
        <v>0</v>
      </c>
      <c r="BP841" s="125">
        <f>BP845</f>
        <v>0</v>
      </c>
      <c r="BQ841" s="408"/>
      <c r="BR841" s="412"/>
      <c r="BS841" s="412"/>
      <c r="BT841" s="412">
        <f t="shared" si="2080"/>
        <v>0</v>
      </c>
      <c r="BU841" s="412">
        <f t="shared" si="2081"/>
        <v>0</v>
      </c>
      <c r="BV841" s="499">
        <f>BW841</f>
        <v>0</v>
      </c>
      <c r="BW841" s="408">
        <f>BW845</f>
        <v>0</v>
      </c>
      <c r="BX841" s="408"/>
      <c r="BY841" s="412"/>
      <c r="BZ841" s="412"/>
      <c r="CA841" s="417">
        <f t="shared" ref="CA841:CA842" si="2128">CB841+CC841+CD841</f>
        <v>0</v>
      </c>
      <c r="CB841" s="408"/>
      <c r="CC841" s="412"/>
      <c r="CD841" s="412"/>
      <c r="CE841" s="417">
        <f t="shared" ref="CE841:CE842" si="2129">CF841+CH841+CI841</f>
        <v>0</v>
      </c>
      <c r="CF841" s="408">
        <f t="shared" ref="CF841:CF842" si="2130">BW841</f>
        <v>0</v>
      </c>
      <c r="CG841" s="408"/>
      <c r="CH841" s="412">
        <f t="shared" ref="CH841:CH842" si="2131">BY841</f>
        <v>0</v>
      </c>
      <c r="CI841" s="412">
        <f t="shared" ref="CI841:CI842" si="2132">BZ841</f>
        <v>0</v>
      </c>
      <c r="CJ841" s="417"/>
      <c r="CK841" s="499">
        <f>CL841</f>
        <v>0</v>
      </c>
      <c r="CL841" s="408">
        <f>CL845</f>
        <v>0</v>
      </c>
      <c r="CM841" s="408"/>
      <c r="CN841" s="412"/>
      <c r="CO841" s="412"/>
    </row>
    <row r="842" spans="1:93" s="39" customFormat="1" ht="75" hidden="1" customHeight="1" x14ac:dyDescent="0.25">
      <c r="B842" s="168"/>
      <c r="C842" s="133" t="s">
        <v>150</v>
      </c>
      <c r="D842" s="249"/>
      <c r="E842" s="189"/>
      <c r="F842" s="189"/>
      <c r="G842" s="189"/>
      <c r="H842" s="189"/>
      <c r="I842" s="189"/>
      <c r="J842" s="37"/>
      <c r="K842" s="37"/>
      <c r="L842" s="37"/>
      <c r="M842" s="37"/>
      <c r="N842" s="37"/>
      <c r="O842" s="37"/>
      <c r="P842" s="37"/>
      <c r="Q842" s="37"/>
      <c r="R842" s="590"/>
      <c r="S842" s="37">
        <f t="shared" si="2086"/>
        <v>0</v>
      </c>
      <c r="T842" s="590" t="e">
        <f t="shared" si="2087"/>
        <v>#DIV/0!</v>
      </c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580" t="e">
        <f t="shared" si="2127"/>
        <v>#DIV/0!</v>
      </c>
      <c r="AG842" s="37"/>
      <c r="AH842" s="600" t="e">
        <f t="shared" si="2119"/>
        <v>#DIV/0!</v>
      </c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120">
        <f>AV842</f>
        <v>0</v>
      </c>
      <c r="AV842" s="33"/>
      <c r="AW842" s="37"/>
      <c r="AX842" s="37"/>
      <c r="AY842" s="37"/>
      <c r="AZ842" s="37"/>
      <c r="BA842" s="102">
        <f t="shared" si="2077"/>
        <v>0</v>
      </c>
      <c r="BB842" s="37"/>
      <c r="BC842" s="37"/>
      <c r="BD842" s="37"/>
      <c r="BE842" s="102">
        <f t="shared" si="2078"/>
        <v>0</v>
      </c>
      <c r="BF842" s="102">
        <f>E842</f>
        <v>0</v>
      </c>
      <c r="BG842" s="102">
        <f>G842</f>
        <v>0</v>
      </c>
      <c r="BH842" s="102">
        <f>H842</f>
        <v>0</v>
      </c>
      <c r="BI842" s="33"/>
      <c r="BJ842" s="37"/>
      <c r="BK842" s="37"/>
      <c r="BL842" s="37"/>
      <c r="BM842" s="37"/>
      <c r="BN842" s="33">
        <f t="shared" si="2079"/>
        <v>0</v>
      </c>
      <c r="BO842" s="33"/>
      <c r="BP842" s="37"/>
      <c r="BQ842" s="37"/>
      <c r="BR842" s="37"/>
      <c r="BS842" s="37"/>
      <c r="BT842" s="37">
        <f t="shared" si="2080"/>
        <v>0</v>
      </c>
      <c r="BU842" s="37">
        <f t="shared" si="2081"/>
        <v>0</v>
      </c>
      <c r="BV842" s="33"/>
      <c r="BW842" s="37"/>
      <c r="BX842" s="37"/>
      <c r="BY842" s="37"/>
      <c r="BZ842" s="37"/>
      <c r="CA842" s="33">
        <f t="shared" si="2128"/>
        <v>0</v>
      </c>
      <c r="CB842" s="37"/>
      <c r="CC842" s="37"/>
      <c r="CD842" s="37"/>
      <c r="CE842" s="33">
        <f t="shared" si="2129"/>
        <v>0</v>
      </c>
      <c r="CF842" s="37">
        <f t="shared" si="2130"/>
        <v>0</v>
      </c>
      <c r="CG842" s="37"/>
      <c r="CH842" s="37">
        <f t="shared" si="2131"/>
        <v>0</v>
      </c>
      <c r="CI842" s="37">
        <f t="shared" si="2132"/>
        <v>0</v>
      </c>
      <c r="CJ842" s="33"/>
      <c r="CK842" s="33"/>
      <c r="CL842" s="37"/>
      <c r="CM842" s="37"/>
      <c r="CN842" s="37"/>
      <c r="CO842" s="37"/>
    </row>
    <row r="843" spans="1:93" s="39" customFormat="1" ht="132.75" hidden="1" customHeight="1" x14ac:dyDescent="0.25">
      <c r="B843" s="168">
        <v>1</v>
      </c>
      <c r="C843" s="133" t="s">
        <v>315</v>
      </c>
      <c r="D843" s="249"/>
      <c r="E843" s="189"/>
      <c r="F843" s="189"/>
      <c r="G843" s="189"/>
      <c r="H843" s="189"/>
      <c r="I843" s="189"/>
      <c r="J843" s="37"/>
      <c r="K843" s="37"/>
      <c r="L843" s="37"/>
      <c r="M843" s="37"/>
      <c r="N843" s="37"/>
      <c r="O843" s="37"/>
      <c r="P843" s="37"/>
      <c r="Q843" s="37"/>
      <c r="R843" s="590"/>
      <c r="S843" s="37">
        <f t="shared" si="2086"/>
        <v>0</v>
      </c>
      <c r="T843" s="590" t="e">
        <f t="shared" si="2087"/>
        <v>#DIV/0!</v>
      </c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580" t="e">
        <f t="shared" si="2127"/>
        <v>#DIV/0!</v>
      </c>
      <c r="AG843" s="37"/>
      <c r="AH843" s="600" t="e">
        <f t="shared" si="2119"/>
        <v>#DIV/0!</v>
      </c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120"/>
      <c r="AV843" s="33"/>
      <c r="AW843" s="37"/>
      <c r="AX843" s="37"/>
      <c r="AY843" s="37"/>
      <c r="AZ843" s="37"/>
      <c r="BA843" s="102"/>
      <c r="BB843" s="37"/>
      <c r="BC843" s="37"/>
      <c r="BD843" s="37"/>
      <c r="BE843" s="102"/>
      <c r="BF843" s="102"/>
      <c r="BG843" s="102"/>
      <c r="BH843" s="102"/>
      <c r="BI843" s="33"/>
      <c r="BJ843" s="37"/>
      <c r="BK843" s="37"/>
      <c r="BL843" s="37"/>
      <c r="BM843" s="37"/>
      <c r="BN843" s="33"/>
      <c r="BO843" s="33"/>
      <c r="BP843" s="37"/>
      <c r="BQ843" s="37"/>
      <c r="BR843" s="37"/>
      <c r="BS843" s="37"/>
      <c r="BT843" s="37"/>
      <c r="BU843" s="37"/>
      <c r="BV843" s="33"/>
      <c r="BW843" s="37"/>
      <c r="BX843" s="37"/>
      <c r="BY843" s="37"/>
      <c r="BZ843" s="37"/>
      <c r="CA843" s="33"/>
      <c r="CB843" s="37"/>
      <c r="CC843" s="37"/>
      <c r="CD843" s="37"/>
      <c r="CE843" s="33"/>
      <c r="CF843" s="37"/>
      <c r="CG843" s="37"/>
      <c r="CH843" s="37"/>
      <c r="CI843" s="37"/>
      <c r="CJ843" s="33"/>
      <c r="CK843" s="33"/>
      <c r="CL843" s="37"/>
      <c r="CM843" s="37"/>
      <c r="CN843" s="37"/>
      <c r="CO843" s="37"/>
    </row>
    <row r="844" spans="1:93" s="39" customFormat="1" ht="133.5" hidden="1" customHeight="1" x14ac:dyDescent="0.25">
      <c r="B844" s="168">
        <v>2</v>
      </c>
      <c r="C844" s="133" t="s">
        <v>314</v>
      </c>
      <c r="D844" s="249"/>
      <c r="E844" s="189"/>
      <c r="F844" s="189"/>
      <c r="G844" s="189"/>
      <c r="H844" s="189"/>
      <c r="I844" s="189"/>
      <c r="J844" s="37"/>
      <c r="K844" s="37"/>
      <c r="L844" s="37"/>
      <c r="M844" s="37"/>
      <c r="N844" s="37"/>
      <c r="O844" s="37"/>
      <c r="P844" s="37"/>
      <c r="Q844" s="37"/>
      <c r="R844" s="590"/>
      <c r="S844" s="37">
        <f t="shared" si="2086"/>
        <v>0</v>
      </c>
      <c r="T844" s="590" t="e">
        <f t="shared" si="2087"/>
        <v>#DIV/0!</v>
      </c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580" t="e">
        <f t="shared" si="2127"/>
        <v>#DIV/0!</v>
      </c>
      <c r="AG844" s="37"/>
      <c r="AH844" s="600" t="e">
        <f t="shared" si="2119"/>
        <v>#DIV/0!</v>
      </c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120"/>
      <c r="AV844" s="33"/>
      <c r="AW844" s="37"/>
      <c r="AX844" s="37"/>
      <c r="AY844" s="37"/>
      <c r="AZ844" s="37"/>
      <c r="BA844" s="102"/>
      <c r="BB844" s="37"/>
      <c r="BC844" s="37"/>
      <c r="BD844" s="37"/>
      <c r="BE844" s="102"/>
      <c r="BF844" s="102"/>
      <c r="BG844" s="102"/>
      <c r="BH844" s="102"/>
      <c r="BI844" s="33"/>
      <c r="BJ844" s="37"/>
      <c r="BK844" s="37"/>
      <c r="BL844" s="37"/>
      <c r="BM844" s="37"/>
      <c r="BN844" s="33"/>
      <c r="BO844" s="33"/>
      <c r="BP844" s="37"/>
      <c r="BQ844" s="37"/>
      <c r="BR844" s="37"/>
      <c r="BS844" s="37"/>
      <c r="BT844" s="37"/>
      <c r="BU844" s="37"/>
      <c r="BV844" s="33"/>
      <c r="BW844" s="37"/>
      <c r="BX844" s="37"/>
      <c r="BY844" s="37"/>
      <c r="BZ844" s="37"/>
      <c r="CA844" s="33"/>
      <c r="CB844" s="37"/>
      <c r="CC844" s="37"/>
      <c r="CD844" s="37"/>
      <c r="CE844" s="33"/>
      <c r="CF844" s="37"/>
      <c r="CG844" s="37"/>
      <c r="CH844" s="37"/>
      <c r="CI844" s="37"/>
      <c r="CJ844" s="33"/>
      <c r="CK844" s="33"/>
      <c r="CL844" s="37"/>
      <c r="CM844" s="37"/>
      <c r="CN844" s="37"/>
      <c r="CO844" s="37"/>
    </row>
    <row r="845" spans="1:93" s="163" customFormat="1" ht="67.5" hidden="1" customHeight="1" x14ac:dyDescent="0.25">
      <c r="B845" s="461"/>
      <c r="C845" s="530" t="s">
        <v>283</v>
      </c>
      <c r="D845" s="182">
        <f>E845+F845</f>
        <v>11412.5</v>
      </c>
      <c r="E845" s="182">
        <f>E849</f>
        <v>0</v>
      </c>
      <c r="F845" s="182">
        <f>F849</f>
        <v>11412.5</v>
      </c>
      <c r="G845" s="182">
        <f t="shared" ref="G845:H845" si="2133">G850</f>
        <v>0</v>
      </c>
      <c r="H845" s="182">
        <f t="shared" si="2133"/>
        <v>0</v>
      </c>
      <c r="I845" s="182"/>
      <c r="J845" s="564"/>
      <c r="K845" s="564"/>
      <c r="L845" s="564"/>
      <c r="M845" s="564"/>
      <c r="N845" s="564"/>
      <c r="O845" s="564"/>
      <c r="P845" s="564"/>
      <c r="Q845" s="564"/>
      <c r="R845" s="574"/>
      <c r="S845" s="669">
        <f t="shared" si="2086"/>
        <v>0</v>
      </c>
      <c r="T845" s="574">
        <f t="shared" si="2087"/>
        <v>0</v>
      </c>
      <c r="U845" s="586">
        <f>U849</f>
        <v>0</v>
      </c>
      <c r="V845" s="564"/>
      <c r="W845" s="586">
        <f>W849</f>
        <v>0</v>
      </c>
      <c r="X845" s="564"/>
      <c r="Y845" s="564"/>
      <c r="Z845" s="564"/>
      <c r="AA845" s="564"/>
      <c r="AB845" s="564"/>
      <c r="AC845" s="586"/>
      <c r="AD845" s="564"/>
      <c r="AE845" s="586">
        <f>AE849</f>
        <v>0</v>
      </c>
      <c r="AF845" s="580" t="e">
        <f t="shared" si="2127"/>
        <v>#DIV/0!</v>
      </c>
      <c r="AG845" s="662">
        <f>AG849</f>
        <v>3752.5</v>
      </c>
      <c r="AH845" s="600">
        <f t="shared" si="2119"/>
        <v>0.32880613362541072</v>
      </c>
      <c r="AI845" s="564"/>
      <c r="AJ845" s="564"/>
      <c r="AK845" s="564"/>
      <c r="AL845" s="586"/>
      <c r="AM845" s="564"/>
      <c r="AN845" s="564"/>
      <c r="AO845" s="564"/>
      <c r="AP845" s="564"/>
      <c r="AQ845" s="564"/>
      <c r="AR845" s="564"/>
      <c r="AS845" s="564"/>
      <c r="AT845" s="564"/>
      <c r="AU845" s="562"/>
      <c r="AV845" s="564">
        <f>AW845+AX845</f>
        <v>0</v>
      </c>
      <c r="AW845" s="486">
        <f>AW849</f>
        <v>0</v>
      </c>
      <c r="AX845" s="486">
        <f>AX849</f>
        <v>0</v>
      </c>
      <c r="AY845" s="486">
        <f t="shared" ref="AY845:AZ845" si="2134">AY850</f>
        <v>0</v>
      </c>
      <c r="AZ845" s="486">
        <f t="shared" si="2134"/>
        <v>0</v>
      </c>
      <c r="BA845" s="437">
        <f t="shared" ref="BA845" si="2135">BB845+BC845+BD845</f>
        <v>0</v>
      </c>
      <c r="BB845" s="530">
        <f>BB850</f>
        <v>0</v>
      </c>
      <c r="BC845" s="537"/>
      <c r="BD845" s="530">
        <f>BD850</f>
        <v>0</v>
      </c>
      <c r="BE845" s="530">
        <f t="shared" ref="BE845" si="2136">BF845+BG845+BH845</f>
        <v>0</v>
      </c>
      <c r="BF845" s="437">
        <f>BF850</f>
        <v>0</v>
      </c>
      <c r="BG845" s="437">
        <f t="shared" ref="BG845:BH845" si="2137">BG850</f>
        <v>0</v>
      </c>
      <c r="BH845" s="437">
        <f t="shared" si="2137"/>
        <v>0</v>
      </c>
      <c r="BI845" s="495">
        <f t="shared" ref="BI845" si="2138">BJ845+BL845+BM845</f>
        <v>0</v>
      </c>
      <c r="BJ845" s="486">
        <f>BJ849</f>
        <v>0</v>
      </c>
      <c r="BK845" s="486"/>
      <c r="BL845" s="486">
        <f t="shared" ref="BL845:BM845" si="2139">BL850</f>
        <v>0</v>
      </c>
      <c r="BM845" s="486">
        <f t="shared" si="2139"/>
        <v>0</v>
      </c>
      <c r="BN845" s="441"/>
      <c r="BO845" s="495">
        <f t="shared" ref="BO845" si="2140">BP845+BR845+BS845</f>
        <v>0</v>
      </c>
      <c r="BP845" s="486">
        <f>BP849</f>
        <v>0</v>
      </c>
      <c r="BQ845" s="486"/>
      <c r="BR845" s="486">
        <f t="shared" ref="BR845:BS845" si="2141">BR850</f>
        <v>0</v>
      </c>
      <c r="BS845" s="486">
        <f t="shared" si="2141"/>
        <v>0</v>
      </c>
      <c r="BT845" s="441"/>
      <c r="BU845" s="441"/>
      <c r="BV845" s="495">
        <f t="shared" ref="BV845" si="2142">BW845+BY845+BZ845</f>
        <v>0</v>
      </c>
      <c r="BW845" s="437">
        <f>BW849</f>
        <v>0</v>
      </c>
      <c r="BX845" s="437"/>
      <c r="BY845" s="437">
        <f t="shared" ref="BY845:BZ845" si="2143">BY850</f>
        <v>0</v>
      </c>
      <c r="BZ845" s="437">
        <f t="shared" si="2143"/>
        <v>0</v>
      </c>
      <c r="CA845" s="441"/>
      <c r="CB845" s="441"/>
      <c r="CC845" s="441"/>
      <c r="CD845" s="441"/>
      <c r="CE845" s="441"/>
      <c r="CF845" s="441"/>
      <c r="CG845" s="537"/>
      <c r="CH845" s="441"/>
      <c r="CI845" s="441"/>
      <c r="CJ845" s="489"/>
      <c r="CK845" s="495">
        <f t="shared" ref="CK845" si="2144">CL845+CN845+CO845</f>
        <v>0</v>
      </c>
      <c r="CL845" s="486">
        <f>CL849</f>
        <v>0</v>
      </c>
      <c r="CM845" s="486"/>
      <c r="CN845" s="486">
        <f t="shared" ref="CN845:CO845" si="2145">CN850</f>
        <v>0</v>
      </c>
      <c r="CO845" s="486">
        <f t="shared" si="2145"/>
        <v>0</v>
      </c>
    </row>
    <row r="846" spans="1:93" s="471" customFormat="1" ht="248.25" customHeight="1" x14ac:dyDescent="0.25">
      <c r="B846" s="474">
        <v>1</v>
      </c>
      <c r="C846" s="472" t="s">
        <v>411</v>
      </c>
      <c r="D846" s="455">
        <f>F846</f>
        <v>79865.937000000005</v>
      </c>
      <c r="E846" s="455"/>
      <c r="F846" s="455">
        <f>F848</f>
        <v>79865.937000000005</v>
      </c>
      <c r="G846" s="455"/>
      <c r="H846" s="455"/>
      <c r="I846" s="455"/>
      <c r="J846" s="469"/>
      <c r="K846" s="469"/>
      <c r="L846" s="469"/>
      <c r="M846" s="469"/>
      <c r="N846" s="469"/>
      <c r="O846" s="469"/>
      <c r="P846" s="469"/>
      <c r="Q846" s="469"/>
      <c r="R846" s="598"/>
      <c r="S846" s="469">
        <f t="shared" si="2086"/>
        <v>0</v>
      </c>
      <c r="T846" s="598">
        <f t="shared" si="2087"/>
        <v>0</v>
      </c>
      <c r="U846" s="469"/>
      <c r="V846" s="469"/>
      <c r="W846" s="469">
        <f>W848</f>
        <v>0</v>
      </c>
      <c r="X846" s="469"/>
      <c r="Y846" s="469"/>
      <c r="Z846" s="469"/>
      <c r="AA846" s="469"/>
      <c r="AB846" s="469"/>
      <c r="AC846" s="455">
        <f>AC848</f>
        <v>3752.5</v>
      </c>
      <c r="AD846" s="598">
        <f>AC846/D846</f>
        <v>4.6984986853657019E-2</v>
      </c>
      <c r="AE846" s="469"/>
      <c r="AF846" s="575"/>
      <c r="AG846" s="455">
        <f>AG848</f>
        <v>3752.5</v>
      </c>
      <c r="AH846" s="598">
        <f>AG846/D846</f>
        <v>4.6984986853657019E-2</v>
      </c>
      <c r="AI846" s="469"/>
      <c r="AJ846" s="469"/>
      <c r="AK846" s="469"/>
      <c r="AL846" s="469"/>
      <c r="AM846" s="469"/>
      <c r="AN846" s="469"/>
      <c r="AO846" s="469"/>
      <c r="AP846" s="469"/>
      <c r="AQ846" s="469"/>
      <c r="AR846" s="469"/>
      <c r="AS846" s="469"/>
      <c r="AT846" s="469"/>
      <c r="AU846" s="469">
        <f>AX846-F846</f>
        <v>-68453.437000000005</v>
      </c>
      <c r="AV846" s="469">
        <f>AX846</f>
        <v>11412.5</v>
      </c>
      <c r="AW846" s="473"/>
      <c r="AX846" s="469">
        <f>AX848</f>
        <v>11412.5</v>
      </c>
      <c r="AY846" s="473"/>
      <c r="AZ846" s="473"/>
      <c r="BA846" s="473"/>
      <c r="BB846" s="473"/>
      <c r="BC846" s="473"/>
      <c r="BD846" s="473"/>
      <c r="BE846" s="473"/>
      <c r="BF846" s="473"/>
      <c r="BG846" s="473"/>
      <c r="BH846" s="473"/>
      <c r="BI846" s="473"/>
      <c r="BJ846" s="473"/>
      <c r="BK846" s="473"/>
      <c r="BL846" s="473"/>
      <c r="BM846" s="473"/>
      <c r="BN846" s="473"/>
      <c r="BO846" s="473"/>
      <c r="BP846" s="473"/>
      <c r="BQ846" s="473"/>
      <c r="BR846" s="473"/>
      <c r="BS846" s="473"/>
      <c r="BT846" s="473"/>
      <c r="BU846" s="473"/>
      <c r="BV846" s="473"/>
      <c r="BW846" s="473"/>
      <c r="BX846" s="473"/>
      <c r="BY846" s="473"/>
      <c r="BZ846" s="473"/>
      <c r="CA846" s="473"/>
      <c r="CB846" s="473"/>
      <c r="CC846" s="473"/>
      <c r="CD846" s="473"/>
      <c r="CE846" s="473"/>
      <c r="CF846" s="473"/>
      <c r="CG846" s="473"/>
      <c r="CH846" s="473"/>
      <c r="CI846" s="473"/>
      <c r="CJ846" s="473"/>
      <c r="CK846" s="473"/>
      <c r="CL846" s="469"/>
      <c r="CM846" s="469"/>
      <c r="CN846" s="469"/>
      <c r="CO846" s="469"/>
    </row>
    <row r="847" spans="1:93" s="163" customFormat="1" ht="62.25" hidden="1" customHeight="1" x14ac:dyDescent="0.25">
      <c r="B847" s="461"/>
      <c r="C847" s="529" t="s">
        <v>32</v>
      </c>
      <c r="D847" s="192">
        <f t="shared" ref="D847" si="2146">E847+G847+H847</f>
        <v>0</v>
      </c>
      <c r="E847" s="192">
        <f t="shared" ref="E847" si="2147">E868</f>
        <v>0</v>
      </c>
      <c r="F847" s="192">
        <f>F868</f>
        <v>0</v>
      </c>
      <c r="G847" s="192">
        <f t="shared" ref="G847" si="2148">G868</f>
        <v>0</v>
      </c>
      <c r="H847" s="192">
        <v>0</v>
      </c>
      <c r="I847" s="192"/>
      <c r="J847" s="563"/>
      <c r="K847" s="563"/>
      <c r="L847" s="563"/>
      <c r="M847" s="563"/>
      <c r="N847" s="563"/>
      <c r="O847" s="563"/>
      <c r="P847" s="563"/>
      <c r="Q847" s="563"/>
      <c r="R847" s="563"/>
      <c r="S847" s="563"/>
      <c r="T847" s="563"/>
      <c r="U847" s="585">
        <f t="shared" ref="U847" si="2149">U868</f>
        <v>0</v>
      </c>
      <c r="V847" s="563"/>
      <c r="W847" s="585">
        <f>W868</f>
        <v>0</v>
      </c>
      <c r="X847" s="563"/>
      <c r="Y847" s="563"/>
      <c r="Z847" s="563"/>
      <c r="AA847" s="563"/>
      <c r="AB847" s="563"/>
      <c r="AC847" s="585"/>
      <c r="AD847" s="563"/>
      <c r="AE847" s="585"/>
      <c r="AF847" s="563"/>
      <c r="AG847" s="188"/>
      <c r="AH847" s="563"/>
      <c r="AI847" s="563"/>
      <c r="AJ847" s="563"/>
      <c r="AK847" s="563"/>
      <c r="AL847" s="585"/>
      <c r="AM847" s="563"/>
      <c r="AN847" s="563"/>
      <c r="AO847" s="563"/>
      <c r="AP847" s="563"/>
      <c r="AQ847" s="563"/>
      <c r="AR847" s="563"/>
      <c r="AS847" s="563"/>
      <c r="AT847" s="563"/>
      <c r="AU847" s="562"/>
      <c r="AV847" s="564">
        <f t="shared" ref="AV847" si="2150">AW847+AY847+AZ847</f>
        <v>0</v>
      </c>
      <c r="AW847" s="487">
        <f t="shared" ref="AW847" si="2151">AW868</f>
        <v>0</v>
      </c>
      <c r="AX847" s="487">
        <f>AX868</f>
        <v>0</v>
      </c>
      <c r="AY847" s="487">
        <f t="shared" ref="AY847" si="2152">AY868</f>
        <v>0</v>
      </c>
      <c r="AZ847" s="487">
        <v>0</v>
      </c>
      <c r="BA847" s="438">
        <f t="shared" ref="BA847:BA848" si="2153">BB847+BC847+BD847</f>
        <v>0</v>
      </c>
      <c r="BB847" s="529">
        <f>BB850</f>
        <v>0</v>
      </c>
      <c r="BC847" s="537"/>
      <c r="BD847" s="529">
        <f>BD850</f>
        <v>0</v>
      </c>
      <c r="BE847" s="529">
        <f t="shared" ref="BE847:BE848" si="2154">BF847+BG847+BH847</f>
        <v>0</v>
      </c>
      <c r="BF847" s="438">
        <f>BF850</f>
        <v>0</v>
      </c>
      <c r="BG847" s="438">
        <f t="shared" ref="BG847:BH847" si="2155">BG850</f>
        <v>0</v>
      </c>
      <c r="BH847" s="438">
        <f t="shared" si="2155"/>
        <v>0</v>
      </c>
      <c r="BI847" s="494">
        <f t="shared" ref="BI847:BI848" si="2156">BJ847+BL847+BM847</f>
        <v>18205</v>
      </c>
      <c r="BJ847" s="487">
        <f t="shared" ref="BJ847" si="2157">BJ868</f>
        <v>0</v>
      </c>
      <c r="BK847" s="487"/>
      <c r="BL847" s="487">
        <f t="shared" ref="BL847" si="2158">BL868</f>
        <v>0</v>
      </c>
      <c r="BM847" s="487">
        <f>BM868</f>
        <v>18205</v>
      </c>
      <c r="BN847" s="441"/>
      <c r="BO847" s="494">
        <f t="shared" ref="BO847:BO848" si="2159">BP847+BR847+BS847</f>
        <v>18205</v>
      </c>
      <c r="BP847" s="487">
        <f t="shared" ref="BP847" si="2160">BP868</f>
        <v>0</v>
      </c>
      <c r="BQ847" s="487"/>
      <c r="BR847" s="487">
        <f t="shared" ref="BR847" si="2161">BR868</f>
        <v>0</v>
      </c>
      <c r="BS847" s="487">
        <f>BS868</f>
        <v>18205</v>
      </c>
      <c r="BT847" s="441"/>
      <c r="BU847" s="441"/>
      <c r="BV847" s="494">
        <f t="shared" ref="BV847:BV848" si="2162">BW847+BY847+BZ847</f>
        <v>0</v>
      </c>
      <c r="BW847" s="438">
        <f t="shared" ref="BW847" si="2163">BW868</f>
        <v>0</v>
      </c>
      <c r="BX847" s="438"/>
      <c r="BY847" s="438">
        <f t="shared" ref="BY847" si="2164">BY868</f>
        <v>0</v>
      </c>
      <c r="BZ847" s="438">
        <f>BZ868</f>
        <v>0</v>
      </c>
      <c r="CA847" s="441"/>
      <c r="CB847" s="441"/>
      <c r="CC847" s="441"/>
      <c r="CD847" s="441"/>
      <c r="CE847" s="441"/>
      <c r="CF847" s="441"/>
      <c r="CG847" s="537"/>
      <c r="CH847" s="441"/>
      <c r="CI847" s="441"/>
      <c r="CJ847" s="489"/>
      <c r="CK847" s="494">
        <f t="shared" ref="CK847" si="2165">CL847+CN847+CO847</f>
        <v>69501.2</v>
      </c>
      <c r="CL847" s="487">
        <f t="shared" ref="CL847" si="2166">CL868</f>
        <v>0</v>
      </c>
      <c r="CM847" s="487"/>
      <c r="CN847" s="487">
        <f t="shared" ref="CN847" si="2167">CN868</f>
        <v>0</v>
      </c>
      <c r="CO847" s="487">
        <f>CO868</f>
        <v>69501.2</v>
      </c>
    </row>
    <row r="848" spans="1:93" s="163" customFormat="1" ht="67.5" customHeight="1" x14ac:dyDescent="0.25">
      <c r="B848" s="461"/>
      <c r="C848" s="530" t="s">
        <v>283</v>
      </c>
      <c r="D848" s="182">
        <f>SUM(E848:H848)</f>
        <v>79865.937000000005</v>
      </c>
      <c r="E848" s="182">
        <f>E853+E869</f>
        <v>0</v>
      </c>
      <c r="F848" s="182">
        <f>F840</f>
        <v>79865.937000000005</v>
      </c>
      <c r="G848" s="182">
        <f>G853+G869</f>
        <v>0</v>
      </c>
      <c r="H848" s="182">
        <v>0</v>
      </c>
      <c r="I848" s="182"/>
      <c r="J848" s="564"/>
      <c r="K848" s="564"/>
      <c r="L848" s="564"/>
      <c r="M848" s="564"/>
      <c r="N848" s="564"/>
      <c r="O848" s="564"/>
      <c r="P848" s="564"/>
      <c r="Q848" s="564"/>
      <c r="R848" s="564"/>
      <c r="S848" s="182">
        <f t="shared" ref="S848:S849" si="2168">U848+W848+Y848+AA848</f>
        <v>0</v>
      </c>
      <c r="T848" s="574">
        <f t="shared" ref="T848:T849" si="2169">S848/D848</f>
        <v>0</v>
      </c>
      <c r="U848" s="586">
        <f>U853+U869</f>
        <v>0</v>
      </c>
      <c r="V848" s="564"/>
      <c r="W848" s="586">
        <f>W840</f>
        <v>0</v>
      </c>
      <c r="X848" s="564"/>
      <c r="Y848" s="564"/>
      <c r="Z848" s="564"/>
      <c r="AA848" s="564"/>
      <c r="AB848" s="564"/>
      <c r="AC848" s="182">
        <f>AC849+AC863</f>
        <v>3752.5</v>
      </c>
      <c r="AD848" s="574">
        <f>AC848/D848</f>
        <v>4.6984986853657019E-2</v>
      </c>
      <c r="AE848" s="662"/>
      <c r="AF848" s="580"/>
      <c r="AG848" s="182">
        <f>AG849</f>
        <v>3752.5</v>
      </c>
      <c r="AH848" s="574">
        <f>AG848/F848</f>
        <v>4.6984986853657019E-2</v>
      </c>
      <c r="AI848" s="564"/>
      <c r="AJ848" s="564"/>
      <c r="AK848" s="564"/>
      <c r="AL848" s="586"/>
      <c r="AM848" s="564"/>
      <c r="AN848" s="564"/>
      <c r="AO848" s="564"/>
      <c r="AP848" s="564"/>
      <c r="AQ848" s="564"/>
      <c r="AR848" s="564"/>
      <c r="AS848" s="564"/>
      <c r="AT848" s="564"/>
      <c r="AU848" s="564">
        <f>AX848-F848</f>
        <v>-68453.437000000005</v>
      </c>
      <c r="AV848" s="564">
        <f>SUM(AW848:AZ848)</f>
        <v>11412.5</v>
      </c>
      <c r="AW848" s="486">
        <f>AW853+AW869</f>
        <v>0</v>
      </c>
      <c r="AX848" s="486">
        <f>AX849+AX863</f>
        <v>11412.5</v>
      </c>
      <c r="AY848" s="486">
        <f>AY853+AY869</f>
        <v>0</v>
      </c>
      <c r="AZ848" s="486">
        <v>0</v>
      </c>
      <c r="BA848" s="437">
        <f t="shared" si="2153"/>
        <v>0</v>
      </c>
      <c r="BB848" s="530">
        <f>BB851</f>
        <v>0</v>
      </c>
      <c r="BC848" s="537"/>
      <c r="BD848" s="530">
        <f>BD851</f>
        <v>0</v>
      </c>
      <c r="BE848" s="530">
        <f t="shared" si="2154"/>
        <v>0</v>
      </c>
      <c r="BF848" s="437">
        <f>BF851</f>
        <v>0</v>
      </c>
      <c r="BG848" s="437">
        <f t="shared" ref="BG848:BH848" si="2170">BG851</f>
        <v>0</v>
      </c>
      <c r="BH848" s="437">
        <f t="shared" si="2170"/>
        <v>0</v>
      </c>
      <c r="BI848" s="495">
        <f t="shared" si="2156"/>
        <v>0</v>
      </c>
      <c r="BJ848" s="486">
        <f>BJ853+BJ869</f>
        <v>0</v>
      </c>
      <c r="BK848" s="486"/>
      <c r="BL848" s="486">
        <f>BL853+BL869</f>
        <v>0</v>
      </c>
      <c r="BM848" s="486">
        <v>0</v>
      </c>
      <c r="BN848" s="441"/>
      <c r="BO848" s="495">
        <f t="shared" si="2159"/>
        <v>0</v>
      </c>
      <c r="BP848" s="486">
        <f>BP853+BP869</f>
        <v>0</v>
      </c>
      <c r="BQ848" s="486"/>
      <c r="BR848" s="486">
        <f>BR853+BR869</f>
        <v>0</v>
      </c>
      <c r="BS848" s="486"/>
      <c r="BT848" s="441"/>
      <c r="BU848" s="441"/>
      <c r="BV848" s="495">
        <f t="shared" si="2162"/>
        <v>0</v>
      </c>
      <c r="BW848" s="437">
        <f>BW853+BW869</f>
        <v>0</v>
      </c>
      <c r="BX848" s="437"/>
      <c r="BY848" s="437">
        <f>BY853+BY869</f>
        <v>0</v>
      </c>
      <c r="BZ848" s="437">
        <f>BZ853+BZ869</f>
        <v>0</v>
      </c>
      <c r="CA848" s="441"/>
      <c r="CB848" s="441"/>
      <c r="CC848" s="441"/>
      <c r="CD848" s="441"/>
      <c r="CE848" s="441"/>
      <c r="CF848" s="441"/>
      <c r="CG848" s="537"/>
      <c r="CH848" s="441"/>
      <c r="CI848" s="441"/>
      <c r="CJ848" s="489"/>
      <c r="CK848" s="495"/>
      <c r="CL848" s="486"/>
      <c r="CM848" s="486"/>
      <c r="CN848" s="486"/>
      <c r="CO848" s="486"/>
    </row>
    <row r="849" spans="2:93" s="39" customFormat="1" ht="81.75" customHeight="1" x14ac:dyDescent="0.25">
      <c r="B849" s="475">
        <v>1</v>
      </c>
      <c r="C849" s="133" t="s">
        <v>469</v>
      </c>
      <c r="D849" s="188">
        <f>E849+F849</f>
        <v>11412.5</v>
      </c>
      <c r="E849" s="123">
        <v>0</v>
      </c>
      <c r="F849" s="123">
        <v>11412.5</v>
      </c>
      <c r="G849" s="189"/>
      <c r="H849" s="189"/>
      <c r="I849" s="189"/>
      <c r="J849" s="37"/>
      <c r="K849" s="37"/>
      <c r="L849" s="37"/>
      <c r="M849" s="37"/>
      <c r="N849" s="37"/>
      <c r="O849" s="37"/>
      <c r="P849" s="37"/>
      <c r="Q849" s="37"/>
      <c r="R849" s="37"/>
      <c r="S849" s="188">
        <f t="shared" si="2168"/>
        <v>0</v>
      </c>
      <c r="T849" s="574">
        <f t="shared" si="2169"/>
        <v>0</v>
      </c>
      <c r="U849" s="120">
        <v>0</v>
      </c>
      <c r="V849" s="37"/>
      <c r="W849" s="120"/>
      <c r="X849" s="37"/>
      <c r="Y849" s="37"/>
      <c r="Z849" s="37"/>
      <c r="AA849" s="37"/>
      <c r="AB849" s="37"/>
      <c r="AC849" s="188">
        <f>AG849</f>
        <v>3752.5</v>
      </c>
      <c r="AD849" s="591">
        <f>AC849/D849</f>
        <v>0.32880613362541072</v>
      </c>
      <c r="AE849" s="120"/>
      <c r="AF849" s="580"/>
      <c r="AG849" s="188">
        <v>3752.5</v>
      </c>
      <c r="AH849" s="591">
        <f>AG849/F849</f>
        <v>0.32880613362541072</v>
      </c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120">
        <f>AX849-F849</f>
        <v>-11412.5</v>
      </c>
      <c r="AV849" s="130">
        <f>AW849+AX849</f>
        <v>0</v>
      </c>
      <c r="AW849" s="120">
        <v>0</v>
      </c>
      <c r="AX849" s="120">
        <v>0</v>
      </c>
      <c r="AY849" s="37"/>
      <c r="AZ849" s="37"/>
      <c r="BA849" s="120">
        <f t="shared" si="2077"/>
        <v>79865.937000000005</v>
      </c>
      <c r="BB849" s="120">
        <f>BF849-E849</f>
        <v>79865.937000000005</v>
      </c>
      <c r="BC849" s="37"/>
      <c r="BD849" s="37"/>
      <c r="BE849" s="120">
        <f t="shared" si="2078"/>
        <v>79865.937000000005</v>
      </c>
      <c r="BF849" s="120">
        <v>79865.937000000005</v>
      </c>
      <c r="BG849" s="33">
        <f>G849</f>
        <v>0</v>
      </c>
      <c r="BH849" s="33">
        <f>H849</f>
        <v>0</v>
      </c>
      <c r="BI849" s="33"/>
      <c r="BJ849" s="37"/>
      <c r="BK849" s="37"/>
      <c r="BL849" s="37"/>
      <c r="BM849" s="37"/>
      <c r="BN849" s="33">
        <f t="shared" si="2079"/>
        <v>0</v>
      </c>
      <c r="BO849" s="33"/>
      <c r="BP849" s="37"/>
      <c r="BQ849" s="37"/>
      <c r="BR849" s="37"/>
      <c r="BS849" s="37"/>
      <c r="BT849" s="37">
        <f t="shared" si="2080"/>
        <v>0</v>
      </c>
      <c r="BU849" s="37">
        <f t="shared" si="2081"/>
        <v>0</v>
      </c>
      <c r="BV849" s="33"/>
      <c r="BW849" s="37"/>
      <c r="BX849" s="37"/>
      <c r="BY849" s="37"/>
      <c r="BZ849" s="37"/>
      <c r="CA849" s="33">
        <f t="shared" ref="CA849" si="2171">CB849+CC849+CD849</f>
        <v>0</v>
      </c>
      <c r="CB849" s="37"/>
      <c r="CC849" s="37"/>
      <c r="CD849" s="37"/>
      <c r="CE849" s="33">
        <f t="shared" ref="CE849" si="2172">CF849+CH849+CI849</f>
        <v>0</v>
      </c>
      <c r="CF849" s="37">
        <f t="shared" ref="CF849" si="2173">BW849</f>
        <v>0</v>
      </c>
      <c r="CG849" s="37"/>
      <c r="CH849" s="37">
        <f t="shared" ref="CH849" si="2174">BY849</f>
        <v>0</v>
      </c>
      <c r="CI849" s="37">
        <f t="shared" ref="CI849" si="2175">BZ849</f>
        <v>0</v>
      </c>
      <c r="CJ849" s="33"/>
      <c r="CK849" s="33"/>
      <c r="CL849" s="37"/>
      <c r="CM849" s="37"/>
      <c r="CN849" s="37"/>
      <c r="CO849" s="37"/>
    </row>
    <row r="850" spans="2:93" s="27" customFormat="1" ht="46.5" hidden="1" customHeight="1" x14ac:dyDescent="0.25">
      <c r="B850" s="863" t="s">
        <v>187</v>
      </c>
      <c r="C850" s="863"/>
      <c r="D850" s="863"/>
      <c r="E850" s="863"/>
      <c r="F850" s="863"/>
      <c r="G850" s="863"/>
      <c r="H850" s="863"/>
      <c r="I850" s="863"/>
      <c r="J850" s="863"/>
      <c r="K850" s="863"/>
      <c r="L850" s="863"/>
      <c r="M850" s="863"/>
      <c r="N850" s="863"/>
      <c r="O850" s="863"/>
      <c r="P850" s="863"/>
      <c r="Q850" s="863"/>
      <c r="R850" s="863"/>
      <c r="S850" s="863"/>
      <c r="T850" s="863"/>
      <c r="U850" s="863"/>
      <c r="V850" s="863"/>
      <c r="W850" s="863"/>
      <c r="X850" s="863"/>
      <c r="Y850" s="863"/>
      <c r="Z850" s="863"/>
      <c r="AA850" s="863"/>
      <c r="AB850" s="863"/>
      <c r="AC850" s="863"/>
      <c r="AD850" s="863"/>
      <c r="AE850" s="863"/>
      <c r="AF850" s="863"/>
      <c r="AG850" s="863"/>
      <c r="AH850" s="863"/>
      <c r="AI850" s="863"/>
      <c r="AJ850" s="863"/>
      <c r="AK850" s="863"/>
      <c r="AL850" s="863"/>
      <c r="AM850" s="863"/>
      <c r="AN850" s="863"/>
      <c r="AO850" s="863"/>
      <c r="AP850" s="863"/>
      <c r="AQ850" s="863"/>
      <c r="AR850" s="863"/>
      <c r="AS850" s="863"/>
      <c r="AT850" s="863"/>
      <c r="AU850" s="863"/>
      <c r="AV850" s="863"/>
      <c r="AW850" s="863"/>
      <c r="AX850" s="863"/>
      <c r="AY850" s="863"/>
      <c r="AZ850" s="863"/>
      <c r="BA850" s="863"/>
      <c r="BB850" s="863"/>
      <c r="BC850" s="863"/>
      <c r="BD850" s="863"/>
      <c r="BE850" s="863"/>
      <c r="BF850" s="863"/>
      <c r="BG850" s="863"/>
      <c r="BH850" s="863"/>
      <c r="BI850" s="863"/>
      <c r="BJ850" s="863"/>
      <c r="BK850" s="863"/>
      <c r="BL850" s="863"/>
      <c r="BM850" s="863"/>
      <c r="BN850" s="863"/>
      <c r="BO850" s="863"/>
      <c r="BP850" s="863"/>
      <c r="BQ850" s="863"/>
      <c r="BR850" s="863"/>
      <c r="BS850" s="863"/>
      <c r="BT850" s="863"/>
      <c r="BU850" s="863"/>
      <c r="BV850" s="863"/>
      <c r="BW850" s="863"/>
      <c r="BX850" s="863"/>
      <c r="BY850" s="863"/>
      <c r="BZ850" s="863"/>
      <c r="CA850" s="863"/>
      <c r="CB850" s="863"/>
      <c r="CC850" s="863"/>
      <c r="CD850" s="863"/>
      <c r="CE850" s="863"/>
      <c r="CF850" s="863"/>
      <c r="CG850" s="863"/>
      <c r="CH850" s="863"/>
      <c r="CI850" s="863"/>
      <c r="CJ850" s="38"/>
      <c r="CK850" s="38"/>
    </row>
    <row r="851" spans="2:93" s="67" customFormat="1" ht="160.5" hidden="1" customHeight="1" x14ac:dyDescent="0.25">
      <c r="B851" s="232">
        <v>1</v>
      </c>
      <c r="C851" s="150" t="s">
        <v>199</v>
      </c>
      <c r="D851" s="440">
        <f>E851+G851+H851</f>
        <v>0</v>
      </c>
      <c r="E851" s="440">
        <f>E852+E853</f>
        <v>0</v>
      </c>
      <c r="F851" s="440"/>
      <c r="G851" s="125">
        <f>G852</f>
        <v>0</v>
      </c>
      <c r="H851" s="102">
        <f>H852+H853</f>
        <v>0</v>
      </c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559">
        <f>AV851+AW851+AX851</f>
        <v>0</v>
      </c>
      <c r="AV851" s="564">
        <f>AW851+AY851+AZ851</f>
        <v>0</v>
      </c>
      <c r="AW851" s="490">
        <f>AW852+AW853</f>
        <v>0</v>
      </c>
      <c r="AX851" s="490"/>
      <c r="AY851" s="125">
        <f>AY852</f>
        <v>0</v>
      </c>
      <c r="AZ851" s="102">
        <f>AZ852+AZ853</f>
        <v>0</v>
      </c>
      <c r="BA851" s="102"/>
      <c r="BB851" s="102"/>
      <c r="BC851" s="102"/>
      <c r="BD851" s="102"/>
      <c r="BE851" s="102"/>
      <c r="BF851" s="102"/>
      <c r="BG851" s="102"/>
      <c r="BH851" s="102"/>
      <c r="BI851" s="499">
        <f>BJ851+BL851+BM851</f>
        <v>0</v>
      </c>
      <c r="BJ851" s="490">
        <f>BJ852+BJ853</f>
        <v>0</v>
      </c>
      <c r="BK851" s="490"/>
      <c r="BL851" s="125">
        <f>BL852</f>
        <v>0</v>
      </c>
      <c r="BM851" s="102">
        <f>BM852+BM853</f>
        <v>0</v>
      </c>
      <c r="BN851" s="102"/>
      <c r="BO851" s="499">
        <f>BP851+BR851+BS851</f>
        <v>0</v>
      </c>
      <c r="BP851" s="490">
        <f>BP852+BP853</f>
        <v>0</v>
      </c>
      <c r="BQ851" s="490"/>
      <c r="BR851" s="125">
        <f>BR852</f>
        <v>0</v>
      </c>
      <c r="BS851" s="102">
        <f>BS852+BS853</f>
        <v>0</v>
      </c>
      <c r="BT851" s="102"/>
      <c r="BU851" s="102"/>
      <c r="BV851" s="499">
        <f>BW851+BY851+BZ851</f>
        <v>0</v>
      </c>
      <c r="BW851" s="440">
        <f>BW852+BW853</f>
        <v>0</v>
      </c>
      <c r="BX851" s="440"/>
      <c r="BY851" s="125">
        <f>BY852</f>
        <v>0</v>
      </c>
      <c r="BZ851" s="102">
        <f>BZ852+BZ853</f>
        <v>0</v>
      </c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499">
        <f>CL851+CN851+CO851</f>
        <v>0</v>
      </c>
      <c r="CL851" s="490">
        <f>CL852+CL853</f>
        <v>0</v>
      </c>
      <c r="CM851" s="490"/>
      <c r="CN851" s="125">
        <f>CN852</f>
        <v>0</v>
      </c>
      <c r="CO851" s="102">
        <f>CO852+CO853</f>
        <v>0</v>
      </c>
    </row>
    <row r="852" spans="2:93" s="67" customFormat="1" ht="69.75" hidden="1" customHeight="1" x14ac:dyDescent="0.25">
      <c r="B852" s="232"/>
      <c r="C852" s="156" t="s">
        <v>165</v>
      </c>
      <c r="D852" s="157">
        <f>E852+G852+H852</f>
        <v>0</v>
      </c>
      <c r="E852" s="157">
        <v>0</v>
      </c>
      <c r="F852" s="157"/>
      <c r="G852" s="157">
        <v>0</v>
      </c>
      <c r="H852" s="82">
        <v>0</v>
      </c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157">
        <f>AV852</f>
        <v>0</v>
      </c>
      <c r="AV852" s="120">
        <f>AW852+AY852+AZ852</f>
        <v>0</v>
      </c>
      <c r="AW852" s="157">
        <v>0</v>
      </c>
      <c r="AX852" s="157"/>
      <c r="AY852" s="157">
        <v>0</v>
      </c>
      <c r="AZ852" s="82">
        <v>0</v>
      </c>
      <c r="BA852" s="82"/>
      <c r="BB852" s="82"/>
      <c r="BC852" s="82"/>
      <c r="BD852" s="82"/>
      <c r="BE852" s="82"/>
      <c r="BF852" s="82"/>
      <c r="BG852" s="82"/>
      <c r="BH852" s="82"/>
      <c r="BI852" s="157">
        <f>BJ852+BL852+BM852</f>
        <v>0</v>
      </c>
      <c r="BJ852" s="157">
        <v>0</v>
      </c>
      <c r="BK852" s="157"/>
      <c r="BL852" s="157">
        <v>0</v>
      </c>
      <c r="BM852" s="82">
        <v>0</v>
      </c>
      <c r="BN852" s="82"/>
      <c r="BO852" s="157">
        <f>BP852+BR852+BS852</f>
        <v>0</v>
      </c>
      <c r="BP852" s="157">
        <v>0</v>
      </c>
      <c r="BQ852" s="157"/>
      <c r="BR852" s="157">
        <v>0</v>
      </c>
      <c r="BS852" s="82">
        <v>0</v>
      </c>
      <c r="BT852" s="82"/>
      <c r="BU852" s="82"/>
      <c r="BV852" s="157">
        <f>BW852+BY852+BZ852</f>
        <v>0</v>
      </c>
      <c r="BW852" s="157">
        <v>0</v>
      </c>
      <c r="BX852" s="157"/>
      <c r="BY852" s="157">
        <v>0</v>
      </c>
      <c r="BZ852" s="82">
        <v>0</v>
      </c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157">
        <f>CL852+CN852+CO852</f>
        <v>0</v>
      </c>
      <c r="CL852" s="157">
        <v>0</v>
      </c>
      <c r="CM852" s="157"/>
      <c r="CN852" s="157">
        <v>0</v>
      </c>
      <c r="CO852" s="82">
        <v>0</v>
      </c>
    </row>
    <row r="853" spans="2:93" s="44" customFormat="1" ht="69.75" hidden="1" customHeight="1" x14ac:dyDescent="0.25">
      <c r="B853" s="232"/>
      <c r="C853" s="133" t="s">
        <v>166</v>
      </c>
      <c r="D853" s="120">
        <f>E853+G853+H853</f>
        <v>0</v>
      </c>
      <c r="E853" s="120">
        <v>0</v>
      </c>
      <c r="F853" s="120"/>
      <c r="G853" s="120">
        <v>0</v>
      </c>
      <c r="H853" s="33">
        <v>0</v>
      </c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120">
        <f>AV853</f>
        <v>0</v>
      </c>
      <c r="AV853" s="120">
        <f>AW853+AY853+AZ853</f>
        <v>0</v>
      </c>
      <c r="AW853" s="120">
        <v>0</v>
      </c>
      <c r="AX853" s="120"/>
      <c r="AY853" s="120">
        <v>0</v>
      </c>
      <c r="AZ853" s="33">
        <v>0</v>
      </c>
      <c r="BA853" s="33"/>
      <c r="BB853" s="33"/>
      <c r="BC853" s="33"/>
      <c r="BD853" s="33"/>
      <c r="BE853" s="33"/>
      <c r="BF853" s="33"/>
      <c r="BG853" s="33"/>
      <c r="BH853" s="33"/>
      <c r="BI853" s="120">
        <f>BJ853+BL853+BM853</f>
        <v>0</v>
      </c>
      <c r="BJ853" s="120">
        <v>0</v>
      </c>
      <c r="BK853" s="120"/>
      <c r="BL853" s="120">
        <v>0</v>
      </c>
      <c r="BM853" s="33">
        <v>0</v>
      </c>
      <c r="BN853" s="33"/>
      <c r="BO853" s="120">
        <f>BP853+BR853+BS853</f>
        <v>0</v>
      </c>
      <c r="BP853" s="120">
        <v>0</v>
      </c>
      <c r="BQ853" s="120"/>
      <c r="BR853" s="120">
        <v>0</v>
      </c>
      <c r="BS853" s="33">
        <v>0</v>
      </c>
      <c r="BT853" s="33"/>
      <c r="BU853" s="33"/>
      <c r="BV853" s="120">
        <f>BW853+BY853+BZ853</f>
        <v>0</v>
      </c>
      <c r="BW853" s="120">
        <v>0</v>
      </c>
      <c r="BX853" s="120"/>
      <c r="BY853" s="120">
        <v>0</v>
      </c>
      <c r="BZ853" s="33">
        <v>0</v>
      </c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120">
        <f>CL853+CN853+CO853</f>
        <v>0</v>
      </c>
      <c r="CL853" s="120">
        <v>0</v>
      </c>
      <c r="CM853" s="120"/>
      <c r="CN853" s="120">
        <v>0</v>
      </c>
      <c r="CO853" s="33">
        <v>0</v>
      </c>
    </row>
    <row r="854" spans="2:93" s="415" customFormat="1" ht="90.75" hidden="1" customHeight="1" x14ac:dyDescent="0.25">
      <c r="B854" s="458" t="s">
        <v>62</v>
      </c>
      <c r="C854" s="463" t="s">
        <v>345</v>
      </c>
      <c r="D854" s="417">
        <f t="shared" ref="D854:D856" si="2176">E854+G854+H854</f>
        <v>71478.675000000003</v>
      </c>
      <c r="E854" s="417">
        <f>E892+E893</f>
        <v>0</v>
      </c>
      <c r="F854" s="417"/>
      <c r="G854" s="417">
        <f t="shared" ref="G854" si="2177">G892+G893</f>
        <v>0</v>
      </c>
      <c r="H854" s="417">
        <f>H855+H856</f>
        <v>71478.675000000003</v>
      </c>
      <c r="I854" s="417"/>
      <c r="J854" s="417"/>
      <c r="K854" s="417"/>
      <c r="L854" s="417"/>
      <c r="M854" s="417"/>
      <c r="N854" s="417"/>
      <c r="O854" s="417"/>
      <c r="P854" s="417"/>
      <c r="Q854" s="417"/>
      <c r="R854" s="417"/>
      <c r="S854" s="417"/>
      <c r="T854" s="417"/>
      <c r="U854" s="417"/>
      <c r="V854" s="417"/>
      <c r="W854" s="417"/>
      <c r="X854" s="417"/>
      <c r="Y854" s="417"/>
      <c r="Z854" s="417"/>
      <c r="AA854" s="417"/>
      <c r="AB854" s="417"/>
      <c r="AC854" s="582"/>
      <c r="AD854" s="417"/>
      <c r="AE854" s="417"/>
      <c r="AF854" s="417"/>
      <c r="AG854" s="417"/>
      <c r="AH854" s="417"/>
      <c r="AI854" s="417"/>
      <c r="AJ854" s="417"/>
      <c r="AK854" s="417"/>
      <c r="AL854" s="582"/>
      <c r="AM854" s="417"/>
      <c r="AN854" s="417"/>
      <c r="AO854" s="417"/>
      <c r="AP854" s="417"/>
      <c r="AQ854" s="417"/>
      <c r="AR854" s="417"/>
      <c r="AS854" s="417"/>
      <c r="AT854" s="417"/>
      <c r="AU854" s="417">
        <f>AV854</f>
        <v>60201.4</v>
      </c>
      <c r="AV854" s="564">
        <f t="shared" ref="AV854:AV856" si="2178">AW854+AY854+AZ854</f>
        <v>60201.4</v>
      </c>
      <c r="AW854" s="417">
        <f>AW892+AW893</f>
        <v>0</v>
      </c>
      <c r="AX854" s="417"/>
      <c r="AY854" s="417">
        <f t="shared" ref="AY854" si="2179">AY892+AY893</f>
        <v>0</v>
      </c>
      <c r="AZ854" s="417">
        <f>AZ855+AZ856</f>
        <v>60201.4</v>
      </c>
      <c r="BA854" s="417">
        <f t="shared" ref="BA854:BA856" si="2180">BB854+BC854+BD854</f>
        <v>0</v>
      </c>
      <c r="BB854" s="417">
        <f>BB892+BB893</f>
        <v>0</v>
      </c>
      <c r="BC854" s="417"/>
      <c r="BD854" s="417">
        <f>BD855+BD856</f>
        <v>0</v>
      </c>
      <c r="BE854" s="417">
        <f t="shared" ref="BE854:BE856" si="2181">BF854+BG854+BH854</f>
        <v>71478.635000000009</v>
      </c>
      <c r="BF854" s="417">
        <f>BF892+BF893</f>
        <v>0</v>
      </c>
      <c r="BG854" s="417">
        <f t="shared" ref="BG854" si="2182">BG892+BG893</f>
        <v>0</v>
      </c>
      <c r="BH854" s="417">
        <f>BH855+BH856</f>
        <v>71478.635000000009</v>
      </c>
      <c r="BI854" s="499">
        <f>BJ854</f>
        <v>0</v>
      </c>
      <c r="BJ854" s="417">
        <f>BJ892+BJ893</f>
        <v>0</v>
      </c>
      <c r="BK854" s="417"/>
      <c r="BL854" s="417"/>
      <c r="BM854" s="418"/>
      <c r="BN854" s="417">
        <f t="shared" ref="BN854:BN907" si="2183">BO854+BP854+BQ854</f>
        <v>0</v>
      </c>
      <c r="BO854" s="499">
        <f>BP854</f>
        <v>0</v>
      </c>
      <c r="BP854" s="490">
        <f>BP892+BP893</f>
        <v>0</v>
      </c>
      <c r="BQ854" s="417"/>
      <c r="BR854" s="417"/>
      <c r="BS854" s="418"/>
      <c r="BT854" s="417">
        <f t="shared" ref="BT854:BT914" si="2184">BL854</f>
        <v>0</v>
      </c>
      <c r="BU854" s="418">
        <f t="shared" ref="BU854:BU914" si="2185">BM854</f>
        <v>0</v>
      </c>
      <c r="BV854" s="499">
        <f>BW854</f>
        <v>0</v>
      </c>
      <c r="BW854" s="417">
        <f>BW892+BW893</f>
        <v>0</v>
      </c>
      <c r="BX854" s="417"/>
      <c r="BY854" s="417"/>
      <c r="BZ854" s="418"/>
      <c r="CA854" s="417">
        <f t="shared" ref="CA854" si="2186">CB854+CC854+CD854</f>
        <v>0</v>
      </c>
      <c r="CB854" s="417"/>
      <c r="CC854" s="417"/>
      <c r="CD854" s="418"/>
      <c r="CE854" s="417">
        <f t="shared" ref="CE854" si="2187">CF854+CH854+CI854</f>
        <v>0</v>
      </c>
      <c r="CF854" s="417">
        <f t="shared" ref="CF854" si="2188">BW854</f>
        <v>0</v>
      </c>
      <c r="CG854" s="417"/>
      <c r="CH854" s="417">
        <f t="shared" ref="CH854" si="2189">BY854</f>
        <v>0</v>
      </c>
      <c r="CI854" s="418">
        <f t="shared" ref="CI854" si="2190">BZ854</f>
        <v>0</v>
      </c>
      <c r="CJ854" s="417"/>
      <c r="CK854" s="499">
        <f>CL854</f>
        <v>0</v>
      </c>
      <c r="CL854" s="417">
        <f>CL892+CL893</f>
        <v>0</v>
      </c>
      <c r="CM854" s="417"/>
      <c r="CN854" s="417"/>
      <c r="CO854" s="418"/>
    </row>
    <row r="855" spans="2:93" s="67" customFormat="1" ht="57" hidden="1" customHeight="1" x14ac:dyDescent="0.25">
      <c r="B855" s="464"/>
      <c r="C855" s="529" t="s">
        <v>32</v>
      </c>
      <c r="D855" s="438">
        <f t="shared" si="2176"/>
        <v>47890.600000000006</v>
      </c>
      <c r="E855" s="438">
        <f>E892</f>
        <v>0</v>
      </c>
      <c r="F855" s="438"/>
      <c r="G855" s="441"/>
      <c r="H855" s="438">
        <f>H872+H884+H887+H890</f>
        <v>47890.600000000006</v>
      </c>
      <c r="I855" s="563"/>
      <c r="J855" s="563"/>
      <c r="K855" s="563"/>
      <c r="L855" s="563"/>
      <c r="M855" s="563"/>
      <c r="N855" s="563"/>
      <c r="O855" s="563"/>
      <c r="P855" s="563"/>
      <c r="Q855" s="563"/>
      <c r="R855" s="563"/>
      <c r="S855" s="563"/>
      <c r="T855" s="563"/>
      <c r="U855" s="563"/>
      <c r="V855" s="563"/>
      <c r="W855" s="563"/>
      <c r="X855" s="563"/>
      <c r="Y855" s="563"/>
      <c r="Z855" s="563"/>
      <c r="AA855" s="563"/>
      <c r="AB855" s="563"/>
      <c r="AC855" s="585"/>
      <c r="AD855" s="563"/>
      <c r="AE855" s="563"/>
      <c r="AF855" s="563"/>
      <c r="AG855" s="563"/>
      <c r="AH855" s="563"/>
      <c r="AI855" s="563"/>
      <c r="AJ855" s="563"/>
      <c r="AK855" s="563"/>
      <c r="AL855" s="585"/>
      <c r="AM855" s="563"/>
      <c r="AN855" s="563"/>
      <c r="AO855" s="563"/>
      <c r="AP855" s="563"/>
      <c r="AQ855" s="563"/>
      <c r="AR855" s="563"/>
      <c r="AS855" s="563"/>
      <c r="AT855" s="563"/>
      <c r="AU855" s="559"/>
      <c r="AV855" s="564">
        <f t="shared" si="2178"/>
        <v>40334.9</v>
      </c>
      <c r="AW855" s="487">
        <f>AW892</f>
        <v>0</v>
      </c>
      <c r="AX855" s="487"/>
      <c r="AY855" s="489"/>
      <c r="AZ855" s="487">
        <f>AZ872+AZ884+AZ887+AZ890</f>
        <v>40334.9</v>
      </c>
      <c r="BA855" s="438">
        <f t="shared" si="2180"/>
        <v>0</v>
      </c>
      <c r="BB855" s="529">
        <f>BB872+BB892</f>
        <v>0</v>
      </c>
      <c r="BC855" s="529">
        <f t="shared" ref="BC855" si="2191">BC872+BC892</f>
        <v>0</v>
      </c>
      <c r="BD855" s="529">
        <f>BD872+BD884+BD887+BD890</f>
        <v>0</v>
      </c>
      <c r="BE855" s="529">
        <f t="shared" si="2181"/>
        <v>47890.600000000006</v>
      </c>
      <c r="BF855" s="438">
        <f>BF892</f>
        <v>0</v>
      </c>
      <c r="BG855" s="441"/>
      <c r="BH855" s="438">
        <f>BH872+BH884+BH887+BH890</f>
        <v>47890.600000000006</v>
      </c>
      <c r="BI855" s="499"/>
      <c r="BJ855" s="490"/>
      <c r="BK855" s="490"/>
      <c r="BL855" s="490"/>
      <c r="BM855" s="102"/>
      <c r="BN855" s="440"/>
      <c r="BO855" s="499"/>
      <c r="BP855" s="490"/>
      <c r="BQ855" s="490"/>
      <c r="BR855" s="490"/>
      <c r="BS855" s="102"/>
      <c r="BT855" s="440"/>
      <c r="BU855" s="102"/>
      <c r="BV855" s="499"/>
      <c r="BW855" s="440"/>
      <c r="BX855" s="440"/>
      <c r="BY855" s="440"/>
      <c r="BZ855" s="102"/>
      <c r="CA855" s="440"/>
      <c r="CB855" s="440"/>
      <c r="CC855" s="440"/>
      <c r="CD855" s="102"/>
      <c r="CE855" s="440"/>
      <c r="CF855" s="440"/>
      <c r="CG855" s="539"/>
      <c r="CH855" s="440"/>
      <c r="CI855" s="102"/>
      <c r="CJ855" s="490"/>
      <c r="CK855" s="499"/>
      <c r="CL855" s="490"/>
      <c r="CM855" s="490"/>
      <c r="CN855" s="490"/>
      <c r="CO855" s="102"/>
    </row>
    <row r="856" spans="2:93" s="67" customFormat="1" ht="52.5" hidden="1" customHeight="1" x14ac:dyDescent="0.25">
      <c r="B856" s="464"/>
      <c r="C856" s="530" t="s">
        <v>283</v>
      </c>
      <c r="D856" s="437">
        <f t="shared" si="2176"/>
        <v>23588.075000000001</v>
      </c>
      <c r="E856" s="437">
        <f>E893</f>
        <v>0</v>
      </c>
      <c r="F856" s="437"/>
      <c r="G856" s="441"/>
      <c r="H856" s="437">
        <f>H873+H885+H888+H891</f>
        <v>23588.075000000001</v>
      </c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64"/>
      <c r="AC856" s="586"/>
      <c r="AD856" s="564"/>
      <c r="AE856" s="564"/>
      <c r="AF856" s="564"/>
      <c r="AG856" s="564"/>
      <c r="AH856" s="564"/>
      <c r="AI856" s="564"/>
      <c r="AJ856" s="564"/>
      <c r="AK856" s="564"/>
      <c r="AL856" s="586"/>
      <c r="AM856" s="564"/>
      <c r="AN856" s="564"/>
      <c r="AO856" s="564"/>
      <c r="AP856" s="564"/>
      <c r="AQ856" s="564"/>
      <c r="AR856" s="564"/>
      <c r="AS856" s="564"/>
      <c r="AT856" s="564"/>
      <c r="AU856" s="559"/>
      <c r="AV856" s="564">
        <f t="shared" si="2178"/>
        <v>19866.5</v>
      </c>
      <c r="AW856" s="486">
        <f>AW893</f>
        <v>0</v>
      </c>
      <c r="AX856" s="486"/>
      <c r="AY856" s="489"/>
      <c r="AZ856" s="486">
        <f>AZ873+AZ885+AZ888+AZ891</f>
        <v>19866.5</v>
      </c>
      <c r="BA856" s="437">
        <f t="shared" si="2180"/>
        <v>0</v>
      </c>
      <c r="BB856" s="530">
        <f>BB893</f>
        <v>0</v>
      </c>
      <c r="BC856" s="530">
        <f t="shared" ref="BC856" si="2192">BC893</f>
        <v>0</v>
      </c>
      <c r="BD856" s="530">
        <f>BD873+BD885+BD888+BD891</f>
        <v>0</v>
      </c>
      <c r="BE856" s="530">
        <f t="shared" si="2181"/>
        <v>23588.035</v>
      </c>
      <c r="BF856" s="437">
        <f>BF893</f>
        <v>0</v>
      </c>
      <c r="BG856" s="441"/>
      <c r="BH856" s="437">
        <f>BH873+BH885+BH888+BH891</f>
        <v>23588.035</v>
      </c>
      <c r="BI856" s="499"/>
      <c r="BJ856" s="490"/>
      <c r="BK856" s="490"/>
      <c r="BL856" s="490"/>
      <c r="BM856" s="102"/>
      <c r="BN856" s="440"/>
      <c r="BO856" s="499"/>
      <c r="BP856" s="490"/>
      <c r="BQ856" s="490"/>
      <c r="BR856" s="490"/>
      <c r="BS856" s="102"/>
      <c r="BT856" s="440"/>
      <c r="BU856" s="102"/>
      <c r="BV856" s="499"/>
      <c r="BW856" s="440"/>
      <c r="BX856" s="440"/>
      <c r="BY856" s="440"/>
      <c r="BZ856" s="102"/>
      <c r="CA856" s="440"/>
      <c r="CB856" s="440"/>
      <c r="CC856" s="440"/>
      <c r="CD856" s="102"/>
      <c r="CE856" s="440"/>
      <c r="CF856" s="440"/>
      <c r="CG856" s="539"/>
      <c r="CH856" s="440"/>
      <c r="CI856" s="102"/>
      <c r="CJ856" s="490"/>
      <c r="CK856" s="499"/>
      <c r="CL856" s="490"/>
      <c r="CM856" s="490"/>
      <c r="CN856" s="490"/>
      <c r="CO856" s="102"/>
    </row>
    <row r="857" spans="2:93" s="67" customFormat="1" ht="143.25" hidden="1" customHeight="1" x14ac:dyDescent="0.25">
      <c r="B857" s="464">
        <v>1</v>
      </c>
      <c r="C857" s="133" t="s">
        <v>281</v>
      </c>
      <c r="D857" s="440"/>
      <c r="E857" s="440"/>
      <c r="F857" s="440"/>
      <c r="G857" s="440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559"/>
      <c r="AV857" s="564"/>
      <c r="AW857" s="490"/>
      <c r="AX857" s="490"/>
      <c r="AY857" s="490"/>
      <c r="AZ857" s="102"/>
      <c r="BA857" s="441"/>
      <c r="BB857" s="102"/>
      <c r="BC857" s="102"/>
      <c r="BD857" s="102"/>
      <c r="BE857" s="537"/>
      <c r="BF857" s="441"/>
      <c r="BG857" s="441"/>
      <c r="BH857" s="441"/>
      <c r="BI857" s="499"/>
      <c r="BJ857" s="490"/>
      <c r="BK857" s="490"/>
      <c r="BL857" s="490"/>
      <c r="BM857" s="102"/>
      <c r="BN857" s="440"/>
      <c r="BO857" s="499"/>
      <c r="BP857" s="490"/>
      <c r="BQ857" s="490"/>
      <c r="BR857" s="490"/>
      <c r="BS857" s="102"/>
      <c r="BT857" s="440"/>
      <c r="BU857" s="102"/>
      <c r="BV857" s="499"/>
      <c r="BW857" s="440"/>
      <c r="BX857" s="440"/>
      <c r="BY857" s="440"/>
      <c r="BZ857" s="102"/>
      <c r="CA857" s="440"/>
      <c r="CB857" s="440"/>
      <c r="CC857" s="440"/>
      <c r="CD857" s="102"/>
      <c r="CE857" s="440"/>
      <c r="CF857" s="440"/>
      <c r="CG857" s="539"/>
      <c r="CH857" s="440"/>
      <c r="CI857" s="102"/>
      <c r="CJ857" s="490"/>
      <c r="CK857" s="499"/>
      <c r="CL857" s="490"/>
      <c r="CM857" s="490"/>
      <c r="CN857" s="490"/>
      <c r="CO857" s="102"/>
    </row>
    <row r="858" spans="2:93" s="25" customFormat="1" ht="46.5" hidden="1" customHeight="1" x14ac:dyDescent="0.25">
      <c r="B858" s="465"/>
      <c r="C858" s="529" t="s">
        <v>32</v>
      </c>
      <c r="D858" s="438"/>
      <c r="E858" s="438"/>
      <c r="F858" s="438"/>
      <c r="G858" s="438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04"/>
      <c r="W858" s="304"/>
      <c r="X858" s="304"/>
      <c r="Y858" s="304"/>
      <c r="Z858" s="304"/>
      <c r="AA858" s="304"/>
      <c r="AB858" s="304"/>
      <c r="AC858" s="304"/>
      <c r="AD858" s="304"/>
      <c r="AE858" s="304"/>
      <c r="AF858" s="304"/>
      <c r="AG858" s="304"/>
      <c r="AH858" s="304"/>
      <c r="AI858" s="304"/>
      <c r="AJ858" s="304"/>
      <c r="AK858" s="304"/>
      <c r="AL858" s="304"/>
      <c r="AM858" s="304"/>
      <c r="AN858" s="304"/>
      <c r="AO858" s="304"/>
      <c r="AP858" s="304"/>
      <c r="AQ858" s="304"/>
      <c r="AR858" s="304"/>
      <c r="AS858" s="304"/>
      <c r="AT858" s="304"/>
      <c r="AU858" s="563"/>
      <c r="AV858" s="564"/>
      <c r="AW858" s="487"/>
      <c r="AX858" s="487"/>
      <c r="AY858" s="487"/>
      <c r="AZ858" s="304"/>
      <c r="BA858" s="438"/>
      <c r="BB858" s="304"/>
      <c r="BC858" s="304"/>
      <c r="BD858" s="304"/>
      <c r="BE858" s="529">
        <f>BH858</f>
        <v>0</v>
      </c>
      <c r="BF858" s="438"/>
      <c r="BG858" s="438"/>
      <c r="BH858" s="438">
        <f>'[16]Свод (краткий)'!$W$13</f>
        <v>0</v>
      </c>
      <c r="BI858" s="494"/>
      <c r="BJ858" s="487"/>
      <c r="BK858" s="487"/>
      <c r="BL858" s="487"/>
      <c r="BM858" s="304"/>
      <c r="BN858" s="438"/>
      <c r="BO858" s="494"/>
      <c r="BP858" s="487"/>
      <c r="BQ858" s="487"/>
      <c r="BR858" s="487"/>
      <c r="BS858" s="304"/>
      <c r="BT858" s="438"/>
      <c r="BU858" s="304"/>
      <c r="BV858" s="494"/>
      <c r="BW858" s="438"/>
      <c r="BX858" s="438"/>
      <c r="BY858" s="438"/>
      <c r="BZ858" s="304"/>
      <c r="CA858" s="438"/>
      <c r="CB858" s="438"/>
      <c r="CC858" s="438"/>
      <c r="CD858" s="304"/>
      <c r="CE858" s="438"/>
      <c r="CF858" s="438"/>
      <c r="CG858" s="529"/>
      <c r="CH858" s="438"/>
      <c r="CI858" s="304"/>
      <c r="CJ858" s="487"/>
      <c r="CK858" s="494"/>
      <c r="CL858" s="487"/>
      <c r="CM858" s="487"/>
      <c r="CN858" s="487"/>
      <c r="CO858" s="304"/>
    </row>
    <row r="859" spans="2:93" s="44" customFormat="1" ht="48" hidden="1" customHeight="1" x14ac:dyDescent="0.25">
      <c r="B859" s="151"/>
      <c r="C859" s="530" t="s">
        <v>283</v>
      </c>
      <c r="D859" s="437"/>
      <c r="E859" s="437"/>
      <c r="F859" s="437"/>
      <c r="G859" s="437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564"/>
      <c r="AV859" s="564"/>
      <c r="AW859" s="486"/>
      <c r="AX859" s="486"/>
      <c r="AY859" s="486"/>
      <c r="AZ859" s="21"/>
      <c r="BA859" s="437"/>
      <c r="BB859" s="21"/>
      <c r="BC859" s="21"/>
      <c r="BD859" s="21"/>
      <c r="BE859" s="530"/>
      <c r="BF859" s="437"/>
      <c r="BG859" s="437"/>
      <c r="BH859" s="437"/>
      <c r="BI859" s="495"/>
      <c r="BJ859" s="486"/>
      <c r="BK859" s="486"/>
      <c r="BL859" s="486"/>
      <c r="BM859" s="21"/>
      <c r="BN859" s="437"/>
      <c r="BO859" s="495"/>
      <c r="BP859" s="486"/>
      <c r="BQ859" s="486"/>
      <c r="BR859" s="486"/>
      <c r="BS859" s="21"/>
      <c r="BT859" s="437"/>
      <c r="BU859" s="21"/>
      <c r="BV859" s="495"/>
      <c r="BW859" s="437"/>
      <c r="BX859" s="437"/>
      <c r="BY859" s="437"/>
      <c r="BZ859" s="21"/>
      <c r="CA859" s="437"/>
      <c r="CB859" s="437"/>
      <c r="CC859" s="437"/>
      <c r="CD859" s="21"/>
      <c r="CE859" s="437"/>
      <c r="CF859" s="437"/>
      <c r="CG859" s="530"/>
      <c r="CH859" s="437"/>
      <c r="CI859" s="21"/>
      <c r="CJ859" s="486"/>
      <c r="CK859" s="495"/>
      <c r="CL859" s="486"/>
      <c r="CM859" s="486"/>
      <c r="CN859" s="486"/>
      <c r="CO859" s="21"/>
    </row>
    <row r="860" spans="2:93" s="67" customFormat="1" ht="165.75" hidden="1" customHeight="1" x14ac:dyDescent="0.25">
      <c r="B860" s="464">
        <v>2</v>
      </c>
      <c r="C860" s="133" t="s">
        <v>282</v>
      </c>
      <c r="D860" s="440"/>
      <c r="E860" s="440"/>
      <c r="F860" s="440"/>
      <c r="G860" s="440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559"/>
      <c r="AV860" s="564"/>
      <c r="AW860" s="490"/>
      <c r="AX860" s="490"/>
      <c r="AY860" s="490"/>
      <c r="AZ860" s="102"/>
      <c r="BA860" s="441"/>
      <c r="BB860" s="102"/>
      <c r="BC860" s="102"/>
      <c r="BD860" s="102"/>
      <c r="BE860" s="537"/>
      <c r="BF860" s="441"/>
      <c r="BG860" s="441"/>
      <c r="BH860" s="441"/>
      <c r="BI860" s="499"/>
      <c r="BJ860" s="490"/>
      <c r="BK860" s="490"/>
      <c r="BL860" s="490"/>
      <c r="BM860" s="102"/>
      <c r="BN860" s="440"/>
      <c r="BO860" s="499"/>
      <c r="BP860" s="490"/>
      <c r="BQ860" s="490"/>
      <c r="BR860" s="490"/>
      <c r="BS860" s="102"/>
      <c r="BT860" s="440"/>
      <c r="BU860" s="102"/>
      <c r="BV860" s="499"/>
      <c r="BW860" s="440"/>
      <c r="BX860" s="440"/>
      <c r="BY860" s="440"/>
      <c r="BZ860" s="102"/>
      <c r="CA860" s="440"/>
      <c r="CB860" s="440"/>
      <c r="CC860" s="440"/>
      <c r="CD860" s="102"/>
      <c r="CE860" s="440"/>
      <c r="CF860" s="440"/>
      <c r="CG860" s="539"/>
      <c r="CH860" s="440"/>
      <c r="CI860" s="102"/>
      <c r="CJ860" s="490"/>
      <c r="CK860" s="499"/>
      <c r="CL860" s="490"/>
      <c r="CM860" s="490"/>
      <c r="CN860" s="490"/>
      <c r="CO860" s="102"/>
    </row>
    <row r="861" spans="2:93" s="67" customFormat="1" ht="49.5" hidden="1" customHeight="1" x14ac:dyDescent="0.25">
      <c r="B861" s="464"/>
      <c r="C861" s="529" t="s">
        <v>32</v>
      </c>
      <c r="D861" s="440"/>
      <c r="E861" s="440"/>
      <c r="F861" s="440"/>
      <c r="G861" s="440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559"/>
      <c r="AV861" s="564"/>
      <c r="AW861" s="490"/>
      <c r="AX861" s="490"/>
      <c r="AY861" s="490"/>
      <c r="AZ861" s="102"/>
      <c r="BA861" s="441"/>
      <c r="BB861" s="102"/>
      <c r="BC861" s="102"/>
      <c r="BD861" s="102"/>
      <c r="BE861" s="537"/>
      <c r="BF861" s="441"/>
      <c r="BG861" s="441"/>
      <c r="BH861" s="441"/>
      <c r="BI861" s="499"/>
      <c r="BJ861" s="490"/>
      <c r="BK861" s="490"/>
      <c r="BL861" s="490"/>
      <c r="BM861" s="102"/>
      <c r="BN861" s="440"/>
      <c r="BO861" s="499"/>
      <c r="BP861" s="490"/>
      <c r="BQ861" s="490"/>
      <c r="BR861" s="490"/>
      <c r="BS861" s="102"/>
      <c r="BT861" s="440"/>
      <c r="BU861" s="102"/>
      <c r="BV861" s="499"/>
      <c r="BW861" s="440"/>
      <c r="BX861" s="440"/>
      <c r="BY861" s="440"/>
      <c r="BZ861" s="102"/>
      <c r="CA861" s="440"/>
      <c r="CB861" s="440"/>
      <c r="CC861" s="440"/>
      <c r="CD861" s="102"/>
      <c r="CE861" s="440"/>
      <c r="CF861" s="440"/>
      <c r="CG861" s="539"/>
      <c r="CH861" s="440"/>
      <c r="CI861" s="102"/>
      <c r="CJ861" s="490"/>
      <c r="CK861" s="499"/>
      <c r="CL861" s="490"/>
      <c r="CM861" s="490"/>
      <c r="CN861" s="490"/>
      <c r="CO861" s="102"/>
    </row>
    <row r="862" spans="2:93" s="67" customFormat="1" ht="39" hidden="1" customHeight="1" x14ac:dyDescent="0.25">
      <c r="B862" s="464"/>
      <c r="C862" s="530" t="s">
        <v>283</v>
      </c>
      <c r="D862" s="440"/>
      <c r="E862" s="440"/>
      <c r="F862" s="440"/>
      <c r="G862" s="440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559"/>
      <c r="AV862" s="564"/>
      <c r="AW862" s="490"/>
      <c r="AX862" s="490"/>
      <c r="AY862" s="490"/>
      <c r="AZ862" s="102"/>
      <c r="BA862" s="441"/>
      <c r="BB862" s="102"/>
      <c r="BC862" s="102"/>
      <c r="BD862" s="102"/>
      <c r="BE862" s="537"/>
      <c r="BF862" s="441"/>
      <c r="BG862" s="441"/>
      <c r="BH862" s="441"/>
      <c r="BI862" s="499"/>
      <c r="BJ862" s="490"/>
      <c r="BK862" s="490"/>
      <c r="BL862" s="490"/>
      <c r="BM862" s="102"/>
      <c r="BN862" s="440"/>
      <c r="BO862" s="499"/>
      <c r="BP862" s="490"/>
      <c r="BQ862" s="490"/>
      <c r="BR862" s="490"/>
      <c r="BS862" s="102"/>
      <c r="BT862" s="440"/>
      <c r="BU862" s="102"/>
      <c r="BV862" s="499"/>
      <c r="BW862" s="440"/>
      <c r="BX862" s="440"/>
      <c r="BY862" s="440"/>
      <c r="BZ862" s="102"/>
      <c r="CA862" s="440"/>
      <c r="CB862" s="440"/>
      <c r="CC862" s="440"/>
      <c r="CD862" s="102"/>
      <c r="CE862" s="440"/>
      <c r="CF862" s="440"/>
      <c r="CG862" s="539"/>
      <c r="CH862" s="440"/>
      <c r="CI862" s="102"/>
      <c r="CJ862" s="490"/>
      <c r="CK862" s="499"/>
      <c r="CL862" s="490"/>
      <c r="CM862" s="490"/>
      <c r="CN862" s="490"/>
      <c r="CO862" s="102"/>
    </row>
    <row r="863" spans="2:93" s="67" customFormat="1" ht="39" customHeight="1" x14ac:dyDescent="0.25">
      <c r="B863" s="211">
        <v>2</v>
      </c>
      <c r="C863" s="133" t="s">
        <v>470</v>
      </c>
      <c r="D863" s="188">
        <f>F863</f>
        <v>68453.437000000005</v>
      </c>
      <c r="E863" s="120">
        <v>0</v>
      </c>
      <c r="F863" s="120">
        <v>68453.437000000005</v>
      </c>
      <c r="G863" s="54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88">
        <f t="shared" ref="S863:S910" si="2193">U863+W863+Y863+AA863</f>
        <v>0</v>
      </c>
      <c r="T863" s="574">
        <f t="shared" ref="T863:T910" si="2194">S863/D863</f>
        <v>0</v>
      </c>
      <c r="U863" s="102"/>
      <c r="V863" s="102"/>
      <c r="W863" s="120"/>
      <c r="X863" s="102"/>
      <c r="Y863" s="102"/>
      <c r="Z863" s="102"/>
      <c r="AA863" s="102"/>
      <c r="AB863" s="102"/>
      <c r="AC863" s="102"/>
      <c r="AD863" s="102"/>
      <c r="AE863" s="102"/>
      <c r="AF863" s="580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20">
        <f>AX863-F863</f>
        <v>-57040.937000000005</v>
      </c>
      <c r="AV863" s="120">
        <f>AX863</f>
        <v>11412.5</v>
      </c>
      <c r="AW863" s="120"/>
      <c r="AX863" s="120">
        <f>AX864+AX865+AX866+AX867</f>
        <v>11412.5</v>
      </c>
      <c r="AY863" s="542"/>
      <c r="AZ863" s="102"/>
      <c r="BA863" s="546"/>
      <c r="BB863" s="102"/>
      <c r="BC863" s="102"/>
      <c r="BD863" s="102"/>
      <c r="BE863" s="546"/>
      <c r="BF863" s="546"/>
      <c r="BG863" s="546"/>
      <c r="BH863" s="546"/>
      <c r="BI863" s="542"/>
      <c r="BJ863" s="542"/>
      <c r="BK863" s="542"/>
      <c r="BL863" s="542"/>
      <c r="BM863" s="102"/>
      <c r="BN863" s="542"/>
      <c r="BO863" s="542"/>
      <c r="BP863" s="542"/>
      <c r="BQ863" s="542"/>
      <c r="BR863" s="542"/>
      <c r="BS863" s="102"/>
      <c r="BT863" s="542"/>
      <c r="BU863" s="102"/>
      <c r="BV863" s="542"/>
      <c r="BW863" s="542"/>
      <c r="BX863" s="542"/>
      <c r="BY863" s="542"/>
      <c r="BZ863" s="102"/>
      <c r="CA863" s="542"/>
      <c r="CB863" s="542"/>
      <c r="CC863" s="542"/>
      <c r="CD863" s="102"/>
      <c r="CE863" s="542"/>
      <c r="CF863" s="542"/>
      <c r="CG863" s="542"/>
      <c r="CH863" s="542"/>
      <c r="CI863" s="102"/>
      <c r="CJ863" s="542"/>
      <c r="CK863" s="542"/>
      <c r="CL863" s="542"/>
      <c r="CM863" s="542"/>
      <c r="CN863" s="542"/>
      <c r="CO863" s="102"/>
    </row>
    <row r="864" spans="2:93" s="67" customFormat="1" ht="105" hidden="1" customHeight="1" x14ac:dyDescent="0.25">
      <c r="B864" s="464"/>
      <c r="C864" s="133" t="s">
        <v>434</v>
      </c>
      <c r="D864" s="185"/>
      <c r="E864" s="542"/>
      <c r="F864" s="120">
        <v>0</v>
      </c>
      <c r="G864" s="54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584">
        <f t="shared" si="2193"/>
        <v>0</v>
      </c>
      <c r="T864" s="577" t="e">
        <f t="shared" si="2194"/>
        <v>#DIV/0!</v>
      </c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580" t="e">
        <f t="shared" ref="AF864:AF867" si="2195">AE864/E864</f>
        <v>#DIV/0!</v>
      </c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20">
        <f>AX864-F864</f>
        <v>5160</v>
      </c>
      <c r="AV864" s="120">
        <f>AX864</f>
        <v>5160</v>
      </c>
      <c r="AW864" s="542"/>
      <c r="AX864" s="120">
        <f>'[14]2 вариант (2)'!$L$812</f>
        <v>5160</v>
      </c>
      <c r="AY864" s="542"/>
      <c r="AZ864" s="102"/>
      <c r="BA864" s="546"/>
      <c r="BB864" s="102"/>
      <c r="BC864" s="102"/>
      <c r="BD864" s="102"/>
      <c r="BE864" s="546"/>
      <c r="BF864" s="546"/>
      <c r="BG864" s="546"/>
      <c r="BH864" s="546"/>
      <c r="BI864" s="542"/>
      <c r="BJ864" s="542"/>
      <c r="BK864" s="542"/>
      <c r="BL864" s="542"/>
      <c r="BM864" s="102"/>
      <c r="BN864" s="542"/>
      <c r="BO864" s="542"/>
      <c r="BP864" s="542"/>
      <c r="BQ864" s="542"/>
      <c r="BR864" s="542"/>
      <c r="BS864" s="102"/>
      <c r="BT864" s="542"/>
      <c r="BU864" s="102"/>
      <c r="BV864" s="542"/>
      <c r="BW864" s="542"/>
      <c r="BX864" s="542"/>
      <c r="BY864" s="542"/>
      <c r="BZ864" s="102"/>
      <c r="CA864" s="542"/>
      <c r="CB864" s="542"/>
      <c r="CC864" s="542"/>
      <c r="CD864" s="102"/>
      <c r="CE864" s="542"/>
      <c r="CF864" s="542"/>
      <c r="CG864" s="542"/>
      <c r="CH864" s="542"/>
      <c r="CI864" s="102"/>
      <c r="CJ864" s="542"/>
      <c r="CK864" s="542"/>
      <c r="CL864" s="542"/>
      <c r="CM864" s="542"/>
      <c r="CN864" s="542"/>
      <c r="CO864" s="102"/>
    </row>
    <row r="865" spans="2:93" s="67" customFormat="1" ht="102.75" hidden="1" customHeight="1" x14ac:dyDescent="0.25">
      <c r="B865" s="464"/>
      <c r="C865" s="133" t="s">
        <v>435</v>
      </c>
      <c r="D865" s="185"/>
      <c r="E865" s="542"/>
      <c r="F865" s="120">
        <v>0</v>
      </c>
      <c r="G865" s="54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584">
        <f t="shared" si="2193"/>
        <v>0</v>
      </c>
      <c r="T865" s="577" t="e">
        <f t="shared" si="2194"/>
        <v>#DIV/0!</v>
      </c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580" t="e">
        <f t="shared" si="2195"/>
        <v>#DIV/0!</v>
      </c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20">
        <f t="shared" ref="AU865:AU867" si="2196">AX865-F865</f>
        <v>1400</v>
      </c>
      <c r="AV865" s="120">
        <f t="shared" ref="AV865:AV867" si="2197">AX865</f>
        <v>1400</v>
      </c>
      <c r="AW865" s="542"/>
      <c r="AX865" s="120">
        <f>'[14]2 вариант (2)'!$L$813</f>
        <v>1400</v>
      </c>
      <c r="AY865" s="542"/>
      <c r="AZ865" s="102"/>
      <c r="BA865" s="546"/>
      <c r="BB865" s="102"/>
      <c r="BC865" s="102"/>
      <c r="BD865" s="102"/>
      <c r="BE865" s="546"/>
      <c r="BF865" s="546"/>
      <c r="BG865" s="546"/>
      <c r="BH865" s="546"/>
      <c r="BI865" s="542"/>
      <c r="BJ865" s="542"/>
      <c r="BK865" s="542"/>
      <c r="BL865" s="542"/>
      <c r="BM865" s="102"/>
      <c r="BN865" s="542"/>
      <c r="BO865" s="542"/>
      <c r="BP865" s="542"/>
      <c r="BQ865" s="542"/>
      <c r="BR865" s="542"/>
      <c r="BS865" s="102"/>
      <c r="BT865" s="542"/>
      <c r="BU865" s="102"/>
      <c r="BV865" s="542"/>
      <c r="BW865" s="542"/>
      <c r="BX865" s="542"/>
      <c r="BY865" s="542"/>
      <c r="BZ865" s="102"/>
      <c r="CA865" s="542"/>
      <c r="CB865" s="542"/>
      <c r="CC865" s="542"/>
      <c r="CD865" s="102"/>
      <c r="CE865" s="542"/>
      <c r="CF865" s="542"/>
      <c r="CG865" s="542"/>
      <c r="CH865" s="542"/>
      <c r="CI865" s="102"/>
      <c r="CJ865" s="542"/>
      <c r="CK865" s="542"/>
      <c r="CL865" s="542"/>
      <c r="CM865" s="542"/>
      <c r="CN865" s="542"/>
      <c r="CO865" s="102"/>
    </row>
    <row r="866" spans="2:93" s="67" customFormat="1" ht="100.5" hidden="1" customHeight="1" x14ac:dyDescent="0.25">
      <c r="B866" s="464"/>
      <c r="C866" s="133" t="s">
        <v>436</v>
      </c>
      <c r="D866" s="185"/>
      <c r="E866" s="542"/>
      <c r="F866" s="120">
        <v>0</v>
      </c>
      <c r="G866" s="54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584">
        <f t="shared" si="2193"/>
        <v>0</v>
      </c>
      <c r="T866" s="577" t="e">
        <f t="shared" si="2194"/>
        <v>#DIV/0!</v>
      </c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580" t="e">
        <f t="shared" si="2195"/>
        <v>#DIV/0!</v>
      </c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20">
        <f t="shared" si="2196"/>
        <v>3752.5</v>
      </c>
      <c r="AV866" s="120">
        <f t="shared" si="2197"/>
        <v>3752.5</v>
      </c>
      <c r="AW866" s="542"/>
      <c r="AX866" s="120">
        <f>'[14]2 вариант (2)'!$L$814</f>
        <v>3752.5</v>
      </c>
      <c r="AY866" s="542"/>
      <c r="AZ866" s="102"/>
      <c r="BA866" s="546"/>
      <c r="BB866" s="102"/>
      <c r="BC866" s="102"/>
      <c r="BD866" s="102"/>
      <c r="BE866" s="546"/>
      <c r="BF866" s="546"/>
      <c r="BG866" s="546"/>
      <c r="BH866" s="546"/>
      <c r="BI866" s="542"/>
      <c r="BJ866" s="542"/>
      <c r="BK866" s="542"/>
      <c r="BL866" s="542"/>
      <c r="BM866" s="102"/>
      <c r="BN866" s="542"/>
      <c r="BO866" s="542"/>
      <c r="BP866" s="542"/>
      <c r="BQ866" s="542"/>
      <c r="BR866" s="542"/>
      <c r="BS866" s="102"/>
      <c r="BT866" s="542"/>
      <c r="BU866" s="102"/>
      <c r="BV866" s="542"/>
      <c r="BW866" s="542"/>
      <c r="BX866" s="542"/>
      <c r="BY866" s="542"/>
      <c r="BZ866" s="102"/>
      <c r="CA866" s="542"/>
      <c r="CB866" s="542"/>
      <c r="CC866" s="542"/>
      <c r="CD866" s="102"/>
      <c r="CE866" s="542"/>
      <c r="CF866" s="542"/>
      <c r="CG866" s="542"/>
      <c r="CH866" s="542"/>
      <c r="CI866" s="102"/>
      <c r="CJ866" s="542"/>
      <c r="CK866" s="542"/>
      <c r="CL866" s="542"/>
      <c r="CM866" s="542"/>
      <c r="CN866" s="542"/>
      <c r="CO866" s="102"/>
    </row>
    <row r="867" spans="2:93" s="67" customFormat="1" ht="114" hidden="1" customHeight="1" x14ac:dyDescent="0.25">
      <c r="B867" s="464"/>
      <c r="C867" s="133" t="s">
        <v>437</v>
      </c>
      <c r="D867" s="185"/>
      <c r="E867" s="542"/>
      <c r="F867" s="120">
        <v>0</v>
      </c>
      <c r="G867" s="54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584">
        <f t="shared" si="2193"/>
        <v>0</v>
      </c>
      <c r="T867" s="577" t="e">
        <f t="shared" si="2194"/>
        <v>#DIV/0!</v>
      </c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580" t="e">
        <f t="shared" si="2195"/>
        <v>#DIV/0!</v>
      </c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20">
        <f t="shared" si="2196"/>
        <v>1100</v>
      </c>
      <c r="AV867" s="120">
        <f t="shared" si="2197"/>
        <v>1100</v>
      </c>
      <c r="AW867" s="542"/>
      <c r="AX867" s="120">
        <f>'[14]2 вариант (2)'!$L$815</f>
        <v>1100</v>
      </c>
      <c r="AY867" s="542"/>
      <c r="AZ867" s="102"/>
      <c r="BA867" s="546"/>
      <c r="BB867" s="102"/>
      <c r="BC867" s="102"/>
      <c r="BD867" s="102"/>
      <c r="BE867" s="546"/>
      <c r="BF867" s="546"/>
      <c r="BG867" s="546"/>
      <c r="BH867" s="546"/>
      <c r="BI867" s="542"/>
      <c r="BJ867" s="542"/>
      <c r="BK867" s="542"/>
      <c r="BL867" s="542"/>
      <c r="BM867" s="102"/>
      <c r="BN867" s="542"/>
      <c r="BO867" s="542"/>
      <c r="BP867" s="542"/>
      <c r="BQ867" s="542"/>
      <c r="BR867" s="542"/>
      <c r="BS867" s="102"/>
      <c r="BT867" s="542"/>
      <c r="BU867" s="102"/>
      <c r="BV867" s="542"/>
      <c r="BW867" s="542"/>
      <c r="BX867" s="542"/>
      <c r="BY867" s="542"/>
      <c r="BZ867" s="102"/>
      <c r="CA867" s="542"/>
      <c r="CB867" s="542"/>
      <c r="CC867" s="542"/>
      <c r="CD867" s="102"/>
      <c r="CE867" s="542"/>
      <c r="CF867" s="542"/>
      <c r="CG867" s="542"/>
      <c r="CH867" s="542"/>
      <c r="CI867" s="102"/>
      <c r="CJ867" s="542"/>
      <c r="CK867" s="542"/>
      <c r="CL867" s="542"/>
      <c r="CM867" s="542"/>
      <c r="CN867" s="542"/>
      <c r="CO867" s="102"/>
    </row>
    <row r="868" spans="2:93" s="471" customFormat="1" ht="81" customHeight="1" x14ac:dyDescent="0.25">
      <c r="B868" s="474">
        <v>2</v>
      </c>
      <c r="C868" s="472" t="s">
        <v>412</v>
      </c>
      <c r="D868" s="455">
        <f>H868</f>
        <v>60201.4</v>
      </c>
      <c r="E868" s="469">
        <v>0</v>
      </c>
      <c r="F868" s="469"/>
      <c r="G868" s="469"/>
      <c r="H868" s="455">
        <f>H869+H870</f>
        <v>60201.4</v>
      </c>
      <c r="I868" s="455">
        <f t="shared" ref="I868:I873" si="2198">Q868</f>
        <v>13624.234359999999</v>
      </c>
      <c r="J868" s="575">
        <f t="shared" ref="J868:J873" si="2199">I868/D868</f>
        <v>0.22631092233735425</v>
      </c>
      <c r="K868" s="469"/>
      <c r="L868" s="469"/>
      <c r="M868" s="469"/>
      <c r="N868" s="469"/>
      <c r="O868" s="469"/>
      <c r="P868" s="469"/>
      <c r="Q868" s="455">
        <f>Q869+Q870</f>
        <v>13624.234359999999</v>
      </c>
      <c r="R868" s="575">
        <f t="shared" ref="R868:R873" si="2200">Q868/H868</f>
        <v>0.22631092233735425</v>
      </c>
      <c r="S868" s="455">
        <f t="shared" si="2193"/>
        <v>13624.234359999999</v>
      </c>
      <c r="T868" s="795">
        <f t="shared" si="2194"/>
        <v>0.22631092233735425</v>
      </c>
      <c r="U868" s="469"/>
      <c r="V868" s="469"/>
      <c r="W868" s="469"/>
      <c r="X868" s="469"/>
      <c r="Y868" s="469"/>
      <c r="Z868" s="469"/>
      <c r="AA868" s="455">
        <f>AA869+AA870</f>
        <v>13624.234359999999</v>
      </c>
      <c r="AB868" s="625">
        <f>AA868/H868</f>
        <v>0.22631092233735425</v>
      </c>
      <c r="AC868" s="455">
        <f>AE868+AG868+AI868+AK868</f>
        <v>60201.4</v>
      </c>
      <c r="AD868" s="625">
        <f t="shared" ref="AD868:AD873" si="2201">AC868/D868</f>
        <v>1</v>
      </c>
      <c r="AE868" s="469"/>
      <c r="AF868" s="469"/>
      <c r="AG868" s="469"/>
      <c r="AH868" s="469"/>
      <c r="AI868" s="469"/>
      <c r="AJ868" s="469"/>
      <c r="AK868" s="455">
        <f>AK869+AK870</f>
        <v>60201.4</v>
      </c>
      <c r="AL868" s="469"/>
      <c r="AM868" s="469"/>
      <c r="AN868" s="469"/>
      <c r="AO868" s="469"/>
      <c r="AP868" s="469"/>
      <c r="AQ868" s="469"/>
      <c r="AR868" s="469"/>
      <c r="AS868" s="469"/>
      <c r="AT868" s="469"/>
      <c r="AU868" s="469">
        <f>AU869+AU870</f>
        <v>0</v>
      </c>
      <c r="AV868" s="469">
        <f>AZ868</f>
        <v>60201.4</v>
      </c>
      <c r="AW868" s="469">
        <v>0</v>
      </c>
      <c r="AX868" s="469"/>
      <c r="AY868" s="469"/>
      <c r="AZ868" s="469">
        <f>AZ869+AZ870</f>
        <v>60201.4</v>
      </c>
      <c r="BA868" s="469"/>
      <c r="BB868" s="469"/>
      <c r="BC868" s="469"/>
      <c r="BD868" s="469"/>
      <c r="BE868" s="469"/>
      <c r="BF868" s="469"/>
      <c r="BG868" s="469"/>
      <c r="BH868" s="469"/>
      <c r="BI868" s="469">
        <f>BM868</f>
        <v>18205</v>
      </c>
      <c r="BJ868" s="469"/>
      <c r="BK868" s="469"/>
      <c r="BL868" s="469"/>
      <c r="BM868" s="469">
        <f>BM869+BM870</f>
        <v>18205</v>
      </c>
      <c r="BN868" s="469">
        <f>BN869+BN870</f>
        <v>0</v>
      </c>
      <c r="BO868" s="469">
        <f>BS868</f>
        <v>18205</v>
      </c>
      <c r="BP868" s="469"/>
      <c r="BQ868" s="469"/>
      <c r="BR868" s="469"/>
      <c r="BS868" s="469">
        <f>BS869+BS870</f>
        <v>18205</v>
      </c>
      <c r="BT868" s="469"/>
      <c r="BU868" s="469"/>
      <c r="BV868" s="469"/>
      <c r="BW868" s="469"/>
      <c r="BX868" s="469"/>
      <c r="BY868" s="469"/>
      <c r="BZ868" s="469"/>
      <c r="CA868" s="469"/>
      <c r="CB868" s="469"/>
      <c r="CC868" s="469"/>
      <c r="CD868" s="469"/>
      <c r="CE868" s="469">
        <f>CI868</f>
        <v>69501.2</v>
      </c>
      <c r="CF868" s="469"/>
      <c r="CG868" s="469"/>
      <c r="CH868" s="469"/>
      <c r="CI868" s="469">
        <f>CI869+CI870</f>
        <v>69501.2</v>
      </c>
      <c r="CJ868" s="469">
        <f>CJ869+CJ870</f>
        <v>0</v>
      </c>
      <c r="CK868" s="469">
        <f>CO868</f>
        <v>69501.2</v>
      </c>
      <c r="CL868" s="486"/>
      <c r="CM868" s="469"/>
      <c r="CN868" s="469"/>
      <c r="CO868" s="469">
        <f>CO869+CO870</f>
        <v>69501.2</v>
      </c>
    </row>
    <row r="869" spans="2:93" s="67" customFormat="1" ht="57" customHeight="1" x14ac:dyDescent="0.25">
      <c r="B869" s="464"/>
      <c r="C869" s="529" t="s">
        <v>32</v>
      </c>
      <c r="D869" s="192">
        <f t="shared" ref="D869:D870" si="2202">E869+G869+H869</f>
        <v>40334.9</v>
      </c>
      <c r="E869" s="438">
        <f>E901</f>
        <v>0</v>
      </c>
      <c r="F869" s="438"/>
      <c r="G869" s="441"/>
      <c r="H869" s="192">
        <f>H872</f>
        <v>40334.9</v>
      </c>
      <c r="I869" s="192">
        <f t="shared" si="2198"/>
        <v>9128.2284199999995</v>
      </c>
      <c r="J869" s="599">
        <f t="shared" si="2199"/>
        <v>0.22631092230301797</v>
      </c>
      <c r="K869" s="563"/>
      <c r="L869" s="563"/>
      <c r="M869" s="563"/>
      <c r="N869" s="563"/>
      <c r="O869" s="563"/>
      <c r="P869" s="563"/>
      <c r="Q869" s="192">
        <f>Q872</f>
        <v>9128.2284199999995</v>
      </c>
      <c r="R869" s="599">
        <f t="shared" si="2200"/>
        <v>0.22631092230301797</v>
      </c>
      <c r="S869" s="192">
        <f t="shared" si="2193"/>
        <v>9128.2284199999995</v>
      </c>
      <c r="T869" s="599">
        <f t="shared" si="2194"/>
        <v>0.22631092230301797</v>
      </c>
      <c r="U869" s="563"/>
      <c r="V869" s="563"/>
      <c r="W869" s="563"/>
      <c r="X869" s="563"/>
      <c r="Y869" s="563"/>
      <c r="Z869" s="563"/>
      <c r="AA869" s="192">
        <f>AA872</f>
        <v>9128.2284199999995</v>
      </c>
      <c r="AB869" s="599">
        <f>AA869/H869</f>
        <v>0.22631092230301797</v>
      </c>
      <c r="AC869" s="192">
        <f>AK869</f>
        <v>40334.9</v>
      </c>
      <c r="AD869" s="599">
        <f t="shared" si="2201"/>
        <v>1</v>
      </c>
      <c r="AE869" s="563"/>
      <c r="AF869" s="580"/>
      <c r="AG869" s="563"/>
      <c r="AH869" s="563"/>
      <c r="AI869" s="563"/>
      <c r="AJ869" s="563"/>
      <c r="AK869" s="192">
        <f>AK872</f>
        <v>40334.9</v>
      </c>
      <c r="AL869" s="585"/>
      <c r="AM869" s="563"/>
      <c r="AN869" s="563"/>
      <c r="AO869" s="563"/>
      <c r="AP869" s="563"/>
      <c r="AQ869" s="563"/>
      <c r="AR869" s="563"/>
      <c r="AS869" s="563"/>
      <c r="AT869" s="563"/>
      <c r="AU869" s="563">
        <f>AZ869-H869</f>
        <v>0</v>
      </c>
      <c r="AV869" s="563">
        <f t="shared" ref="AV869:AV870" si="2203">AW869+AY869+AZ869</f>
        <v>40334.9</v>
      </c>
      <c r="AW869" s="494">
        <f>AW901</f>
        <v>0</v>
      </c>
      <c r="AX869" s="494"/>
      <c r="AY869" s="494"/>
      <c r="AZ869" s="494">
        <f>AZ855</f>
        <v>40334.9</v>
      </c>
      <c r="BA869" s="494">
        <f t="shared" ref="BA869:BA870" si="2204">BB869+BC869+BD869</f>
        <v>0</v>
      </c>
      <c r="BB869" s="529">
        <f>BB881+BB901</f>
        <v>0</v>
      </c>
      <c r="BC869" s="529">
        <f t="shared" ref="BC869" si="2205">BC881+BC901</f>
        <v>0</v>
      </c>
      <c r="BD869" s="529">
        <f>BD881+BD893+BD896+BD899</f>
        <v>0</v>
      </c>
      <c r="BE869" s="529">
        <f t="shared" ref="BE869:BE870" si="2206">BF869+BG869+BH869</f>
        <v>0</v>
      </c>
      <c r="BF869" s="494">
        <f>BF901</f>
        <v>0</v>
      </c>
      <c r="BG869" s="494"/>
      <c r="BH869" s="494">
        <f>BH881+BH893+BH896+BH899</f>
        <v>0</v>
      </c>
      <c r="BI869" s="544">
        <f>BM869</f>
        <v>12197.3</v>
      </c>
      <c r="BJ869" s="490"/>
      <c r="BK869" s="490"/>
      <c r="BL869" s="490"/>
      <c r="BM869" s="544">
        <f>BM909</f>
        <v>12197.3</v>
      </c>
      <c r="BN869" s="487">
        <f>BS869-BM869</f>
        <v>0</v>
      </c>
      <c r="BO869" s="494">
        <f>BS869</f>
        <v>12197.3</v>
      </c>
      <c r="BP869" s="487"/>
      <c r="BQ869" s="487"/>
      <c r="BR869" s="487"/>
      <c r="BS869" s="487">
        <f>BS909</f>
        <v>12197.3</v>
      </c>
      <c r="BT869" s="440"/>
      <c r="BU869" s="102"/>
      <c r="BV869" s="499"/>
      <c r="BW869" s="440"/>
      <c r="BX869" s="440"/>
      <c r="BY869" s="440"/>
      <c r="BZ869" s="102"/>
      <c r="CA869" s="440"/>
      <c r="CB869" s="440"/>
      <c r="CC869" s="440"/>
      <c r="CD869" s="102"/>
      <c r="CE869" s="544">
        <f>CI869</f>
        <v>29885.5</v>
      </c>
      <c r="CF869" s="440"/>
      <c r="CG869" s="539"/>
      <c r="CH869" s="440"/>
      <c r="CI869" s="544">
        <f>CI909</f>
        <v>29885.5</v>
      </c>
      <c r="CJ869" s="487">
        <v>0</v>
      </c>
      <c r="CK869" s="494">
        <f>CO869</f>
        <v>29885.5</v>
      </c>
      <c r="CL869" s="487"/>
      <c r="CM869" s="487"/>
      <c r="CN869" s="487"/>
      <c r="CO869" s="487">
        <f>CO909</f>
        <v>29885.5</v>
      </c>
    </row>
    <row r="870" spans="2:93" s="67" customFormat="1" ht="52.5" customHeight="1" x14ac:dyDescent="0.25">
      <c r="B870" s="464"/>
      <c r="C870" s="530" t="s">
        <v>283</v>
      </c>
      <c r="D870" s="182">
        <f t="shared" si="2202"/>
        <v>19866.5</v>
      </c>
      <c r="E870" s="437">
        <v>0</v>
      </c>
      <c r="F870" s="437"/>
      <c r="G870" s="441"/>
      <c r="H870" s="182">
        <f>H873</f>
        <v>19866.5</v>
      </c>
      <c r="I870" s="182">
        <f t="shared" si="2198"/>
        <v>4496.00594</v>
      </c>
      <c r="J870" s="574">
        <f t="shared" si="2199"/>
        <v>0.22631092240706718</v>
      </c>
      <c r="K870" s="564"/>
      <c r="L870" s="564"/>
      <c r="M870" s="564"/>
      <c r="N870" s="564"/>
      <c r="O870" s="564"/>
      <c r="P870" s="564"/>
      <c r="Q870" s="182">
        <f>Q873</f>
        <v>4496.00594</v>
      </c>
      <c r="R870" s="574">
        <f t="shared" si="2200"/>
        <v>0.22631092240706718</v>
      </c>
      <c r="S870" s="182">
        <f t="shared" si="2193"/>
        <v>4496.00594</v>
      </c>
      <c r="T870" s="574">
        <f t="shared" si="2194"/>
        <v>0.22631092240706718</v>
      </c>
      <c r="U870" s="564"/>
      <c r="V870" s="564"/>
      <c r="W870" s="564"/>
      <c r="X870" s="564"/>
      <c r="Y870" s="564"/>
      <c r="Z870" s="564"/>
      <c r="AA870" s="182">
        <f>AA873</f>
        <v>4496.00594</v>
      </c>
      <c r="AB870" s="574">
        <f t="shared" ref="AB870" si="2207">AA870/H870</f>
        <v>0.22631092240706718</v>
      </c>
      <c r="AC870" s="182">
        <f>AK870</f>
        <v>19866.5</v>
      </c>
      <c r="AD870" s="574">
        <f t="shared" si="2201"/>
        <v>1</v>
      </c>
      <c r="AE870" s="564"/>
      <c r="AF870" s="580"/>
      <c r="AG870" s="564"/>
      <c r="AH870" s="564"/>
      <c r="AI870" s="564"/>
      <c r="AJ870" s="564"/>
      <c r="AK870" s="182">
        <f>AK873</f>
        <v>19866.5</v>
      </c>
      <c r="AL870" s="586"/>
      <c r="AM870" s="564"/>
      <c r="AN870" s="564"/>
      <c r="AO870" s="564"/>
      <c r="AP870" s="564"/>
      <c r="AQ870" s="564"/>
      <c r="AR870" s="564"/>
      <c r="AS870" s="564"/>
      <c r="AT870" s="564"/>
      <c r="AU870" s="564">
        <f>AZ870-H870</f>
        <v>0</v>
      </c>
      <c r="AV870" s="564">
        <f t="shared" si="2203"/>
        <v>19866.5</v>
      </c>
      <c r="AW870" s="486">
        <v>0</v>
      </c>
      <c r="AX870" s="486"/>
      <c r="AY870" s="489"/>
      <c r="AZ870" s="486">
        <f>AZ856</f>
        <v>19866.5</v>
      </c>
      <c r="BA870" s="437">
        <f t="shared" si="2204"/>
        <v>0</v>
      </c>
      <c r="BB870" s="530">
        <f>BB902</f>
        <v>0</v>
      </c>
      <c r="BC870" s="530">
        <f t="shared" ref="BC870" si="2208">BC902</f>
        <v>0</v>
      </c>
      <c r="BD870" s="530">
        <f>BD882+BD894+BD897+BD900</f>
        <v>0</v>
      </c>
      <c r="BE870" s="530" t="e">
        <f t="shared" si="2206"/>
        <v>#REF!</v>
      </c>
      <c r="BF870" s="437" t="e">
        <f>BF902</f>
        <v>#REF!</v>
      </c>
      <c r="BG870" s="441"/>
      <c r="BH870" s="437">
        <f>BH882+BH894+BH897+BH900</f>
        <v>0</v>
      </c>
      <c r="BI870" s="545">
        <f>BM870</f>
        <v>6007.7</v>
      </c>
      <c r="BJ870" s="490"/>
      <c r="BK870" s="490"/>
      <c r="BL870" s="490"/>
      <c r="BM870" s="545">
        <f>BM910</f>
        <v>6007.7</v>
      </c>
      <c r="BN870" s="486">
        <f>BS870-BM870</f>
        <v>0</v>
      </c>
      <c r="BO870" s="495">
        <f>BS870</f>
        <v>6007.7</v>
      </c>
      <c r="BP870" s="486"/>
      <c r="BQ870" s="486"/>
      <c r="BR870" s="486"/>
      <c r="BS870" s="486">
        <f>BS910</f>
        <v>6007.7</v>
      </c>
      <c r="BT870" s="440"/>
      <c r="BU870" s="102"/>
      <c r="BV870" s="499"/>
      <c r="BW870" s="440"/>
      <c r="BX870" s="440"/>
      <c r="BY870" s="440"/>
      <c r="BZ870" s="102"/>
      <c r="CA870" s="440"/>
      <c r="CB870" s="440"/>
      <c r="CC870" s="440"/>
      <c r="CD870" s="102"/>
      <c r="CE870" s="440">
        <f>CI870</f>
        <v>39615.699999999997</v>
      </c>
      <c r="CF870" s="440"/>
      <c r="CG870" s="539"/>
      <c r="CH870" s="440"/>
      <c r="CI870" s="545">
        <f>CI910</f>
        <v>39615.699999999997</v>
      </c>
      <c r="CJ870" s="486">
        <v>0</v>
      </c>
      <c r="CK870" s="495">
        <f>CO870</f>
        <v>39615.699999999997</v>
      </c>
      <c r="CL870" s="486"/>
      <c r="CM870" s="486"/>
      <c r="CN870" s="486"/>
      <c r="CO870" s="486">
        <f>CO910</f>
        <v>39615.699999999997</v>
      </c>
    </row>
    <row r="871" spans="2:93" s="67" customFormat="1" ht="138.75" customHeight="1" x14ac:dyDescent="0.25">
      <c r="B871" s="464" t="s">
        <v>34</v>
      </c>
      <c r="C871" s="133" t="s">
        <v>373</v>
      </c>
      <c r="D871" s="185">
        <f>E871+G871+H871</f>
        <v>60201.4</v>
      </c>
      <c r="E871" s="440">
        <f>E872+E873</f>
        <v>0</v>
      </c>
      <c r="F871" s="440"/>
      <c r="G871" s="440"/>
      <c r="H871" s="185">
        <f>H872+H873</f>
        <v>60201.4</v>
      </c>
      <c r="I871" s="185">
        <f t="shared" si="2198"/>
        <v>13624.234359999999</v>
      </c>
      <c r="J871" s="580">
        <f t="shared" si="2199"/>
        <v>0.22631092233735425</v>
      </c>
      <c r="K871" s="559"/>
      <c r="L871" s="559"/>
      <c r="M871" s="559"/>
      <c r="N871" s="559"/>
      <c r="O871" s="559"/>
      <c r="P871" s="559"/>
      <c r="Q871" s="185">
        <f>Q872+Q873</f>
        <v>13624.234359999999</v>
      </c>
      <c r="R871" s="580">
        <f t="shared" si="2200"/>
        <v>0.22631092233735425</v>
      </c>
      <c r="S871" s="185">
        <f t="shared" si="2193"/>
        <v>13624.234359999999</v>
      </c>
      <c r="T871" s="580">
        <f t="shared" si="2194"/>
        <v>0.22631092233735425</v>
      </c>
      <c r="U871" s="559"/>
      <c r="V871" s="559"/>
      <c r="W871" s="559"/>
      <c r="X871" s="559"/>
      <c r="Y871" s="559"/>
      <c r="Z871" s="559"/>
      <c r="AA871" s="185">
        <f>AA872+AA873</f>
        <v>13624.234359999999</v>
      </c>
      <c r="AB871" s="574">
        <f>AA871/H871</f>
        <v>0.22631092233735425</v>
      </c>
      <c r="AC871" s="185">
        <f>AE871+AG871+AI871+AK871</f>
        <v>60201.4</v>
      </c>
      <c r="AD871" s="626">
        <f t="shared" si="2201"/>
        <v>1</v>
      </c>
      <c r="AE871" s="559"/>
      <c r="AF871" s="580"/>
      <c r="AG871" s="559"/>
      <c r="AH871" s="559"/>
      <c r="AI871" s="559"/>
      <c r="AJ871" s="559"/>
      <c r="AK871" s="185">
        <f>AK872+AK873</f>
        <v>60201.4</v>
      </c>
      <c r="AL871" s="582"/>
      <c r="AM871" s="559"/>
      <c r="AN871" s="559"/>
      <c r="AO871" s="559"/>
      <c r="AP871" s="559"/>
      <c r="AQ871" s="559"/>
      <c r="AR871" s="559"/>
      <c r="AS871" s="559"/>
      <c r="AT871" s="559"/>
      <c r="AU871" s="559"/>
      <c r="AV871" s="564">
        <f>AW871+AY871+AZ871</f>
        <v>60201.4</v>
      </c>
      <c r="AW871" s="490">
        <f>AW872+AW873</f>
        <v>0</v>
      </c>
      <c r="AX871" s="490"/>
      <c r="AY871" s="490"/>
      <c r="AZ871" s="490">
        <f>AZ872+AZ873</f>
        <v>60201.4</v>
      </c>
      <c r="BA871" s="440">
        <f>BB871+BC871+BD871</f>
        <v>0</v>
      </c>
      <c r="BB871" s="539"/>
      <c r="BC871" s="539"/>
      <c r="BD871" s="539">
        <f>BD872+BD873</f>
        <v>0</v>
      </c>
      <c r="BE871" s="539">
        <f>BH871</f>
        <v>60201.36</v>
      </c>
      <c r="BF871" s="440"/>
      <c r="BG871" s="440"/>
      <c r="BH871" s="440">
        <f>BH872+BH873</f>
        <v>60201.36</v>
      </c>
      <c r="BI871" s="542"/>
      <c r="BJ871" s="490"/>
      <c r="BK871" s="490"/>
      <c r="BL871" s="490"/>
      <c r="BM871" s="542"/>
      <c r="BN871" s="440"/>
      <c r="BO871" s="499"/>
      <c r="BP871" s="490"/>
      <c r="BQ871" s="490"/>
      <c r="BR871" s="490"/>
      <c r="BS871" s="490"/>
      <c r="BT871" s="102"/>
      <c r="BU871" s="440"/>
      <c r="BV871" s="499"/>
      <c r="BW871" s="440"/>
      <c r="BX871" s="440"/>
      <c r="BY871" s="440"/>
      <c r="BZ871" s="440"/>
      <c r="CA871" s="440"/>
      <c r="CB871" s="440"/>
      <c r="CC871" s="440"/>
      <c r="CD871" s="102"/>
      <c r="CE871" s="102"/>
      <c r="CF871" s="102"/>
      <c r="CG871" s="102"/>
      <c r="CH871" s="102"/>
      <c r="CI871" s="440"/>
      <c r="CJ871" s="490"/>
      <c r="CK871" s="499"/>
      <c r="CL871" s="490"/>
      <c r="CM871" s="490"/>
      <c r="CN871" s="490"/>
      <c r="CO871" s="490"/>
    </row>
    <row r="872" spans="2:93" s="67" customFormat="1" ht="52.5" customHeight="1" x14ac:dyDescent="0.25">
      <c r="B872" s="464"/>
      <c r="C872" s="529" t="s">
        <v>32</v>
      </c>
      <c r="D872" s="192">
        <f>E872+G872+H872</f>
        <v>40334.9</v>
      </c>
      <c r="E872" s="438"/>
      <c r="F872" s="438"/>
      <c r="G872" s="438"/>
      <c r="H872" s="192">
        <v>40334.9</v>
      </c>
      <c r="I872" s="192">
        <f t="shared" si="2198"/>
        <v>9128.2284199999995</v>
      </c>
      <c r="J872" s="599">
        <f t="shared" si="2199"/>
        <v>0.22631092230301797</v>
      </c>
      <c r="K872" s="563"/>
      <c r="L872" s="563"/>
      <c r="M872" s="563"/>
      <c r="N872" s="563"/>
      <c r="O872" s="563"/>
      <c r="P872" s="563"/>
      <c r="Q872" s="192">
        <v>9128.2284199999995</v>
      </c>
      <c r="R872" s="599">
        <f t="shared" si="2200"/>
        <v>0.22631092230301797</v>
      </c>
      <c r="S872" s="192">
        <f t="shared" si="2193"/>
        <v>9128.2284199999995</v>
      </c>
      <c r="T872" s="599">
        <f t="shared" si="2194"/>
        <v>0.22631092230301797</v>
      </c>
      <c r="U872" s="563"/>
      <c r="V872" s="563"/>
      <c r="W872" s="563"/>
      <c r="X872" s="563"/>
      <c r="Y872" s="563"/>
      <c r="Z872" s="563"/>
      <c r="AA872" s="192">
        <v>9128.2284199999995</v>
      </c>
      <c r="AB872" s="599">
        <f>AA872/H872</f>
        <v>0.22631092230301797</v>
      </c>
      <c r="AC872" s="192">
        <f>AK872</f>
        <v>40334.9</v>
      </c>
      <c r="AD872" s="599">
        <f t="shared" si="2201"/>
        <v>1</v>
      </c>
      <c r="AE872" s="563"/>
      <c r="AF872" s="580"/>
      <c r="AG872" s="563"/>
      <c r="AH872" s="563"/>
      <c r="AI872" s="563"/>
      <c r="AJ872" s="563"/>
      <c r="AK872" s="192">
        <v>40334.9</v>
      </c>
      <c r="AL872" s="585"/>
      <c r="AM872" s="563"/>
      <c r="AN872" s="563"/>
      <c r="AO872" s="563"/>
      <c r="AP872" s="563"/>
      <c r="AQ872" s="563"/>
      <c r="AR872" s="563"/>
      <c r="AS872" s="563"/>
      <c r="AT872" s="563"/>
      <c r="AU872" s="559"/>
      <c r="AV872" s="563">
        <f>AW872+AY872+AZ872</f>
        <v>40334.9</v>
      </c>
      <c r="AW872" s="487"/>
      <c r="AX872" s="487"/>
      <c r="AY872" s="487"/>
      <c r="AZ872" s="487">
        <f>[6]Лист1!$B$49</f>
        <v>40334.9</v>
      </c>
      <c r="BA872" s="438">
        <f>BB872+BC872+BD872</f>
        <v>0</v>
      </c>
      <c r="BB872" s="529"/>
      <c r="BC872" s="529"/>
      <c r="BD872" s="529"/>
      <c r="BE872" s="529">
        <f>BH872</f>
        <v>40334.9</v>
      </c>
      <c r="BF872" s="438"/>
      <c r="BG872" s="438"/>
      <c r="BH872" s="438">
        <v>40334.9</v>
      </c>
      <c r="BI872" s="542"/>
      <c r="BJ872" s="490"/>
      <c r="BK872" s="490"/>
      <c r="BL872" s="490"/>
      <c r="BM872" s="542"/>
      <c r="BN872" s="440"/>
      <c r="BO872" s="499"/>
      <c r="BP872" s="490"/>
      <c r="BQ872" s="490"/>
      <c r="BR872" s="490"/>
      <c r="BS872" s="490"/>
      <c r="BT872" s="102"/>
      <c r="BU872" s="438"/>
      <c r="BV872" s="499"/>
      <c r="BW872" s="440"/>
      <c r="BX872" s="440"/>
      <c r="BY872" s="440"/>
      <c r="BZ872" s="440"/>
      <c r="CA872" s="440"/>
      <c r="CB872" s="440"/>
      <c r="CC872" s="440"/>
      <c r="CD872" s="102"/>
      <c r="CE872" s="102"/>
      <c r="CF872" s="102"/>
      <c r="CG872" s="102"/>
      <c r="CH872" s="102"/>
      <c r="CI872" s="438"/>
      <c r="CJ872" s="490"/>
      <c r="CK872" s="499"/>
      <c r="CL872" s="490"/>
      <c r="CM872" s="490"/>
      <c r="CN872" s="490"/>
      <c r="CO872" s="490"/>
    </row>
    <row r="873" spans="2:93" s="67" customFormat="1" ht="55.5" customHeight="1" x14ac:dyDescent="0.25">
      <c r="B873" s="464"/>
      <c r="C873" s="530" t="s">
        <v>283</v>
      </c>
      <c r="D873" s="182">
        <f>H873</f>
        <v>19866.5</v>
      </c>
      <c r="E873" s="437"/>
      <c r="F873" s="437"/>
      <c r="G873" s="437"/>
      <c r="H873" s="182">
        <v>19866.5</v>
      </c>
      <c r="I873" s="182">
        <f t="shared" si="2198"/>
        <v>4496.00594</v>
      </c>
      <c r="J873" s="574">
        <f t="shared" si="2199"/>
        <v>0.22631092240706718</v>
      </c>
      <c r="K873" s="564"/>
      <c r="L873" s="564"/>
      <c r="M873" s="564"/>
      <c r="N873" s="564"/>
      <c r="O873" s="564"/>
      <c r="P873" s="564"/>
      <c r="Q873" s="182">
        <v>4496.00594</v>
      </c>
      <c r="R873" s="574">
        <f t="shared" si="2200"/>
        <v>0.22631092240706718</v>
      </c>
      <c r="S873" s="182">
        <f t="shared" si="2193"/>
        <v>4496.00594</v>
      </c>
      <c r="T873" s="574">
        <f t="shared" si="2194"/>
        <v>0.22631092240706718</v>
      </c>
      <c r="U873" s="564"/>
      <c r="V873" s="564"/>
      <c r="W873" s="564"/>
      <c r="X873" s="564"/>
      <c r="Y873" s="564"/>
      <c r="Z873" s="564"/>
      <c r="AA873" s="182">
        <v>4496.00594</v>
      </c>
      <c r="AB873" s="574">
        <f t="shared" ref="AB873" si="2209">AA873/H873</f>
        <v>0.22631092240706718</v>
      </c>
      <c r="AC873" s="182">
        <f>AK873</f>
        <v>19866.5</v>
      </c>
      <c r="AD873" s="574">
        <f t="shared" si="2201"/>
        <v>1</v>
      </c>
      <c r="AE873" s="564"/>
      <c r="AF873" s="580"/>
      <c r="AG873" s="564"/>
      <c r="AH873" s="564"/>
      <c r="AI873" s="564"/>
      <c r="AJ873" s="564"/>
      <c r="AK873" s="182">
        <v>19866.5</v>
      </c>
      <c r="AL873" s="586"/>
      <c r="AM873" s="564"/>
      <c r="AN873" s="564"/>
      <c r="AO873" s="564"/>
      <c r="AP873" s="564"/>
      <c r="AQ873" s="564"/>
      <c r="AR873" s="564"/>
      <c r="AS873" s="564"/>
      <c r="AT873" s="564"/>
      <c r="AU873" s="559"/>
      <c r="AV873" s="564">
        <f>AZ873</f>
        <v>19866.5</v>
      </c>
      <c r="AW873" s="486"/>
      <c r="AX873" s="486"/>
      <c r="AY873" s="486"/>
      <c r="AZ873" s="486">
        <f>[6]Лист1!$B$50</f>
        <v>19866.5</v>
      </c>
      <c r="BA873" s="437">
        <f>BD873</f>
        <v>0</v>
      </c>
      <c r="BB873" s="530"/>
      <c r="BC873" s="530"/>
      <c r="BD873" s="530"/>
      <c r="BE873" s="530">
        <f>BH873</f>
        <v>19866.46</v>
      </c>
      <c r="BF873" s="437"/>
      <c r="BG873" s="437"/>
      <c r="BH873" s="437">
        <v>19866.46</v>
      </c>
      <c r="BI873" s="542"/>
      <c r="BJ873" s="490"/>
      <c r="BK873" s="490"/>
      <c r="BL873" s="490"/>
      <c r="BM873" s="542"/>
      <c r="BN873" s="440"/>
      <c r="BO873" s="499"/>
      <c r="BP873" s="490"/>
      <c r="BQ873" s="490"/>
      <c r="BR873" s="490"/>
      <c r="BS873" s="490"/>
      <c r="BT873" s="102"/>
      <c r="BU873" s="437"/>
      <c r="BV873" s="499"/>
      <c r="BW873" s="440"/>
      <c r="BX873" s="440"/>
      <c r="BY873" s="440"/>
      <c r="BZ873" s="440"/>
      <c r="CA873" s="440"/>
      <c r="CB873" s="440"/>
      <c r="CC873" s="440"/>
      <c r="CD873" s="102"/>
      <c r="CE873" s="102"/>
      <c r="CF873" s="102"/>
      <c r="CG873" s="102"/>
      <c r="CH873" s="102"/>
      <c r="CI873" s="437"/>
      <c r="CJ873" s="490"/>
      <c r="CK873" s="499"/>
      <c r="CL873" s="490"/>
      <c r="CM873" s="490"/>
      <c r="CN873" s="490"/>
      <c r="CO873" s="490"/>
    </row>
    <row r="874" spans="2:93" s="67" customFormat="1" ht="138.75" hidden="1" customHeight="1" x14ac:dyDescent="0.25">
      <c r="B874" s="464">
        <v>4</v>
      </c>
      <c r="C874" s="133" t="s">
        <v>286</v>
      </c>
      <c r="D874" s="440"/>
      <c r="E874" s="440"/>
      <c r="F874" s="440"/>
      <c r="G874" s="440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584">
        <f t="shared" si="2193"/>
        <v>0</v>
      </c>
      <c r="T874" s="577" t="e">
        <f t="shared" si="2194"/>
        <v>#DIV/0!</v>
      </c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580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559"/>
      <c r="AV874" s="564"/>
      <c r="AW874" s="490"/>
      <c r="AX874" s="490"/>
      <c r="AY874" s="490"/>
      <c r="AZ874" s="102"/>
      <c r="BA874" s="441"/>
      <c r="BB874" s="102"/>
      <c r="BC874" s="102"/>
      <c r="BD874" s="102"/>
      <c r="BE874" s="537"/>
      <c r="BF874" s="441"/>
      <c r="BG874" s="441"/>
      <c r="BH874" s="441"/>
      <c r="BI874" s="542"/>
      <c r="BJ874" s="490"/>
      <c r="BK874" s="490"/>
      <c r="BL874" s="490"/>
      <c r="BM874" s="102"/>
      <c r="BN874" s="440"/>
      <c r="BO874" s="499"/>
      <c r="BP874" s="490"/>
      <c r="BQ874" s="490"/>
      <c r="BR874" s="490"/>
      <c r="BS874" s="102"/>
      <c r="BT874" s="440"/>
      <c r="BU874" s="102"/>
      <c r="BV874" s="499"/>
      <c r="BW874" s="440"/>
      <c r="BX874" s="440"/>
      <c r="BY874" s="440"/>
      <c r="BZ874" s="102"/>
      <c r="CA874" s="440"/>
      <c r="CB874" s="440"/>
      <c r="CC874" s="440"/>
      <c r="CD874" s="102"/>
      <c r="CE874" s="440"/>
      <c r="CF874" s="440"/>
      <c r="CG874" s="539"/>
      <c r="CH874" s="440"/>
      <c r="CI874" s="102"/>
      <c r="CJ874" s="490"/>
      <c r="CK874" s="499"/>
      <c r="CL874" s="490"/>
      <c r="CM874" s="490"/>
      <c r="CN874" s="490"/>
      <c r="CO874" s="102"/>
    </row>
    <row r="875" spans="2:93" s="67" customFormat="1" ht="42" hidden="1" customHeight="1" x14ac:dyDescent="0.25">
      <c r="B875" s="464"/>
      <c r="C875" s="529" t="s">
        <v>32</v>
      </c>
      <c r="D875" s="440"/>
      <c r="E875" s="440"/>
      <c r="F875" s="440"/>
      <c r="G875" s="440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584">
        <f t="shared" si="2193"/>
        <v>0</v>
      </c>
      <c r="T875" s="577" t="e">
        <f t="shared" si="2194"/>
        <v>#DIV/0!</v>
      </c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580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559"/>
      <c r="AV875" s="564"/>
      <c r="AW875" s="490"/>
      <c r="AX875" s="490"/>
      <c r="AY875" s="490"/>
      <c r="AZ875" s="102"/>
      <c r="BA875" s="441"/>
      <c r="BB875" s="102"/>
      <c r="BC875" s="102"/>
      <c r="BD875" s="102"/>
      <c r="BE875" s="537"/>
      <c r="BF875" s="441"/>
      <c r="BG875" s="441"/>
      <c r="BH875" s="441"/>
      <c r="BI875" s="542"/>
      <c r="BJ875" s="490"/>
      <c r="BK875" s="490"/>
      <c r="BL875" s="490"/>
      <c r="BM875" s="102"/>
      <c r="BN875" s="440"/>
      <c r="BO875" s="499"/>
      <c r="BP875" s="490"/>
      <c r="BQ875" s="490"/>
      <c r="BR875" s="490"/>
      <c r="BS875" s="102"/>
      <c r="BT875" s="440"/>
      <c r="BU875" s="102"/>
      <c r="BV875" s="499"/>
      <c r="BW875" s="440"/>
      <c r="BX875" s="440"/>
      <c r="BY875" s="440"/>
      <c r="BZ875" s="102"/>
      <c r="CA875" s="440"/>
      <c r="CB875" s="440"/>
      <c r="CC875" s="440"/>
      <c r="CD875" s="102"/>
      <c r="CE875" s="440"/>
      <c r="CF875" s="440"/>
      <c r="CG875" s="539"/>
      <c r="CH875" s="440"/>
      <c r="CI875" s="102"/>
      <c r="CJ875" s="490"/>
      <c r="CK875" s="499"/>
      <c r="CL875" s="490"/>
      <c r="CM875" s="490"/>
      <c r="CN875" s="490"/>
      <c r="CO875" s="102"/>
    </row>
    <row r="876" spans="2:93" s="67" customFormat="1" ht="43.5" hidden="1" customHeight="1" x14ac:dyDescent="0.25">
      <c r="B876" s="464"/>
      <c r="C876" s="530" t="s">
        <v>283</v>
      </c>
      <c r="D876" s="440"/>
      <c r="E876" s="440"/>
      <c r="F876" s="440"/>
      <c r="G876" s="440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584">
        <f t="shared" si="2193"/>
        <v>0</v>
      </c>
      <c r="T876" s="577" t="e">
        <f t="shared" si="2194"/>
        <v>#DIV/0!</v>
      </c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580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559"/>
      <c r="AV876" s="564"/>
      <c r="AW876" s="490"/>
      <c r="AX876" s="490"/>
      <c r="AY876" s="490"/>
      <c r="AZ876" s="102"/>
      <c r="BA876" s="441"/>
      <c r="BB876" s="102"/>
      <c r="BC876" s="102"/>
      <c r="BD876" s="102"/>
      <c r="BE876" s="537"/>
      <c r="BF876" s="441"/>
      <c r="BG876" s="441"/>
      <c r="BH876" s="441"/>
      <c r="BI876" s="542"/>
      <c r="BJ876" s="490"/>
      <c r="BK876" s="490"/>
      <c r="BL876" s="490"/>
      <c r="BM876" s="102"/>
      <c r="BN876" s="440"/>
      <c r="BO876" s="499"/>
      <c r="BP876" s="490"/>
      <c r="BQ876" s="490"/>
      <c r="BR876" s="490"/>
      <c r="BS876" s="102"/>
      <c r="BT876" s="440"/>
      <c r="BU876" s="102"/>
      <c r="BV876" s="499"/>
      <c r="BW876" s="440"/>
      <c r="BX876" s="440"/>
      <c r="BY876" s="440"/>
      <c r="BZ876" s="102"/>
      <c r="CA876" s="440"/>
      <c r="CB876" s="440"/>
      <c r="CC876" s="440"/>
      <c r="CD876" s="102"/>
      <c r="CE876" s="440"/>
      <c r="CF876" s="440"/>
      <c r="CG876" s="539"/>
      <c r="CH876" s="440"/>
      <c r="CI876" s="102"/>
      <c r="CJ876" s="490"/>
      <c r="CK876" s="499"/>
      <c r="CL876" s="490"/>
      <c r="CM876" s="490"/>
      <c r="CN876" s="490"/>
      <c r="CO876" s="102"/>
    </row>
    <row r="877" spans="2:93" s="67" customFormat="1" ht="107.25" hidden="1" customHeight="1" x14ac:dyDescent="0.25">
      <c r="B877" s="464">
        <v>5</v>
      </c>
      <c r="C877" s="133" t="s">
        <v>287</v>
      </c>
      <c r="D877" s="440"/>
      <c r="E877" s="440"/>
      <c r="F877" s="440"/>
      <c r="G877" s="440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584">
        <f t="shared" si="2193"/>
        <v>0</v>
      </c>
      <c r="T877" s="577" t="e">
        <f t="shared" si="2194"/>
        <v>#DIV/0!</v>
      </c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580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559"/>
      <c r="AV877" s="564"/>
      <c r="AW877" s="490"/>
      <c r="AX877" s="490"/>
      <c r="AY877" s="490"/>
      <c r="AZ877" s="102"/>
      <c r="BA877" s="441"/>
      <c r="BB877" s="102"/>
      <c r="BC877" s="102"/>
      <c r="BD877" s="102"/>
      <c r="BE877" s="537"/>
      <c r="BF877" s="441"/>
      <c r="BG877" s="441"/>
      <c r="BH877" s="441"/>
      <c r="BI877" s="542"/>
      <c r="BJ877" s="490"/>
      <c r="BK877" s="490"/>
      <c r="BL877" s="490"/>
      <c r="BM877" s="102"/>
      <c r="BN877" s="440"/>
      <c r="BO877" s="499"/>
      <c r="BP877" s="490"/>
      <c r="BQ877" s="490"/>
      <c r="BR877" s="490"/>
      <c r="BS877" s="102"/>
      <c r="BT877" s="440"/>
      <c r="BU877" s="102"/>
      <c r="BV877" s="499"/>
      <c r="BW877" s="440"/>
      <c r="BX877" s="440"/>
      <c r="BY877" s="440"/>
      <c r="BZ877" s="102"/>
      <c r="CA877" s="440"/>
      <c r="CB877" s="440"/>
      <c r="CC877" s="440"/>
      <c r="CD877" s="102"/>
      <c r="CE877" s="440"/>
      <c r="CF877" s="440"/>
      <c r="CG877" s="539"/>
      <c r="CH877" s="440"/>
      <c r="CI877" s="102"/>
      <c r="CJ877" s="490"/>
      <c r="CK877" s="499"/>
      <c r="CL877" s="490"/>
      <c r="CM877" s="490"/>
      <c r="CN877" s="490"/>
      <c r="CO877" s="102"/>
    </row>
    <row r="878" spans="2:93" s="67" customFormat="1" ht="51.75" hidden="1" customHeight="1" x14ac:dyDescent="0.25">
      <c r="B878" s="464"/>
      <c r="C878" s="529" t="s">
        <v>32</v>
      </c>
      <c r="D878" s="440"/>
      <c r="E878" s="440"/>
      <c r="F878" s="440"/>
      <c r="G878" s="440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584">
        <f t="shared" si="2193"/>
        <v>0</v>
      </c>
      <c r="T878" s="577" t="e">
        <f t="shared" si="2194"/>
        <v>#DIV/0!</v>
      </c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580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559"/>
      <c r="AV878" s="564"/>
      <c r="AW878" s="490"/>
      <c r="AX878" s="490"/>
      <c r="AY878" s="490"/>
      <c r="AZ878" s="102"/>
      <c r="BA878" s="441"/>
      <c r="BB878" s="102"/>
      <c r="BC878" s="102"/>
      <c r="BD878" s="102"/>
      <c r="BE878" s="537"/>
      <c r="BF878" s="441"/>
      <c r="BG878" s="441"/>
      <c r="BH878" s="441"/>
      <c r="BI878" s="542"/>
      <c r="BJ878" s="490"/>
      <c r="BK878" s="490"/>
      <c r="BL878" s="490"/>
      <c r="BM878" s="102"/>
      <c r="BN878" s="440"/>
      <c r="BO878" s="499"/>
      <c r="BP878" s="490"/>
      <c r="BQ878" s="490"/>
      <c r="BR878" s="490"/>
      <c r="BS878" s="102"/>
      <c r="BT878" s="440"/>
      <c r="BU878" s="102"/>
      <c r="BV878" s="499"/>
      <c r="BW878" s="440"/>
      <c r="BX878" s="440"/>
      <c r="BY878" s="440"/>
      <c r="BZ878" s="102"/>
      <c r="CA878" s="440"/>
      <c r="CB878" s="440"/>
      <c r="CC878" s="440"/>
      <c r="CD878" s="102"/>
      <c r="CE878" s="440"/>
      <c r="CF878" s="440"/>
      <c r="CG878" s="539"/>
      <c r="CH878" s="440"/>
      <c r="CI878" s="102"/>
      <c r="CJ878" s="490"/>
      <c r="CK878" s="499"/>
      <c r="CL878" s="490"/>
      <c r="CM878" s="490"/>
      <c r="CN878" s="490"/>
      <c r="CO878" s="102"/>
    </row>
    <row r="879" spans="2:93" s="67" customFormat="1" ht="47.25" hidden="1" customHeight="1" x14ac:dyDescent="0.25">
      <c r="B879" s="464"/>
      <c r="C879" s="530" t="s">
        <v>283</v>
      </c>
      <c r="D879" s="440"/>
      <c r="E879" s="440"/>
      <c r="F879" s="440"/>
      <c r="G879" s="440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584">
        <f t="shared" si="2193"/>
        <v>0</v>
      </c>
      <c r="T879" s="577" t="e">
        <f t="shared" si="2194"/>
        <v>#DIV/0!</v>
      </c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580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559"/>
      <c r="AV879" s="564"/>
      <c r="AW879" s="490"/>
      <c r="AX879" s="490"/>
      <c r="AY879" s="490"/>
      <c r="AZ879" s="102"/>
      <c r="BA879" s="441"/>
      <c r="BB879" s="102"/>
      <c r="BC879" s="102"/>
      <c r="BD879" s="102"/>
      <c r="BE879" s="537"/>
      <c r="BF879" s="441"/>
      <c r="BG879" s="441"/>
      <c r="BH879" s="441"/>
      <c r="BI879" s="542"/>
      <c r="BJ879" s="490"/>
      <c r="BK879" s="490"/>
      <c r="BL879" s="490"/>
      <c r="BM879" s="102"/>
      <c r="BN879" s="440"/>
      <c r="BO879" s="499"/>
      <c r="BP879" s="490"/>
      <c r="BQ879" s="490"/>
      <c r="BR879" s="490"/>
      <c r="BS879" s="102"/>
      <c r="BT879" s="440"/>
      <c r="BU879" s="102"/>
      <c r="BV879" s="499"/>
      <c r="BW879" s="440"/>
      <c r="BX879" s="440"/>
      <c r="BY879" s="440"/>
      <c r="BZ879" s="102"/>
      <c r="CA879" s="440"/>
      <c r="CB879" s="440"/>
      <c r="CC879" s="440"/>
      <c r="CD879" s="102"/>
      <c r="CE879" s="440"/>
      <c r="CF879" s="440"/>
      <c r="CG879" s="539"/>
      <c r="CH879" s="440"/>
      <c r="CI879" s="102"/>
      <c r="CJ879" s="490"/>
      <c r="CK879" s="499"/>
      <c r="CL879" s="490"/>
      <c r="CM879" s="490"/>
      <c r="CN879" s="490"/>
      <c r="CO879" s="102"/>
    </row>
    <row r="880" spans="2:93" s="67" customFormat="1" ht="138.75" hidden="1" customHeight="1" x14ac:dyDescent="0.25">
      <c r="B880" s="464">
        <v>6</v>
      </c>
      <c r="C880" s="133" t="s">
        <v>288</v>
      </c>
      <c r="D880" s="440"/>
      <c r="E880" s="440"/>
      <c r="F880" s="440"/>
      <c r="G880" s="440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584">
        <f t="shared" si="2193"/>
        <v>0</v>
      </c>
      <c r="T880" s="577" t="e">
        <f t="shared" si="2194"/>
        <v>#DIV/0!</v>
      </c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580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559"/>
      <c r="AV880" s="564"/>
      <c r="AW880" s="490"/>
      <c r="AX880" s="490"/>
      <c r="AY880" s="490"/>
      <c r="AZ880" s="102"/>
      <c r="BA880" s="441"/>
      <c r="BB880" s="102"/>
      <c r="BC880" s="102"/>
      <c r="BD880" s="102"/>
      <c r="BE880" s="537"/>
      <c r="BF880" s="441"/>
      <c r="BG880" s="441"/>
      <c r="BH880" s="441"/>
      <c r="BI880" s="542"/>
      <c r="BJ880" s="490"/>
      <c r="BK880" s="490"/>
      <c r="BL880" s="490"/>
      <c r="BM880" s="102"/>
      <c r="BN880" s="440"/>
      <c r="BO880" s="499"/>
      <c r="BP880" s="490"/>
      <c r="BQ880" s="490"/>
      <c r="BR880" s="490"/>
      <c r="BS880" s="102"/>
      <c r="BT880" s="440"/>
      <c r="BU880" s="102"/>
      <c r="BV880" s="499"/>
      <c r="BW880" s="440"/>
      <c r="BX880" s="440"/>
      <c r="BY880" s="440"/>
      <c r="BZ880" s="102"/>
      <c r="CA880" s="440"/>
      <c r="CB880" s="440"/>
      <c r="CC880" s="440"/>
      <c r="CD880" s="102"/>
      <c r="CE880" s="440"/>
      <c r="CF880" s="440"/>
      <c r="CG880" s="539"/>
      <c r="CH880" s="440"/>
      <c r="CI880" s="102"/>
      <c r="CJ880" s="490"/>
      <c r="CK880" s="499"/>
      <c r="CL880" s="490"/>
      <c r="CM880" s="490"/>
      <c r="CN880" s="490"/>
      <c r="CO880" s="102"/>
    </row>
    <row r="881" spans="2:93" s="67" customFormat="1" ht="48.75" hidden="1" customHeight="1" x14ac:dyDescent="0.25">
      <c r="B881" s="464"/>
      <c r="C881" s="529" t="s">
        <v>32</v>
      </c>
      <c r="D881" s="440"/>
      <c r="E881" s="440"/>
      <c r="F881" s="440"/>
      <c r="G881" s="440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584">
        <f t="shared" si="2193"/>
        <v>0</v>
      </c>
      <c r="T881" s="577" t="e">
        <f t="shared" si="2194"/>
        <v>#DIV/0!</v>
      </c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580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559"/>
      <c r="AV881" s="564"/>
      <c r="AW881" s="490"/>
      <c r="AX881" s="490"/>
      <c r="AY881" s="490"/>
      <c r="AZ881" s="102"/>
      <c r="BA881" s="441"/>
      <c r="BB881" s="102"/>
      <c r="BC881" s="102"/>
      <c r="BD881" s="102"/>
      <c r="BE881" s="537"/>
      <c r="BF881" s="441"/>
      <c r="BG881" s="441"/>
      <c r="BH881" s="441"/>
      <c r="BI881" s="542"/>
      <c r="BJ881" s="490"/>
      <c r="BK881" s="490"/>
      <c r="BL881" s="490"/>
      <c r="BM881" s="102"/>
      <c r="BN881" s="440"/>
      <c r="BO881" s="499"/>
      <c r="BP881" s="490"/>
      <c r="BQ881" s="490"/>
      <c r="BR881" s="490"/>
      <c r="BS881" s="102"/>
      <c r="BT881" s="440"/>
      <c r="BU881" s="102"/>
      <c r="BV881" s="499"/>
      <c r="BW881" s="440"/>
      <c r="BX881" s="440"/>
      <c r="BY881" s="440"/>
      <c r="BZ881" s="102"/>
      <c r="CA881" s="440"/>
      <c r="CB881" s="440"/>
      <c r="CC881" s="440"/>
      <c r="CD881" s="102"/>
      <c r="CE881" s="440"/>
      <c r="CF881" s="440"/>
      <c r="CG881" s="539"/>
      <c r="CH881" s="440"/>
      <c r="CI881" s="102"/>
      <c r="CJ881" s="490"/>
      <c r="CK881" s="499"/>
      <c r="CL881" s="490"/>
      <c r="CM881" s="490"/>
      <c r="CN881" s="490"/>
      <c r="CO881" s="102"/>
    </row>
    <row r="882" spans="2:93" s="67" customFormat="1" ht="47.25" hidden="1" customHeight="1" x14ac:dyDescent="0.25">
      <c r="B882" s="464"/>
      <c r="C882" s="530" t="s">
        <v>283</v>
      </c>
      <c r="D882" s="440"/>
      <c r="E882" s="440"/>
      <c r="F882" s="440"/>
      <c r="G882" s="440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584">
        <f t="shared" si="2193"/>
        <v>0</v>
      </c>
      <c r="T882" s="577" t="e">
        <f t="shared" si="2194"/>
        <v>#DIV/0!</v>
      </c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580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559"/>
      <c r="AV882" s="564"/>
      <c r="AW882" s="490"/>
      <c r="AX882" s="490"/>
      <c r="AY882" s="490"/>
      <c r="AZ882" s="102"/>
      <c r="BA882" s="441"/>
      <c r="BB882" s="102"/>
      <c r="BC882" s="102"/>
      <c r="BD882" s="102"/>
      <c r="BE882" s="537"/>
      <c r="BF882" s="441"/>
      <c r="BG882" s="441"/>
      <c r="BH882" s="441"/>
      <c r="BI882" s="542"/>
      <c r="BJ882" s="490"/>
      <c r="BK882" s="490"/>
      <c r="BL882" s="490"/>
      <c r="BM882" s="102"/>
      <c r="BN882" s="440"/>
      <c r="BO882" s="499"/>
      <c r="BP882" s="490"/>
      <c r="BQ882" s="490"/>
      <c r="BR882" s="490"/>
      <c r="BS882" s="102"/>
      <c r="BT882" s="440"/>
      <c r="BU882" s="102"/>
      <c r="BV882" s="499"/>
      <c r="BW882" s="440"/>
      <c r="BX882" s="440"/>
      <c r="BY882" s="440"/>
      <c r="BZ882" s="102"/>
      <c r="CA882" s="440"/>
      <c r="CB882" s="440"/>
      <c r="CC882" s="440"/>
      <c r="CD882" s="102"/>
      <c r="CE882" s="440"/>
      <c r="CF882" s="440"/>
      <c r="CG882" s="539"/>
      <c r="CH882" s="440"/>
      <c r="CI882" s="102"/>
      <c r="CJ882" s="490"/>
      <c r="CK882" s="499"/>
      <c r="CL882" s="490"/>
      <c r="CM882" s="490"/>
      <c r="CN882" s="490"/>
      <c r="CO882" s="102"/>
    </row>
    <row r="883" spans="2:93" s="67" customFormat="1" ht="70.5" hidden="1" customHeight="1" x14ac:dyDescent="0.25">
      <c r="B883" s="464" t="s">
        <v>62</v>
      </c>
      <c r="C883" s="133" t="s">
        <v>293</v>
      </c>
      <c r="D883" s="440">
        <f>H883</f>
        <v>4299.8850000000002</v>
      </c>
      <c r="E883" s="440"/>
      <c r="F883" s="440"/>
      <c r="G883" s="440"/>
      <c r="H883" s="440">
        <f>H884+H885</f>
        <v>4299.8850000000002</v>
      </c>
      <c r="I883" s="559"/>
      <c r="J883" s="559"/>
      <c r="K883" s="559"/>
      <c r="L883" s="559"/>
      <c r="M883" s="559"/>
      <c r="N883" s="559"/>
      <c r="O883" s="559"/>
      <c r="P883" s="559"/>
      <c r="Q883" s="559"/>
      <c r="R883" s="559"/>
      <c r="S883" s="584">
        <f t="shared" si="2193"/>
        <v>0</v>
      </c>
      <c r="T883" s="577">
        <f t="shared" si="2194"/>
        <v>0</v>
      </c>
      <c r="U883" s="559"/>
      <c r="V883" s="559"/>
      <c r="W883" s="559"/>
      <c r="X883" s="559"/>
      <c r="Y883" s="559"/>
      <c r="Z883" s="559"/>
      <c r="AA883" s="559"/>
      <c r="AB883" s="559"/>
      <c r="AC883" s="582"/>
      <c r="AD883" s="559"/>
      <c r="AE883" s="559"/>
      <c r="AF883" s="580"/>
      <c r="AG883" s="559"/>
      <c r="AH883" s="559"/>
      <c r="AI883" s="559"/>
      <c r="AJ883" s="559"/>
      <c r="AK883" s="559"/>
      <c r="AL883" s="582"/>
      <c r="AM883" s="559"/>
      <c r="AN883" s="559"/>
      <c r="AO883" s="559"/>
      <c r="AP883" s="559"/>
      <c r="AQ883" s="559"/>
      <c r="AR883" s="559"/>
      <c r="AS883" s="559"/>
      <c r="AT883" s="559"/>
      <c r="AU883" s="559">
        <f>AU884+AU885</f>
        <v>-4299.8850000000002</v>
      </c>
      <c r="AV883" s="564">
        <f>AZ883</f>
        <v>0</v>
      </c>
      <c r="AW883" s="490"/>
      <c r="AX883" s="490"/>
      <c r="AY883" s="490"/>
      <c r="AZ883" s="490">
        <f>AZ884+AZ885</f>
        <v>0</v>
      </c>
      <c r="BA883" s="440">
        <f>BB883+BC883+BD883</f>
        <v>0</v>
      </c>
      <c r="BB883" s="539"/>
      <c r="BC883" s="539"/>
      <c r="BD883" s="539">
        <f>BD884+BD885</f>
        <v>0</v>
      </c>
      <c r="BE883" s="539">
        <f t="shared" ref="BE883:BE891" si="2210">BH883</f>
        <v>4299.8850000000002</v>
      </c>
      <c r="BF883" s="440"/>
      <c r="BG883" s="440"/>
      <c r="BH883" s="440">
        <f>BH884+BH885</f>
        <v>4299.8850000000002</v>
      </c>
      <c r="BI883" s="542"/>
      <c r="BJ883" s="490"/>
      <c r="BK883" s="490"/>
      <c r="BL883" s="490"/>
      <c r="BM883" s="102"/>
      <c r="BN883" s="440"/>
      <c r="BO883" s="499"/>
      <c r="BP883" s="490"/>
      <c r="BQ883" s="490"/>
      <c r="BR883" s="490"/>
      <c r="BS883" s="102"/>
      <c r="BT883" s="440"/>
      <c r="BU883" s="102"/>
      <c r="BV883" s="499"/>
      <c r="BW883" s="440"/>
      <c r="BX883" s="440"/>
      <c r="BY883" s="440"/>
      <c r="BZ883" s="102"/>
      <c r="CA883" s="440"/>
      <c r="CB883" s="440"/>
      <c r="CC883" s="440"/>
      <c r="CD883" s="102"/>
      <c r="CE883" s="440"/>
      <c r="CF883" s="440"/>
      <c r="CG883" s="539"/>
      <c r="CH883" s="440"/>
      <c r="CI883" s="102"/>
      <c r="CJ883" s="490"/>
      <c r="CK883" s="499"/>
      <c r="CL883" s="490"/>
      <c r="CM883" s="490"/>
      <c r="CN883" s="490"/>
      <c r="CO883" s="102"/>
    </row>
    <row r="884" spans="2:93" s="67" customFormat="1" ht="48.75" hidden="1" customHeight="1" x14ac:dyDescent="0.25">
      <c r="B884" s="464"/>
      <c r="C884" s="529" t="s">
        <v>32</v>
      </c>
      <c r="D884" s="438">
        <f>H884</f>
        <v>2880.9</v>
      </c>
      <c r="E884" s="440"/>
      <c r="F884" s="440"/>
      <c r="G884" s="440"/>
      <c r="H884" s="438">
        <v>2880.9</v>
      </c>
      <c r="I884" s="563"/>
      <c r="J884" s="563"/>
      <c r="K884" s="563"/>
      <c r="L884" s="563"/>
      <c r="M884" s="563"/>
      <c r="N884" s="563"/>
      <c r="O884" s="563"/>
      <c r="P884" s="563"/>
      <c r="Q884" s="563"/>
      <c r="R884" s="563"/>
      <c r="S884" s="584">
        <f t="shared" si="2193"/>
        <v>0</v>
      </c>
      <c r="T884" s="577">
        <f t="shared" si="2194"/>
        <v>0</v>
      </c>
      <c r="U884" s="563"/>
      <c r="V884" s="563"/>
      <c r="W884" s="563"/>
      <c r="X884" s="563"/>
      <c r="Y884" s="563"/>
      <c r="Z884" s="563"/>
      <c r="AA884" s="563"/>
      <c r="AB884" s="563"/>
      <c r="AC884" s="585"/>
      <c r="AD884" s="563"/>
      <c r="AE884" s="563"/>
      <c r="AF884" s="580"/>
      <c r="AG884" s="563"/>
      <c r="AH884" s="563"/>
      <c r="AI884" s="563"/>
      <c r="AJ884" s="563"/>
      <c r="AK884" s="563"/>
      <c r="AL884" s="585"/>
      <c r="AM884" s="563"/>
      <c r="AN884" s="563"/>
      <c r="AO884" s="563"/>
      <c r="AP884" s="563"/>
      <c r="AQ884" s="563"/>
      <c r="AR884" s="563"/>
      <c r="AS884" s="563"/>
      <c r="AT884" s="563"/>
      <c r="AU884" s="563">
        <f>AZ884-H884</f>
        <v>-2880.9</v>
      </c>
      <c r="AV884" s="564">
        <f>AZ884</f>
        <v>0</v>
      </c>
      <c r="AW884" s="490"/>
      <c r="AX884" s="490"/>
      <c r="AY884" s="490"/>
      <c r="AZ884" s="487">
        <v>0</v>
      </c>
      <c r="BA884" s="438">
        <f>BB884+BC884+BD884</f>
        <v>0</v>
      </c>
      <c r="BB884" s="529"/>
      <c r="BC884" s="529"/>
      <c r="BD884" s="529"/>
      <c r="BE884" s="529">
        <f t="shared" si="2210"/>
        <v>2880.9</v>
      </c>
      <c r="BF884" s="438"/>
      <c r="BG884" s="438"/>
      <c r="BH884" s="438">
        <v>2880.9</v>
      </c>
      <c r="BI884" s="542"/>
      <c r="BJ884" s="490"/>
      <c r="BK884" s="490"/>
      <c r="BL884" s="490"/>
      <c r="BM884" s="102"/>
      <c r="BN884" s="440"/>
      <c r="BO884" s="499"/>
      <c r="BP884" s="490"/>
      <c r="BQ884" s="490"/>
      <c r="BR884" s="490"/>
      <c r="BS884" s="102"/>
      <c r="BT884" s="440"/>
      <c r="BU884" s="102"/>
      <c r="BV884" s="499"/>
      <c r="BW884" s="440"/>
      <c r="BX884" s="440"/>
      <c r="BY884" s="440"/>
      <c r="BZ884" s="102"/>
      <c r="CA884" s="440"/>
      <c r="CB884" s="440"/>
      <c r="CC884" s="440"/>
      <c r="CD884" s="102"/>
      <c r="CE884" s="440"/>
      <c r="CF884" s="440"/>
      <c r="CG884" s="539"/>
      <c r="CH884" s="440"/>
      <c r="CI884" s="102"/>
      <c r="CJ884" s="490"/>
      <c r="CK884" s="499"/>
      <c r="CL884" s="490"/>
      <c r="CM884" s="490"/>
      <c r="CN884" s="490"/>
      <c r="CO884" s="102"/>
    </row>
    <row r="885" spans="2:93" s="67" customFormat="1" ht="47.25" hidden="1" customHeight="1" x14ac:dyDescent="0.25">
      <c r="B885" s="464"/>
      <c r="C885" s="530" t="s">
        <v>283</v>
      </c>
      <c r="D885" s="437">
        <f>H885</f>
        <v>1418.9849999999999</v>
      </c>
      <c r="E885" s="440"/>
      <c r="F885" s="440"/>
      <c r="G885" s="440"/>
      <c r="H885" s="437">
        <v>1418.9849999999999</v>
      </c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84">
        <f t="shared" si="2193"/>
        <v>0</v>
      </c>
      <c r="T885" s="577">
        <f t="shared" si="2194"/>
        <v>0</v>
      </c>
      <c r="U885" s="564"/>
      <c r="V885" s="564"/>
      <c r="W885" s="564"/>
      <c r="X885" s="564"/>
      <c r="Y885" s="564"/>
      <c r="Z885" s="564"/>
      <c r="AA885" s="564"/>
      <c r="AB885" s="564"/>
      <c r="AC885" s="586"/>
      <c r="AD885" s="564"/>
      <c r="AE885" s="564"/>
      <c r="AF885" s="580"/>
      <c r="AG885" s="564"/>
      <c r="AH885" s="564"/>
      <c r="AI885" s="564"/>
      <c r="AJ885" s="564"/>
      <c r="AK885" s="564"/>
      <c r="AL885" s="586"/>
      <c r="AM885" s="564"/>
      <c r="AN885" s="564"/>
      <c r="AO885" s="564"/>
      <c r="AP885" s="564"/>
      <c r="AQ885" s="564"/>
      <c r="AR885" s="564"/>
      <c r="AS885" s="564"/>
      <c r="AT885" s="564"/>
      <c r="AU885" s="564">
        <f>AZ885-H885</f>
        <v>-1418.9849999999999</v>
      </c>
      <c r="AV885" s="564">
        <f>AZ885</f>
        <v>0</v>
      </c>
      <c r="AW885" s="490"/>
      <c r="AX885" s="490"/>
      <c r="AY885" s="490"/>
      <c r="AZ885" s="486">
        <v>0</v>
      </c>
      <c r="BA885" s="437">
        <f>BD885</f>
        <v>0</v>
      </c>
      <c r="BB885" s="530"/>
      <c r="BC885" s="530"/>
      <c r="BD885" s="530"/>
      <c r="BE885" s="530">
        <f t="shared" si="2210"/>
        <v>1418.9849999999999</v>
      </c>
      <c r="BF885" s="437"/>
      <c r="BG885" s="437"/>
      <c r="BH885" s="437">
        <v>1418.9849999999999</v>
      </c>
      <c r="BI885" s="542"/>
      <c r="BJ885" s="490"/>
      <c r="BK885" s="490"/>
      <c r="BL885" s="490"/>
      <c r="BM885" s="102"/>
      <c r="BN885" s="440"/>
      <c r="BO885" s="499"/>
      <c r="BP885" s="490"/>
      <c r="BQ885" s="490"/>
      <c r="BR885" s="490"/>
      <c r="BS885" s="102"/>
      <c r="BT885" s="440"/>
      <c r="BU885" s="102"/>
      <c r="BV885" s="499"/>
      <c r="BW885" s="440"/>
      <c r="BX885" s="440"/>
      <c r="BY885" s="440"/>
      <c r="BZ885" s="102"/>
      <c r="CA885" s="440"/>
      <c r="CB885" s="440"/>
      <c r="CC885" s="440"/>
      <c r="CD885" s="102"/>
      <c r="CE885" s="440"/>
      <c r="CF885" s="440"/>
      <c r="CG885" s="539"/>
      <c r="CH885" s="440"/>
      <c r="CI885" s="102"/>
      <c r="CJ885" s="490"/>
      <c r="CK885" s="499"/>
      <c r="CL885" s="490"/>
      <c r="CM885" s="490"/>
      <c r="CN885" s="490"/>
      <c r="CO885" s="102"/>
    </row>
    <row r="886" spans="2:93" s="67" customFormat="1" ht="138.75" hidden="1" customHeight="1" x14ac:dyDescent="0.25">
      <c r="B886" s="464" t="s">
        <v>7</v>
      </c>
      <c r="C886" s="133" t="s">
        <v>295</v>
      </c>
      <c r="D886" s="440">
        <f t="shared" ref="D886:D891" si="2211">H886</f>
        <v>4344.6620000000003</v>
      </c>
      <c r="E886" s="440"/>
      <c r="F886" s="440"/>
      <c r="G886" s="440"/>
      <c r="H886" s="440">
        <f>H887+H888</f>
        <v>4344.6620000000003</v>
      </c>
      <c r="I886" s="559"/>
      <c r="J886" s="559"/>
      <c r="K886" s="559"/>
      <c r="L886" s="559"/>
      <c r="M886" s="559"/>
      <c r="N886" s="559"/>
      <c r="O886" s="559"/>
      <c r="P886" s="559"/>
      <c r="Q886" s="559"/>
      <c r="R886" s="559"/>
      <c r="S886" s="584">
        <f t="shared" si="2193"/>
        <v>0</v>
      </c>
      <c r="T886" s="577">
        <f t="shared" si="2194"/>
        <v>0</v>
      </c>
      <c r="U886" s="559"/>
      <c r="V886" s="559"/>
      <c r="W886" s="559"/>
      <c r="X886" s="559"/>
      <c r="Y886" s="559"/>
      <c r="Z886" s="559"/>
      <c r="AA886" s="559"/>
      <c r="AB886" s="559"/>
      <c r="AC886" s="582"/>
      <c r="AD886" s="559"/>
      <c r="AE886" s="559"/>
      <c r="AF886" s="580"/>
      <c r="AG886" s="559"/>
      <c r="AH886" s="559"/>
      <c r="AI886" s="559"/>
      <c r="AJ886" s="559"/>
      <c r="AK886" s="559"/>
      <c r="AL886" s="582"/>
      <c r="AM886" s="559"/>
      <c r="AN886" s="559"/>
      <c r="AO886" s="559"/>
      <c r="AP886" s="559"/>
      <c r="AQ886" s="559"/>
      <c r="AR886" s="559"/>
      <c r="AS886" s="559"/>
      <c r="AT886" s="559"/>
      <c r="AU886" s="559">
        <f>AU887+AU888</f>
        <v>-4344.6620000000003</v>
      </c>
      <c r="AV886" s="564">
        <f t="shared" ref="AV886:AV891" si="2212">AZ886</f>
        <v>0</v>
      </c>
      <c r="AW886" s="490"/>
      <c r="AX886" s="490"/>
      <c r="AY886" s="490"/>
      <c r="AZ886" s="490">
        <f>AZ887+AZ888</f>
        <v>0</v>
      </c>
      <c r="BA886" s="440">
        <f>BB886+BC886+BD886</f>
        <v>0</v>
      </c>
      <c r="BB886" s="539"/>
      <c r="BC886" s="539"/>
      <c r="BD886" s="539">
        <f>BD887+BD888</f>
        <v>0</v>
      </c>
      <c r="BE886" s="539">
        <f t="shared" si="2210"/>
        <v>4344.6620000000003</v>
      </c>
      <c r="BF886" s="440"/>
      <c r="BG886" s="440"/>
      <c r="BH886" s="440">
        <f>BH887+BH888</f>
        <v>4344.6620000000003</v>
      </c>
      <c r="BI886" s="542"/>
      <c r="BJ886" s="490"/>
      <c r="BK886" s="490"/>
      <c r="BL886" s="490"/>
      <c r="BM886" s="102"/>
      <c r="BN886" s="440"/>
      <c r="BO886" s="499"/>
      <c r="BP886" s="490"/>
      <c r="BQ886" s="490"/>
      <c r="BR886" s="490"/>
      <c r="BS886" s="102"/>
      <c r="BT886" s="440"/>
      <c r="BU886" s="102"/>
      <c r="BV886" s="499"/>
      <c r="BW886" s="440"/>
      <c r="BX886" s="440"/>
      <c r="BY886" s="440"/>
      <c r="BZ886" s="102"/>
      <c r="CA886" s="440"/>
      <c r="CB886" s="440"/>
      <c r="CC886" s="440"/>
      <c r="CD886" s="102"/>
      <c r="CE886" s="440"/>
      <c r="CF886" s="440"/>
      <c r="CG886" s="539"/>
      <c r="CH886" s="440"/>
      <c r="CI886" s="102"/>
      <c r="CJ886" s="490"/>
      <c r="CK886" s="499"/>
      <c r="CL886" s="490"/>
      <c r="CM886" s="490"/>
      <c r="CN886" s="490"/>
      <c r="CO886" s="102"/>
    </row>
    <row r="887" spans="2:93" s="67" customFormat="1" ht="48.75" hidden="1" customHeight="1" x14ac:dyDescent="0.25">
      <c r="B887" s="464"/>
      <c r="C887" s="529" t="s">
        <v>32</v>
      </c>
      <c r="D887" s="438">
        <f t="shared" si="2211"/>
        <v>2910.9</v>
      </c>
      <c r="E887" s="440"/>
      <c r="F887" s="440"/>
      <c r="G887" s="440"/>
      <c r="H887" s="438">
        <v>2910.9</v>
      </c>
      <c r="I887" s="563"/>
      <c r="J887" s="563"/>
      <c r="K887" s="563"/>
      <c r="L887" s="563"/>
      <c r="M887" s="563"/>
      <c r="N887" s="563"/>
      <c r="O887" s="563"/>
      <c r="P887" s="563"/>
      <c r="Q887" s="563"/>
      <c r="R887" s="563"/>
      <c r="S887" s="584">
        <f t="shared" si="2193"/>
        <v>0</v>
      </c>
      <c r="T887" s="577">
        <f t="shared" si="2194"/>
        <v>0</v>
      </c>
      <c r="U887" s="563"/>
      <c r="V887" s="563"/>
      <c r="W887" s="563"/>
      <c r="X887" s="563"/>
      <c r="Y887" s="563"/>
      <c r="Z887" s="563"/>
      <c r="AA887" s="563"/>
      <c r="AB887" s="563"/>
      <c r="AC887" s="585"/>
      <c r="AD887" s="563"/>
      <c r="AE887" s="563"/>
      <c r="AF887" s="580"/>
      <c r="AG887" s="563"/>
      <c r="AH887" s="563"/>
      <c r="AI887" s="563"/>
      <c r="AJ887" s="563"/>
      <c r="AK887" s="563"/>
      <c r="AL887" s="585"/>
      <c r="AM887" s="563"/>
      <c r="AN887" s="563"/>
      <c r="AO887" s="563"/>
      <c r="AP887" s="563"/>
      <c r="AQ887" s="563"/>
      <c r="AR887" s="563"/>
      <c r="AS887" s="563"/>
      <c r="AT887" s="563"/>
      <c r="AU887" s="563">
        <f>AZ887-H887</f>
        <v>-2910.9</v>
      </c>
      <c r="AV887" s="564">
        <f t="shared" si="2212"/>
        <v>0</v>
      </c>
      <c r="AW887" s="490"/>
      <c r="AX887" s="490"/>
      <c r="AY887" s="490"/>
      <c r="AZ887" s="487">
        <v>0</v>
      </c>
      <c r="BA887" s="438">
        <f>BB887+BC887+BD887</f>
        <v>0</v>
      </c>
      <c r="BB887" s="529"/>
      <c r="BC887" s="529"/>
      <c r="BD887" s="529"/>
      <c r="BE887" s="529">
        <f t="shared" si="2210"/>
        <v>2910.9</v>
      </c>
      <c r="BF887" s="438"/>
      <c r="BG887" s="438"/>
      <c r="BH887" s="438">
        <v>2910.9</v>
      </c>
      <c r="BI887" s="542"/>
      <c r="BJ887" s="490"/>
      <c r="BK887" s="490"/>
      <c r="BL887" s="490"/>
      <c r="BM887" s="102"/>
      <c r="BN887" s="440"/>
      <c r="BO887" s="499"/>
      <c r="BP887" s="490"/>
      <c r="BQ887" s="490"/>
      <c r="BR887" s="490"/>
      <c r="BS887" s="102"/>
      <c r="BT887" s="440"/>
      <c r="BU887" s="102"/>
      <c r="BV887" s="499"/>
      <c r="BW887" s="440"/>
      <c r="BX887" s="440"/>
      <c r="BY887" s="440"/>
      <c r="BZ887" s="102"/>
      <c r="CA887" s="440"/>
      <c r="CB887" s="440"/>
      <c r="CC887" s="440"/>
      <c r="CD887" s="102"/>
      <c r="CE887" s="440"/>
      <c r="CF887" s="440"/>
      <c r="CG887" s="539"/>
      <c r="CH887" s="440"/>
      <c r="CI887" s="102"/>
      <c r="CJ887" s="490"/>
      <c r="CK887" s="499"/>
      <c r="CL887" s="490"/>
      <c r="CM887" s="490"/>
      <c r="CN887" s="490"/>
      <c r="CO887" s="102"/>
    </row>
    <row r="888" spans="2:93" s="67" customFormat="1" ht="47.25" hidden="1" customHeight="1" x14ac:dyDescent="0.25">
      <c r="B888" s="464"/>
      <c r="C888" s="530" t="s">
        <v>283</v>
      </c>
      <c r="D888" s="437">
        <f t="shared" si="2211"/>
        <v>1433.7619999999999</v>
      </c>
      <c r="E888" s="440"/>
      <c r="F888" s="440"/>
      <c r="G888" s="440"/>
      <c r="H888" s="437">
        <v>1433.7619999999999</v>
      </c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84">
        <f t="shared" si="2193"/>
        <v>0</v>
      </c>
      <c r="T888" s="577">
        <f t="shared" si="2194"/>
        <v>0</v>
      </c>
      <c r="U888" s="564"/>
      <c r="V888" s="564"/>
      <c r="W888" s="564"/>
      <c r="X888" s="564"/>
      <c r="Y888" s="564"/>
      <c r="Z888" s="564"/>
      <c r="AA888" s="564"/>
      <c r="AB888" s="564"/>
      <c r="AC888" s="586"/>
      <c r="AD888" s="564"/>
      <c r="AE888" s="564"/>
      <c r="AF888" s="580"/>
      <c r="AG888" s="564"/>
      <c r="AH888" s="564"/>
      <c r="AI888" s="564"/>
      <c r="AJ888" s="564"/>
      <c r="AK888" s="564"/>
      <c r="AL888" s="586"/>
      <c r="AM888" s="564"/>
      <c r="AN888" s="564"/>
      <c r="AO888" s="564"/>
      <c r="AP888" s="564"/>
      <c r="AQ888" s="564"/>
      <c r="AR888" s="564"/>
      <c r="AS888" s="564"/>
      <c r="AT888" s="564"/>
      <c r="AU888" s="564">
        <f>AZ888-H888</f>
        <v>-1433.7619999999999</v>
      </c>
      <c r="AV888" s="564">
        <f t="shared" si="2212"/>
        <v>0</v>
      </c>
      <c r="AW888" s="490"/>
      <c r="AX888" s="490"/>
      <c r="AY888" s="490"/>
      <c r="AZ888" s="486">
        <v>0</v>
      </c>
      <c r="BA888" s="437">
        <f>BD888</f>
        <v>0</v>
      </c>
      <c r="BB888" s="530"/>
      <c r="BC888" s="530"/>
      <c r="BD888" s="530"/>
      <c r="BE888" s="530">
        <f t="shared" si="2210"/>
        <v>1433.7619999999999</v>
      </c>
      <c r="BF888" s="437"/>
      <c r="BG888" s="437"/>
      <c r="BH888" s="437">
        <v>1433.7619999999999</v>
      </c>
      <c r="BI888" s="542"/>
      <c r="BJ888" s="490"/>
      <c r="BK888" s="490"/>
      <c r="BL888" s="490"/>
      <c r="BM888" s="102"/>
      <c r="BN888" s="440"/>
      <c r="BO888" s="499"/>
      <c r="BP888" s="490"/>
      <c r="BQ888" s="490"/>
      <c r="BR888" s="490"/>
      <c r="BS888" s="102"/>
      <c r="BT888" s="440"/>
      <c r="BU888" s="102"/>
      <c r="BV888" s="499"/>
      <c r="BW888" s="440"/>
      <c r="BX888" s="440"/>
      <c r="BY888" s="440"/>
      <c r="BZ888" s="102"/>
      <c r="CA888" s="440"/>
      <c r="CB888" s="440"/>
      <c r="CC888" s="440"/>
      <c r="CD888" s="102"/>
      <c r="CE888" s="440"/>
      <c r="CF888" s="440"/>
      <c r="CG888" s="539"/>
      <c r="CH888" s="440"/>
      <c r="CI888" s="102"/>
      <c r="CJ888" s="490"/>
      <c r="CK888" s="499"/>
      <c r="CL888" s="490"/>
      <c r="CM888" s="490"/>
      <c r="CN888" s="490"/>
      <c r="CO888" s="102"/>
    </row>
    <row r="889" spans="2:93" s="67" customFormat="1" ht="138.75" hidden="1" customHeight="1" x14ac:dyDescent="0.25">
      <c r="B889" s="464" t="s">
        <v>8</v>
      </c>
      <c r="C889" s="133" t="s">
        <v>294</v>
      </c>
      <c r="D889" s="440">
        <f t="shared" si="2211"/>
        <v>2632.7280000000001</v>
      </c>
      <c r="E889" s="440"/>
      <c r="F889" s="440"/>
      <c r="G889" s="440"/>
      <c r="H889" s="440">
        <f>H890+H891</f>
        <v>2632.7280000000001</v>
      </c>
      <c r="I889" s="559"/>
      <c r="J889" s="559"/>
      <c r="K889" s="559"/>
      <c r="L889" s="559"/>
      <c r="M889" s="559"/>
      <c r="N889" s="559"/>
      <c r="O889" s="559"/>
      <c r="P889" s="559"/>
      <c r="Q889" s="559"/>
      <c r="R889" s="559"/>
      <c r="S889" s="584">
        <f t="shared" si="2193"/>
        <v>0</v>
      </c>
      <c r="T889" s="577">
        <f t="shared" si="2194"/>
        <v>0</v>
      </c>
      <c r="U889" s="559"/>
      <c r="V889" s="559"/>
      <c r="W889" s="559"/>
      <c r="X889" s="559"/>
      <c r="Y889" s="559"/>
      <c r="Z889" s="559"/>
      <c r="AA889" s="559"/>
      <c r="AB889" s="559"/>
      <c r="AC889" s="582"/>
      <c r="AD889" s="559"/>
      <c r="AE889" s="559"/>
      <c r="AF889" s="580"/>
      <c r="AG889" s="559"/>
      <c r="AH889" s="559"/>
      <c r="AI889" s="559"/>
      <c r="AJ889" s="559"/>
      <c r="AK889" s="559"/>
      <c r="AL889" s="582"/>
      <c r="AM889" s="559"/>
      <c r="AN889" s="559"/>
      <c r="AO889" s="559"/>
      <c r="AP889" s="559"/>
      <c r="AQ889" s="559"/>
      <c r="AR889" s="559"/>
      <c r="AS889" s="559"/>
      <c r="AT889" s="559"/>
      <c r="AU889" s="559">
        <f>AU890+AU891</f>
        <v>-2632.7280000000001</v>
      </c>
      <c r="AV889" s="564">
        <f t="shared" si="2212"/>
        <v>0</v>
      </c>
      <c r="AW889" s="490"/>
      <c r="AX889" s="490"/>
      <c r="AY889" s="490"/>
      <c r="AZ889" s="490">
        <f>AZ890+AZ891</f>
        <v>0</v>
      </c>
      <c r="BA889" s="440">
        <f>BB889+BC889+BD889</f>
        <v>0</v>
      </c>
      <c r="BB889" s="539"/>
      <c r="BC889" s="539"/>
      <c r="BD889" s="539">
        <f>BD890+BD891</f>
        <v>0</v>
      </c>
      <c r="BE889" s="539">
        <f t="shared" si="2210"/>
        <v>2632.7280000000001</v>
      </c>
      <c r="BF889" s="440"/>
      <c r="BG889" s="440"/>
      <c r="BH889" s="440">
        <f>BH890+BH891</f>
        <v>2632.7280000000001</v>
      </c>
      <c r="BI889" s="542"/>
      <c r="BJ889" s="490"/>
      <c r="BK889" s="490"/>
      <c r="BL889" s="490"/>
      <c r="BM889" s="102"/>
      <c r="BN889" s="440"/>
      <c r="BO889" s="499"/>
      <c r="BP889" s="490"/>
      <c r="BQ889" s="490"/>
      <c r="BR889" s="490"/>
      <c r="BS889" s="102"/>
      <c r="BT889" s="440"/>
      <c r="BU889" s="102"/>
      <c r="BV889" s="499"/>
      <c r="BW889" s="440"/>
      <c r="BX889" s="440"/>
      <c r="BY889" s="440"/>
      <c r="BZ889" s="102"/>
      <c r="CA889" s="440"/>
      <c r="CB889" s="440"/>
      <c r="CC889" s="440"/>
      <c r="CD889" s="102"/>
      <c r="CE889" s="440"/>
      <c r="CF889" s="440"/>
      <c r="CG889" s="539"/>
      <c r="CH889" s="440"/>
      <c r="CI889" s="102"/>
      <c r="CJ889" s="490"/>
      <c r="CK889" s="499"/>
      <c r="CL889" s="490"/>
      <c r="CM889" s="490"/>
      <c r="CN889" s="490"/>
      <c r="CO889" s="102"/>
    </row>
    <row r="890" spans="2:93" s="67" customFormat="1" ht="64.5" hidden="1" customHeight="1" x14ac:dyDescent="0.25">
      <c r="B890" s="464"/>
      <c r="C890" s="529" t="s">
        <v>32</v>
      </c>
      <c r="D890" s="438">
        <f t="shared" si="2211"/>
        <v>1763.9</v>
      </c>
      <c r="E890" s="440"/>
      <c r="F890" s="440"/>
      <c r="G890" s="440"/>
      <c r="H890" s="438">
        <v>1763.9</v>
      </c>
      <c r="I890" s="563"/>
      <c r="J890" s="563"/>
      <c r="K890" s="563"/>
      <c r="L890" s="563"/>
      <c r="M890" s="563"/>
      <c r="N890" s="563"/>
      <c r="O890" s="563"/>
      <c r="P890" s="563"/>
      <c r="Q890" s="563"/>
      <c r="R890" s="563"/>
      <c r="S890" s="584">
        <f t="shared" si="2193"/>
        <v>0</v>
      </c>
      <c r="T890" s="577">
        <f t="shared" si="2194"/>
        <v>0</v>
      </c>
      <c r="U890" s="563"/>
      <c r="V890" s="563"/>
      <c r="W890" s="563"/>
      <c r="X890" s="563"/>
      <c r="Y890" s="563"/>
      <c r="Z890" s="563"/>
      <c r="AA890" s="563"/>
      <c r="AB890" s="563"/>
      <c r="AC890" s="585"/>
      <c r="AD890" s="563"/>
      <c r="AE890" s="563"/>
      <c r="AF890" s="580"/>
      <c r="AG890" s="563"/>
      <c r="AH890" s="563"/>
      <c r="AI890" s="563"/>
      <c r="AJ890" s="563"/>
      <c r="AK890" s="563"/>
      <c r="AL890" s="585"/>
      <c r="AM890" s="563"/>
      <c r="AN890" s="563"/>
      <c r="AO890" s="563"/>
      <c r="AP890" s="563"/>
      <c r="AQ890" s="563"/>
      <c r="AR890" s="563"/>
      <c r="AS890" s="563"/>
      <c r="AT890" s="563"/>
      <c r="AU890" s="563">
        <f>AZ890-H890</f>
        <v>-1763.9</v>
      </c>
      <c r="AV890" s="564">
        <f t="shared" si="2212"/>
        <v>0</v>
      </c>
      <c r="AW890" s="490"/>
      <c r="AX890" s="490"/>
      <c r="AY890" s="490"/>
      <c r="AZ890" s="487">
        <v>0</v>
      </c>
      <c r="BA890" s="438">
        <f>BB890+BC890+BD890</f>
        <v>0</v>
      </c>
      <c r="BB890" s="529"/>
      <c r="BC890" s="529"/>
      <c r="BD890" s="529"/>
      <c r="BE890" s="529">
        <f t="shared" si="2210"/>
        <v>1763.9</v>
      </c>
      <c r="BF890" s="438"/>
      <c r="BG890" s="438"/>
      <c r="BH890" s="438">
        <v>1763.9</v>
      </c>
      <c r="BI890" s="542"/>
      <c r="BJ890" s="490"/>
      <c r="BK890" s="490"/>
      <c r="BL890" s="490"/>
      <c r="BM890" s="102"/>
      <c r="BN890" s="440"/>
      <c r="BO890" s="499"/>
      <c r="BP890" s="490"/>
      <c r="BQ890" s="490"/>
      <c r="BR890" s="490"/>
      <c r="BS890" s="102"/>
      <c r="BT890" s="440"/>
      <c r="BU890" s="102"/>
      <c r="BV890" s="499"/>
      <c r="BW890" s="440"/>
      <c r="BX890" s="440"/>
      <c r="BY890" s="440"/>
      <c r="BZ890" s="102"/>
      <c r="CA890" s="440"/>
      <c r="CB890" s="440"/>
      <c r="CC890" s="440"/>
      <c r="CD890" s="102"/>
      <c r="CE890" s="440"/>
      <c r="CF890" s="440"/>
      <c r="CG890" s="539"/>
      <c r="CH890" s="440"/>
      <c r="CI890" s="102"/>
      <c r="CJ890" s="490"/>
      <c r="CK890" s="499"/>
      <c r="CL890" s="490"/>
      <c r="CM890" s="490"/>
      <c r="CN890" s="490"/>
      <c r="CO890" s="102"/>
    </row>
    <row r="891" spans="2:93" s="67" customFormat="1" ht="56.25" hidden="1" customHeight="1" x14ac:dyDescent="0.25">
      <c r="B891" s="464"/>
      <c r="C891" s="530" t="s">
        <v>283</v>
      </c>
      <c r="D891" s="437">
        <f t="shared" si="2211"/>
        <v>868.82799999999997</v>
      </c>
      <c r="E891" s="440"/>
      <c r="F891" s="440"/>
      <c r="G891" s="440"/>
      <c r="H891" s="437">
        <v>868.82799999999997</v>
      </c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84">
        <f t="shared" si="2193"/>
        <v>0</v>
      </c>
      <c r="T891" s="577">
        <f t="shared" si="2194"/>
        <v>0</v>
      </c>
      <c r="U891" s="564"/>
      <c r="V891" s="564"/>
      <c r="W891" s="564"/>
      <c r="X891" s="564"/>
      <c r="Y891" s="564"/>
      <c r="Z891" s="564"/>
      <c r="AA891" s="564"/>
      <c r="AB891" s="564"/>
      <c r="AC891" s="586"/>
      <c r="AD891" s="564"/>
      <c r="AE891" s="564"/>
      <c r="AF891" s="580"/>
      <c r="AG891" s="564"/>
      <c r="AH891" s="564"/>
      <c r="AI891" s="564"/>
      <c r="AJ891" s="564"/>
      <c r="AK891" s="564"/>
      <c r="AL891" s="586"/>
      <c r="AM891" s="564"/>
      <c r="AN891" s="564"/>
      <c r="AO891" s="564"/>
      <c r="AP891" s="564"/>
      <c r="AQ891" s="564"/>
      <c r="AR891" s="564"/>
      <c r="AS891" s="564"/>
      <c r="AT891" s="564"/>
      <c r="AU891" s="564">
        <f>AZ891-H891</f>
        <v>-868.82799999999997</v>
      </c>
      <c r="AV891" s="564">
        <f t="shared" si="2212"/>
        <v>0</v>
      </c>
      <c r="AW891" s="490"/>
      <c r="AX891" s="490"/>
      <c r="AY891" s="490"/>
      <c r="AZ891" s="486">
        <v>0</v>
      </c>
      <c r="BA891" s="437">
        <f>BD891</f>
        <v>0</v>
      </c>
      <c r="BB891" s="530"/>
      <c r="BC891" s="530"/>
      <c r="BD891" s="530"/>
      <c r="BE891" s="530">
        <f t="shared" si="2210"/>
        <v>868.82799999999997</v>
      </c>
      <c r="BF891" s="437"/>
      <c r="BG891" s="437"/>
      <c r="BH891" s="437">
        <v>868.82799999999997</v>
      </c>
      <c r="BI891" s="542"/>
      <c r="BJ891" s="490"/>
      <c r="BK891" s="490"/>
      <c r="BL891" s="490"/>
      <c r="BM891" s="102"/>
      <c r="BN891" s="440"/>
      <c r="BO891" s="499"/>
      <c r="BP891" s="490"/>
      <c r="BQ891" s="490"/>
      <c r="BR891" s="490"/>
      <c r="BS891" s="102"/>
      <c r="BT891" s="440"/>
      <c r="BU891" s="102"/>
      <c r="BV891" s="499"/>
      <c r="BW891" s="440"/>
      <c r="BX891" s="440"/>
      <c r="BY891" s="440"/>
      <c r="BZ891" s="102"/>
      <c r="CA891" s="440"/>
      <c r="CB891" s="440"/>
      <c r="CC891" s="440"/>
      <c r="CD891" s="102"/>
      <c r="CE891" s="440"/>
      <c r="CF891" s="440"/>
      <c r="CG891" s="539"/>
      <c r="CH891" s="440"/>
      <c r="CI891" s="102"/>
      <c r="CJ891" s="490"/>
      <c r="CK891" s="499"/>
      <c r="CL891" s="490"/>
      <c r="CM891" s="490"/>
      <c r="CN891" s="490"/>
      <c r="CO891" s="102"/>
    </row>
    <row r="892" spans="2:93" s="44" customFormat="1" ht="69.75" hidden="1" customHeight="1" x14ac:dyDescent="0.25">
      <c r="B892" s="464" t="s">
        <v>14</v>
      </c>
      <c r="C892" s="156" t="s">
        <v>165</v>
      </c>
      <c r="D892" s="157">
        <f>E892+G892+H892</f>
        <v>0</v>
      </c>
      <c r="E892" s="157">
        <v>0</v>
      </c>
      <c r="F892" s="157"/>
      <c r="G892" s="157">
        <v>0</v>
      </c>
      <c r="H892" s="157">
        <v>0</v>
      </c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584">
        <f t="shared" si="2193"/>
        <v>0</v>
      </c>
      <c r="T892" s="577" t="e">
        <f t="shared" si="2194"/>
        <v>#DIV/0!</v>
      </c>
      <c r="U892" s="157"/>
      <c r="V892" s="157"/>
      <c r="W892" s="157"/>
      <c r="X892" s="157"/>
      <c r="Y892" s="157"/>
      <c r="Z892" s="157"/>
      <c r="AA892" s="157"/>
      <c r="AB892" s="157"/>
      <c r="AC892" s="157"/>
      <c r="AD892" s="157"/>
      <c r="AE892" s="157"/>
      <c r="AF892" s="580"/>
      <c r="AG892" s="157"/>
      <c r="AH892" s="157"/>
      <c r="AI892" s="157"/>
      <c r="AJ892" s="157"/>
      <c r="AK892" s="157"/>
      <c r="AL892" s="157"/>
      <c r="AM892" s="157"/>
      <c r="AN892" s="157"/>
      <c r="AO892" s="157"/>
      <c r="AP892" s="157"/>
      <c r="AQ892" s="157"/>
      <c r="AR892" s="157"/>
      <c r="AS892" s="157"/>
      <c r="AT892" s="157"/>
      <c r="AU892" s="157">
        <f>AV892</f>
        <v>0</v>
      </c>
      <c r="AV892" s="120">
        <f>AW892+AY892+AZ892</f>
        <v>0</v>
      </c>
      <c r="AW892" s="157">
        <v>0</v>
      </c>
      <c r="AX892" s="157"/>
      <c r="AY892" s="157">
        <v>0</v>
      </c>
      <c r="AZ892" s="157">
        <v>0</v>
      </c>
      <c r="BA892" s="157">
        <f t="shared" ref="BA892:BA907" si="2213">BB892+BC892+BD892</f>
        <v>0</v>
      </c>
      <c r="BB892" s="157">
        <f>BF892-E892</f>
        <v>0</v>
      </c>
      <c r="BC892" s="157"/>
      <c r="BD892" s="157"/>
      <c r="BE892" s="157">
        <f t="shared" ref="BE892:BE916" si="2214">BF892+BG892+BH892</f>
        <v>0</v>
      </c>
      <c r="BF892" s="157">
        <v>0</v>
      </c>
      <c r="BG892" s="441">
        <f t="shared" ref="BG892:BG907" si="2215">G892</f>
        <v>0</v>
      </c>
      <c r="BH892" s="441">
        <f t="shared" ref="BH892:BH907" si="2216">H892</f>
        <v>0</v>
      </c>
      <c r="BI892" s="157">
        <f>BJ892+BL892+BM892</f>
        <v>0</v>
      </c>
      <c r="BJ892" s="157">
        <v>0</v>
      </c>
      <c r="BK892" s="157"/>
      <c r="BL892" s="157">
        <v>0</v>
      </c>
      <c r="BM892" s="157">
        <v>0</v>
      </c>
      <c r="BN892" s="157">
        <f t="shared" si="2183"/>
        <v>0</v>
      </c>
      <c r="BO892" s="157">
        <f>BP892+BR892+BS892</f>
        <v>0</v>
      </c>
      <c r="BP892" s="157">
        <v>0</v>
      </c>
      <c r="BQ892" s="157"/>
      <c r="BR892" s="157">
        <v>0</v>
      </c>
      <c r="BS892" s="157">
        <v>0</v>
      </c>
      <c r="BT892" s="157">
        <f t="shared" si="2184"/>
        <v>0</v>
      </c>
      <c r="BU892" s="157">
        <f t="shared" si="2185"/>
        <v>0</v>
      </c>
      <c r="BV892" s="157">
        <f>BW892+BY892+BZ892</f>
        <v>0</v>
      </c>
      <c r="BW892" s="157">
        <v>0</v>
      </c>
      <c r="BX892" s="157"/>
      <c r="BY892" s="157">
        <v>0</v>
      </c>
      <c r="BZ892" s="157">
        <v>0</v>
      </c>
      <c r="CA892" s="157">
        <f t="shared" ref="CA892:CA914" si="2217">CB892+CC892+CD892</f>
        <v>0</v>
      </c>
      <c r="CB892" s="157"/>
      <c r="CC892" s="157"/>
      <c r="CD892" s="157"/>
      <c r="CE892" s="157">
        <f t="shared" ref="CE892:CE907" si="2218">CF892+CH892+CI892</f>
        <v>0</v>
      </c>
      <c r="CF892" s="157">
        <f t="shared" ref="CF892:CF907" si="2219">BW892</f>
        <v>0</v>
      </c>
      <c r="CG892" s="157"/>
      <c r="CH892" s="157">
        <f t="shared" ref="CH892:CH907" si="2220">BY892</f>
        <v>0</v>
      </c>
      <c r="CI892" s="157">
        <f t="shared" ref="CI892:CI907" si="2221">BZ892</f>
        <v>0</v>
      </c>
      <c r="CJ892" s="157"/>
      <c r="CK892" s="157">
        <f>CL892+CN892+CO892</f>
        <v>0</v>
      </c>
      <c r="CL892" s="157">
        <v>0</v>
      </c>
      <c r="CM892" s="157"/>
      <c r="CN892" s="157">
        <v>0</v>
      </c>
      <c r="CO892" s="157">
        <v>0</v>
      </c>
    </row>
    <row r="893" spans="2:93" s="44" customFormat="1" ht="66" hidden="1" customHeight="1" x14ac:dyDescent="0.25">
      <c r="B893" s="464" t="s">
        <v>280</v>
      </c>
      <c r="C893" s="133" t="s">
        <v>166</v>
      </c>
      <c r="D893" s="120">
        <f>E893+G893+H893</f>
        <v>0</v>
      </c>
      <c r="E893" s="120">
        <v>0</v>
      </c>
      <c r="F893" s="120"/>
      <c r="G893" s="120"/>
      <c r="H893" s="120">
        <v>0</v>
      </c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584">
        <f t="shared" si="2193"/>
        <v>0</v>
      </c>
      <c r="T893" s="577" t="e">
        <f t="shared" si="2194"/>
        <v>#DIV/0!</v>
      </c>
      <c r="U893" s="120"/>
      <c r="V893" s="120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58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>
        <f>AV893</f>
        <v>0</v>
      </c>
      <c r="AV893" s="120">
        <f>AW893+AY893+AZ893</f>
        <v>0</v>
      </c>
      <c r="AW893" s="120">
        <v>0</v>
      </c>
      <c r="AX893" s="120"/>
      <c r="AY893" s="120"/>
      <c r="AZ893" s="120">
        <v>0</v>
      </c>
      <c r="BA893" s="120">
        <f t="shared" si="2213"/>
        <v>0</v>
      </c>
      <c r="BB893" s="120">
        <f>BF893-E893</f>
        <v>0</v>
      </c>
      <c r="BC893" s="120"/>
      <c r="BD893" s="120"/>
      <c r="BE893" s="120">
        <f t="shared" si="2214"/>
        <v>0</v>
      </c>
      <c r="BF893" s="120">
        <v>0</v>
      </c>
      <c r="BG893" s="441">
        <f t="shared" si="2215"/>
        <v>0</v>
      </c>
      <c r="BH893" s="441">
        <f t="shared" si="2216"/>
        <v>0</v>
      </c>
      <c r="BI893" s="120">
        <f>BJ893+BL893+BM893</f>
        <v>0</v>
      </c>
      <c r="BJ893" s="120">
        <v>0</v>
      </c>
      <c r="BK893" s="120"/>
      <c r="BL893" s="120"/>
      <c r="BM893" s="120">
        <v>0</v>
      </c>
      <c r="BN893" s="120">
        <f t="shared" si="2183"/>
        <v>0</v>
      </c>
      <c r="BO893" s="120">
        <f>BP893+BR893+BS893</f>
        <v>0</v>
      </c>
      <c r="BP893" s="120">
        <v>0</v>
      </c>
      <c r="BQ893" s="120"/>
      <c r="BR893" s="120"/>
      <c r="BS893" s="120">
        <v>0</v>
      </c>
      <c r="BT893" s="120">
        <f t="shared" si="2184"/>
        <v>0</v>
      </c>
      <c r="BU893" s="120">
        <f t="shared" si="2185"/>
        <v>0</v>
      </c>
      <c r="BV893" s="120">
        <f>BW893+BY893+BZ893</f>
        <v>0</v>
      </c>
      <c r="BW893" s="120">
        <v>0</v>
      </c>
      <c r="BX893" s="120"/>
      <c r="BY893" s="120"/>
      <c r="BZ893" s="120">
        <v>0</v>
      </c>
      <c r="CA893" s="120">
        <f t="shared" si="2217"/>
        <v>0</v>
      </c>
      <c r="CB893" s="120"/>
      <c r="CC893" s="120"/>
      <c r="CD893" s="120"/>
      <c r="CE893" s="120">
        <f t="shared" si="2218"/>
        <v>0</v>
      </c>
      <c r="CF893" s="120">
        <f t="shared" si="2219"/>
        <v>0</v>
      </c>
      <c r="CG893" s="120"/>
      <c r="CH893" s="120">
        <f t="shared" si="2220"/>
        <v>0</v>
      </c>
      <c r="CI893" s="120">
        <f t="shared" si="2221"/>
        <v>0</v>
      </c>
      <c r="CJ893" s="120"/>
      <c r="CK893" s="120">
        <f>CL893+CN893+CO893</f>
        <v>0</v>
      </c>
      <c r="CL893" s="120">
        <v>0</v>
      </c>
      <c r="CM893" s="120"/>
      <c r="CN893" s="120"/>
      <c r="CO893" s="120">
        <v>0</v>
      </c>
    </row>
    <row r="894" spans="2:93" s="67" customFormat="1" ht="105" hidden="1" customHeight="1" x14ac:dyDescent="0.25">
      <c r="B894" s="232" t="s">
        <v>62</v>
      </c>
      <c r="C894" s="127" t="s">
        <v>145</v>
      </c>
      <c r="D894" s="102"/>
      <c r="E894" s="45"/>
      <c r="F894" s="45"/>
      <c r="G894" s="45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584">
        <f t="shared" si="2193"/>
        <v>0</v>
      </c>
      <c r="T894" s="577" t="e">
        <f t="shared" si="2194"/>
        <v>#DIV/0!</v>
      </c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580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559"/>
      <c r="AV894" s="21"/>
      <c r="AW894" s="45"/>
      <c r="AX894" s="45"/>
      <c r="AY894" s="45"/>
      <c r="AZ894" s="102"/>
      <c r="BA894" s="441">
        <f t="shared" si="2213"/>
        <v>0</v>
      </c>
      <c r="BB894" s="33"/>
      <c r="BC894" s="33"/>
      <c r="BD894" s="33"/>
      <c r="BE894" s="537">
        <f t="shared" si="2214"/>
        <v>0</v>
      </c>
      <c r="BF894" s="441">
        <f t="shared" ref="BF894:BF907" si="2222">E894</f>
        <v>0</v>
      </c>
      <c r="BG894" s="441">
        <f t="shared" si="2215"/>
        <v>0</v>
      </c>
      <c r="BH894" s="441">
        <f t="shared" si="2216"/>
        <v>0</v>
      </c>
      <c r="BI894" s="102"/>
      <c r="BJ894" s="45"/>
      <c r="BK894" s="45"/>
      <c r="BL894" s="45"/>
      <c r="BM894" s="102"/>
      <c r="BN894" s="102">
        <f t="shared" si="2183"/>
        <v>0</v>
      </c>
      <c r="BO894" s="102"/>
      <c r="BP894" s="45"/>
      <c r="BQ894" s="45"/>
      <c r="BR894" s="45"/>
      <c r="BS894" s="102"/>
      <c r="BT894" s="45">
        <f t="shared" si="2184"/>
        <v>0</v>
      </c>
      <c r="BU894" s="102">
        <f t="shared" si="2185"/>
        <v>0</v>
      </c>
      <c r="BV894" s="102"/>
      <c r="BW894" s="45"/>
      <c r="BX894" s="45"/>
      <c r="BY894" s="45"/>
      <c r="BZ894" s="102"/>
      <c r="CA894" s="102">
        <f t="shared" si="2217"/>
        <v>0</v>
      </c>
      <c r="CB894" s="45"/>
      <c r="CC894" s="45"/>
      <c r="CD894" s="102"/>
      <c r="CE894" s="102">
        <f t="shared" si="2218"/>
        <v>0</v>
      </c>
      <c r="CF894" s="45">
        <f t="shared" si="2219"/>
        <v>0</v>
      </c>
      <c r="CG894" s="45"/>
      <c r="CH894" s="45">
        <f t="shared" si="2220"/>
        <v>0</v>
      </c>
      <c r="CI894" s="102">
        <f t="shared" si="2221"/>
        <v>0</v>
      </c>
      <c r="CJ894" s="102"/>
      <c r="CK894" s="102"/>
      <c r="CL894" s="45"/>
      <c r="CM894" s="45"/>
      <c r="CN894" s="45"/>
      <c r="CO894" s="102"/>
    </row>
    <row r="895" spans="2:93" s="83" customFormat="1" ht="46.5" hidden="1" customHeight="1" x14ac:dyDescent="0.25">
      <c r="B895" s="466"/>
      <c r="C895" s="156" t="s">
        <v>32</v>
      </c>
      <c r="D895" s="157">
        <f>E895+G895+H895</f>
        <v>0</v>
      </c>
      <c r="E895" s="157">
        <v>0</v>
      </c>
      <c r="F895" s="157"/>
      <c r="G895" s="157"/>
      <c r="H895" s="157">
        <v>0</v>
      </c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584">
        <f t="shared" si="2193"/>
        <v>0</v>
      </c>
      <c r="T895" s="577" t="e">
        <f t="shared" si="2194"/>
        <v>#DIV/0!</v>
      </c>
      <c r="U895" s="157"/>
      <c r="V895" s="157"/>
      <c r="W895" s="157"/>
      <c r="X895" s="157"/>
      <c r="Y895" s="157"/>
      <c r="Z895" s="157"/>
      <c r="AA895" s="157"/>
      <c r="AB895" s="157"/>
      <c r="AC895" s="157"/>
      <c r="AD895" s="157"/>
      <c r="AE895" s="157"/>
      <c r="AF895" s="580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>
        <f>AV895+AW895+AX895</f>
        <v>0</v>
      </c>
      <c r="AV895" s="120">
        <f>AW895+AY895+AZ895</f>
        <v>0</v>
      </c>
      <c r="AW895" s="157">
        <v>0</v>
      </c>
      <c r="AX895" s="157"/>
      <c r="AY895" s="157"/>
      <c r="AZ895" s="157">
        <v>0</v>
      </c>
      <c r="BA895" s="441">
        <f t="shared" si="2213"/>
        <v>0</v>
      </c>
      <c r="BB895" s="157"/>
      <c r="BC895" s="157"/>
      <c r="BD895" s="157"/>
      <c r="BE895" s="537">
        <f t="shared" si="2214"/>
        <v>0</v>
      </c>
      <c r="BF895" s="441">
        <f t="shared" si="2222"/>
        <v>0</v>
      </c>
      <c r="BG895" s="441">
        <f t="shared" si="2215"/>
        <v>0</v>
      </c>
      <c r="BH895" s="441">
        <f t="shared" si="2216"/>
        <v>0</v>
      </c>
      <c r="BI895" s="157">
        <f>BJ895+BL895+BM895</f>
        <v>0</v>
      </c>
      <c r="BJ895" s="157">
        <v>0</v>
      </c>
      <c r="BK895" s="157"/>
      <c r="BL895" s="157"/>
      <c r="BM895" s="157">
        <v>0</v>
      </c>
      <c r="BN895" s="157">
        <f t="shared" si="2183"/>
        <v>0</v>
      </c>
      <c r="BO895" s="157">
        <f>BP895+BR895+BS895</f>
        <v>0</v>
      </c>
      <c r="BP895" s="157">
        <v>0</v>
      </c>
      <c r="BQ895" s="157"/>
      <c r="BR895" s="157"/>
      <c r="BS895" s="157">
        <v>0</v>
      </c>
      <c r="BT895" s="157">
        <f t="shared" si="2184"/>
        <v>0</v>
      </c>
      <c r="BU895" s="157">
        <f t="shared" si="2185"/>
        <v>0</v>
      </c>
      <c r="BV895" s="157">
        <f>BW895+BY895+BZ895</f>
        <v>0</v>
      </c>
      <c r="BW895" s="157">
        <v>0</v>
      </c>
      <c r="BX895" s="157"/>
      <c r="BY895" s="157"/>
      <c r="BZ895" s="157">
        <v>0</v>
      </c>
      <c r="CA895" s="157">
        <f t="shared" si="2217"/>
        <v>0</v>
      </c>
      <c r="CB895" s="157"/>
      <c r="CC895" s="157"/>
      <c r="CD895" s="157"/>
      <c r="CE895" s="157">
        <f t="shared" si="2218"/>
        <v>0</v>
      </c>
      <c r="CF895" s="157">
        <f t="shared" si="2219"/>
        <v>0</v>
      </c>
      <c r="CG895" s="157"/>
      <c r="CH895" s="157">
        <f t="shared" si="2220"/>
        <v>0</v>
      </c>
      <c r="CI895" s="157">
        <f t="shared" si="2221"/>
        <v>0</v>
      </c>
      <c r="CJ895" s="157"/>
      <c r="CK895" s="157">
        <f>CL895+CN895+CO895</f>
        <v>0</v>
      </c>
      <c r="CL895" s="157">
        <v>0</v>
      </c>
      <c r="CM895" s="157"/>
      <c r="CN895" s="157"/>
      <c r="CO895" s="157">
        <v>0</v>
      </c>
    </row>
    <row r="896" spans="2:93" s="27" customFormat="1" ht="52.5" hidden="1" customHeight="1" x14ac:dyDescent="0.25">
      <c r="B896" s="168"/>
      <c r="C896" s="133" t="s">
        <v>31</v>
      </c>
      <c r="D896" s="120">
        <f>E896+G896+H896</f>
        <v>0</v>
      </c>
      <c r="E896" s="120">
        <v>0</v>
      </c>
      <c r="F896" s="120"/>
      <c r="G896" s="120"/>
      <c r="H896" s="120">
        <v>0</v>
      </c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584">
        <f t="shared" si="2193"/>
        <v>0</v>
      </c>
      <c r="T896" s="577" t="e">
        <f t="shared" si="2194"/>
        <v>#DIV/0!</v>
      </c>
      <c r="U896" s="120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58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>
        <f>AV896+AW896+AX896</f>
        <v>0</v>
      </c>
      <c r="AV896" s="120">
        <f>AW896+AY896+AZ896</f>
        <v>0</v>
      </c>
      <c r="AW896" s="120">
        <v>0</v>
      </c>
      <c r="AX896" s="120"/>
      <c r="AY896" s="120"/>
      <c r="AZ896" s="120">
        <v>0</v>
      </c>
      <c r="BA896" s="441">
        <f t="shared" si="2213"/>
        <v>0</v>
      </c>
      <c r="BB896" s="120"/>
      <c r="BC896" s="120"/>
      <c r="BD896" s="120"/>
      <c r="BE896" s="537">
        <f t="shared" si="2214"/>
        <v>0</v>
      </c>
      <c r="BF896" s="441">
        <f t="shared" si="2222"/>
        <v>0</v>
      </c>
      <c r="BG896" s="441">
        <f t="shared" si="2215"/>
        <v>0</v>
      </c>
      <c r="BH896" s="441">
        <f t="shared" si="2216"/>
        <v>0</v>
      </c>
      <c r="BI896" s="120">
        <f>BJ896+BL896+BM896</f>
        <v>0</v>
      </c>
      <c r="BJ896" s="120">
        <v>0</v>
      </c>
      <c r="BK896" s="120"/>
      <c r="BL896" s="120"/>
      <c r="BM896" s="120">
        <v>0</v>
      </c>
      <c r="BN896" s="120">
        <f t="shared" si="2183"/>
        <v>0</v>
      </c>
      <c r="BO896" s="120">
        <f>BP896+BR896+BS896</f>
        <v>0</v>
      </c>
      <c r="BP896" s="120">
        <v>0</v>
      </c>
      <c r="BQ896" s="120"/>
      <c r="BR896" s="120"/>
      <c r="BS896" s="120">
        <v>0</v>
      </c>
      <c r="BT896" s="120">
        <f t="shared" si="2184"/>
        <v>0</v>
      </c>
      <c r="BU896" s="120">
        <f t="shared" si="2185"/>
        <v>0</v>
      </c>
      <c r="BV896" s="120">
        <f>BW896+BY896+BZ896</f>
        <v>0</v>
      </c>
      <c r="BW896" s="120">
        <v>0</v>
      </c>
      <c r="BX896" s="120"/>
      <c r="BY896" s="120"/>
      <c r="BZ896" s="120">
        <v>0</v>
      </c>
      <c r="CA896" s="120">
        <f t="shared" si="2217"/>
        <v>0</v>
      </c>
      <c r="CB896" s="120"/>
      <c r="CC896" s="120"/>
      <c r="CD896" s="120"/>
      <c r="CE896" s="120">
        <f t="shared" si="2218"/>
        <v>0</v>
      </c>
      <c r="CF896" s="120">
        <f t="shared" si="2219"/>
        <v>0</v>
      </c>
      <c r="CG896" s="120"/>
      <c r="CH896" s="120">
        <f t="shared" si="2220"/>
        <v>0</v>
      </c>
      <c r="CI896" s="120">
        <f t="shared" si="2221"/>
        <v>0</v>
      </c>
      <c r="CJ896" s="120"/>
      <c r="CK896" s="120">
        <f>CL896+CN896+CO896</f>
        <v>0</v>
      </c>
      <c r="CL896" s="120">
        <v>0</v>
      </c>
      <c r="CM896" s="120"/>
      <c r="CN896" s="120"/>
      <c r="CO896" s="120">
        <v>0</v>
      </c>
    </row>
    <row r="897" spans="2:93" s="27" customFormat="1" ht="106.5" hidden="1" customHeight="1" x14ac:dyDescent="0.25">
      <c r="B897" s="168"/>
      <c r="C897" s="133"/>
      <c r="D897" s="33"/>
      <c r="E897" s="33"/>
      <c r="F897" s="33"/>
      <c r="G897" s="37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584">
        <f t="shared" si="2193"/>
        <v>0</v>
      </c>
      <c r="T897" s="577" t="e">
        <f t="shared" si="2194"/>
        <v>#DIV/0!</v>
      </c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580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120"/>
      <c r="AV897" s="33"/>
      <c r="AW897" s="33"/>
      <c r="AX897" s="33"/>
      <c r="AY897" s="37"/>
      <c r="AZ897" s="33"/>
      <c r="BA897" s="441">
        <f t="shared" si="2213"/>
        <v>0</v>
      </c>
      <c r="BB897" s="33"/>
      <c r="BC897" s="33"/>
      <c r="BD897" s="33"/>
      <c r="BE897" s="537">
        <f t="shared" si="2214"/>
        <v>0</v>
      </c>
      <c r="BF897" s="441">
        <f t="shared" si="2222"/>
        <v>0</v>
      </c>
      <c r="BG897" s="441">
        <f t="shared" si="2215"/>
        <v>0</v>
      </c>
      <c r="BH897" s="441">
        <f t="shared" si="2216"/>
        <v>0</v>
      </c>
      <c r="BI897" s="33"/>
      <c r="BJ897" s="33"/>
      <c r="BK897" s="33"/>
      <c r="BL897" s="37"/>
      <c r="BM897" s="33"/>
      <c r="BN897" s="33">
        <f t="shared" si="2183"/>
        <v>0</v>
      </c>
      <c r="BO897" s="33"/>
      <c r="BP897" s="33"/>
      <c r="BQ897" s="33"/>
      <c r="BR897" s="37"/>
      <c r="BS897" s="33"/>
      <c r="BT897" s="37">
        <f t="shared" si="2184"/>
        <v>0</v>
      </c>
      <c r="BU897" s="33">
        <f t="shared" si="2185"/>
        <v>0</v>
      </c>
      <c r="BV897" s="33"/>
      <c r="BW897" s="33"/>
      <c r="BX897" s="33"/>
      <c r="BY897" s="37"/>
      <c r="BZ897" s="33"/>
      <c r="CA897" s="33">
        <f t="shared" si="2217"/>
        <v>0</v>
      </c>
      <c r="CB897" s="33"/>
      <c r="CC897" s="37"/>
      <c r="CD897" s="33"/>
      <c r="CE897" s="33">
        <f t="shared" si="2218"/>
        <v>0</v>
      </c>
      <c r="CF897" s="33">
        <f t="shared" si="2219"/>
        <v>0</v>
      </c>
      <c r="CG897" s="33"/>
      <c r="CH897" s="37">
        <f t="shared" si="2220"/>
        <v>0</v>
      </c>
      <c r="CI897" s="33">
        <f t="shared" si="2221"/>
        <v>0</v>
      </c>
      <c r="CJ897" s="33"/>
      <c r="CK897" s="33"/>
      <c r="CL897" s="33"/>
      <c r="CM897" s="33"/>
      <c r="CN897" s="37"/>
      <c r="CO897" s="33"/>
    </row>
    <row r="898" spans="2:93" s="27" customFormat="1" ht="51.75" hidden="1" customHeight="1" x14ac:dyDescent="0.25">
      <c r="B898" s="863" t="s">
        <v>194</v>
      </c>
      <c r="C898" s="863"/>
      <c r="D898" s="863"/>
      <c r="E898" s="863"/>
      <c r="F898" s="863"/>
      <c r="G898" s="863"/>
      <c r="H898" s="863"/>
      <c r="I898" s="558"/>
      <c r="J898" s="558"/>
      <c r="K898" s="558"/>
      <c r="L898" s="558"/>
      <c r="M898" s="558"/>
      <c r="N898" s="558"/>
      <c r="O898" s="558"/>
      <c r="P898" s="558"/>
      <c r="Q898" s="558"/>
      <c r="R898" s="558"/>
      <c r="S898" s="584">
        <f t="shared" si="2193"/>
        <v>0</v>
      </c>
      <c r="T898" s="577" t="e">
        <f t="shared" si="2194"/>
        <v>#DIV/0!</v>
      </c>
      <c r="U898" s="558"/>
      <c r="V898" s="558"/>
      <c r="W898" s="558"/>
      <c r="X898" s="558"/>
      <c r="Y898" s="558"/>
      <c r="Z898" s="558"/>
      <c r="AA898" s="558"/>
      <c r="AB898" s="558"/>
      <c r="AC898" s="587"/>
      <c r="AD898" s="558"/>
      <c r="AE898" s="558"/>
      <c r="AF898" s="580"/>
      <c r="AG898" s="558"/>
      <c r="AH898" s="558"/>
      <c r="AI898" s="558"/>
      <c r="AJ898" s="558"/>
      <c r="AK898" s="558"/>
      <c r="AL898" s="587"/>
      <c r="AM898" s="558"/>
      <c r="AN898" s="558"/>
      <c r="AO898" s="558"/>
      <c r="AP898" s="558"/>
      <c r="AQ898" s="558"/>
      <c r="AR898" s="558"/>
      <c r="AS898" s="558"/>
      <c r="AT898" s="558"/>
      <c r="AU898" s="558"/>
      <c r="AV898" s="513"/>
      <c r="AW898" s="491"/>
      <c r="AX898" s="491"/>
      <c r="AY898" s="491"/>
      <c r="AZ898" s="491"/>
      <c r="BA898" s="441">
        <f t="shared" si="2213"/>
        <v>0</v>
      </c>
      <c r="BB898" s="534"/>
      <c r="BC898" s="534"/>
      <c r="BD898" s="534"/>
      <c r="BE898" s="537">
        <f t="shared" si="2214"/>
        <v>0</v>
      </c>
      <c r="BF898" s="441">
        <f t="shared" si="2222"/>
        <v>0</v>
      </c>
      <c r="BG898" s="441">
        <f t="shared" si="2215"/>
        <v>0</v>
      </c>
      <c r="BH898" s="441">
        <f t="shared" si="2216"/>
        <v>0</v>
      </c>
      <c r="BI898" s="547"/>
      <c r="BJ898" s="491"/>
      <c r="BK898" s="491"/>
      <c r="BL898" s="491"/>
      <c r="BM898" s="541"/>
      <c r="BN898" s="439">
        <f t="shared" si="2183"/>
        <v>0</v>
      </c>
      <c r="BO898" s="496"/>
      <c r="BP898" s="485"/>
      <c r="BQ898" s="491"/>
      <c r="BR898" s="491"/>
      <c r="BS898" s="491"/>
      <c r="BT898" s="439">
        <f t="shared" si="2184"/>
        <v>0</v>
      </c>
      <c r="BU898" s="439">
        <f t="shared" si="2185"/>
        <v>0</v>
      </c>
      <c r="BV898" s="496"/>
      <c r="BW898" s="439"/>
      <c r="BX898" s="439"/>
      <c r="BY898" s="439"/>
      <c r="BZ898" s="439"/>
      <c r="CA898" s="439">
        <f t="shared" si="2217"/>
        <v>0</v>
      </c>
      <c r="CB898" s="439"/>
      <c r="CC898" s="439"/>
      <c r="CD898" s="439"/>
      <c r="CE898" s="439">
        <f t="shared" si="2218"/>
        <v>0</v>
      </c>
      <c r="CF898" s="439">
        <f t="shared" si="2219"/>
        <v>0</v>
      </c>
      <c r="CG898" s="534"/>
      <c r="CH898" s="439">
        <f t="shared" si="2220"/>
        <v>0</v>
      </c>
      <c r="CI898" s="439">
        <f t="shared" si="2221"/>
        <v>0</v>
      </c>
      <c r="CJ898" s="491"/>
      <c r="CK898" s="496"/>
      <c r="CL898" s="491"/>
      <c r="CM898" s="491"/>
      <c r="CN898" s="491"/>
      <c r="CO898" s="491"/>
    </row>
    <row r="899" spans="2:93" s="67" customFormat="1" ht="198" hidden="1" customHeight="1" x14ac:dyDescent="0.25">
      <c r="B899" s="232">
        <v>1</v>
      </c>
      <c r="C899" s="158" t="s">
        <v>149</v>
      </c>
      <c r="D899" s="102" t="e">
        <f>E899</f>
        <v>#REF!</v>
      </c>
      <c r="E899" s="45" t="e">
        <f>SUM(E900:E905)</f>
        <v>#REF!</v>
      </c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584">
        <f t="shared" si="2193"/>
        <v>0</v>
      </c>
      <c r="T899" s="577" t="e">
        <f t="shared" si="2194"/>
        <v>#REF!</v>
      </c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580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559" t="e">
        <f>AV899</f>
        <v>#REF!</v>
      </c>
      <c r="AV899" s="21" t="e">
        <f>AW899</f>
        <v>#REF!</v>
      </c>
      <c r="AW899" s="45" t="e">
        <f>SUM(AW900:AW905)</f>
        <v>#REF!</v>
      </c>
      <c r="AX899" s="45"/>
      <c r="AY899" s="45"/>
      <c r="AZ899" s="45"/>
      <c r="BA899" s="441">
        <f t="shared" si="2213"/>
        <v>0</v>
      </c>
      <c r="BB899" s="45"/>
      <c r="BC899" s="45"/>
      <c r="BD899" s="45"/>
      <c r="BE899" s="537" t="e">
        <f t="shared" si="2214"/>
        <v>#REF!</v>
      </c>
      <c r="BF899" s="441" t="e">
        <f t="shared" si="2222"/>
        <v>#REF!</v>
      </c>
      <c r="BG899" s="441">
        <f t="shared" si="2215"/>
        <v>0</v>
      </c>
      <c r="BH899" s="441">
        <f t="shared" si="2216"/>
        <v>0</v>
      </c>
      <c r="BI899" s="102" t="e">
        <f>BJ899</f>
        <v>#REF!</v>
      </c>
      <c r="BJ899" s="45" t="e">
        <f>SUM(BJ900:BJ905)</f>
        <v>#REF!</v>
      </c>
      <c r="BK899" s="45"/>
      <c r="BL899" s="45"/>
      <c r="BM899" s="45"/>
      <c r="BN899" s="102" t="e">
        <f t="shared" si="2183"/>
        <v>#REF!</v>
      </c>
      <c r="BO899" s="102" t="e">
        <f>BP899</f>
        <v>#REF!</v>
      </c>
      <c r="BP899" s="45" t="e">
        <f>SUM(BP900:BP905)</f>
        <v>#REF!</v>
      </c>
      <c r="BQ899" s="45"/>
      <c r="BR899" s="45"/>
      <c r="BS899" s="45"/>
      <c r="BT899" s="45">
        <f t="shared" si="2184"/>
        <v>0</v>
      </c>
      <c r="BU899" s="45">
        <f t="shared" si="2185"/>
        <v>0</v>
      </c>
      <c r="BV899" s="102">
        <f>BW899</f>
        <v>0</v>
      </c>
      <c r="BW899" s="45">
        <f>SUM(BW900:BW905)</f>
        <v>0</v>
      </c>
      <c r="BX899" s="45"/>
      <c r="BY899" s="45"/>
      <c r="BZ899" s="45"/>
      <c r="CA899" s="102">
        <f t="shared" si="2217"/>
        <v>0</v>
      </c>
      <c r="CB899" s="45"/>
      <c r="CC899" s="45"/>
      <c r="CD899" s="45"/>
      <c r="CE899" s="102">
        <f t="shared" si="2218"/>
        <v>0</v>
      </c>
      <c r="CF899" s="45">
        <f t="shared" si="2219"/>
        <v>0</v>
      </c>
      <c r="CG899" s="45"/>
      <c r="CH899" s="45">
        <f t="shared" si="2220"/>
        <v>0</v>
      </c>
      <c r="CI899" s="45">
        <f t="shared" si="2221"/>
        <v>0</v>
      </c>
      <c r="CJ899" s="102"/>
      <c r="CK899" s="102">
        <f>CL899</f>
        <v>0</v>
      </c>
      <c r="CL899" s="45">
        <f>SUM(CL900:CL905)</f>
        <v>0</v>
      </c>
      <c r="CM899" s="45"/>
      <c r="CN899" s="45"/>
      <c r="CO899" s="45"/>
    </row>
    <row r="900" spans="2:93" s="39" customFormat="1" ht="75" hidden="1" customHeight="1" x14ac:dyDescent="0.25">
      <c r="B900" s="168"/>
      <c r="C900" s="133" t="s">
        <v>150</v>
      </c>
      <c r="D900" s="3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584">
        <f t="shared" si="2193"/>
        <v>0</v>
      </c>
      <c r="T900" s="577" t="e">
        <f t="shared" si="2194"/>
        <v>#DIV/0!</v>
      </c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580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120"/>
      <c r="AV900" s="33"/>
      <c r="AW900" s="37"/>
      <c r="AX900" s="37"/>
      <c r="AY900" s="37"/>
      <c r="AZ900" s="37"/>
      <c r="BA900" s="441">
        <f t="shared" si="2213"/>
        <v>0</v>
      </c>
      <c r="BB900" s="37"/>
      <c r="BC900" s="37"/>
      <c r="BD900" s="37"/>
      <c r="BE900" s="537">
        <f t="shared" si="2214"/>
        <v>0</v>
      </c>
      <c r="BF900" s="441">
        <f t="shared" si="2222"/>
        <v>0</v>
      </c>
      <c r="BG900" s="441">
        <f t="shared" si="2215"/>
        <v>0</v>
      </c>
      <c r="BH900" s="441">
        <f t="shared" si="2216"/>
        <v>0</v>
      </c>
      <c r="BI900" s="33"/>
      <c r="BJ900" s="37"/>
      <c r="BK900" s="37"/>
      <c r="BL900" s="37"/>
      <c r="BM900" s="37"/>
      <c r="BN900" s="33">
        <f t="shared" si="2183"/>
        <v>0</v>
      </c>
      <c r="BO900" s="33"/>
      <c r="BP900" s="37"/>
      <c r="BQ900" s="37"/>
      <c r="BR900" s="37"/>
      <c r="BS900" s="37"/>
      <c r="BT900" s="37">
        <f t="shared" si="2184"/>
        <v>0</v>
      </c>
      <c r="BU900" s="37">
        <f t="shared" si="2185"/>
        <v>0</v>
      </c>
      <c r="BV900" s="33"/>
      <c r="BW900" s="37"/>
      <c r="BX900" s="37"/>
      <c r="BY900" s="37"/>
      <c r="BZ900" s="37"/>
      <c r="CA900" s="33">
        <f t="shared" si="2217"/>
        <v>0</v>
      </c>
      <c r="CB900" s="37"/>
      <c r="CC900" s="37"/>
      <c r="CD900" s="37"/>
      <c r="CE900" s="33">
        <f t="shared" si="2218"/>
        <v>0</v>
      </c>
      <c r="CF900" s="37">
        <f t="shared" si="2219"/>
        <v>0</v>
      </c>
      <c r="CG900" s="37"/>
      <c r="CH900" s="37">
        <f t="shared" si="2220"/>
        <v>0</v>
      </c>
      <c r="CI900" s="37">
        <f t="shared" si="2221"/>
        <v>0</v>
      </c>
      <c r="CJ900" s="33"/>
      <c r="CK900" s="33"/>
      <c r="CL900" s="37"/>
      <c r="CM900" s="37"/>
      <c r="CN900" s="37"/>
      <c r="CO900" s="37"/>
    </row>
    <row r="901" spans="2:93" s="51" customFormat="1" ht="102.75" hidden="1" customHeight="1" x14ac:dyDescent="0.25">
      <c r="B901" s="233" t="s">
        <v>34</v>
      </c>
      <c r="C901" s="133" t="s">
        <v>151</v>
      </c>
      <c r="D901" s="37">
        <f>E901</f>
        <v>0</v>
      </c>
      <c r="E901" s="37">
        <v>0</v>
      </c>
      <c r="F901" s="37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584">
        <f t="shared" si="2193"/>
        <v>0</v>
      </c>
      <c r="T901" s="577" t="e">
        <f t="shared" si="2194"/>
        <v>#DIV/0!</v>
      </c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580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130">
        <f t="shared" ref="AU901:AV905" si="2223">AV901</f>
        <v>0</v>
      </c>
      <c r="AV901" s="37">
        <f t="shared" si="2223"/>
        <v>0</v>
      </c>
      <c r="AW901" s="37">
        <v>0</v>
      </c>
      <c r="AX901" s="37"/>
      <c r="AY901" s="43"/>
      <c r="AZ901" s="43"/>
      <c r="BA901" s="441">
        <f t="shared" si="2213"/>
        <v>0</v>
      </c>
      <c r="BB901" s="37"/>
      <c r="BC901" s="37"/>
      <c r="BD901" s="37"/>
      <c r="BE901" s="537">
        <f t="shared" si="2214"/>
        <v>0</v>
      </c>
      <c r="BF901" s="441">
        <f t="shared" si="2222"/>
        <v>0</v>
      </c>
      <c r="BG901" s="441">
        <f t="shared" si="2215"/>
        <v>0</v>
      </c>
      <c r="BH901" s="441">
        <f t="shared" si="2216"/>
        <v>0</v>
      </c>
      <c r="BI901" s="37">
        <f>BJ901</f>
        <v>0</v>
      </c>
      <c r="BJ901" s="37">
        <v>0</v>
      </c>
      <c r="BK901" s="37"/>
      <c r="BL901" s="43"/>
      <c r="BM901" s="43"/>
      <c r="BN901" s="37">
        <f t="shared" si="2183"/>
        <v>0</v>
      </c>
      <c r="BO901" s="37">
        <f>BP901</f>
        <v>0</v>
      </c>
      <c r="BP901" s="37">
        <v>0</v>
      </c>
      <c r="BQ901" s="37"/>
      <c r="BR901" s="43"/>
      <c r="BS901" s="43"/>
      <c r="BT901" s="43">
        <f t="shared" si="2184"/>
        <v>0</v>
      </c>
      <c r="BU901" s="43">
        <f t="shared" si="2185"/>
        <v>0</v>
      </c>
      <c r="BV901" s="37">
        <f>BW901</f>
        <v>0</v>
      </c>
      <c r="BW901" s="37">
        <v>0</v>
      </c>
      <c r="BX901" s="37"/>
      <c r="BY901" s="43"/>
      <c r="BZ901" s="43"/>
      <c r="CA901" s="37">
        <f t="shared" si="2217"/>
        <v>0</v>
      </c>
      <c r="CB901" s="37"/>
      <c r="CC901" s="43"/>
      <c r="CD901" s="43"/>
      <c r="CE901" s="37">
        <f t="shared" si="2218"/>
        <v>0</v>
      </c>
      <c r="CF901" s="37">
        <f t="shared" si="2219"/>
        <v>0</v>
      </c>
      <c r="CG901" s="37"/>
      <c r="CH901" s="43">
        <f t="shared" si="2220"/>
        <v>0</v>
      </c>
      <c r="CI901" s="43">
        <f t="shared" si="2221"/>
        <v>0</v>
      </c>
      <c r="CJ901" s="37"/>
      <c r="CK901" s="37">
        <f>CL901</f>
        <v>0</v>
      </c>
      <c r="CL901" s="37">
        <v>0</v>
      </c>
      <c r="CM901" s="37"/>
      <c r="CN901" s="43"/>
      <c r="CO901" s="43"/>
    </row>
    <row r="902" spans="2:93" s="51" customFormat="1" ht="98.25" hidden="1" customHeight="1" x14ac:dyDescent="0.25">
      <c r="B902" s="233" t="s">
        <v>62</v>
      </c>
      <c r="C902" s="133" t="s">
        <v>152</v>
      </c>
      <c r="D902" s="37" t="e">
        <f>E902</f>
        <v>#REF!</v>
      </c>
      <c r="E902" s="43" t="e">
        <f>#REF!</f>
        <v>#REF!</v>
      </c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584">
        <f t="shared" si="2193"/>
        <v>0</v>
      </c>
      <c r="T902" s="577" t="e">
        <f t="shared" si="2194"/>
        <v>#REF!</v>
      </c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580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130" t="e">
        <f t="shared" si="2223"/>
        <v>#REF!</v>
      </c>
      <c r="AV902" s="37" t="e">
        <f t="shared" si="2223"/>
        <v>#REF!</v>
      </c>
      <c r="AW902" s="43" t="e">
        <f>#REF!</f>
        <v>#REF!</v>
      </c>
      <c r="AX902" s="43"/>
      <c r="AY902" s="43"/>
      <c r="AZ902" s="43"/>
      <c r="BA902" s="441">
        <f t="shared" si="2213"/>
        <v>0</v>
      </c>
      <c r="BB902" s="37"/>
      <c r="BC902" s="37"/>
      <c r="BD902" s="37"/>
      <c r="BE902" s="537" t="e">
        <f t="shared" si="2214"/>
        <v>#REF!</v>
      </c>
      <c r="BF902" s="441" t="e">
        <f t="shared" si="2222"/>
        <v>#REF!</v>
      </c>
      <c r="BG902" s="441">
        <f t="shared" si="2215"/>
        <v>0</v>
      </c>
      <c r="BH902" s="441">
        <f t="shared" si="2216"/>
        <v>0</v>
      </c>
      <c r="BI902" s="37" t="e">
        <f>BJ902</f>
        <v>#REF!</v>
      </c>
      <c r="BJ902" s="43" t="e">
        <f>AV902</f>
        <v>#REF!</v>
      </c>
      <c r="BK902" s="43"/>
      <c r="BL902" s="43"/>
      <c r="BM902" s="43"/>
      <c r="BN902" s="37" t="e">
        <f t="shared" si="2183"/>
        <v>#REF!</v>
      </c>
      <c r="BO902" s="37" t="e">
        <f>BP902</f>
        <v>#REF!</v>
      </c>
      <c r="BP902" s="43" t="e">
        <f>#REF!</f>
        <v>#REF!</v>
      </c>
      <c r="BQ902" s="43"/>
      <c r="BR902" s="43"/>
      <c r="BS902" s="43"/>
      <c r="BT902" s="43">
        <f t="shared" si="2184"/>
        <v>0</v>
      </c>
      <c r="BU902" s="43">
        <f t="shared" si="2185"/>
        <v>0</v>
      </c>
      <c r="BV902" s="37">
        <f>BW902</f>
        <v>0</v>
      </c>
      <c r="BW902" s="43">
        <f>BC902</f>
        <v>0</v>
      </c>
      <c r="BX902" s="43"/>
      <c r="BY902" s="43"/>
      <c r="BZ902" s="43"/>
      <c r="CA902" s="37">
        <f t="shared" si="2217"/>
        <v>0</v>
      </c>
      <c r="CB902" s="43"/>
      <c r="CC902" s="43"/>
      <c r="CD902" s="43"/>
      <c r="CE902" s="37">
        <f t="shared" si="2218"/>
        <v>0</v>
      </c>
      <c r="CF902" s="43">
        <f t="shared" si="2219"/>
        <v>0</v>
      </c>
      <c r="CG902" s="43"/>
      <c r="CH902" s="43">
        <f t="shared" si="2220"/>
        <v>0</v>
      </c>
      <c r="CI902" s="43">
        <f t="shared" si="2221"/>
        <v>0</v>
      </c>
      <c r="CJ902" s="37"/>
      <c r="CK902" s="37">
        <f>CL902</f>
        <v>0</v>
      </c>
      <c r="CL902" s="43">
        <f>BY902</f>
        <v>0</v>
      </c>
      <c r="CM902" s="43"/>
      <c r="CN902" s="43"/>
      <c r="CO902" s="43"/>
    </row>
    <row r="903" spans="2:93" s="51" customFormat="1" ht="100.5" hidden="1" customHeight="1" x14ac:dyDescent="0.25">
      <c r="B903" s="233" t="s">
        <v>7</v>
      </c>
      <c r="C903" s="133" t="s">
        <v>153</v>
      </c>
      <c r="D903" s="37" t="e">
        <f>E903</f>
        <v>#REF!</v>
      </c>
      <c r="E903" s="43" t="e">
        <f>#REF!</f>
        <v>#REF!</v>
      </c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584">
        <f t="shared" si="2193"/>
        <v>0</v>
      </c>
      <c r="T903" s="577" t="e">
        <f t="shared" si="2194"/>
        <v>#REF!</v>
      </c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580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130" t="e">
        <f t="shared" si="2223"/>
        <v>#REF!</v>
      </c>
      <c r="AV903" s="37" t="e">
        <f t="shared" si="2223"/>
        <v>#REF!</v>
      </c>
      <c r="AW903" s="43" t="e">
        <f>#REF!</f>
        <v>#REF!</v>
      </c>
      <c r="AX903" s="43"/>
      <c r="AY903" s="43"/>
      <c r="AZ903" s="43"/>
      <c r="BA903" s="441">
        <f t="shared" si="2213"/>
        <v>0</v>
      </c>
      <c r="BB903" s="37"/>
      <c r="BC903" s="37"/>
      <c r="BD903" s="37"/>
      <c r="BE903" s="537" t="e">
        <f t="shared" si="2214"/>
        <v>#REF!</v>
      </c>
      <c r="BF903" s="441" t="e">
        <f t="shared" si="2222"/>
        <v>#REF!</v>
      </c>
      <c r="BG903" s="441">
        <f t="shared" si="2215"/>
        <v>0</v>
      </c>
      <c r="BH903" s="441">
        <f t="shared" si="2216"/>
        <v>0</v>
      </c>
      <c r="BI903" s="37" t="e">
        <f>BJ903</f>
        <v>#REF!</v>
      </c>
      <c r="BJ903" s="43" t="e">
        <f>AV903</f>
        <v>#REF!</v>
      </c>
      <c r="BK903" s="43"/>
      <c r="BL903" s="43"/>
      <c r="BM903" s="43"/>
      <c r="BN903" s="37" t="e">
        <f t="shared" si="2183"/>
        <v>#REF!</v>
      </c>
      <c r="BO903" s="37" t="e">
        <f>BP903</f>
        <v>#REF!</v>
      </c>
      <c r="BP903" s="43" t="e">
        <f>#REF!</f>
        <v>#REF!</v>
      </c>
      <c r="BQ903" s="43"/>
      <c r="BR903" s="43"/>
      <c r="BS903" s="43"/>
      <c r="BT903" s="43">
        <f t="shared" si="2184"/>
        <v>0</v>
      </c>
      <c r="BU903" s="43">
        <f t="shared" si="2185"/>
        <v>0</v>
      </c>
      <c r="BV903" s="37">
        <f>BW903</f>
        <v>0</v>
      </c>
      <c r="BW903" s="43">
        <f>BC903</f>
        <v>0</v>
      </c>
      <c r="BX903" s="43"/>
      <c r="BY903" s="43"/>
      <c r="BZ903" s="43"/>
      <c r="CA903" s="37">
        <f t="shared" si="2217"/>
        <v>0</v>
      </c>
      <c r="CB903" s="43"/>
      <c r="CC903" s="43"/>
      <c r="CD903" s="43"/>
      <c r="CE903" s="37">
        <f t="shared" si="2218"/>
        <v>0</v>
      </c>
      <c r="CF903" s="43">
        <f t="shared" si="2219"/>
        <v>0</v>
      </c>
      <c r="CG903" s="43"/>
      <c r="CH903" s="43">
        <f t="shared" si="2220"/>
        <v>0</v>
      </c>
      <c r="CI903" s="43">
        <f t="shared" si="2221"/>
        <v>0</v>
      </c>
      <c r="CJ903" s="37"/>
      <c r="CK903" s="37">
        <f>CL903</f>
        <v>0</v>
      </c>
      <c r="CL903" s="43">
        <f>BY903</f>
        <v>0</v>
      </c>
      <c r="CM903" s="43"/>
      <c r="CN903" s="43"/>
      <c r="CO903" s="43"/>
    </row>
    <row r="904" spans="2:93" s="51" customFormat="1" ht="99" hidden="1" customHeight="1" x14ac:dyDescent="0.25">
      <c r="B904" s="233" t="s">
        <v>8</v>
      </c>
      <c r="C904" s="133" t="s">
        <v>154</v>
      </c>
      <c r="D904" s="37" t="e">
        <f>E904</f>
        <v>#REF!</v>
      </c>
      <c r="E904" s="43" t="e">
        <f>#REF!</f>
        <v>#REF!</v>
      </c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584">
        <f t="shared" si="2193"/>
        <v>0</v>
      </c>
      <c r="T904" s="577" t="e">
        <f t="shared" si="2194"/>
        <v>#REF!</v>
      </c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580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130" t="e">
        <f t="shared" si="2223"/>
        <v>#REF!</v>
      </c>
      <c r="AV904" s="37" t="e">
        <f t="shared" si="2223"/>
        <v>#REF!</v>
      </c>
      <c r="AW904" s="43" t="e">
        <f>#REF!</f>
        <v>#REF!</v>
      </c>
      <c r="AX904" s="43"/>
      <c r="AY904" s="43"/>
      <c r="AZ904" s="43"/>
      <c r="BA904" s="441">
        <f t="shared" si="2213"/>
        <v>0</v>
      </c>
      <c r="BB904" s="37"/>
      <c r="BC904" s="37"/>
      <c r="BD904" s="37"/>
      <c r="BE904" s="537" t="e">
        <f t="shared" si="2214"/>
        <v>#REF!</v>
      </c>
      <c r="BF904" s="441" t="e">
        <f t="shared" si="2222"/>
        <v>#REF!</v>
      </c>
      <c r="BG904" s="441">
        <f t="shared" si="2215"/>
        <v>0</v>
      </c>
      <c r="BH904" s="441">
        <f t="shared" si="2216"/>
        <v>0</v>
      </c>
      <c r="BI904" s="37" t="e">
        <f>BJ904</f>
        <v>#REF!</v>
      </c>
      <c r="BJ904" s="43" t="e">
        <f>AV904</f>
        <v>#REF!</v>
      </c>
      <c r="BK904" s="43"/>
      <c r="BL904" s="43"/>
      <c r="BM904" s="43"/>
      <c r="BN904" s="37" t="e">
        <f t="shared" si="2183"/>
        <v>#REF!</v>
      </c>
      <c r="BO904" s="37" t="e">
        <f>BP904</f>
        <v>#REF!</v>
      </c>
      <c r="BP904" s="43" t="e">
        <f>#REF!</f>
        <v>#REF!</v>
      </c>
      <c r="BQ904" s="43"/>
      <c r="BR904" s="43"/>
      <c r="BS904" s="43"/>
      <c r="BT904" s="43">
        <f t="shared" si="2184"/>
        <v>0</v>
      </c>
      <c r="BU904" s="43">
        <f t="shared" si="2185"/>
        <v>0</v>
      </c>
      <c r="BV904" s="37">
        <f>BW904</f>
        <v>0</v>
      </c>
      <c r="BW904" s="43">
        <f>BC904</f>
        <v>0</v>
      </c>
      <c r="BX904" s="43"/>
      <c r="BY904" s="43"/>
      <c r="BZ904" s="43"/>
      <c r="CA904" s="37">
        <f t="shared" si="2217"/>
        <v>0</v>
      </c>
      <c r="CB904" s="43"/>
      <c r="CC904" s="43"/>
      <c r="CD904" s="43"/>
      <c r="CE904" s="37">
        <f t="shared" si="2218"/>
        <v>0</v>
      </c>
      <c r="CF904" s="43">
        <f t="shared" si="2219"/>
        <v>0</v>
      </c>
      <c r="CG904" s="43"/>
      <c r="CH904" s="43">
        <f t="shared" si="2220"/>
        <v>0</v>
      </c>
      <c r="CI904" s="43">
        <f t="shared" si="2221"/>
        <v>0</v>
      </c>
      <c r="CJ904" s="37"/>
      <c r="CK904" s="37">
        <f>CL904</f>
        <v>0</v>
      </c>
      <c r="CL904" s="43">
        <f>BY904</f>
        <v>0</v>
      </c>
      <c r="CM904" s="43"/>
      <c r="CN904" s="43"/>
      <c r="CO904" s="43"/>
    </row>
    <row r="905" spans="2:93" s="51" customFormat="1" ht="125.25" hidden="1" customHeight="1" x14ac:dyDescent="0.25">
      <c r="B905" s="233" t="s">
        <v>10</v>
      </c>
      <c r="C905" s="133" t="s">
        <v>155</v>
      </c>
      <c r="D905" s="37" t="e">
        <f>E905</f>
        <v>#REF!</v>
      </c>
      <c r="E905" s="43" t="e">
        <f>#REF!</f>
        <v>#REF!</v>
      </c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584">
        <f t="shared" si="2193"/>
        <v>0</v>
      </c>
      <c r="T905" s="577" t="e">
        <f t="shared" si="2194"/>
        <v>#REF!</v>
      </c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580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130" t="e">
        <f t="shared" si="2223"/>
        <v>#REF!</v>
      </c>
      <c r="AV905" s="37" t="e">
        <f t="shared" si="2223"/>
        <v>#REF!</v>
      </c>
      <c r="AW905" s="43" t="e">
        <f>#REF!</f>
        <v>#REF!</v>
      </c>
      <c r="AX905" s="43"/>
      <c r="AY905" s="43"/>
      <c r="AZ905" s="43"/>
      <c r="BA905" s="441">
        <f t="shared" si="2213"/>
        <v>0</v>
      </c>
      <c r="BB905" s="37"/>
      <c r="BC905" s="37"/>
      <c r="BD905" s="37"/>
      <c r="BE905" s="537" t="e">
        <f t="shared" si="2214"/>
        <v>#REF!</v>
      </c>
      <c r="BF905" s="441" t="e">
        <f t="shared" si="2222"/>
        <v>#REF!</v>
      </c>
      <c r="BG905" s="441">
        <f t="shared" si="2215"/>
        <v>0</v>
      </c>
      <c r="BH905" s="441">
        <f t="shared" si="2216"/>
        <v>0</v>
      </c>
      <c r="BI905" s="37" t="e">
        <f>BJ905</f>
        <v>#REF!</v>
      </c>
      <c r="BJ905" s="43" t="e">
        <f>AV905</f>
        <v>#REF!</v>
      </c>
      <c r="BK905" s="43"/>
      <c r="BL905" s="43"/>
      <c r="BM905" s="43"/>
      <c r="BN905" s="37" t="e">
        <f t="shared" si="2183"/>
        <v>#REF!</v>
      </c>
      <c r="BO905" s="37" t="e">
        <f>BP905</f>
        <v>#REF!</v>
      </c>
      <c r="BP905" s="43" t="e">
        <f>#REF!</f>
        <v>#REF!</v>
      </c>
      <c r="BQ905" s="43"/>
      <c r="BR905" s="43"/>
      <c r="BS905" s="43"/>
      <c r="BT905" s="43">
        <f t="shared" si="2184"/>
        <v>0</v>
      </c>
      <c r="BU905" s="43">
        <f t="shared" si="2185"/>
        <v>0</v>
      </c>
      <c r="BV905" s="37">
        <f>BW905</f>
        <v>0</v>
      </c>
      <c r="BW905" s="43">
        <f>BC905</f>
        <v>0</v>
      </c>
      <c r="BX905" s="43"/>
      <c r="BY905" s="43"/>
      <c r="BZ905" s="43"/>
      <c r="CA905" s="37">
        <f t="shared" si="2217"/>
        <v>0</v>
      </c>
      <c r="CB905" s="43"/>
      <c r="CC905" s="43"/>
      <c r="CD905" s="43"/>
      <c r="CE905" s="37">
        <f t="shared" si="2218"/>
        <v>0</v>
      </c>
      <c r="CF905" s="43">
        <f t="shared" si="2219"/>
        <v>0</v>
      </c>
      <c r="CG905" s="43"/>
      <c r="CH905" s="43">
        <f t="shared" si="2220"/>
        <v>0</v>
      </c>
      <c r="CI905" s="43">
        <f t="shared" si="2221"/>
        <v>0</v>
      </c>
      <c r="CJ905" s="37"/>
      <c r="CK905" s="37">
        <f>CL905</f>
        <v>0</v>
      </c>
      <c r="CL905" s="43">
        <f>BY905</f>
        <v>0</v>
      </c>
      <c r="CM905" s="43"/>
      <c r="CN905" s="43"/>
      <c r="CO905" s="43"/>
    </row>
    <row r="906" spans="2:93" s="51" customFormat="1" ht="61.5" hidden="1" customHeight="1" x14ac:dyDescent="0.25">
      <c r="B906" s="846" t="s">
        <v>156</v>
      </c>
      <c r="C906" s="84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584">
        <f t="shared" si="2193"/>
        <v>0</v>
      </c>
      <c r="T906" s="577" t="e">
        <f t="shared" si="2194"/>
        <v>#DIV/0!</v>
      </c>
      <c r="U906" s="316"/>
      <c r="V906" s="316"/>
      <c r="W906" s="316"/>
      <c r="X906" s="316"/>
      <c r="Y906" s="316"/>
      <c r="Z906" s="316"/>
      <c r="AA906" s="316"/>
      <c r="AB906" s="316"/>
      <c r="AC906" s="316"/>
      <c r="AD906" s="316"/>
      <c r="AE906" s="316"/>
      <c r="AF906" s="580"/>
      <c r="AG906" s="316"/>
      <c r="AH906" s="316"/>
      <c r="AI906" s="316"/>
      <c r="AJ906" s="316"/>
      <c r="AK906" s="316"/>
      <c r="AL906" s="316"/>
      <c r="AM906" s="316"/>
      <c r="AN906" s="316"/>
      <c r="AO906" s="316"/>
      <c r="AP906" s="316"/>
      <c r="AQ906" s="316"/>
      <c r="AR906" s="316"/>
      <c r="AS906" s="316"/>
      <c r="AT906" s="316"/>
      <c r="AU906" s="565"/>
      <c r="AV906" s="512"/>
      <c r="AW906" s="316"/>
      <c r="AX906" s="316"/>
      <c r="AY906" s="316"/>
      <c r="AZ906" s="316"/>
      <c r="BA906" s="441">
        <f t="shared" si="2213"/>
        <v>0</v>
      </c>
      <c r="BB906" s="316"/>
      <c r="BC906" s="316"/>
      <c r="BD906" s="316"/>
      <c r="BE906" s="537">
        <f t="shared" si="2214"/>
        <v>0</v>
      </c>
      <c r="BF906" s="441">
        <f t="shared" si="2222"/>
        <v>0</v>
      </c>
      <c r="BG906" s="441">
        <f t="shared" si="2215"/>
        <v>0</v>
      </c>
      <c r="BH906" s="441">
        <f t="shared" si="2216"/>
        <v>0</v>
      </c>
      <c r="BI906" s="316"/>
      <c r="BJ906" s="316"/>
      <c r="BK906" s="316"/>
      <c r="BL906" s="316"/>
      <c r="BM906" s="316"/>
      <c r="BN906" s="316">
        <f t="shared" si="2183"/>
        <v>0</v>
      </c>
      <c r="BO906" s="316"/>
      <c r="BP906" s="316"/>
      <c r="BQ906" s="316"/>
      <c r="BR906" s="316"/>
      <c r="BS906" s="316"/>
      <c r="BT906" s="316">
        <f t="shared" si="2184"/>
        <v>0</v>
      </c>
      <c r="BU906" s="316">
        <f t="shared" si="2185"/>
        <v>0</v>
      </c>
      <c r="BV906" s="316"/>
      <c r="BW906" s="316"/>
      <c r="BX906" s="316"/>
      <c r="BY906" s="316"/>
      <c r="BZ906" s="316"/>
      <c r="CA906" s="316">
        <f t="shared" si="2217"/>
        <v>0</v>
      </c>
      <c r="CB906" s="316"/>
      <c r="CC906" s="316"/>
      <c r="CD906" s="316"/>
      <c r="CE906" s="316">
        <f t="shared" si="2218"/>
        <v>0</v>
      </c>
      <c r="CF906" s="316">
        <f t="shared" si="2219"/>
        <v>0</v>
      </c>
      <c r="CG906" s="316"/>
      <c r="CH906" s="316">
        <f t="shared" si="2220"/>
        <v>0</v>
      </c>
      <c r="CI906" s="316">
        <f t="shared" si="2221"/>
        <v>0</v>
      </c>
      <c r="CJ906" s="316"/>
      <c r="CK906" s="316"/>
      <c r="CL906" s="316"/>
      <c r="CM906" s="316"/>
      <c r="CN906" s="316"/>
      <c r="CO906" s="316"/>
    </row>
    <row r="907" spans="2:93" s="85" customFormat="1" ht="86.25" hidden="1" customHeight="1" x14ac:dyDescent="0.25">
      <c r="B907" s="467" t="s">
        <v>34</v>
      </c>
      <c r="C907" s="468" t="s">
        <v>157</v>
      </c>
      <c r="D907" s="68">
        <v>0</v>
      </c>
      <c r="E907" s="68">
        <v>0</v>
      </c>
      <c r="F907" s="68"/>
      <c r="G907" s="68">
        <v>0</v>
      </c>
      <c r="H907" s="68">
        <v>0</v>
      </c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584">
        <f t="shared" si="2193"/>
        <v>0</v>
      </c>
      <c r="T907" s="577" t="e">
        <f t="shared" si="2194"/>
        <v>#DIV/0!</v>
      </c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580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312">
        <v>0</v>
      </c>
      <c r="AV907" s="43">
        <v>0</v>
      </c>
      <c r="AW907" s="68">
        <v>0</v>
      </c>
      <c r="AX907" s="68"/>
      <c r="AY907" s="68">
        <v>0</v>
      </c>
      <c r="AZ907" s="68">
        <v>0</v>
      </c>
      <c r="BA907" s="441">
        <f t="shared" si="2213"/>
        <v>0</v>
      </c>
      <c r="BB907" s="68"/>
      <c r="BC907" s="68"/>
      <c r="BD907" s="68"/>
      <c r="BE907" s="537">
        <f t="shared" si="2214"/>
        <v>0</v>
      </c>
      <c r="BF907" s="441">
        <f t="shared" si="2222"/>
        <v>0</v>
      </c>
      <c r="BG907" s="441">
        <f t="shared" si="2215"/>
        <v>0</v>
      </c>
      <c r="BH907" s="441">
        <f t="shared" si="2216"/>
        <v>0</v>
      </c>
      <c r="BI907" s="68">
        <v>0</v>
      </c>
      <c r="BJ907" s="68">
        <v>0</v>
      </c>
      <c r="BK907" s="68"/>
      <c r="BL907" s="68">
        <v>0</v>
      </c>
      <c r="BM907" s="68">
        <v>0</v>
      </c>
      <c r="BN907" s="68">
        <f t="shared" si="2183"/>
        <v>0</v>
      </c>
      <c r="BO907" s="68">
        <v>0</v>
      </c>
      <c r="BP907" s="68">
        <v>0</v>
      </c>
      <c r="BQ907" s="68"/>
      <c r="BR907" s="68">
        <v>0</v>
      </c>
      <c r="BS907" s="68">
        <v>0</v>
      </c>
      <c r="BT907" s="68">
        <f t="shared" si="2184"/>
        <v>0</v>
      </c>
      <c r="BU907" s="68">
        <f t="shared" si="2185"/>
        <v>0</v>
      </c>
      <c r="BV907" s="68">
        <v>0</v>
      </c>
      <c r="BW907" s="68">
        <v>0</v>
      </c>
      <c r="BX907" s="68"/>
      <c r="BY907" s="68">
        <v>0</v>
      </c>
      <c r="BZ907" s="68">
        <v>0</v>
      </c>
      <c r="CA907" s="68">
        <f t="shared" si="2217"/>
        <v>0</v>
      </c>
      <c r="CB907" s="68"/>
      <c r="CC907" s="68"/>
      <c r="CD907" s="68"/>
      <c r="CE907" s="68">
        <f t="shared" si="2218"/>
        <v>0</v>
      </c>
      <c r="CF907" s="68">
        <f t="shared" si="2219"/>
        <v>0</v>
      </c>
      <c r="CG907" s="68"/>
      <c r="CH907" s="68">
        <f t="shared" si="2220"/>
        <v>0</v>
      </c>
      <c r="CI907" s="68">
        <f t="shared" si="2221"/>
        <v>0</v>
      </c>
      <c r="CJ907" s="68"/>
      <c r="CK907" s="68">
        <v>0</v>
      </c>
      <c r="CL907" s="68">
        <v>0</v>
      </c>
      <c r="CM907" s="68"/>
      <c r="CN907" s="68">
        <v>0</v>
      </c>
      <c r="CO907" s="68">
        <v>0</v>
      </c>
    </row>
    <row r="908" spans="2:93" s="506" customFormat="1" ht="92.25" hidden="1" customHeight="1" x14ac:dyDescent="0.35">
      <c r="B908" s="504" t="s">
        <v>7</v>
      </c>
      <c r="C908" s="505" t="s">
        <v>454</v>
      </c>
      <c r="D908" s="462">
        <v>0</v>
      </c>
      <c r="E908" s="462"/>
      <c r="F908" s="462"/>
      <c r="G908" s="462"/>
      <c r="H908" s="462">
        <v>0</v>
      </c>
      <c r="I908" s="462"/>
      <c r="J908" s="462"/>
      <c r="K908" s="462"/>
      <c r="L908" s="462"/>
      <c r="M908" s="462"/>
      <c r="N908" s="462"/>
      <c r="O908" s="462"/>
      <c r="P908" s="462"/>
      <c r="Q908" s="462"/>
      <c r="R908" s="462"/>
      <c r="S908" s="584">
        <f t="shared" si="2193"/>
        <v>0</v>
      </c>
      <c r="T908" s="577" t="e">
        <f t="shared" si="2194"/>
        <v>#DIV/0!</v>
      </c>
      <c r="U908" s="462"/>
      <c r="V908" s="462"/>
      <c r="W908" s="462"/>
      <c r="X908" s="462"/>
      <c r="Y908" s="462"/>
      <c r="Z908" s="462"/>
      <c r="AA908" s="462"/>
      <c r="AB908" s="462"/>
      <c r="AC908" s="462"/>
      <c r="AD908" s="462"/>
      <c r="AE908" s="462"/>
      <c r="AF908" s="580"/>
      <c r="AG908" s="462"/>
      <c r="AH908" s="462"/>
      <c r="AI908" s="462"/>
      <c r="AJ908" s="462"/>
      <c r="AK908" s="462"/>
      <c r="AL908" s="462"/>
      <c r="AM908" s="462"/>
      <c r="AN908" s="462"/>
      <c r="AO908" s="462"/>
      <c r="AP908" s="462"/>
      <c r="AQ908" s="462"/>
      <c r="AR908" s="462"/>
      <c r="AS908" s="462"/>
      <c r="AT908" s="462"/>
      <c r="AU908" s="462">
        <v>0</v>
      </c>
      <c r="AV908" s="128">
        <v>0</v>
      </c>
      <c r="AW908" s="462"/>
      <c r="AX908" s="462"/>
      <c r="AY908" s="462"/>
      <c r="AZ908" s="462"/>
      <c r="BA908" s="489"/>
      <c r="BB908" s="462"/>
      <c r="BC908" s="462"/>
      <c r="BD908" s="462"/>
      <c r="BE908" s="537"/>
      <c r="BF908" s="489"/>
      <c r="BG908" s="489"/>
      <c r="BH908" s="489"/>
      <c r="BI908" s="462">
        <f>BM908</f>
        <v>18205</v>
      </c>
      <c r="BJ908" s="462"/>
      <c r="BK908" s="462"/>
      <c r="BL908" s="462"/>
      <c r="BM908" s="462">
        <f>BM909+BM910</f>
        <v>18205</v>
      </c>
      <c r="BN908" s="462">
        <f>BN909+BN910</f>
        <v>0</v>
      </c>
      <c r="BO908" s="462">
        <f>BS908</f>
        <v>18205</v>
      </c>
      <c r="BP908" s="462"/>
      <c r="BQ908" s="462"/>
      <c r="BR908" s="462"/>
      <c r="BS908" s="462">
        <f>BS909+BS910</f>
        <v>18205</v>
      </c>
      <c r="BT908" s="462"/>
      <c r="BU908" s="462"/>
      <c r="BV908" s="462">
        <v>0</v>
      </c>
      <c r="BW908" s="462"/>
      <c r="BX908" s="462"/>
      <c r="BY908" s="462"/>
      <c r="BZ908" s="462"/>
      <c r="CA908" s="462"/>
      <c r="CB908" s="462"/>
      <c r="CC908" s="462"/>
      <c r="CD908" s="462"/>
      <c r="CE908" s="462">
        <f>CI908</f>
        <v>69501.2</v>
      </c>
      <c r="CF908" s="462"/>
      <c r="CG908" s="462"/>
      <c r="CH908" s="462"/>
      <c r="CI908" s="462">
        <f>CI909+CI910</f>
        <v>69501.2</v>
      </c>
      <c r="CJ908" s="462">
        <v>0</v>
      </c>
      <c r="CK908" s="462">
        <f>CO908</f>
        <v>69501.2</v>
      </c>
      <c r="CL908" s="462"/>
      <c r="CM908" s="462"/>
      <c r="CN908" s="462"/>
      <c r="CO908" s="462">
        <f>CO909+CO910</f>
        <v>69501.2</v>
      </c>
    </row>
    <row r="909" spans="2:93" s="507" customFormat="1" ht="64.5" hidden="1" customHeight="1" x14ac:dyDescent="0.35">
      <c r="B909" s="465"/>
      <c r="C909" s="529" t="s">
        <v>32</v>
      </c>
      <c r="D909" s="487">
        <f t="shared" ref="D909:D910" si="2224">H909</f>
        <v>0</v>
      </c>
      <c r="E909" s="487"/>
      <c r="F909" s="487"/>
      <c r="G909" s="487"/>
      <c r="H909" s="487">
        <v>0</v>
      </c>
      <c r="I909" s="563"/>
      <c r="J909" s="563"/>
      <c r="K909" s="563"/>
      <c r="L909" s="563"/>
      <c r="M909" s="563"/>
      <c r="N909" s="563"/>
      <c r="O909" s="563"/>
      <c r="P909" s="563"/>
      <c r="Q909" s="563"/>
      <c r="R909" s="563"/>
      <c r="S909" s="584">
        <f t="shared" si="2193"/>
        <v>0</v>
      </c>
      <c r="T909" s="577" t="e">
        <f t="shared" si="2194"/>
        <v>#DIV/0!</v>
      </c>
      <c r="U909" s="563"/>
      <c r="V909" s="563"/>
      <c r="W909" s="563"/>
      <c r="X909" s="563"/>
      <c r="Y909" s="563"/>
      <c r="Z909" s="563"/>
      <c r="AA909" s="563"/>
      <c r="AB909" s="563"/>
      <c r="AC909" s="585"/>
      <c r="AD909" s="563"/>
      <c r="AE909" s="563"/>
      <c r="AF909" s="580"/>
      <c r="AG909" s="563"/>
      <c r="AH909" s="563"/>
      <c r="AI909" s="563"/>
      <c r="AJ909" s="563"/>
      <c r="AK909" s="563"/>
      <c r="AL909" s="585"/>
      <c r="AM909" s="563"/>
      <c r="AN909" s="563"/>
      <c r="AO909" s="563"/>
      <c r="AP909" s="563"/>
      <c r="AQ909" s="563"/>
      <c r="AR909" s="563"/>
      <c r="AS909" s="563"/>
      <c r="AT909" s="563"/>
      <c r="AU909" s="563">
        <f>AZ909-H909</f>
        <v>0</v>
      </c>
      <c r="AV909" s="564">
        <f t="shared" ref="AV909:AV910" si="2225">AZ909</f>
        <v>0</v>
      </c>
      <c r="AW909" s="487"/>
      <c r="AX909" s="487"/>
      <c r="AY909" s="487"/>
      <c r="AZ909" s="487">
        <v>0</v>
      </c>
      <c r="BA909" s="487">
        <f>BB909+BC909+BD909</f>
        <v>0</v>
      </c>
      <c r="BB909" s="529"/>
      <c r="BC909" s="529"/>
      <c r="BD909" s="529"/>
      <c r="BE909" s="529">
        <f t="shared" ref="BE909:BE910" si="2226">BH909</f>
        <v>1763.9</v>
      </c>
      <c r="BF909" s="487"/>
      <c r="BG909" s="487"/>
      <c r="BH909" s="487">
        <v>1763.9</v>
      </c>
      <c r="BI909" s="544">
        <f>BM909</f>
        <v>12197.3</v>
      </c>
      <c r="BJ909" s="487"/>
      <c r="BK909" s="487"/>
      <c r="BL909" s="487"/>
      <c r="BM909" s="544">
        <f>[6]Лист1!$C$49</f>
        <v>12197.3</v>
      </c>
      <c r="BN909" s="487">
        <f>BS909-BM909</f>
        <v>0</v>
      </c>
      <c r="BO909" s="494">
        <f>BS909</f>
        <v>12197.3</v>
      </c>
      <c r="BP909" s="487"/>
      <c r="BQ909" s="487"/>
      <c r="BR909" s="487"/>
      <c r="BS909" s="487">
        <f>[6]Лист1!$C$49</f>
        <v>12197.3</v>
      </c>
      <c r="BT909" s="487"/>
      <c r="BU909" s="487"/>
      <c r="BV909" s="494"/>
      <c r="BW909" s="487"/>
      <c r="BX909" s="487"/>
      <c r="BY909" s="487"/>
      <c r="BZ909" s="487"/>
      <c r="CA909" s="487"/>
      <c r="CB909" s="487"/>
      <c r="CC909" s="487"/>
      <c r="CD909" s="487"/>
      <c r="CE909" s="487">
        <f>CI909</f>
        <v>29885.5</v>
      </c>
      <c r="CF909" s="487"/>
      <c r="CG909" s="529"/>
      <c r="CH909" s="487"/>
      <c r="CI909" s="544">
        <f>[6]Лист1!$D$49</f>
        <v>29885.5</v>
      </c>
      <c r="CJ909" s="487">
        <v>0</v>
      </c>
      <c r="CK909" s="494">
        <f>CO909</f>
        <v>29885.5</v>
      </c>
      <c r="CL909" s="487"/>
      <c r="CM909" s="487"/>
      <c r="CN909" s="487"/>
      <c r="CO909" s="487">
        <f>[6]Лист1!$D$49</f>
        <v>29885.5</v>
      </c>
    </row>
    <row r="910" spans="2:93" s="508" customFormat="1" ht="63" hidden="1" customHeight="1" x14ac:dyDescent="0.35">
      <c r="B910" s="464"/>
      <c r="C910" s="530" t="s">
        <v>283</v>
      </c>
      <c r="D910" s="486">
        <f t="shared" si="2224"/>
        <v>0</v>
      </c>
      <c r="E910" s="486"/>
      <c r="F910" s="486"/>
      <c r="G910" s="486"/>
      <c r="H910" s="486">
        <v>0</v>
      </c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84">
        <f t="shared" si="2193"/>
        <v>0</v>
      </c>
      <c r="T910" s="577" t="e">
        <f t="shared" si="2194"/>
        <v>#DIV/0!</v>
      </c>
      <c r="U910" s="564"/>
      <c r="V910" s="564"/>
      <c r="W910" s="564"/>
      <c r="X910" s="564"/>
      <c r="Y910" s="564"/>
      <c r="Z910" s="564"/>
      <c r="AA910" s="564"/>
      <c r="AB910" s="564"/>
      <c r="AC910" s="586"/>
      <c r="AD910" s="564"/>
      <c r="AE910" s="564"/>
      <c r="AF910" s="580"/>
      <c r="AG910" s="564"/>
      <c r="AH910" s="564"/>
      <c r="AI910" s="564"/>
      <c r="AJ910" s="564"/>
      <c r="AK910" s="564"/>
      <c r="AL910" s="586"/>
      <c r="AM910" s="564"/>
      <c r="AN910" s="564"/>
      <c r="AO910" s="564"/>
      <c r="AP910" s="564"/>
      <c r="AQ910" s="564"/>
      <c r="AR910" s="564"/>
      <c r="AS910" s="564"/>
      <c r="AT910" s="564"/>
      <c r="AU910" s="564">
        <f>AZ910-H910</f>
        <v>0</v>
      </c>
      <c r="AV910" s="564">
        <f t="shared" si="2225"/>
        <v>0</v>
      </c>
      <c r="AW910" s="486"/>
      <c r="AX910" s="486"/>
      <c r="AY910" s="486"/>
      <c r="AZ910" s="486">
        <v>0</v>
      </c>
      <c r="BA910" s="486">
        <f>BD910</f>
        <v>0</v>
      </c>
      <c r="BB910" s="530"/>
      <c r="BC910" s="530"/>
      <c r="BD910" s="530"/>
      <c r="BE910" s="530">
        <f t="shared" si="2226"/>
        <v>868.82799999999997</v>
      </c>
      <c r="BF910" s="486"/>
      <c r="BG910" s="486"/>
      <c r="BH910" s="486">
        <v>868.82799999999997</v>
      </c>
      <c r="BI910" s="545">
        <f>BM910</f>
        <v>6007.7</v>
      </c>
      <c r="BJ910" s="486"/>
      <c r="BK910" s="486"/>
      <c r="BL910" s="486"/>
      <c r="BM910" s="545">
        <f>[6]Лист1!$C$50</f>
        <v>6007.7</v>
      </c>
      <c r="BN910" s="486">
        <f>BS910-BM910</f>
        <v>0</v>
      </c>
      <c r="BO910" s="495">
        <f>BS910</f>
        <v>6007.7</v>
      </c>
      <c r="BP910" s="486"/>
      <c r="BQ910" s="486"/>
      <c r="BR910" s="486"/>
      <c r="BS910" s="486">
        <f>[6]Лист1!$C$50</f>
        <v>6007.7</v>
      </c>
      <c r="BT910" s="486"/>
      <c r="BU910" s="486"/>
      <c r="BV910" s="495"/>
      <c r="BW910" s="486"/>
      <c r="BX910" s="486"/>
      <c r="BY910" s="486"/>
      <c r="BZ910" s="486"/>
      <c r="CA910" s="486"/>
      <c r="CB910" s="486"/>
      <c r="CC910" s="486"/>
      <c r="CD910" s="486"/>
      <c r="CE910" s="486">
        <f>CI910</f>
        <v>39615.699999999997</v>
      </c>
      <c r="CF910" s="486"/>
      <c r="CG910" s="530"/>
      <c r="CH910" s="486"/>
      <c r="CI910" s="545">
        <f>[6]Лист1!$D$50</f>
        <v>39615.699999999997</v>
      </c>
      <c r="CJ910" s="486">
        <v>0</v>
      </c>
      <c r="CK910" s="495">
        <f>CO910</f>
        <v>39615.699999999997</v>
      </c>
      <c r="CL910" s="486"/>
      <c r="CM910" s="486"/>
      <c r="CN910" s="486"/>
      <c r="CO910" s="486">
        <f>[6]Лист1!$D$50</f>
        <v>39615.699999999997</v>
      </c>
    </row>
    <row r="911" spans="2:93" s="420" customFormat="1" ht="90" customHeight="1" x14ac:dyDescent="0.25">
      <c r="B911" s="855" t="s">
        <v>189</v>
      </c>
      <c r="C911" s="855"/>
      <c r="D911" s="805">
        <f>SUM(E911:H911)</f>
        <v>140067.337</v>
      </c>
      <c r="E911" s="419">
        <f>E912+E913</f>
        <v>0</v>
      </c>
      <c r="F911" s="419">
        <f>F912+F913</f>
        <v>79865.937000000005</v>
      </c>
      <c r="G911" s="419">
        <f t="shared" ref="G911" si="2227">G912+G913</f>
        <v>0</v>
      </c>
      <c r="H911" s="419">
        <f>H912+H913</f>
        <v>60201.4</v>
      </c>
      <c r="I911" s="419">
        <f>Q911</f>
        <v>13624.234359999999</v>
      </c>
      <c r="J911" s="601">
        <f>I911/D911</f>
        <v>9.7269175325293708E-2</v>
      </c>
      <c r="K911" s="419"/>
      <c r="L911" s="419"/>
      <c r="M911" s="419"/>
      <c r="N911" s="419"/>
      <c r="O911" s="419"/>
      <c r="P911" s="419"/>
      <c r="Q911" s="805">
        <f>Q912+Q913</f>
        <v>13624.234359999999</v>
      </c>
      <c r="R911" s="601">
        <f>Q911/H911</f>
        <v>0.22631092233735425</v>
      </c>
      <c r="S911" s="805">
        <f>U911+W911+Y911+AA911</f>
        <v>13624.234359999999</v>
      </c>
      <c r="T911" s="601">
        <f>S911/D911</f>
        <v>9.7269175325293708E-2</v>
      </c>
      <c r="U911" s="419">
        <f>U912+U913</f>
        <v>0</v>
      </c>
      <c r="V911" s="419"/>
      <c r="W911" s="419">
        <f>W912+W913</f>
        <v>0</v>
      </c>
      <c r="X911" s="419"/>
      <c r="Y911" s="419"/>
      <c r="Z911" s="419"/>
      <c r="AA911" s="805">
        <f>AA912+AA913</f>
        <v>13624.234359999999</v>
      </c>
      <c r="AB911" s="601">
        <f>AA911/H911</f>
        <v>0.22631092233735425</v>
      </c>
      <c r="AC911" s="805">
        <f>AE911+AG911+AI911+AK911</f>
        <v>63953.9</v>
      </c>
      <c r="AD911" s="601">
        <f>AC911/D911</f>
        <v>0.45659395951819948</v>
      </c>
      <c r="AE911" s="419">
        <f>AE912+AE913</f>
        <v>0</v>
      </c>
      <c r="AF911" s="601">
        <v>0</v>
      </c>
      <c r="AG911" s="805">
        <f>AG912+AG913</f>
        <v>3752.5</v>
      </c>
      <c r="AH911" s="419"/>
      <c r="AI911" s="419"/>
      <c r="AJ911" s="419"/>
      <c r="AK911" s="805">
        <f>AK912+AK913</f>
        <v>60201.4</v>
      </c>
      <c r="AL911" s="601">
        <f>AK911/H911</f>
        <v>1</v>
      </c>
      <c r="AM911" s="419"/>
      <c r="AN911" s="419"/>
      <c r="AO911" s="419"/>
      <c r="AP911" s="419"/>
      <c r="AQ911" s="419"/>
      <c r="AR911" s="419"/>
      <c r="AS911" s="419"/>
      <c r="AT911" s="419"/>
      <c r="AU911" s="419">
        <f>AV911-D911</f>
        <v>-68453.437000000005</v>
      </c>
      <c r="AV911" s="419">
        <f>SUM(AW911:AZ911)</f>
        <v>71613.899999999994</v>
      </c>
      <c r="AW911" s="419">
        <f>AW912+AW913</f>
        <v>0</v>
      </c>
      <c r="AX911" s="419">
        <f>AX912+AX913</f>
        <v>11412.5</v>
      </c>
      <c r="AY911" s="419">
        <f t="shared" ref="AY911" si="2228">AY912+AY913</f>
        <v>0</v>
      </c>
      <c r="AZ911" s="419">
        <f>AZ912+AZ913</f>
        <v>60201.4</v>
      </c>
      <c r="BA911" s="419">
        <f>BB911+BC911+BD911</f>
        <v>0</v>
      </c>
      <c r="BB911" s="419">
        <f>BB912+BB913</f>
        <v>0</v>
      </c>
      <c r="BC911" s="419">
        <f t="shared" ref="BC911" si="2229">BC912+BC913</f>
        <v>0</v>
      </c>
      <c r="BD911" s="419">
        <f>BD912+BD913</f>
        <v>0</v>
      </c>
      <c r="BE911" s="419" t="e">
        <f>BF911+BG911+BH911</f>
        <v>#REF!</v>
      </c>
      <c r="BF911" s="419" t="e">
        <f>BF912+BF913</f>
        <v>#REF!</v>
      </c>
      <c r="BG911" s="419">
        <f>G911</f>
        <v>0</v>
      </c>
      <c r="BH911" s="419">
        <f>BH912+BH913</f>
        <v>0</v>
      </c>
      <c r="BI911" s="419">
        <f>SUM(BJ911:BM911)</f>
        <v>18205</v>
      </c>
      <c r="BJ911" s="419">
        <f>BJ912+BJ913</f>
        <v>0</v>
      </c>
      <c r="BK911" s="419">
        <f>BK912+BK913</f>
        <v>0</v>
      </c>
      <c r="BL911" s="419">
        <f t="shared" ref="BL911" si="2230">BL912+BL913</f>
        <v>0</v>
      </c>
      <c r="BM911" s="419">
        <f>BM912+BM913</f>
        <v>18205</v>
      </c>
      <c r="BN911" s="419">
        <f>BN912+BN913</f>
        <v>0</v>
      </c>
      <c r="BO911" s="419">
        <f>SUM(BP911:BS911)</f>
        <v>18205</v>
      </c>
      <c r="BP911" s="419">
        <f>BP912+BP913</f>
        <v>0</v>
      </c>
      <c r="BQ911" s="419">
        <f>BQ912+BQ913</f>
        <v>0</v>
      </c>
      <c r="BR911" s="419">
        <f t="shared" ref="BR911" si="2231">BR912+BR913</f>
        <v>0</v>
      </c>
      <c r="BS911" s="419">
        <f>BS912+BS913</f>
        <v>18205</v>
      </c>
      <c r="BT911" s="419">
        <f t="shared" si="2184"/>
        <v>0</v>
      </c>
      <c r="BU911" s="419">
        <f t="shared" si="2185"/>
        <v>18205</v>
      </c>
      <c r="BV911" s="419">
        <f>SUM(BW911:BZ911)</f>
        <v>0</v>
      </c>
      <c r="BW911" s="419">
        <f>BW912+BW913</f>
        <v>0</v>
      </c>
      <c r="BX911" s="419">
        <f>BX912+BX913</f>
        <v>0</v>
      </c>
      <c r="BY911" s="419">
        <f t="shared" ref="BY911" si="2232">BY912+BY913</f>
        <v>0</v>
      </c>
      <c r="BZ911" s="419">
        <f>BZ912+BZ913</f>
        <v>0</v>
      </c>
      <c r="CA911" s="419">
        <f t="shared" si="2217"/>
        <v>0</v>
      </c>
      <c r="CB911" s="419"/>
      <c r="CC911" s="419"/>
      <c r="CD911" s="419"/>
      <c r="CE911" s="419">
        <f>SUM(CF911:CI911)</f>
        <v>69501.2</v>
      </c>
      <c r="CF911" s="419">
        <f>CF912+CF913</f>
        <v>0</v>
      </c>
      <c r="CG911" s="419">
        <f>CG912+CG913</f>
        <v>0</v>
      </c>
      <c r="CH911" s="419">
        <f t="shared" ref="CH911" si="2233">CH912+CH913</f>
        <v>0</v>
      </c>
      <c r="CI911" s="419">
        <f>CI912+CI913</f>
        <v>69501.2</v>
      </c>
      <c r="CJ911" s="419">
        <f>CJ912+CJ913</f>
        <v>0</v>
      </c>
      <c r="CK911" s="419">
        <f>SUM(CL911:CO911)</f>
        <v>69501.2</v>
      </c>
      <c r="CL911" s="419">
        <f>CL912+CL913</f>
        <v>0</v>
      </c>
      <c r="CM911" s="419">
        <f>CM912+CM913</f>
        <v>0</v>
      </c>
      <c r="CN911" s="419">
        <f t="shared" ref="CN911" si="2234">CN912+CN913</f>
        <v>0</v>
      </c>
      <c r="CO911" s="419">
        <f>CO912+CO913</f>
        <v>69501.2</v>
      </c>
    </row>
    <row r="912" spans="2:93" s="47" customFormat="1" ht="52.5" customHeight="1" x14ac:dyDescent="0.25">
      <c r="B912" s="151"/>
      <c r="C912" s="127" t="s">
        <v>31</v>
      </c>
      <c r="D912" s="182">
        <f>E912+F912+G912+H912</f>
        <v>99732.437000000005</v>
      </c>
      <c r="E912" s="669">
        <v>0</v>
      </c>
      <c r="F912" s="669">
        <f>F840</f>
        <v>79865.937000000005</v>
      </c>
      <c r="G912" s="669">
        <f>G840</f>
        <v>0</v>
      </c>
      <c r="H912" s="669">
        <f>H840</f>
        <v>19866.5</v>
      </c>
      <c r="I912" s="669">
        <f>Q912</f>
        <v>4496.00594</v>
      </c>
      <c r="J912" s="574">
        <f>I912/D912</f>
        <v>4.5080678616125663E-2</v>
      </c>
      <c r="K912" s="669"/>
      <c r="L912" s="669"/>
      <c r="M912" s="669"/>
      <c r="N912" s="669"/>
      <c r="O912" s="669"/>
      <c r="P912" s="669"/>
      <c r="Q912" s="182">
        <f>Q840</f>
        <v>4496.00594</v>
      </c>
      <c r="R912" s="574">
        <f>Q912/D912</f>
        <v>4.5080678616125663E-2</v>
      </c>
      <c r="S912" s="182">
        <f t="shared" ref="S912:S914" si="2235">U912+W912+Y912+AA912</f>
        <v>4496.00594</v>
      </c>
      <c r="T912" s="574">
        <f t="shared" ref="T912:T914" si="2236">S912/D912</f>
        <v>4.5080678616125663E-2</v>
      </c>
      <c r="U912" s="669">
        <v>0</v>
      </c>
      <c r="V912" s="669"/>
      <c r="W912" s="669">
        <f>W840</f>
        <v>0</v>
      </c>
      <c r="X912" s="669"/>
      <c r="Y912" s="669"/>
      <c r="Z912" s="669"/>
      <c r="AA912" s="182">
        <f>AA840</f>
        <v>4496.00594</v>
      </c>
      <c r="AB912" s="574">
        <f t="shared" ref="AB912:AB914" si="2237">AA912/H912</f>
        <v>0.22631092240706718</v>
      </c>
      <c r="AC912" s="182">
        <f>AE912+AG912+AI912+AK912</f>
        <v>23619</v>
      </c>
      <c r="AD912" s="574">
        <f>AC912/D912</f>
        <v>0.2368236524692563</v>
      </c>
      <c r="AE912" s="669">
        <v>0</v>
      </c>
      <c r="AF912" s="574">
        <v>0</v>
      </c>
      <c r="AG912" s="182">
        <f>AG840</f>
        <v>3752.5</v>
      </c>
      <c r="AH912" s="669"/>
      <c r="AI912" s="669"/>
      <c r="AJ912" s="669"/>
      <c r="AK912" s="182">
        <f>AK840</f>
        <v>19866.5</v>
      </c>
      <c r="AL912" s="574">
        <f t="shared" ref="AL912:AL914" si="2238">AK912/H912</f>
        <v>1</v>
      </c>
      <c r="AM912" s="669"/>
      <c r="AN912" s="669"/>
      <c r="AO912" s="669"/>
      <c r="AP912" s="669"/>
      <c r="AQ912" s="669"/>
      <c r="AR912" s="669"/>
      <c r="AS912" s="669"/>
      <c r="AT912" s="669"/>
      <c r="AU912" s="669">
        <f>AV912-D912</f>
        <v>-68453.437000000005</v>
      </c>
      <c r="AV912" s="669">
        <f>AW912+AX912+AY912+AZ912</f>
        <v>31279</v>
      </c>
      <c r="AW912" s="669">
        <f>AW840</f>
        <v>0</v>
      </c>
      <c r="AX912" s="669">
        <f>AX840</f>
        <v>11412.5</v>
      </c>
      <c r="AY912" s="669">
        <f>AY840</f>
        <v>0</v>
      </c>
      <c r="AZ912" s="669">
        <f>AZ840</f>
        <v>19866.5</v>
      </c>
      <c r="BA912" s="669">
        <f t="shared" ref="BA912:BH912" si="2239">BA840+BA870</f>
        <v>0</v>
      </c>
      <c r="BB912" s="669">
        <f t="shared" si="2239"/>
        <v>0</v>
      </c>
      <c r="BC912" s="669">
        <f t="shared" si="2239"/>
        <v>0</v>
      </c>
      <c r="BD912" s="669">
        <f t="shared" si="2239"/>
        <v>0</v>
      </c>
      <c r="BE912" s="669" t="e">
        <f t="shared" si="2239"/>
        <v>#REF!</v>
      </c>
      <c r="BF912" s="669" t="e">
        <f t="shared" si="2239"/>
        <v>#REF!</v>
      </c>
      <c r="BG912" s="669">
        <f t="shared" si="2239"/>
        <v>0</v>
      </c>
      <c r="BH912" s="669">
        <f t="shared" si="2239"/>
        <v>0</v>
      </c>
      <c r="BI912" s="669">
        <f>BJ912+BK912+BL912+BM912</f>
        <v>6007.7</v>
      </c>
      <c r="BJ912" s="669">
        <f>BJ840</f>
        <v>0</v>
      </c>
      <c r="BK912" s="669">
        <f>BK840</f>
        <v>0</v>
      </c>
      <c r="BL912" s="669">
        <f>BL840</f>
        <v>0</v>
      </c>
      <c r="BM912" s="669">
        <f>BM910</f>
        <v>6007.7</v>
      </c>
      <c r="BN912" s="669">
        <f>BN870</f>
        <v>0</v>
      </c>
      <c r="BO912" s="669">
        <f>BP912+BQ912+BR912+BS912</f>
        <v>6007.7</v>
      </c>
      <c r="BP912" s="669">
        <f>BP840</f>
        <v>0</v>
      </c>
      <c r="BQ912" s="669">
        <f>BQ840</f>
        <v>0</v>
      </c>
      <c r="BR912" s="669">
        <f>BR840</f>
        <v>0</v>
      </c>
      <c r="BS912" s="669">
        <f>BS910</f>
        <v>6007.7</v>
      </c>
      <c r="BT912" s="669">
        <f t="shared" si="2184"/>
        <v>0</v>
      </c>
      <c r="BU912" s="669">
        <f t="shared" si="2185"/>
        <v>6007.7</v>
      </c>
      <c r="BV912" s="669">
        <f>BW912+BX912+BY912+BZ912</f>
        <v>0</v>
      </c>
      <c r="BW912" s="669">
        <f>BW840</f>
        <v>0</v>
      </c>
      <c r="BX912" s="669">
        <f>BX840</f>
        <v>0</v>
      </c>
      <c r="BY912" s="669">
        <f>BY840</f>
        <v>0</v>
      </c>
      <c r="BZ912" s="669">
        <f>BZ873+BZ885+BZ888+BZ891</f>
        <v>0</v>
      </c>
      <c r="CA912" s="669">
        <f t="shared" si="2217"/>
        <v>0</v>
      </c>
      <c r="CB912" s="669"/>
      <c r="CC912" s="669"/>
      <c r="CD912" s="669"/>
      <c r="CE912" s="669">
        <f>CF912+CG912+CH912+CI912</f>
        <v>39615.699999999997</v>
      </c>
      <c r="CF912" s="669">
        <f>CF840</f>
        <v>0</v>
      </c>
      <c r="CG912" s="669">
        <f>CG840</f>
        <v>0</v>
      </c>
      <c r="CH912" s="669">
        <f>CH840</f>
        <v>0</v>
      </c>
      <c r="CI912" s="669">
        <f>CI910</f>
        <v>39615.699999999997</v>
      </c>
      <c r="CJ912" s="669">
        <f>CJ870</f>
        <v>0</v>
      </c>
      <c r="CK912" s="669">
        <f>CL912+CM912+CN912+CO912</f>
        <v>39615.699999999997</v>
      </c>
      <c r="CL912" s="669">
        <f>CL840</f>
        <v>0</v>
      </c>
      <c r="CM912" s="669">
        <f>CM840</f>
        <v>0</v>
      </c>
      <c r="CN912" s="669">
        <f>CN840</f>
        <v>0</v>
      </c>
      <c r="CO912" s="669">
        <f>CO910</f>
        <v>39615.699999999997</v>
      </c>
    </row>
    <row r="913" spans="2:93" s="25" customFormat="1" ht="60" customHeight="1" x14ac:dyDescent="0.25">
      <c r="B913" s="152"/>
      <c r="C913" s="126" t="s">
        <v>32</v>
      </c>
      <c r="D913" s="183">
        <f t="shared" ref="D913:D914" si="2240">E913+F913+G913+H913</f>
        <v>40334.9</v>
      </c>
      <c r="E913" s="116">
        <f>E839</f>
        <v>0</v>
      </c>
      <c r="F913" s="116">
        <f>F839</f>
        <v>0</v>
      </c>
      <c r="G913" s="116">
        <f>G839</f>
        <v>0</v>
      </c>
      <c r="H913" s="116">
        <f>H839</f>
        <v>40334.9</v>
      </c>
      <c r="I913" s="116">
        <f>Q913</f>
        <v>9128.2284199999995</v>
      </c>
      <c r="J913" s="602">
        <f>I913/D913</f>
        <v>0.22631092230301797</v>
      </c>
      <c r="K913" s="116"/>
      <c r="L913" s="116"/>
      <c r="M913" s="116"/>
      <c r="N913" s="116"/>
      <c r="O913" s="116"/>
      <c r="P913" s="116"/>
      <c r="Q913" s="183">
        <f>Q839</f>
        <v>9128.2284199999995</v>
      </c>
      <c r="R913" s="602">
        <f>Q913/D913</f>
        <v>0.22631092230301797</v>
      </c>
      <c r="S913" s="183">
        <f t="shared" si="2235"/>
        <v>9128.2284199999995</v>
      </c>
      <c r="T913" s="599">
        <f t="shared" si="2236"/>
        <v>0.22631092230301797</v>
      </c>
      <c r="U913" s="116">
        <f>U839</f>
        <v>0</v>
      </c>
      <c r="V913" s="116"/>
      <c r="W913" s="116">
        <f>W839</f>
        <v>0</v>
      </c>
      <c r="X913" s="116"/>
      <c r="Y913" s="116"/>
      <c r="Z913" s="116"/>
      <c r="AA913" s="183">
        <f>AA839</f>
        <v>9128.2284199999995</v>
      </c>
      <c r="AB913" s="602">
        <f t="shared" si="2237"/>
        <v>0.22631092230301797</v>
      </c>
      <c r="AC913" s="183">
        <f t="shared" ref="AC913:AC914" si="2241">AE913+AG913+AI913+AK913</f>
        <v>40334.9</v>
      </c>
      <c r="AD913" s="599">
        <f t="shared" ref="AD913:AD914" si="2242">AC913/D913</f>
        <v>1</v>
      </c>
      <c r="AE913" s="116">
        <f>AE839</f>
        <v>0</v>
      </c>
      <c r="AF913" s="599">
        <v>0</v>
      </c>
      <c r="AG913" s="183">
        <f>AG839</f>
        <v>0</v>
      </c>
      <c r="AH913" s="116"/>
      <c r="AI913" s="116"/>
      <c r="AJ913" s="116"/>
      <c r="AK913" s="183">
        <f>AK839</f>
        <v>40334.9</v>
      </c>
      <c r="AL913" s="599">
        <f t="shared" si="2238"/>
        <v>1</v>
      </c>
      <c r="AM913" s="116"/>
      <c r="AN913" s="116"/>
      <c r="AO913" s="116"/>
      <c r="AP913" s="116"/>
      <c r="AQ913" s="116"/>
      <c r="AR913" s="116"/>
      <c r="AS913" s="116"/>
      <c r="AT913" s="116"/>
      <c r="AU913" s="116">
        <f>AU869</f>
        <v>0</v>
      </c>
      <c r="AV913" s="116">
        <f t="shared" ref="AV913:AV914" si="2243">AW913+AX913+AY913+AZ913</f>
        <v>40334.9</v>
      </c>
      <c r="AW913" s="116">
        <f>AW839</f>
        <v>0</v>
      </c>
      <c r="AX913" s="116">
        <f>AX839</f>
        <v>0</v>
      </c>
      <c r="AY913" s="116">
        <f>AY839</f>
        <v>0</v>
      </c>
      <c r="AZ913" s="116">
        <f>AZ839</f>
        <v>40334.9</v>
      </c>
      <c r="BA913" s="116">
        <f t="shared" ref="BA913:BH913" si="2244">BA839+BA869</f>
        <v>0</v>
      </c>
      <c r="BB913" s="116">
        <f t="shared" si="2244"/>
        <v>0</v>
      </c>
      <c r="BC913" s="116">
        <f t="shared" si="2244"/>
        <v>0</v>
      </c>
      <c r="BD913" s="116">
        <f t="shared" si="2244"/>
        <v>0</v>
      </c>
      <c r="BE913" s="116">
        <f t="shared" si="2244"/>
        <v>0</v>
      </c>
      <c r="BF913" s="116">
        <f t="shared" si="2244"/>
        <v>0</v>
      </c>
      <c r="BG913" s="116">
        <f t="shared" si="2244"/>
        <v>0</v>
      </c>
      <c r="BH913" s="116">
        <f t="shared" si="2244"/>
        <v>0</v>
      </c>
      <c r="BI913" s="116">
        <f t="shared" ref="BI913:BI914" si="2245">BJ913+BK913+BL913+BM913</f>
        <v>12197.3</v>
      </c>
      <c r="BJ913" s="116">
        <f>BJ872+BJ884+BJ887+BJ890</f>
        <v>0</v>
      </c>
      <c r="BK913" s="116">
        <f>BK872+BK884+BK887+BK890</f>
        <v>0</v>
      </c>
      <c r="BL913" s="670">
        <v>0</v>
      </c>
      <c r="BM913" s="116">
        <f>BM909</f>
        <v>12197.3</v>
      </c>
      <c r="BN913" s="116">
        <f>BN869</f>
        <v>0</v>
      </c>
      <c r="BO913" s="116">
        <f t="shared" ref="BO913:BO914" si="2246">BP913+BQ913+BR913+BS913</f>
        <v>12197.3</v>
      </c>
      <c r="BP913" s="116">
        <f>BP872+BP884+BP887+BP890</f>
        <v>0</v>
      </c>
      <c r="BQ913" s="116">
        <f>BQ872+BQ884+BQ887+BQ890</f>
        <v>0</v>
      </c>
      <c r="BR913" s="670">
        <v>0</v>
      </c>
      <c r="BS913" s="116">
        <f>BS909</f>
        <v>12197.3</v>
      </c>
      <c r="BT913" s="116">
        <f t="shared" si="2184"/>
        <v>0</v>
      </c>
      <c r="BU913" s="116">
        <f t="shared" si="2185"/>
        <v>12197.3</v>
      </c>
      <c r="BV913" s="116">
        <f t="shared" ref="BV913:BV914" si="2247">BW913+BX913+BY913+BZ913</f>
        <v>0</v>
      </c>
      <c r="BW913" s="116">
        <f>BW872+BW884+BW887+BW890</f>
        <v>0</v>
      </c>
      <c r="BX913" s="116">
        <f>BX872+BX884+BX887+BX890</f>
        <v>0</v>
      </c>
      <c r="BY913" s="670">
        <v>0</v>
      </c>
      <c r="BZ913" s="116">
        <f>BZ872+BZ884+BZ887+BZ890</f>
        <v>0</v>
      </c>
      <c r="CA913" s="116">
        <f t="shared" si="2217"/>
        <v>0</v>
      </c>
      <c r="CB913" s="116"/>
      <c r="CC913" s="116"/>
      <c r="CD913" s="116"/>
      <c r="CE913" s="116">
        <f t="shared" ref="CE913:CE914" si="2248">CF913+CG913+CH913+CI913</f>
        <v>29885.5</v>
      </c>
      <c r="CF913" s="116">
        <f>CF872+CF884+CF887+CF890</f>
        <v>0</v>
      </c>
      <c r="CG913" s="116">
        <f>CG872+CG884+CG887+CG890</f>
        <v>0</v>
      </c>
      <c r="CH913" s="116">
        <f>CH872+CH884+CH887+CH890</f>
        <v>0</v>
      </c>
      <c r="CI913" s="116">
        <f>CI909</f>
        <v>29885.5</v>
      </c>
      <c r="CJ913" s="116">
        <f>CJ869</f>
        <v>0</v>
      </c>
      <c r="CK913" s="116">
        <f t="shared" ref="CK913:CK914" si="2249">CL913+CM913+CN913+CO913</f>
        <v>29885.5</v>
      </c>
      <c r="CL913" s="116">
        <f>CL872+CL884+CL887+CL890</f>
        <v>0</v>
      </c>
      <c r="CM913" s="116">
        <f>CM872+CM884+CM887+CM890</f>
        <v>0</v>
      </c>
      <c r="CN913" s="670">
        <f>CA913</f>
        <v>0</v>
      </c>
      <c r="CO913" s="116">
        <f>CO909</f>
        <v>29885.5</v>
      </c>
    </row>
    <row r="914" spans="2:93" s="636" customFormat="1" ht="62.25" customHeight="1" x14ac:dyDescent="0.25">
      <c r="B914" s="856" t="s">
        <v>195</v>
      </c>
      <c r="C914" s="856"/>
      <c r="D914" s="184">
        <f t="shared" si="2240"/>
        <v>60201.4</v>
      </c>
      <c r="E914" s="132">
        <f>E854</f>
        <v>0</v>
      </c>
      <c r="F914" s="132">
        <f>F854</f>
        <v>0</v>
      </c>
      <c r="G914" s="132">
        <v>0</v>
      </c>
      <c r="H914" s="132">
        <f>H911</f>
        <v>60201.4</v>
      </c>
      <c r="I914" s="132">
        <f>Q914</f>
        <v>13624.234359999999</v>
      </c>
      <c r="J914" s="603">
        <f>I914/D914</f>
        <v>0.22631092233735425</v>
      </c>
      <c r="K914" s="132"/>
      <c r="L914" s="132"/>
      <c r="M914" s="132"/>
      <c r="N914" s="132"/>
      <c r="O914" s="132"/>
      <c r="P914" s="132"/>
      <c r="Q914" s="184">
        <f>Q911</f>
        <v>13624.234359999999</v>
      </c>
      <c r="R914" s="603">
        <f>Q914/D914</f>
        <v>0.22631092233735425</v>
      </c>
      <c r="S914" s="184">
        <f t="shared" si="2235"/>
        <v>13624.234359999999</v>
      </c>
      <c r="T914" s="605">
        <f t="shared" si="2236"/>
        <v>0.22631092233735425</v>
      </c>
      <c r="U914" s="132">
        <f>U854</f>
        <v>0</v>
      </c>
      <c r="V914" s="132"/>
      <c r="W914" s="132">
        <f>W854</f>
        <v>0</v>
      </c>
      <c r="X914" s="132"/>
      <c r="Y914" s="132"/>
      <c r="Z914" s="132"/>
      <c r="AA914" s="184">
        <f>AA911</f>
        <v>13624.234359999999</v>
      </c>
      <c r="AB914" s="603">
        <f t="shared" si="2237"/>
        <v>0.22631092233735425</v>
      </c>
      <c r="AC914" s="184">
        <f t="shared" si="2241"/>
        <v>60201.4</v>
      </c>
      <c r="AD914" s="605">
        <f t="shared" si="2242"/>
        <v>1</v>
      </c>
      <c r="AE914" s="132">
        <f>AE854</f>
        <v>0</v>
      </c>
      <c r="AF914" s="605">
        <v>0</v>
      </c>
      <c r="AG914" s="184">
        <f>AG854</f>
        <v>0</v>
      </c>
      <c r="AH914" s="132"/>
      <c r="AI914" s="132"/>
      <c r="AJ914" s="132"/>
      <c r="AK914" s="184">
        <f>AK911</f>
        <v>60201.4</v>
      </c>
      <c r="AL914" s="605">
        <f t="shared" si="2238"/>
        <v>1</v>
      </c>
      <c r="AM914" s="132"/>
      <c r="AN914" s="132"/>
      <c r="AO914" s="132"/>
      <c r="AP914" s="132"/>
      <c r="AQ914" s="132"/>
      <c r="AR914" s="132"/>
      <c r="AS914" s="132"/>
      <c r="AT914" s="132"/>
      <c r="AU914" s="132">
        <f>AZ914-H914</f>
        <v>0</v>
      </c>
      <c r="AV914" s="132">
        <f t="shared" si="2243"/>
        <v>60201.4</v>
      </c>
      <c r="AW914" s="132">
        <f>AW854</f>
        <v>0</v>
      </c>
      <c r="AX914" s="132">
        <f>AX854</f>
        <v>0</v>
      </c>
      <c r="AY914" s="132">
        <v>0</v>
      </c>
      <c r="AZ914" s="132">
        <f>AZ911</f>
        <v>60201.4</v>
      </c>
      <c r="BA914" s="132" t="e">
        <f>BB914+BC914+BD914</f>
        <v>#REF!</v>
      </c>
      <c r="BB914" s="132">
        <v>0</v>
      </c>
      <c r="BC914" s="132"/>
      <c r="BD914" s="132" t="e">
        <f>#REF!+#REF!</f>
        <v>#REF!</v>
      </c>
      <c r="BE914" s="132" t="e">
        <f t="shared" si="2214"/>
        <v>#REF!</v>
      </c>
      <c r="BF914" s="132">
        <v>0</v>
      </c>
      <c r="BG914" s="132">
        <v>0</v>
      </c>
      <c r="BH914" s="132" t="e">
        <f>#REF!+#REF!</f>
        <v>#REF!</v>
      </c>
      <c r="BI914" s="132">
        <f t="shared" si="2245"/>
        <v>18205</v>
      </c>
      <c r="BJ914" s="132">
        <f>BJ854</f>
        <v>0</v>
      </c>
      <c r="BK914" s="132">
        <f>BK854</f>
        <v>0</v>
      </c>
      <c r="BL914" s="132">
        <v>0</v>
      </c>
      <c r="BM914" s="132">
        <f>BM908</f>
        <v>18205</v>
      </c>
      <c r="BN914" s="132">
        <f>BS914-BM914</f>
        <v>0</v>
      </c>
      <c r="BO914" s="132">
        <f t="shared" si="2246"/>
        <v>18205</v>
      </c>
      <c r="BP914" s="132">
        <f>BP854</f>
        <v>0</v>
      </c>
      <c r="BQ914" s="132">
        <f>BQ854</f>
        <v>0</v>
      </c>
      <c r="BR914" s="132">
        <v>0</v>
      </c>
      <c r="BS914" s="132">
        <f>BS908</f>
        <v>18205</v>
      </c>
      <c r="BT914" s="132">
        <f t="shared" si="2184"/>
        <v>0</v>
      </c>
      <c r="BU914" s="132">
        <f t="shared" si="2185"/>
        <v>18205</v>
      </c>
      <c r="BV914" s="132">
        <f t="shared" si="2247"/>
        <v>0</v>
      </c>
      <c r="BW914" s="132">
        <f>BW854</f>
        <v>0</v>
      </c>
      <c r="BX914" s="132">
        <f>BX854</f>
        <v>0</v>
      </c>
      <c r="BY914" s="132">
        <v>0</v>
      </c>
      <c r="BZ914" s="132">
        <f>BZ854</f>
        <v>0</v>
      </c>
      <c r="CA914" s="132">
        <f t="shared" si="2217"/>
        <v>0</v>
      </c>
      <c r="CB914" s="132"/>
      <c r="CC914" s="132"/>
      <c r="CD914" s="132"/>
      <c r="CE914" s="132">
        <f t="shared" si="2248"/>
        <v>69501.2</v>
      </c>
      <c r="CF914" s="132">
        <f>CF854</f>
        <v>0</v>
      </c>
      <c r="CG914" s="132">
        <f>CG854</f>
        <v>0</v>
      </c>
      <c r="CH914" s="132">
        <v>0</v>
      </c>
      <c r="CI914" s="132">
        <f>CI908</f>
        <v>69501.2</v>
      </c>
      <c r="CJ914" s="132">
        <v>0</v>
      </c>
      <c r="CK914" s="132">
        <f t="shared" si="2249"/>
        <v>69501.2</v>
      </c>
      <c r="CL914" s="132">
        <f>CL854</f>
        <v>0</v>
      </c>
      <c r="CM914" s="132">
        <f>CM854</f>
        <v>0</v>
      </c>
      <c r="CN914" s="132">
        <v>0</v>
      </c>
      <c r="CO914" s="132">
        <f>CO908</f>
        <v>69501.2</v>
      </c>
    </row>
    <row r="915" spans="2:93" s="85" customFormat="1" ht="86.25" hidden="1" customHeight="1" x14ac:dyDescent="0.25">
      <c r="B915" s="175"/>
      <c r="C915" s="176"/>
      <c r="D915" s="177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01" t="e">
        <f t="shared" ref="AF915:AF916" si="2250">AE915/E915</f>
        <v>#DIV/0!</v>
      </c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177"/>
      <c r="AV915" s="516"/>
      <c r="AW915" s="68"/>
      <c r="AX915" s="68"/>
      <c r="AY915" s="68"/>
      <c r="AZ915" s="68"/>
      <c r="BA915" s="177"/>
      <c r="BB915" s="177"/>
      <c r="BC915" s="177"/>
      <c r="BD915" s="177"/>
      <c r="BE915" s="537">
        <f t="shared" si="2214"/>
        <v>0</v>
      </c>
      <c r="BF915" s="177"/>
      <c r="BG915" s="177"/>
      <c r="BH915" s="177"/>
      <c r="BI915" s="177"/>
      <c r="BJ915" s="68"/>
      <c r="BK915" s="68"/>
      <c r="BL915" s="68"/>
      <c r="BM915" s="68"/>
      <c r="BN915" s="177"/>
      <c r="BO915" s="177"/>
      <c r="BP915" s="68"/>
      <c r="BQ915" s="68"/>
      <c r="BR915" s="68"/>
      <c r="BS915" s="68"/>
      <c r="BT915" s="177"/>
      <c r="BU915" s="177"/>
      <c r="BV915" s="177"/>
      <c r="BW915" s="68"/>
      <c r="BX915" s="68"/>
      <c r="BY915" s="68"/>
      <c r="BZ915" s="68"/>
      <c r="CA915" s="177"/>
      <c r="CB915" s="177"/>
      <c r="CC915" s="177"/>
      <c r="CD915" s="177"/>
      <c r="CE915" s="177"/>
      <c r="CF915" s="177"/>
      <c r="CG915" s="177"/>
      <c r="CH915" s="177"/>
      <c r="CI915" s="177"/>
      <c r="CJ915" s="177"/>
      <c r="CK915" s="177"/>
      <c r="CL915" s="68"/>
      <c r="CM915" s="68"/>
      <c r="CN915" s="68"/>
      <c r="CO915" s="68"/>
    </row>
    <row r="916" spans="2:93" s="85" customFormat="1" ht="86.25" hidden="1" customHeight="1" x14ac:dyDescent="0.25">
      <c r="B916" s="175"/>
      <c r="C916" s="176"/>
      <c r="D916" s="177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01" t="e">
        <f t="shared" si="2250"/>
        <v>#DIV/0!</v>
      </c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177"/>
      <c r="AV916" s="516"/>
      <c r="AW916" s="68"/>
      <c r="AX916" s="68"/>
      <c r="AY916" s="68"/>
      <c r="AZ916" s="68"/>
      <c r="BA916" s="177"/>
      <c r="BB916" s="177"/>
      <c r="BC916" s="177"/>
      <c r="BD916" s="177"/>
      <c r="BE916" s="537">
        <f t="shared" si="2214"/>
        <v>0</v>
      </c>
      <c r="BF916" s="177"/>
      <c r="BG916" s="177"/>
      <c r="BH916" s="177"/>
      <c r="BI916" s="177"/>
      <c r="BJ916" s="68"/>
      <c r="BK916" s="68"/>
      <c r="BL916" s="68"/>
      <c r="BM916" s="68"/>
      <c r="BN916" s="177"/>
      <c r="BO916" s="177"/>
      <c r="BP916" s="68"/>
      <c r="BQ916" s="68"/>
      <c r="BR916" s="68"/>
      <c r="BS916" s="68"/>
      <c r="BT916" s="177"/>
      <c r="BU916" s="177"/>
      <c r="BV916" s="177"/>
      <c r="BW916" s="68"/>
      <c r="BX916" s="68"/>
      <c r="BY916" s="68"/>
      <c r="BZ916" s="68"/>
      <c r="CA916" s="177"/>
      <c r="CB916" s="177"/>
      <c r="CC916" s="177"/>
      <c r="CD916" s="177"/>
      <c r="CE916" s="177"/>
      <c r="CF916" s="177"/>
      <c r="CG916" s="177"/>
      <c r="CH916" s="177"/>
      <c r="CI916" s="177"/>
      <c r="CJ916" s="177"/>
      <c r="CK916" s="177"/>
      <c r="CL916" s="68"/>
      <c r="CM916" s="68"/>
      <c r="CN916" s="68"/>
      <c r="CO916" s="68"/>
    </row>
    <row r="917" spans="2:93" s="85" customFormat="1" ht="53.25" customHeight="1" x14ac:dyDescent="0.25">
      <c r="B917" s="861" t="s">
        <v>207</v>
      </c>
      <c r="C917" s="862"/>
      <c r="D917" s="862"/>
      <c r="E917" s="862"/>
      <c r="F917" s="862"/>
      <c r="G917" s="862"/>
      <c r="H917" s="862"/>
      <c r="I917" s="862"/>
      <c r="J917" s="862"/>
      <c r="K917" s="862"/>
      <c r="L917" s="862"/>
      <c r="M917" s="862"/>
      <c r="N917" s="862"/>
      <c r="O917" s="862"/>
      <c r="P917" s="862"/>
      <c r="Q917" s="862"/>
      <c r="R917" s="862"/>
      <c r="S917" s="862"/>
      <c r="T917" s="862"/>
      <c r="U917" s="862"/>
      <c r="V917" s="862"/>
      <c r="W917" s="862"/>
      <c r="X917" s="862"/>
      <c r="Y917" s="862"/>
      <c r="Z917" s="862"/>
      <c r="AA917" s="862"/>
      <c r="AB917" s="862"/>
      <c r="AC917" s="862"/>
      <c r="AD917" s="862"/>
      <c r="AE917" s="862"/>
      <c r="AF917" s="862"/>
      <c r="AG917" s="862"/>
      <c r="AH917" s="862"/>
      <c r="AI917" s="862"/>
      <c r="AJ917" s="862"/>
      <c r="AK917" s="862"/>
      <c r="AL917" s="862"/>
      <c r="AM917" s="862"/>
      <c r="AN917" s="862"/>
      <c r="AO917" s="862"/>
      <c r="AP917" s="862"/>
      <c r="AQ917" s="862"/>
      <c r="AR917" s="862"/>
      <c r="AS917" s="862"/>
      <c r="AT917" s="862"/>
      <c r="AU917" s="862"/>
      <c r="AV917" s="862"/>
      <c r="AW917" s="862"/>
      <c r="AX917" s="862"/>
      <c r="AY917" s="862"/>
      <c r="AZ917" s="862"/>
      <c r="BA917" s="862"/>
      <c r="BB917" s="862"/>
      <c r="BC917" s="862"/>
      <c r="BD917" s="862"/>
      <c r="BE917" s="862"/>
      <c r="BF917" s="862"/>
      <c r="BG917" s="862"/>
      <c r="BH917" s="862"/>
      <c r="BI917" s="862"/>
      <c r="BJ917" s="862"/>
      <c r="BK917" s="862"/>
      <c r="BL917" s="862"/>
      <c r="BM917" s="862"/>
      <c r="BN917" s="862"/>
      <c r="BO917" s="862"/>
      <c r="BP917" s="862"/>
      <c r="BQ917" s="862"/>
      <c r="BR917" s="862"/>
      <c r="BS917" s="862"/>
      <c r="BT917" s="862"/>
      <c r="BU917" s="862"/>
      <c r="BV917" s="862"/>
      <c r="BW917" s="862"/>
      <c r="BX917" s="862"/>
      <c r="BY917" s="862"/>
      <c r="BZ917" s="862"/>
      <c r="CA917" s="862"/>
      <c r="CB917" s="862"/>
      <c r="CC917" s="862"/>
      <c r="CD917" s="862"/>
      <c r="CE917" s="862"/>
      <c r="CF917" s="862"/>
      <c r="CG917" s="862"/>
      <c r="CH917" s="862"/>
      <c r="CI917" s="862"/>
      <c r="CJ917" s="862"/>
      <c r="CK917" s="862"/>
    </row>
    <row r="918" spans="2:93" s="85" customFormat="1" ht="48" hidden="1" customHeight="1" x14ac:dyDescent="0.25">
      <c r="B918" s="853" t="s">
        <v>181</v>
      </c>
      <c r="C918" s="853"/>
      <c r="D918" s="853"/>
      <c r="E918" s="853"/>
      <c r="F918" s="853"/>
      <c r="G918" s="853"/>
      <c r="H918" s="853"/>
      <c r="I918" s="853"/>
      <c r="J918" s="853"/>
      <c r="K918" s="853"/>
      <c r="L918" s="853"/>
      <c r="M918" s="853"/>
      <c r="N918" s="853"/>
      <c r="O918" s="853"/>
      <c r="P918" s="853"/>
      <c r="Q918" s="853"/>
      <c r="R918" s="853"/>
      <c r="S918" s="853"/>
      <c r="T918" s="853"/>
      <c r="U918" s="853"/>
      <c r="V918" s="853"/>
      <c r="W918" s="853"/>
      <c r="X918" s="853"/>
      <c r="Y918" s="853"/>
      <c r="Z918" s="853"/>
      <c r="AA918" s="853"/>
      <c r="AB918" s="853"/>
      <c r="AC918" s="853"/>
      <c r="AD918" s="853"/>
      <c r="AE918" s="853"/>
      <c r="AF918" s="853"/>
      <c r="AG918" s="853"/>
      <c r="AH918" s="853"/>
      <c r="AI918" s="853"/>
      <c r="AJ918" s="853"/>
      <c r="AK918" s="853"/>
      <c r="AL918" s="853"/>
      <c r="AM918" s="853"/>
      <c r="AN918" s="853"/>
      <c r="AO918" s="853"/>
      <c r="AP918" s="853"/>
      <c r="AQ918" s="853"/>
      <c r="AR918" s="853"/>
      <c r="AS918" s="853"/>
      <c r="AT918" s="853"/>
      <c r="AU918" s="853"/>
      <c r="AV918" s="853"/>
      <c r="AW918" s="853"/>
      <c r="AX918" s="853"/>
      <c r="AY918" s="853"/>
      <c r="AZ918" s="853"/>
      <c r="BA918" s="853"/>
      <c r="BB918" s="853"/>
      <c r="BC918" s="853"/>
      <c r="BD918" s="853"/>
      <c r="BE918" s="853"/>
      <c r="BF918" s="853"/>
      <c r="BG918" s="853"/>
      <c r="BH918" s="853"/>
      <c r="BI918" s="853"/>
      <c r="BJ918" s="853"/>
      <c r="BK918" s="853"/>
      <c r="BL918" s="853"/>
      <c r="BM918" s="853"/>
      <c r="BN918" s="853"/>
      <c r="BO918" s="853"/>
      <c r="BP918" s="853"/>
      <c r="BQ918" s="853"/>
      <c r="BR918" s="853"/>
      <c r="BS918" s="853"/>
      <c r="BT918" s="853"/>
      <c r="BU918" s="853"/>
      <c r="BV918" s="853"/>
      <c r="BW918" s="853"/>
      <c r="BX918" s="853"/>
      <c r="BY918" s="853"/>
      <c r="BZ918" s="853"/>
      <c r="CA918" s="853"/>
      <c r="CB918" s="853"/>
      <c r="CC918" s="853"/>
      <c r="CD918" s="853"/>
      <c r="CE918" s="853"/>
      <c r="CF918" s="853"/>
      <c r="CG918" s="853"/>
      <c r="CH918" s="853"/>
      <c r="CI918" s="853"/>
      <c r="CJ918" s="84"/>
      <c r="CK918" s="84"/>
    </row>
    <row r="919" spans="2:93" s="85" customFormat="1" ht="48" hidden="1" customHeight="1" x14ac:dyDescent="0.25">
      <c r="B919" s="849" t="s">
        <v>183</v>
      </c>
      <c r="C919" s="850"/>
      <c r="D919" s="850"/>
      <c r="E919" s="850"/>
      <c r="F919" s="850"/>
      <c r="G919" s="850"/>
      <c r="H919" s="850"/>
      <c r="I919" s="850"/>
      <c r="J919" s="850"/>
      <c r="K919" s="850"/>
      <c r="L919" s="850"/>
      <c r="M919" s="850"/>
      <c r="N919" s="850"/>
      <c r="O919" s="850"/>
      <c r="P919" s="850"/>
      <c r="Q919" s="850"/>
      <c r="R919" s="850"/>
      <c r="S919" s="850"/>
      <c r="T919" s="850"/>
      <c r="U919" s="850"/>
      <c r="V919" s="850"/>
      <c r="W919" s="850"/>
      <c r="X919" s="850"/>
      <c r="Y919" s="850"/>
      <c r="Z919" s="850"/>
      <c r="AA919" s="850"/>
      <c r="AB919" s="850"/>
      <c r="AC919" s="850"/>
      <c r="AD919" s="850"/>
      <c r="AE919" s="850"/>
      <c r="AF919" s="850"/>
      <c r="AG919" s="850"/>
      <c r="AH919" s="850"/>
      <c r="AI919" s="850"/>
      <c r="AJ919" s="850"/>
      <c r="AK919" s="850"/>
      <c r="AL919" s="850"/>
      <c r="AM919" s="850"/>
      <c r="AN919" s="850"/>
      <c r="AO919" s="850"/>
      <c r="AP919" s="850"/>
      <c r="AQ919" s="850"/>
      <c r="AR919" s="850"/>
      <c r="AS919" s="850"/>
      <c r="AT919" s="850"/>
      <c r="AU919" s="850"/>
      <c r="AV919" s="850"/>
      <c r="AW919" s="850"/>
      <c r="AX919" s="850"/>
      <c r="AY919" s="850"/>
      <c r="AZ919" s="850"/>
      <c r="BA919" s="850"/>
      <c r="BB919" s="850"/>
      <c r="BC919" s="850"/>
      <c r="BD919" s="850"/>
      <c r="BE919" s="850"/>
      <c r="BF919" s="850"/>
      <c r="BG919" s="850"/>
      <c r="BH919" s="850"/>
      <c r="BI919" s="850"/>
      <c r="BJ919" s="850"/>
      <c r="BK919" s="850"/>
      <c r="BL919" s="850"/>
      <c r="BM919" s="850"/>
      <c r="BN919" s="850"/>
      <c r="BO919" s="850"/>
      <c r="BP919" s="850"/>
      <c r="BQ919" s="850"/>
      <c r="BR919" s="850"/>
      <c r="BS919" s="850"/>
      <c r="BT919" s="850"/>
      <c r="BU919" s="850"/>
      <c r="BV919" s="850"/>
      <c r="BW919" s="850"/>
      <c r="BX919" s="850"/>
      <c r="BY919" s="850"/>
      <c r="BZ919" s="850"/>
      <c r="CA919" s="850"/>
      <c r="CB919" s="850"/>
      <c r="CC919" s="850"/>
      <c r="CD919" s="850"/>
      <c r="CE919" s="850"/>
      <c r="CF919" s="850"/>
      <c r="CG919" s="850"/>
      <c r="CH919" s="850"/>
      <c r="CI919" s="850"/>
      <c r="CJ919" s="84"/>
      <c r="CK919" s="84"/>
    </row>
    <row r="920" spans="2:93" s="424" customFormat="1" ht="96" hidden="1" customHeight="1" x14ac:dyDescent="0.25">
      <c r="B920" s="382">
        <v>1</v>
      </c>
      <c r="C920" s="421" t="s">
        <v>206</v>
      </c>
      <c r="D920" s="422">
        <f t="shared" ref="D920:AY920" si="2251">D921</f>
        <v>0</v>
      </c>
      <c r="E920" s="422">
        <f t="shared" si="2251"/>
        <v>0</v>
      </c>
      <c r="F920" s="422"/>
      <c r="G920" s="422">
        <f t="shared" si="2251"/>
        <v>0</v>
      </c>
      <c r="H920" s="422">
        <f t="shared" si="2251"/>
        <v>0</v>
      </c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  <c r="AA920" s="422"/>
      <c r="AB920" s="422"/>
      <c r="AC920" s="521"/>
      <c r="AD920" s="422"/>
      <c r="AE920" s="422"/>
      <c r="AF920" s="422"/>
      <c r="AG920" s="422"/>
      <c r="AH920" s="422"/>
      <c r="AI920" s="422"/>
      <c r="AJ920" s="422"/>
      <c r="AK920" s="422"/>
      <c r="AL920" s="521"/>
      <c r="AM920" s="422"/>
      <c r="AN920" s="422"/>
      <c r="AO920" s="422"/>
      <c r="AP920" s="422"/>
      <c r="AQ920" s="422"/>
      <c r="AR920" s="422"/>
      <c r="AS920" s="422"/>
      <c r="AT920" s="422"/>
      <c r="AU920" s="422">
        <f t="shared" si="2251"/>
        <v>0</v>
      </c>
      <c r="AV920" s="513">
        <f t="shared" si="2251"/>
        <v>0</v>
      </c>
      <c r="AW920" s="422">
        <f t="shared" si="2251"/>
        <v>0</v>
      </c>
      <c r="AX920" s="422"/>
      <c r="AY920" s="422">
        <f t="shared" si="2251"/>
        <v>0</v>
      </c>
      <c r="AZ920" s="422">
        <f t="shared" ref="AZ920" si="2252">AZ921</f>
        <v>0</v>
      </c>
      <c r="BA920" s="422">
        <f>BB920+BC920+BD920</f>
        <v>0</v>
      </c>
      <c r="BB920" s="422"/>
      <c r="BC920" s="422"/>
      <c r="BD920" s="422"/>
      <c r="BE920" s="422">
        <f>BF920+BG920+BH920</f>
        <v>0</v>
      </c>
      <c r="BF920" s="422">
        <f t="shared" ref="BF920:BF926" si="2253">E920</f>
        <v>0</v>
      </c>
      <c r="BG920" s="422">
        <f t="shared" ref="BG920:BH926" si="2254">G920</f>
        <v>0</v>
      </c>
      <c r="BH920" s="422">
        <f t="shared" si="2254"/>
        <v>0</v>
      </c>
      <c r="BI920" s="521">
        <f t="shared" ref="BI920:BS920" si="2255">BI921</f>
        <v>66630.399999999994</v>
      </c>
      <c r="BJ920" s="423">
        <f t="shared" si="2255"/>
        <v>0</v>
      </c>
      <c r="BK920" s="423"/>
      <c r="BL920" s="423">
        <f t="shared" si="2255"/>
        <v>0</v>
      </c>
      <c r="BM920" s="423">
        <f t="shared" si="2255"/>
        <v>66630.399999999994</v>
      </c>
      <c r="BN920" s="422">
        <f>BO920+BP920+BQ920</f>
        <v>66630.399999999994</v>
      </c>
      <c r="BO920" s="521">
        <f t="shared" si="2255"/>
        <v>66630.399999999994</v>
      </c>
      <c r="BP920" s="502">
        <f t="shared" si="2255"/>
        <v>0</v>
      </c>
      <c r="BQ920" s="423"/>
      <c r="BR920" s="423">
        <f t="shared" si="2255"/>
        <v>0</v>
      </c>
      <c r="BS920" s="423">
        <f t="shared" si="2255"/>
        <v>66630.399999999994</v>
      </c>
      <c r="BT920" s="423">
        <f t="shared" ref="BT920:BU920" si="2256">BL920</f>
        <v>0</v>
      </c>
      <c r="BU920" s="423">
        <f t="shared" si="2256"/>
        <v>66630.399999999994</v>
      </c>
      <c r="BV920" s="521">
        <f t="shared" ref="BV920:BZ920" si="2257">BV921</f>
        <v>0</v>
      </c>
      <c r="BW920" s="423">
        <f t="shared" si="2257"/>
        <v>0</v>
      </c>
      <c r="BX920" s="423"/>
      <c r="BY920" s="423">
        <f t="shared" si="2257"/>
        <v>0</v>
      </c>
      <c r="BZ920" s="423">
        <f t="shared" si="2257"/>
        <v>0</v>
      </c>
      <c r="CA920" s="422">
        <f>CB920+CC920+CD920</f>
        <v>0</v>
      </c>
      <c r="CB920" s="423"/>
      <c r="CC920" s="423"/>
      <c r="CD920" s="423"/>
      <c r="CE920" s="422">
        <f>CF920+CH920+CI920</f>
        <v>0</v>
      </c>
      <c r="CF920" s="423">
        <f>BW920</f>
        <v>0</v>
      </c>
      <c r="CG920" s="423"/>
      <c r="CH920" s="423">
        <f t="shared" ref="CH920:CH926" si="2258">BY920</f>
        <v>0</v>
      </c>
      <c r="CI920" s="423">
        <f t="shared" ref="CI920:CI926" si="2259">BZ920</f>
        <v>0</v>
      </c>
      <c r="CJ920" s="422"/>
      <c r="CK920" s="521">
        <f t="shared" ref="CK920" si="2260">CK921</f>
        <v>287735</v>
      </c>
      <c r="CL920" s="423">
        <f t="shared" ref="CL920:CO920" si="2261">CL921</f>
        <v>0</v>
      </c>
      <c r="CM920" s="423"/>
      <c r="CN920" s="423">
        <f t="shared" si="2261"/>
        <v>0</v>
      </c>
      <c r="CO920" s="423">
        <f t="shared" si="2261"/>
        <v>287735</v>
      </c>
    </row>
    <row r="921" spans="2:93" s="169" customFormat="1" ht="86.25" hidden="1" customHeight="1" x14ac:dyDescent="0.3">
      <c r="B921" s="338" t="s">
        <v>346</v>
      </c>
      <c r="C921" s="171" t="s">
        <v>209</v>
      </c>
      <c r="D921" s="302">
        <f>E921+G921+H921</f>
        <v>0</v>
      </c>
      <c r="E921" s="302">
        <f t="shared" ref="E921:H921" si="2262">E922+E923</f>
        <v>0</v>
      </c>
      <c r="F921" s="357"/>
      <c r="G921" s="302">
        <f t="shared" si="2262"/>
        <v>0</v>
      </c>
      <c r="H921" s="302">
        <f t="shared" si="2262"/>
        <v>0</v>
      </c>
      <c r="I921" s="559"/>
      <c r="J921" s="559"/>
      <c r="K921" s="559"/>
      <c r="L921" s="559"/>
      <c r="M921" s="559"/>
      <c r="N921" s="559"/>
      <c r="O921" s="559"/>
      <c r="P921" s="559"/>
      <c r="Q921" s="559"/>
      <c r="R921" s="559"/>
      <c r="S921" s="559"/>
      <c r="T921" s="559"/>
      <c r="U921" s="559"/>
      <c r="V921" s="559"/>
      <c r="W921" s="559"/>
      <c r="X921" s="559"/>
      <c r="Y921" s="559"/>
      <c r="Z921" s="559"/>
      <c r="AA921" s="559"/>
      <c r="AB921" s="559"/>
      <c r="AC921" s="582"/>
      <c r="AD921" s="559"/>
      <c r="AE921" s="559"/>
      <c r="AF921" s="559"/>
      <c r="AG921" s="559"/>
      <c r="AH921" s="559"/>
      <c r="AI921" s="559"/>
      <c r="AJ921" s="559"/>
      <c r="AK921" s="559"/>
      <c r="AL921" s="582"/>
      <c r="AM921" s="559"/>
      <c r="AN921" s="559"/>
      <c r="AO921" s="559"/>
      <c r="AP921" s="559"/>
      <c r="AQ921" s="559"/>
      <c r="AR921" s="559"/>
      <c r="AS921" s="559"/>
      <c r="AT921" s="559"/>
      <c r="AU921" s="559">
        <f t="shared" ref="AU921" si="2263">AU922+AU923</f>
        <v>0</v>
      </c>
      <c r="AV921" s="564">
        <f>AW921+AY921+AZ921</f>
        <v>0</v>
      </c>
      <c r="AW921" s="490">
        <f t="shared" ref="AW921" si="2264">AW922+AW923</f>
        <v>0</v>
      </c>
      <c r="AX921" s="490"/>
      <c r="AY921" s="490">
        <f t="shared" ref="AY921:AZ921" si="2265">AY922+AY923</f>
        <v>0</v>
      </c>
      <c r="AZ921" s="490">
        <f t="shared" si="2265"/>
        <v>0</v>
      </c>
      <c r="BA921" s="170">
        <f t="shared" ref="BA921:BA933" si="2266">BB921+BC921+BD921</f>
        <v>0</v>
      </c>
      <c r="BB921" s="539"/>
      <c r="BC921" s="539"/>
      <c r="BD921" s="539"/>
      <c r="BE921" s="539">
        <f t="shared" ref="BE921:BE926" si="2267">BF921+BG921+BH921</f>
        <v>0</v>
      </c>
      <c r="BF921" s="335">
        <f t="shared" si="2253"/>
        <v>0</v>
      </c>
      <c r="BG921" s="335">
        <f t="shared" si="2254"/>
        <v>0</v>
      </c>
      <c r="BH921" s="335">
        <f t="shared" si="2254"/>
        <v>0</v>
      </c>
      <c r="BI921" s="499">
        <f>BJ921+BL921+BM921</f>
        <v>66630.399999999994</v>
      </c>
      <c r="BJ921" s="185">
        <f t="shared" ref="BJ921:BM921" si="2268">BJ922+BJ923</f>
        <v>0</v>
      </c>
      <c r="BK921" s="185"/>
      <c r="BL921" s="185">
        <f t="shared" si="2268"/>
        <v>0</v>
      </c>
      <c r="BM921" s="185">
        <f t="shared" si="2268"/>
        <v>66630.399999999994</v>
      </c>
      <c r="BN921" s="327">
        <f t="shared" ref="BN921:BN926" si="2269">BO921+BP921+BQ921</f>
        <v>66630.399999999994</v>
      </c>
      <c r="BO921" s="499">
        <f>BP921+BR921+BS921</f>
        <v>66630.399999999994</v>
      </c>
      <c r="BP921" s="185">
        <f t="shared" ref="BP921" si="2270">BP922+BP923</f>
        <v>0</v>
      </c>
      <c r="BQ921" s="185"/>
      <c r="BR921" s="185">
        <f t="shared" ref="BR921:BS921" si="2271">BR922+BR923</f>
        <v>0</v>
      </c>
      <c r="BS921" s="185">
        <f t="shared" si="2271"/>
        <v>66630.399999999994</v>
      </c>
      <c r="BT921" s="185">
        <f t="shared" ref="BT921:BT926" si="2272">BL921</f>
        <v>0</v>
      </c>
      <c r="BU921" s="185">
        <f t="shared" ref="BU921:BU926" si="2273">BM921</f>
        <v>66630.399999999994</v>
      </c>
      <c r="BV921" s="499">
        <f>BW921+BY921+BZ921</f>
        <v>0</v>
      </c>
      <c r="BW921" s="185">
        <f t="shared" ref="BW921:BZ921" si="2274">BW922+BW923</f>
        <v>0</v>
      </c>
      <c r="BX921" s="185"/>
      <c r="BY921" s="185">
        <f t="shared" si="2274"/>
        <v>0</v>
      </c>
      <c r="BZ921" s="185">
        <f t="shared" si="2274"/>
        <v>0</v>
      </c>
      <c r="CA921" s="344">
        <f t="shared" ref="CA921:CA926" si="2275">CB921+CC921+CD921</f>
        <v>0</v>
      </c>
      <c r="CB921" s="185"/>
      <c r="CC921" s="185"/>
      <c r="CD921" s="185"/>
      <c r="CE921" s="344">
        <f t="shared" ref="CE921:CE933" si="2276">CF921+CH921+CI921</f>
        <v>0</v>
      </c>
      <c r="CF921" s="185">
        <f t="shared" ref="CF921:CF926" si="2277">BW921</f>
        <v>0</v>
      </c>
      <c r="CG921" s="185"/>
      <c r="CH921" s="185">
        <f t="shared" si="2258"/>
        <v>0</v>
      </c>
      <c r="CI921" s="185">
        <f t="shared" si="2259"/>
        <v>0</v>
      </c>
      <c r="CJ921" s="490"/>
      <c r="CK921" s="499">
        <f>CL921+CN921+CO921</f>
        <v>287735</v>
      </c>
      <c r="CL921" s="185">
        <f t="shared" ref="CL921" si="2278">CL922+CL923</f>
        <v>0</v>
      </c>
      <c r="CM921" s="185"/>
      <c r="CN921" s="185">
        <f t="shared" ref="CN921:CO921" si="2279">CN922+CN923</f>
        <v>0</v>
      </c>
      <c r="CO921" s="185">
        <f t="shared" si="2279"/>
        <v>287735</v>
      </c>
    </row>
    <row r="922" spans="2:93" s="52" customFormat="1" ht="45.75" hidden="1" customHeight="1" x14ac:dyDescent="0.25">
      <c r="B922" s="151"/>
      <c r="C922" s="127" t="s">
        <v>31</v>
      </c>
      <c r="D922" s="301">
        <v>0</v>
      </c>
      <c r="E922" s="301">
        <f t="shared" ref="E922:H922" si="2280">E925+E928</f>
        <v>0</v>
      </c>
      <c r="F922" s="356"/>
      <c r="G922" s="301">
        <f t="shared" si="2280"/>
        <v>0</v>
      </c>
      <c r="H922" s="301">
        <f t="shared" si="2280"/>
        <v>0</v>
      </c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64"/>
      <c r="AC922" s="586"/>
      <c r="AD922" s="564"/>
      <c r="AE922" s="564"/>
      <c r="AF922" s="564"/>
      <c r="AG922" s="564"/>
      <c r="AH922" s="564"/>
      <c r="AI922" s="564"/>
      <c r="AJ922" s="564"/>
      <c r="AK922" s="564"/>
      <c r="AL922" s="586"/>
      <c r="AM922" s="564"/>
      <c r="AN922" s="564"/>
      <c r="AO922" s="564"/>
      <c r="AP922" s="564"/>
      <c r="AQ922" s="564"/>
      <c r="AR922" s="564"/>
      <c r="AS922" s="564"/>
      <c r="AT922" s="564"/>
      <c r="AU922" s="564">
        <f>AU925+AU928</f>
        <v>0</v>
      </c>
      <c r="AV922" s="564">
        <v>0</v>
      </c>
      <c r="AW922" s="486">
        <f t="shared" ref="AW922" si="2281">AW925+AW928</f>
        <v>0</v>
      </c>
      <c r="AX922" s="486"/>
      <c r="AY922" s="486">
        <f t="shared" ref="AY922:AZ922" si="2282">AY925+AY928</f>
        <v>0</v>
      </c>
      <c r="AZ922" s="486">
        <f t="shared" si="2282"/>
        <v>0</v>
      </c>
      <c r="BA922" s="170">
        <f t="shared" si="2266"/>
        <v>0</v>
      </c>
      <c r="BB922" s="530"/>
      <c r="BC922" s="530"/>
      <c r="BD922" s="530"/>
      <c r="BE922" s="530">
        <f t="shared" si="2267"/>
        <v>0</v>
      </c>
      <c r="BF922" s="334">
        <f t="shared" si="2253"/>
        <v>0</v>
      </c>
      <c r="BG922" s="334">
        <f t="shared" si="2254"/>
        <v>0</v>
      </c>
      <c r="BH922" s="334">
        <f t="shared" si="2254"/>
        <v>0</v>
      </c>
      <c r="BI922" s="495">
        <v>0</v>
      </c>
      <c r="BJ922" s="182">
        <f t="shared" ref="BJ922:BM922" si="2283">BJ925+BJ928</f>
        <v>0</v>
      </c>
      <c r="BK922" s="182"/>
      <c r="BL922" s="182">
        <f t="shared" si="2283"/>
        <v>0</v>
      </c>
      <c r="BM922" s="182">
        <f t="shared" si="2283"/>
        <v>12015.4</v>
      </c>
      <c r="BN922" s="326">
        <f t="shared" si="2269"/>
        <v>0</v>
      </c>
      <c r="BO922" s="495">
        <v>0</v>
      </c>
      <c r="BP922" s="182">
        <f t="shared" ref="BP922" si="2284">BP925+BP928</f>
        <v>0</v>
      </c>
      <c r="BQ922" s="182"/>
      <c r="BR922" s="182">
        <f t="shared" ref="BR922:BS922" si="2285">BR925+BR928</f>
        <v>0</v>
      </c>
      <c r="BS922" s="182">
        <f t="shared" si="2285"/>
        <v>12015.4</v>
      </c>
      <c r="BT922" s="182">
        <f t="shared" si="2272"/>
        <v>0</v>
      </c>
      <c r="BU922" s="182">
        <f t="shared" si="2273"/>
        <v>12015.4</v>
      </c>
      <c r="BV922" s="495">
        <v>0</v>
      </c>
      <c r="BW922" s="182">
        <f t="shared" ref="BW922:BZ922" si="2286">BW925+BW928</f>
        <v>0</v>
      </c>
      <c r="BX922" s="182"/>
      <c r="BY922" s="182">
        <f t="shared" si="2286"/>
        <v>0</v>
      </c>
      <c r="BZ922" s="182">
        <f t="shared" si="2286"/>
        <v>0</v>
      </c>
      <c r="CA922" s="342">
        <f t="shared" si="2275"/>
        <v>0</v>
      </c>
      <c r="CB922" s="182"/>
      <c r="CC922" s="182"/>
      <c r="CD922" s="182"/>
      <c r="CE922" s="342">
        <f t="shared" si="2276"/>
        <v>0</v>
      </c>
      <c r="CF922" s="182">
        <f t="shared" si="2277"/>
        <v>0</v>
      </c>
      <c r="CG922" s="182"/>
      <c r="CH922" s="182">
        <f t="shared" si="2258"/>
        <v>0</v>
      </c>
      <c r="CI922" s="182">
        <f t="shared" si="2259"/>
        <v>0</v>
      </c>
      <c r="CJ922" s="486"/>
      <c r="CK922" s="495">
        <v>0</v>
      </c>
      <c r="CL922" s="182">
        <f t="shared" ref="CL922" si="2287">CL925+CL928</f>
        <v>0</v>
      </c>
      <c r="CM922" s="182"/>
      <c r="CN922" s="182">
        <f t="shared" ref="CN922:CO922" si="2288">CN925+CN928</f>
        <v>0</v>
      </c>
      <c r="CO922" s="182">
        <f t="shared" si="2288"/>
        <v>79231.399999999994</v>
      </c>
    </row>
    <row r="923" spans="2:93" s="25" customFormat="1" ht="46.5" hidden="1" customHeight="1" x14ac:dyDescent="0.25">
      <c r="B923" s="152"/>
      <c r="C923" s="126" t="s">
        <v>32</v>
      </c>
      <c r="D923" s="116">
        <v>0</v>
      </c>
      <c r="E923" s="116">
        <f t="shared" ref="E923:H923" si="2289">E926+E929</f>
        <v>0</v>
      </c>
      <c r="F923" s="116"/>
      <c r="G923" s="116">
        <f t="shared" si="2289"/>
        <v>0</v>
      </c>
      <c r="H923" s="116">
        <f t="shared" si="2289"/>
        <v>0</v>
      </c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  <c r="AE923" s="116"/>
      <c r="AF923" s="116"/>
      <c r="AG923" s="116"/>
      <c r="AH923" s="116"/>
      <c r="AI923" s="116"/>
      <c r="AJ923" s="116"/>
      <c r="AK923" s="116"/>
      <c r="AL923" s="116"/>
      <c r="AM923" s="116"/>
      <c r="AN923" s="116"/>
      <c r="AO923" s="116"/>
      <c r="AP923" s="116"/>
      <c r="AQ923" s="116"/>
      <c r="AR923" s="116"/>
      <c r="AS923" s="116"/>
      <c r="AT923" s="116"/>
      <c r="AU923" s="116">
        <f t="shared" ref="AU923" si="2290">AU926+AU929</f>
        <v>0</v>
      </c>
      <c r="AV923" s="128">
        <v>0</v>
      </c>
      <c r="AW923" s="116">
        <f t="shared" ref="AW923" si="2291">AW926+AW929</f>
        <v>0</v>
      </c>
      <c r="AX923" s="116"/>
      <c r="AY923" s="116">
        <f t="shared" ref="AY923:AZ923" si="2292">AY926+AY929</f>
        <v>0</v>
      </c>
      <c r="AZ923" s="116">
        <f t="shared" si="2292"/>
        <v>0</v>
      </c>
      <c r="BA923" s="170">
        <f t="shared" si="2266"/>
        <v>0</v>
      </c>
      <c r="BB923" s="116"/>
      <c r="BC923" s="116"/>
      <c r="BD923" s="116"/>
      <c r="BE923" s="116">
        <f t="shared" si="2267"/>
        <v>0</v>
      </c>
      <c r="BF923" s="116">
        <f t="shared" si="2253"/>
        <v>0</v>
      </c>
      <c r="BG923" s="116">
        <f t="shared" si="2254"/>
        <v>0</v>
      </c>
      <c r="BH923" s="116">
        <f t="shared" si="2254"/>
        <v>0</v>
      </c>
      <c r="BI923" s="116">
        <v>0</v>
      </c>
      <c r="BJ923" s="183">
        <f t="shared" ref="BJ923:BM923" si="2293">BJ926+BJ929</f>
        <v>0</v>
      </c>
      <c r="BK923" s="183"/>
      <c r="BL923" s="183">
        <f t="shared" si="2293"/>
        <v>0</v>
      </c>
      <c r="BM923" s="183">
        <f t="shared" si="2293"/>
        <v>54615</v>
      </c>
      <c r="BN923" s="116">
        <f t="shared" si="2269"/>
        <v>0</v>
      </c>
      <c r="BO923" s="116">
        <v>0</v>
      </c>
      <c r="BP923" s="183">
        <f t="shared" ref="BP923" si="2294">BP926+BP929</f>
        <v>0</v>
      </c>
      <c r="BQ923" s="183"/>
      <c r="BR923" s="183">
        <f t="shared" ref="BR923:BS923" si="2295">BR926+BR929</f>
        <v>0</v>
      </c>
      <c r="BS923" s="183">
        <f t="shared" si="2295"/>
        <v>54615</v>
      </c>
      <c r="BT923" s="183">
        <f t="shared" si="2272"/>
        <v>0</v>
      </c>
      <c r="BU923" s="183">
        <f t="shared" si="2273"/>
        <v>54615</v>
      </c>
      <c r="BV923" s="116">
        <v>0</v>
      </c>
      <c r="BW923" s="183">
        <f t="shared" ref="BW923:BZ923" si="2296">BW926+BW929</f>
        <v>0</v>
      </c>
      <c r="BX923" s="183"/>
      <c r="BY923" s="183">
        <f t="shared" si="2296"/>
        <v>0</v>
      </c>
      <c r="BZ923" s="183">
        <f t="shared" si="2296"/>
        <v>0</v>
      </c>
      <c r="CA923" s="116">
        <f t="shared" si="2275"/>
        <v>0</v>
      </c>
      <c r="CB923" s="183"/>
      <c r="CC923" s="183"/>
      <c r="CD923" s="183"/>
      <c r="CE923" s="116">
        <f t="shared" si="2276"/>
        <v>0</v>
      </c>
      <c r="CF923" s="183">
        <f t="shared" si="2277"/>
        <v>0</v>
      </c>
      <c r="CG923" s="183"/>
      <c r="CH923" s="183">
        <f t="shared" si="2258"/>
        <v>0</v>
      </c>
      <c r="CI923" s="183">
        <f t="shared" si="2259"/>
        <v>0</v>
      </c>
      <c r="CJ923" s="116"/>
      <c r="CK923" s="116">
        <v>0</v>
      </c>
      <c r="CL923" s="183">
        <f t="shared" ref="CL923" si="2297">CL926+CL929</f>
        <v>0</v>
      </c>
      <c r="CM923" s="183"/>
      <c r="CN923" s="183">
        <f t="shared" ref="CN923:CO923" si="2298">CN926+CN929</f>
        <v>0</v>
      </c>
      <c r="CO923" s="183">
        <f t="shared" si="2298"/>
        <v>208503.59999999998</v>
      </c>
    </row>
    <row r="924" spans="2:93" s="85" customFormat="1" ht="172.5" hidden="1" customHeight="1" x14ac:dyDescent="0.25">
      <c r="B924" s="172" t="s">
        <v>34</v>
      </c>
      <c r="C924" s="173" t="s">
        <v>208</v>
      </c>
      <c r="D924" s="301">
        <f t="shared" ref="D924:D929" si="2299">E924</f>
        <v>0</v>
      </c>
      <c r="E924" s="301">
        <f>E925+E926</f>
        <v>0</v>
      </c>
      <c r="F924" s="356"/>
      <c r="G924" s="174"/>
      <c r="H924" s="301">
        <f>H925+H926</f>
        <v>0</v>
      </c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64"/>
      <c r="AC924" s="586"/>
      <c r="AD924" s="564"/>
      <c r="AE924" s="564"/>
      <c r="AF924" s="564"/>
      <c r="AG924" s="564"/>
      <c r="AH924" s="564"/>
      <c r="AI924" s="564"/>
      <c r="AJ924" s="564"/>
      <c r="AK924" s="564"/>
      <c r="AL924" s="586"/>
      <c r="AM924" s="564"/>
      <c r="AN924" s="564"/>
      <c r="AO924" s="564"/>
      <c r="AP924" s="564"/>
      <c r="AQ924" s="564"/>
      <c r="AR924" s="564"/>
      <c r="AS924" s="564"/>
      <c r="AT924" s="564"/>
      <c r="AU924" s="564">
        <f>AU925+AU926</f>
        <v>0</v>
      </c>
      <c r="AV924" s="564">
        <f t="shared" ref="AV924:AV932" si="2300">AW924</f>
        <v>0</v>
      </c>
      <c r="AW924" s="486">
        <f>AW925+AW926</f>
        <v>0</v>
      </c>
      <c r="AX924" s="486"/>
      <c r="AY924" s="174"/>
      <c r="AZ924" s="486">
        <f>AZ925+AZ926</f>
        <v>0</v>
      </c>
      <c r="BA924" s="170">
        <f t="shared" si="2266"/>
        <v>0</v>
      </c>
      <c r="BB924" s="530"/>
      <c r="BC924" s="530"/>
      <c r="BD924" s="530"/>
      <c r="BE924" s="530">
        <f t="shared" si="2267"/>
        <v>0</v>
      </c>
      <c r="BF924" s="334">
        <f t="shared" si="2253"/>
        <v>0</v>
      </c>
      <c r="BG924" s="174">
        <f t="shared" si="2254"/>
        <v>0</v>
      </c>
      <c r="BH924" s="334">
        <f t="shared" si="2254"/>
        <v>0</v>
      </c>
      <c r="BI924" s="495">
        <f t="shared" ref="BI924:BI929" si="2301">BJ924</f>
        <v>0</v>
      </c>
      <c r="BJ924" s="182">
        <f>BJ925+BJ926</f>
        <v>0</v>
      </c>
      <c r="BK924" s="182"/>
      <c r="BL924" s="275"/>
      <c r="BM924" s="182">
        <f>BM925+BM926</f>
        <v>24212.7</v>
      </c>
      <c r="BN924" s="326">
        <f t="shared" si="2269"/>
        <v>0</v>
      </c>
      <c r="BO924" s="495">
        <f t="shared" ref="BO924:BO932" si="2302">BP924</f>
        <v>0</v>
      </c>
      <c r="BP924" s="182">
        <f>BP925+BP926</f>
        <v>0</v>
      </c>
      <c r="BQ924" s="182"/>
      <c r="BR924" s="275"/>
      <c r="BS924" s="182">
        <f>BS925+BS926</f>
        <v>24212.7</v>
      </c>
      <c r="BT924" s="275">
        <f t="shared" si="2272"/>
        <v>0</v>
      </c>
      <c r="BU924" s="182">
        <f t="shared" si="2273"/>
        <v>24212.7</v>
      </c>
      <c r="BV924" s="495">
        <f t="shared" ref="BV924:BV932" si="2303">BW924</f>
        <v>0</v>
      </c>
      <c r="BW924" s="182">
        <f>BW925+BW926</f>
        <v>0</v>
      </c>
      <c r="BX924" s="182"/>
      <c r="BY924" s="275"/>
      <c r="BZ924" s="182">
        <f>BZ925+BZ926</f>
        <v>0</v>
      </c>
      <c r="CA924" s="342">
        <f t="shared" si="2275"/>
        <v>0</v>
      </c>
      <c r="CB924" s="182"/>
      <c r="CC924" s="275"/>
      <c r="CD924" s="182"/>
      <c r="CE924" s="342">
        <f t="shared" si="2276"/>
        <v>0</v>
      </c>
      <c r="CF924" s="182">
        <f t="shared" si="2277"/>
        <v>0</v>
      </c>
      <c r="CG924" s="182"/>
      <c r="CH924" s="275">
        <f t="shared" si="2258"/>
        <v>0</v>
      </c>
      <c r="CI924" s="182">
        <f t="shared" si="2259"/>
        <v>0</v>
      </c>
      <c r="CJ924" s="486"/>
      <c r="CK924" s="495">
        <f t="shared" ref="CK924:CK932" si="2304">CL924</f>
        <v>0</v>
      </c>
      <c r="CL924" s="182">
        <f>CL925+CL926</f>
        <v>0</v>
      </c>
      <c r="CM924" s="182"/>
      <c r="CN924" s="275"/>
      <c r="CO924" s="182">
        <f>CO925+CO926</f>
        <v>109116.9</v>
      </c>
    </row>
    <row r="925" spans="2:93" s="52" customFormat="1" ht="45.75" hidden="1" customHeight="1" x14ac:dyDescent="0.25">
      <c r="B925" s="151"/>
      <c r="C925" s="127" t="s">
        <v>31</v>
      </c>
      <c r="D925" s="120">
        <f t="shared" si="2299"/>
        <v>0</v>
      </c>
      <c r="E925" s="120">
        <v>0</v>
      </c>
      <c r="F925" s="120"/>
      <c r="G925" s="120">
        <f t="shared" ref="G925" si="2305">G898+G902+G906+G912+G916</f>
        <v>0</v>
      </c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>
        <v>0</v>
      </c>
      <c r="AV925" s="120">
        <f t="shared" si="2300"/>
        <v>0</v>
      </c>
      <c r="AW925" s="120">
        <v>0</v>
      </c>
      <c r="AX925" s="120"/>
      <c r="AY925" s="120">
        <f t="shared" ref="AY925" si="2306">AY898+AY902+AY906+AY912+AY916</f>
        <v>0</v>
      </c>
      <c r="AZ925" s="120"/>
      <c r="BA925" s="170">
        <f t="shared" si="2266"/>
        <v>0</v>
      </c>
      <c r="BB925" s="120"/>
      <c r="BC925" s="120"/>
      <c r="BD925" s="120"/>
      <c r="BE925" s="120">
        <f t="shared" si="2267"/>
        <v>0</v>
      </c>
      <c r="BF925" s="120">
        <f t="shared" si="2253"/>
        <v>0</v>
      </c>
      <c r="BG925" s="120">
        <f t="shared" si="2254"/>
        <v>0</v>
      </c>
      <c r="BH925" s="120">
        <f t="shared" si="2254"/>
        <v>0</v>
      </c>
      <c r="BI925" s="120">
        <f t="shared" si="2301"/>
        <v>0</v>
      </c>
      <c r="BJ925" s="123">
        <v>0</v>
      </c>
      <c r="BK925" s="123"/>
      <c r="BL925" s="123">
        <f t="shared" ref="BL925:BM925" si="2307">BL898+BL902+BL906+BL912+BL916</f>
        <v>0</v>
      </c>
      <c r="BM925" s="123">
        <f t="shared" si="2307"/>
        <v>6007.7</v>
      </c>
      <c r="BN925" s="120">
        <f t="shared" si="2269"/>
        <v>0</v>
      </c>
      <c r="BO925" s="120">
        <f t="shared" si="2302"/>
        <v>0</v>
      </c>
      <c r="BP925" s="123">
        <v>0</v>
      </c>
      <c r="BQ925" s="123"/>
      <c r="BR925" s="123">
        <f t="shared" ref="BR925:BS925" si="2308">BR898+BR902+BR906+BR912+BR916</f>
        <v>0</v>
      </c>
      <c r="BS925" s="123">
        <f t="shared" si="2308"/>
        <v>6007.7</v>
      </c>
      <c r="BT925" s="123">
        <f t="shared" si="2272"/>
        <v>0</v>
      </c>
      <c r="BU925" s="123">
        <f t="shared" si="2273"/>
        <v>6007.7</v>
      </c>
      <c r="BV925" s="120">
        <f t="shared" si="2303"/>
        <v>0</v>
      </c>
      <c r="BW925" s="123">
        <v>0</v>
      </c>
      <c r="BX925" s="123"/>
      <c r="BY925" s="123">
        <f t="shared" ref="BY925:BZ925" si="2309">BY898+BY902+BY906+BY912+BY916</f>
        <v>0</v>
      </c>
      <c r="BZ925" s="123">
        <f t="shared" si="2309"/>
        <v>0</v>
      </c>
      <c r="CA925" s="120">
        <f t="shared" si="2275"/>
        <v>0</v>
      </c>
      <c r="CB925" s="123"/>
      <c r="CC925" s="123"/>
      <c r="CD925" s="123"/>
      <c r="CE925" s="120">
        <f t="shared" si="2276"/>
        <v>0</v>
      </c>
      <c r="CF925" s="123">
        <f t="shared" si="2277"/>
        <v>0</v>
      </c>
      <c r="CG925" s="123"/>
      <c r="CH925" s="123">
        <f t="shared" si="2258"/>
        <v>0</v>
      </c>
      <c r="CI925" s="123">
        <f t="shared" si="2259"/>
        <v>0</v>
      </c>
      <c r="CJ925" s="120"/>
      <c r="CK925" s="120">
        <f t="shared" si="2304"/>
        <v>0</v>
      </c>
      <c r="CL925" s="123">
        <v>0</v>
      </c>
      <c r="CM925" s="123"/>
      <c r="CN925" s="123">
        <f t="shared" ref="CN925:CO925" si="2310">CN898+CN902+CN906+CN912+CN916</f>
        <v>0</v>
      </c>
      <c r="CO925" s="123">
        <f t="shared" si="2310"/>
        <v>39615.699999999997</v>
      </c>
    </row>
    <row r="926" spans="2:93" s="25" customFormat="1" ht="46.5" hidden="1" customHeight="1" x14ac:dyDescent="0.25">
      <c r="B926" s="152"/>
      <c r="C926" s="126" t="s">
        <v>32</v>
      </c>
      <c r="D926" s="116">
        <f t="shared" si="2299"/>
        <v>0</v>
      </c>
      <c r="E926" s="116">
        <v>0</v>
      </c>
      <c r="F926" s="116"/>
      <c r="G926" s="116">
        <f t="shared" ref="G926" si="2311">G901+G905+G911</f>
        <v>0</v>
      </c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  <c r="AE926" s="116"/>
      <c r="AF926" s="116"/>
      <c r="AG926" s="116"/>
      <c r="AH926" s="116"/>
      <c r="AI926" s="116"/>
      <c r="AJ926" s="116"/>
      <c r="AK926" s="116"/>
      <c r="AL926" s="116"/>
      <c r="AM926" s="116"/>
      <c r="AN926" s="116"/>
      <c r="AO926" s="116"/>
      <c r="AP926" s="116"/>
      <c r="AQ926" s="116"/>
      <c r="AR926" s="116"/>
      <c r="AS926" s="116"/>
      <c r="AT926" s="116"/>
      <c r="AU926" s="116">
        <v>0</v>
      </c>
      <c r="AV926" s="128">
        <f t="shared" si="2300"/>
        <v>0</v>
      </c>
      <c r="AW926" s="116">
        <v>0</v>
      </c>
      <c r="AX926" s="116"/>
      <c r="AY926" s="116">
        <f t="shared" ref="AY926" si="2312">AY901+AY905+AY911</f>
        <v>0</v>
      </c>
      <c r="AZ926" s="116"/>
      <c r="BA926" s="170">
        <f t="shared" si="2266"/>
        <v>0</v>
      </c>
      <c r="BB926" s="116"/>
      <c r="BC926" s="116"/>
      <c r="BD926" s="116"/>
      <c r="BE926" s="116">
        <f t="shared" si="2267"/>
        <v>0</v>
      </c>
      <c r="BF926" s="116">
        <f t="shared" si="2253"/>
        <v>0</v>
      </c>
      <c r="BG926" s="116">
        <f t="shared" si="2254"/>
        <v>0</v>
      </c>
      <c r="BH926" s="116">
        <f t="shared" si="2254"/>
        <v>0</v>
      </c>
      <c r="BI926" s="116">
        <f t="shared" si="2301"/>
        <v>0</v>
      </c>
      <c r="BJ926" s="183">
        <v>0</v>
      </c>
      <c r="BK926" s="183"/>
      <c r="BL926" s="183">
        <f t="shared" ref="BL926:BM926" si="2313">BL901+BL905+BL911</f>
        <v>0</v>
      </c>
      <c r="BM926" s="183">
        <f t="shared" si="2313"/>
        <v>18205</v>
      </c>
      <c r="BN926" s="116">
        <f t="shared" si="2269"/>
        <v>0</v>
      </c>
      <c r="BO926" s="116">
        <f t="shared" si="2302"/>
        <v>0</v>
      </c>
      <c r="BP926" s="183">
        <v>0</v>
      </c>
      <c r="BQ926" s="183"/>
      <c r="BR926" s="183">
        <f t="shared" ref="BR926:BS926" si="2314">BR901+BR905+BR911</f>
        <v>0</v>
      </c>
      <c r="BS926" s="183">
        <f t="shared" si="2314"/>
        <v>18205</v>
      </c>
      <c r="BT926" s="183">
        <f t="shared" si="2272"/>
        <v>0</v>
      </c>
      <c r="BU926" s="183">
        <f t="shared" si="2273"/>
        <v>18205</v>
      </c>
      <c r="BV926" s="116">
        <f t="shared" si="2303"/>
        <v>0</v>
      </c>
      <c r="BW926" s="183">
        <v>0</v>
      </c>
      <c r="BX926" s="183"/>
      <c r="BY926" s="183">
        <f t="shared" ref="BY926:BZ926" si="2315">BY901+BY905+BY911</f>
        <v>0</v>
      </c>
      <c r="BZ926" s="183">
        <f t="shared" si="2315"/>
        <v>0</v>
      </c>
      <c r="CA926" s="116">
        <f t="shared" si="2275"/>
        <v>0</v>
      </c>
      <c r="CB926" s="183"/>
      <c r="CC926" s="183"/>
      <c r="CD926" s="183"/>
      <c r="CE926" s="116">
        <f t="shared" si="2276"/>
        <v>0</v>
      </c>
      <c r="CF926" s="183">
        <f t="shared" si="2277"/>
        <v>0</v>
      </c>
      <c r="CG926" s="183"/>
      <c r="CH926" s="183">
        <f t="shared" si="2258"/>
        <v>0</v>
      </c>
      <c r="CI926" s="183">
        <f t="shared" si="2259"/>
        <v>0</v>
      </c>
      <c r="CJ926" s="116"/>
      <c r="CK926" s="116">
        <f t="shared" si="2304"/>
        <v>0</v>
      </c>
      <c r="CL926" s="183">
        <v>0</v>
      </c>
      <c r="CM926" s="183"/>
      <c r="CN926" s="183">
        <f t="shared" ref="CN926:CO926" si="2316">CN901+CN905+CN911</f>
        <v>0</v>
      </c>
      <c r="CO926" s="183">
        <f t="shared" si="2316"/>
        <v>69501.2</v>
      </c>
    </row>
    <row r="927" spans="2:93" s="83" customFormat="1" ht="99" hidden="1" customHeight="1" x14ac:dyDescent="0.25">
      <c r="B927" s="172">
        <v>2</v>
      </c>
      <c r="C927" s="173" t="s">
        <v>296</v>
      </c>
      <c r="D927" s="340">
        <f t="shared" si="2299"/>
        <v>0</v>
      </c>
      <c r="E927" s="182">
        <f>E928+E929</f>
        <v>0</v>
      </c>
      <c r="F927" s="182"/>
      <c r="G927" s="273"/>
      <c r="H927" s="182">
        <f>H928+H929</f>
        <v>0</v>
      </c>
      <c r="I927" s="182"/>
      <c r="J927" s="182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>
        <f>AU928+AU929</f>
        <v>0</v>
      </c>
      <c r="AV927" s="564">
        <f t="shared" si="2300"/>
        <v>0</v>
      </c>
      <c r="AW927" s="182">
        <f>AW928+AW929</f>
        <v>0</v>
      </c>
      <c r="AX927" s="182"/>
      <c r="AY927" s="273"/>
      <c r="AZ927" s="182">
        <f>AZ928+AZ929</f>
        <v>0</v>
      </c>
      <c r="BA927" s="170">
        <f t="shared" si="2266"/>
        <v>0</v>
      </c>
      <c r="BB927" s="182"/>
      <c r="BC927" s="182"/>
      <c r="BD927" s="182"/>
      <c r="BE927" s="530">
        <f t="shared" ref="BE927:BE932" si="2317">BF927+BG927+BH927</f>
        <v>0</v>
      </c>
      <c r="BF927" s="340"/>
      <c r="BG927" s="340"/>
      <c r="BH927" s="340">
        <f>BH928+BH929</f>
        <v>0</v>
      </c>
      <c r="BI927" s="495">
        <f t="shared" si="2301"/>
        <v>0</v>
      </c>
      <c r="BJ927" s="182">
        <f>BJ928+BJ929</f>
        <v>0</v>
      </c>
      <c r="BK927" s="182"/>
      <c r="BL927" s="273"/>
      <c r="BM927" s="182">
        <f>BM928+BM929</f>
        <v>42417.7</v>
      </c>
      <c r="BN927" s="182"/>
      <c r="BO927" s="495">
        <f t="shared" si="2302"/>
        <v>0</v>
      </c>
      <c r="BP927" s="182">
        <f>BP928+BP929</f>
        <v>0</v>
      </c>
      <c r="BQ927" s="182"/>
      <c r="BR927" s="273"/>
      <c r="BS927" s="182">
        <f>BS928+BS929</f>
        <v>42417.7</v>
      </c>
      <c r="BT927" s="182"/>
      <c r="BU927" s="182"/>
      <c r="BV927" s="495">
        <f t="shared" si="2303"/>
        <v>0</v>
      </c>
      <c r="BW927" s="182">
        <f>BW928+BW929</f>
        <v>0</v>
      </c>
      <c r="BX927" s="182"/>
      <c r="BY927" s="273"/>
      <c r="BZ927" s="182">
        <f>BZ928+BZ929</f>
        <v>0</v>
      </c>
      <c r="CA927" s="182"/>
      <c r="CB927" s="182"/>
      <c r="CC927" s="182"/>
      <c r="CD927" s="182"/>
      <c r="CE927" s="170">
        <f t="shared" si="2276"/>
        <v>0</v>
      </c>
      <c r="CF927" s="182"/>
      <c r="CG927" s="182"/>
      <c r="CH927" s="182"/>
      <c r="CI927" s="182"/>
      <c r="CJ927" s="182"/>
      <c r="CK927" s="495">
        <f t="shared" si="2304"/>
        <v>0</v>
      </c>
      <c r="CL927" s="182">
        <f>CL928+CL929</f>
        <v>0</v>
      </c>
      <c r="CM927" s="182"/>
      <c r="CN927" s="273"/>
      <c r="CO927" s="182">
        <f>CO928+CO929</f>
        <v>178618.09999999998</v>
      </c>
    </row>
    <row r="928" spans="2:93" s="52" customFormat="1" ht="45.75" hidden="1" customHeight="1" x14ac:dyDescent="0.25">
      <c r="B928" s="151"/>
      <c r="C928" s="127" t="s">
        <v>31</v>
      </c>
      <c r="D928" s="120">
        <f t="shared" si="2299"/>
        <v>0</v>
      </c>
      <c r="E928" s="120">
        <v>0</v>
      </c>
      <c r="F928" s="120"/>
      <c r="G928" s="120">
        <f t="shared" ref="G928" si="2318">G901+G905+G912+G915+G919</f>
        <v>0</v>
      </c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>
        <v>0</v>
      </c>
      <c r="AV928" s="120">
        <f t="shared" si="2300"/>
        <v>0</v>
      </c>
      <c r="AW928" s="120">
        <v>0</v>
      </c>
      <c r="AX928" s="120"/>
      <c r="AY928" s="120">
        <f t="shared" ref="AY928" si="2319">AY901+AY905+AY912+AY915+AY919</f>
        <v>0</v>
      </c>
      <c r="AZ928" s="120"/>
      <c r="BA928" s="170">
        <f t="shared" si="2266"/>
        <v>0</v>
      </c>
      <c r="BB928" s="120"/>
      <c r="BC928" s="120"/>
      <c r="BD928" s="120"/>
      <c r="BE928" s="120">
        <f t="shared" si="2317"/>
        <v>0</v>
      </c>
      <c r="BF928" s="120"/>
      <c r="BG928" s="120"/>
      <c r="BH928" s="120"/>
      <c r="BI928" s="120">
        <f t="shared" si="2301"/>
        <v>0</v>
      </c>
      <c r="BJ928" s="123">
        <v>0</v>
      </c>
      <c r="BK928" s="123"/>
      <c r="BL928" s="123">
        <f t="shared" ref="BL928:BM928" si="2320">BL901+BL905+BL912+BL915+BL919</f>
        <v>0</v>
      </c>
      <c r="BM928" s="123">
        <f t="shared" si="2320"/>
        <v>6007.7</v>
      </c>
      <c r="BN928" s="120"/>
      <c r="BO928" s="120">
        <f t="shared" si="2302"/>
        <v>0</v>
      </c>
      <c r="BP928" s="123">
        <v>0</v>
      </c>
      <c r="BQ928" s="123"/>
      <c r="BR928" s="123">
        <f t="shared" ref="BR928:BS928" si="2321">BR901+BR905+BR912+BR915+BR919</f>
        <v>0</v>
      </c>
      <c r="BS928" s="123">
        <f t="shared" si="2321"/>
        <v>6007.7</v>
      </c>
      <c r="BT928" s="123"/>
      <c r="BU928" s="123"/>
      <c r="BV928" s="120">
        <f t="shared" si="2303"/>
        <v>0</v>
      </c>
      <c r="BW928" s="123">
        <v>0</v>
      </c>
      <c r="BX928" s="123"/>
      <c r="BY928" s="123">
        <f t="shared" ref="BY928:BZ928" si="2322">BY901+BY905+BY912+BY915+BY919</f>
        <v>0</v>
      </c>
      <c r="BZ928" s="123">
        <f t="shared" si="2322"/>
        <v>0</v>
      </c>
      <c r="CA928" s="120"/>
      <c r="CB928" s="123"/>
      <c r="CC928" s="123"/>
      <c r="CD928" s="123"/>
      <c r="CE928" s="120">
        <f t="shared" si="2276"/>
        <v>0</v>
      </c>
      <c r="CF928" s="123"/>
      <c r="CG928" s="123"/>
      <c r="CH928" s="123"/>
      <c r="CI928" s="123"/>
      <c r="CJ928" s="120"/>
      <c r="CK928" s="120">
        <f t="shared" si="2304"/>
        <v>0</v>
      </c>
      <c r="CL928" s="123">
        <v>0</v>
      </c>
      <c r="CM928" s="123"/>
      <c r="CN928" s="123">
        <f t="shared" ref="CN928:CO928" si="2323">CN901+CN905+CN912+CN915+CN919</f>
        <v>0</v>
      </c>
      <c r="CO928" s="123">
        <f t="shared" si="2323"/>
        <v>39615.699999999997</v>
      </c>
    </row>
    <row r="929" spans="2:93" s="25" customFormat="1" ht="46.5" hidden="1" customHeight="1" x14ac:dyDescent="0.25">
      <c r="B929" s="152"/>
      <c r="C929" s="126" t="s">
        <v>32</v>
      </c>
      <c r="D929" s="116">
        <f t="shared" si="2299"/>
        <v>0</v>
      </c>
      <c r="E929" s="116">
        <v>0</v>
      </c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  <c r="AE929" s="116"/>
      <c r="AF929" s="116"/>
      <c r="AG929" s="116"/>
      <c r="AH929" s="116"/>
      <c r="AI929" s="116"/>
      <c r="AJ929" s="116"/>
      <c r="AK929" s="116"/>
      <c r="AL929" s="116"/>
      <c r="AM929" s="116"/>
      <c r="AN929" s="116"/>
      <c r="AO929" s="116"/>
      <c r="AP929" s="116"/>
      <c r="AQ929" s="116"/>
      <c r="AR929" s="116"/>
      <c r="AS929" s="116"/>
      <c r="AT929" s="116"/>
      <c r="AU929" s="116">
        <v>0</v>
      </c>
      <c r="AV929" s="128">
        <f t="shared" si="2300"/>
        <v>0</v>
      </c>
      <c r="AW929" s="116">
        <v>0</v>
      </c>
      <c r="AX929" s="116"/>
      <c r="AY929" s="116"/>
      <c r="AZ929" s="116"/>
      <c r="BA929" s="170">
        <f t="shared" si="2266"/>
        <v>0</v>
      </c>
      <c r="BB929" s="116"/>
      <c r="BC929" s="116"/>
      <c r="BD929" s="116"/>
      <c r="BE929" s="120">
        <f t="shared" si="2317"/>
        <v>0</v>
      </c>
      <c r="BF929" s="116"/>
      <c r="BG929" s="116"/>
      <c r="BH929" s="116">
        <v>0</v>
      </c>
      <c r="BI929" s="116">
        <f t="shared" si="2301"/>
        <v>0</v>
      </c>
      <c r="BJ929" s="183">
        <v>0</v>
      </c>
      <c r="BK929" s="183"/>
      <c r="BL929" s="183">
        <f t="shared" ref="BL929:BM929" si="2324">BL904+BL911+BL914</f>
        <v>0</v>
      </c>
      <c r="BM929" s="183">
        <f t="shared" si="2324"/>
        <v>36410</v>
      </c>
      <c r="BN929" s="116"/>
      <c r="BO929" s="116">
        <f t="shared" si="2302"/>
        <v>0</v>
      </c>
      <c r="BP929" s="183">
        <v>0</v>
      </c>
      <c r="BQ929" s="183"/>
      <c r="BR929" s="183">
        <f t="shared" ref="BR929:BS929" si="2325">BR904+BR911+BR914</f>
        <v>0</v>
      </c>
      <c r="BS929" s="183">
        <f t="shared" si="2325"/>
        <v>36410</v>
      </c>
      <c r="BT929" s="183"/>
      <c r="BU929" s="183"/>
      <c r="BV929" s="116">
        <f t="shared" si="2303"/>
        <v>0</v>
      </c>
      <c r="BW929" s="183">
        <v>0</v>
      </c>
      <c r="BX929" s="183"/>
      <c r="BY929" s="183">
        <f t="shared" ref="BY929:BZ929" si="2326">BY904+BY911+BY914</f>
        <v>0</v>
      </c>
      <c r="BZ929" s="183">
        <f t="shared" si="2326"/>
        <v>0</v>
      </c>
      <c r="CA929" s="116"/>
      <c r="CB929" s="183"/>
      <c r="CC929" s="183"/>
      <c r="CD929" s="183"/>
      <c r="CE929" s="116">
        <f t="shared" si="2276"/>
        <v>0</v>
      </c>
      <c r="CF929" s="183"/>
      <c r="CG929" s="183"/>
      <c r="CH929" s="183"/>
      <c r="CI929" s="183"/>
      <c r="CJ929" s="116"/>
      <c r="CK929" s="116">
        <f t="shared" si="2304"/>
        <v>0</v>
      </c>
      <c r="CL929" s="183">
        <v>0</v>
      </c>
      <c r="CM929" s="183"/>
      <c r="CN929" s="183">
        <f t="shared" ref="CN929:CO929" si="2327">CN904+CN911+CN914</f>
        <v>0</v>
      </c>
      <c r="CO929" s="183">
        <f t="shared" si="2327"/>
        <v>139002.4</v>
      </c>
    </row>
    <row r="930" spans="2:93" s="83" customFormat="1" ht="99" hidden="1" customHeight="1" x14ac:dyDescent="0.25">
      <c r="B930" s="172" t="s">
        <v>7</v>
      </c>
      <c r="C930" s="173" t="s">
        <v>297</v>
      </c>
      <c r="D930" s="340">
        <f t="shared" ref="D930:D932" si="2328">E930</f>
        <v>0</v>
      </c>
      <c r="E930" s="182">
        <f>E931+E932</f>
        <v>0</v>
      </c>
      <c r="F930" s="182"/>
      <c r="G930" s="273"/>
      <c r="H930" s="182">
        <f>H931+H932</f>
        <v>0</v>
      </c>
      <c r="I930" s="182"/>
      <c r="J930" s="182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>
        <f>AU931+AU932</f>
        <v>0</v>
      </c>
      <c r="AV930" s="564">
        <f t="shared" si="2300"/>
        <v>0</v>
      </c>
      <c r="AW930" s="182">
        <f>AW931+AW932</f>
        <v>0</v>
      </c>
      <c r="AX930" s="182"/>
      <c r="AY930" s="273"/>
      <c r="AZ930" s="182">
        <f>AZ931+AZ932</f>
        <v>0</v>
      </c>
      <c r="BA930" s="170">
        <f t="shared" ref="BA930:BA932" si="2329">BB930+BC930+BD930</f>
        <v>0</v>
      </c>
      <c r="BB930" s="182"/>
      <c r="BC930" s="182"/>
      <c r="BD930" s="182"/>
      <c r="BE930" s="530">
        <f t="shared" si="2317"/>
        <v>0</v>
      </c>
      <c r="BF930" s="340"/>
      <c r="BG930" s="340"/>
      <c r="BH930" s="340">
        <f>BH931+BH932</f>
        <v>0</v>
      </c>
      <c r="BI930" s="495">
        <f t="shared" ref="BI930:BI932" si="2330">BJ930</f>
        <v>0</v>
      </c>
      <c r="BJ930" s="182">
        <f>BJ931+BJ932</f>
        <v>0</v>
      </c>
      <c r="BK930" s="182"/>
      <c r="BL930" s="273"/>
      <c r="BM930" s="182">
        <f>BM931+BM932</f>
        <v>48425.4</v>
      </c>
      <c r="BN930" s="182"/>
      <c r="BO930" s="495">
        <f t="shared" si="2302"/>
        <v>0</v>
      </c>
      <c r="BP930" s="182">
        <f>BP931+BP932</f>
        <v>0</v>
      </c>
      <c r="BQ930" s="182"/>
      <c r="BR930" s="273"/>
      <c r="BS930" s="182">
        <f>BS931+BS932</f>
        <v>48425.4</v>
      </c>
      <c r="BT930" s="182"/>
      <c r="BU930" s="182"/>
      <c r="BV930" s="495">
        <f t="shared" si="2303"/>
        <v>0</v>
      </c>
      <c r="BW930" s="182">
        <f>BW931+BW932</f>
        <v>0</v>
      </c>
      <c r="BX930" s="182"/>
      <c r="BY930" s="273"/>
      <c r="BZ930" s="182">
        <f>BZ931+BZ932</f>
        <v>0</v>
      </c>
      <c r="CA930" s="182"/>
      <c r="CB930" s="182"/>
      <c r="CC930" s="182"/>
      <c r="CD930" s="182"/>
      <c r="CE930" s="170">
        <f t="shared" si="2276"/>
        <v>0</v>
      </c>
      <c r="CF930" s="182"/>
      <c r="CG930" s="182"/>
      <c r="CH930" s="182"/>
      <c r="CI930" s="182"/>
      <c r="CJ930" s="182"/>
      <c r="CK930" s="495">
        <f t="shared" si="2304"/>
        <v>0</v>
      </c>
      <c r="CL930" s="182">
        <f>CL931+CL932</f>
        <v>0</v>
      </c>
      <c r="CM930" s="182"/>
      <c r="CN930" s="273"/>
      <c r="CO930" s="182">
        <f>CO931+CO932</f>
        <v>218233.8</v>
      </c>
    </row>
    <row r="931" spans="2:93" s="52" customFormat="1" ht="45.75" hidden="1" customHeight="1" x14ac:dyDescent="0.25">
      <c r="B931" s="151"/>
      <c r="C931" s="127" t="s">
        <v>31</v>
      </c>
      <c r="D931" s="120">
        <f t="shared" si="2328"/>
        <v>0</v>
      </c>
      <c r="E931" s="120">
        <v>0</v>
      </c>
      <c r="F931" s="120"/>
      <c r="G931" s="120">
        <f t="shared" ref="G931" si="2331">G904+G911+G915+G918+G922</f>
        <v>0</v>
      </c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>
        <v>0</v>
      </c>
      <c r="AV931" s="120">
        <f t="shared" si="2300"/>
        <v>0</v>
      </c>
      <c r="AW931" s="120">
        <v>0</v>
      </c>
      <c r="AX931" s="120"/>
      <c r="AY931" s="120">
        <f t="shared" ref="AY931" si="2332">AY904+AY911+AY915+AY918+AY922</f>
        <v>0</v>
      </c>
      <c r="AZ931" s="120"/>
      <c r="BA931" s="170">
        <f t="shared" si="2329"/>
        <v>0</v>
      </c>
      <c r="BB931" s="120"/>
      <c r="BC931" s="120"/>
      <c r="BD931" s="120"/>
      <c r="BE931" s="120">
        <f t="shared" si="2317"/>
        <v>0</v>
      </c>
      <c r="BF931" s="120"/>
      <c r="BG931" s="120"/>
      <c r="BH931" s="120"/>
      <c r="BI931" s="120">
        <f t="shared" si="2330"/>
        <v>0</v>
      </c>
      <c r="BJ931" s="123">
        <v>0</v>
      </c>
      <c r="BK931" s="123"/>
      <c r="BL931" s="123">
        <f t="shared" ref="BL931:BM931" si="2333">BL904+BL911+BL915+BL918+BL922</f>
        <v>0</v>
      </c>
      <c r="BM931" s="123">
        <f t="shared" si="2333"/>
        <v>30220.400000000001</v>
      </c>
      <c r="BN931" s="120"/>
      <c r="BO931" s="120">
        <f t="shared" si="2302"/>
        <v>0</v>
      </c>
      <c r="BP931" s="123">
        <v>0</v>
      </c>
      <c r="BQ931" s="123"/>
      <c r="BR931" s="123">
        <f t="shared" ref="BR931:BS931" si="2334">BR904+BR911+BR915+BR918+BR922</f>
        <v>0</v>
      </c>
      <c r="BS931" s="123">
        <f t="shared" si="2334"/>
        <v>30220.400000000001</v>
      </c>
      <c r="BT931" s="123"/>
      <c r="BU931" s="123"/>
      <c r="BV931" s="120">
        <f t="shared" si="2303"/>
        <v>0</v>
      </c>
      <c r="BW931" s="123">
        <v>0</v>
      </c>
      <c r="BX931" s="123"/>
      <c r="BY931" s="123">
        <f t="shared" ref="BY931:BZ931" si="2335">BY904+BY911+BY915+BY918+BY922</f>
        <v>0</v>
      </c>
      <c r="BZ931" s="123">
        <f t="shared" si="2335"/>
        <v>0</v>
      </c>
      <c r="CA931" s="120"/>
      <c r="CB931" s="123"/>
      <c r="CC931" s="123"/>
      <c r="CD931" s="123"/>
      <c r="CE931" s="120">
        <f t="shared" si="2276"/>
        <v>0</v>
      </c>
      <c r="CF931" s="123"/>
      <c r="CG931" s="123"/>
      <c r="CH931" s="123"/>
      <c r="CI931" s="123"/>
      <c r="CJ931" s="120"/>
      <c r="CK931" s="120">
        <f t="shared" si="2304"/>
        <v>0</v>
      </c>
      <c r="CL931" s="123">
        <v>0</v>
      </c>
      <c r="CM931" s="123"/>
      <c r="CN931" s="123">
        <f t="shared" ref="CN931:CO931" si="2336">CN904+CN911+CN915+CN918+CN922</f>
        <v>0</v>
      </c>
      <c r="CO931" s="123">
        <f t="shared" si="2336"/>
        <v>148732.59999999998</v>
      </c>
    </row>
    <row r="932" spans="2:93" s="25" customFormat="1" ht="46.5" hidden="1" customHeight="1" x14ac:dyDescent="0.25">
      <c r="B932" s="152"/>
      <c r="C932" s="126" t="s">
        <v>32</v>
      </c>
      <c r="D932" s="116">
        <f t="shared" si="2328"/>
        <v>0</v>
      </c>
      <c r="E932" s="116">
        <v>0</v>
      </c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  <c r="AE932" s="116"/>
      <c r="AF932" s="116"/>
      <c r="AG932" s="116"/>
      <c r="AH932" s="116"/>
      <c r="AI932" s="116"/>
      <c r="AJ932" s="116"/>
      <c r="AK932" s="116"/>
      <c r="AL932" s="116"/>
      <c r="AM932" s="116"/>
      <c r="AN932" s="116"/>
      <c r="AO932" s="116"/>
      <c r="AP932" s="116"/>
      <c r="AQ932" s="116"/>
      <c r="AR932" s="116"/>
      <c r="AS932" s="116"/>
      <c r="AT932" s="116"/>
      <c r="AU932" s="116">
        <v>0</v>
      </c>
      <c r="AV932" s="128">
        <f t="shared" si="2300"/>
        <v>0</v>
      </c>
      <c r="AW932" s="116">
        <v>0</v>
      </c>
      <c r="AX932" s="116"/>
      <c r="AY932" s="116"/>
      <c r="AZ932" s="116"/>
      <c r="BA932" s="170">
        <f t="shared" si="2329"/>
        <v>0</v>
      </c>
      <c r="BB932" s="116"/>
      <c r="BC932" s="116"/>
      <c r="BD932" s="116"/>
      <c r="BE932" s="120">
        <f t="shared" si="2317"/>
        <v>0</v>
      </c>
      <c r="BF932" s="116"/>
      <c r="BG932" s="116"/>
      <c r="BH932" s="116"/>
      <c r="BI932" s="116">
        <f t="shared" si="2330"/>
        <v>0</v>
      </c>
      <c r="BJ932" s="183">
        <v>0</v>
      </c>
      <c r="BK932" s="183"/>
      <c r="BL932" s="183">
        <f t="shared" ref="BL932:BM932" si="2337">BL907+BL914+BL917</f>
        <v>0</v>
      </c>
      <c r="BM932" s="183">
        <f t="shared" si="2337"/>
        <v>18205</v>
      </c>
      <c r="BN932" s="116"/>
      <c r="BO932" s="116">
        <f t="shared" si="2302"/>
        <v>0</v>
      </c>
      <c r="BP932" s="183">
        <v>0</v>
      </c>
      <c r="BQ932" s="183"/>
      <c r="BR932" s="183">
        <f t="shared" ref="BR932:BS932" si="2338">BR907+BR914+BR917</f>
        <v>0</v>
      </c>
      <c r="BS932" s="183">
        <f t="shared" si="2338"/>
        <v>18205</v>
      </c>
      <c r="BT932" s="183"/>
      <c r="BU932" s="183"/>
      <c r="BV932" s="116">
        <f t="shared" si="2303"/>
        <v>0</v>
      </c>
      <c r="BW932" s="183">
        <v>0</v>
      </c>
      <c r="BX932" s="183"/>
      <c r="BY932" s="183">
        <f t="shared" ref="BY932:BZ932" si="2339">BY907+BY914+BY917</f>
        <v>0</v>
      </c>
      <c r="BZ932" s="183">
        <f t="shared" si="2339"/>
        <v>0</v>
      </c>
      <c r="CA932" s="116"/>
      <c r="CB932" s="183"/>
      <c r="CC932" s="183"/>
      <c r="CD932" s="183"/>
      <c r="CE932" s="116">
        <f t="shared" si="2276"/>
        <v>0</v>
      </c>
      <c r="CF932" s="183"/>
      <c r="CG932" s="183"/>
      <c r="CH932" s="183"/>
      <c r="CI932" s="183"/>
      <c r="CJ932" s="116"/>
      <c r="CK932" s="116">
        <f t="shared" si="2304"/>
        <v>0</v>
      </c>
      <c r="CL932" s="183">
        <v>0</v>
      </c>
      <c r="CM932" s="183"/>
      <c r="CN932" s="183">
        <f t="shared" ref="CN932:CO932" si="2340">CN907+CN914+CN917</f>
        <v>0</v>
      </c>
      <c r="CO932" s="183">
        <f t="shared" si="2340"/>
        <v>69501.2</v>
      </c>
    </row>
    <row r="933" spans="2:93" s="85" customFormat="1" ht="86.25" hidden="1" customHeight="1" x14ac:dyDescent="0.25">
      <c r="B933" s="175"/>
      <c r="C933" s="176"/>
      <c r="D933" s="177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177"/>
      <c r="AV933" s="516"/>
      <c r="AW933" s="68"/>
      <c r="AX933" s="68"/>
      <c r="AY933" s="68"/>
      <c r="AZ933" s="68"/>
      <c r="BA933" s="170">
        <f t="shared" si="2266"/>
        <v>0</v>
      </c>
      <c r="BB933" s="177"/>
      <c r="BC933" s="177"/>
      <c r="BD933" s="177"/>
      <c r="BE933" s="177"/>
      <c r="BF933" s="177"/>
      <c r="BG933" s="177"/>
      <c r="BH933" s="177"/>
      <c r="BI933" s="177"/>
      <c r="BJ933" s="68"/>
      <c r="BK933" s="68"/>
      <c r="BL933" s="68"/>
      <c r="BM933" s="68"/>
      <c r="BN933" s="177"/>
      <c r="BO933" s="177"/>
      <c r="BP933" s="68"/>
      <c r="BQ933" s="68"/>
      <c r="BR933" s="68"/>
      <c r="BS933" s="68"/>
      <c r="BT933" s="177"/>
      <c r="BU933" s="177"/>
      <c r="BV933" s="177"/>
      <c r="BW933" s="68"/>
      <c r="BX933" s="68"/>
      <c r="BY933" s="68"/>
      <c r="BZ933" s="68"/>
      <c r="CA933" s="177"/>
      <c r="CB933" s="177"/>
      <c r="CC933" s="177"/>
      <c r="CD933" s="177"/>
      <c r="CE933" s="170">
        <f t="shared" si="2276"/>
        <v>0</v>
      </c>
      <c r="CF933" s="177"/>
      <c r="CG933" s="177"/>
      <c r="CH933" s="177"/>
      <c r="CI933" s="177"/>
      <c r="CJ933" s="177"/>
      <c r="CK933" s="177"/>
      <c r="CL933" s="68"/>
      <c r="CM933" s="68"/>
      <c r="CN933" s="68"/>
      <c r="CO933" s="68"/>
    </row>
    <row r="934" spans="2:93" s="85" customFormat="1" ht="59.25" hidden="1" customHeight="1" x14ac:dyDescent="0.25">
      <c r="B934" s="849" t="s">
        <v>187</v>
      </c>
      <c r="C934" s="850"/>
      <c r="D934" s="850"/>
      <c r="E934" s="850"/>
      <c r="F934" s="850"/>
      <c r="G934" s="850"/>
      <c r="H934" s="850"/>
      <c r="I934" s="850"/>
      <c r="J934" s="850"/>
      <c r="K934" s="850"/>
      <c r="L934" s="850"/>
      <c r="M934" s="850"/>
      <c r="N934" s="850"/>
      <c r="O934" s="850"/>
      <c r="P934" s="850"/>
      <c r="Q934" s="850"/>
      <c r="R934" s="850"/>
      <c r="S934" s="850"/>
      <c r="T934" s="850"/>
      <c r="U934" s="850"/>
      <c r="V934" s="850"/>
      <c r="W934" s="850"/>
      <c r="X934" s="850"/>
      <c r="Y934" s="850"/>
      <c r="Z934" s="850"/>
      <c r="AA934" s="850"/>
      <c r="AB934" s="850"/>
      <c r="AC934" s="850"/>
      <c r="AD934" s="850"/>
      <c r="AE934" s="850"/>
      <c r="AF934" s="850"/>
      <c r="AG934" s="850"/>
      <c r="AH934" s="850"/>
      <c r="AI934" s="850"/>
      <c r="AJ934" s="850"/>
      <c r="AK934" s="850"/>
      <c r="AL934" s="850"/>
      <c r="AM934" s="850"/>
      <c r="AN934" s="850"/>
      <c r="AO934" s="850"/>
      <c r="AP934" s="850"/>
      <c r="AQ934" s="850"/>
      <c r="AR934" s="850"/>
      <c r="AS934" s="850"/>
      <c r="AT934" s="850"/>
      <c r="AU934" s="850"/>
      <c r="AV934" s="850"/>
      <c r="AW934" s="850"/>
      <c r="AX934" s="850"/>
      <c r="AY934" s="850"/>
      <c r="AZ934" s="850"/>
      <c r="BA934" s="850"/>
      <c r="BB934" s="850"/>
      <c r="BC934" s="850"/>
      <c r="BD934" s="850"/>
      <c r="BE934" s="850"/>
      <c r="BF934" s="850"/>
      <c r="BG934" s="850"/>
      <c r="BH934" s="850"/>
      <c r="BI934" s="850"/>
      <c r="BJ934" s="850"/>
      <c r="BK934" s="850"/>
      <c r="BL934" s="850"/>
      <c r="BM934" s="850"/>
      <c r="BN934" s="850"/>
      <c r="BO934" s="850"/>
      <c r="BP934" s="850"/>
      <c r="BQ934" s="850"/>
      <c r="BR934" s="850"/>
      <c r="BS934" s="850"/>
      <c r="BT934" s="850"/>
      <c r="BU934" s="850"/>
      <c r="BV934" s="850"/>
      <c r="BW934" s="850"/>
      <c r="BX934" s="850"/>
      <c r="BY934" s="850"/>
      <c r="BZ934" s="850"/>
      <c r="CA934" s="850"/>
      <c r="CB934" s="850"/>
      <c r="CC934" s="850"/>
      <c r="CD934" s="850"/>
      <c r="CE934" s="850"/>
      <c r="CF934" s="850"/>
      <c r="CG934" s="850"/>
      <c r="CH934" s="850"/>
      <c r="CI934" s="850"/>
      <c r="CJ934" s="84"/>
      <c r="CK934" s="84"/>
    </row>
    <row r="935" spans="2:93" s="426" customFormat="1" ht="86.25" customHeight="1" x14ac:dyDescent="0.25">
      <c r="B935" s="806" t="s">
        <v>34</v>
      </c>
      <c r="C935" s="807" t="s">
        <v>413</v>
      </c>
      <c r="D935" s="811">
        <f>E935+F935+G935+H935</f>
        <v>48344.334069999997</v>
      </c>
      <c r="E935" s="812"/>
      <c r="F935" s="812"/>
      <c r="G935" s="812"/>
      <c r="H935" s="811">
        <f>H936</f>
        <v>48344.334069999997</v>
      </c>
      <c r="I935" s="811">
        <f>Q935</f>
        <v>88.042169999999999</v>
      </c>
      <c r="J935" s="809">
        <f>I935/D935</f>
        <v>1.8211476420901707E-3</v>
      </c>
      <c r="K935" s="808"/>
      <c r="L935" s="808"/>
      <c r="M935" s="808"/>
      <c r="N935" s="808"/>
      <c r="O935" s="808"/>
      <c r="P935" s="808"/>
      <c r="Q935" s="811">
        <f>Q936</f>
        <v>88.042169999999999</v>
      </c>
      <c r="R935" s="809">
        <f>Q935/H935</f>
        <v>1.8211476420901707E-3</v>
      </c>
      <c r="S935" s="811">
        <f>U935+W935+Y935+AA935</f>
        <v>88.042169999999999</v>
      </c>
      <c r="T935" s="809">
        <f>S935/D935</f>
        <v>1.8211476420901707E-3</v>
      </c>
      <c r="U935" s="808"/>
      <c r="V935" s="808"/>
      <c r="W935" s="808"/>
      <c r="X935" s="808"/>
      <c r="Y935" s="808"/>
      <c r="Z935" s="808"/>
      <c r="AA935" s="811">
        <f>AA936</f>
        <v>88.042169999999999</v>
      </c>
      <c r="AB935" s="809">
        <f>AA935/H935</f>
        <v>1.8211476420901707E-3</v>
      </c>
      <c r="AC935" s="811">
        <f>AE935+AG935+AI935+AK935</f>
        <v>48344.334069999997</v>
      </c>
      <c r="AD935" s="809">
        <f>AC935/D935</f>
        <v>1</v>
      </c>
      <c r="AE935" s="808"/>
      <c r="AF935" s="808"/>
      <c r="AG935" s="808"/>
      <c r="AH935" s="808"/>
      <c r="AI935" s="808"/>
      <c r="AJ935" s="808"/>
      <c r="AK935" s="811">
        <f>AK942</f>
        <v>48344.334069999997</v>
      </c>
      <c r="AL935" s="810">
        <f>AK935/H935</f>
        <v>1</v>
      </c>
      <c r="AM935" s="419"/>
      <c r="AN935" s="419"/>
      <c r="AO935" s="419"/>
      <c r="AP935" s="419"/>
      <c r="AQ935" s="419"/>
      <c r="AR935" s="419"/>
      <c r="AS935" s="419"/>
      <c r="AT935" s="419"/>
      <c r="AU935" s="419">
        <f>AU942</f>
        <v>13061.332179999998</v>
      </c>
      <c r="AV935" s="419">
        <f>AW935+AX935+AY935+AZ935</f>
        <v>61405.666249999995</v>
      </c>
      <c r="AW935" s="419"/>
      <c r="AX935" s="419"/>
      <c r="AY935" s="419"/>
      <c r="AZ935" s="419">
        <f>AZ942</f>
        <v>61405.666249999995</v>
      </c>
      <c r="BA935" s="419">
        <f>BD935</f>
        <v>0</v>
      </c>
      <c r="BB935" s="419"/>
      <c r="BC935" s="419"/>
      <c r="BD935" s="419">
        <f>BD944</f>
        <v>0</v>
      </c>
      <c r="BE935" s="419">
        <f>BH935</f>
        <v>48344.334069999997</v>
      </c>
      <c r="BF935" s="419"/>
      <c r="BG935" s="419"/>
      <c r="BH935" s="419">
        <f>BH944</f>
        <v>48344.334069999997</v>
      </c>
      <c r="BI935" s="419">
        <f>BJ935+BK935+BL935+BM935</f>
        <v>16888.287369999998</v>
      </c>
      <c r="BJ935" s="419"/>
      <c r="BK935" s="419"/>
      <c r="BL935" s="419"/>
      <c r="BM935" s="419">
        <f>BM936</f>
        <v>16888.287369999998</v>
      </c>
      <c r="BN935" s="419">
        <f>BQ935</f>
        <v>0</v>
      </c>
      <c r="BO935" s="419">
        <f>BP935+BQ935+BR935+BS935</f>
        <v>16888.287369999998</v>
      </c>
      <c r="BP935" s="419"/>
      <c r="BQ935" s="419"/>
      <c r="BR935" s="419"/>
      <c r="BS935" s="419">
        <f>BS936</f>
        <v>16888.287369999998</v>
      </c>
      <c r="BT935" s="419"/>
      <c r="BU935" s="419">
        <f>BU937</f>
        <v>16888.287369999998</v>
      </c>
      <c r="BV935" s="419">
        <f>BW935+BX935+BY935+BZ935</f>
        <v>0</v>
      </c>
      <c r="BW935" s="419"/>
      <c r="BX935" s="419"/>
      <c r="BY935" s="419"/>
      <c r="BZ935" s="419">
        <f>BZ936</f>
        <v>0</v>
      </c>
      <c r="CA935" s="419">
        <f>CD935</f>
        <v>0</v>
      </c>
      <c r="CB935" s="419"/>
      <c r="CC935" s="419"/>
      <c r="CD935" s="419">
        <f>CD937</f>
        <v>0</v>
      </c>
      <c r="CE935" s="419">
        <f>CI935</f>
        <v>0</v>
      </c>
      <c r="CF935" s="419"/>
      <c r="CG935" s="419"/>
      <c r="CH935" s="419"/>
      <c r="CI935" s="419">
        <f>CI937</f>
        <v>0</v>
      </c>
      <c r="CJ935" s="419"/>
      <c r="CK935" s="419">
        <f>CL935+CM935+CN935+CO935</f>
        <v>0</v>
      </c>
      <c r="CL935" s="425"/>
      <c r="CM935" s="425"/>
      <c r="CN935" s="425"/>
      <c r="CO935" s="419">
        <f>CO936</f>
        <v>0</v>
      </c>
    </row>
    <row r="936" spans="2:93" s="450" customFormat="1" ht="86.25" hidden="1" customHeight="1" x14ac:dyDescent="0.25">
      <c r="B936" s="451" t="s">
        <v>34</v>
      </c>
      <c r="C936" s="452" t="s">
        <v>356</v>
      </c>
      <c r="D936" s="416">
        <f>E936+F936+G936+H936</f>
        <v>48344.334069999997</v>
      </c>
      <c r="E936" s="813"/>
      <c r="F936" s="813"/>
      <c r="G936" s="813"/>
      <c r="H936" s="416">
        <f>H937</f>
        <v>48344.334069999997</v>
      </c>
      <c r="I936" s="416"/>
      <c r="J936" s="574">
        <f t="shared" ref="J936:J943" si="2341">I936/D936</f>
        <v>0</v>
      </c>
      <c r="K936" s="417"/>
      <c r="L936" s="417"/>
      <c r="M936" s="417"/>
      <c r="N936" s="417"/>
      <c r="O936" s="417"/>
      <c r="P936" s="417"/>
      <c r="Q936" s="416">
        <f>Q937</f>
        <v>88.042169999999999</v>
      </c>
      <c r="R936" s="575"/>
      <c r="S936" s="416">
        <f t="shared" ref="S936:S949" si="2342">U936+W936+Y936+AA936</f>
        <v>88.042169999999999</v>
      </c>
      <c r="T936" s="601">
        <f t="shared" ref="T936:T949" si="2343">S936/D936</f>
        <v>1.8211476420901707E-3</v>
      </c>
      <c r="U936" s="417"/>
      <c r="V936" s="417"/>
      <c r="W936" s="417"/>
      <c r="X936" s="417"/>
      <c r="Y936" s="417"/>
      <c r="Z936" s="417"/>
      <c r="AA936" s="416">
        <f>AA937</f>
        <v>88.042169999999999</v>
      </c>
      <c r="AB936" s="575">
        <f t="shared" ref="AB936:AB945" si="2344">AA936/H936</f>
        <v>1.8211476420901707E-3</v>
      </c>
      <c r="AC936" s="416">
        <f t="shared" ref="AC936:AC943" si="2345">AE936+AG936+AI936+AK936</f>
        <v>0</v>
      </c>
      <c r="AD936" s="601">
        <f t="shared" ref="AD936:AD945" si="2346">AC936/D936</f>
        <v>0</v>
      </c>
      <c r="AE936" s="417"/>
      <c r="AF936" s="417"/>
      <c r="AG936" s="417"/>
      <c r="AH936" s="417"/>
      <c r="AI936" s="417"/>
      <c r="AJ936" s="417"/>
      <c r="AK936" s="416"/>
      <c r="AL936" s="580">
        <f t="shared" ref="AL936:AL945" si="2347">AK936/H936</f>
        <v>0</v>
      </c>
      <c r="AM936" s="417"/>
      <c r="AN936" s="417"/>
      <c r="AO936" s="417"/>
      <c r="AP936" s="417"/>
      <c r="AQ936" s="417"/>
      <c r="AR936" s="417"/>
      <c r="AS936" s="417"/>
      <c r="AT936" s="417"/>
      <c r="AU936" s="417"/>
      <c r="AV936" s="564">
        <f>AW936+AX936+AY936+AZ936</f>
        <v>48344.334069999997</v>
      </c>
      <c r="AW936" s="454"/>
      <c r="AX936" s="454"/>
      <c r="AY936" s="454"/>
      <c r="AZ936" s="417">
        <f>AZ937</f>
        <v>48344.334069999997</v>
      </c>
      <c r="BA936" s="417"/>
      <c r="BB936" s="417"/>
      <c r="BC936" s="417"/>
      <c r="BD936" s="417"/>
      <c r="BE936" s="417"/>
      <c r="BF936" s="417"/>
      <c r="BG936" s="417"/>
      <c r="BH936" s="417"/>
      <c r="BI936" s="499">
        <f>BJ936+BK936+BL936+BM936</f>
        <v>16888.287369999998</v>
      </c>
      <c r="BJ936" s="454"/>
      <c r="BK936" s="454"/>
      <c r="BL936" s="454"/>
      <c r="BM936" s="417">
        <f>BM937</f>
        <v>16888.287369999998</v>
      </c>
      <c r="BN936" s="417"/>
      <c r="BO936" s="542">
        <f>BP936+BQ936+BR936+BS936</f>
        <v>16888.287369999998</v>
      </c>
      <c r="BP936" s="454"/>
      <c r="BQ936" s="454"/>
      <c r="BR936" s="454"/>
      <c r="BS936" s="417">
        <f>BS937</f>
        <v>16888.287369999998</v>
      </c>
      <c r="BT936" s="412"/>
      <c r="BU936" s="469"/>
      <c r="BV936" s="499">
        <f>BW936+BX936+BY936+BZ936</f>
        <v>0</v>
      </c>
      <c r="BW936" s="454"/>
      <c r="BX936" s="454"/>
      <c r="BY936" s="454"/>
      <c r="BZ936" s="417">
        <f>BZ937</f>
        <v>0</v>
      </c>
      <c r="CA936" s="417"/>
      <c r="CB936" s="417"/>
      <c r="CC936" s="417"/>
      <c r="CD936" s="417"/>
      <c r="CE936" s="417"/>
      <c r="CF936" s="453"/>
      <c r="CG936" s="453"/>
      <c r="CH936" s="453"/>
      <c r="CI936" s="455"/>
      <c r="CJ936" s="417"/>
      <c r="CK936" s="499">
        <f>CL936+CM936+CN936+CO936</f>
        <v>0</v>
      </c>
      <c r="CL936" s="454"/>
      <c r="CM936" s="454"/>
      <c r="CN936" s="454"/>
      <c r="CO936" s="417">
        <f>CO937</f>
        <v>0</v>
      </c>
    </row>
    <row r="937" spans="2:93" s="337" customFormat="1" ht="86.25" hidden="1" customHeight="1" x14ac:dyDescent="0.25">
      <c r="B937" s="175"/>
      <c r="C937" s="127" t="s">
        <v>31</v>
      </c>
      <c r="D937" s="123">
        <f>H937</f>
        <v>48344.334069999997</v>
      </c>
      <c r="E937" s="123"/>
      <c r="F937" s="123"/>
      <c r="G937" s="123"/>
      <c r="H937" s="123">
        <f>H945</f>
        <v>48344.334069999997</v>
      </c>
      <c r="I937" s="123"/>
      <c r="J937" s="574">
        <f t="shared" si="2341"/>
        <v>0</v>
      </c>
      <c r="K937" s="120"/>
      <c r="L937" s="120"/>
      <c r="M937" s="120"/>
      <c r="N937" s="120"/>
      <c r="O937" s="120"/>
      <c r="P937" s="120"/>
      <c r="Q937" s="123">
        <f>Q945</f>
        <v>88.042169999999999</v>
      </c>
      <c r="R937" s="597"/>
      <c r="S937" s="123">
        <f t="shared" si="2342"/>
        <v>88.042169999999999</v>
      </c>
      <c r="T937" s="601">
        <f t="shared" si="2343"/>
        <v>1.8211476420901707E-3</v>
      </c>
      <c r="U937" s="120"/>
      <c r="V937" s="120"/>
      <c r="W937" s="120"/>
      <c r="X937" s="120"/>
      <c r="Y937" s="120"/>
      <c r="Z937" s="120"/>
      <c r="AA937" s="123">
        <f>AA945</f>
        <v>88.042169999999999</v>
      </c>
      <c r="AB937" s="597">
        <f t="shared" si="2344"/>
        <v>1.8211476420901707E-3</v>
      </c>
      <c r="AC937" s="123">
        <f t="shared" si="2345"/>
        <v>0</v>
      </c>
      <c r="AD937" s="601">
        <f t="shared" si="2346"/>
        <v>0</v>
      </c>
      <c r="AE937" s="120"/>
      <c r="AF937" s="120"/>
      <c r="AG937" s="120"/>
      <c r="AH937" s="120"/>
      <c r="AI937" s="120"/>
      <c r="AJ937" s="120"/>
      <c r="AK937" s="123"/>
      <c r="AL937" s="580">
        <f t="shared" si="2347"/>
        <v>0</v>
      </c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>
        <f>AZ937</f>
        <v>48344.334069999997</v>
      </c>
      <c r="AW937" s="120"/>
      <c r="AX937" s="120"/>
      <c r="AY937" s="120"/>
      <c r="AZ937" s="120">
        <f>AZ945</f>
        <v>48344.334069999997</v>
      </c>
      <c r="BA937" s="120">
        <f>BD937</f>
        <v>0</v>
      </c>
      <c r="BB937" s="120"/>
      <c r="BC937" s="120"/>
      <c r="BD937" s="120">
        <f>BD945</f>
        <v>0</v>
      </c>
      <c r="BE937" s="120">
        <f>BH937</f>
        <v>48344.334069999997</v>
      </c>
      <c r="BF937" s="120"/>
      <c r="BG937" s="120"/>
      <c r="BH937" s="120">
        <f>BH945</f>
        <v>48344.334069999997</v>
      </c>
      <c r="BI937" s="120">
        <f>BM937</f>
        <v>16888.287369999998</v>
      </c>
      <c r="BJ937" s="68"/>
      <c r="BK937" s="68"/>
      <c r="BL937" s="68"/>
      <c r="BM937" s="120">
        <f>BM944</f>
        <v>16888.287369999998</v>
      </c>
      <c r="BN937" s="120">
        <f>BQ937</f>
        <v>0</v>
      </c>
      <c r="BO937" s="120">
        <f>BS937</f>
        <v>16888.287369999998</v>
      </c>
      <c r="BP937" s="68"/>
      <c r="BQ937" s="68"/>
      <c r="BR937" s="68"/>
      <c r="BS937" s="120">
        <f>BS944</f>
        <v>16888.287369999998</v>
      </c>
      <c r="BT937" s="68"/>
      <c r="BU937" s="120">
        <f>BU944</f>
        <v>16888.287369999998</v>
      </c>
      <c r="BV937" s="120">
        <f>BZ937</f>
        <v>0</v>
      </c>
      <c r="BW937" s="68"/>
      <c r="BX937" s="68"/>
      <c r="BY937" s="68"/>
      <c r="BZ937" s="120">
        <f>BZ944</f>
        <v>0</v>
      </c>
      <c r="CA937" s="120">
        <f>CD937</f>
        <v>0</v>
      </c>
      <c r="CB937" s="177"/>
      <c r="CC937" s="177"/>
      <c r="CD937" s="120">
        <f>CD944</f>
        <v>0</v>
      </c>
      <c r="CE937" s="120">
        <f>CI937</f>
        <v>0</v>
      </c>
      <c r="CF937" s="177"/>
      <c r="CG937" s="177"/>
      <c r="CH937" s="177"/>
      <c r="CI937" s="120">
        <f>CI944</f>
        <v>0</v>
      </c>
      <c r="CJ937" s="120"/>
      <c r="CK937" s="120">
        <f>CO937</f>
        <v>0</v>
      </c>
      <c r="CL937" s="68"/>
      <c r="CM937" s="68"/>
      <c r="CN937" s="68"/>
      <c r="CO937" s="120">
        <f>CO944</f>
        <v>0</v>
      </c>
    </row>
    <row r="938" spans="2:93" s="85" customFormat="1" ht="127.5" hidden="1" customHeight="1" x14ac:dyDescent="0.25">
      <c r="B938" s="175" t="s">
        <v>34</v>
      </c>
      <c r="C938" s="173" t="s">
        <v>306</v>
      </c>
      <c r="D938" s="253"/>
      <c r="E938" s="253"/>
      <c r="F938" s="253"/>
      <c r="G938" s="253"/>
      <c r="H938" s="253"/>
      <c r="I938" s="253"/>
      <c r="J938" s="574" t="e">
        <f t="shared" si="2341"/>
        <v>#DIV/0!</v>
      </c>
      <c r="K938" s="68"/>
      <c r="L938" s="68"/>
      <c r="M938" s="68"/>
      <c r="N938" s="68"/>
      <c r="O938" s="68"/>
      <c r="P938" s="68"/>
      <c r="Q938" s="253"/>
      <c r="R938" s="604"/>
      <c r="S938" s="253">
        <f t="shared" si="2342"/>
        <v>0</v>
      </c>
      <c r="T938" s="601" t="e">
        <f t="shared" si="2343"/>
        <v>#DIV/0!</v>
      </c>
      <c r="U938" s="68"/>
      <c r="V938" s="68"/>
      <c r="W938" s="68"/>
      <c r="X938" s="68"/>
      <c r="Y938" s="68"/>
      <c r="Z938" s="68"/>
      <c r="AA938" s="253"/>
      <c r="AB938" s="604" t="e">
        <f t="shared" si="2344"/>
        <v>#DIV/0!</v>
      </c>
      <c r="AC938" s="253">
        <f t="shared" si="2345"/>
        <v>0</v>
      </c>
      <c r="AD938" s="601" t="e">
        <f t="shared" si="2346"/>
        <v>#DIV/0!</v>
      </c>
      <c r="AE938" s="68"/>
      <c r="AF938" s="68"/>
      <c r="AG938" s="68"/>
      <c r="AH938" s="68"/>
      <c r="AI938" s="68"/>
      <c r="AJ938" s="68"/>
      <c r="AK938" s="253"/>
      <c r="AL938" s="580" t="e">
        <f t="shared" si="2347"/>
        <v>#DIV/0!</v>
      </c>
      <c r="AM938" s="68"/>
      <c r="AN938" s="68"/>
      <c r="AO938" s="68"/>
      <c r="AP938" s="68"/>
      <c r="AQ938" s="68"/>
      <c r="AR938" s="68"/>
      <c r="AS938" s="68"/>
      <c r="AT938" s="68"/>
      <c r="AU938" s="68"/>
      <c r="AV938" s="43"/>
      <c r="AW938" s="68"/>
      <c r="AX938" s="68"/>
      <c r="AY938" s="68"/>
      <c r="AZ938" s="68"/>
      <c r="BA938" s="170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177"/>
      <c r="CB938" s="177"/>
      <c r="CC938" s="177"/>
      <c r="CD938" s="177"/>
      <c r="CE938" s="170"/>
      <c r="CF938" s="177"/>
      <c r="CG938" s="177"/>
      <c r="CH938" s="177"/>
      <c r="CI938" s="177"/>
      <c r="CJ938" s="68"/>
      <c r="CK938" s="68"/>
      <c r="CL938" s="68"/>
      <c r="CM938" s="68"/>
      <c r="CN938" s="68"/>
      <c r="CO938" s="68"/>
    </row>
    <row r="939" spans="2:93" s="85" customFormat="1" ht="55.5" hidden="1" customHeight="1" x14ac:dyDescent="0.25">
      <c r="B939" s="175"/>
      <c r="C939" s="127" t="s">
        <v>31</v>
      </c>
      <c r="D939" s="253"/>
      <c r="E939" s="253"/>
      <c r="F939" s="253"/>
      <c r="G939" s="253"/>
      <c r="H939" s="253"/>
      <c r="I939" s="253"/>
      <c r="J939" s="574" t="e">
        <f t="shared" si="2341"/>
        <v>#DIV/0!</v>
      </c>
      <c r="K939" s="68"/>
      <c r="L939" s="68"/>
      <c r="M939" s="68"/>
      <c r="N939" s="68"/>
      <c r="O939" s="68"/>
      <c r="P939" s="68"/>
      <c r="Q939" s="253"/>
      <c r="R939" s="604"/>
      <c r="S939" s="253">
        <f t="shared" si="2342"/>
        <v>0</v>
      </c>
      <c r="T939" s="601" t="e">
        <f t="shared" si="2343"/>
        <v>#DIV/0!</v>
      </c>
      <c r="U939" s="68"/>
      <c r="V939" s="68"/>
      <c r="W939" s="68"/>
      <c r="X939" s="68"/>
      <c r="Y939" s="68"/>
      <c r="Z939" s="68"/>
      <c r="AA939" s="253"/>
      <c r="AB939" s="604" t="e">
        <f t="shared" si="2344"/>
        <v>#DIV/0!</v>
      </c>
      <c r="AC939" s="253">
        <f t="shared" si="2345"/>
        <v>0</v>
      </c>
      <c r="AD939" s="601" t="e">
        <f t="shared" si="2346"/>
        <v>#DIV/0!</v>
      </c>
      <c r="AE939" s="68"/>
      <c r="AF939" s="68"/>
      <c r="AG939" s="68"/>
      <c r="AH939" s="68"/>
      <c r="AI939" s="68"/>
      <c r="AJ939" s="68"/>
      <c r="AK939" s="253"/>
      <c r="AL939" s="580" t="e">
        <f t="shared" si="2347"/>
        <v>#DIV/0!</v>
      </c>
      <c r="AM939" s="68"/>
      <c r="AN939" s="68"/>
      <c r="AO939" s="68"/>
      <c r="AP939" s="68"/>
      <c r="AQ939" s="68"/>
      <c r="AR939" s="68"/>
      <c r="AS939" s="68"/>
      <c r="AT939" s="68"/>
      <c r="AU939" s="68"/>
      <c r="AV939" s="43"/>
      <c r="AW939" s="68"/>
      <c r="AX939" s="68"/>
      <c r="AY939" s="68"/>
      <c r="AZ939" s="68"/>
      <c r="BA939" s="170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177"/>
      <c r="CB939" s="177"/>
      <c r="CC939" s="177"/>
      <c r="CD939" s="177"/>
      <c r="CE939" s="170"/>
      <c r="CF939" s="177"/>
      <c r="CG939" s="177"/>
      <c r="CH939" s="177"/>
      <c r="CI939" s="177"/>
      <c r="CJ939" s="68"/>
      <c r="CK939" s="68"/>
      <c r="CL939" s="68"/>
      <c r="CM939" s="68"/>
      <c r="CN939" s="68"/>
      <c r="CO939" s="68"/>
    </row>
    <row r="940" spans="2:93" s="85" customFormat="1" ht="195.75" hidden="1" customHeight="1" x14ac:dyDescent="0.25">
      <c r="B940" s="175" t="s">
        <v>62</v>
      </c>
      <c r="C940" s="173" t="s">
        <v>208</v>
      </c>
      <c r="D940" s="253"/>
      <c r="E940" s="253"/>
      <c r="F940" s="253"/>
      <c r="G940" s="253"/>
      <c r="H940" s="253"/>
      <c r="I940" s="253"/>
      <c r="J940" s="574" t="e">
        <f t="shared" si="2341"/>
        <v>#DIV/0!</v>
      </c>
      <c r="K940" s="68"/>
      <c r="L940" s="68"/>
      <c r="M940" s="68"/>
      <c r="N940" s="68"/>
      <c r="O940" s="68"/>
      <c r="P940" s="68"/>
      <c r="Q940" s="253"/>
      <c r="R940" s="604"/>
      <c r="S940" s="253">
        <f t="shared" si="2342"/>
        <v>0</v>
      </c>
      <c r="T940" s="601" t="e">
        <f t="shared" si="2343"/>
        <v>#DIV/0!</v>
      </c>
      <c r="U940" s="68"/>
      <c r="V940" s="68"/>
      <c r="W940" s="68"/>
      <c r="X940" s="68"/>
      <c r="Y940" s="68"/>
      <c r="Z940" s="68"/>
      <c r="AA940" s="253"/>
      <c r="AB940" s="604" t="e">
        <f t="shared" si="2344"/>
        <v>#DIV/0!</v>
      </c>
      <c r="AC940" s="253">
        <f t="shared" si="2345"/>
        <v>0</v>
      </c>
      <c r="AD940" s="601" t="e">
        <f t="shared" si="2346"/>
        <v>#DIV/0!</v>
      </c>
      <c r="AE940" s="68"/>
      <c r="AF940" s="68"/>
      <c r="AG940" s="68"/>
      <c r="AH940" s="68"/>
      <c r="AI940" s="68"/>
      <c r="AJ940" s="68"/>
      <c r="AK940" s="253"/>
      <c r="AL940" s="580" t="e">
        <f t="shared" si="2347"/>
        <v>#DIV/0!</v>
      </c>
      <c r="AM940" s="68"/>
      <c r="AN940" s="68"/>
      <c r="AO940" s="68"/>
      <c r="AP940" s="68"/>
      <c r="AQ940" s="68"/>
      <c r="AR940" s="68"/>
      <c r="AS940" s="68"/>
      <c r="AT940" s="68"/>
      <c r="AU940" s="68"/>
      <c r="AV940" s="43"/>
      <c r="AW940" s="68"/>
      <c r="AX940" s="68"/>
      <c r="AY940" s="68"/>
      <c r="AZ940" s="68"/>
      <c r="BA940" s="170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177"/>
      <c r="CB940" s="177"/>
      <c r="CC940" s="177"/>
      <c r="CD940" s="177"/>
      <c r="CE940" s="170"/>
      <c r="CF940" s="177"/>
      <c r="CG940" s="177"/>
      <c r="CH940" s="177"/>
      <c r="CI940" s="177"/>
      <c r="CJ940" s="68"/>
      <c r="CK940" s="68"/>
      <c r="CL940" s="68"/>
      <c r="CM940" s="68"/>
      <c r="CN940" s="68"/>
      <c r="CO940" s="68"/>
    </row>
    <row r="941" spans="2:93" s="85" customFormat="1" ht="55.5" hidden="1" customHeight="1" x14ac:dyDescent="0.25">
      <c r="B941" s="175"/>
      <c r="C941" s="127" t="s">
        <v>31</v>
      </c>
      <c r="D941" s="253"/>
      <c r="E941" s="253"/>
      <c r="F941" s="253"/>
      <c r="G941" s="253"/>
      <c r="H941" s="253"/>
      <c r="I941" s="253"/>
      <c r="J941" s="574" t="e">
        <f t="shared" si="2341"/>
        <v>#DIV/0!</v>
      </c>
      <c r="K941" s="68"/>
      <c r="L941" s="68"/>
      <c r="M941" s="68"/>
      <c r="N941" s="68"/>
      <c r="O941" s="68"/>
      <c r="P941" s="68"/>
      <c r="Q941" s="253"/>
      <c r="R941" s="604"/>
      <c r="S941" s="253">
        <f t="shared" si="2342"/>
        <v>0</v>
      </c>
      <c r="T941" s="601" t="e">
        <f t="shared" si="2343"/>
        <v>#DIV/0!</v>
      </c>
      <c r="U941" s="68"/>
      <c r="V941" s="68"/>
      <c r="W941" s="68"/>
      <c r="X941" s="68"/>
      <c r="Y941" s="68"/>
      <c r="Z941" s="68"/>
      <c r="AA941" s="253"/>
      <c r="AB941" s="604" t="e">
        <f t="shared" si="2344"/>
        <v>#DIV/0!</v>
      </c>
      <c r="AC941" s="253">
        <f t="shared" si="2345"/>
        <v>0</v>
      </c>
      <c r="AD941" s="601" t="e">
        <f t="shared" si="2346"/>
        <v>#DIV/0!</v>
      </c>
      <c r="AE941" s="68"/>
      <c r="AF941" s="68"/>
      <c r="AG941" s="68"/>
      <c r="AH941" s="68"/>
      <c r="AI941" s="68"/>
      <c r="AJ941" s="68"/>
      <c r="AK941" s="253"/>
      <c r="AL941" s="580" t="e">
        <f t="shared" si="2347"/>
        <v>#DIV/0!</v>
      </c>
      <c r="AM941" s="68"/>
      <c r="AN941" s="68"/>
      <c r="AO941" s="68"/>
      <c r="AP941" s="68"/>
      <c r="AQ941" s="68"/>
      <c r="AR941" s="68"/>
      <c r="AS941" s="68"/>
      <c r="AT941" s="68"/>
      <c r="AU941" s="68"/>
      <c r="AV941" s="43"/>
      <c r="AW941" s="68"/>
      <c r="AX941" s="68"/>
      <c r="AY941" s="68"/>
      <c r="AZ941" s="68"/>
      <c r="BA941" s="170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177"/>
      <c r="CB941" s="177"/>
      <c r="CC941" s="177"/>
      <c r="CD941" s="177"/>
      <c r="CE941" s="170"/>
      <c r="CF941" s="177"/>
      <c r="CG941" s="177"/>
      <c r="CH941" s="177"/>
      <c r="CI941" s="177"/>
      <c r="CJ941" s="68"/>
      <c r="CK941" s="68"/>
      <c r="CL941" s="68"/>
      <c r="CM941" s="68"/>
      <c r="CN941" s="68"/>
      <c r="CO941" s="68"/>
    </row>
    <row r="942" spans="2:93" s="450" customFormat="1" ht="86.25" customHeight="1" x14ac:dyDescent="0.25">
      <c r="B942" s="451" t="s">
        <v>34</v>
      </c>
      <c r="C942" s="452" t="s">
        <v>209</v>
      </c>
      <c r="D942" s="416">
        <f t="shared" ref="D942:D947" si="2348">H942</f>
        <v>48344.334069999997</v>
      </c>
      <c r="E942" s="813"/>
      <c r="F942" s="813"/>
      <c r="G942" s="813"/>
      <c r="H942" s="416">
        <f>H943</f>
        <v>48344.334069999997</v>
      </c>
      <c r="I942" s="416">
        <f>Q942</f>
        <v>88.042169999999999</v>
      </c>
      <c r="J942" s="598">
        <f t="shared" si="2341"/>
        <v>1.8211476420901707E-3</v>
      </c>
      <c r="K942" s="417"/>
      <c r="L942" s="417"/>
      <c r="M942" s="417"/>
      <c r="N942" s="417"/>
      <c r="O942" s="417"/>
      <c r="P942" s="417"/>
      <c r="Q942" s="416">
        <f>Q943</f>
        <v>88.042169999999999</v>
      </c>
      <c r="R942" s="575">
        <f>Q942/H942</f>
        <v>1.8211476420901707E-3</v>
      </c>
      <c r="S942" s="416">
        <f t="shared" si="2342"/>
        <v>88.042169999999999</v>
      </c>
      <c r="T942" s="598">
        <f t="shared" si="2343"/>
        <v>1.8211476420901707E-3</v>
      </c>
      <c r="U942" s="417"/>
      <c r="V942" s="417"/>
      <c r="W942" s="417"/>
      <c r="X942" s="417"/>
      <c r="Y942" s="417"/>
      <c r="Z942" s="417"/>
      <c r="AA942" s="416">
        <f>AA943</f>
        <v>88.042169999999999</v>
      </c>
      <c r="AB942" s="575">
        <f t="shared" si="2344"/>
        <v>1.8211476420901707E-3</v>
      </c>
      <c r="AC942" s="416">
        <f t="shared" si="2345"/>
        <v>48344.334069999997</v>
      </c>
      <c r="AD942" s="575">
        <f t="shared" si="2346"/>
        <v>1</v>
      </c>
      <c r="AE942" s="417"/>
      <c r="AF942" s="417"/>
      <c r="AG942" s="417"/>
      <c r="AH942" s="417"/>
      <c r="AI942" s="417"/>
      <c r="AJ942" s="417"/>
      <c r="AK942" s="416">
        <f>AK943</f>
        <v>48344.334069999997</v>
      </c>
      <c r="AL942" s="580">
        <f t="shared" si="2347"/>
        <v>1</v>
      </c>
      <c r="AM942" s="417"/>
      <c r="AN942" s="417"/>
      <c r="AO942" s="417"/>
      <c r="AP942" s="417"/>
      <c r="AQ942" s="417"/>
      <c r="AR942" s="417"/>
      <c r="AS942" s="417"/>
      <c r="AT942" s="417"/>
      <c r="AU942" s="417">
        <f>AV942-H942</f>
        <v>13061.332179999998</v>
      </c>
      <c r="AV942" s="417">
        <f>AZ942</f>
        <v>61405.666249999995</v>
      </c>
      <c r="AW942" s="417"/>
      <c r="AX942" s="417"/>
      <c r="AY942" s="417"/>
      <c r="AZ942" s="417">
        <f>AZ943</f>
        <v>61405.666249999995</v>
      </c>
      <c r="BA942" s="417"/>
      <c r="BB942" s="417"/>
      <c r="BC942" s="417"/>
      <c r="BD942" s="417"/>
      <c r="BE942" s="417"/>
      <c r="BF942" s="417"/>
      <c r="BG942" s="417"/>
      <c r="BH942" s="417"/>
      <c r="BI942" s="417">
        <f>BM942</f>
        <v>16888.287369999998</v>
      </c>
      <c r="BJ942" s="417"/>
      <c r="BK942" s="417"/>
      <c r="BL942" s="417"/>
      <c r="BM942" s="417">
        <f>BM943</f>
        <v>16888.287369999998</v>
      </c>
      <c r="BN942" s="417"/>
      <c r="BO942" s="417">
        <f>BS942</f>
        <v>16888.287369999998</v>
      </c>
      <c r="BP942" s="417"/>
      <c r="BQ942" s="417"/>
      <c r="BR942" s="417"/>
      <c r="BS942" s="417">
        <f>BS943</f>
        <v>16888.287369999998</v>
      </c>
      <c r="BT942" s="417"/>
      <c r="BU942" s="417"/>
      <c r="BV942" s="417"/>
      <c r="BW942" s="417"/>
      <c r="BX942" s="417"/>
      <c r="BY942" s="417"/>
      <c r="BZ942" s="417"/>
      <c r="CA942" s="417"/>
      <c r="CB942" s="417"/>
      <c r="CC942" s="417"/>
      <c r="CD942" s="417"/>
      <c r="CE942" s="417"/>
      <c r="CF942" s="417"/>
      <c r="CG942" s="417"/>
      <c r="CH942" s="417"/>
      <c r="CI942" s="417"/>
      <c r="CJ942" s="417"/>
      <c r="CK942" s="417"/>
      <c r="CL942" s="454"/>
      <c r="CM942" s="454"/>
      <c r="CN942" s="454"/>
      <c r="CO942" s="417"/>
    </row>
    <row r="943" spans="2:93" s="337" customFormat="1" ht="63" customHeight="1" x14ac:dyDescent="0.25">
      <c r="B943" s="175"/>
      <c r="C943" s="127" t="s">
        <v>31</v>
      </c>
      <c r="D943" s="123">
        <f t="shared" si="2348"/>
        <v>48344.334069999997</v>
      </c>
      <c r="E943" s="123"/>
      <c r="F943" s="123"/>
      <c r="G943" s="123"/>
      <c r="H943" s="123">
        <f>H945</f>
        <v>48344.334069999997</v>
      </c>
      <c r="I943" s="123">
        <f>Q943</f>
        <v>88.042169999999999</v>
      </c>
      <c r="J943" s="574">
        <f t="shared" si="2341"/>
        <v>1.8211476420901707E-3</v>
      </c>
      <c r="K943" s="120"/>
      <c r="L943" s="120"/>
      <c r="M943" s="120"/>
      <c r="N943" s="120"/>
      <c r="O943" s="120"/>
      <c r="P943" s="120"/>
      <c r="Q943" s="123">
        <f>Q945</f>
        <v>88.042169999999999</v>
      </c>
      <c r="R943" s="597">
        <f>Q943/H943</f>
        <v>1.8211476420901707E-3</v>
      </c>
      <c r="S943" s="123">
        <f t="shared" si="2342"/>
        <v>88.042169999999999</v>
      </c>
      <c r="T943" s="574">
        <f t="shared" si="2343"/>
        <v>1.8211476420901707E-3</v>
      </c>
      <c r="U943" s="120"/>
      <c r="V943" s="120"/>
      <c r="W943" s="120"/>
      <c r="X943" s="120"/>
      <c r="Y943" s="120"/>
      <c r="Z943" s="120"/>
      <c r="AA943" s="123">
        <f>AA945</f>
        <v>88.042169999999999</v>
      </c>
      <c r="AB943" s="597">
        <f t="shared" si="2344"/>
        <v>1.8211476420901707E-3</v>
      </c>
      <c r="AC943" s="123">
        <f t="shared" si="2345"/>
        <v>48344.334069999997</v>
      </c>
      <c r="AD943" s="580">
        <f t="shared" si="2346"/>
        <v>1</v>
      </c>
      <c r="AE943" s="120"/>
      <c r="AF943" s="120"/>
      <c r="AG943" s="120"/>
      <c r="AH943" s="120"/>
      <c r="AI943" s="120"/>
      <c r="AJ943" s="120"/>
      <c r="AK943" s="123">
        <f>D943</f>
        <v>48344.334069999997</v>
      </c>
      <c r="AL943" s="580">
        <f t="shared" si="2347"/>
        <v>1</v>
      </c>
      <c r="AM943" s="120"/>
      <c r="AN943" s="120"/>
      <c r="AO943" s="120"/>
      <c r="AP943" s="120"/>
      <c r="AQ943" s="120"/>
      <c r="AR943" s="120"/>
      <c r="AS943" s="120"/>
      <c r="AT943" s="120"/>
      <c r="AU943" s="120">
        <f>AV943-H943</f>
        <v>13061.332179999998</v>
      </c>
      <c r="AV943" s="120">
        <f>AZ943</f>
        <v>61405.666249999995</v>
      </c>
      <c r="AW943" s="120"/>
      <c r="AX943" s="120"/>
      <c r="AY943" s="120"/>
      <c r="AZ943" s="120">
        <f>AZ945+AZ947</f>
        <v>61405.666249999995</v>
      </c>
      <c r="BA943" s="120">
        <f>BD943</f>
        <v>0</v>
      </c>
      <c r="BB943" s="120"/>
      <c r="BC943" s="120"/>
      <c r="BD943" s="120">
        <f>BD953</f>
        <v>0</v>
      </c>
      <c r="BE943" s="120">
        <f>BH943</f>
        <v>0</v>
      </c>
      <c r="BF943" s="120"/>
      <c r="BG943" s="120"/>
      <c r="BH943" s="120">
        <f>BH953</f>
        <v>0</v>
      </c>
      <c r="BI943" s="120">
        <f>BM943</f>
        <v>16888.287369999998</v>
      </c>
      <c r="BJ943" s="120"/>
      <c r="BK943" s="120"/>
      <c r="BL943" s="120"/>
      <c r="BM943" s="120">
        <f>BM945</f>
        <v>16888.287369999998</v>
      </c>
      <c r="BN943" s="120">
        <f>BQ943</f>
        <v>0</v>
      </c>
      <c r="BO943" s="120">
        <f>BS943</f>
        <v>16888.287369999998</v>
      </c>
      <c r="BP943" s="120"/>
      <c r="BQ943" s="120"/>
      <c r="BR943" s="120"/>
      <c r="BS943" s="120">
        <f>BS945</f>
        <v>16888.287369999998</v>
      </c>
      <c r="BT943" s="68"/>
      <c r="BU943" s="120">
        <f>BU952</f>
        <v>0</v>
      </c>
      <c r="BV943" s="120">
        <f>BZ943</f>
        <v>0</v>
      </c>
      <c r="BW943" s="68"/>
      <c r="BX943" s="68"/>
      <c r="BY943" s="68"/>
      <c r="BZ943" s="120">
        <f>BZ952</f>
        <v>0</v>
      </c>
      <c r="CA943" s="120">
        <f>CD943</f>
        <v>0</v>
      </c>
      <c r="CB943" s="177"/>
      <c r="CC943" s="177"/>
      <c r="CD943" s="120">
        <f>CD952</f>
        <v>0</v>
      </c>
      <c r="CE943" s="120">
        <f>CI943</f>
        <v>0</v>
      </c>
      <c r="CF943" s="177"/>
      <c r="CG943" s="177"/>
      <c r="CH943" s="177"/>
      <c r="CI943" s="120">
        <f>CI952</f>
        <v>0</v>
      </c>
      <c r="CJ943" s="120"/>
      <c r="CK943" s="120">
        <f>CO943</f>
        <v>0</v>
      </c>
      <c r="CL943" s="68"/>
      <c r="CM943" s="68"/>
      <c r="CN943" s="68"/>
      <c r="CO943" s="120">
        <f>CO952</f>
        <v>0</v>
      </c>
    </row>
    <row r="944" spans="2:93" s="85" customFormat="1" ht="196.5" customHeight="1" x14ac:dyDescent="0.25">
      <c r="B944" s="172" t="s">
        <v>34</v>
      </c>
      <c r="C944" s="173" t="s">
        <v>374</v>
      </c>
      <c r="D944" s="182">
        <f t="shared" si="2348"/>
        <v>48344.334069999997</v>
      </c>
      <c r="E944" s="182"/>
      <c r="F944" s="182"/>
      <c r="G944" s="182"/>
      <c r="H944" s="182">
        <f>H945</f>
        <v>48344.334069999997</v>
      </c>
      <c r="I944" s="182">
        <f>I945</f>
        <v>88.042169999999999</v>
      </c>
      <c r="J944" s="574">
        <f>I944/D944</f>
        <v>1.8211476420901707E-3</v>
      </c>
      <c r="K944" s="564"/>
      <c r="L944" s="564"/>
      <c r="M944" s="564"/>
      <c r="N944" s="564"/>
      <c r="O944" s="564"/>
      <c r="P944" s="564"/>
      <c r="Q944" s="182">
        <f>Q945</f>
        <v>88.042169999999999</v>
      </c>
      <c r="R944" s="574">
        <f>Q944/H944</f>
        <v>1.8211476420901707E-3</v>
      </c>
      <c r="S944" s="182">
        <f t="shared" si="2342"/>
        <v>88.042169999999999</v>
      </c>
      <c r="T944" s="574">
        <f t="shared" si="2343"/>
        <v>1.8211476420901707E-3</v>
      </c>
      <c r="U944" s="564"/>
      <c r="V944" s="564"/>
      <c r="W944" s="564"/>
      <c r="X944" s="564"/>
      <c r="Y944" s="564"/>
      <c r="Z944" s="564"/>
      <c r="AA944" s="182">
        <f>AA945</f>
        <v>88.042169999999999</v>
      </c>
      <c r="AB944" s="574">
        <f t="shared" si="2344"/>
        <v>1.8211476420901707E-3</v>
      </c>
      <c r="AC944" s="182">
        <f>AK944</f>
        <v>48344.334069999997</v>
      </c>
      <c r="AD944" s="580">
        <f t="shared" si="2346"/>
        <v>1</v>
      </c>
      <c r="AE944" s="564"/>
      <c r="AF944" s="564"/>
      <c r="AG944" s="564"/>
      <c r="AH944" s="564"/>
      <c r="AI944" s="564"/>
      <c r="AJ944" s="564"/>
      <c r="AK944" s="182">
        <f>AK945</f>
        <v>48344.334069999997</v>
      </c>
      <c r="AL944" s="580">
        <f t="shared" si="2347"/>
        <v>1</v>
      </c>
      <c r="AM944" s="564"/>
      <c r="AN944" s="564"/>
      <c r="AO944" s="564"/>
      <c r="AP944" s="564"/>
      <c r="AQ944" s="564"/>
      <c r="AR944" s="564"/>
      <c r="AS944" s="564"/>
      <c r="AT944" s="564"/>
      <c r="AU944" s="564"/>
      <c r="AV944" s="564">
        <f>AZ944</f>
        <v>48344.334069999997</v>
      </c>
      <c r="AW944" s="486"/>
      <c r="AX944" s="486"/>
      <c r="AY944" s="486"/>
      <c r="AZ944" s="486">
        <f>AZ945</f>
        <v>48344.334069999997</v>
      </c>
      <c r="BA944" s="437">
        <f>BD944</f>
        <v>0</v>
      </c>
      <c r="BB944" s="530"/>
      <c r="BC944" s="530"/>
      <c r="BD944" s="530">
        <f>BD945</f>
        <v>0</v>
      </c>
      <c r="BE944" s="530">
        <f>BH944</f>
        <v>48344.334069999997</v>
      </c>
      <c r="BF944" s="437"/>
      <c r="BG944" s="437"/>
      <c r="BH944" s="437">
        <f>BH945</f>
        <v>48344.334069999997</v>
      </c>
      <c r="BI944" s="495">
        <f>BM944</f>
        <v>16888.287369999998</v>
      </c>
      <c r="BJ944" s="486"/>
      <c r="BK944" s="486"/>
      <c r="BL944" s="486"/>
      <c r="BM944" s="486">
        <f>BM945</f>
        <v>16888.287369999998</v>
      </c>
      <c r="BN944" s="437">
        <f>BQ944</f>
        <v>0</v>
      </c>
      <c r="BO944" s="545">
        <f>BS944</f>
        <v>16888.287369999998</v>
      </c>
      <c r="BP944" s="545"/>
      <c r="BQ944" s="545"/>
      <c r="BR944" s="545"/>
      <c r="BS944" s="545">
        <f>BS945</f>
        <v>16888.287369999998</v>
      </c>
      <c r="BT944" s="147"/>
      <c r="BU944" s="437">
        <f>BU945</f>
        <v>16888.287369999998</v>
      </c>
      <c r="BV944" s="495">
        <f>BZ944</f>
        <v>0</v>
      </c>
      <c r="BW944" s="437"/>
      <c r="BX944" s="437"/>
      <c r="BY944" s="437"/>
      <c r="BZ944" s="437">
        <f>BZ945</f>
        <v>0</v>
      </c>
      <c r="CA944" s="342">
        <f>CD944</f>
        <v>0</v>
      </c>
      <c r="CB944" s="342"/>
      <c r="CC944" s="342"/>
      <c r="CD944" s="342">
        <f>CD945</f>
        <v>0</v>
      </c>
      <c r="CE944" s="342">
        <f>CI944</f>
        <v>0</v>
      </c>
      <c r="CF944" s="273"/>
      <c r="CG944" s="273"/>
      <c r="CH944" s="273"/>
      <c r="CI944" s="182">
        <f>CI945</f>
        <v>0</v>
      </c>
      <c r="CJ944" s="486"/>
      <c r="CK944" s="495">
        <f>CO944</f>
        <v>0</v>
      </c>
      <c r="CL944" s="486"/>
      <c r="CM944" s="486"/>
      <c r="CN944" s="486"/>
      <c r="CO944" s="486">
        <f>CO945</f>
        <v>0</v>
      </c>
    </row>
    <row r="945" spans="2:93" s="85" customFormat="1" ht="55.5" customHeight="1" x14ac:dyDescent="0.25">
      <c r="B945" s="175"/>
      <c r="C945" s="127" t="s">
        <v>31</v>
      </c>
      <c r="D945" s="123">
        <f t="shared" si="2348"/>
        <v>48344.334069999997</v>
      </c>
      <c r="E945" s="123"/>
      <c r="F945" s="123"/>
      <c r="G945" s="123"/>
      <c r="H945" s="123">
        <v>48344.334069999997</v>
      </c>
      <c r="I945" s="123">
        <f>Q945</f>
        <v>88.042169999999999</v>
      </c>
      <c r="J945" s="597">
        <f>I945/D945</f>
        <v>1.8211476420901707E-3</v>
      </c>
      <c r="K945" s="120"/>
      <c r="L945" s="120"/>
      <c r="M945" s="120"/>
      <c r="N945" s="120"/>
      <c r="O945" s="120"/>
      <c r="P945" s="120"/>
      <c r="Q945" s="123">
        <f>88.04217</f>
        <v>88.042169999999999</v>
      </c>
      <c r="R945" s="597">
        <f>Q945/H945</f>
        <v>1.8211476420901707E-3</v>
      </c>
      <c r="S945" s="123">
        <f t="shared" si="2342"/>
        <v>88.042169999999999</v>
      </c>
      <c r="T945" s="597">
        <f t="shared" si="2343"/>
        <v>1.8211476420901707E-3</v>
      </c>
      <c r="U945" s="120"/>
      <c r="V945" s="120"/>
      <c r="W945" s="120"/>
      <c r="X945" s="120"/>
      <c r="Y945" s="120"/>
      <c r="Z945" s="120"/>
      <c r="AA945" s="123">
        <f>88.04217</f>
        <v>88.042169999999999</v>
      </c>
      <c r="AB945" s="597">
        <f t="shared" si="2344"/>
        <v>1.8211476420901707E-3</v>
      </c>
      <c r="AC945" s="123">
        <f>AK945</f>
        <v>48344.334069999997</v>
      </c>
      <c r="AD945" s="580">
        <f t="shared" si="2346"/>
        <v>1</v>
      </c>
      <c r="AE945" s="120"/>
      <c r="AF945" s="120"/>
      <c r="AG945" s="120"/>
      <c r="AH945" s="120"/>
      <c r="AI945" s="120"/>
      <c r="AJ945" s="120"/>
      <c r="AK945" s="123">
        <f>D945</f>
        <v>48344.334069999997</v>
      </c>
      <c r="AL945" s="580">
        <f t="shared" si="2347"/>
        <v>1</v>
      </c>
      <c r="AM945" s="120"/>
      <c r="AN945" s="120"/>
      <c r="AO945" s="120"/>
      <c r="AP945" s="120"/>
      <c r="AQ945" s="120"/>
      <c r="AR945" s="120"/>
      <c r="AS945" s="120"/>
      <c r="AT945" s="120"/>
      <c r="AU945" s="68"/>
      <c r="AV945" s="120">
        <f>AZ945</f>
        <v>48344.334069999997</v>
      </c>
      <c r="AW945" s="120"/>
      <c r="AX945" s="120"/>
      <c r="AY945" s="120"/>
      <c r="AZ945" s="120">
        <v>48344.334069999997</v>
      </c>
      <c r="BA945" s="120">
        <f>BD945</f>
        <v>0</v>
      </c>
      <c r="BB945" s="120"/>
      <c r="BC945" s="120"/>
      <c r="BD945" s="120">
        <f>BH945-H945</f>
        <v>0</v>
      </c>
      <c r="BE945" s="120">
        <f>BH945</f>
        <v>48344.334069999997</v>
      </c>
      <c r="BF945" s="120"/>
      <c r="BG945" s="120"/>
      <c r="BH945" s="120">
        <f>48344.33407</f>
        <v>48344.334069999997</v>
      </c>
      <c r="BI945" s="120">
        <f>BM945</f>
        <v>16888.287369999998</v>
      </c>
      <c r="BJ945" s="120"/>
      <c r="BK945" s="120"/>
      <c r="BL945" s="120"/>
      <c r="BM945" s="120">
        <v>16888.287369999998</v>
      </c>
      <c r="BN945" s="120">
        <f>BQ945</f>
        <v>0</v>
      </c>
      <c r="BO945" s="120">
        <f>BS945</f>
        <v>16888.287369999998</v>
      </c>
      <c r="BP945" s="120"/>
      <c r="BQ945" s="120"/>
      <c r="BR945" s="120"/>
      <c r="BS945" s="120">
        <v>16888.287369999998</v>
      </c>
      <c r="BT945" s="120"/>
      <c r="BU945" s="120">
        <f>16888.28737</f>
        <v>16888.287369999998</v>
      </c>
      <c r="BV945" s="120">
        <f>BZ945</f>
        <v>0</v>
      </c>
      <c r="BW945" s="120"/>
      <c r="BX945" s="120"/>
      <c r="BY945" s="120"/>
      <c r="BZ945" s="120">
        <v>0</v>
      </c>
      <c r="CA945" s="120">
        <f>CD945</f>
        <v>0</v>
      </c>
      <c r="CB945" s="120"/>
      <c r="CC945" s="120"/>
      <c r="CD945" s="120">
        <f>CI945-BZ945</f>
        <v>0</v>
      </c>
      <c r="CE945" s="120">
        <f>CI945</f>
        <v>0</v>
      </c>
      <c r="CF945" s="120"/>
      <c r="CG945" s="120"/>
      <c r="CH945" s="120"/>
      <c r="CI945" s="120">
        <v>0</v>
      </c>
      <c r="CJ945" s="120"/>
      <c r="CK945" s="120">
        <f>CO945</f>
        <v>0</v>
      </c>
      <c r="CL945" s="120"/>
      <c r="CM945" s="120"/>
      <c r="CN945" s="120"/>
      <c r="CO945" s="120">
        <v>0</v>
      </c>
    </row>
    <row r="946" spans="2:93" s="85" customFormat="1" ht="186.75" customHeight="1" x14ac:dyDescent="0.25">
      <c r="B946" s="172" t="s">
        <v>62</v>
      </c>
      <c r="C946" s="173" t="s">
        <v>438</v>
      </c>
      <c r="D946" s="182">
        <f t="shared" si="2348"/>
        <v>0</v>
      </c>
      <c r="E946" s="182"/>
      <c r="F946" s="182"/>
      <c r="G946" s="182"/>
      <c r="H946" s="182">
        <f>H947</f>
        <v>0</v>
      </c>
      <c r="I946" s="182"/>
      <c r="J946" s="564"/>
      <c r="K946" s="564"/>
      <c r="L946" s="564"/>
      <c r="M946" s="564"/>
      <c r="N946" s="564"/>
      <c r="O946" s="564"/>
      <c r="P946" s="564"/>
      <c r="Q946" s="182"/>
      <c r="R946" s="564"/>
      <c r="S946" s="182">
        <f t="shared" si="2342"/>
        <v>0</v>
      </c>
      <c r="T946" s="586"/>
      <c r="U946" s="564"/>
      <c r="V946" s="564"/>
      <c r="W946" s="564"/>
      <c r="X946" s="564"/>
      <c r="Y946" s="564"/>
      <c r="Z946" s="564"/>
      <c r="AA946" s="182"/>
      <c r="AB946" s="564"/>
      <c r="AC946" s="182"/>
      <c r="AD946" s="564"/>
      <c r="AE946" s="564"/>
      <c r="AF946" s="564"/>
      <c r="AG946" s="564"/>
      <c r="AH946" s="564"/>
      <c r="AI946" s="564"/>
      <c r="AJ946" s="564"/>
      <c r="AK946" s="182"/>
      <c r="AL946" s="586"/>
      <c r="AM946" s="564"/>
      <c r="AN946" s="564"/>
      <c r="AO946" s="564"/>
      <c r="AP946" s="564"/>
      <c r="AQ946" s="564"/>
      <c r="AR946" s="564"/>
      <c r="AS946" s="564"/>
      <c r="AT946" s="564"/>
      <c r="AU946" s="564">
        <f>AV946-H946</f>
        <v>13061.332179999999</v>
      </c>
      <c r="AV946" s="564">
        <f>AV947</f>
        <v>13061.332179999999</v>
      </c>
      <c r="AW946" s="545"/>
      <c r="AX946" s="545"/>
      <c r="AY946" s="545"/>
      <c r="AZ946" s="545">
        <f>AZ947</f>
        <v>13061.332179999999</v>
      </c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20"/>
      <c r="BW946" s="120"/>
      <c r="BX946" s="120"/>
      <c r="BY946" s="120"/>
      <c r="BZ946" s="120"/>
      <c r="CA946" s="120"/>
      <c r="CB946" s="120"/>
      <c r="CC946" s="120"/>
      <c r="CD946" s="120"/>
      <c r="CE946" s="120"/>
      <c r="CF946" s="120"/>
      <c r="CG946" s="120"/>
      <c r="CH946" s="120"/>
      <c r="CI946" s="120"/>
      <c r="CJ946" s="120"/>
      <c r="CK946" s="120"/>
      <c r="CL946" s="120"/>
      <c r="CM946" s="120"/>
      <c r="CN946" s="120"/>
      <c r="CO946" s="120"/>
    </row>
    <row r="947" spans="2:93" s="85" customFormat="1" ht="55.5" customHeight="1" x14ac:dyDescent="0.25">
      <c r="B947" s="175"/>
      <c r="C947" s="127" t="s">
        <v>31</v>
      </c>
      <c r="D947" s="123">
        <f t="shared" si="2348"/>
        <v>0</v>
      </c>
      <c r="E947" s="123"/>
      <c r="F947" s="123"/>
      <c r="G947" s="123"/>
      <c r="H947" s="123">
        <v>0</v>
      </c>
      <c r="I947" s="123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>
        <f t="shared" si="2342"/>
        <v>0</v>
      </c>
      <c r="T947" s="120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>
        <f>AV947-D947</f>
        <v>13061.332179999999</v>
      </c>
      <c r="AV947" s="120">
        <f>AZ947</f>
        <v>13061.332179999999</v>
      </c>
      <c r="AW947" s="120"/>
      <c r="AX947" s="120"/>
      <c r="AY947" s="120"/>
      <c r="AZ947" s="120">
        <v>13061.332179999999</v>
      </c>
      <c r="BA947" s="120">
        <f>BD947</f>
        <v>48344.334069999997</v>
      </c>
      <c r="BB947" s="120"/>
      <c r="BC947" s="120"/>
      <c r="BD947" s="120">
        <f>BH947-H947</f>
        <v>48344.334069999997</v>
      </c>
      <c r="BE947" s="120">
        <f>BH947</f>
        <v>48344.334069999997</v>
      </c>
      <c r="BF947" s="120"/>
      <c r="BG947" s="120"/>
      <c r="BH947" s="120">
        <f>48344.33407</f>
        <v>48344.334069999997</v>
      </c>
      <c r="BI947" s="120">
        <f>BM947</f>
        <v>0</v>
      </c>
      <c r="BJ947" s="120"/>
      <c r="BK947" s="120"/>
      <c r="BL947" s="120"/>
      <c r="BM947" s="120"/>
      <c r="BN947" s="120">
        <f>BQ947</f>
        <v>0</v>
      </c>
      <c r="BO947" s="120">
        <f>BS947</f>
        <v>0</v>
      </c>
      <c r="BP947" s="120"/>
      <c r="BQ947" s="120"/>
      <c r="BR947" s="120"/>
      <c r="BS947" s="120"/>
      <c r="BT947" s="120"/>
      <c r="BU947" s="120">
        <f>16888.28737</f>
        <v>16888.287369999998</v>
      </c>
      <c r="BV947" s="120">
        <f>BZ947</f>
        <v>0</v>
      </c>
      <c r="BW947" s="120"/>
      <c r="BX947" s="120"/>
      <c r="BY947" s="120"/>
      <c r="BZ947" s="120">
        <v>0</v>
      </c>
      <c r="CA947" s="120">
        <f>CD947</f>
        <v>0</v>
      </c>
      <c r="CB947" s="120"/>
      <c r="CC947" s="120"/>
      <c r="CD947" s="120">
        <f>CI947-BZ947</f>
        <v>0</v>
      </c>
      <c r="CE947" s="120">
        <f>CI947</f>
        <v>0</v>
      </c>
      <c r="CF947" s="120"/>
      <c r="CG947" s="120"/>
      <c r="CH947" s="120"/>
      <c r="CI947" s="120">
        <v>0</v>
      </c>
      <c r="CJ947" s="120"/>
      <c r="CK947" s="120">
        <f>CO947</f>
        <v>0</v>
      </c>
      <c r="CL947" s="120"/>
      <c r="CM947" s="120"/>
      <c r="CN947" s="120"/>
      <c r="CO947" s="120">
        <v>0</v>
      </c>
    </row>
    <row r="948" spans="2:93" s="428" customFormat="1" ht="147" customHeight="1" x14ac:dyDescent="0.25">
      <c r="B948" s="427"/>
      <c r="C948" s="532" t="s">
        <v>357</v>
      </c>
      <c r="D948" s="805">
        <f>E948+F948+G948+H948</f>
        <v>48344.334069999997</v>
      </c>
      <c r="E948" s="805">
        <f>E949+E950</f>
        <v>0</v>
      </c>
      <c r="F948" s="805">
        <f t="shared" ref="F948:H948" si="2349">F949+F950</f>
        <v>0</v>
      </c>
      <c r="G948" s="805">
        <f t="shared" si="2349"/>
        <v>0</v>
      </c>
      <c r="H948" s="805">
        <f t="shared" si="2349"/>
        <v>48344.334069999997</v>
      </c>
      <c r="I948" s="805">
        <f>Q948</f>
        <v>88.042169999999999</v>
      </c>
      <c r="J948" s="601">
        <f>I948/D948</f>
        <v>1.8211476420901707E-3</v>
      </c>
      <c r="K948" s="419"/>
      <c r="L948" s="419"/>
      <c r="M948" s="419"/>
      <c r="N948" s="419"/>
      <c r="O948" s="419"/>
      <c r="P948" s="419"/>
      <c r="Q948" s="805">
        <f t="shared" ref="Q948" si="2350">Q949+Q950</f>
        <v>88.042169999999999</v>
      </c>
      <c r="R948" s="601">
        <f>Q948/H948</f>
        <v>1.8211476420901707E-3</v>
      </c>
      <c r="S948" s="805">
        <f t="shared" si="2342"/>
        <v>88.042169999999999</v>
      </c>
      <c r="T948" s="601">
        <f t="shared" si="2343"/>
        <v>1.8211476420901707E-3</v>
      </c>
      <c r="U948" s="419"/>
      <c r="V948" s="419"/>
      <c r="W948" s="419"/>
      <c r="X948" s="419"/>
      <c r="Y948" s="419"/>
      <c r="Z948" s="419"/>
      <c r="AA948" s="805">
        <f t="shared" ref="AA948" si="2351">AA949+AA950</f>
        <v>88.042169999999999</v>
      </c>
      <c r="AB948" s="601">
        <f>AA948/H948</f>
        <v>1.8211476420901707E-3</v>
      </c>
      <c r="AC948" s="805">
        <f>AK948</f>
        <v>48344.334069999997</v>
      </c>
      <c r="AD948" s="601">
        <f>AC948/D948</f>
        <v>1</v>
      </c>
      <c r="AE948" s="419"/>
      <c r="AF948" s="419"/>
      <c r="AG948" s="419"/>
      <c r="AH948" s="419"/>
      <c r="AI948" s="419"/>
      <c r="AJ948" s="419"/>
      <c r="AK948" s="805">
        <f>AK949</f>
        <v>48344.334069999997</v>
      </c>
      <c r="AL948" s="601">
        <f>AK948/D948</f>
        <v>1</v>
      </c>
      <c r="AM948" s="419"/>
      <c r="AN948" s="419"/>
      <c r="AO948" s="419"/>
      <c r="AP948" s="419"/>
      <c r="AQ948" s="419"/>
      <c r="AR948" s="419"/>
      <c r="AS948" s="419"/>
      <c r="AT948" s="419"/>
      <c r="AU948" s="419">
        <f>AV948-H948</f>
        <v>13061.332179999998</v>
      </c>
      <c r="AV948" s="419">
        <f>AW948+AX948+AY948+AZ948</f>
        <v>61405.666249999995</v>
      </c>
      <c r="AW948" s="419">
        <f>AW949+AW950</f>
        <v>0</v>
      </c>
      <c r="AX948" s="419">
        <f t="shared" ref="AX948:AZ948" si="2352">AX949+AX950</f>
        <v>0</v>
      </c>
      <c r="AY948" s="419">
        <f t="shared" si="2352"/>
        <v>0</v>
      </c>
      <c r="AZ948" s="419">
        <f t="shared" si="2352"/>
        <v>61405.666249999995</v>
      </c>
      <c r="BA948" s="419"/>
      <c r="BB948" s="419"/>
      <c r="BC948" s="419"/>
      <c r="BD948" s="419"/>
      <c r="BE948" s="419"/>
      <c r="BF948" s="419"/>
      <c r="BG948" s="419"/>
      <c r="BH948" s="419"/>
      <c r="BI948" s="419">
        <f>BJ948+BK948+BL948+BM948</f>
        <v>16888.287369999998</v>
      </c>
      <c r="BJ948" s="419">
        <f>BJ949+BJ950</f>
        <v>0</v>
      </c>
      <c r="BK948" s="419">
        <f t="shared" ref="BK948" si="2353">BK949+BK950</f>
        <v>0</v>
      </c>
      <c r="BL948" s="419">
        <f t="shared" ref="BL948" si="2354">BL949+BL950</f>
        <v>0</v>
      </c>
      <c r="BM948" s="419">
        <f t="shared" ref="BM948" si="2355">BM949+BM950</f>
        <v>16888.287369999998</v>
      </c>
      <c r="BN948" s="419"/>
      <c r="BO948" s="419">
        <f>BP948+BQ948+BR948+BS948</f>
        <v>16888.287369999998</v>
      </c>
      <c r="BP948" s="419">
        <f>BP949+BP950</f>
        <v>0</v>
      </c>
      <c r="BQ948" s="419">
        <f t="shared" ref="BQ948:BR948" si="2356">BQ949+BQ950</f>
        <v>0</v>
      </c>
      <c r="BR948" s="419">
        <f t="shared" si="2356"/>
        <v>0</v>
      </c>
      <c r="BS948" s="419">
        <f>BS949</f>
        <v>16888.287369999998</v>
      </c>
      <c r="BT948" s="419"/>
      <c r="BU948" s="419"/>
      <c r="BV948" s="419">
        <f>BW948+BX948+BY948+BZ948</f>
        <v>0</v>
      </c>
      <c r="BW948" s="419">
        <f>BW949+BW950</f>
        <v>0</v>
      </c>
      <c r="BX948" s="419">
        <f t="shared" ref="BX948" si="2357">BX949+BX950</f>
        <v>0</v>
      </c>
      <c r="BY948" s="419">
        <f t="shared" ref="BY948" si="2358">BY949+BY950</f>
        <v>0</v>
      </c>
      <c r="BZ948" s="419">
        <f t="shared" ref="BZ948" si="2359">BZ949+BZ950</f>
        <v>0</v>
      </c>
      <c r="CA948" s="419"/>
      <c r="CB948" s="419"/>
      <c r="CC948" s="419"/>
      <c r="CD948" s="419"/>
      <c r="CE948" s="419"/>
      <c r="CF948" s="419"/>
      <c r="CG948" s="419"/>
      <c r="CH948" s="419"/>
      <c r="CI948" s="419"/>
      <c r="CJ948" s="419"/>
      <c r="CK948" s="419">
        <f>CL948+CM948+CN948+CO948</f>
        <v>0</v>
      </c>
      <c r="CL948" s="419">
        <f>CL949+CL950</f>
        <v>0</v>
      </c>
      <c r="CM948" s="419">
        <f t="shared" ref="CM948:CN948" si="2360">CM949+CM950</f>
        <v>0</v>
      </c>
      <c r="CN948" s="419">
        <f t="shared" si="2360"/>
        <v>0</v>
      </c>
      <c r="CO948" s="419">
        <v>0</v>
      </c>
    </row>
    <row r="949" spans="2:93" s="85" customFormat="1" ht="55.5" customHeight="1" x14ac:dyDescent="0.25">
      <c r="B949" s="175"/>
      <c r="C949" s="272" t="s">
        <v>31</v>
      </c>
      <c r="D949" s="182">
        <f>E949+F949+G949+H949</f>
        <v>48344.334069999997</v>
      </c>
      <c r="E949" s="182">
        <f>E922+E937</f>
        <v>0</v>
      </c>
      <c r="F949" s="182">
        <f>F922+F937</f>
        <v>0</v>
      </c>
      <c r="G949" s="182">
        <f>G922+G937</f>
        <v>0</v>
      </c>
      <c r="H949" s="182">
        <f>H922+H937</f>
        <v>48344.334069999997</v>
      </c>
      <c r="I949" s="182">
        <f>Q949</f>
        <v>88.042169999999999</v>
      </c>
      <c r="J949" s="574">
        <f>I949/D949</f>
        <v>1.8211476420901707E-3</v>
      </c>
      <c r="K949" s="564"/>
      <c r="L949" s="564"/>
      <c r="M949" s="564"/>
      <c r="N949" s="564"/>
      <c r="O949" s="564"/>
      <c r="P949" s="564"/>
      <c r="Q949" s="182">
        <f>Q922+Q937</f>
        <v>88.042169999999999</v>
      </c>
      <c r="R949" s="574">
        <f>Q949/H949</f>
        <v>1.8211476420901707E-3</v>
      </c>
      <c r="S949" s="182">
        <f t="shared" si="2342"/>
        <v>88.042169999999999</v>
      </c>
      <c r="T949" s="574">
        <f t="shared" si="2343"/>
        <v>1.8211476420901707E-3</v>
      </c>
      <c r="U949" s="564"/>
      <c r="V949" s="564"/>
      <c r="W949" s="564"/>
      <c r="X949" s="564"/>
      <c r="Y949" s="564"/>
      <c r="Z949" s="564"/>
      <c r="AA949" s="182">
        <f>AA922+AA937</f>
        <v>88.042169999999999</v>
      </c>
      <c r="AB949" s="574">
        <f>AA949/H949</f>
        <v>1.8211476420901707E-3</v>
      </c>
      <c r="AC949" s="182">
        <f>AK949</f>
        <v>48344.334069999997</v>
      </c>
      <c r="AD949" s="574">
        <f>AC949/D949</f>
        <v>1</v>
      </c>
      <c r="AE949" s="564"/>
      <c r="AF949" s="564"/>
      <c r="AG949" s="564"/>
      <c r="AH949" s="564"/>
      <c r="AI949" s="564"/>
      <c r="AJ949" s="564"/>
      <c r="AK949" s="182">
        <f>AK944</f>
        <v>48344.334069999997</v>
      </c>
      <c r="AL949" s="574">
        <f>AK949/D949</f>
        <v>1</v>
      </c>
      <c r="AM949" s="564"/>
      <c r="AN949" s="564"/>
      <c r="AO949" s="564"/>
      <c r="AP949" s="564"/>
      <c r="AQ949" s="564"/>
      <c r="AR949" s="564"/>
      <c r="AS949" s="564"/>
      <c r="AT949" s="564"/>
      <c r="AU949" s="564">
        <f>AV949-H949</f>
        <v>13061.332179999998</v>
      </c>
      <c r="AV949" s="564">
        <f>AW949+AX949+AY949+AZ949</f>
        <v>61405.666249999995</v>
      </c>
      <c r="AW949" s="486">
        <f>AW922+AW937</f>
        <v>0</v>
      </c>
      <c r="AX949" s="486">
        <f>AX922+AX937</f>
        <v>0</v>
      </c>
      <c r="AY949" s="486">
        <f>AY922+AY937</f>
        <v>0</v>
      </c>
      <c r="AZ949" s="486">
        <f>AZ942</f>
        <v>61405.666249999995</v>
      </c>
      <c r="BA949" s="120"/>
      <c r="BB949" s="120"/>
      <c r="BC949" s="120"/>
      <c r="BD949" s="120"/>
      <c r="BE949" s="120"/>
      <c r="BF949" s="120"/>
      <c r="BG949" s="120"/>
      <c r="BH949" s="120"/>
      <c r="BI949" s="495">
        <f>BJ949+BK949+BL949+BM949</f>
        <v>16888.287369999998</v>
      </c>
      <c r="BJ949" s="486">
        <f>BJ922+BJ937</f>
        <v>0</v>
      </c>
      <c r="BK949" s="486">
        <f>BK922+BK937</f>
        <v>0</v>
      </c>
      <c r="BL949" s="486">
        <f>BL922+BL937</f>
        <v>0</v>
      </c>
      <c r="BM949" s="545">
        <f>BM935</f>
        <v>16888.287369999998</v>
      </c>
      <c r="BN949" s="120"/>
      <c r="BO949" s="495">
        <f>BP949+BQ949+BR949+BS949</f>
        <v>16888.287369999998</v>
      </c>
      <c r="BP949" s="486">
        <f>BP922+BP937</f>
        <v>0</v>
      </c>
      <c r="BQ949" s="486">
        <f>BQ922+BQ937</f>
        <v>0</v>
      </c>
      <c r="BR949" s="486">
        <f>BR922+BR937</f>
        <v>0</v>
      </c>
      <c r="BS949" s="486">
        <f>BS935</f>
        <v>16888.287369999998</v>
      </c>
      <c r="BT949" s="120"/>
      <c r="BU949" s="120"/>
      <c r="BV949" s="495">
        <f>BW949+BX949+BY949+BZ949</f>
        <v>0</v>
      </c>
      <c r="BW949" s="437">
        <f>BW922+BW937</f>
        <v>0</v>
      </c>
      <c r="BX949" s="437">
        <f>BX922+BX937</f>
        <v>0</v>
      </c>
      <c r="BY949" s="437">
        <f>BY922+BY937</f>
        <v>0</v>
      </c>
      <c r="BZ949" s="437">
        <f>BZ922+BZ937</f>
        <v>0</v>
      </c>
      <c r="CA949" s="120"/>
      <c r="CB949" s="120"/>
      <c r="CC949" s="120"/>
      <c r="CD949" s="120"/>
      <c r="CE949" s="120"/>
      <c r="CF949" s="120"/>
      <c r="CG949" s="120"/>
      <c r="CH949" s="120"/>
      <c r="CI949" s="120"/>
      <c r="CJ949" s="120"/>
      <c r="CK949" s="495">
        <f>CL949+CM949+CN949+CO949</f>
        <v>0</v>
      </c>
      <c r="CL949" s="486">
        <f>CL922+CL937</f>
        <v>0</v>
      </c>
      <c r="CM949" s="486">
        <f>CM922+CM937</f>
        <v>0</v>
      </c>
      <c r="CN949" s="486">
        <f>CN922+CN937</f>
        <v>0</v>
      </c>
      <c r="CO949" s="486">
        <v>0</v>
      </c>
    </row>
    <row r="950" spans="2:93" s="83" customFormat="1" ht="55.5" hidden="1" customHeight="1" x14ac:dyDescent="0.25">
      <c r="B950" s="523"/>
      <c r="C950" s="274" t="s">
        <v>32</v>
      </c>
      <c r="D950" s="494">
        <f>E950+F950+G950+H950</f>
        <v>0</v>
      </c>
      <c r="E950" s="494">
        <f>E923</f>
        <v>0</v>
      </c>
      <c r="F950" s="494">
        <f>F923</f>
        <v>0</v>
      </c>
      <c r="G950" s="494">
        <f>G923</f>
        <v>0</v>
      </c>
      <c r="H950" s="494">
        <f>H923</f>
        <v>0</v>
      </c>
      <c r="I950" s="563">
        <f>Q950</f>
        <v>0</v>
      </c>
      <c r="J950" s="599"/>
      <c r="K950" s="563"/>
      <c r="L950" s="563"/>
      <c r="M950" s="563"/>
      <c r="N950" s="563"/>
      <c r="O950" s="563"/>
      <c r="P950" s="563"/>
      <c r="Q950" s="570">
        <f>Q923</f>
        <v>0</v>
      </c>
      <c r="R950" s="599">
        <v>0</v>
      </c>
      <c r="S950" s="563"/>
      <c r="T950" s="563"/>
      <c r="U950" s="563"/>
      <c r="V950" s="563"/>
      <c r="W950" s="563"/>
      <c r="X950" s="563"/>
      <c r="Y950" s="563"/>
      <c r="Z950" s="563"/>
      <c r="AA950" s="563"/>
      <c r="AB950" s="563"/>
      <c r="AC950" s="585"/>
      <c r="AD950" s="563"/>
      <c r="AE950" s="563"/>
      <c r="AF950" s="563"/>
      <c r="AG950" s="563"/>
      <c r="AH950" s="563"/>
      <c r="AI950" s="563"/>
      <c r="AJ950" s="563"/>
      <c r="AK950" s="563"/>
      <c r="AL950" s="585"/>
      <c r="AM950" s="563"/>
      <c r="AN950" s="563"/>
      <c r="AO950" s="563"/>
      <c r="AP950" s="563"/>
      <c r="AQ950" s="563"/>
      <c r="AR950" s="563"/>
      <c r="AS950" s="563"/>
      <c r="AT950" s="563"/>
      <c r="AU950" s="24">
        <v>0</v>
      </c>
      <c r="AV950" s="563">
        <f>AW950+AX950+AY950+AZ950</f>
        <v>0</v>
      </c>
      <c r="AW950" s="494">
        <f>AW923</f>
        <v>0</v>
      </c>
      <c r="AX950" s="494">
        <f>AX923</f>
        <v>0</v>
      </c>
      <c r="AY950" s="494">
        <f>AY923</f>
        <v>0</v>
      </c>
      <c r="AZ950" s="494">
        <f>AZ923</f>
        <v>0</v>
      </c>
      <c r="BA950" s="525"/>
      <c r="BB950" s="24"/>
      <c r="BC950" s="24"/>
      <c r="BD950" s="24"/>
      <c r="BE950" s="24"/>
      <c r="BF950" s="24"/>
      <c r="BG950" s="24"/>
      <c r="BH950" s="24"/>
      <c r="BI950" s="494">
        <f>BJ950+BK950+BL950+BM950</f>
        <v>0</v>
      </c>
      <c r="BJ950" s="494">
        <f>BJ923</f>
        <v>0</v>
      </c>
      <c r="BK950" s="494">
        <f>BK923</f>
        <v>0</v>
      </c>
      <c r="BL950" s="494">
        <f>BL923</f>
        <v>0</v>
      </c>
      <c r="BM950" s="544"/>
      <c r="BN950" s="24"/>
      <c r="BO950" s="494">
        <f>BP950+BQ950+BR950+BS950</f>
        <v>0</v>
      </c>
      <c r="BP950" s="494">
        <f>BP923</f>
        <v>0</v>
      </c>
      <c r="BQ950" s="494">
        <f>BQ923</f>
        <v>0</v>
      </c>
      <c r="BR950" s="494">
        <f>BR923</f>
        <v>0</v>
      </c>
      <c r="BS950" s="494"/>
      <c r="BT950" s="24"/>
      <c r="BU950" s="24"/>
      <c r="BV950" s="494">
        <f>BW950+BX950+BY950+BZ950</f>
        <v>0</v>
      </c>
      <c r="BW950" s="494">
        <f>BW923</f>
        <v>0</v>
      </c>
      <c r="BX950" s="494">
        <f>BX923</f>
        <v>0</v>
      </c>
      <c r="BY950" s="494">
        <f>BY923</f>
        <v>0</v>
      </c>
      <c r="BZ950" s="494">
        <f>BZ923</f>
        <v>0</v>
      </c>
      <c r="CA950" s="524"/>
      <c r="CB950" s="524"/>
      <c r="CC950" s="524"/>
      <c r="CD950" s="524"/>
      <c r="CE950" s="525"/>
      <c r="CF950" s="524"/>
      <c r="CG950" s="524"/>
      <c r="CH950" s="524"/>
      <c r="CI950" s="524"/>
      <c r="CJ950" s="24"/>
      <c r="CK950" s="494">
        <f>CL950+CM950+CN950+CO950</f>
        <v>0</v>
      </c>
      <c r="CL950" s="494">
        <f>CL923</f>
        <v>0</v>
      </c>
      <c r="CM950" s="494">
        <f>CM923</f>
        <v>0</v>
      </c>
      <c r="CN950" s="494">
        <f>CN923</f>
        <v>0</v>
      </c>
      <c r="CO950" s="494"/>
    </row>
    <row r="951" spans="2:93" s="85" customFormat="1" ht="55.5" hidden="1" customHeight="1" x14ac:dyDescent="0.25">
      <c r="B951" s="175"/>
      <c r="C951" s="127"/>
      <c r="D951" s="177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177"/>
      <c r="AV951" s="516"/>
      <c r="AW951" s="68"/>
      <c r="AX951" s="68"/>
      <c r="AY951" s="68"/>
      <c r="AZ951" s="68"/>
      <c r="BA951" s="170"/>
      <c r="BB951" s="177"/>
      <c r="BC951" s="177"/>
      <c r="BD951" s="177"/>
      <c r="BE951" s="177"/>
      <c r="BF951" s="177"/>
      <c r="BG951" s="177"/>
      <c r="BH951" s="177"/>
      <c r="BI951" s="177"/>
      <c r="BJ951" s="68"/>
      <c r="BK951" s="68"/>
      <c r="BL951" s="68"/>
      <c r="BM951" s="68"/>
      <c r="BN951" s="177"/>
      <c r="BO951" s="177"/>
      <c r="BP951" s="68"/>
      <c r="BQ951" s="68"/>
      <c r="BR951" s="68"/>
      <c r="BS951" s="68"/>
      <c r="BT951" s="177"/>
      <c r="BU951" s="177"/>
      <c r="BV951" s="177"/>
      <c r="BW951" s="68"/>
      <c r="BX951" s="68"/>
      <c r="BY951" s="68"/>
      <c r="BZ951" s="68"/>
      <c r="CA951" s="177"/>
      <c r="CB951" s="177"/>
      <c r="CC951" s="177"/>
      <c r="CD951" s="177"/>
      <c r="CE951" s="170"/>
      <c r="CF951" s="177"/>
      <c r="CG951" s="177"/>
      <c r="CH951" s="177"/>
      <c r="CI951" s="177"/>
      <c r="CJ951" s="177"/>
      <c r="CK951" s="177"/>
      <c r="CL951" s="68"/>
      <c r="CM951" s="68"/>
      <c r="CN951" s="68"/>
      <c r="CO951" s="68"/>
    </row>
    <row r="952" spans="2:93" s="27" customFormat="1" ht="36" customHeight="1" x14ac:dyDescent="0.25">
      <c r="B952" s="860" t="s">
        <v>229</v>
      </c>
      <c r="C952" s="848"/>
      <c r="D952" s="848"/>
      <c r="E952" s="848"/>
      <c r="F952" s="848"/>
      <c r="G952" s="848"/>
      <c r="H952" s="848"/>
      <c r="I952" s="848"/>
      <c r="J952" s="848"/>
      <c r="K952" s="848"/>
      <c r="L952" s="848"/>
      <c r="M952" s="848"/>
      <c r="N952" s="848"/>
      <c r="O952" s="848"/>
      <c r="P952" s="848"/>
      <c r="Q952" s="848"/>
      <c r="R952" s="848"/>
      <c r="S952" s="848"/>
      <c r="T952" s="848"/>
      <c r="U952" s="848"/>
      <c r="V952" s="848"/>
      <c r="W952" s="848"/>
      <c r="X952" s="848"/>
      <c r="Y952" s="848"/>
      <c r="Z952" s="848"/>
      <c r="AA952" s="848"/>
      <c r="AB952" s="848"/>
      <c r="AC952" s="848"/>
      <c r="AD952" s="848"/>
      <c r="AE952" s="848"/>
      <c r="AF952" s="848"/>
      <c r="AG952" s="848"/>
      <c r="AH952" s="848"/>
      <c r="AI952" s="848"/>
      <c r="AJ952" s="848"/>
      <c r="AK952" s="848"/>
      <c r="AL952" s="848"/>
      <c r="AM952" s="848"/>
      <c r="AN952" s="848"/>
      <c r="AO952" s="848"/>
      <c r="AP952" s="848"/>
      <c r="AQ952" s="848"/>
      <c r="AR952" s="848"/>
      <c r="AS952" s="848"/>
      <c r="AT952" s="848"/>
      <c r="AU952" s="848"/>
      <c r="AV952" s="848"/>
      <c r="AW952" s="848"/>
      <c r="AX952" s="848"/>
      <c r="AY952" s="848"/>
      <c r="AZ952" s="848"/>
      <c r="BA952" s="848"/>
      <c r="BB952" s="848"/>
      <c r="BC952" s="848"/>
      <c r="BD952" s="848"/>
      <c r="BE952" s="848"/>
      <c r="BF952" s="848"/>
      <c r="BG952" s="848"/>
      <c r="BH952" s="848"/>
      <c r="BI952" s="848"/>
      <c r="BJ952" s="848"/>
      <c r="BK952" s="848"/>
      <c r="BL952" s="848"/>
      <c r="BM952" s="848"/>
      <c r="BN952" s="848"/>
      <c r="BO952" s="848"/>
      <c r="BP952" s="848"/>
      <c r="BQ952" s="848"/>
      <c r="BR952" s="848"/>
      <c r="BS952" s="848"/>
      <c r="BT952" s="848"/>
      <c r="BU952" s="848"/>
      <c r="BV952" s="848"/>
      <c r="BW952" s="848"/>
      <c r="BX952" s="848"/>
      <c r="BY952" s="848"/>
      <c r="BZ952" s="848"/>
      <c r="CA952" s="848"/>
      <c r="CB952" s="848"/>
      <c r="CC952" s="848"/>
      <c r="CD952" s="848"/>
      <c r="CE952" s="848"/>
      <c r="CF952" s="848"/>
      <c r="CG952" s="848"/>
      <c r="CH952" s="848"/>
      <c r="CI952" s="848"/>
      <c r="CJ952" s="848"/>
      <c r="CK952" s="848"/>
    </row>
    <row r="953" spans="2:93" s="450" customFormat="1" ht="66" customHeight="1" x14ac:dyDescent="0.25">
      <c r="B953" s="456" t="s">
        <v>34</v>
      </c>
      <c r="C953" s="457" t="s">
        <v>190</v>
      </c>
      <c r="D953" s="409">
        <f>E953+F953+G953+H953</f>
        <v>19511</v>
      </c>
      <c r="E953" s="409">
        <v>19505</v>
      </c>
      <c r="F953" s="409"/>
      <c r="G953" s="409">
        <v>6</v>
      </c>
      <c r="H953" s="413"/>
      <c r="I953" s="409">
        <f>K953+M953</f>
        <v>2192.4387499999998</v>
      </c>
      <c r="J953" s="589">
        <f>I953/D953</f>
        <v>0.11236936856132437</v>
      </c>
      <c r="K953" s="409">
        <v>2192.4387499999998</v>
      </c>
      <c r="L953" s="589">
        <f>K953/E953</f>
        <v>0.11240393488849013</v>
      </c>
      <c r="M953" s="412"/>
      <c r="N953" s="412"/>
      <c r="O953" s="412"/>
      <c r="P953" s="412"/>
      <c r="Q953" s="412"/>
      <c r="R953" s="412"/>
      <c r="S953" s="409">
        <f>U953+W953</f>
        <v>2192.4387499999998</v>
      </c>
      <c r="T953" s="589">
        <f>S953/D953</f>
        <v>0.11236936856132437</v>
      </c>
      <c r="U953" s="409">
        <f>K953</f>
        <v>2192.4387499999998</v>
      </c>
      <c r="V953" s="589">
        <f>U953/E953</f>
        <v>0.11240393488849013</v>
      </c>
      <c r="W953" s="412"/>
      <c r="X953" s="412"/>
      <c r="Y953" s="408">
        <v>0</v>
      </c>
      <c r="Z953" s="412"/>
      <c r="AA953" s="412"/>
      <c r="AB953" s="412"/>
      <c r="AC953" s="409">
        <f>AE953+AG953+AI953+AK953</f>
        <v>2192.4387499999998</v>
      </c>
      <c r="AD953" s="589">
        <f>AC953/D953</f>
        <v>0.11236936856132437</v>
      </c>
      <c r="AE953" s="409">
        <f>U953</f>
        <v>2192.4387499999998</v>
      </c>
      <c r="AF953" s="589">
        <f>AE953/E953</f>
        <v>0.11240393488849013</v>
      </c>
      <c r="AG953" s="412"/>
      <c r="AH953" s="412"/>
      <c r="AI953" s="408"/>
      <c r="AJ953" s="412"/>
      <c r="AK953" s="412"/>
      <c r="AL953" s="412"/>
      <c r="AM953" s="412"/>
      <c r="AN953" s="412"/>
      <c r="AO953" s="412"/>
      <c r="AP953" s="412"/>
      <c r="AQ953" s="412"/>
      <c r="AR953" s="412"/>
      <c r="AS953" s="412"/>
      <c r="AT953" s="412"/>
      <c r="AU953" s="408">
        <f>AW953-E953</f>
        <v>-494</v>
      </c>
      <c r="AV953" s="408">
        <f>AW953+AX953+AY953+AZ953</f>
        <v>19011</v>
      </c>
      <c r="AW953" s="408">
        <f>19511-500</f>
        <v>19011</v>
      </c>
      <c r="AX953" s="408"/>
      <c r="AY953" s="408"/>
      <c r="AZ953" s="408"/>
      <c r="BA953" s="408">
        <f>BB953+BC953+BD953</f>
        <v>0</v>
      </c>
      <c r="BB953" s="408"/>
      <c r="BC953" s="408"/>
      <c r="BD953" s="408"/>
      <c r="BE953" s="408">
        <f>BF953+BG953+BH953</f>
        <v>19505</v>
      </c>
      <c r="BF953" s="408">
        <f>E953</f>
        <v>19505</v>
      </c>
      <c r="BG953" s="408"/>
      <c r="BH953" s="408"/>
      <c r="BI953" s="408">
        <f>BJ953+BK953+BL953+BM953</f>
        <v>19624</v>
      </c>
      <c r="BJ953" s="408">
        <f>19850-226</f>
        <v>19624</v>
      </c>
      <c r="BK953" s="408"/>
      <c r="BL953" s="408"/>
      <c r="BM953" s="408"/>
      <c r="BN953" s="408">
        <v>0</v>
      </c>
      <c r="BO953" s="408">
        <f>BP953+BQ953+BR953+BS953</f>
        <v>19624</v>
      </c>
      <c r="BP953" s="408">
        <f>19850-226</f>
        <v>19624</v>
      </c>
      <c r="BQ953" s="408"/>
      <c r="BR953" s="408"/>
      <c r="BS953" s="408"/>
      <c r="BT953" s="408">
        <f t="shared" ref="BT953:BU953" si="2361">BL953</f>
        <v>0</v>
      </c>
      <c r="BU953" s="408">
        <f t="shared" si="2361"/>
        <v>0</v>
      </c>
      <c r="BV953" s="408">
        <f>BW953+BX953+BY953+BZ953</f>
        <v>19793.5</v>
      </c>
      <c r="BW953" s="408">
        <f>19850-56.5</f>
        <v>19793.5</v>
      </c>
      <c r="BX953" s="408"/>
      <c r="BY953" s="408"/>
      <c r="BZ953" s="408"/>
      <c r="CA953" s="408">
        <f>CB953+CC953+CD953</f>
        <v>0</v>
      </c>
      <c r="CB953" s="408"/>
      <c r="CC953" s="408"/>
      <c r="CD953" s="408"/>
      <c r="CE953" s="408">
        <f>CF953+CH953+CI953</f>
        <v>19793.5</v>
      </c>
      <c r="CF953" s="408">
        <f>BW953</f>
        <v>19793.5</v>
      </c>
      <c r="CG953" s="408"/>
      <c r="CH953" s="408">
        <f t="shared" ref="CH953" si="2362">BY953</f>
        <v>0</v>
      </c>
      <c r="CI953" s="408">
        <f t="shared" ref="CI953" si="2363">BZ953</f>
        <v>0</v>
      </c>
      <c r="CJ953" s="408">
        <v>0</v>
      </c>
      <c r="CK953" s="408">
        <f>CL953+CM953+CN953+CO953</f>
        <v>19793.5</v>
      </c>
      <c r="CL953" s="408">
        <f>19850-56.5</f>
        <v>19793.5</v>
      </c>
      <c r="CM953" s="408"/>
      <c r="CN953" s="412"/>
      <c r="CO953" s="412"/>
    </row>
    <row r="954" spans="2:93" s="27" customFormat="1" ht="18" hidden="1" customHeight="1" x14ac:dyDescent="0.25">
      <c r="B954" s="235" t="s">
        <v>16</v>
      </c>
      <c r="C954" s="236" t="s">
        <v>158</v>
      </c>
      <c r="D954" s="814"/>
      <c r="E954" s="814"/>
      <c r="F954" s="814"/>
      <c r="G954" s="814"/>
      <c r="H954" s="814"/>
      <c r="I954" s="409">
        <f t="shared" ref="I954:I966" si="2364">K954+M954</f>
        <v>0</v>
      </c>
      <c r="J954" s="589" t="e">
        <f t="shared" ref="J954:J966" si="2365">I954/D954</f>
        <v>#DIV/0!</v>
      </c>
      <c r="K954" s="409"/>
      <c r="L954" s="589" t="e">
        <f t="shared" ref="L954:L966" si="2366">K954/E954</f>
        <v>#DIV/0!</v>
      </c>
      <c r="M954" s="86"/>
      <c r="N954" s="86"/>
      <c r="O954" s="86"/>
      <c r="P954" s="86"/>
      <c r="Q954" s="86"/>
      <c r="R954" s="86"/>
      <c r="S954" s="409">
        <f t="shared" ref="S954:S966" si="2367">U954+W954</f>
        <v>0</v>
      </c>
      <c r="T954" s="589" t="e">
        <f t="shared" ref="T954:T966" si="2368">S954/D954</f>
        <v>#DIV/0!</v>
      </c>
      <c r="U954" s="409"/>
      <c r="V954" s="589" t="e">
        <f t="shared" ref="V954:V966" si="2369">U954/E954</f>
        <v>#DIV/0!</v>
      </c>
      <c r="W954" s="86"/>
      <c r="X954" s="86"/>
      <c r="Y954" s="86"/>
      <c r="Z954" s="86"/>
      <c r="AA954" s="86"/>
      <c r="AB954" s="86"/>
      <c r="AC954" s="409">
        <f t="shared" ref="AC954:AC966" si="2370">AE954+AG954+AI954+AK954</f>
        <v>0</v>
      </c>
      <c r="AD954" s="589" t="e">
        <f t="shared" ref="AD954:AD966" si="2371">AC954/D954</f>
        <v>#DIV/0!</v>
      </c>
      <c r="AE954" s="409"/>
      <c r="AF954" s="589" t="e">
        <f t="shared" ref="AF954:AF966" si="2372">AE954/E954</f>
        <v>#DIV/0!</v>
      </c>
      <c r="AG954" s="86"/>
      <c r="AH954" s="86"/>
      <c r="AI954" s="86"/>
      <c r="AJ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408"/>
      <c r="AW954" s="408"/>
      <c r="AX954" s="408"/>
      <c r="AY954" s="408"/>
      <c r="AZ954" s="408"/>
      <c r="BA954" s="408"/>
      <c r="BB954" s="408"/>
      <c r="BC954" s="408"/>
      <c r="BD954" s="408"/>
      <c r="BE954" s="408"/>
      <c r="BF954" s="408"/>
      <c r="BG954" s="408"/>
      <c r="BH954" s="408"/>
      <c r="BI954" s="408"/>
      <c r="BJ954" s="408"/>
      <c r="BK954" s="408"/>
      <c r="BL954" s="408"/>
      <c r="BM954" s="408"/>
      <c r="BN954" s="408"/>
      <c r="BO954" s="408"/>
      <c r="BP954" s="408"/>
      <c r="BQ954" s="408"/>
      <c r="BR954" s="408"/>
      <c r="BS954" s="408"/>
      <c r="BT954" s="408"/>
      <c r="BU954" s="408"/>
      <c r="BV954" s="408"/>
      <c r="BW954" s="408"/>
      <c r="BX954" s="408"/>
      <c r="BY954" s="408"/>
      <c r="BZ954" s="408"/>
      <c r="CA954" s="408"/>
      <c r="CB954" s="408"/>
      <c r="CC954" s="408"/>
      <c r="CD954" s="408"/>
      <c r="CE954" s="408"/>
      <c r="CF954" s="408"/>
      <c r="CG954" s="408"/>
      <c r="CH954" s="408"/>
      <c r="CI954" s="408"/>
      <c r="CJ954" s="408"/>
      <c r="CK954" s="408"/>
      <c r="CL954" s="86"/>
      <c r="CM954" s="86"/>
      <c r="CN954" s="86"/>
      <c r="CO954" s="86"/>
    </row>
    <row r="955" spans="2:93" s="27" customFormat="1" ht="21" hidden="1" customHeight="1" x14ac:dyDescent="0.25">
      <c r="B955" s="235" t="s">
        <v>17</v>
      </c>
      <c r="C955" s="236" t="s">
        <v>159</v>
      </c>
      <c r="D955" s="814"/>
      <c r="E955" s="814"/>
      <c r="F955" s="814"/>
      <c r="G955" s="814"/>
      <c r="H955" s="814"/>
      <c r="I955" s="409">
        <f t="shared" si="2364"/>
        <v>0</v>
      </c>
      <c r="J955" s="589" t="e">
        <f t="shared" si="2365"/>
        <v>#DIV/0!</v>
      </c>
      <c r="K955" s="409"/>
      <c r="L955" s="589" t="e">
        <f t="shared" si="2366"/>
        <v>#DIV/0!</v>
      </c>
      <c r="M955" s="86"/>
      <c r="N955" s="86"/>
      <c r="O955" s="86"/>
      <c r="P955" s="86"/>
      <c r="Q955" s="86"/>
      <c r="R955" s="86"/>
      <c r="S955" s="409">
        <f t="shared" si="2367"/>
        <v>0</v>
      </c>
      <c r="T955" s="589" t="e">
        <f t="shared" si="2368"/>
        <v>#DIV/0!</v>
      </c>
      <c r="U955" s="409"/>
      <c r="V955" s="589" t="e">
        <f t="shared" si="2369"/>
        <v>#DIV/0!</v>
      </c>
      <c r="W955" s="86"/>
      <c r="X955" s="86"/>
      <c r="Y955" s="86"/>
      <c r="Z955" s="86"/>
      <c r="AA955" s="86"/>
      <c r="AB955" s="86"/>
      <c r="AC955" s="409">
        <f t="shared" si="2370"/>
        <v>0</v>
      </c>
      <c r="AD955" s="589" t="e">
        <f t="shared" si="2371"/>
        <v>#DIV/0!</v>
      </c>
      <c r="AE955" s="409"/>
      <c r="AF955" s="589" t="e">
        <f t="shared" si="2372"/>
        <v>#DIV/0!</v>
      </c>
      <c r="AG955" s="86"/>
      <c r="AH955" s="86"/>
      <c r="AI955" s="86"/>
      <c r="AJ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408"/>
      <c r="AW955" s="408"/>
      <c r="AX955" s="408"/>
      <c r="AY955" s="408"/>
      <c r="AZ955" s="408"/>
      <c r="BA955" s="408"/>
      <c r="BB955" s="408"/>
      <c r="BC955" s="408"/>
      <c r="BD955" s="408"/>
      <c r="BE955" s="408"/>
      <c r="BF955" s="408"/>
      <c r="BG955" s="408"/>
      <c r="BH955" s="408"/>
      <c r="BI955" s="408"/>
      <c r="BJ955" s="408"/>
      <c r="BK955" s="408"/>
      <c r="BL955" s="408"/>
      <c r="BM955" s="408"/>
      <c r="BN955" s="408"/>
      <c r="BO955" s="408"/>
      <c r="BP955" s="408"/>
      <c r="BQ955" s="408"/>
      <c r="BR955" s="408"/>
      <c r="BS955" s="408"/>
      <c r="BT955" s="408"/>
      <c r="BU955" s="408"/>
      <c r="BV955" s="408"/>
      <c r="BW955" s="408"/>
      <c r="BX955" s="408"/>
      <c r="BY955" s="408"/>
      <c r="BZ955" s="408"/>
      <c r="CA955" s="408"/>
      <c r="CB955" s="408"/>
      <c r="CC955" s="408"/>
      <c r="CD955" s="408"/>
      <c r="CE955" s="408"/>
      <c r="CF955" s="408"/>
      <c r="CG955" s="408"/>
      <c r="CH955" s="408"/>
      <c r="CI955" s="408"/>
      <c r="CJ955" s="408"/>
      <c r="CK955" s="408"/>
      <c r="CL955" s="86"/>
      <c r="CM955" s="86"/>
      <c r="CN955" s="86"/>
      <c r="CO955" s="86"/>
    </row>
    <row r="956" spans="2:93" s="27" customFormat="1" ht="92.25" hidden="1" customHeight="1" x14ac:dyDescent="0.25">
      <c r="B956" s="175" t="s">
        <v>13</v>
      </c>
      <c r="C956" s="237" t="s">
        <v>160</v>
      </c>
      <c r="D956" s="814"/>
      <c r="E956" s="814"/>
      <c r="F956" s="814"/>
      <c r="G956" s="814"/>
      <c r="H956" s="814"/>
      <c r="I956" s="409">
        <f t="shared" si="2364"/>
        <v>0</v>
      </c>
      <c r="J956" s="589" t="e">
        <f t="shared" si="2365"/>
        <v>#DIV/0!</v>
      </c>
      <c r="K956" s="409"/>
      <c r="L956" s="589" t="e">
        <f t="shared" si="2366"/>
        <v>#DIV/0!</v>
      </c>
      <c r="M956" s="86"/>
      <c r="N956" s="86"/>
      <c r="O956" s="86"/>
      <c r="P956" s="86"/>
      <c r="Q956" s="86"/>
      <c r="R956" s="86"/>
      <c r="S956" s="409">
        <f t="shared" si="2367"/>
        <v>0</v>
      </c>
      <c r="T956" s="589" t="e">
        <f t="shared" si="2368"/>
        <v>#DIV/0!</v>
      </c>
      <c r="U956" s="409"/>
      <c r="V956" s="589" t="e">
        <f t="shared" si="2369"/>
        <v>#DIV/0!</v>
      </c>
      <c r="W956" s="86"/>
      <c r="X956" s="86"/>
      <c r="Y956" s="86"/>
      <c r="Z956" s="86"/>
      <c r="AA956" s="86"/>
      <c r="AB956" s="86"/>
      <c r="AC956" s="409">
        <f t="shared" si="2370"/>
        <v>0</v>
      </c>
      <c r="AD956" s="589" t="e">
        <f t="shared" si="2371"/>
        <v>#DIV/0!</v>
      </c>
      <c r="AE956" s="409"/>
      <c r="AF956" s="589" t="e">
        <f t="shared" si="2372"/>
        <v>#DIV/0!</v>
      </c>
      <c r="AG956" s="86"/>
      <c r="AH956" s="86"/>
      <c r="AI956" s="86"/>
      <c r="AJ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408"/>
      <c r="AW956" s="408"/>
      <c r="AX956" s="408"/>
      <c r="AY956" s="408"/>
      <c r="AZ956" s="408"/>
      <c r="BA956" s="408"/>
      <c r="BB956" s="408"/>
      <c r="BC956" s="408"/>
      <c r="BD956" s="408"/>
      <c r="BE956" s="408"/>
      <c r="BF956" s="408"/>
      <c r="BG956" s="408"/>
      <c r="BH956" s="408"/>
      <c r="BI956" s="408"/>
      <c r="BJ956" s="408"/>
      <c r="BK956" s="408"/>
      <c r="BL956" s="408"/>
      <c r="BM956" s="408"/>
      <c r="BN956" s="408"/>
      <c r="BO956" s="408"/>
      <c r="BP956" s="408"/>
      <c r="BQ956" s="408"/>
      <c r="BR956" s="408"/>
      <c r="BS956" s="408"/>
      <c r="BT956" s="408"/>
      <c r="BU956" s="408"/>
      <c r="BV956" s="408"/>
      <c r="BW956" s="408"/>
      <c r="BX956" s="408"/>
      <c r="BY956" s="408"/>
      <c r="BZ956" s="408"/>
      <c r="CA956" s="408"/>
      <c r="CB956" s="408"/>
      <c r="CC956" s="408"/>
      <c r="CD956" s="408"/>
      <c r="CE956" s="408"/>
      <c r="CF956" s="408"/>
      <c r="CG956" s="408"/>
      <c r="CH956" s="408"/>
      <c r="CI956" s="408"/>
      <c r="CJ956" s="408"/>
      <c r="CK956" s="408"/>
      <c r="CL956" s="86"/>
      <c r="CM956" s="86"/>
      <c r="CN956" s="86"/>
      <c r="CO956" s="86"/>
    </row>
    <row r="957" spans="2:93" s="32" customFormat="1" ht="45.75" hidden="1" customHeight="1" x14ac:dyDescent="0.2">
      <c r="B957" s="844" t="s">
        <v>25</v>
      </c>
      <c r="C957" s="844"/>
      <c r="D957" s="815" t="e">
        <f>D801+#REF!+D829+D953+D956</f>
        <v>#REF!</v>
      </c>
      <c r="E957" s="815" t="e">
        <f>E801+#REF!+E829+E953+E956</f>
        <v>#REF!</v>
      </c>
      <c r="F957" s="815"/>
      <c r="G957" s="815" t="e">
        <f>G801+#REF!+G829+G953+G956</f>
        <v>#REF!</v>
      </c>
      <c r="H957" s="815" t="e">
        <f>H801+#REF!+H829+H953+H956</f>
        <v>#REF!</v>
      </c>
      <c r="I957" s="409">
        <f t="shared" si="2364"/>
        <v>0</v>
      </c>
      <c r="J957" s="589" t="e">
        <f t="shared" si="2365"/>
        <v>#REF!</v>
      </c>
      <c r="K957" s="409"/>
      <c r="L957" s="589" t="e">
        <f t="shared" si="2366"/>
        <v>#REF!</v>
      </c>
      <c r="M957" s="87"/>
      <c r="N957" s="87"/>
      <c r="O957" s="87"/>
      <c r="P957" s="87"/>
      <c r="Q957" s="87"/>
      <c r="R957" s="87"/>
      <c r="S957" s="409">
        <f t="shared" si="2367"/>
        <v>0</v>
      </c>
      <c r="T957" s="589" t="e">
        <f t="shared" si="2368"/>
        <v>#REF!</v>
      </c>
      <c r="U957" s="409"/>
      <c r="V957" s="589" t="e">
        <f t="shared" si="2369"/>
        <v>#REF!</v>
      </c>
      <c r="W957" s="87"/>
      <c r="X957" s="87"/>
      <c r="Y957" s="87" t="e">
        <f>Y801+#REF!+Y829+Y953+Y956</f>
        <v>#REF!</v>
      </c>
      <c r="Z957" s="87"/>
      <c r="AA957" s="87"/>
      <c r="AB957" s="87"/>
      <c r="AC957" s="409" t="e">
        <f t="shared" si="2370"/>
        <v>#REF!</v>
      </c>
      <c r="AD957" s="589" t="e">
        <f t="shared" si="2371"/>
        <v>#REF!</v>
      </c>
      <c r="AE957" s="409"/>
      <c r="AF957" s="589" t="e">
        <f t="shared" si="2372"/>
        <v>#REF!</v>
      </c>
      <c r="AG957" s="87"/>
      <c r="AH957" s="87"/>
      <c r="AI957" s="87" t="e">
        <f>AI801+#REF!+AI829+AI953+AI956</f>
        <v>#REF!</v>
      </c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 t="e">
        <f>AU801+#REF!+AU829+AU953+AU956</f>
        <v>#REF!</v>
      </c>
      <c r="AV957" s="408" t="e">
        <f>AV801+#REF!+AV829+AV953+AV956</f>
        <v>#REF!</v>
      </c>
      <c r="AW957" s="408" t="e">
        <f>AW801+#REF!+AW829+AW953+AW956</f>
        <v>#REF!</v>
      </c>
      <c r="AX957" s="408"/>
      <c r="AY957" s="408" t="e">
        <f>AY801+#REF!+AY829+AY953+AY956</f>
        <v>#REF!</v>
      </c>
      <c r="AZ957" s="408" t="e">
        <f>AZ801+#REF!+AZ829+AZ953+AZ956</f>
        <v>#REF!</v>
      </c>
      <c r="BA957" s="408"/>
      <c r="BB957" s="408"/>
      <c r="BC957" s="408"/>
      <c r="BD957" s="408"/>
      <c r="BE957" s="408"/>
      <c r="BF957" s="408"/>
      <c r="BG957" s="408"/>
      <c r="BH957" s="408"/>
      <c r="BI957" s="408" t="e">
        <f>BI801+#REF!+BI829+BI953+BI956</f>
        <v>#REF!</v>
      </c>
      <c r="BJ957" s="408" t="e">
        <f>BJ801+#REF!+BJ829+BJ953+BJ956</f>
        <v>#REF!</v>
      </c>
      <c r="BK957" s="408"/>
      <c r="BL957" s="408" t="e">
        <f>BL801+#REF!+BL829+BL953+BL956</f>
        <v>#REF!</v>
      </c>
      <c r="BM957" s="408" t="e">
        <f>BM801+#REF!+BM829+BM953+BM956</f>
        <v>#REF!</v>
      </c>
      <c r="BN957" s="408"/>
      <c r="BO957" s="408" t="e">
        <f>BO801+#REF!+BO829+BO953+BO956</f>
        <v>#REF!</v>
      </c>
      <c r="BP957" s="408" t="e">
        <f>BP801+#REF!+BP829+BP953+BP956</f>
        <v>#REF!</v>
      </c>
      <c r="BQ957" s="408"/>
      <c r="BR957" s="408" t="e">
        <f>BR801+#REF!+BR829+BR953+BR956</f>
        <v>#REF!</v>
      </c>
      <c r="BS957" s="408" t="e">
        <f>BS801+#REF!+BS829+BS953+BS956</f>
        <v>#REF!</v>
      </c>
      <c r="BT957" s="408"/>
      <c r="BU957" s="408"/>
      <c r="BV957" s="408" t="e">
        <f>BV801+#REF!+BV829+BV953+BV956</f>
        <v>#REF!</v>
      </c>
      <c r="BW957" s="408" t="e">
        <f>BW801+#REF!+BW829+BW953+BW956</f>
        <v>#REF!</v>
      </c>
      <c r="BX957" s="408"/>
      <c r="BY957" s="408" t="e">
        <f>BY801+#REF!+BY829+BY953+BY956</f>
        <v>#REF!</v>
      </c>
      <c r="BZ957" s="408" t="e">
        <f>BZ801+#REF!+BZ829+BZ953+BZ956</f>
        <v>#REF!</v>
      </c>
      <c r="CA957" s="408"/>
      <c r="CB957" s="408"/>
      <c r="CC957" s="408"/>
      <c r="CD957" s="408"/>
      <c r="CE957" s="408"/>
      <c r="CF957" s="408"/>
      <c r="CG957" s="408"/>
      <c r="CH957" s="408"/>
      <c r="CI957" s="408"/>
      <c r="CJ957" s="408"/>
      <c r="CK957" s="408" t="e">
        <f>CK801+#REF!+CK829+CK953+CK956</f>
        <v>#REF!</v>
      </c>
      <c r="CL957" s="87" t="e">
        <f>CL801+#REF!+CL829+CL953+CL956</f>
        <v>#REF!</v>
      </c>
      <c r="CM957" s="87"/>
      <c r="CN957" s="87" t="e">
        <f>CN801+#REF!+CN829+CN953+CN956</f>
        <v>#REF!</v>
      </c>
      <c r="CO957" s="87" t="e">
        <f>CO801+#REF!+CO829+CO953+CO956</f>
        <v>#REF!</v>
      </c>
    </row>
    <row r="958" spans="2:93" s="32" customFormat="1" ht="10.5" hidden="1" customHeight="1" x14ac:dyDescent="0.25">
      <c r="B958" s="238"/>
      <c r="C958" s="88"/>
      <c r="D958" s="816"/>
      <c r="E958" s="816"/>
      <c r="F958" s="816"/>
      <c r="G958" s="816"/>
      <c r="H958" s="816"/>
      <c r="I958" s="409">
        <f t="shared" si="2364"/>
        <v>0</v>
      </c>
      <c r="J958" s="589" t="e">
        <f t="shared" si="2365"/>
        <v>#DIV/0!</v>
      </c>
      <c r="K958" s="409"/>
      <c r="L958" s="589" t="e">
        <f t="shared" si="2366"/>
        <v>#DIV/0!</v>
      </c>
      <c r="M958" s="89"/>
      <c r="N958" s="89"/>
      <c r="O958" s="89"/>
      <c r="P958" s="89"/>
      <c r="Q958" s="89"/>
      <c r="R958" s="89"/>
      <c r="S958" s="409">
        <f t="shared" si="2367"/>
        <v>0</v>
      </c>
      <c r="T958" s="589" t="e">
        <f t="shared" si="2368"/>
        <v>#DIV/0!</v>
      </c>
      <c r="U958" s="409"/>
      <c r="V958" s="589" t="e">
        <f t="shared" si="2369"/>
        <v>#DIV/0!</v>
      </c>
      <c r="W958" s="89"/>
      <c r="X958" s="89"/>
      <c r="Y958" s="89"/>
      <c r="Z958" s="89"/>
      <c r="AA958" s="89"/>
      <c r="AB958" s="89"/>
      <c r="AC958" s="409">
        <f t="shared" si="2370"/>
        <v>0</v>
      </c>
      <c r="AD958" s="589" t="e">
        <f t="shared" si="2371"/>
        <v>#DIV/0!</v>
      </c>
      <c r="AE958" s="409"/>
      <c r="AF958" s="589" t="e">
        <f t="shared" si="2372"/>
        <v>#DIV/0!</v>
      </c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408"/>
      <c r="AW958" s="408"/>
      <c r="AX958" s="408"/>
      <c r="AY958" s="408"/>
      <c r="AZ958" s="408"/>
      <c r="BA958" s="408"/>
      <c r="BB958" s="408"/>
      <c r="BC958" s="408"/>
      <c r="BD958" s="408"/>
      <c r="BE958" s="408"/>
      <c r="BF958" s="408"/>
      <c r="BG958" s="408"/>
      <c r="BH958" s="408"/>
      <c r="BI958" s="408"/>
      <c r="BJ958" s="408"/>
      <c r="BK958" s="408"/>
      <c r="BL958" s="408"/>
      <c r="BM958" s="408"/>
      <c r="BN958" s="408"/>
      <c r="BO958" s="408"/>
      <c r="BP958" s="408"/>
      <c r="BQ958" s="408"/>
      <c r="BR958" s="408"/>
      <c r="BS958" s="408"/>
      <c r="BT958" s="408"/>
      <c r="BU958" s="408"/>
      <c r="BV958" s="408"/>
      <c r="BW958" s="408"/>
      <c r="BX958" s="408"/>
      <c r="BY958" s="408"/>
      <c r="BZ958" s="408"/>
      <c r="CA958" s="408"/>
      <c r="CB958" s="408"/>
      <c r="CC958" s="408"/>
      <c r="CD958" s="408"/>
      <c r="CE958" s="408"/>
      <c r="CF958" s="408"/>
      <c r="CG958" s="408"/>
      <c r="CH958" s="408"/>
      <c r="CI958" s="408"/>
      <c r="CJ958" s="408"/>
      <c r="CK958" s="408"/>
      <c r="CL958" s="89"/>
      <c r="CM958" s="89"/>
      <c r="CN958" s="89"/>
      <c r="CO958" s="89"/>
    </row>
    <row r="959" spans="2:93" s="32" customFormat="1" ht="27.75" hidden="1" customHeight="1" x14ac:dyDescent="0.2">
      <c r="B959" s="844" t="s">
        <v>161</v>
      </c>
      <c r="C959" s="844"/>
      <c r="D959" s="815" t="e">
        <f>D801+#REF!</f>
        <v>#REF!</v>
      </c>
      <c r="E959" s="815" t="e">
        <f>E801+#REF!</f>
        <v>#REF!</v>
      </c>
      <c r="F959" s="815"/>
      <c r="G959" s="815" t="e">
        <f>G801+#REF!</f>
        <v>#REF!</v>
      </c>
      <c r="H959" s="815" t="e">
        <f>H801+#REF!</f>
        <v>#REF!</v>
      </c>
      <c r="I959" s="409">
        <f t="shared" si="2364"/>
        <v>0</v>
      </c>
      <c r="J959" s="589" t="e">
        <f t="shared" si="2365"/>
        <v>#REF!</v>
      </c>
      <c r="K959" s="409"/>
      <c r="L959" s="589" t="e">
        <f t="shared" si="2366"/>
        <v>#REF!</v>
      </c>
      <c r="M959" s="87"/>
      <c r="N959" s="87"/>
      <c r="O959" s="87"/>
      <c r="P959" s="87"/>
      <c r="Q959" s="87"/>
      <c r="R959" s="87"/>
      <c r="S959" s="409">
        <f t="shared" si="2367"/>
        <v>0</v>
      </c>
      <c r="T959" s="589" t="e">
        <f t="shared" si="2368"/>
        <v>#REF!</v>
      </c>
      <c r="U959" s="409"/>
      <c r="V959" s="589" t="e">
        <f t="shared" si="2369"/>
        <v>#REF!</v>
      </c>
      <c r="W959" s="87"/>
      <c r="X959" s="87"/>
      <c r="Y959" s="87" t="e">
        <f>Y801+#REF!</f>
        <v>#REF!</v>
      </c>
      <c r="Z959" s="87"/>
      <c r="AA959" s="87"/>
      <c r="AB959" s="87"/>
      <c r="AC959" s="409" t="e">
        <f t="shared" si="2370"/>
        <v>#REF!</v>
      </c>
      <c r="AD959" s="589" t="e">
        <f t="shared" si="2371"/>
        <v>#REF!</v>
      </c>
      <c r="AE959" s="409"/>
      <c r="AF959" s="589" t="e">
        <f t="shared" si="2372"/>
        <v>#REF!</v>
      </c>
      <c r="AG959" s="87"/>
      <c r="AH959" s="87"/>
      <c r="AI959" s="87" t="e">
        <f>AI801+#REF!</f>
        <v>#REF!</v>
      </c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 t="e">
        <f>AU801+#REF!</f>
        <v>#REF!</v>
      </c>
      <c r="AV959" s="408" t="e">
        <f>AV801+#REF!</f>
        <v>#REF!</v>
      </c>
      <c r="AW959" s="408" t="e">
        <f>AW801+#REF!</f>
        <v>#REF!</v>
      </c>
      <c r="AX959" s="408"/>
      <c r="AY959" s="408" t="e">
        <f>AY801+#REF!</f>
        <v>#REF!</v>
      </c>
      <c r="AZ959" s="408" t="e">
        <f>AZ801+#REF!</f>
        <v>#REF!</v>
      </c>
      <c r="BA959" s="408"/>
      <c r="BB959" s="408"/>
      <c r="BC959" s="408"/>
      <c r="BD959" s="408"/>
      <c r="BE959" s="408"/>
      <c r="BF959" s="408"/>
      <c r="BG959" s="408"/>
      <c r="BH959" s="408"/>
      <c r="BI959" s="408" t="e">
        <f>BI801+#REF!</f>
        <v>#REF!</v>
      </c>
      <c r="BJ959" s="408" t="e">
        <f>BJ801+#REF!</f>
        <v>#REF!</v>
      </c>
      <c r="BK959" s="408"/>
      <c r="BL959" s="408" t="e">
        <f>BL801+#REF!</f>
        <v>#REF!</v>
      </c>
      <c r="BM959" s="408" t="e">
        <f>BM801+#REF!</f>
        <v>#REF!</v>
      </c>
      <c r="BN959" s="408"/>
      <c r="BO959" s="408" t="e">
        <f>BO801+#REF!</f>
        <v>#REF!</v>
      </c>
      <c r="BP959" s="408" t="e">
        <f>BP801+#REF!</f>
        <v>#REF!</v>
      </c>
      <c r="BQ959" s="408"/>
      <c r="BR959" s="408" t="e">
        <f>BR801+#REF!</f>
        <v>#REF!</v>
      </c>
      <c r="BS959" s="408" t="e">
        <f>BS801+#REF!</f>
        <v>#REF!</v>
      </c>
      <c r="BT959" s="408"/>
      <c r="BU959" s="408"/>
      <c r="BV959" s="408" t="e">
        <f>BV801+#REF!</f>
        <v>#REF!</v>
      </c>
      <c r="BW959" s="408" t="e">
        <f>BW801+#REF!</f>
        <v>#REF!</v>
      </c>
      <c r="BX959" s="408"/>
      <c r="BY959" s="408" t="e">
        <f>BY801+#REF!</f>
        <v>#REF!</v>
      </c>
      <c r="BZ959" s="408" t="e">
        <f>BZ801+#REF!</f>
        <v>#REF!</v>
      </c>
      <c r="CA959" s="408"/>
      <c r="CB959" s="408"/>
      <c r="CC959" s="408"/>
      <c r="CD959" s="408"/>
      <c r="CE959" s="408"/>
      <c r="CF959" s="408"/>
      <c r="CG959" s="408"/>
      <c r="CH959" s="408"/>
      <c r="CI959" s="408"/>
      <c r="CJ959" s="408"/>
      <c r="CK959" s="408" t="e">
        <f>CK801+#REF!</f>
        <v>#REF!</v>
      </c>
      <c r="CL959" s="87" t="e">
        <f>CL801+#REF!</f>
        <v>#REF!</v>
      </c>
      <c r="CM959" s="87"/>
      <c r="CN959" s="87" t="e">
        <f>CN801+#REF!</f>
        <v>#REF!</v>
      </c>
      <c r="CO959" s="87" t="e">
        <f>CO801+#REF!</f>
        <v>#REF!</v>
      </c>
    </row>
    <row r="960" spans="2:93" s="32" customFormat="1" ht="29.25" hidden="1" customHeight="1" x14ac:dyDescent="0.2">
      <c r="B960" s="844" t="s">
        <v>162</v>
      </c>
      <c r="C960" s="844"/>
      <c r="D960" s="815">
        <f>E960+G960+H960</f>
        <v>0</v>
      </c>
      <c r="E960" s="815">
        <v>0</v>
      </c>
      <c r="F960" s="815"/>
      <c r="G960" s="815">
        <v>0</v>
      </c>
      <c r="H960" s="815">
        <v>0</v>
      </c>
      <c r="I960" s="409">
        <f t="shared" si="2364"/>
        <v>0</v>
      </c>
      <c r="J960" s="589" t="e">
        <f t="shared" si="2365"/>
        <v>#DIV/0!</v>
      </c>
      <c r="K960" s="409"/>
      <c r="L960" s="589" t="e">
        <f t="shared" si="2366"/>
        <v>#DIV/0!</v>
      </c>
      <c r="M960" s="87"/>
      <c r="N960" s="87"/>
      <c r="O960" s="87"/>
      <c r="P960" s="87"/>
      <c r="Q960" s="87"/>
      <c r="R960" s="87"/>
      <c r="S960" s="409">
        <f t="shared" si="2367"/>
        <v>0</v>
      </c>
      <c r="T960" s="589" t="e">
        <f t="shared" si="2368"/>
        <v>#DIV/0!</v>
      </c>
      <c r="U960" s="409"/>
      <c r="V960" s="589" t="e">
        <f t="shared" si="2369"/>
        <v>#DIV/0!</v>
      </c>
      <c r="W960" s="87"/>
      <c r="X960" s="87"/>
      <c r="Y960" s="87">
        <v>0</v>
      </c>
      <c r="Z960" s="87"/>
      <c r="AA960" s="87"/>
      <c r="AB960" s="87"/>
      <c r="AC960" s="409">
        <f t="shared" si="2370"/>
        <v>0</v>
      </c>
      <c r="AD960" s="589" t="e">
        <f t="shared" si="2371"/>
        <v>#DIV/0!</v>
      </c>
      <c r="AE960" s="409"/>
      <c r="AF960" s="589" t="e">
        <f t="shared" si="2372"/>
        <v>#DIV/0!</v>
      </c>
      <c r="AG960" s="87"/>
      <c r="AH960" s="87"/>
      <c r="AI960" s="87">
        <v>0</v>
      </c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>
        <f>AV960+AW960+AX960</f>
        <v>0</v>
      </c>
      <c r="AV960" s="408">
        <f>AW960+AY960+AZ960</f>
        <v>0</v>
      </c>
      <c r="AW960" s="408">
        <v>0</v>
      </c>
      <c r="AX960" s="408"/>
      <c r="AY960" s="408">
        <v>0</v>
      </c>
      <c r="AZ960" s="408">
        <v>0</v>
      </c>
      <c r="BA960" s="408"/>
      <c r="BB960" s="408"/>
      <c r="BC960" s="408"/>
      <c r="BD960" s="408"/>
      <c r="BE960" s="408"/>
      <c r="BF960" s="408"/>
      <c r="BG960" s="408"/>
      <c r="BH960" s="408"/>
      <c r="BI960" s="408">
        <f>BJ960+BL960+BM960</f>
        <v>0</v>
      </c>
      <c r="BJ960" s="408">
        <v>0</v>
      </c>
      <c r="BK960" s="408"/>
      <c r="BL960" s="408">
        <v>0</v>
      </c>
      <c r="BM960" s="408">
        <v>0</v>
      </c>
      <c r="BN960" s="408"/>
      <c r="BO960" s="408">
        <f>BP960+BR960+BS960</f>
        <v>0</v>
      </c>
      <c r="BP960" s="408">
        <v>0</v>
      </c>
      <c r="BQ960" s="408"/>
      <c r="BR960" s="408">
        <v>0</v>
      </c>
      <c r="BS960" s="408">
        <v>0</v>
      </c>
      <c r="BT960" s="408"/>
      <c r="BU960" s="408"/>
      <c r="BV960" s="408">
        <f>BW960+BY960+BZ960</f>
        <v>0</v>
      </c>
      <c r="BW960" s="408">
        <v>0</v>
      </c>
      <c r="BX960" s="408"/>
      <c r="BY960" s="408">
        <v>0</v>
      </c>
      <c r="BZ960" s="408">
        <v>0</v>
      </c>
      <c r="CA960" s="408"/>
      <c r="CB960" s="408"/>
      <c r="CC960" s="408"/>
      <c r="CD960" s="408"/>
      <c r="CE960" s="408"/>
      <c r="CF960" s="408"/>
      <c r="CG960" s="408"/>
      <c r="CH960" s="408"/>
      <c r="CI960" s="408"/>
      <c r="CJ960" s="408"/>
      <c r="CK960" s="408">
        <f>CL960+CN960+CO960</f>
        <v>0</v>
      </c>
      <c r="CL960" s="87">
        <v>0</v>
      </c>
      <c r="CM960" s="87"/>
      <c r="CN960" s="87">
        <v>0</v>
      </c>
      <c r="CO960" s="87">
        <v>0</v>
      </c>
    </row>
    <row r="961" spans="1:93" s="32" customFormat="1" ht="21" hidden="1" customHeight="1" x14ac:dyDescent="0.2">
      <c r="B961" s="844" t="s">
        <v>163</v>
      </c>
      <c r="C961" s="844"/>
      <c r="D961" s="815" t="e">
        <f>E961+H961</f>
        <v>#REF!</v>
      </c>
      <c r="E961" s="815" t="e">
        <f>E801+#REF!</f>
        <v>#REF!</v>
      </c>
      <c r="F961" s="815"/>
      <c r="G961" s="815" t="e">
        <f>G801+#REF!</f>
        <v>#REF!</v>
      </c>
      <c r="H961" s="815" t="e">
        <f>H801+#REF!</f>
        <v>#REF!</v>
      </c>
      <c r="I961" s="409">
        <f t="shared" si="2364"/>
        <v>0</v>
      </c>
      <c r="J961" s="589" t="e">
        <f t="shared" si="2365"/>
        <v>#REF!</v>
      </c>
      <c r="K961" s="409"/>
      <c r="L961" s="589" t="e">
        <f t="shared" si="2366"/>
        <v>#REF!</v>
      </c>
      <c r="M961" s="87"/>
      <c r="N961" s="87"/>
      <c r="O961" s="87"/>
      <c r="P961" s="87"/>
      <c r="Q961" s="87"/>
      <c r="R961" s="87"/>
      <c r="S961" s="409">
        <f t="shared" si="2367"/>
        <v>0</v>
      </c>
      <c r="T961" s="589" t="e">
        <f t="shared" si="2368"/>
        <v>#REF!</v>
      </c>
      <c r="U961" s="409"/>
      <c r="V961" s="589" t="e">
        <f t="shared" si="2369"/>
        <v>#REF!</v>
      </c>
      <c r="W961" s="87"/>
      <c r="X961" s="87"/>
      <c r="Y961" s="87" t="e">
        <f>Y801+#REF!</f>
        <v>#REF!</v>
      </c>
      <c r="Z961" s="87"/>
      <c r="AA961" s="87"/>
      <c r="AB961" s="87"/>
      <c r="AC961" s="409" t="e">
        <f t="shared" si="2370"/>
        <v>#REF!</v>
      </c>
      <c r="AD961" s="589" t="e">
        <f t="shared" si="2371"/>
        <v>#REF!</v>
      </c>
      <c r="AE961" s="409"/>
      <c r="AF961" s="589" t="e">
        <f t="shared" si="2372"/>
        <v>#REF!</v>
      </c>
      <c r="AG961" s="87"/>
      <c r="AH961" s="87"/>
      <c r="AI961" s="87" t="e">
        <f>AI801+#REF!</f>
        <v>#REF!</v>
      </c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 t="e">
        <f>AV961+AX961</f>
        <v>#REF!</v>
      </c>
      <c r="AV961" s="408" t="e">
        <f>AW961+AZ961</f>
        <v>#REF!</v>
      </c>
      <c r="AW961" s="408" t="e">
        <f>AW801+#REF!</f>
        <v>#REF!</v>
      </c>
      <c r="AX961" s="408"/>
      <c r="AY961" s="408" t="e">
        <f>AY801+#REF!</f>
        <v>#REF!</v>
      </c>
      <c r="AZ961" s="408" t="e">
        <f>AZ801+#REF!</f>
        <v>#REF!</v>
      </c>
      <c r="BA961" s="408"/>
      <c r="BB961" s="408"/>
      <c r="BC961" s="408"/>
      <c r="BD961" s="408"/>
      <c r="BE961" s="408"/>
      <c r="BF961" s="408"/>
      <c r="BG961" s="408"/>
      <c r="BH961" s="408"/>
      <c r="BI961" s="408" t="e">
        <f>BJ961+BM961</f>
        <v>#REF!</v>
      </c>
      <c r="BJ961" s="408" t="e">
        <f>BJ801+#REF!</f>
        <v>#REF!</v>
      </c>
      <c r="BK961" s="408"/>
      <c r="BL961" s="408" t="e">
        <f>BL801+#REF!</f>
        <v>#REF!</v>
      </c>
      <c r="BM961" s="408" t="e">
        <f>BM801+#REF!</f>
        <v>#REF!</v>
      </c>
      <c r="BN961" s="408"/>
      <c r="BO961" s="408" t="e">
        <f>BP961+BS961</f>
        <v>#REF!</v>
      </c>
      <c r="BP961" s="408" t="e">
        <f>BP801+#REF!</f>
        <v>#REF!</v>
      </c>
      <c r="BQ961" s="408"/>
      <c r="BR961" s="408" t="e">
        <f>BR801+#REF!</f>
        <v>#REF!</v>
      </c>
      <c r="BS961" s="408" t="e">
        <f>BS801+#REF!</f>
        <v>#REF!</v>
      </c>
      <c r="BT961" s="408"/>
      <c r="BU961" s="408"/>
      <c r="BV961" s="408" t="e">
        <f>BW961+BZ961</f>
        <v>#REF!</v>
      </c>
      <c r="BW961" s="408" t="e">
        <f>BW801+#REF!</f>
        <v>#REF!</v>
      </c>
      <c r="BX961" s="408"/>
      <c r="BY961" s="408" t="e">
        <f>BY801+#REF!</f>
        <v>#REF!</v>
      </c>
      <c r="BZ961" s="408" t="e">
        <f>BZ801+#REF!</f>
        <v>#REF!</v>
      </c>
      <c r="CA961" s="408"/>
      <c r="CB961" s="408"/>
      <c r="CC961" s="408"/>
      <c r="CD961" s="408"/>
      <c r="CE961" s="408"/>
      <c r="CF961" s="408"/>
      <c r="CG961" s="408"/>
      <c r="CH961" s="408"/>
      <c r="CI961" s="408"/>
      <c r="CJ961" s="408"/>
      <c r="CK961" s="408" t="e">
        <f>CL961+CO961</f>
        <v>#REF!</v>
      </c>
      <c r="CL961" s="87" t="e">
        <f>CL801+#REF!</f>
        <v>#REF!</v>
      </c>
      <c r="CM961" s="87"/>
      <c r="CN961" s="87" t="e">
        <f>CN801+#REF!</f>
        <v>#REF!</v>
      </c>
      <c r="CO961" s="87" t="e">
        <f>CO801+#REF!</f>
        <v>#REF!</v>
      </c>
    </row>
    <row r="962" spans="1:93" s="32" customFormat="1" ht="41.25" hidden="1" customHeight="1" x14ac:dyDescent="0.2">
      <c r="B962" s="844" t="s">
        <v>164</v>
      </c>
      <c r="C962" s="844"/>
      <c r="D962" s="815">
        <f>D808+D812</f>
        <v>1233898.5659299998</v>
      </c>
      <c r="E962" s="815">
        <f>E808</f>
        <v>0</v>
      </c>
      <c r="F962" s="815"/>
      <c r="G962" s="815">
        <f>G808</f>
        <v>0</v>
      </c>
      <c r="H962" s="815">
        <f>H808+H812</f>
        <v>1354301.3659299999</v>
      </c>
      <c r="I962" s="409">
        <f t="shared" si="2364"/>
        <v>0</v>
      </c>
      <c r="J962" s="589">
        <f t="shared" si="2365"/>
        <v>0</v>
      </c>
      <c r="K962" s="409"/>
      <c r="L962" s="589" t="e">
        <f t="shared" si="2366"/>
        <v>#DIV/0!</v>
      </c>
      <c r="M962" s="87"/>
      <c r="N962" s="87"/>
      <c r="O962" s="87"/>
      <c r="P962" s="87"/>
      <c r="Q962" s="87"/>
      <c r="R962" s="87"/>
      <c r="S962" s="409">
        <f t="shared" si="2367"/>
        <v>0</v>
      </c>
      <c r="T962" s="589">
        <f t="shared" si="2368"/>
        <v>0</v>
      </c>
      <c r="U962" s="409"/>
      <c r="V962" s="589" t="e">
        <f t="shared" si="2369"/>
        <v>#DIV/0!</v>
      </c>
      <c r="W962" s="87"/>
      <c r="X962" s="87"/>
      <c r="Y962" s="87">
        <f>Y808</f>
        <v>0</v>
      </c>
      <c r="Z962" s="87"/>
      <c r="AA962" s="87"/>
      <c r="AB962" s="87"/>
      <c r="AC962" s="409">
        <f t="shared" si="2370"/>
        <v>0</v>
      </c>
      <c r="AD962" s="589">
        <f t="shared" si="2371"/>
        <v>0</v>
      </c>
      <c r="AE962" s="409"/>
      <c r="AF962" s="589" t="e">
        <f t="shared" si="2372"/>
        <v>#DIV/0!</v>
      </c>
      <c r="AG962" s="87"/>
      <c r="AH962" s="87"/>
      <c r="AI962" s="87">
        <f>AI808</f>
        <v>0</v>
      </c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>
        <f>AU808+AU812</f>
        <v>382995.36507000006</v>
      </c>
      <c r="AV962" s="408">
        <f>AV808+AV812</f>
        <v>1616893.9309999999</v>
      </c>
      <c r="AW962" s="408">
        <f>AW808</f>
        <v>0</v>
      </c>
      <c r="AX962" s="408"/>
      <c r="AY962" s="408">
        <f>AY808</f>
        <v>0</v>
      </c>
      <c r="AZ962" s="408">
        <f>AZ808+AZ812</f>
        <v>1737296.7309999999</v>
      </c>
      <c r="BA962" s="408"/>
      <c r="BB962" s="408"/>
      <c r="BC962" s="408"/>
      <c r="BD962" s="408"/>
      <c r="BE962" s="408"/>
      <c r="BF962" s="408"/>
      <c r="BG962" s="408"/>
      <c r="BH962" s="408"/>
      <c r="BI962" s="408">
        <f>BI808+BI812</f>
        <v>1053111.71263</v>
      </c>
      <c r="BJ962" s="408">
        <f>BJ808</f>
        <v>0</v>
      </c>
      <c r="BK962" s="408"/>
      <c r="BL962" s="408">
        <f>BL808</f>
        <v>0</v>
      </c>
      <c r="BM962" s="408">
        <f>BM808+BM812</f>
        <v>1089521.71263</v>
      </c>
      <c r="BN962" s="408"/>
      <c r="BO962" s="408">
        <f>BO808+BO812</f>
        <v>1053111.71263</v>
      </c>
      <c r="BP962" s="408">
        <f>BP808</f>
        <v>0</v>
      </c>
      <c r="BQ962" s="408"/>
      <c r="BR962" s="408">
        <f>BR808</f>
        <v>0</v>
      </c>
      <c r="BS962" s="408">
        <f>BS808+BS812</f>
        <v>1089521.71263</v>
      </c>
      <c r="BT962" s="408"/>
      <c r="BU962" s="408"/>
      <c r="BV962" s="408" t="e">
        <f>BV808+BV812</f>
        <v>#REF!</v>
      </c>
      <c r="BW962" s="408">
        <f>BW808</f>
        <v>0</v>
      </c>
      <c r="BX962" s="408"/>
      <c r="BY962" s="408">
        <f>BY808</f>
        <v>0</v>
      </c>
      <c r="BZ962" s="408" t="e">
        <f>BZ808+BZ812</f>
        <v>#REF!</v>
      </c>
      <c r="CA962" s="408"/>
      <c r="CB962" s="408"/>
      <c r="CC962" s="408"/>
      <c r="CD962" s="408"/>
      <c r="CE962" s="408"/>
      <c r="CF962" s="408"/>
      <c r="CG962" s="408"/>
      <c r="CH962" s="408"/>
      <c r="CI962" s="408"/>
      <c r="CJ962" s="408"/>
      <c r="CK962" s="408">
        <f>CK808+CK812</f>
        <v>1090000</v>
      </c>
      <c r="CL962" s="87">
        <f>CL808</f>
        <v>0</v>
      </c>
      <c r="CM962" s="87"/>
      <c r="CN962" s="87">
        <f>CN808</f>
        <v>0</v>
      </c>
      <c r="CO962" s="87">
        <f>CO808+CO812</f>
        <v>1229002.3999999999</v>
      </c>
    </row>
    <row r="963" spans="1:93" s="6" customFormat="1" ht="9.75" hidden="1" customHeight="1" x14ac:dyDescent="0.25">
      <c r="B963" s="239"/>
      <c r="C963" s="240"/>
      <c r="D963" s="241"/>
      <c r="E963" s="241"/>
      <c r="F963" s="241"/>
      <c r="G963" s="241"/>
      <c r="H963" s="241"/>
      <c r="I963" s="409">
        <f t="shared" si="2364"/>
        <v>0</v>
      </c>
      <c r="J963" s="589" t="e">
        <f t="shared" si="2365"/>
        <v>#DIV/0!</v>
      </c>
      <c r="K963" s="409"/>
      <c r="L963" s="589" t="e">
        <f t="shared" si="2366"/>
        <v>#DIV/0!</v>
      </c>
      <c r="M963" s="241"/>
      <c r="N963" s="241"/>
      <c r="O963" s="241"/>
      <c r="P963" s="241"/>
      <c r="Q963" s="241"/>
      <c r="R963" s="241"/>
      <c r="S963" s="409">
        <f t="shared" si="2367"/>
        <v>0</v>
      </c>
      <c r="T963" s="589" t="e">
        <f t="shared" si="2368"/>
        <v>#DIV/0!</v>
      </c>
      <c r="U963" s="409"/>
      <c r="V963" s="589" t="e">
        <f t="shared" si="2369"/>
        <v>#DIV/0!</v>
      </c>
      <c r="W963" s="241"/>
      <c r="X963" s="241"/>
      <c r="Y963" s="241"/>
      <c r="Z963" s="241"/>
      <c r="AA963" s="241"/>
      <c r="AB963" s="241"/>
      <c r="AC963" s="409">
        <f t="shared" si="2370"/>
        <v>0</v>
      </c>
      <c r="AD963" s="589" t="e">
        <f t="shared" si="2371"/>
        <v>#DIV/0!</v>
      </c>
      <c r="AE963" s="409"/>
      <c r="AF963" s="589" t="e">
        <f t="shared" si="2372"/>
        <v>#DIV/0!</v>
      </c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408"/>
      <c r="AW963" s="408"/>
      <c r="AX963" s="408"/>
      <c r="AY963" s="408"/>
      <c r="AZ963" s="408"/>
      <c r="BA963" s="408"/>
      <c r="BB963" s="408"/>
      <c r="BC963" s="408"/>
      <c r="BD963" s="408"/>
      <c r="BE963" s="408"/>
      <c r="BF963" s="408"/>
      <c r="BG963" s="408"/>
      <c r="BH963" s="408"/>
      <c r="BI963" s="408"/>
      <c r="BJ963" s="408"/>
      <c r="BK963" s="408"/>
      <c r="BL963" s="408"/>
      <c r="BM963" s="408"/>
      <c r="BN963" s="408"/>
      <c r="BO963" s="408"/>
      <c r="BP963" s="408"/>
      <c r="BQ963" s="408"/>
      <c r="BR963" s="408"/>
      <c r="BS963" s="408"/>
      <c r="BT963" s="408"/>
      <c r="BU963" s="408"/>
      <c r="BV963" s="408"/>
      <c r="BW963" s="408"/>
      <c r="BX963" s="408"/>
      <c r="BY963" s="408"/>
      <c r="BZ963" s="408"/>
      <c r="CA963" s="408"/>
      <c r="CB963" s="408"/>
      <c r="CC963" s="408"/>
      <c r="CD963" s="408"/>
      <c r="CE963" s="408"/>
      <c r="CF963" s="408"/>
      <c r="CG963" s="408"/>
      <c r="CH963" s="408"/>
      <c r="CI963" s="408"/>
      <c r="CJ963" s="408"/>
      <c r="CK963" s="408"/>
      <c r="CL963" s="241"/>
      <c r="CM963" s="241"/>
      <c r="CN963" s="241"/>
      <c r="CO963" s="241"/>
    </row>
    <row r="964" spans="1:93" s="6" customFormat="1" ht="30.75" hidden="1" customHeight="1" x14ac:dyDescent="0.25">
      <c r="B964" s="239"/>
      <c r="C964" s="240"/>
      <c r="D964" s="241"/>
      <c r="E964" s="241"/>
      <c r="F964" s="241"/>
      <c r="G964" s="241"/>
      <c r="H964" s="241"/>
      <c r="I964" s="409">
        <f t="shared" si="2364"/>
        <v>0</v>
      </c>
      <c r="J964" s="589" t="e">
        <f t="shared" si="2365"/>
        <v>#DIV/0!</v>
      </c>
      <c r="K964" s="409"/>
      <c r="L964" s="589" t="e">
        <f t="shared" si="2366"/>
        <v>#DIV/0!</v>
      </c>
      <c r="M964" s="241"/>
      <c r="N964" s="241"/>
      <c r="O964" s="241"/>
      <c r="P964" s="241"/>
      <c r="Q964" s="241"/>
      <c r="R964" s="241"/>
      <c r="S964" s="409">
        <f t="shared" si="2367"/>
        <v>0</v>
      </c>
      <c r="T964" s="589" t="e">
        <f t="shared" si="2368"/>
        <v>#DIV/0!</v>
      </c>
      <c r="U964" s="409"/>
      <c r="V964" s="589" t="e">
        <f t="shared" si="2369"/>
        <v>#DIV/0!</v>
      </c>
      <c r="W964" s="241"/>
      <c r="X964" s="241"/>
      <c r="Y964" s="241"/>
      <c r="Z964" s="241"/>
      <c r="AA964" s="241"/>
      <c r="AB964" s="241"/>
      <c r="AC964" s="409">
        <f t="shared" si="2370"/>
        <v>0</v>
      </c>
      <c r="AD964" s="589" t="e">
        <f t="shared" si="2371"/>
        <v>#DIV/0!</v>
      </c>
      <c r="AE964" s="409"/>
      <c r="AF964" s="589" t="e">
        <f t="shared" si="2372"/>
        <v>#DIV/0!</v>
      </c>
      <c r="AG964" s="241"/>
      <c r="AH964" s="241"/>
      <c r="AI964" s="241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408"/>
      <c r="AW964" s="408"/>
      <c r="AX964" s="408"/>
      <c r="AY964" s="408"/>
      <c r="AZ964" s="408"/>
      <c r="BA964" s="408"/>
      <c r="BB964" s="408"/>
      <c r="BC964" s="408"/>
      <c r="BD964" s="408"/>
      <c r="BE964" s="408"/>
      <c r="BF964" s="408"/>
      <c r="BG964" s="408"/>
      <c r="BH964" s="408"/>
      <c r="BI964" s="408"/>
      <c r="BJ964" s="408"/>
      <c r="BK964" s="408"/>
      <c r="BL964" s="408"/>
      <c r="BM964" s="408"/>
      <c r="BN964" s="408"/>
      <c r="BO964" s="408"/>
      <c r="BP964" s="408"/>
      <c r="BQ964" s="408"/>
      <c r="BR964" s="408"/>
      <c r="BS964" s="408"/>
      <c r="BT964" s="408"/>
      <c r="BU964" s="408"/>
      <c r="BV964" s="408"/>
      <c r="BW964" s="408"/>
      <c r="BX964" s="408"/>
      <c r="BY964" s="408"/>
      <c r="BZ964" s="408"/>
      <c r="CA964" s="408"/>
      <c r="CB964" s="408"/>
      <c r="CC964" s="408"/>
      <c r="CD964" s="408"/>
      <c r="CE964" s="408"/>
      <c r="CF964" s="408"/>
      <c r="CG964" s="408"/>
      <c r="CH964" s="408"/>
      <c r="CI964" s="408"/>
      <c r="CJ964" s="408"/>
      <c r="CK964" s="408"/>
      <c r="CL964" s="241"/>
      <c r="CM964" s="241"/>
      <c r="CN964" s="241"/>
      <c r="CO964" s="241"/>
    </row>
    <row r="965" spans="1:93" s="280" customFormat="1" ht="111" hidden="1" customHeight="1" x14ac:dyDescent="0.25">
      <c r="B965" s="281" t="s">
        <v>34</v>
      </c>
      <c r="C965" s="282" t="s">
        <v>253</v>
      </c>
      <c r="D965" s="248" t="e">
        <f>E965</f>
        <v>#REF!</v>
      </c>
      <c r="E965" s="248" t="e">
        <f>#REF!</f>
        <v>#REF!</v>
      </c>
      <c r="F965" s="248"/>
      <c r="G965" s="263"/>
      <c r="H965" s="263"/>
      <c r="I965" s="409">
        <f t="shared" si="2364"/>
        <v>0</v>
      </c>
      <c r="J965" s="589" t="e">
        <f t="shared" si="2365"/>
        <v>#REF!</v>
      </c>
      <c r="K965" s="409"/>
      <c r="L965" s="589" t="e">
        <f t="shared" si="2366"/>
        <v>#REF!</v>
      </c>
      <c r="M965" s="263"/>
      <c r="N965" s="263"/>
      <c r="O965" s="263"/>
      <c r="P965" s="263"/>
      <c r="Q965" s="263"/>
      <c r="R965" s="263"/>
      <c r="S965" s="409">
        <f t="shared" si="2367"/>
        <v>0</v>
      </c>
      <c r="T965" s="589" t="e">
        <f t="shared" si="2368"/>
        <v>#REF!</v>
      </c>
      <c r="U965" s="409"/>
      <c r="V965" s="589" t="e">
        <f t="shared" si="2369"/>
        <v>#REF!</v>
      </c>
      <c r="W965" s="263"/>
      <c r="X965" s="263"/>
      <c r="Y965" s="263"/>
      <c r="Z965" s="263"/>
      <c r="AA965" s="263"/>
      <c r="AB965" s="263"/>
      <c r="AC965" s="409">
        <f t="shared" si="2370"/>
        <v>0</v>
      </c>
      <c r="AD965" s="589" t="e">
        <f t="shared" si="2371"/>
        <v>#REF!</v>
      </c>
      <c r="AE965" s="409"/>
      <c r="AF965" s="589" t="e">
        <f t="shared" si="2372"/>
        <v>#REF!</v>
      </c>
      <c r="AG965" s="263"/>
      <c r="AH965" s="263"/>
      <c r="AI965" s="263"/>
      <c r="AJ965" s="263"/>
      <c r="AK965" s="263"/>
      <c r="AL965" s="263"/>
      <c r="AM965" s="263"/>
      <c r="AN965" s="263"/>
      <c r="AO965" s="263"/>
      <c r="AP965" s="263"/>
      <c r="AQ965" s="263"/>
      <c r="AR965" s="263"/>
      <c r="AS965" s="263"/>
      <c r="AT965" s="263"/>
      <c r="AU965" s="248" t="e">
        <f>AV965</f>
        <v>#REF!</v>
      </c>
      <c r="AV965" s="408" t="e">
        <f>AW965</f>
        <v>#REF!</v>
      </c>
      <c r="AW965" s="408" t="e">
        <f>#REF!</f>
        <v>#REF!</v>
      </c>
      <c r="AX965" s="408"/>
      <c r="AY965" s="408"/>
      <c r="AZ965" s="408"/>
      <c r="BA965" s="408"/>
      <c r="BB965" s="408"/>
      <c r="BC965" s="408"/>
      <c r="BD965" s="408"/>
      <c r="BE965" s="408"/>
      <c r="BF965" s="408"/>
      <c r="BG965" s="408"/>
      <c r="BH965" s="408"/>
      <c r="BI965" s="408" t="e">
        <f>BJ965</f>
        <v>#REF!</v>
      </c>
      <c r="BJ965" s="408" t="e">
        <f>AV965</f>
        <v>#REF!</v>
      </c>
      <c r="BK965" s="408"/>
      <c r="BL965" s="408"/>
      <c r="BM965" s="408"/>
      <c r="BN965" s="408"/>
      <c r="BO965" s="408" t="e">
        <f>BP965</f>
        <v>#REF!</v>
      </c>
      <c r="BP965" s="408" t="e">
        <f>#REF!</f>
        <v>#REF!</v>
      </c>
      <c r="BQ965" s="408"/>
      <c r="BR965" s="408"/>
      <c r="BS965" s="408"/>
      <c r="BT965" s="408"/>
      <c r="BU965" s="408"/>
      <c r="BV965" s="408">
        <f>BW965</f>
        <v>0</v>
      </c>
      <c r="BW965" s="408">
        <f>BC965</f>
        <v>0</v>
      </c>
      <c r="BX965" s="408"/>
      <c r="BY965" s="408"/>
      <c r="BZ965" s="408"/>
      <c r="CA965" s="408"/>
      <c r="CB965" s="408"/>
      <c r="CC965" s="408"/>
      <c r="CD965" s="408"/>
      <c r="CE965" s="408"/>
      <c r="CF965" s="408"/>
      <c r="CG965" s="408"/>
      <c r="CH965" s="408"/>
      <c r="CI965" s="408"/>
      <c r="CJ965" s="408"/>
      <c r="CK965" s="408">
        <f>CL965</f>
        <v>0</v>
      </c>
      <c r="CL965" s="248">
        <f>BY965</f>
        <v>0</v>
      </c>
      <c r="CM965" s="248"/>
      <c r="CN965" s="263"/>
      <c r="CO965" s="263"/>
    </row>
    <row r="966" spans="1:93" s="450" customFormat="1" ht="141" customHeight="1" x14ac:dyDescent="0.25">
      <c r="B966" s="456" t="s">
        <v>62</v>
      </c>
      <c r="C966" s="457" t="s">
        <v>418</v>
      </c>
      <c r="D966" s="409">
        <f>E966</f>
        <v>290760.65000999998</v>
      </c>
      <c r="E966" s="409">
        <v>290760.65000999998</v>
      </c>
      <c r="F966" s="409"/>
      <c r="G966" s="413"/>
      <c r="H966" s="413"/>
      <c r="I966" s="409">
        <f t="shared" si="2364"/>
        <v>148298.62727999999</v>
      </c>
      <c r="J966" s="589">
        <f t="shared" si="2365"/>
        <v>0.51003678549659193</v>
      </c>
      <c r="K966" s="409">
        <v>148298.62727999999</v>
      </c>
      <c r="L966" s="589">
        <f t="shared" si="2366"/>
        <v>0.51003678549659193</v>
      </c>
      <c r="M966" s="412"/>
      <c r="N966" s="412"/>
      <c r="O966" s="412"/>
      <c r="P966" s="412"/>
      <c r="Q966" s="412"/>
      <c r="R966" s="412"/>
      <c r="S966" s="409">
        <f t="shared" si="2367"/>
        <v>15367.329110000001</v>
      </c>
      <c r="T966" s="589">
        <f t="shared" si="2368"/>
        <v>5.2852162455516175E-2</v>
      </c>
      <c r="U966" s="409">
        <v>15367.329110000001</v>
      </c>
      <c r="V966" s="589">
        <f t="shared" si="2369"/>
        <v>5.2852162455516175E-2</v>
      </c>
      <c r="W966" s="412"/>
      <c r="X966" s="412"/>
      <c r="Y966" s="412"/>
      <c r="Z966" s="412"/>
      <c r="AA966" s="412"/>
      <c r="AB966" s="412"/>
      <c r="AC966" s="409">
        <f t="shared" si="2370"/>
        <v>288930.67349999998</v>
      </c>
      <c r="AD966" s="589">
        <f t="shared" si="2371"/>
        <v>0.99370624425988496</v>
      </c>
      <c r="AE966" s="409">
        <v>288930.67349999998</v>
      </c>
      <c r="AF966" s="589">
        <f t="shared" si="2372"/>
        <v>0.99370624425988496</v>
      </c>
      <c r="AG966" s="412"/>
      <c r="AH966" s="412"/>
      <c r="AI966" s="412"/>
      <c r="AJ966" s="412"/>
      <c r="AK966" s="412"/>
      <c r="AL966" s="412"/>
      <c r="AM966" s="412"/>
      <c r="AN966" s="412"/>
      <c r="AO966" s="412"/>
      <c r="AP966" s="412"/>
      <c r="AQ966" s="412"/>
      <c r="AR966" s="412"/>
      <c r="AS966" s="412"/>
      <c r="AT966" s="412"/>
      <c r="AU966" s="408">
        <f>AW966-E966</f>
        <v>53726.092390000005</v>
      </c>
      <c r="AV966" s="408">
        <f>AW966</f>
        <v>344486.74239999999</v>
      </c>
      <c r="AW966" s="408">
        <f>290760.65001+53726.09239</f>
        <v>344486.74239999999</v>
      </c>
      <c r="AX966" s="408"/>
      <c r="AY966" s="408"/>
      <c r="AZ966" s="408"/>
      <c r="BA966" s="408"/>
      <c r="BB966" s="408"/>
      <c r="BC966" s="408"/>
      <c r="BD966" s="408"/>
      <c r="BE966" s="408"/>
      <c r="BF966" s="408"/>
      <c r="BG966" s="408"/>
      <c r="BH966" s="408"/>
      <c r="BI966" s="408">
        <v>0</v>
      </c>
      <c r="BJ966" s="408">
        <v>250000</v>
      </c>
      <c r="BK966" s="408"/>
      <c r="BL966" s="408"/>
      <c r="BM966" s="408"/>
      <c r="BN966" s="408">
        <v>0</v>
      </c>
      <c r="BO966" s="408">
        <f>BP966</f>
        <v>250000</v>
      </c>
      <c r="BP966" s="408">
        <v>250000</v>
      </c>
      <c r="BQ966" s="408"/>
      <c r="BR966" s="408"/>
      <c r="BS966" s="408"/>
      <c r="BT966" s="408"/>
      <c r="BU966" s="408"/>
      <c r="BV966" s="408">
        <v>0</v>
      </c>
      <c r="BW966" s="408">
        <v>0</v>
      </c>
      <c r="BX966" s="408"/>
      <c r="BY966" s="408"/>
      <c r="BZ966" s="408"/>
      <c r="CA966" s="408"/>
      <c r="CB966" s="408"/>
      <c r="CC966" s="408"/>
      <c r="CD966" s="408"/>
      <c r="CE966" s="408">
        <v>0</v>
      </c>
      <c r="CF966" s="408">
        <v>0</v>
      </c>
      <c r="CG966" s="408"/>
      <c r="CH966" s="408"/>
      <c r="CI966" s="408"/>
      <c r="CJ966" s="408">
        <v>0</v>
      </c>
      <c r="CK966" s="408">
        <v>0</v>
      </c>
      <c r="CL966" s="408">
        <v>0</v>
      </c>
      <c r="CM966" s="408"/>
      <c r="CN966" s="412"/>
      <c r="CO966" s="412"/>
    </row>
    <row r="967" spans="1:93" s="27" customFormat="1" ht="44.25" customHeight="1" x14ac:dyDescent="0.25">
      <c r="B967" s="859" t="s">
        <v>230</v>
      </c>
      <c r="C967" s="847"/>
      <c r="D967" s="847"/>
      <c r="E967" s="847"/>
      <c r="F967" s="847"/>
      <c r="G967" s="847"/>
      <c r="H967" s="847"/>
      <c r="I967" s="847"/>
      <c r="J967" s="847"/>
      <c r="K967" s="847"/>
      <c r="L967" s="847"/>
      <c r="M967" s="847"/>
      <c r="N967" s="847"/>
      <c r="O967" s="847"/>
      <c r="P967" s="847"/>
      <c r="Q967" s="847"/>
      <c r="R967" s="847"/>
      <c r="S967" s="847"/>
      <c r="T967" s="847"/>
      <c r="U967" s="847"/>
      <c r="V967" s="847"/>
      <c r="W967" s="847"/>
      <c r="X967" s="847"/>
      <c r="Y967" s="847"/>
      <c r="Z967" s="847"/>
      <c r="AA967" s="847"/>
      <c r="AB967" s="847"/>
      <c r="AC967" s="847"/>
      <c r="AD967" s="847"/>
      <c r="AE967" s="847"/>
      <c r="AF967" s="847"/>
      <c r="AG967" s="847"/>
      <c r="AH967" s="847"/>
      <c r="AI967" s="847"/>
      <c r="AJ967" s="847"/>
      <c r="AK967" s="847"/>
      <c r="AL967" s="847"/>
      <c r="AM967" s="847"/>
      <c r="AN967" s="847"/>
      <c r="AO967" s="847"/>
      <c r="AP967" s="847"/>
      <c r="AQ967" s="847"/>
      <c r="AR967" s="847"/>
      <c r="AS967" s="847"/>
      <c r="AT967" s="847"/>
      <c r="AU967" s="847"/>
      <c r="AV967" s="847"/>
      <c r="AW967" s="847"/>
      <c r="AX967" s="847"/>
      <c r="AY967" s="847"/>
      <c r="AZ967" s="847"/>
      <c r="BA967" s="847"/>
      <c r="BB967" s="847"/>
      <c r="BC967" s="847"/>
      <c r="BD967" s="847"/>
      <c r="BE967" s="847"/>
      <c r="BF967" s="847"/>
      <c r="BG967" s="847"/>
      <c r="BH967" s="847"/>
      <c r="BI967" s="847"/>
      <c r="BJ967" s="847"/>
      <c r="BK967" s="847"/>
      <c r="BL967" s="847"/>
      <c r="BM967" s="847"/>
      <c r="BN967" s="847"/>
      <c r="BO967" s="847"/>
      <c r="BP967" s="847"/>
      <c r="BQ967" s="847"/>
      <c r="BR967" s="847"/>
      <c r="BS967" s="847"/>
      <c r="BT967" s="847"/>
      <c r="BU967" s="847"/>
      <c r="BV967" s="847"/>
      <c r="BW967" s="847"/>
      <c r="BX967" s="847"/>
      <c r="BY967" s="847"/>
      <c r="BZ967" s="847"/>
      <c r="CA967" s="847"/>
      <c r="CB967" s="847"/>
      <c r="CC967" s="847"/>
      <c r="CD967" s="847"/>
      <c r="CE967" s="847"/>
      <c r="CF967" s="847"/>
      <c r="CG967" s="847"/>
      <c r="CH967" s="847"/>
      <c r="CI967" s="847"/>
      <c r="CJ967" s="847"/>
      <c r="CK967" s="847"/>
    </row>
    <row r="968" spans="1:93" s="27" customFormat="1" ht="42.75" customHeight="1" x14ac:dyDescent="0.25">
      <c r="A968" s="857" t="s">
        <v>184</v>
      </c>
      <c r="B968" s="858"/>
      <c r="C968" s="858"/>
      <c r="D968" s="858"/>
      <c r="E968" s="858"/>
      <c r="F968" s="858"/>
      <c r="G968" s="858"/>
      <c r="H968" s="858"/>
      <c r="I968" s="858"/>
      <c r="J968" s="858"/>
      <c r="K968" s="858"/>
      <c r="L968" s="858"/>
      <c r="M968" s="858"/>
      <c r="N968" s="858"/>
      <c r="O968" s="858"/>
      <c r="P968" s="858"/>
      <c r="Q968" s="858"/>
      <c r="R968" s="858"/>
      <c r="S968" s="858"/>
      <c r="T968" s="858"/>
      <c r="U968" s="858"/>
      <c r="V968" s="858"/>
      <c r="W968" s="858"/>
      <c r="X968" s="858"/>
      <c r="Y968" s="858"/>
      <c r="Z968" s="858"/>
      <c r="AA968" s="858"/>
      <c r="AB968" s="858"/>
      <c r="AC968" s="858"/>
      <c r="AD968" s="858"/>
      <c r="AE968" s="858"/>
      <c r="AF968" s="858"/>
      <c r="AG968" s="858"/>
      <c r="AH968" s="858"/>
      <c r="AI968" s="858"/>
      <c r="AJ968" s="858"/>
      <c r="AK968" s="858"/>
      <c r="AL968" s="858"/>
      <c r="AM968" s="858"/>
      <c r="AN968" s="858"/>
      <c r="AO968" s="858"/>
      <c r="AP968" s="858"/>
      <c r="AQ968" s="858"/>
      <c r="AR968" s="858"/>
      <c r="AS968" s="858"/>
      <c r="AT968" s="858"/>
      <c r="AU968" s="858"/>
      <c r="AV968" s="858"/>
      <c r="AW968" s="858"/>
      <c r="AX968" s="858"/>
      <c r="AY968" s="858"/>
      <c r="AZ968" s="858"/>
      <c r="BA968" s="858"/>
      <c r="BB968" s="858"/>
      <c r="BC968" s="858"/>
      <c r="BD968" s="858"/>
      <c r="BE968" s="858"/>
      <c r="BF968" s="858"/>
      <c r="BG968" s="858"/>
      <c r="BH968" s="858"/>
      <c r="BI968" s="858"/>
      <c r="BJ968" s="858"/>
      <c r="BK968" s="858"/>
      <c r="BL968" s="858"/>
      <c r="BM968" s="858"/>
      <c r="BN968" s="858"/>
      <c r="BO968" s="858"/>
      <c r="BP968" s="858"/>
      <c r="BQ968" s="858"/>
      <c r="BR968" s="858"/>
      <c r="BS968" s="858"/>
      <c r="BT968" s="858"/>
      <c r="BU968" s="858"/>
      <c r="BV968" s="858"/>
      <c r="BW968" s="858"/>
      <c r="BX968" s="858"/>
      <c r="BY968" s="858"/>
      <c r="BZ968" s="858"/>
      <c r="CA968" s="858"/>
      <c r="CB968" s="858"/>
      <c r="CC968" s="858"/>
      <c r="CD968" s="858"/>
      <c r="CE968" s="858"/>
      <c r="CF968" s="858"/>
      <c r="CG968" s="858"/>
      <c r="CH968" s="858"/>
      <c r="CI968" s="858"/>
      <c r="CJ968" s="858"/>
      <c r="CK968" s="858"/>
    </row>
    <row r="969" spans="1:93" s="450" customFormat="1" ht="122.25" customHeight="1" x14ac:dyDescent="0.25">
      <c r="B969" s="456" t="s">
        <v>34</v>
      </c>
      <c r="C969" s="457" t="s">
        <v>355</v>
      </c>
      <c r="D969" s="409">
        <f>E969+F969+G969+H969</f>
        <v>1800</v>
      </c>
      <c r="E969" s="409">
        <f>282.5+169.5+348</f>
        <v>800</v>
      </c>
      <c r="F969" s="409">
        <f>226+174</f>
        <v>400</v>
      </c>
      <c r="G969" s="409">
        <f>169.5+169.5+261</f>
        <v>600</v>
      </c>
      <c r="H969" s="413"/>
      <c r="I969" s="409">
        <f t="shared" ref="I969" si="2373">K969+M969</f>
        <v>300</v>
      </c>
      <c r="J969" s="589">
        <f t="shared" ref="J969" si="2374">I969/D969</f>
        <v>0.16666666666666666</v>
      </c>
      <c r="K969" s="409">
        <v>200</v>
      </c>
      <c r="L969" s="589">
        <f t="shared" ref="L969" si="2375">K969/E969</f>
        <v>0.25</v>
      </c>
      <c r="M969" s="409">
        <v>100</v>
      </c>
      <c r="N969" s="589">
        <f>M969/F969</f>
        <v>0.25</v>
      </c>
      <c r="O969" s="409">
        <v>100</v>
      </c>
      <c r="P969" s="589">
        <f>O969/G969</f>
        <v>0.16666666666666666</v>
      </c>
      <c r="Q969" s="412"/>
      <c r="R969" s="412"/>
      <c r="S969" s="409">
        <f>U969+W969+Y969</f>
        <v>400</v>
      </c>
      <c r="T969" s="589">
        <f>S969/D969</f>
        <v>0.22222222222222221</v>
      </c>
      <c r="U969" s="409">
        <f>K969</f>
        <v>200</v>
      </c>
      <c r="V969" s="589">
        <f>U969/E969</f>
        <v>0.25</v>
      </c>
      <c r="W969" s="409">
        <f>M969</f>
        <v>100</v>
      </c>
      <c r="X969" s="589">
        <f>W969/F969</f>
        <v>0.25</v>
      </c>
      <c r="Y969" s="409">
        <f>O969</f>
        <v>100</v>
      </c>
      <c r="Z969" s="589">
        <f>Y969/G969</f>
        <v>0.16666666666666666</v>
      </c>
      <c r="AA969" s="412"/>
      <c r="AB969" s="412"/>
      <c r="AC969" s="409">
        <f>AE969+AG969+AI969+AK969</f>
        <v>400</v>
      </c>
      <c r="AD969" s="589">
        <f>AC969/D969</f>
        <v>0.22222222222222221</v>
      </c>
      <c r="AE969" s="409">
        <f>U969</f>
        <v>200</v>
      </c>
      <c r="AF969" s="589">
        <f>AE969/E969</f>
        <v>0.25</v>
      </c>
      <c r="AG969" s="409">
        <v>100</v>
      </c>
      <c r="AH969" s="589">
        <f>AG969/F969</f>
        <v>0.25</v>
      </c>
      <c r="AI969" s="409">
        <f>Y969</f>
        <v>100</v>
      </c>
      <c r="AJ969" s="589">
        <f>AI969/G969</f>
        <v>0.16666666666666666</v>
      </c>
      <c r="AK969" s="412"/>
      <c r="AL969" s="412"/>
      <c r="AM969" s="412"/>
      <c r="AN969" s="412"/>
      <c r="AO969" s="412"/>
      <c r="AP969" s="412"/>
      <c r="AQ969" s="412"/>
      <c r="AR969" s="412"/>
      <c r="AS969" s="412"/>
      <c r="AT969" s="412"/>
      <c r="AU969" s="408">
        <v>0</v>
      </c>
      <c r="AV969" s="408">
        <f>AW969+AX969+AY969+AZ969</f>
        <v>1800</v>
      </c>
      <c r="AW969" s="408">
        <f>282.5+169.5+348</f>
        <v>800</v>
      </c>
      <c r="AX969" s="408">
        <f>226+174</f>
        <v>400</v>
      </c>
      <c r="AY969" s="408">
        <f>169.5+169.5+261</f>
        <v>600</v>
      </c>
      <c r="AZ969" s="408"/>
      <c r="BA969" s="408">
        <f>BB969+BC969+BD969</f>
        <v>0</v>
      </c>
      <c r="BB969" s="408"/>
      <c r="BC969" s="408"/>
      <c r="BD969" s="408"/>
      <c r="BE969" s="408">
        <f>BF969+BG969+BH969</f>
        <v>1400</v>
      </c>
      <c r="BF969" s="408">
        <f>E969</f>
        <v>800</v>
      </c>
      <c r="BG969" s="408">
        <f>G969</f>
        <v>600</v>
      </c>
      <c r="BH969" s="408"/>
      <c r="BI969" s="408">
        <f>BJ969+BK969+BL969+BM969</f>
        <v>500</v>
      </c>
      <c r="BJ969" s="408">
        <f>56.5+43.5</f>
        <v>100</v>
      </c>
      <c r="BK969" s="408">
        <f>56.5+43.5</f>
        <v>100</v>
      </c>
      <c r="BL969" s="408">
        <f>169.5+130.5</f>
        <v>300</v>
      </c>
      <c r="BM969" s="408"/>
      <c r="BN969" s="408"/>
      <c r="BO969" s="408">
        <f>BP969+BQ969+BR969+BS969</f>
        <v>500</v>
      </c>
      <c r="BP969" s="408">
        <f>56.5+43.5</f>
        <v>100</v>
      </c>
      <c r="BQ969" s="408">
        <f>56.5+43.5</f>
        <v>100</v>
      </c>
      <c r="BR969" s="408">
        <f>169.5+130.5</f>
        <v>300</v>
      </c>
      <c r="BS969" s="408"/>
      <c r="BT969" s="408">
        <f t="shared" ref="BT969" si="2376">BL969</f>
        <v>300</v>
      </c>
      <c r="BU969" s="408">
        <f t="shared" ref="BU969" si="2377">BM969</f>
        <v>0</v>
      </c>
      <c r="BV969" s="408">
        <f>BW969+BX969+BY969+BZ969</f>
        <v>200</v>
      </c>
      <c r="BW969" s="408">
        <f>56.5+43.5</f>
        <v>100</v>
      </c>
      <c r="BX969" s="408">
        <v>0</v>
      </c>
      <c r="BY969" s="408">
        <f>56.5+43.5</f>
        <v>100</v>
      </c>
      <c r="BZ969" s="408"/>
      <c r="CA969" s="408">
        <f>CB969+CC969+CD969</f>
        <v>0</v>
      </c>
      <c r="CB969" s="408"/>
      <c r="CC969" s="408"/>
      <c r="CD969" s="408"/>
      <c r="CE969" s="408">
        <f>CF969+CH969+CI969</f>
        <v>200</v>
      </c>
      <c r="CF969" s="408">
        <f>BW969</f>
        <v>100</v>
      </c>
      <c r="CG969" s="408"/>
      <c r="CH969" s="408">
        <f t="shared" ref="CH969" si="2378">BY969</f>
        <v>100</v>
      </c>
      <c r="CI969" s="408">
        <f t="shared" ref="CI969" si="2379">BZ969</f>
        <v>0</v>
      </c>
      <c r="CJ969" s="408"/>
      <c r="CK969" s="408">
        <f>CL969+CM969+CN969+CO969</f>
        <v>200</v>
      </c>
      <c r="CL969" s="408">
        <f>56.5+43.5</f>
        <v>100</v>
      </c>
      <c r="CM969" s="408">
        <v>0</v>
      </c>
      <c r="CN969" s="408">
        <f>56.5+43.5</f>
        <v>100</v>
      </c>
      <c r="CO969" s="412"/>
    </row>
    <row r="970" spans="1:93" s="94" customFormat="1" ht="18.75" hidden="1" customHeight="1" x14ac:dyDescent="0.3">
      <c r="B970" s="847" t="s">
        <v>228</v>
      </c>
      <c r="C970" s="847"/>
      <c r="D970" s="847"/>
      <c r="E970" s="847"/>
      <c r="F970" s="847"/>
      <c r="G970" s="847"/>
      <c r="H970" s="847"/>
      <c r="I970" s="847"/>
      <c r="J970" s="847"/>
      <c r="K970" s="847"/>
      <c r="L970" s="847"/>
      <c r="M970" s="847"/>
      <c r="N970" s="847"/>
      <c r="O970" s="847"/>
      <c r="P970" s="847"/>
      <c r="Q970" s="847"/>
      <c r="R970" s="847"/>
      <c r="S970" s="847"/>
      <c r="T970" s="847"/>
      <c r="U970" s="847"/>
      <c r="V970" s="847"/>
      <c r="W970" s="847"/>
      <c r="X970" s="847"/>
      <c r="Y970" s="847"/>
      <c r="Z970" s="847"/>
      <c r="AA970" s="847"/>
      <c r="AB970" s="847"/>
      <c r="AC970" s="847"/>
      <c r="AD970" s="847"/>
      <c r="AE970" s="847"/>
      <c r="AF970" s="847"/>
      <c r="AG970" s="847"/>
      <c r="AH970" s="847"/>
      <c r="AI970" s="847"/>
      <c r="AJ970" s="847"/>
      <c r="AK970" s="847"/>
      <c r="AL970" s="847"/>
      <c r="AM970" s="847"/>
      <c r="AN970" s="847"/>
      <c r="AO970" s="847"/>
      <c r="AP970" s="847"/>
      <c r="AQ970" s="847"/>
      <c r="AR970" s="847"/>
      <c r="AS970" s="847"/>
      <c r="AT970" s="847"/>
      <c r="AU970" s="847"/>
      <c r="AV970" s="847"/>
      <c r="AW970" s="847"/>
      <c r="AX970" s="847"/>
      <c r="AY970" s="847"/>
      <c r="AZ970" s="847"/>
      <c r="BA970" s="847"/>
      <c r="BB970" s="847"/>
      <c r="BC970" s="847"/>
      <c r="BD970" s="847"/>
      <c r="BE970" s="847"/>
      <c r="BF970" s="847"/>
      <c r="BG970" s="847"/>
      <c r="BH970" s="847"/>
      <c r="BI970" s="847"/>
      <c r="BJ970" s="847"/>
      <c r="BK970" s="847"/>
      <c r="BL970" s="847"/>
      <c r="BM970" s="847"/>
      <c r="BN970" s="847"/>
      <c r="BO970" s="847"/>
      <c r="BP970" s="847"/>
      <c r="BQ970" s="847"/>
      <c r="BR970" s="847"/>
      <c r="BS970" s="847"/>
      <c r="BT970" s="847"/>
      <c r="BU970" s="847"/>
      <c r="BV970" s="847"/>
      <c r="BW970" s="847"/>
      <c r="BX970" s="847"/>
      <c r="BY970" s="847"/>
      <c r="BZ970" s="847"/>
      <c r="CA970" s="847"/>
      <c r="CB970" s="847"/>
      <c r="CC970" s="847"/>
      <c r="CD970" s="847"/>
      <c r="CE970" s="847"/>
      <c r="CF970" s="847"/>
      <c r="CG970" s="847"/>
      <c r="CH970" s="847"/>
      <c r="CI970" s="847"/>
      <c r="CJ970" s="93"/>
      <c r="CK970" s="93"/>
    </row>
    <row r="971" spans="1:93" s="94" customFormat="1" ht="18.75" hidden="1" customHeight="1" x14ac:dyDescent="0.3">
      <c r="B971" s="848"/>
      <c r="C971" s="848"/>
      <c r="D971" s="848"/>
      <c r="E971" s="848"/>
      <c r="F971" s="848"/>
      <c r="G971" s="848"/>
      <c r="H971" s="848"/>
      <c r="I971" s="848"/>
      <c r="J971" s="848"/>
      <c r="K971" s="848"/>
      <c r="L971" s="848"/>
      <c r="M971" s="848"/>
      <c r="N971" s="848"/>
      <c r="O971" s="848"/>
      <c r="P971" s="848"/>
      <c r="Q971" s="848"/>
      <c r="R971" s="848"/>
      <c r="S971" s="848"/>
      <c r="T971" s="848"/>
      <c r="U971" s="848"/>
      <c r="V971" s="848"/>
      <c r="W971" s="848"/>
      <c r="X971" s="848"/>
      <c r="Y971" s="848"/>
      <c r="Z971" s="848"/>
      <c r="AA971" s="848"/>
      <c r="AB971" s="848"/>
      <c r="AC971" s="848"/>
      <c r="AD971" s="848"/>
      <c r="AE971" s="848"/>
      <c r="AF971" s="848"/>
      <c r="AG971" s="848"/>
      <c r="AH971" s="848"/>
      <c r="AI971" s="848"/>
      <c r="AJ971" s="848"/>
      <c r="AK971" s="848"/>
      <c r="AL971" s="848"/>
      <c r="AM971" s="848"/>
      <c r="AN971" s="848"/>
      <c r="AO971" s="848"/>
      <c r="AP971" s="848"/>
      <c r="AQ971" s="848"/>
      <c r="AR971" s="848"/>
      <c r="AS971" s="848"/>
      <c r="AT971" s="848"/>
      <c r="AU971" s="848"/>
      <c r="AV971" s="848"/>
      <c r="AW971" s="848"/>
      <c r="AX971" s="848"/>
      <c r="AY971" s="848"/>
      <c r="AZ971" s="848"/>
      <c r="BA971" s="848"/>
      <c r="BB971" s="848"/>
      <c r="BC971" s="848"/>
      <c r="BD971" s="848"/>
      <c r="BE971" s="848"/>
      <c r="BF971" s="848"/>
      <c r="BG971" s="848"/>
      <c r="BH971" s="848"/>
      <c r="BI971" s="848"/>
      <c r="BJ971" s="848"/>
      <c r="BK971" s="848"/>
      <c r="BL971" s="848"/>
      <c r="BM971" s="848"/>
      <c r="BN971" s="848"/>
      <c r="BO971" s="848"/>
      <c r="BP971" s="848"/>
      <c r="BQ971" s="848"/>
      <c r="BR971" s="848"/>
      <c r="BS971" s="848"/>
      <c r="BT971" s="848"/>
      <c r="BU971" s="848"/>
      <c r="BV971" s="848"/>
      <c r="BW971" s="848"/>
      <c r="BX971" s="848"/>
      <c r="BY971" s="848"/>
      <c r="BZ971" s="848"/>
      <c r="CA971" s="848"/>
      <c r="CB971" s="848"/>
      <c r="CC971" s="848"/>
      <c r="CD971" s="848"/>
      <c r="CE971" s="848"/>
      <c r="CF971" s="848"/>
      <c r="CG971" s="848"/>
      <c r="CH971" s="848"/>
      <c r="CI971" s="848"/>
      <c r="CJ971" s="93"/>
      <c r="CK971" s="93"/>
    </row>
    <row r="972" spans="1:93" s="94" customFormat="1" ht="57.75" hidden="1" customHeight="1" x14ac:dyDescent="0.3">
      <c r="B972" s="178" t="s">
        <v>34</v>
      </c>
      <c r="C972" s="143" t="s">
        <v>227</v>
      </c>
      <c r="D972" s="125" t="e">
        <f>E972</f>
        <v>#REF!</v>
      </c>
      <c r="E972" s="125" t="e">
        <f>#REF!</f>
        <v>#REF!</v>
      </c>
      <c r="F972" s="12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125" t="e">
        <f>AV972</f>
        <v>#REF!</v>
      </c>
      <c r="AV972" s="128" t="e">
        <f>AW972</f>
        <v>#REF!</v>
      </c>
      <c r="AW972" s="125" t="e">
        <f>#REF!</f>
        <v>#REF!</v>
      </c>
      <c r="AX972" s="125"/>
      <c r="AY972" s="45"/>
      <c r="AZ972" s="45"/>
      <c r="BA972" s="179"/>
      <c r="BB972" s="179"/>
      <c r="BC972" s="179"/>
      <c r="BD972" s="179"/>
      <c r="BE972" s="179"/>
      <c r="BF972" s="179"/>
      <c r="BG972" s="179"/>
      <c r="BH972" s="179"/>
      <c r="BI972" s="125" t="e">
        <f>BJ972</f>
        <v>#REF!</v>
      </c>
      <c r="BJ972" s="125" t="e">
        <f>AV972</f>
        <v>#REF!</v>
      </c>
      <c r="BK972" s="125"/>
      <c r="BL972" s="45"/>
      <c r="BM972" s="45"/>
      <c r="BN972" s="179"/>
      <c r="BO972" s="125" t="e">
        <f>BP972</f>
        <v>#REF!</v>
      </c>
      <c r="BP972" s="125" t="e">
        <f>#REF!</f>
        <v>#REF!</v>
      </c>
      <c r="BQ972" s="125"/>
      <c r="BR972" s="45"/>
      <c r="BS972" s="45"/>
      <c r="BT972" s="179"/>
      <c r="BU972" s="179"/>
      <c r="BV972" s="125">
        <f>BW972</f>
        <v>0</v>
      </c>
      <c r="BW972" s="125">
        <f>BC972</f>
        <v>0</v>
      </c>
      <c r="BX972" s="125"/>
      <c r="BY972" s="45"/>
      <c r="BZ972" s="45"/>
      <c r="CA972" s="179"/>
      <c r="CB972" s="179"/>
      <c r="CC972" s="179"/>
      <c r="CD972" s="179"/>
      <c r="CE972" s="179"/>
      <c r="CF972" s="179"/>
      <c r="CG972" s="179"/>
      <c r="CH972" s="179"/>
      <c r="CI972" s="179"/>
      <c r="CJ972" s="179"/>
      <c r="CK972" s="125">
        <f>CL972</f>
        <v>0</v>
      </c>
      <c r="CL972" s="125">
        <f>BY972</f>
        <v>0</v>
      </c>
      <c r="CM972" s="125"/>
      <c r="CN972" s="45"/>
      <c r="CO972" s="45"/>
    </row>
    <row r="973" spans="1:93" s="27" customFormat="1" ht="44.25" hidden="1" customHeight="1" x14ac:dyDescent="0.3">
      <c r="B973" s="854" t="s">
        <v>313</v>
      </c>
      <c r="C973" s="854"/>
      <c r="D973" s="854"/>
      <c r="E973" s="854"/>
      <c r="F973" s="854"/>
      <c r="G973" s="854"/>
      <c r="H973" s="854"/>
      <c r="I973" s="854"/>
      <c r="J973" s="854"/>
      <c r="K973" s="854"/>
      <c r="L973" s="854"/>
      <c r="M973" s="854"/>
      <c r="N973" s="854"/>
      <c r="O973" s="854"/>
      <c r="P973" s="854"/>
      <c r="Q973" s="854"/>
      <c r="R973" s="854"/>
      <c r="S973" s="854"/>
      <c r="T973" s="854"/>
      <c r="U973" s="854"/>
      <c r="V973" s="854"/>
      <c r="W973" s="854"/>
      <c r="X973" s="854"/>
      <c r="Y973" s="854"/>
      <c r="Z973" s="854"/>
      <c r="AA973" s="854"/>
      <c r="AB973" s="854"/>
      <c r="AC973" s="854"/>
      <c r="AD973" s="854"/>
      <c r="AE973" s="854"/>
      <c r="AF973" s="854"/>
      <c r="AG973" s="854"/>
      <c r="AH973" s="854"/>
      <c r="AI973" s="854"/>
      <c r="AJ973" s="854"/>
      <c r="AK973" s="854"/>
      <c r="AL973" s="854"/>
      <c r="AM973" s="854"/>
      <c r="AN973" s="854"/>
      <c r="AO973" s="854"/>
      <c r="AP973" s="854"/>
      <c r="AQ973" s="854"/>
      <c r="AR973" s="854"/>
      <c r="AS973" s="854"/>
      <c r="AT973" s="854"/>
      <c r="AU973" s="854"/>
      <c r="AV973" s="854"/>
      <c r="AW973" s="854"/>
      <c r="AX973" s="854"/>
      <c r="AY973" s="854"/>
      <c r="AZ973" s="854"/>
      <c r="BA973" s="854"/>
      <c r="BB973" s="854"/>
      <c r="BC973" s="854"/>
      <c r="BD973" s="854"/>
      <c r="BE973" s="854"/>
      <c r="BF973" s="854"/>
      <c r="BG973" s="854"/>
      <c r="BH973" s="854"/>
      <c r="BI973" s="854"/>
      <c r="BJ973" s="854"/>
      <c r="BK973" s="854"/>
      <c r="BL973" s="854"/>
      <c r="BM973" s="854"/>
      <c r="BN973" s="854"/>
      <c r="BO973" s="854"/>
      <c r="BP973" s="854"/>
      <c r="BQ973" s="854"/>
      <c r="BR973" s="854"/>
      <c r="BS973" s="854"/>
      <c r="BT973" s="854"/>
      <c r="BU973" s="854"/>
      <c r="BV973" s="854"/>
      <c r="BW973" s="854"/>
      <c r="BX973" s="854"/>
      <c r="BY973" s="854"/>
      <c r="BZ973" s="854"/>
      <c r="CA973" s="854"/>
      <c r="CB973" s="854"/>
      <c r="CC973" s="854"/>
      <c r="CD973" s="854"/>
      <c r="CE973" s="854"/>
      <c r="CF973" s="854"/>
      <c r="CG973" s="854"/>
      <c r="CH973" s="854"/>
      <c r="CI973" s="854"/>
      <c r="CJ973" s="81"/>
      <c r="CK973" s="81"/>
    </row>
    <row r="974" spans="1:93" s="27" customFormat="1" ht="42.75" hidden="1" customHeight="1" x14ac:dyDescent="0.3">
      <c r="A974" s="851" t="s">
        <v>184</v>
      </c>
      <c r="B974" s="852"/>
      <c r="C974" s="852"/>
      <c r="D974" s="852"/>
      <c r="E974" s="852"/>
      <c r="F974" s="852"/>
      <c r="G974" s="852"/>
      <c r="H974" s="852"/>
      <c r="I974" s="852"/>
      <c r="J974" s="852"/>
      <c r="K974" s="852"/>
      <c r="L974" s="852"/>
      <c r="M974" s="852"/>
      <c r="N974" s="852"/>
      <c r="O974" s="852"/>
      <c r="P974" s="852"/>
      <c r="Q974" s="852"/>
      <c r="R974" s="852"/>
      <c r="S974" s="852"/>
      <c r="T974" s="852"/>
      <c r="U974" s="852"/>
      <c r="V974" s="852"/>
      <c r="W974" s="852"/>
      <c r="X974" s="852"/>
      <c r="Y974" s="852"/>
      <c r="Z974" s="852"/>
      <c r="AA974" s="852"/>
      <c r="AB974" s="852"/>
      <c r="AC974" s="852"/>
      <c r="AD974" s="852"/>
      <c r="AE974" s="852"/>
      <c r="AF974" s="852"/>
      <c r="AG974" s="852"/>
      <c r="AH974" s="852"/>
      <c r="AI974" s="852"/>
      <c r="AJ974" s="852"/>
      <c r="AK974" s="852"/>
      <c r="AL974" s="852"/>
      <c r="AM974" s="852"/>
      <c r="AN974" s="852"/>
      <c r="AO974" s="852"/>
      <c r="AP974" s="852"/>
      <c r="AQ974" s="852"/>
      <c r="AR974" s="852"/>
      <c r="AS974" s="852"/>
      <c r="AT974" s="852"/>
      <c r="AU974" s="852"/>
      <c r="AV974" s="852"/>
      <c r="AW974" s="852"/>
      <c r="AX974" s="852"/>
      <c r="AY974" s="852"/>
      <c r="AZ974" s="852"/>
      <c r="BA974" s="852"/>
      <c r="BB974" s="852"/>
      <c r="BC974" s="852"/>
      <c r="BD974" s="852"/>
      <c r="BE974" s="852"/>
      <c r="BF974" s="852"/>
      <c r="BG974" s="852"/>
      <c r="BH974" s="852"/>
      <c r="BI974" s="852"/>
      <c r="BJ974" s="852"/>
      <c r="BK974" s="852"/>
      <c r="BL974" s="852"/>
      <c r="BM974" s="852"/>
      <c r="BN974" s="852"/>
      <c r="BO974" s="852"/>
      <c r="BP974" s="852"/>
      <c r="BQ974" s="852"/>
      <c r="BR974" s="852"/>
      <c r="BS974" s="852"/>
      <c r="BT974" s="852"/>
      <c r="BU974" s="852"/>
      <c r="BV974" s="852"/>
      <c r="BW974" s="852"/>
      <c r="BX974" s="852"/>
      <c r="BY974" s="852"/>
      <c r="BZ974" s="852"/>
      <c r="CA974" s="852"/>
      <c r="CB974" s="852"/>
      <c r="CC974" s="852"/>
      <c r="CD974" s="852"/>
      <c r="CE974" s="852"/>
      <c r="CF974" s="852"/>
      <c r="CG974" s="852"/>
      <c r="CH974" s="852"/>
      <c r="CI974" s="852"/>
      <c r="CJ974" s="81"/>
      <c r="CK974" s="81"/>
    </row>
    <row r="975" spans="1:93" s="66" customFormat="1" ht="122.25" hidden="1" customHeight="1" x14ac:dyDescent="0.25">
      <c r="B975" s="178" t="s">
        <v>34</v>
      </c>
      <c r="C975" s="143" t="s">
        <v>312</v>
      </c>
      <c r="D975" s="125">
        <f>E975+G975+H975</f>
        <v>0</v>
      </c>
      <c r="E975" s="125"/>
      <c r="F975" s="125"/>
      <c r="G975" s="12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125">
        <f>AV975</f>
        <v>0</v>
      </c>
      <c r="AV975" s="128">
        <f>AW975+AY975+AZ975</f>
        <v>0</v>
      </c>
      <c r="AW975" s="125"/>
      <c r="AX975" s="125"/>
      <c r="AY975" s="125"/>
      <c r="AZ975" s="45"/>
      <c r="BA975" s="125">
        <f>BB975+BC975+BD975</f>
        <v>0</v>
      </c>
      <c r="BB975" s="45"/>
      <c r="BC975" s="45"/>
      <c r="BD975" s="45"/>
      <c r="BE975" s="125">
        <f>BF975+BG975+BH975</f>
        <v>0</v>
      </c>
      <c r="BF975" s="125">
        <f>E975</f>
        <v>0</v>
      </c>
      <c r="BG975" s="125">
        <f>G975</f>
        <v>0</v>
      </c>
      <c r="BH975" s="45"/>
      <c r="BI975" s="125">
        <f>BJ975+BL975+BM975</f>
        <v>0</v>
      </c>
      <c r="BJ975" s="256"/>
      <c r="BK975" s="256"/>
      <c r="BL975" s="256"/>
      <c r="BM975" s="45"/>
      <c r="BN975" s="125">
        <f>BO975+BP975+BQ975</f>
        <v>0</v>
      </c>
      <c r="BO975" s="125">
        <f>BP975+BR975+BS975</f>
        <v>0</v>
      </c>
      <c r="BP975" s="256"/>
      <c r="BQ975" s="256"/>
      <c r="BR975" s="256"/>
      <c r="BS975" s="45"/>
      <c r="BT975" s="256">
        <f t="shared" ref="BT975" si="2380">BL975</f>
        <v>0</v>
      </c>
      <c r="BU975" s="45">
        <f t="shared" ref="BU975" si="2381">BM975</f>
        <v>0</v>
      </c>
      <c r="BV975" s="125">
        <f>BW975+BY975+BZ975</f>
        <v>0</v>
      </c>
      <c r="BW975" s="256"/>
      <c r="BX975" s="256"/>
      <c r="BY975" s="256"/>
      <c r="BZ975" s="45"/>
      <c r="CA975" s="125">
        <f>CB975+CC975+CD975</f>
        <v>0</v>
      </c>
      <c r="CB975" s="256"/>
      <c r="CC975" s="256"/>
      <c r="CD975" s="45"/>
      <c r="CE975" s="125">
        <f>CF975+CH975+CI975</f>
        <v>0</v>
      </c>
      <c r="CF975" s="256">
        <f>BW975</f>
        <v>0</v>
      </c>
      <c r="CG975" s="256"/>
      <c r="CH975" s="256">
        <f t="shared" ref="CH975" si="2382">BY975</f>
        <v>0</v>
      </c>
      <c r="CI975" s="45">
        <f t="shared" ref="CI975" si="2383">BZ975</f>
        <v>0</v>
      </c>
      <c r="CJ975" s="125"/>
      <c r="CK975" s="125">
        <f>CL975+CN975+CO975</f>
        <v>0</v>
      </c>
      <c r="CL975" s="256"/>
      <c r="CM975" s="256"/>
      <c r="CN975" s="256"/>
      <c r="CO975" s="45"/>
    </row>
    <row r="976" spans="1:93" s="6" customFormat="1" ht="48.75" customHeight="1" x14ac:dyDescent="0.25">
      <c r="B976" s="859" t="s">
        <v>445</v>
      </c>
      <c r="C976" s="847"/>
      <c r="D976" s="847"/>
      <c r="E976" s="847"/>
      <c r="F976" s="847"/>
      <c r="G976" s="847"/>
      <c r="H976" s="847"/>
      <c r="I976" s="847"/>
      <c r="J976" s="847"/>
      <c r="K976" s="847"/>
      <c r="L976" s="847"/>
      <c r="M976" s="847"/>
      <c r="N976" s="847"/>
      <c r="O976" s="847"/>
      <c r="P976" s="847"/>
      <c r="Q976" s="847"/>
      <c r="R976" s="847"/>
      <c r="S976" s="847"/>
      <c r="T976" s="847"/>
      <c r="U976" s="847"/>
      <c r="V976" s="847"/>
      <c r="W976" s="847"/>
      <c r="X976" s="847"/>
      <c r="Y976" s="847"/>
      <c r="Z976" s="847"/>
      <c r="AA976" s="847"/>
      <c r="AB976" s="847"/>
      <c r="AC976" s="847"/>
      <c r="AD976" s="847"/>
      <c r="AE976" s="847"/>
      <c r="AF976" s="847"/>
      <c r="AG976" s="847"/>
      <c r="AH976" s="847"/>
      <c r="AI976" s="847"/>
      <c r="AJ976" s="847"/>
      <c r="AK976" s="847"/>
      <c r="AL976" s="847"/>
      <c r="AM976" s="847"/>
      <c r="AN976" s="847"/>
      <c r="AO976" s="847"/>
      <c r="AP976" s="847"/>
      <c r="AQ976" s="847"/>
      <c r="AR976" s="847"/>
      <c r="AS976" s="847"/>
      <c r="AT976" s="847"/>
      <c r="AU976" s="847"/>
      <c r="AV976" s="847"/>
      <c r="AW976" s="847"/>
      <c r="AX976" s="847"/>
      <c r="AY976" s="847"/>
      <c r="AZ976" s="847"/>
      <c r="BA976" s="847"/>
      <c r="BB976" s="847"/>
      <c r="BC976" s="847"/>
      <c r="BD976" s="847"/>
      <c r="BE976" s="847"/>
      <c r="BF976" s="847"/>
      <c r="BG976" s="847"/>
      <c r="BH976" s="847"/>
      <c r="BI976" s="847"/>
      <c r="BJ976" s="847"/>
      <c r="BK976" s="847"/>
      <c r="BL976" s="847"/>
      <c r="BM976" s="847"/>
      <c r="BN976" s="847"/>
      <c r="BO976" s="847"/>
      <c r="BP976" s="847"/>
      <c r="BQ976" s="847"/>
      <c r="BR976" s="847"/>
      <c r="BS976" s="847"/>
      <c r="BT976" s="847"/>
      <c r="BU976" s="847"/>
      <c r="BV976" s="847"/>
      <c r="BW976" s="847"/>
      <c r="BX976" s="847"/>
      <c r="BY976" s="847"/>
      <c r="BZ976" s="847"/>
      <c r="CA976" s="847"/>
      <c r="CB976" s="847"/>
      <c r="CC976" s="847"/>
      <c r="CD976" s="847"/>
      <c r="CE976" s="847"/>
      <c r="CF976" s="847"/>
      <c r="CG976" s="847"/>
      <c r="CH976" s="847"/>
      <c r="CI976" s="847"/>
      <c r="CJ976" s="847"/>
      <c r="CK976" s="847"/>
      <c r="CL976" s="93"/>
      <c r="CM976" s="93"/>
      <c r="CN976" s="93"/>
      <c r="CO976" s="93"/>
    </row>
    <row r="977" spans="1:93" s="450" customFormat="1" ht="309" customHeight="1" x14ac:dyDescent="0.25">
      <c r="B977" s="456" t="s">
        <v>34</v>
      </c>
      <c r="C977" s="457" t="s">
        <v>446</v>
      </c>
      <c r="D977" s="409">
        <f>E977+F977+G977+H977</f>
        <v>18169.599999999999</v>
      </c>
      <c r="E977" s="409"/>
      <c r="F977" s="409"/>
      <c r="G977" s="409"/>
      <c r="H977" s="409">
        <v>18169.599999999999</v>
      </c>
      <c r="I977" s="409"/>
      <c r="J977" s="408"/>
      <c r="K977" s="408"/>
      <c r="L977" s="408"/>
      <c r="M977" s="408"/>
      <c r="N977" s="408"/>
      <c r="O977" s="408"/>
      <c r="P977" s="408"/>
      <c r="Q977" s="408"/>
      <c r="R977" s="408"/>
      <c r="S977" s="408"/>
      <c r="T977" s="408"/>
      <c r="U977" s="408"/>
      <c r="V977" s="408"/>
      <c r="W977" s="408"/>
      <c r="X977" s="408"/>
      <c r="Y977" s="408"/>
      <c r="Z977" s="408"/>
      <c r="AA977" s="408"/>
      <c r="AB977" s="408"/>
      <c r="AC977" s="409">
        <f>AK977</f>
        <v>18169.599999999999</v>
      </c>
      <c r="AD977" s="589">
        <f>AC977/D977</f>
        <v>1</v>
      </c>
      <c r="AE977" s="408"/>
      <c r="AF977" s="408"/>
      <c r="AG977" s="408"/>
      <c r="AH977" s="408"/>
      <c r="AI977" s="408"/>
      <c r="AJ977" s="408"/>
      <c r="AK977" s="409">
        <f>D977</f>
        <v>18169.599999999999</v>
      </c>
      <c r="AL977" s="589">
        <f>AK977/D977</f>
        <v>1</v>
      </c>
      <c r="AM977" s="408"/>
      <c r="AN977" s="408"/>
      <c r="AO977" s="408"/>
      <c r="AP977" s="408"/>
      <c r="AQ977" s="408"/>
      <c r="AR977" s="408"/>
      <c r="AS977" s="408"/>
      <c r="AT977" s="408"/>
      <c r="AU977" s="408">
        <f>AV977-H977</f>
        <v>0</v>
      </c>
      <c r="AV977" s="408">
        <f>AW977+AX977+AY977+AZ977</f>
        <v>18169.599999999999</v>
      </c>
      <c r="AW977" s="408"/>
      <c r="AX977" s="408"/>
      <c r="AY977" s="408"/>
      <c r="AZ977" s="408">
        <v>18169.599999999999</v>
      </c>
      <c r="BA977" s="408">
        <f>BB977+BC977+BD977</f>
        <v>0</v>
      </c>
      <c r="BB977" s="408"/>
      <c r="BC977" s="408"/>
      <c r="BD977" s="408"/>
      <c r="BE977" s="408">
        <f>BF977+BG977+BH977</f>
        <v>0</v>
      </c>
      <c r="BF977" s="408">
        <f>E977</f>
        <v>0</v>
      </c>
      <c r="BG977" s="408">
        <f>G977</f>
        <v>0</v>
      </c>
      <c r="BH977" s="408"/>
      <c r="BI977" s="408">
        <f>BJ977+BK977+BL977+BM977</f>
        <v>0</v>
      </c>
      <c r="BJ977" s="408"/>
      <c r="BK977" s="408"/>
      <c r="BL977" s="408"/>
      <c r="BM977" s="408"/>
      <c r="BN977" s="408"/>
      <c r="BO977" s="408">
        <f>BP977+BQ977+BR977+BS977</f>
        <v>0</v>
      </c>
      <c r="BP977" s="408"/>
      <c r="BQ977" s="408"/>
      <c r="BR977" s="408"/>
      <c r="BS977" s="408"/>
      <c r="BT977" s="408">
        <f t="shared" ref="BT977" si="2384">BL977</f>
        <v>0</v>
      </c>
      <c r="BU977" s="408">
        <f t="shared" ref="BU977" si="2385">BM977</f>
        <v>0</v>
      </c>
      <c r="BV977" s="408">
        <f>BW977+BX977+BY977+BZ977</f>
        <v>200</v>
      </c>
      <c r="BW977" s="408">
        <f>56.5+43.5</f>
        <v>100</v>
      </c>
      <c r="BX977" s="408">
        <v>0</v>
      </c>
      <c r="BY977" s="408">
        <f>56.5+43.5</f>
        <v>100</v>
      </c>
      <c r="BZ977" s="408"/>
      <c r="CA977" s="408">
        <f>CB977+CC977+CD977</f>
        <v>0</v>
      </c>
      <c r="CB977" s="408"/>
      <c r="CC977" s="408"/>
      <c r="CD977" s="408"/>
      <c r="CE977" s="408">
        <f>CF977+CH977+CI977</f>
        <v>0</v>
      </c>
      <c r="CF977" s="408"/>
      <c r="CG977" s="408"/>
      <c r="CH977" s="408"/>
      <c r="CI977" s="408"/>
      <c r="CJ977" s="408"/>
      <c r="CK977" s="408">
        <f>CL977+CM977+CN977+CO977</f>
        <v>0</v>
      </c>
      <c r="CL977" s="408"/>
      <c r="CM977" s="408"/>
      <c r="CN977" s="408"/>
      <c r="CO977" s="412"/>
    </row>
    <row r="978" spans="1:93" s="6" customFormat="1" ht="15" customHeight="1" x14ac:dyDescent="0.25">
      <c r="B978" s="90"/>
      <c r="C978" s="91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5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  <c r="CM978" s="93"/>
      <c r="CN978" s="93"/>
      <c r="CO978" s="93"/>
    </row>
    <row r="979" spans="1:93" s="6" customFormat="1" ht="20.25" customHeight="1" x14ac:dyDescent="0.25">
      <c r="B979" s="90"/>
      <c r="C979" s="91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5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  <c r="CM979" s="93"/>
      <c r="CN979" s="93"/>
      <c r="CO979" s="93"/>
    </row>
    <row r="980" spans="1:93" s="6" customFormat="1" ht="30" hidden="1" customHeight="1" x14ac:dyDescent="0.4">
      <c r="B980" s="90"/>
      <c r="C980" s="91"/>
      <c r="D980" s="482">
        <f>D563+D680+H840+H943</f>
        <v>1171898.46</v>
      </c>
      <c r="E980" s="482"/>
      <c r="F980" s="482"/>
      <c r="G980" s="482"/>
      <c r="H980" s="482"/>
      <c r="I980" s="482"/>
      <c r="J980" s="482"/>
      <c r="K980" s="482"/>
      <c r="L980" s="482"/>
      <c r="M980" s="482"/>
      <c r="N980" s="482"/>
      <c r="O980" s="482"/>
      <c r="P980" s="482"/>
      <c r="Q980" s="482"/>
      <c r="R980" s="482"/>
      <c r="S980" s="482"/>
      <c r="T980" s="482"/>
      <c r="U980" s="482"/>
      <c r="V980" s="482"/>
      <c r="W980" s="482"/>
      <c r="X980" s="482"/>
      <c r="Y980" s="482"/>
      <c r="Z980" s="482"/>
      <c r="AA980" s="482"/>
      <c r="AB980" s="482"/>
      <c r="AC980" s="482"/>
      <c r="AD980" s="482"/>
      <c r="AE980" s="482"/>
      <c r="AF980" s="482"/>
      <c r="AG980" s="482"/>
      <c r="AH980" s="482"/>
      <c r="AI980" s="482"/>
      <c r="AJ980" s="482"/>
      <c r="AK980" s="482"/>
      <c r="AL980" s="482"/>
      <c r="AM980" s="482"/>
      <c r="AN980" s="482"/>
      <c r="AO980" s="482"/>
      <c r="AP980" s="482"/>
      <c r="AQ980" s="482"/>
      <c r="AR980" s="482"/>
      <c r="AS980" s="482"/>
      <c r="AT980" s="482"/>
      <c r="AU980" s="482"/>
      <c r="AV980" s="517">
        <f>AV563+AV680+AZ840+AZ943</f>
        <v>1184959.7921799999</v>
      </c>
      <c r="AW980" s="482"/>
      <c r="AX980" s="482"/>
      <c r="AY980" s="482"/>
      <c r="AZ980" s="482"/>
      <c r="BA980" s="482"/>
      <c r="BB980" s="482"/>
      <c r="BC980" s="482"/>
      <c r="BD980" s="482"/>
      <c r="BE980" s="482"/>
      <c r="BF980" s="482"/>
      <c r="BG980" s="482"/>
      <c r="BH980" s="482"/>
      <c r="BI980" s="482">
        <f>BI563+BI680+BM840+BM943</f>
        <v>969007.7</v>
      </c>
      <c r="BJ980" s="482"/>
      <c r="BK980" s="482"/>
      <c r="BL980" s="482"/>
      <c r="BM980" s="482"/>
      <c r="BN980" s="482"/>
      <c r="BO980" s="482">
        <f>BO563+BO680+BS840+BS943</f>
        <v>969007.7</v>
      </c>
      <c r="BP980" s="482"/>
      <c r="BQ980" s="482"/>
      <c r="BR980" s="482"/>
      <c r="BS980" s="482"/>
      <c r="BT980" s="482"/>
      <c r="BU980" s="482"/>
      <c r="BV980" s="482" t="e">
        <f>BV563+BV680+BZ840+BZ943</f>
        <v>#REF!</v>
      </c>
      <c r="BW980" s="482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482"/>
      <c r="CK980" s="482">
        <f>CK563+CK680+CO840+CO943</f>
        <v>1020615.7</v>
      </c>
      <c r="CL980" s="482"/>
      <c r="CM980" s="93"/>
      <c r="CN980" s="93"/>
      <c r="CO980" s="93"/>
    </row>
    <row r="981" spans="1:93" s="6" customFormat="1" ht="15" hidden="1" customHeight="1" x14ac:dyDescent="0.4">
      <c r="B981" s="90"/>
      <c r="C981" s="91"/>
      <c r="D981" s="482"/>
      <c r="E981" s="482"/>
      <c r="F981" s="482"/>
      <c r="G981" s="482"/>
      <c r="H981" s="482"/>
      <c r="I981" s="482"/>
      <c r="J981" s="482"/>
      <c r="K981" s="482"/>
      <c r="L981" s="482"/>
      <c r="M981" s="482"/>
      <c r="N981" s="482"/>
      <c r="O981" s="482"/>
      <c r="P981" s="482"/>
      <c r="Q981" s="482"/>
      <c r="R981" s="482"/>
      <c r="S981" s="482"/>
      <c r="T981" s="482"/>
      <c r="U981" s="482"/>
      <c r="V981" s="482"/>
      <c r="W981" s="482"/>
      <c r="X981" s="482"/>
      <c r="Y981" s="482"/>
      <c r="Z981" s="482"/>
      <c r="AA981" s="482"/>
      <c r="AB981" s="482"/>
      <c r="AC981" s="482"/>
      <c r="AD981" s="482"/>
      <c r="AE981" s="482"/>
      <c r="AF981" s="482"/>
      <c r="AG981" s="482"/>
      <c r="AH981" s="482"/>
      <c r="AI981" s="482"/>
      <c r="AJ981" s="482"/>
      <c r="AK981" s="482"/>
      <c r="AL981" s="482"/>
      <c r="AM981" s="482"/>
      <c r="AN981" s="482"/>
      <c r="AO981" s="482"/>
      <c r="AP981" s="482"/>
      <c r="AQ981" s="482"/>
      <c r="AR981" s="482"/>
      <c r="AS981" s="482"/>
      <c r="AT981" s="482"/>
      <c r="AU981" s="482"/>
      <c r="AV981" s="517"/>
      <c r="AW981" s="482"/>
      <c r="AX981" s="482"/>
      <c r="AY981" s="482"/>
      <c r="AZ981" s="482"/>
      <c r="BA981" s="482"/>
      <c r="BB981" s="482"/>
      <c r="BC981" s="482"/>
      <c r="BD981" s="482"/>
      <c r="BE981" s="482"/>
      <c r="BF981" s="482"/>
      <c r="BG981" s="482"/>
      <c r="BH981" s="482"/>
      <c r="BI981" s="482"/>
      <c r="BJ981" s="482"/>
      <c r="BK981" s="482"/>
      <c r="BL981" s="482"/>
      <c r="BM981" s="482"/>
      <c r="BN981" s="482"/>
      <c r="BO981" s="482"/>
      <c r="BP981" s="482"/>
      <c r="BQ981" s="482"/>
      <c r="BR981" s="482"/>
      <c r="BS981" s="482"/>
      <c r="BT981" s="482"/>
      <c r="BU981" s="482"/>
      <c r="BV981" s="482"/>
      <c r="BW981" s="482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482"/>
      <c r="CK981" s="482"/>
      <c r="CL981" s="482"/>
      <c r="CM981" s="93"/>
      <c r="CN981" s="93"/>
      <c r="CO981" s="93"/>
    </row>
    <row r="982" spans="1:93" s="6" customFormat="1" ht="36.75" hidden="1" customHeight="1" x14ac:dyDescent="0.4">
      <c r="B982" s="90"/>
      <c r="C982" s="91"/>
      <c r="D982" s="483">
        <f>D980*10/100</f>
        <v>117189.84599999999</v>
      </c>
      <c r="E982" s="483"/>
      <c r="F982" s="482"/>
      <c r="G982" s="482"/>
      <c r="H982" s="482"/>
      <c r="I982" s="482"/>
      <c r="J982" s="482"/>
      <c r="K982" s="482"/>
      <c r="L982" s="482"/>
      <c r="M982" s="482"/>
      <c r="N982" s="482"/>
      <c r="O982" s="482"/>
      <c r="P982" s="482"/>
      <c r="Q982" s="482"/>
      <c r="R982" s="482"/>
      <c r="S982" s="482"/>
      <c r="T982" s="482"/>
      <c r="U982" s="482"/>
      <c r="V982" s="482"/>
      <c r="W982" s="482"/>
      <c r="X982" s="482"/>
      <c r="Y982" s="482"/>
      <c r="Z982" s="482"/>
      <c r="AA982" s="482"/>
      <c r="AB982" s="482"/>
      <c r="AC982" s="482"/>
      <c r="AD982" s="482"/>
      <c r="AE982" s="482"/>
      <c r="AF982" s="482"/>
      <c r="AG982" s="482"/>
      <c r="AH982" s="482"/>
      <c r="AI982" s="482"/>
      <c r="AJ982" s="482"/>
      <c r="AK982" s="482"/>
      <c r="AL982" s="482"/>
      <c r="AM982" s="482"/>
      <c r="AN982" s="482"/>
      <c r="AO982" s="482"/>
      <c r="AP982" s="482"/>
      <c r="AQ982" s="482"/>
      <c r="AR982" s="482"/>
      <c r="AS982" s="482"/>
      <c r="AT982" s="482"/>
      <c r="AU982" s="482"/>
      <c r="AV982" s="518">
        <f>AV980*10/100</f>
        <v>118495.97921799999</v>
      </c>
      <c r="AW982" s="483"/>
      <c r="AX982" s="482"/>
      <c r="AY982" s="482"/>
      <c r="AZ982" s="482"/>
      <c r="BA982" s="482"/>
      <c r="BB982" s="482"/>
      <c r="BC982" s="482"/>
      <c r="BD982" s="482"/>
      <c r="BE982" s="482"/>
      <c r="BF982" s="482"/>
      <c r="BG982" s="482"/>
      <c r="BH982" s="482"/>
      <c r="BI982" s="483">
        <f>BI980*10/100</f>
        <v>96900.77</v>
      </c>
      <c r="BJ982" s="483"/>
      <c r="BK982" s="482"/>
      <c r="BL982" s="482"/>
      <c r="BM982" s="482"/>
      <c r="BN982" s="482"/>
      <c r="BO982" s="483">
        <f>BO980*10/100</f>
        <v>96900.77</v>
      </c>
      <c r="BP982" s="483"/>
      <c r="BQ982" s="482"/>
      <c r="BR982" s="482"/>
      <c r="BS982" s="482"/>
      <c r="BT982" s="482"/>
      <c r="BU982" s="482"/>
      <c r="BV982" s="483" t="e">
        <f>BV980*10/100</f>
        <v>#REF!</v>
      </c>
      <c r="BW982" s="48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482"/>
      <c r="CK982" s="483">
        <f>CK980*10/100</f>
        <v>102061.57</v>
      </c>
      <c r="CL982" s="483"/>
      <c r="CM982" s="93"/>
      <c r="CN982" s="93"/>
      <c r="CO982" s="93"/>
    </row>
    <row r="983" spans="1:93" s="6" customFormat="1" ht="27" hidden="1" customHeight="1" x14ac:dyDescent="0.4">
      <c r="B983" s="90"/>
      <c r="C983" s="91"/>
      <c r="D983" s="482"/>
      <c r="E983" s="482"/>
      <c r="F983" s="482"/>
      <c r="G983" s="482"/>
      <c r="H983" s="482"/>
      <c r="I983" s="482"/>
      <c r="J983" s="482"/>
      <c r="K983" s="482"/>
      <c r="L983" s="482"/>
      <c r="M983" s="482"/>
      <c r="N983" s="482"/>
      <c r="O983" s="482"/>
      <c r="P983" s="482"/>
      <c r="Q983" s="482"/>
      <c r="R983" s="482"/>
      <c r="S983" s="482"/>
      <c r="T983" s="482"/>
      <c r="U983" s="482"/>
      <c r="V983" s="482"/>
      <c r="W983" s="482"/>
      <c r="X983" s="482"/>
      <c r="Y983" s="482"/>
      <c r="Z983" s="482"/>
      <c r="AA983" s="482"/>
      <c r="AB983" s="482"/>
      <c r="AC983" s="482"/>
      <c r="AD983" s="482"/>
      <c r="AE983" s="482"/>
      <c r="AF983" s="482"/>
      <c r="AG983" s="482"/>
      <c r="AH983" s="482"/>
      <c r="AI983" s="482"/>
      <c r="AJ983" s="482"/>
      <c r="AK983" s="482"/>
      <c r="AL983" s="482"/>
      <c r="AM983" s="482"/>
      <c r="AN983" s="482"/>
      <c r="AO983" s="482"/>
      <c r="AP983" s="482"/>
      <c r="AQ983" s="482"/>
      <c r="AR983" s="482"/>
      <c r="AS983" s="482"/>
      <c r="AT983" s="482"/>
      <c r="AU983" s="482"/>
      <c r="AV983" s="517"/>
      <c r="AW983" s="482"/>
      <c r="AX983" s="482"/>
      <c r="AY983" s="482"/>
      <c r="AZ983" s="482"/>
      <c r="BA983" s="482"/>
      <c r="BB983" s="482"/>
      <c r="BC983" s="482"/>
      <c r="BD983" s="482"/>
      <c r="BE983" s="482"/>
      <c r="BF983" s="482"/>
      <c r="BG983" s="482"/>
      <c r="BH983" s="482"/>
      <c r="BI983" s="482"/>
      <c r="BJ983" s="482"/>
      <c r="BK983" s="482"/>
      <c r="BL983" s="482"/>
      <c r="BM983" s="482"/>
      <c r="BN983" s="482"/>
      <c r="BO983" s="482"/>
      <c r="BP983" s="482"/>
      <c r="BQ983" s="482"/>
      <c r="BR983" s="482"/>
      <c r="BS983" s="482"/>
      <c r="BT983" s="482"/>
      <c r="BU983" s="482"/>
      <c r="BV983" s="482"/>
      <c r="BW983" s="482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482"/>
      <c r="CK983" s="482"/>
      <c r="CL983" s="482"/>
      <c r="CM983" s="93"/>
      <c r="CN983" s="93"/>
      <c r="CO983" s="93"/>
    </row>
    <row r="984" spans="1:93" s="6" customFormat="1" ht="15" hidden="1" customHeight="1" x14ac:dyDescent="0.25">
      <c r="B984" s="90"/>
      <c r="C984" s="91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5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  <c r="CM984" s="93"/>
      <c r="CN984" s="93"/>
      <c r="CO984" s="93"/>
    </row>
    <row r="985" spans="1:93" s="6" customFormat="1" ht="15" customHeight="1" x14ac:dyDescent="0.25">
      <c r="B985" s="90"/>
      <c r="C985" s="91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5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  <c r="CM985" s="93"/>
      <c r="CN985" s="93"/>
      <c r="CO985" s="93"/>
    </row>
    <row r="986" spans="1:93" s="95" customFormat="1" ht="46.5" customHeight="1" x14ac:dyDescent="0.2">
      <c r="B986" s="845"/>
      <c r="C986" s="845"/>
      <c r="D986" s="197"/>
      <c r="E986" s="197"/>
      <c r="AV986" s="519"/>
      <c r="AW986" s="197"/>
      <c r="BI986" s="197"/>
      <c r="BO986" s="197"/>
      <c r="BV986" s="197"/>
      <c r="CK986" s="197"/>
    </row>
    <row r="987" spans="1:93" s="92" customFormat="1" ht="18.75" customHeight="1" x14ac:dyDescent="0.25">
      <c r="A987" s="96"/>
      <c r="B987" s="91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</row>
    <row r="988" spans="1:93" s="6" customFormat="1" ht="18.75" customHeight="1" x14ac:dyDescent="0.25">
      <c r="A988" s="97"/>
      <c r="B988" s="98"/>
      <c r="C988" s="9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</row>
    <row r="989" spans="1:93" s="99" customFormat="1" ht="46.5" customHeight="1" x14ac:dyDescent="0.2">
      <c r="B989" s="841"/>
      <c r="C989" s="84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101"/>
      <c r="AQ989" s="101"/>
      <c r="AR989" s="101"/>
      <c r="AS989" s="101"/>
      <c r="AT989" s="101"/>
      <c r="AU989" s="101"/>
      <c r="AV989" s="520"/>
      <c r="AW989" s="101"/>
      <c r="AX989" s="101"/>
      <c r="AY989" s="101"/>
      <c r="AZ989" s="101"/>
      <c r="BA989" s="101"/>
      <c r="BB989" s="101"/>
      <c r="BC989" s="101"/>
      <c r="BD989" s="101"/>
      <c r="BE989" s="101"/>
      <c r="BF989" s="101"/>
      <c r="BG989" s="101"/>
      <c r="BH989" s="101"/>
      <c r="BI989" s="101"/>
      <c r="BJ989" s="101"/>
      <c r="BK989" s="101"/>
      <c r="BL989" s="101"/>
      <c r="BM989" s="101"/>
      <c r="BN989" s="101"/>
      <c r="BO989" s="101"/>
      <c r="BP989" s="101"/>
      <c r="BQ989" s="101"/>
      <c r="BR989" s="101"/>
      <c r="BS989" s="101"/>
      <c r="BT989" s="101"/>
      <c r="BU989" s="101"/>
      <c r="BV989" s="101"/>
      <c r="BW989" s="101"/>
      <c r="BX989" s="101"/>
      <c r="BY989" s="101"/>
      <c r="BZ989" s="101"/>
      <c r="CA989" s="101"/>
      <c r="CB989" s="101"/>
      <c r="CC989" s="101"/>
      <c r="CD989" s="101"/>
      <c r="CE989" s="101"/>
      <c r="CF989" s="101"/>
      <c r="CG989" s="101"/>
      <c r="CH989" s="101"/>
      <c r="CI989" s="101"/>
      <c r="CJ989" s="101"/>
      <c r="CK989" s="101"/>
      <c r="CL989" s="101"/>
      <c r="CM989" s="101"/>
      <c r="CN989" s="101"/>
      <c r="CO989" s="101"/>
    </row>
    <row r="990" spans="1:93" ht="15" customHeight="1" x14ac:dyDescent="0.25"/>
    <row r="991" spans="1:93" ht="15" customHeight="1" x14ac:dyDescent="0.25"/>
    <row r="992" spans="1:93" ht="15" customHeight="1" x14ac:dyDescent="0.25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6"/>
      <c r="AD992" s="1"/>
      <c r="AE992" s="1"/>
      <c r="AF992" s="1"/>
      <c r="AG992" s="1"/>
      <c r="AH992" s="1"/>
      <c r="AI992" s="1"/>
      <c r="AJ992" s="1"/>
      <c r="AK992" s="1"/>
      <c r="AL992" s="6"/>
      <c r="AM992" s="1"/>
      <c r="AN992" s="1"/>
      <c r="AO992" s="1"/>
      <c r="AP992" s="1"/>
      <c r="AQ992" s="1"/>
      <c r="AR992" s="1"/>
      <c r="AS992" s="1"/>
      <c r="AT992" s="1"/>
      <c r="AU992" s="1"/>
      <c r="AV992" s="9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6"/>
      <c r="BJ992" s="1"/>
      <c r="BK992" s="1"/>
      <c r="BL992" s="1"/>
      <c r="BM992" s="1"/>
      <c r="BN992" s="1"/>
      <c r="BO992" s="6"/>
      <c r="BP992" s="6"/>
      <c r="BQ992" s="1"/>
      <c r="BR992" s="1"/>
      <c r="BS992" s="1"/>
      <c r="BT992" s="1"/>
      <c r="BU992" s="1"/>
      <c r="BV992" s="6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6"/>
      <c r="CL992" s="1"/>
      <c r="CM992" s="1"/>
      <c r="CN992" s="1"/>
      <c r="CO992" s="1"/>
    </row>
    <row r="993" spans="2:93" ht="15" customHeight="1" x14ac:dyDescent="0.25"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6"/>
      <c r="AD993" s="1"/>
      <c r="AE993" s="1"/>
      <c r="AF993" s="1"/>
      <c r="AG993" s="1"/>
      <c r="AH993" s="1"/>
      <c r="AI993" s="1"/>
      <c r="AJ993" s="1"/>
      <c r="AK993" s="1"/>
      <c r="AL993" s="6"/>
      <c r="AM993" s="1"/>
      <c r="AN993" s="1"/>
      <c r="AO993" s="1"/>
      <c r="AP993" s="1"/>
      <c r="AQ993" s="1"/>
      <c r="AR993" s="1"/>
      <c r="AS993" s="1"/>
      <c r="AT993" s="1"/>
      <c r="AU993" s="1"/>
      <c r="AV993" s="9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6"/>
      <c r="BJ993" s="1"/>
      <c r="BK993" s="1"/>
      <c r="BL993" s="1"/>
      <c r="BM993" s="1"/>
      <c r="BN993" s="1"/>
      <c r="BO993" s="6"/>
      <c r="BP993" s="6"/>
      <c r="BQ993" s="1"/>
      <c r="BR993" s="1"/>
      <c r="BS993" s="1"/>
      <c r="BT993" s="1"/>
      <c r="BU993" s="1"/>
      <c r="BV993" s="6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6"/>
      <c r="CL993" s="1"/>
      <c r="CM993" s="1"/>
      <c r="CN993" s="1"/>
      <c r="CO993" s="1"/>
    </row>
    <row r="994" spans="2:93" ht="15" customHeight="1" x14ac:dyDescent="0.25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6"/>
      <c r="AD994" s="1"/>
      <c r="AE994" s="1"/>
      <c r="AF994" s="1"/>
      <c r="AG994" s="1"/>
      <c r="AH994" s="1"/>
      <c r="AI994" s="1"/>
      <c r="AJ994" s="1"/>
      <c r="AK994" s="1"/>
      <c r="AL994" s="6"/>
      <c r="AM994" s="1"/>
      <c r="AN994" s="1"/>
      <c r="AO994" s="1"/>
      <c r="AP994" s="1"/>
      <c r="AQ994" s="1"/>
      <c r="AR994" s="1"/>
      <c r="AS994" s="1"/>
      <c r="AT994" s="1"/>
      <c r="AU994" s="1"/>
      <c r="AV994" s="9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6"/>
      <c r="BJ994" s="1"/>
      <c r="BK994" s="1"/>
      <c r="BL994" s="1"/>
      <c r="BM994" s="1"/>
      <c r="BN994" s="1"/>
      <c r="BO994" s="6"/>
      <c r="BP994" s="6"/>
      <c r="BQ994" s="1"/>
      <c r="BR994" s="1"/>
      <c r="BS994" s="1"/>
      <c r="BT994" s="1"/>
      <c r="BU994" s="1"/>
      <c r="BV994" s="6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6"/>
      <c r="CL994" s="1"/>
      <c r="CM994" s="1"/>
      <c r="CN994" s="1"/>
      <c r="CO994" s="1"/>
    </row>
    <row r="995" spans="2:93" ht="15" customHeight="1" x14ac:dyDescent="0.25"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6"/>
      <c r="AD995" s="1"/>
      <c r="AE995" s="1"/>
      <c r="AF995" s="1"/>
      <c r="AG995" s="1"/>
      <c r="AH995" s="1"/>
      <c r="AI995" s="1"/>
      <c r="AJ995" s="1"/>
      <c r="AK995" s="1"/>
      <c r="AL995" s="6"/>
      <c r="AM995" s="1"/>
      <c r="AN995" s="1"/>
      <c r="AO995" s="1"/>
      <c r="AP995" s="1"/>
      <c r="AQ995" s="1"/>
      <c r="AR995" s="1"/>
      <c r="AS995" s="1"/>
      <c r="AT995" s="1"/>
      <c r="AU995" s="1"/>
      <c r="AV995" s="9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6"/>
      <c r="BJ995" s="1"/>
      <c r="BK995" s="1"/>
      <c r="BL995" s="1"/>
      <c r="BM995" s="1"/>
      <c r="BN995" s="1"/>
      <c r="BO995" s="6"/>
      <c r="BP995" s="6"/>
      <c r="BQ995" s="1"/>
      <c r="BR995" s="1"/>
      <c r="BS995" s="1"/>
      <c r="BT995" s="1"/>
      <c r="BU995" s="1"/>
      <c r="BV995" s="6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6"/>
      <c r="CL995" s="1"/>
      <c r="CM995" s="1"/>
      <c r="CN995" s="1"/>
      <c r="CO995" s="1"/>
    </row>
    <row r="996" spans="2:93" ht="15" customHeight="1" x14ac:dyDescent="0.25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6"/>
      <c r="AD996" s="1"/>
      <c r="AE996" s="1"/>
      <c r="AF996" s="1"/>
      <c r="AG996" s="1"/>
      <c r="AH996" s="1"/>
      <c r="AI996" s="1"/>
      <c r="AJ996" s="1"/>
      <c r="AK996" s="1"/>
      <c r="AL996" s="6"/>
      <c r="AM996" s="1"/>
      <c r="AN996" s="1"/>
      <c r="AO996" s="1"/>
      <c r="AP996" s="1"/>
      <c r="AQ996" s="1"/>
      <c r="AR996" s="1"/>
      <c r="AS996" s="1"/>
      <c r="AT996" s="1"/>
      <c r="AU996" s="1"/>
      <c r="AV996" s="9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6"/>
      <c r="BJ996" s="1"/>
      <c r="BK996" s="1"/>
      <c r="BL996" s="1"/>
      <c r="BM996" s="1"/>
      <c r="BN996" s="1"/>
      <c r="BO996" s="6"/>
      <c r="BP996" s="6"/>
      <c r="BQ996" s="1"/>
      <c r="BR996" s="1"/>
      <c r="BS996" s="1"/>
      <c r="BT996" s="1"/>
      <c r="BU996" s="1"/>
      <c r="BV996" s="6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6"/>
      <c r="CL996" s="1"/>
      <c r="CM996" s="1"/>
      <c r="CN996" s="1"/>
      <c r="CO996" s="1"/>
    </row>
    <row r="997" spans="2:93" ht="15" customHeight="1" x14ac:dyDescent="0.25"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6"/>
      <c r="AD997" s="1"/>
      <c r="AE997" s="1"/>
      <c r="AF997" s="1"/>
      <c r="AG997" s="1"/>
      <c r="AH997" s="1"/>
      <c r="AI997" s="1"/>
      <c r="AJ997" s="1"/>
      <c r="AK997" s="1"/>
      <c r="AL997" s="6"/>
      <c r="AM997" s="1"/>
      <c r="AN997" s="1"/>
      <c r="AO997" s="1"/>
      <c r="AP997" s="1"/>
      <c r="AQ997" s="1"/>
      <c r="AR997" s="1"/>
      <c r="AS997" s="1"/>
      <c r="AT997" s="1"/>
      <c r="AU997" s="1"/>
      <c r="AV997" s="9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6"/>
      <c r="BJ997" s="1"/>
      <c r="BK997" s="1"/>
      <c r="BL997" s="1"/>
      <c r="BM997" s="1"/>
      <c r="BN997" s="1"/>
      <c r="BO997" s="6"/>
      <c r="BP997" s="6"/>
      <c r="BQ997" s="1"/>
      <c r="BR997" s="1"/>
      <c r="BS997" s="1"/>
      <c r="BT997" s="1"/>
      <c r="BU997" s="1"/>
      <c r="BV997" s="6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6"/>
      <c r="CL997" s="1"/>
      <c r="CM997" s="1"/>
      <c r="CN997" s="1"/>
      <c r="CO997" s="1"/>
    </row>
    <row r="998" spans="2:93" x14ac:dyDescent="0.25">
      <c r="B998" s="842"/>
      <c r="C998" s="843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6"/>
      <c r="AD998" s="1"/>
      <c r="AE998" s="1"/>
      <c r="AF998" s="1"/>
      <c r="AG998" s="1"/>
      <c r="AH998" s="1"/>
      <c r="AI998" s="1"/>
      <c r="AJ998" s="1"/>
      <c r="AK998" s="1"/>
      <c r="AL998" s="6"/>
      <c r="AM998" s="1"/>
      <c r="AN998" s="1"/>
      <c r="AO998" s="1"/>
      <c r="AP998" s="1"/>
      <c r="AQ998" s="1"/>
      <c r="AR998" s="1"/>
      <c r="AS998" s="1"/>
      <c r="AT998" s="1"/>
      <c r="AU998" s="1"/>
      <c r="AV998" s="9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6"/>
      <c r="BJ998" s="1"/>
      <c r="BK998" s="1"/>
      <c r="BL998" s="1"/>
      <c r="BM998" s="1"/>
      <c r="BN998" s="1"/>
      <c r="BO998" s="6"/>
      <c r="BP998" s="6"/>
      <c r="BQ998" s="1"/>
      <c r="BR998" s="1"/>
      <c r="BS998" s="1"/>
      <c r="BT998" s="1"/>
      <c r="BU998" s="1"/>
      <c r="BV998" s="6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6"/>
      <c r="CL998" s="1"/>
      <c r="CM998" s="1"/>
      <c r="CN998" s="1"/>
      <c r="CO998" s="1"/>
    </row>
    <row r="1009" spans="1:93" s="100" customFormat="1" x14ac:dyDescent="0.25">
      <c r="A1009" s="1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93"/>
      <c r="AD1009" s="4"/>
      <c r="AE1009" s="4"/>
      <c r="AF1009" s="4"/>
      <c r="AG1009" s="4"/>
      <c r="AH1009" s="4"/>
      <c r="AI1009" s="4"/>
      <c r="AJ1009" s="4"/>
      <c r="AK1009" s="4"/>
      <c r="AL1009" s="93"/>
      <c r="AM1009" s="4"/>
      <c r="AN1009" s="4"/>
      <c r="AO1009" s="4"/>
      <c r="AP1009" s="4"/>
      <c r="AQ1009" s="4"/>
      <c r="AR1009" s="4"/>
      <c r="AS1009" s="4"/>
      <c r="AT1009" s="4"/>
      <c r="AU1009" s="4"/>
      <c r="AV1009" s="5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93"/>
      <c r="BJ1009" s="4"/>
      <c r="BK1009" s="4"/>
      <c r="BL1009" s="4"/>
      <c r="BM1009" s="4"/>
      <c r="BN1009" s="4"/>
      <c r="BO1009" s="93"/>
      <c r="BP1009" s="93"/>
      <c r="BQ1009" s="4"/>
      <c r="BR1009" s="4"/>
      <c r="BS1009" s="4"/>
      <c r="BT1009" s="4"/>
      <c r="BU1009" s="4"/>
      <c r="BV1009" s="93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93"/>
      <c r="CL1009" s="4"/>
      <c r="CM1009" s="4"/>
      <c r="CN1009" s="4"/>
      <c r="CO1009" s="4"/>
    </row>
  </sheetData>
  <mergeCells count="138">
    <mergeCell ref="B779:C779"/>
    <mergeCell ref="B804:C804"/>
    <mergeCell ref="B58:C58"/>
    <mergeCell ref="B33:C33"/>
    <mergeCell ref="B23:C23"/>
    <mergeCell ref="B61:C61"/>
    <mergeCell ref="B56:C56"/>
    <mergeCell ref="B57:C57"/>
    <mergeCell ref="B60:C60"/>
    <mergeCell ref="B24:C24"/>
    <mergeCell ref="B26:C26"/>
    <mergeCell ref="B39:C39"/>
    <mergeCell ref="B41:C41"/>
    <mergeCell ref="B31:C31"/>
    <mergeCell ref="B34:C34"/>
    <mergeCell ref="B29:C29"/>
    <mergeCell ref="B30:C30"/>
    <mergeCell ref="B27:C27"/>
    <mergeCell ref="B645:C645"/>
    <mergeCell ref="B714:C714"/>
    <mergeCell ref="B17:CK17"/>
    <mergeCell ref="E18:H18"/>
    <mergeCell ref="B781:C781"/>
    <mergeCell ref="CK18:CK19"/>
    <mergeCell ref="CL18:CO18"/>
    <mergeCell ref="B716:C716"/>
    <mergeCell ref="B717:C717"/>
    <mergeCell ref="B718:CI718"/>
    <mergeCell ref="B776:C776"/>
    <mergeCell ref="B55:C55"/>
    <mergeCell ref="B48:C48"/>
    <mergeCell ref="B51:C51"/>
    <mergeCell ref="B646:CI646"/>
    <mergeCell ref="B715:C715"/>
    <mergeCell ref="B775:C775"/>
    <mergeCell ref="CE18:CE19"/>
    <mergeCell ref="CF18:CI18"/>
    <mergeCell ref="B28:C28"/>
    <mergeCell ref="B25:C25"/>
    <mergeCell ref="CJ18:CJ19"/>
    <mergeCell ref="B52:C52"/>
    <mergeCell ref="B53:C53"/>
    <mergeCell ref="B306:C306"/>
    <mergeCell ref="B642:C642"/>
    <mergeCell ref="B898:H898"/>
    <mergeCell ref="B32:C32"/>
    <mergeCell ref="B62:C62"/>
    <mergeCell ref="B319:CI319"/>
    <mergeCell ref="B801:C801"/>
    <mergeCell ref="B808:C808"/>
    <mergeCell ref="B805:C805"/>
    <mergeCell ref="B810:CI810"/>
    <mergeCell ref="B850:CI850"/>
    <mergeCell ref="B811:CI811"/>
    <mergeCell ref="B806:C806"/>
    <mergeCell ref="B798:C798"/>
    <mergeCell ref="B802:C802"/>
    <mergeCell ref="B803:C803"/>
    <mergeCell ref="B784:CK784"/>
    <mergeCell ref="B809:CK809"/>
    <mergeCell ref="B778:C778"/>
    <mergeCell ref="B713:C713"/>
    <mergeCell ref="B777:C777"/>
    <mergeCell ref="B712:C712"/>
    <mergeCell ref="B780:C780"/>
    <mergeCell ref="B800:C800"/>
    <mergeCell ref="B807:C807"/>
    <mergeCell ref="B799:C799"/>
    <mergeCell ref="B989:C989"/>
    <mergeCell ref="B998:C998"/>
    <mergeCell ref="B961:C961"/>
    <mergeCell ref="B962:C962"/>
    <mergeCell ref="B986:C986"/>
    <mergeCell ref="B906:C906"/>
    <mergeCell ref="B957:C957"/>
    <mergeCell ref="B959:C959"/>
    <mergeCell ref="B960:C960"/>
    <mergeCell ref="B970:CI971"/>
    <mergeCell ref="B919:CI919"/>
    <mergeCell ref="A974:CI974"/>
    <mergeCell ref="B918:CI918"/>
    <mergeCell ref="B973:CI973"/>
    <mergeCell ref="B934:CI934"/>
    <mergeCell ref="B911:C911"/>
    <mergeCell ref="B914:C914"/>
    <mergeCell ref="A968:CK968"/>
    <mergeCell ref="B976:CK976"/>
    <mergeCell ref="B967:CK967"/>
    <mergeCell ref="B952:CK952"/>
    <mergeCell ref="B917:CK917"/>
    <mergeCell ref="BW18:BZ18"/>
    <mergeCell ref="CA18:CA19"/>
    <mergeCell ref="CB18:CD18"/>
    <mergeCell ref="B18:B19"/>
    <mergeCell ref="C18:C19"/>
    <mergeCell ref="AU18:AU19"/>
    <mergeCell ref="BI18:BI19"/>
    <mergeCell ref="BJ18:BM18"/>
    <mergeCell ref="BN18:BN19"/>
    <mergeCell ref="BA18:BA19"/>
    <mergeCell ref="BB18:BD18"/>
    <mergeCell ref="BE18:BE19"/>
    <mergeCell ref="AV18:AV19"/>
    <mergeCell ref="AW18:AZ18"/>
    <mergeCell ref="D18:D19"/>
    <mergeCell ref="AE18:AL18"/>
    <mergeCell ref="I18:I19"/>
    <mergeCell ref="J18:J19"/>
    <mergeCell ref="K18:R18"/>
    <mergeCell ref="S18:S19"/>
    <mergeCell ref="T18:T19"/>
    <mergeCell ref="U18:AB18"/>
    <mergeCell ref="AC18:AC19"/>
    <mergeCell ref="AD18:AD19"/>
    <mergeCell ref="B15:CK15"/>
    <mergeCell ref="B64:CK64"/>
    <mergeCell ref="B63:CK63"/>
    <mergeCell ref="B782:CK782"/>
    <mergeCell ref="B54:CK54"/>
    <mergeCell ref="BO18:BO19"/>
    <mergeCell ref="BP18:BS18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1:C21"/>
    <mergeCell ref="B22:C22"/>
    <mergeCell ref="BF18:BH18"/>
    <mergeCell ref="B310:CI310"/>
    <mergeCell ref="B35:C35"/>
    <mergeCell ref="BV18:BV19"/>
    <mergeCell ref="B59:C59"/>
  </mergeCells>
  <pageMargins left="0.39370078740157483" right="0.39370078740157483" top="0.19685039370078741" bottom="0.19685039370078741" header="0" footer="0"/>
  <pageSetup paperSize="8" scale="40" fitToHeight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2024_2026</vt:lpstr>
      <vt:lpstr>'2024_2026'!Заголовки_для_печати</vt:lpstr>
      <vt:lpstr>'2024_2026'!Область_печати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2024-04-04T10:16:25Z</cp:lastPrinted>
  <dcterms:created xsi:type="dcterms:W3CDTF">2021-01-28T14:59:09Z</dcterms:created>
  <dcterms:modified xsi:type="dcterms:W3CDTF">2024-04-05T12:04:43Z</dcterms:modified>
</cp:coreProperties>
</file>